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works\table_convert\작업 엑셀 데이터\"/>
    </mc:Choice>
  </mc:AlternateContent>
  <xr:revisionPtr revIDLastSave="0" documentId="13_ncr:1_{A06FD9EF-9BA5-49D7-AE66-A49A7209BE44}" xr6:coauthVersionLast="47" xr6:coauthVersionMax="47" xr10:uidLastSave="{00000000-0000-0000-0000-000000000000}"/>
  <bookViews>
    <workbookView xWindow="28680" yWindow="-120" windowWidth="29040" windowHeight="15840" activeTab="2" xr2:uid="{C1BB963D-85D9-48AF-954F-851C7FE633DA}"/>
  </bookViews>
  <sheets>
    <sheet name="#칼럼명세" sheetId="18" r:id="rId1"/>
    <sheet name="item_material_base" sheetId="22" r:id="rId2"/>
    <sheet name="#item_material_base_new" sheetId="23" r:id="rId3"/>
    <sheet name="#서브타입" sheetId="19" r:id="rId4"/>
    <sheet name="#무게관련" sheetId="20" r:id="rId5"/>
  </sheets>
  <functionGroups builtInGroupCount="19"/>
  <externalReferences>
    <externalReference r:id="rId6"/>
  </externalReferences>
  <definedNames>
    <definedName name="_xlnm._FilterDatabase" localSheetId="0" hidden="1">'#칼럼명세'!$B$2:$D$2</definedName>
    <definedName name="_xlnm._FilterDatabase" localSheetId="1" hidden="1">item_material_base!$A$4:$AK$982</definedName>
    <definedName name="_xleta.RIGHT" hidden="1" xlm="1">#NAME?</definedName>
    <definedName name="MaterialItem_181010">#REF!</definedName>
    <definedName name="s">#REF!</definedName>
    <definedName name="경로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998" i="23" l="1"/>
  <c r="AZ998" i="23"/>
  <c r="AY998" i="23"/>
  <c r="AX998" i="23"/>
  <c r="AW998" i="23"/>
  <c r="AR998" i="23"/>
  <c r="AQ998" i="23"/>
  <c r="AO998" i="23"/>
  <c r="AM998" i="23"/>
  <c r="AL998" i="23"/>
  <c r="AK998" i="23"/>
  <c r="L998" i="23"/>
  <c r="F998" i="23"/>
  <c r="D998" i="23"/>
  <c r="C998" i="23"/>
  <c r="BA997" i="23"/>
  <c r="AZ997" i="23"/>
  <c r="AY997" i="23"/>
  <c r="AX997" i="23"/>
  <c r="AW997" i="23"/>
  <c r="AR997" i="23"/>
  <c r="AQ997" i="23"/>
  <c r="AO997" i="23"/>
  <c r="AM997" i="23"/>
  <c r="AL997" i="23"/>
  <c r="AK997" i="23"/>
  <c r="L997" i="23"/>
  <c r="F997" i="23"/>
  <c r="D997" i="23"/>
  <c r="C997" i="23"/>
  <c r="BA996" i="23"/>
  <c r="AZ996" i="23"/>
  <c r="AY996" i="23"/>
  <c r="AX996" i="23"/>
  <c r="AW996" i="23"/>
  <c r="AR996" i="23"/>
  <c r="AQ996" i="23"/>
  <c r="AO996" i="23"/>
  <c r="AM996" i="23"/>
  <c r="AL996" i="23"/>
  <c r="AK996" i="23"/>
  <c r="L996" i="23"/>
  <c r="F996" i="23"/>
  <c r="D996" i="23"/>
  <c r="C996" i="23"/>
  <c r="BA995" i="23"/>
  <c r="AY995" i="23"/>
  <c r="AX995" i="23"/>
  <c r="AW995" i="23"/>
  <c r="AR995" i="23"/>
  <c r="AZ995" i="23" s="1"/>
  <c r="AQ995" i="23"/>
  <c r="AO995" i="23"/>
  <c r="AM995" i="23"/>
  <c r="AL995" i="23"/>
  <c r="AK995" i="23"/>
  <c r="L995" i="23"/>
  <c r="F995" i="23"/>
  <c r="D995" i="23"/>
  <c r="C995" i="23"/>
  <c r="BA994" i="23"/>
  <c r="AZ994" i="23"/>
  <c r="AY994" i="23"/>
  <c r="AX994" i="23"/>
  <c r="AW994" i="23"/>
  <c r="AR994" i="23"/>
  <c r="AQ994" i="23"/>
  <c r="AO994" i="23"/>
  <c r="AM994" i="23"/>
  <c r="AL994" i="23"/>
  <c r="AK994" i="23"/>
  <c r="L994" i="23"/>
  <c r="F994" i="23"/>
  <c r="D994" i="23"/>
  <c r="C994" i="23"/>
  <c r="BA993" i="23"/>
  <c r="AZ993" i="23"/>
  <c r="AY993" i="23"/>
  <c r="AX993" i="23"/>
  <c r="AW993" i="23"/>
  <c r="AR993" i="23"/>
  <c r="AQ993" i="23"/>
  <c r="AO993" i="23"/>
  <c r="AM993" i="23"/>
  <c r="AL993" i="23"/>
  <c r="AK993" i="23"/>
  <c r="L993" i="23"/>
  <c r="F993" i="23"/>
  <c r="D993" i="23"/>
  <c r="C993" i="23"/>
  <c r="BA992" i="23"/>
  <c r="AZ992" i="23"/>
  <c r="AY992" i="23"/>
  <c r="AX992" i="23"/>
  <c r="AW992" i="23"/>
  <c r="AR992" i="23"/>
  <c r="AQ992" i="23"/>
  <c r="AO992" i="23"/>
  <c r="AM992" i="23"/>
  <c r="AL992" i="23"/>
  <c r="AK992" i="23"/>
  <c r="L992" i="23"/>
  <c r="F992" i="23"/>
  <c r="D992" i="23"/>
  <c r="C992" i="23"/>
  <c r="BA991" i="23"/>
  <c r="AY991" i="23"/>
  <c r="AX991" i="23"/>
  <c r="AW991" i="23"/>
  <c r="AR991" i="23"/>
  <c r="AZ991" i="23" s="1"/>
  <c r="AQ991" i="23"/>
  <c r="AO991" i="23"/>
  <c r="AM991" i="23"/>
  <c r="AL991" i="23"/>
  <c r="AK991" i="23"/>
  <c r="L991" i="23"/>
  <c r="F991" i="23"/>
  <c r="D991" i="23"/>
  <c r="C991" i="23"/>
  <c r="BA990" i="23"/>
  <c r="AZ990" i="23"/>
  <c r="AY990" i="23"/>
  <c r="AX990" i="23"/>
  <c r="AW990" i="23"/>
  <c r="AR990" i="23"/>
  <c r="AQ990" i="23"/>
  <c r="AO990" i="23"/>
  <c r="AM990" i="23"/>
  <c r="AL990" i="23"/>
  <c r="AK990" i="23"/>
  <c r="L990" i="23"/>
  <c r="F990" i="23"/>
  <c r="D990" i="23"/>
  <c r="C990" i="23"/>
  <c r="BA989" i="23"/>
  <c r="AZ989" i="23"/>
  <c r="AY989" i="23"/>
  <c r="AX989" i="23"/>
  <c r="AW989" i="23"/>
  <c r="AR989" i="23"/>
  <c r="AQ989" i="23"/>
  <c r="AO989" i="23"/>
  <c r="AM989" i="23"/>
  <c r="AL989" i="23"/>
  <c r="AK989" i="23"/>
  <c r="L989" i="23"/>
  <c r="F989" i="23"/>
  <c r="D989" i="23"/>
  <c r="C989" i="23"/>
  <c r="BA988" i="23"/>
  <c r="AZ988" i="23"/>
  <c r="AY988" i="23"/>
  <c r="AX988" i="23"/>
  <c r="AW988" i="23"/>
  <c r="AR988" i="23"/>
  <c r="AQ988" i="23"/>
  <c r="AO988" i="23"/>
  <c r="AM988" i="23"/>
  <c r="AL988" i="23"/>
  <c r="AK988" i="23"/>
  <c r="L988" i="23"/>
  <c r="F988" i="23"/>
  <c r="D988" i="23"/>
  <c r="C988" i="23"/>
  <c r="BA987" i="23"/>
  <c r="AY987" i="23"/>
  <c r="AX987" i="23"/>
  <c r="AW987" i="23"/>
  <c r="AR987" i="23"/>
  <c r="AZ987" i="23" s="1"/>
  <c r="AQ987" i="23"/>
  <c r="AO987" i="23"/>
  <c r="AM987" i="23"/>
  <c r="AL987" i="23"/>
  <c r="AK987" i="23"/>
  <c r="L987" i="23"/>
  <c r="F987" i="23"/>
  <c r="D987" i="23"/>
  <c r="C987" i="23"/>
  <c r="BA986" i="23"/>
  <c r="AZ986" i="23"/>
  <c r="AY986" i="23"/>
  <c r="AX986" i="23"/>
  <c r="AW986" i="23"/>
  <c r="AR986" i="23"/>
  <c r="AQ986" i="23"/>
  <c r="AO986" i="23"/>
  <c r="AM986" i="23"/>
  <c r="AL986" i="23"/>
  <c r="AK986" i="23"/>
  <c r="L986" i="23"/>
  <c r="F986" i="23"/>
  <c r="D986" i="23"/>
  <c r="C986" i="23"/>
  <c r="BA985" i="23"/>
  <c r="AZ985" i="23"/>
  <c r="AY985" i="23"/>
  <c r="AX985" i="23"/>
  <c r="AW985" i="23"/>
  <c r="AR985" i="23"/>
  <c r="AQ985" i="23"/>
  <c r="AO985" i="23"/>
  <c r="AM985" i="23"/>
  <c r="AL985" i="23"/>
  <c r="AK985" i="23"/>
  <c r="L985" i="23"/>
  <c r="F985" i="23"/>
  <c r="D985" i="23"/>
  <c r="C985" i="23"/>
  <c r="BA984" i="23"/>
  <c r="AZ984" i="23"/>
  <c r="AY984" i="23"/>
  <c r="AX984" i="23"/>
  <c r="AW984" i="23"/>
  <c r="AR984" i="23"/>
  <c r="AQ984" i="23"/>
  <c r="AO984" i="23"/>
  <c r="AM984" i="23"/>
  <c r="AL984" i="23"/>
  <c r="AK984" i="23"/>
  <c r="L984" i="23"/>
  <c r="F984" i="23"/>
  <c r="D984" i="23"/>
  <c r="C984" i="23"/>
  <c r="BA983" i="23"/>
  <c r="AY983" i="23"/>
  <c r="AX983" i="23"/>
  <c r="AW983" i="23"/>
  <c r="AR983" i="23"/>
  <c r="AZ983" i="23" s="1"/>
  <c r="AQ983" i="23"/>
  <c r="AO983" i="23"/>
  <c r="AM983" i="23"/>
  <c r="AL983" i="23"/>
  <c r="AK983" i="23"/>
  <c r="L983" i="23"/>
  <c r="F983" i="23"/>
  <c r="D983" i="23"/>
  <c r="C983" i="23"/>
  <c r="BA982" i="23"/>
  <c r="AZ982" i="23"/>
  <c r="AY982" i="23"/>
  <c r="AX982" i="23"/>
  <c r="AW982" i="23"/>
  <c r="AR982" i="23"/>
  <c r="AQ982" i="23"/>
  <c r="AO982" i="23"/>
  <c r="AM982" i="23"/>
  <c r="AL982" i="23"/>
  <c r="AK982" i="23"/>
  <c r="L982" i="23"/>
  <c r="F982" i="23"/>
  <c r="D982" i="23"/>
  <c r="C982" i="23"/>
  <c r="BA981" i="23"/>
  <c r="AZ981" i="23"/>
  <c r="AY981" i="23"/>
  <c r="AX981" i="23"/>
  <c r="AW981" i="23"/>
  <c r="AR981" i="23"/>
  <c r="AQ981" i="23"/>
  <c r="AO981" i="23"/>
  <c r="AM981" i="23"/>
  <c r="AL981" i="23"/>
  <c r="AK981" i="23"/>
  <c r="L981" i="23"/>
  <c r="F981" i="23"/>
  <c r="D981" i="23"/>
  <c r="C981" i="23"/>
  <c r="BA980" i="23"/>
  <c r="AY980" i="23"/>
  <c r="AX980" i="23"/>
  <c r="AW980" i="23"/>
  <c r="AR980" i="23"/>
  <c r="AZ980" i="23" s="1"/>
  <c r="AQ980" i="23"/>
  <c r="AO980" i="23"/>
  <c r="AM980" i="23"/>
  <c r="AL980" i="23"/>
  <c r="AK980" i="23"/>
  <c r="L980" i="23"/>
  <c r="F980" i="23"/>
  <c r="D980" i="23"/>
  <c r="C980" i="23"/>
  <c r="BA979" i="23"/>
  <c r="AY979" i="23"/>
  <c r="AX979" i="23"/>
  <c r="AW979" i="23"/>
  <c r="AR979" i="23"/>
  <c r="AZ979" i="23" s="1"/>
  <c r="AQ979" i="23"/>
  <c r="AO979" i="23"/>
  <c r="AM979" i="23"/>
  <c r="AL979" i="23"/>
  <c r="AK979" i="23"/>
  <c r="L979" i="23"/>
  <c r="F979" i="23"/>
  <c r="D979" i="23"/>
  <c r="C979" i="23"/>
  <c r="BA978" i="23"/>
  <c r="AZ978" i="23"/>
  <c r="AY978" i="23"/>
  <c r="AX978" i="23"/>
  <c r="AW978" i="23"/>
  <c r="AR978" i="23"/>
  <c r="AQ978" i="23"/>
  <c r="AO978" i="23"/>
  <c r="AM978" i="23"/>
  <c r="AL978" i="23"/>
  <c r="AK978" i="23"/>
  <c r="L978" i="23"/>
  <c r="F978" i="23"/>
  <c r="D978" i="23"/>
  <c r="C978" i="23"/>
  <c r="BA977" i="23"/>
  <c r="AZ977" i="23"/>
  <c r="AY977" i="23"/>
  <c r="AX977" i="23"/>
  <c r="AW977" i="23"/>
  <c r="AR977" i="23"/>
  <c r="AQ977" i="23"/>
  <c r="AO977" i="23"/>
  <c r="AM977" i="23"/>
  <c r="AL977" i="23"/>
  <c r="AK977" i="23"/>
  <c r="L977" i="23"/>
  <c r="F977" i="23"/>
  <c r="D977" i="23"/>
  <c r="C977" i="23"/>
  <c r="BA976" i="23"/>
  <c r="AY976" i="23"/>
  <c r="AX976" i="23"/>
  <c r="AW976" i="23"/>
  <c r="AR976" i="23"/>
  <c r="AZ976" i="23" s="1"/>
  <c r="AQ976" i="23"/>
  <c r="AO976" i="23"/>
  <c r="AM976" i="23"/>
  <c r="AL976" i="23"/>
  <c r="AK976" i="23"/>
  <c r="L976" i="23"/>
  <c r="F976" i="23"/>
  <c r="D976" i="23"/>
  <c r="C976" i="23"/>
  <c r="BA975" i="23"/>
  <c r="AY975" i="23"/>
  <c r="AX975" i="23"/>
  <c r="AW975" i="23"/>
  <c r="AR975" i="23"/>
  <c r="AZ975" i="23" s="1"/>
  <c r="AQ975" i="23"/>
  <c r="AO975" i="23"/>
  <c r="AM975" i="23"/>
  <c r="AL975" i="23"/>
  <c r="AK975" i="23"/>
  <c r="F975" i="23"/>
  <c r="D975" i="23"/>
  <c r="C975" i="23"/>
  <c r="BA974" i="23"/>
  <c r="AY974" i="23"/>
  <c r="AX974" i="23"/>
  <c r="AW974" i="23"/>
  <c r="AR974" i="23"/>
  <c r="AZ974" i="23" s="1"/>
  <c r="AQ974" i="23"/>
  <c r="AO974" i="23"/>
  <c r="AM974" i="23"/>
  <c r="AL974" i="23"/>
  <c r="AK974" i="23"/>
  <c r="L974" i="23"/>
  <c r="F974" i="23"/>
  <c r="D974" i="23"/>
  <c r="C974" i="23"/>
  <c r="BA973" i="23"/>
  <c r="AZ973" i="23"/>
  <c r="AY973" i="23"/>
  <c r="AX973" i="23"/>
  <c r="AW973" i="23"/>
  <c r="AR973" i="23"/>
  <c r="AQ973" i="23"/>
  <c r="AO973" i="23"/>
  <c r="AM973" i="23"/>
  <c r="AL973" i="23"/>
  <c r="AK973" i="23"/>
  <c r="L973" i="23"/>
  <c r="F973" i="23"/>
  <c r="D973" i="23"/>
  <c r="C973" i="23"/>
  <c r="BA972" i="23"/>
  <c r="AZ972" i="23"/>
  <c r="AY972" i="23"/>
  <c r="AX972" i="23"/>
  <c r="AW972" i="23"/>
  <c r="AR972" i="23"/>
  <c r="AQ972" i="23"/>
  <c r="AO972" i="23"/>
  <c r="AM972" i="23"/>
  <c r="AL972" i="23"/>
  <c r="AK972" i="23"/>
  <c r="L972" i="23"/>
  <c r="F972" i="23"/>
  <c r="D972" i="23"/>
  <c r="C972" i="23"/>
  <c r="BA971" i="23"/>
  <c r="AY971" i="23"/>
  <c r="AX971" i="23"/>
  <c r="AW971" i="23"/>
  <c r="AR971" i="23"/>
  <c r="AZ971" i="23" s="1"/>
  <c r="AQ971" i="23"/>
  <c r="AO971" i="23"/>
  <c r="AM971" i="23"/>
  <c r="AL971" i="23"/>
  <c r="AK971" i="23"/>
  <c r="L971" i="23"/>
  <c r="F971" i="23"/>
  <c r="D971" i="23"/>
  <c r="C971" i="23"/>
  <c r="BA970" i="23"/>
  <c r="AY970" i="23"/>
  <c r="AX970" i="23"/>
  <c r="AW970" i="23"/>
  <c r="AR970" i="23"/>
  <c r="AZ970" i="23" s="1"/>
  <c r="AQ970" i="23"/>
  <c r="AO970" i="23"/>
  <c r="AM970" i="23"/>
  <c r="AL970" i="23"/>
  <c r="AK970" i="23"/>
  <c r="L970" i="23"/>
  <c r="F970" i="23"/>
  <c r="D970" i="23"/>
  <c r="C970" i="23"/>
  <c r="BA969" i="23"/>
  <c r="AZ969" i="23"/>
  <c r="AY969" i="23"/>
  <c r="AX969" i="23"/>
  <c r="AW969" i="23"/>
  <c r="AR969" i="23"/>
  <c r="AQ969" i="23"/>
  <c r="AO969" i="23"/>
  <c r="AM969" i="23"/>
  <c r="AL969" i="23"/>
  <c r="AK969" i="23"/>
  <c r="L969" i="23"/>
  <c r="F969" i="23"/>
  <c r="D969" i="23"/>
  <c r="C969" i="23"/>
  <c r="BA968" i="23"/>
  <c r="AZ968" i="23"/>
  <c r="AY968" i="23"/>
  <c r="AX968" i="23"/>
  <c r="AW968" i="23"/>
  <c r="AR968" i="23"/>
  <c r="AQ968" i="23"/>
  <c r="AO968" i="23"/>
  <c r="AM968" i="23"/>
  <c r="AL968" i="23"/>
  <c r="AK968" i="23"/>
  <c r="L968" i="23"/>
  <c r="F968" i="23"/>
  <c r="D968" i="23"/>
  <c r="C968" i="23"/>
  <c r="BA967" i="23"/>
  <c r="AY967" i="23"/>
  <c r="AX967" i="23"/>
  <c r="AW967" i="23"/>
  <c r="AR967" i="23"/>
  <c r="AZ967" i="23" s="1"/>
  <c r="AQ967" i="23"/>
  <c r="AO967" i="23"/>
  <c r="AM967" i="23"/>
  <c r="AL967" i="23"/>
  <c r="AK967" i="23"/>
  <c r="L967" i="23"/>
  <c r="F967" i="23"/>
  <c r="D967" i="23"/>
  <c r="C967" i="23"/>
  <c r="BA966" i="23"/>
  <c r="AY966" i="23"/>
  <c r="AX966" i="23"/>
  <c r="AW966" i="23"/>
  <c r="AR966" i="23"/>
  <c r="AZ966" i="23" s="1"/>
  <c r="AQ966" i="23"/>
  <c r="AO966" i="23"/>
  <c r="AM966" i="23"/>
  <c r="AL966" i="23"/>
  <c r="AK966" i="23"/>
  <c r="L966" i="23"/>
  <c r="F966" i="23"/>
  <c r="D966" i="23"/>
  <c r="C966" i="23"/>
  <c r="BA965" i="23"/>
  <c r="AZ965" i="23"/>
  <c r="AY965" i="23"/>
  <c r="AX965" i="23"/>
  <c r="AW965" i="23"/>
  <c r="AR965" i="23"/>
  <c r="AQ965" i="23"/>
  <c r="AO965" i="23"/>
  <c r="AM965" i="23"/>
  <c r="AL965" i="23"/>
  <c r="AK965" i="23"/>
  <c r="L965" i="23"/>
  <c r="F965" i="23"/>
  <c r="D965" i="23"/>
  <c r="C965" i="23"/>
  <c r="BA964" i="23"/>
  <c r="AZ964" i="23"/>
  <c r="AY964" i="23"/>
  <c r="AX964" i="23"/>
  <c r="AW964" i="23"/>
  <c r="AR964" i="23"/>
  <c r="AQ964" i="23"/>
  <c r="AO964" i="23"/>
  <c r="AM964" i="23"/>
  <c r="AL964" i="23"/>
  <c r="AK964" i="23"/>
  <c r="L964" i="23"/>
  <c r="F964" i="23"/>
  <c r="D964" i="23"/>
  <c r="C964" i="23"/>
  <c r="BA963" i="23"/>
  <c r="AY963" i="23"/>
  <c r="AX963" i="23"/>
  <c r="AW963" i="23"/>
  <c r="AR963" i="23"/>
  <c r="AZ963" i="23" s="1"/>
  <c r="AQ963" i="23"/>
  <c r="AO963" i="23"/>
  <c r="AM963" i="23"/>
  <c r="AL963" i="23"/>
  <c r="AK963" i="23"/>
  <c r="L963" i="23"/>
  <c r="F963" i="23"/>
  <c r="D963" i="23"/>
  <c r="C963" i="23"/>
  <c r="BA962" i="23"/>
  <c r="AZ962" i="23"/>
  <c r="AY962" i="23"/>
  <c r="AX962" i="23"/>
  <c r="AW962" i="23"/>
  <c r="AR962" i="23"/>
  <c r="AQ962" i="23"/>
  <c r="AO962" i="23"/>
  <c r="AM962" i="23"/>
  <c r="AL962" i="23"/>
  <c r="AK962" i="23"/>
  <c r="L962" i="23"/>
  <c r="F962" i="23"/>
  <c r="D962" i="23"/>
  <c r="C962" i="23"/>
  <c r="BA961" i="23"/>
  <c r="AZ961" i="23"/>
  <c r="AY961" i="23"/>
  <c r="AX961" i="23"/>
  <c r="AW961" i="23"/>
  <c r="AR961" i="23"/>
  <c r="AQ961" i="23"/>
  <c r="AO961" i="23"/>
  <c r="AM961" i="23"/>
  <c r="AL961" i="23"/>
  <c r="AK961" i="23"/>
  <c r="L961" i="23"/>
  <c r="F961" i="23"/>
  <c r="D961" i="23"/>
  <c r="C961" i="23"/>
  <c r="BA960" i="23"/>
  <c r="AZ960" i="23"/>
  <c r="AY960" i="23"/>
  <c r="AX960" i="23"/>
  <c r="AW960" i="23"/>
  <c r="AR960" i="23"/>
  <c r="AQ960" i="23"/>
  <c r="AO960" i="23"/>
  <c r="AM960" i="23"/>
  <c r="AL960" i="23"/>
  <c r="AK960" i="23"/>
  <c r="L960" i="23"/>
  <c r="F960" i="23"/>
  <c r="D960" i="23"/>
  <c r="C960" i="23"/>
  <c r="BA959" i="23"/>
  <c r="AY959" i="23"/>
  <c r="AX959" i="23"/>
  <c r="AW959" i="23"/>
  <c r="AR959" i="23"/>
  <c r="AZ959" i="23" s="1"/>
  <c r="AQ959" i="23"/>
  <c r="AO959" i="23"/>
  <c r="AM959" i="23"/>
  <c r="AL959" i="23"/>
  <c r="AK959" i="23"/>
  <c r="L959" i="23"/>
  <c r="F959" i="23"/>
  <c r="D959" i="23"/>
  <c r="C959" i="23"/>
  <c r="BA958" i="23"/>
  <c r="AZ958" i="23"/>
  <c r="AY958" i="23"/>
  <c r="AX958" i="23"/>
  <c r="AW958" i="23"/>
  <c r="AR958" i="23"/>
  <c r="AQ958" i="23"/>
  <c r="AO958" i="23"/>
  <c r="AM958" i="23"/>
  <c r="AL958" i="23"/>
  <c r="AK958" i="23"/>
  <c r="L958" i="23"/>
  <c r="F958" i="23"/>
  <c r="D958" i="23"/>
  <c r="C958" i="23"/>
  <c r="BA957" i="23"/>
  <c r="AZ957" i="23"/>
  <c r="AY957" i="23"/>
  <c r="AX957" i="23"/>
  <c r="AW957" i="23"/>
  <c r="AR957" i="23"/>
  <c r="AQ957" i="23"/>
  <c r="AO957" i="23"/>
  <c r="AM957" i="23"/>
  <c r="AL957" i="23"/>
  <c r="AK957" i="23"/>
  <c r="L957" i="23"/>
  <c r="F957" i="23"/>
  <c r="D957" i="23"/>
  <c r="C957" i="23"/>
  <c r="BA956" i="23"/>
  <c r="AZ956" i="23"/>
  <c r="AY956" i="23"/>
  <c r="AX956" i="23"/>
  <c r="AW956" i="23"/>
  <c r="AR956" i="23"/>
  <c r="AQ956" i="23"/>
  <c r="AO956" i="23"/>
  <c r="AM956" i="23"/>
  <c r="AL956" i="23"/>
  <c r="AK956" i="23"/>
  <c r="L956" i="23"/>
  <c r="F956" i="23"/>
  <c r="D956" i="23"/>
  <c r="C956" i="23"/>
  <c r="BA955" i="23"/>
  <c r="AY955" i="23"/>
  <c r="AX955" i="23"/>
  <c r="AW955" i="23"/>
  <c r="AR955" i="23"/>
  <c r="AZ955" i="23" s="1"/>
  <c r="AQ955" i="23"/>
  <c r="AO955" i="23"/>
  <c r="AM955" i="23"/>
  <c r="AL955" i="23"/>
  <c r="AK955" i="23"/>
  <c r="L955" i="23"/>
  <c r="F955" i="23"/>
  <c r="D955" i="23"/>
  <c r="C955" i="23"/>
  <c r="BA954" i="23"/>
  <c r="AZ954" i="23"/>
  <c r="AY954" i="23"/>
  <c r="AX954" i="23"/>
  <c r="AW954" i="23"/>
  <c r="AR954" i="23"/>
  <c r="AQ954" i="23"/>
  <c r="AO954" i="23"/>
  <c r="AM954" i="23"/>
  <c r="AL954" i="23"/>
  <c r="AK954" i="23"/>
  <c r="L954" i="23"/>
  <c r="F954" i="23"/>
  <c r="D954" i="23"/>
  <c r="C954" i="23"/>
  <c r="BA953" i="23"/>
  <c r="AZ953" i="23"/>
  <c r="AY953" i="23"/>
  <c r="AX953" i="23"/>
  <c r="AW953" i="23"/>
  <c r="AR953" i="23"/>
  <c r="AQ953" i="23"/>
  <c r="AO953" i="23"/>
  <c r="AM953" i="23"/>
  <c r="AL953" i="23"/>
  <c r="AK953" i="23"/>
  <c r="L953" i="23"/>
  <c r="F953" i="23"/>
  <c r="D953" i="23"/>
  <c r="C953" i="23"/>
  <c r="BA952" i="23"/>
  <c r="AZ952" i="23"/>
  <c r="AY952" i="23"/>
  <c r="AX952" i="23"/>
  <c r="AW952" i="23"/>
  <c r="AR952" i="23"/>
  <c r="AQ952" i="23"/>
  <c r="AO952" i="23"/>
  <c r="AM952" i="23"/>
  <c r="AL952" i="23"/>
  <c r="AK952" i="23"/>
  <c r="L952" i="23"/>
  <c r="F952" i="23"/>
  <c r="D952" i="23"/>
  <c r="C952" i="23"/>
  <c r="BA951" i="23"/>
  <c r="AY951" i="23"/>
  <c r="AX951" i="23"/>
  <c r="AW951" i="23"/>
  <c r="AR951" i="23"/>
  <c r="AZ951" i="23" s="1"/>
  <c r="AQ951" i="23"/>
  <c r="AO951" i="23"/>
  <c r="AM951" i="23"/>
  <c r="AL951" i="23"/>
  <c r="AK951" i="23"/>
  <c r="L951" i="23"/>
  <c r="F951" i="23"/>
  <c r="D951" i="23"/>
  <c r="C951" i="23"/>
  <c r="BA950" i="23"/>
  <c r="AZ950" i="23"/>
  <c r="AY950" i="23"/>
  <c r="AX950" i="23"/>
  <c r="AW950" i="23"/>
  <c r="AR950" i="23"/>
  <c r="AQ950" i="23"/>
  <c r="AO950" i="23"/>
  <c r="AM950" i="23"/>
  <c r="AL950" i="23"/>
  <c r="AK950" i="23"/>
  <c r="L950" i="23"/>
  <c r="F950" i="23"/>
  <c r="D950" i="23"/>
  <c r="C950" i="23"/>
  <c r="BA949" i="23"/>
  <c r="AZ949" i="23"/>
  <c r="AY949" i="23"/>
  <c r="AX949" i="23"/>
  <c r="AW949" i="23"/>
  <c r="AR949" i="23"/>
  <c r="AQ949" i="23"/>
  <c r="AO949" i="23"/>
  <c r="AM949" i="23"/>
  <c r="AL949" i="23"/>
  <c r="AK949" i="23"/>
  <c r="L949" i="23"/>
  <c r="F949" i="23"/>
  <c r="D949" i="23"/>
  <c r="C949" i="23"/>
  <c r="BA948" i="23"/>
  <c r="AZ948" i="23"/>
  <c r="AY948" i="23"/>
  <c r="AX948" i="23"/>
  <c r="AW948" i="23"/>
  <c r="AR948" i="23"/>
  <c r="AQ948" i="23"/>
  <c r="AO948" i="23"/>
  <c r="AM948" i="23"/>
  <c r="AL948" i="23"/>
  <c r="AK948" i="23"/>
  <c r="L948" i="23"/>
  <c r="F948" i="23"/>
  <c r="D948" i="23"/>
  <c r="C948" i="23"/>
  <c r="BA947" i="23"/>
  <c r="AY947" i="23"/>
  <c r="AX947" i="23"/>
  <c r="AW947" i="23"/>
  <c r="AR947" i="23"/>
  <c r="AZ947" i="23" s="1"/>
  <c r="AQ947" i="23"/>
  <c r="AO947" i="23"/>
  <c r="AM947" i="23"/>
  <c r="AL947" i="23"/>
  <c r="AK947" i="23"/>
  <c r="L947" i="23"/>
  <c r="F947" i="23"/>
  <c r="D947" i="23"/>
  <c r="C947" i="23"/>
  <c r="BA946" i="23"/>
  <c r="AZ946" i="23"/>
  <c r="AY946" i="23"/>
  <c r="AX946" i="23"/>
  <c r="AW946" i="23"/>
  <c r="AR946" i="23"/>
  <c r="AQ946" i="23"/>
  <c r="AO946" i="23"/>
  <c r="AM946" i="23"/>
  <c r="AL946" i="23"/>
  <c r="AK946" i="23"/>
  <c r="L946" i="23"/>
  <c r="F946" i="23"/>
  <c r="D946" i="23"/>
  <c r="C946" i="23"/>
  <c r="BA945" i="23"/>
  <c r="AZ945" i="23"/>
  <c r="AY945" i="23"/>
  <c r="AX945" i="23"/>
  <c r="AW945" i="23"/>
  <c r="AR945" i="23"/>
  <c r="AQ945" i="23"/>
  <c r="AO945" i="23"/>
  <c r="AM945" i="23"/>
  <c r="AL945" i="23"/>
  <c r="AK945" i="23"/>
  <c r="L945" i="23"/>
  <c r="F945" i="23"/>
  <c r="D945" i="23"/>
  <c r="C945" i="23"/>
  <c r="BA944" i="23"/>
  <c r="AZ944" i="23"/>
  <c r="AY944" i="23"/>
  <c r="AX944" i="23"/>
  <c r="AW944" i="23"/>
  <c r="AR944" i="23"/>
  <c r="AQ944" i="23"/>
  <c r="AO944" i="23"/>
  <c r="AM944" i="23"/>
  <c r="AL944" i="23"/>
  <c r="AK944" i="23"/>
  <c r="L944" i="23"/>
  <c r="F944" i="23"/>
  <c r="D944" i="23"/>
  <c r="C944" i="23"/>
  <c r="BA943" i="23"/>
  <c r="AY943" i="23"/>
  <c r="AX943" i="23"/>
  <c r="AW943" i="23"/>
  <c r="AR943" i="23"/>
  <c r="AZ943" i="23" s="1"/>
  <c r="AQ943" i="23"/>
  <c r="AO943" i="23"/>
  <c r="AM943" i="23"/>
  <c r="AL943" i="23"/>
  <c r="AK943" i="23"/>
  <c r="L943" i="23"/>
  <c r="F943" i="23"/>
  <c r="D943" i="23"/>
  <c r="C943" i="23"/>
  <c r="BA942" i="23"/>
  <c r="AZ942" i="23"/>
  <c r="AY942" i="23"/>
  <c r="AX942" i="23"/>
  <c r="AW942" i="23"/>
  <c r="AR942" i="23"/>
  <c r="AQ942" i="23"/>
  <c r="AO942" i="23"/>
  <c r="AM942" i="23"/>
  <c r="AL942" i="23"/>
  <c r="AK942" i="23"/>
  <c r="L942" i="23"/>
  <c r="F942" i="23"/>
  <c r="D942" i="23"/>
  <c r="C942" i="23"/>
  <c r="BA941" i="23"/>
  <c r="AZ941" i="23"/>
  <c r="AY941" i="23"/>
  <c r="AX941" i="23"/>
  <c r="AW941" i="23"/>
  <c r="AR941" i="23"/>
  <c r="AQ941" i="23"/>
  <c r="AO941" i="23"/>
  <c r="AM941" i="23"/>
  <c r="AL941" i="23"/>
  <c r="AK941" i="23"/>
  <c r="L941" i="23"/>
  <c r="F941" i="23"/>
  <c r="D941" i="23"/>
  <c r="C941" i="23"/>
  <c r="BA940" i="23"/>
  <c r="AZ940" i="23"/>
  <c r="AY940" i="23"/>
  <c r="AX940" i="23"/>
  <c r="AW940" i="23"/>
  <c r="AR940" i="23"/>
  <c r="AQ940" i="23"/>
  <c r="AO940" i="23"/>
  <c r="AM940" i="23"/>
  <c r="AL940" i="23"/>
  <c r="AK940" i="23"/>
  <c r="L940" i="23"/>
  <c r="F940" i="23"/>
  <c r="D940" i="23"/>
  <c r="C940" i="23"/>
  <c r="BA939" i="23"/>
  <c r="AY939" i="23"/>
  <c r="AX939" i="23"/>
  <c r="AW939" i="23"/>
  <c r="AR939" i="23"/>
  <c r="AZ939" i="23" s="1"/>
  <c r="AQ939" i="23"/>
  <c r="AO939" i="23"/>
  <c r="AM939" i="23"/>
  <c r="AL939" i="23"/>
  <c r="AK939" i="23"/>
  <c r="L939" i="23"/>
  <c r="F939" i="23"/>
  <c r="D939" i="23"/>
  <c r="C939" i="23"/>
  <c r="BA938" i="23"/>
  <c r="AZ938" i="23"/>
  <c r="AY938" i="23"/>
  <c r="AX938" i="23"/>
  <c r="AW938" i="23"/>
  <c r="AR938" i="23"/>
  <c r="AQ938" i="23"/>
  <c r="AO938" i="23"/>
  <c r="AM938" i="23"/>
  <c r="AL938" i="23"/>
  <c r="AK938" i="23"/>
  <c r="L938" i="23"/>
  <c r="F938" i="23"/>
  <c r="D938" i="23"/>
  <c r="C938" i="23"/>
  <c r="BA937" i="23"/>
  <c r="AZ937" i="23"/>
  <c r="AY937" i="23"/>
  <c r="AX937" i="23"/>
  <c r="AW937" i="23"/>
  <c r="AR937" i="23"/>
  <c r="AQ937" i="23"/>
  <c r="AO937" i="23"/>
  <c r="AM937" i="23"/>
  <c r="AL937" i="23"/>
  <c r="AK937" i="23"/>
  <c r="L937" i="23"/>
  <c r="F937" i="23"/>
  <c r="D937" i="23"/>
  <c r="C937" i="23"/>
  <c r="BA936" i="23"/>
  <c r="AZ936" i="23"/>
  <c r="AY936" i="23"/>
  <c r="AX936" i="23"/>
  <c r="AW936" i="23"/>
  <c r="AR936" i="23"/>
  <c r="AQ936" i="23"/>
  <c r="AO936" i="23"/>
  <c r="AM936" i="23"/>
  <c r="AL936" i="23"/>
  <c r="AK936" i="23"/>
  <c r="L936" i="23"/>
  <c r="F936" i="23"/>
  <c r="D936" i="23"/>
  <c r="C936" i="23"/>
  <c r="BA935" i="23"/>
  <c r="AY935" i="23"/>
  <c r="AX935" i="23"/>
  <c r="AW935" i="23"/>
  <c r="AR935" i="23"/>
  <c r="AZ935" i="23" s="1"/>
  <c r="AQ935" i="23"/>
  <c r="AO935" i="23"/>
  <c r="AM935" i="23"/>
  <c r="AL935" i="23"/>
  <c r="AK935" i="23"/>
  <c r="L935" i="23"/>
  <c r="F935" i="23"/>
  <c r="D935" i="23"/>
  <c r="C935" i="23"/>
  <c r="BA934" i="23"/>
  <c r="AZ934" i="23"/>
  <c r="AY934" i="23"/>
  <c r="AX934" i="23"/>
  <c r="AW934" i="23"/>
  <c r="AR934" i="23"/>
  <c r="AQ934" i="23"/>
  <c r="AO934" i="23"/>
  <c r="AM934" i="23"/>
  <c r="AL934" i="23"/>
  <c r="AK934" i="23"/>
  <c r="L934" i="23"/>
  <c r="F934" i="23"/>
  <c r="D934" i="23"/>
  <c r="C934" i="23"/>
  <c r="BA933" i="23"/>
  <c r="AZ933" i="23"/>
  <c r="AY933" i="23"/>
  <c r="AX933" i="23"/>
  <c r="AW933" i="23"/>
  <c r="AR933" i="23"/>
  <c r="AQ933" i="23"/>
  <c r="AO933" i="23"/>
  <c r="AM933" i="23"/>
  <c r="AL933" i="23"/>
  <c r="AK933" i="23"/>
  <c r="L933" i="23"/>
  <c r="F933" i="23"/>
  <c r="D933" i="23"/>
  <c r="C933" i="23"/>
  <c r="BA932" i="23"/>
  <c r="AZ932" i="23"/>
  <c r="AY932" i="23"/>
  <c r="AX932" i="23"/>
  <c r="AW932" i="23"/>
  <c r="AR932" i="23"/>
  <c r="AQ932" i="23"/>
  <c r="AO932" i="23"/>
  <c r="AM932" i="23"/>
  <c r="AL932" i="23"/>
  <c r="AK932" i="23"/>
  <c r="L932" i="23"/>
  <c r="F932" i="23"/>
  <c r="D932" i="23"/>
  <c r="C932" i="23"/>
  <c r="BA931" i="23"/>
  <c r="AY931" i="23"/>
  <c r="AX931" i="23"/>
  <c r="AW931" i="23"/>
  <c r="AR931" i="23"/>
  <c r="AZ931" i="23" s="1"/>
  <c r="AQ931" i="23"/>
  <c r="AO931" i="23"/>
  <c r="AM931" i="23"/>
  <c r="AL931" i="23"/>
  <c r="AK931" i="23"/>
  <c r="L931" i="23"/>
  <c r="F931" i="23"/>
  <c r="D931" i="23"/>
  <c r="C931" i="23"/>
  <c r="BA930" i="23"/>
  <c r="AZ930" i="23"/>
  <c r="AY930" i="23"/>
  <c r="AX930" i="23"/>
  <c r="AW930" i="23"/>
  <c r="AR930" i="23"/>
  <c r="AQ930" i="23"/>
  <c r="AO930" i="23"/>
  <c r="AM930" i="23"/>
  <c r="AL930" i="23"/>
  <c r="AK930" i="23"/>
  <c r="L930" i="23"/>
  <c r="F930" i="23"/>
  <c r="D930" i="23"/>
  <c r="C930" i="23"/>
  <c r="BA929" i="23"/>
  <c r="AZ929" i="23"/>
  <c r="AY929" i="23"/>
  <c r="AX929" i="23"/>
  <c r="AW929" i="23"/>
  <c r="AR929" i="23"/>
  <c r="AQ929" i="23"/>
  <c r="AO929" i="23"/>
  <c r="AM929" i="23"/>
  <c r="AL929" i="23"/>
  <c r="AK929" i="23"/>
  <c r="L929" i="23"/>
  <c r="F929" i="23"/>
  <c r="D929" i="23"/>
  <c r="C929" i="23"/>
  <c r="BA928" i="23"/>
  <c r="AZ928" i="23"/>
  <c r="AY928" i="23"/>
  <c r="AX928" i="23"/>
  <c r="AW928" i="23"/>
  <c r="AR928" i="23"/>
  <c r="AQ928" i="23"/>
  <c r="AO928" i="23"/>
  <c r="AM928" i="23"/>
  <c r="AL928" i="23"/>
  <c r="AK928" i="23"/>
  <c r="L928" i="23"/>
  <c r="F928" i="23"/>
  <c r="D928" i="23"/>
  <c r="C928" i="23"/>
  <c r="BA927" i="23"/>
  <c r="AY927" i="23"/>
  <c r="AX927" i="23"/>
  <c r="AW927" i="23"/>
  <c r="AR927" i="23"/>
  <c r="AZ927" i="23" s="1"/>
  <c r="AQ927" i="23"/>
  <c r="AO927" i="23"/>
  <c r="AM927" i="23"/>
  <c r="AL927" i="23"/>
  <c r="AK927" i="23"/>
  <c r="L927" i="23"/>
  <c r="F927" i="23"/>
  <c r="D927" i="23"/>
  <c r="C927" i="23"/>
  <c r="BA926" i="23"/>
  <c r="AZ926" i="23"/>
  <c r="AY926" i="23"/>
  <c r="AX926" i="23"/>
  <c r="AW926" i="23"/>
  <c r="AR926" i="23"/>
  <c r="AQ926" i="23"/>
  <c r="AO926" i="23"/>
  <c r="AM926" i="23"/>
  <c r="AL926" i="23"/>
  <c r="AK926" i="23"/>
  <c r="L926" i="23"/>
  <c r="F926" i="23"/>
  <c r="D926" i="23"/>
  <c r="C926" i="23"/>
  <c r="BA925" i="23"/>
  <c r="AZ925" i="23"/>
  <c r="AY925" i="23"/>
  <c r="AX925" i="23"/>
  <c r="AW925" i="23"/>
  <c r="AR925" i="23"/>
  <c r="AQ925" i="23"/>
  <c r="AO925" i="23"/>
  <c r="AM925" i="23"/>
  <c r="AL925" i="23"/>
  <c r="AK925" i="23"/>
  <c r="L925" i="23"/>
  <c r="F925" i="23"/>
  <c r="D925" i="23"/>
  <c r="C925" i="23"/>
  <c r="BA924" i="23"/>
  <c r="AZ924" i="23"/>
  <c r="AY924" i="23"/>
  <c r="AX924" i="23"/>
  <c r="AW924" i="23"/>
  <c r="AR924" i="23"/>
  <c r="AQ924" i="23"/>
  <c r="AO924" i="23"/>
  <c r="AM924" i="23"/>
  <c r="AL924" i="23"/>
  <c r="AK924" i="23"/>
  <c r="L924" i="23"/>
  <c r="F924" i="23"/>
  <c r="D924" i="23"/>
  <c r="C924" i="23"/>
  <c r="BA923" i="23"/>
  <c r="AY923" i="23"/>
  <c r="AX923" i="23"/>
  <c r="AW923" i="23"/>
  <c r="AR923" i="23"/>
  <c r="AZ923" i="23" s="1"/>
  <c r="AQ923" i="23"/>
  <c r="AO923" i="23"/>
  <c r="AM923" i="23"/>
  <c r="AL923" i="23"/>
  <c r="AK923" i="23"/>
  <c r="L923" i="23"/>
  <c r="F923" i="23"/>
  <c r="D923" i="23"/>
  <c r="C923" i="23"/>
  <c r="BA922" i="23"/>
  <c r="AZ922" i="23"/>
  <c r="AY922" i="23"/>
  <c r="AX922" i="23"/>
  <c r="AW922" i="23"/>
  <c r="AR922" i="23"/>
  <c r="AQ922" i="23"/>
  <c r="AO922" i="23"/>
  <c r="AM922" i="23"/>
  <c r="AL922" i="23"/>
  <c r="AK922" i="23"/>
  <c r="L922" i="23"/>
  <c r="F922" i="23"/>
  <c r="D922" i="23"/>
  <c r="C922" i="23"/>
  <c r="BA921" i="23"/>
  <c r="AZ921" i="23"/>
  <c r="AY921" i="23"/>
  <c r="AX921" i="23"/>
  <c r="AW921" i="23"/>
  <c r="AR921" i="23"/>
  <c r="AQ921" i="23"/>
  <c r="AO921" i="23"/>
  <c r="AM921" i="23"/>
  <c r="AL921" i="23"/>
  <c r="AK921" i="23"/>
  <c r="L921" i="23"/>
  <c r="F921" i="23"/>
  <c r="D921" i="23"/>
  <c r="C921" i="23"/>
  <c r="BA920" i="23"/>
  <c r="AZ920" i="23"/>
  <c r="AY920" i="23"/>
  <c r="AX920" i="23"/>
  <c r="AW920" i="23"/>
  <c r="AR920" i="23"/>
  <c r="AQ920" i="23"/>
  <c r="AO920" i="23"/>
  <c r="AM920" i="23"/>
  <c r="AL920" i="23"/>
  <c r="AK920" i="23"/>
  <c r="L920" i="23"/>
  <c r="F920" i="23"/>
  <c r="D920" i="23"/>
  <c r="C920" i="23"/>
  <c r="BA919" i="23"/>
  <c r="AY919" i="23"/>
  <c r="AX919" i="23"/>
  <c r="AW919" i="23"/>
  <c r="AR919" i="23"/>
  <c r="AZ919" i="23" s="1"/>
  <c r="AQ919" i="23"/>
  <c r="AO919" i="23"/>
  <c r="AM919" i="23"/>
  <c r="AL919" i="23"/>
  <c r="AK919" i="23"/>
  <c r="L919" i="23"/>
  <c r="F919" i="23"/>
  <c r="D919" i="23"/>
  <c r="C919" i="23"/>
  <c r="BA918" i="23"/>
  <c r="AZ918" i="23"/>
  <c r="AY918" i="23"/>
  <c r="AX918" i="23"/>
  <c r="AW918" i="23"/>
  <c r="AR918" i="23"/>
  <c r="AQ918" i="23"/>
  <c r="AO918" i="23"/>
  <c r="AM918" i="23"/>
  <c r="AL918" i="23"/>
  <c r="AK918" i="23"/>
  <c r="L918" i="23"/>
  <c r="F918" i="23"/>
  <c r="D918" i="23"/>
  <c r="C918" i="23"/>
  <c r="BA917" i="23"/>
  <c r="AZ917" i="23"/>
  <c r="AY917" i="23"/>
  <c r="AX917" i="23"/>
  <c r="AW917" i="23"/>
  <c r="AR917" i="23"/>
  <c r="AQ917" i="23"/>
  <c r="AO917" i="23"/>
  <c r="AM917" i="23"/>
  <c r="AL917" i="23"/>
  <c r="AK917" i="23"/>
  <c r="L917" i="23"/>
  <c r="F917" i="23"/>
  <c r="D917" i="23"/>
  <c r="C917" i="23"/>
  <c r="BA916" i="23"/>
  <c r="AZ916" i="23"/>
  <c r="AY916" i="23"/>
  <c r="AX916" i="23"/>
  <c r="AW916" i="23"/>
  <c r="AR916" i="23"/>
  <c r="AQ916" i="23"/>
  <c r="AO916" i="23"/>
  <c r="AM916" i="23"/>
  <c r="AL916" i="23"/>
  <c r="AK916" i="23"/>
  <c r="L916" i="23"/>
  <c r="F916" i="23"/>
  <c r="D916" i="23"/>
  <c r="C916" i="23"/>
  <c r="BA915" i="23"/>
  <c r="AY915" i="23"/>
  <c r="AX915" i="23"/>
  <c r="AW915" i="23"/>
  <c r="AR915" i="23"/>
  <c r="AZ915" i="23" s="1"/>
  <c r="AQ915" i="23"/>
  <c r="AO915" i="23"/>
  <c r="AM915" i="23"/>
  <c r="AL915" i="23"/>
  <c r="AK915" i="23"/>
  <c r="L915" i="23"/>
  <c r="F915" i="23"/>
  <c r="D915" i="23"/>
  <c r="C915" i="23"/>
  <c r="BA914" i="23"/>
  <c r="AZ914" i="23"/>
  <c r="AY914" i="23"/>
  <c r="AX914" i="23"/>
  <c r="AW914" i="23"/>
  <c r="AR914" i="23"/>
  <c r="AQ914" i="23"/>
  <c r="AO914" i="23"/>
  <c r="AM914" i="23"/>
  <c r="AL914" i="23"/>
  <c r="AK914" i="23"/>
  <c r="L914" i="23"/>
  <c r="F914" i="23"/>
  <c r="D914" i="23"/>
  <c r="C914" i="23"/>
  <c r="BA913" i="23"/>
  <c r="AZ913" i="23"/>
  <c r="AY913" i="23"/>
  <c r="AX913" i="23"/>
  <c r="AW913" i="23"/>
  <c r="AR913" i="23"/>
  <c r="AQ913" i="23"/>
  <c r="AO913" i="23"/>
  <c r="AM913" i="23"/>
  <c r="AL913" i="23"/>
  <c r="AK913" i="23"/>
  <c r="L913" i="23"/>
  <c r="F913" i="23"/>
  <c r="D913" i="23"/>
  <c r="C913" i="23"/>
  <c r="BA912" i="23"/>
  <c r="AZ912" i="23"/>
  <c r="AY912" i="23"/>
  <c r="AX912" i="23"/>
  <c r="AW912" i="23"/>
  <c r="AR912" i="23"/>
  <c r="AQ912" i="23"/>
  <c r="AO912" i="23"/>
  <c r="AM912" i="23"/>
  <c r="AL912" i="23"/>
  <c r="AK912" i="23"/>
  <c r="L912" i="23"/>
  <c r="F912" i="23"/>
  <c r="D912" i="23"/>
  <c r="C912" i="23"/>
  <c r="BA911" i="23"/>
  <c r="AY911" i="23"/>
  <c r="AX911" i="23"/>
  <c r="AW911" i="23"/>
  <c r="AR911" i="23"/>
  <c r="AZ911" i="23" s="1"/>
  <c r="AQ911" i="23"/>
  <c r="AO911" i="23"/>
  <c r="AM911" i="23"/>
  <c r="AL911" i="23"/>
  <c r="AK911" i="23"/>
  <c r="L911" i="23"/>
  <c r="F911" i="23"/>
  <c r="D911" i="23"/>
  <c r="C911" i="23"/>
  <c r="BA910" i="23"/>
  <c r="AZ910" i="23"/>
  <c r="AY910" i="23"/>
  <c r="AX910" i="23"/>
  <c r="AW910" i="23"/>
  <c r="AR910" i="23"/>
  <c r="AQ910" i="23"/>
  <c r="AO910" i="23"/>
  <c r="AM910" i="23"/>
  <c r="AL910" i="23"/>
  <c r="AK910" i="23"/>
  <c r="L910" i="23"/>
  <c r="F910" i="23"/>
  <c r="D910" i="23"/>
  <c r="C910" i="23"/>
  <c r="BA909" i="23"/>
  <c r="AZ909" i="23"/>
  <c r="AY909" i="23"/>
  <c r="AX909" i="23"/>
  <c r="AW909" i="23"/>
  <c r="AR909" i="23"/>
  <c r="AQ909" i="23"/>
  <c r="AO909" i="23"/>
  <c r="AM909" i="23"/>
  <c r="AL909" i="23"/>
  <c r="AK909" i="23"/>
  <c r="L909" i="23"/>
  <c r="F909" i="23"/>
  <c r="D909" i="23"/>
  <c r="C909" i="23"/>
  <c r="BA908" i="23"/>
  <c r="AZ908" i="23"/>
  <c r="AY908" i="23"/>
  <c r="AX908" i="23"/>
  <c r="AW908" i="23"/>
  <c r="AR908" i="23"/>
  <c r="AQ908" i="23"/>
  <c r="AO908" i="23"/>
  <c r="AM908" i="23"/>
  <c r="AL908" i="23"/>
  <c r="AK908" i="23"/>
  <c r="L908" i="23"/>
  <c r="F908" i="23"/>
  <c r="D908" i="23"/>
  <c r="C908" i="23"/>
  <c r="BA907" i="23"/>
  <c r="AY907" i="23"/>
  <c r="AX907" i="23"/>
  <c r="AW907" i="23"/>
  <c r="AR907" i="23"/>
  <c r="AZ907" i="23" s="1"/>
  <c r="AQ907" i="23"/>
  <c r="AO907" i="23"/>
  <c r="AM907" i="23"/>
  <c r="AL907" i="23"/>
  <c r="AK907" i="23"/>
  <c r="L907" i="23"/>
  <c r="F907" i="23"/>
  <c r="D907" i="23"/>
  <c r="C907" i="23"/>
  <c r="BA906" i="23"/>
  <c r="AZ906" i="23"/>
  <c r="AY906" i="23"/>
  <c r="AX906" i="23"/>
  <c r="AW906" i="23"/>
  <c r="AR906" i="23"/>
  <c r="AQ906" i="23"/>
  <c r="AO906" i="23"/>
  <c r="AM906" i="23"/>
  <c r="AL906" i="23"/>
  <c r="AK906" i="23"/>
  <c r="L906" i="23"/>
  <c r="F906" i="23"/>
  <c r="D906" i="23"/>
  <c r="C906" i="23"/>
  <c r="BA905" i="23"/>
  <c r="AZ905" i="23"/>
  <c r="AY905" i="23"/>
  <c r="AX905" i="23"/>
  <c r="AW905" i="23"/>
  <c r="AR905" i="23"/>
  <c r="AQ905" i="23"/>
  <c r="AO905" i="23"/>
  <c r="AM905" i="23"/>
  <c r="AL905" i="23"/>
  <c r="AK905" i="23"/>
  <c r="L905" i="23"/>
  <c r="F905" i="23"/>
  <c r="D905" i="23"/>
  <c r="C905" i="23"/>
  <c r="BA904" i="23"/>
  <c r="AZ904" i="23"/>
  <c r="AY904" i="23"/>
  <c r="AX904" i="23"/>
  <c r="AW904" i="23"/>
  <c r="AR904" i="23"/>
  <c r="AQ904" i="23"/>
  <c r="AO904" i="23"/>
  <c r="AM904" i="23"/>
  <c r="AL904" i="23"/>
  <c r="AK904" i="23"/>
  <c r="L904" i="23"/>
  <c r="F904" i="23"/>
  <c r="D904" i="23"/>
  <c r="C904" i="23"/>
  <c r="BA903" i="23"/>
  <c r="AY903" i="23"/>
  <c r="AX903" i="23"/>
  <c r="AW903" i="23"/>
  <c r="AR903" i="23"/>
  <c r="AZ903" i="23" s="1"/>
  <c r="AQ903" i="23"/>
  <c r="AO903" i="23"/>
  <c r="AM903" i="23"/>
  <c r="AL903" i="23"/>
  <c r="AK903" i="23"/>
  <c r="L903" i="23"/>
  <c r="F903" i="23"/>
  <c r="D903" i="23"/>
  <c r="C903" i="23"/>
  <c r="BA902" i="23"/>
  <c r="AZ902" i="23"/>
  <c r="AY902" i="23"/>
  <c r="AX902" i="23"/>
  <c r="AW902" i="23"/>
  <c r="AR902" i="23"/>
  <c r="AQ902" i="23"/>
  <c r="AO902" i="23"/>
  <c r="AM902" i="23"/>
  <c r="AL902" i="23"/>
  <c r="AK902" i="23"/>
  <c r="L902" i="23"/>
  <c r="F902" i="23"/>
  <c r="D902" i="23"/>
  <c r="C902" i="23"/>
  <c r="BA901" i="23"/>
  <c r="AZ901" i="23"/>
  <c r="AY901" i="23"/>
  <c r="AX901" i="23"/>
  <c r="AW901" i="23"/>
  <c r="AR901" i="23"/>
  <c r="AQ901" i="23"/>
  <c r="AO901" i="23"/>
  <c r="AM901" i="23"/>
  <c r="AL901" i="23"/>
  <c r="AK901" i="23"/>
  <c r="L901" i="23"/>
  <c r="F901" i="23"/>
  <c r="D901" i="23"/>
  <c r="C901" i="23"/>
  <c r="BA900" i="23"/>
  <c r="AZ900" i="23"/>
  <c r="AY900" i="23"/>
  <c r="AX900" i="23"/>
  <c r="AW900" i="23"/>
  <c r="AR900" i="23"/>
  <c r="AQ900" i="23"/>
  <c r="AO900" i="23"/>
  <c r="AM900" i="23"/>
  <c r="AL900" i="23"/>
  <c r="AK900" i="23"/>
  <c r="L900" i="23"/>
  <c r="F900" i="23"/>
  <c r="D900" i="23"/>
  <c r="C900" i="23"/>
  <c r="BA899" i="23"/>
  <c r="AY899" i="23"/>
  <c r="AX899" i="23"/>
  <c r="AW899" i="23"/>
  <c r="AR899" i="23"/>
  <c r="AZ899" i="23" s="1"/>
  <c r="AQ899" i="23"/>
  <c r="AO899" i="23"/>
  <c r="AM899" i="23"/>
  <c r="AL899" i="23"/>
  <c r="AK899" i="23"/>
  <c r="L899" i="23"/>
  <c r="F899" i="23"/>
  <c r="D899" i="23"/>
  <c r="C899" i="23"/>
  <c r="BA898" i="23"/>
  <c r="AZ898" i="23"/>
  <c r="AY898" i="23"/>
  <c r="AX898" i="23"/>
  <c r="AW898" i="23"/>
  <c r="AR898" i="23"/>
  <c r="AQ898" i="23"/>
  <c r="AO898" i="23"/>
  <c r="AM898" i="23"/>
  <c r="AL898" i="23"/>
  <c r="AK898" i="23"/>
  <c r="L898" i="23"/>
  <c r="F898" i="23"/>
  <c r="D898" i="23"/>
  <c r="C898" i="23"/>
  <c r="BA897" i="23"/>
  <c r="AZ897" i="23"/>
  <c r="AY897" i="23"/>
  <c r="AX897" i="23"/>
  <c r="AW897" i="23"/>
  <c r="AR897" i="23"/>
  <c r="AQ897" i="23"/>
  <c r="AO897" i="23"/>
  <c r="AM897" i="23"/>
  <c r="AL897" i="23"/>
  <c r="AK897" i="23"/>
  <c r="L897" i="23"/>
  <c r="F897" i="23"/>
  <c r="D897" i="23"/>
  <c r="C897" i="23"/>
  <c r="BA896" i="23"/>
  <c r="AZ896" i="23"/>
  <c r="AY896" i="23"/>
  <c r="AX896" i="23"/>
  <c r="AW896" i="23"/>
  <c r="AR896" i="23"/>
  <c r="AQ896" i="23"/>
  <c r="AO896" i="23"/>
  <c r="AM896" i="23"/>
  <c r="AL896" i="23"/>
  <c r="AK896" i="23"/>
  <c r="L896" i="23"/>
  <c r="F896" i="23"/>
  <c r="D896" i="23"/>
  <c r="C896" i="23"/>
  <c r="BA895" i="23"/>
  <c r="AY895" i="23"/>
  <c r="AX895" i="23"/>
  <c r="AW895" i="23"/>
  <c r="AR895" i="23"/>
  <c r="AZ895" i="23" s="1"/>
  <c r="AQ895" i="23"/>
  <c r="AO895" i="23"/>
  <c r="AM895" i="23"/>
  <c r="AL895" i="23"/>
  <c r="AK895" i="23"/>
  <c r="L895" i="23"/>
  <c r="F895" i="23"/>
  <c r="D895" i="23"/>
  <c r="C895" i="23"/>
  <c r="BA894" i="23"/>
  <c r="AZ894" i="23"/>
  <c r="AY894" i="23"/>
  <c r="AX894" i="23"/>
  <c r="AW894" i="23"/>
  <c r="AR894" i="23"/>
  <c r="AQ894" i="23"/>
  <c r="AO894" i="23"/>
  <c r="AM894" i="23"/>
  <c r="AL894" i="23"/>
  <c r="AK894" i="23"/>
  <c r="L894" i="23"/>
  <c r="F894" i="23"/>
  <c r="D894" i="23"/>
  <c r="C894" i="23"/>
  <c r="BA893" i="23"/>
  <c r="AZ893" i="23"/>
  <c r="AY893" i="23"/>
  <c r="AX893" i="23"/>
  <c r="AW893" i="23"/>
  <c r="AR893" i="23"/>
  <c r="AQ893" i="23"/>
  <c r="AO893" i="23"/>
  <c r="AM893" i="23"/>
  <c r="AL893" i="23"/>
  <c r="AK893" i="23"/>
  <c r="L893" i="23"/>
  <c r="F893" i="23"/>
  <c r="D893" i="23"/>
  <c r="C893" i="23"/>
  <c r="BA892" i="23"/>
  <c r="AZ892" i="23"/>
  <c r="AY892" i="23"/>
  <c r="AX892" i="23"/>
  <c r="AW892" i="23"/>
  <c r="AR892" i="23"/>
  <c r="AQ892" i="23"/>
  <c r="AO892" i="23"/>
  <c r="AM892" i="23"/>
  <c r="AL892" i="23"/>
  <c r="AK892" i="23"/>
  <c r="L892" i="23"/>
  <c r="F892" i="23"/>
  <c r="D892" i="23"/>
  <c r="C892" i="23"/>
  <c r="BA891" i="23"/>
  <c r="AY891" i="23"/>
  <c r="AX891" i="23"/>
  <c r="AW891" i="23"/>
  <c r="AR891" i="23"/>
  <c r="AZ891" i="23" s="1"/>
  <c r="AQ891" i="23"/>
  <c r="AO891" i="23"/>
  <c r="AM891" i="23"/>
  <c r="AL891" i="23"/>
  <c r="AK891" i="23"/>
  <c r="L891" i="23"/>
  <c r="F891" i="23"/>
  <c r="D891" i="23"/>
  <c r="C891" i="23"/>
  <c r="BA890" i="23"/>
  <c r="AZ890" i="23"/>
  <c r="AY890" i="23"/>
  <c r="AX890" i="23"/>
  <c r="AW890" i="23"/>
  <c r="AR890" i="23"/>
  <c r="AQ890" i="23"/>
  <c r="AO890" i="23"/>
  <c r="AM890" i="23"/>
  <c r="AL890" i="23"/>
  <c r="AK890" i="23"/>
  <c r="L890" i="23"/>
  <c r="F890" i="23"/>
  <c r="D890" i="23"/>
  <c r="C890" i="23"/>
  <c r="BA889" i="23"/>
  <c r="AZ889" i="23"/>
  <c r="AY889" i="23"/>
  <c r="AX889" i="23"/>
  <c r="AW889" i="23"/>
  <c r="AR889" i="23"/>
  <c r="AQ889" i="23"/>
  <c r="AO889" i="23"/>
  <c r="AM889" i="23"/>
  <c r="AL889" i="23"/>
  <c r="AK889" i="23"/>
  <c r="L889" i="23"/>
  <c r="F889" i="23"/>
  <c r="D889" i="23"/>
  <c r="C889" i="23"/>
  <c r="BA888" i="23"/>
  <c r="AZ888" i="23"/>
  <c r="AY888" i="23"/>
  <c r="AX888" i="23"/>
  <c r="AW888" i="23"/>
  <c r="AR888" i="23"/>
  <c r="AQ888" i="23"/>
  <c r="AO888" i="23"/>
  <c r="AM888" i="23"/>
  <c r="AL888" i="23"/>
  <c r="AK888" i="23"/>
  <c r="L888" i="23"/>
  <c r="F888" i="23"/>
  <c r="D888" i="23"/>
  <c r="C888" i="23"/>
  <c r="BA887" i="23"/>
  <c r="AY887" i="23"/>
  <c r="AX887" i="23"/>
  <c r="AW887" i="23"/>
  <c r="AR887" i="23"/>
  <c r="AZ887" i="23" s="1"/>
  <c r="AQ887" i="23"/>
  <c r="AO887" i="23"/>
  <c r="AM887" i="23"/>
  <c r="AL887" i="23"/>
  <c r="AK887" i="23"/>
  <c r="L887" i="23"/>
  <c r="F887" i="23"/>
  <c r="D887" i="23"/>
  <c r="C887" i="23"/>
  <c r="BA886" i="23"/>
  <c r="AZ886" i="23"/>
  <c r="AY886" i="23"/>
  <c r="AX886" i="23"/>
  <c r="AW886" i="23"/>
  <c r="AR886" i="23"/>
  <c r="AQ886" i="23"/>
  <c r="AO886" i="23"/>
  <c r="AM886" i="23"/>
  <c r="AL886" i="23"/>
  <c r="AK886" i="23"/>
  <c r="L886" i="23"/>
  <c r="F886" i="23"/>
  <c r="D886" i="23"/>
  <c r="C886" i="23"/>
  <c r="BA885" i="23"/>
  <c r="AZ885" i="23"/>
  <c r="AY885" i="23"/>
  <c r="AX885" i="23"/>
  <c r="AW885" i="23"/>
  <c r="AR885" i="23"/>
  <c r="AQ885" i="23"/>
  <c r="AO885" i="23"/>
  <c r="AM885" i="23"/>
  <c r="AL885" i="23"/>
  <c r="AK885" i="23"/>
  <c r="L885" i="23"/>
  <c r="F885" i="23"/>
  <c r="D885" i="23"/>
  <c r="C885" i="23"/>
  <c r="BA884" i="23"/>
  <c r="AZ884" i="23"/>
  <c r="AY884" i="23"/>
  <c r="AX884" i="23"/>
  <c r="AW884" i="23"/>
  <c r="AR884" i="23"/>
  <c r="AQ884" i="23"/>
  <c r="AO884" i="23"/>
  <c r="AM884" i="23"/>
  <c r="AL884" i="23"/>
  <c r="AK884" i="23"/>
  <c r="L884" i="23"/>
  <c r="F884" i="23"/>
  <c r="D884" i="23"/>
  <c r="C884" i="23"/>
  <c r="BA883" i="23"/>
  <c r="AY883" i="23"/>
  <c r="AX883" i="23"/>
  <c r="AW883" i="23"/>
  <c r="AR883" i="23"/>
  <c r="AZ883" i="23" s="1"/>
  <c r="AQ883" i="23"/>
  <c r="AO883" i="23"/>
  <c r="AM883" i="23"/>
  <c r="AL883" i="23"/>
  <c r="AK883" i="23"/>
  <c r="L883" i="23"/>
  <c r="F883" i="23"/>
  <c r="D883" i="23"/>
  <c r="C883" i="23"/>
  <c r="BA882" i="23"/>
  <c r="AZ882" i="23"/>
  <c r="AY882" i="23"/>
  <c r="AX882" i="23"/>
  <c r="AW882" i="23"/>
  <c r="AR882" i="23"/>
  <c r="AQ882" i="23"/>
  <c r="AO882" i="23"/>
  <c r="AM882" i="23"/>
  <c r="AL882" i="23"/>
  <c r="AK882" i="23"/>
  <c r="L882" i="23"/>
  <c r="F882" i="23"/>
  <c r="D882" i="23"/>
  <c r="C882" i="23"/>
  <c r="BA881" i="23"/>
  <c r="AZ881" i="23"/>
  <c r="AY881" i="23"/>
  <c r="AX881" i="23"/>
  <c r="AW881" i="23"/>
  <c r="AR881" i="23"/>
  <c r="AQ881" i="23"/>
  <c r="AO881" i="23"/>
  <c r="AM881" i="23"/>
  <c r="AL881" i="23"/>
  <c r="AK881" i="23"/>
  <c r="L881" i="23"/>
  <c r="F881" i="23"/>
  <c r="D881" i="23"/>
  <c r="C881" i="23"/>
  <c r="BA880" i="23"/>
  <c r="AZ880" i="23"/>
  <c r="AY880" i="23"/>
  <c r="AX880" i="23"/>
  <c r="AW880" i="23"/>
  <c r="AR880" i="23"/>
  <c r="AQ880" i="23"/>
  <c r="AO880" i="23"/>
  <c r="AM880" i="23"/>
  <c r="AL880" i="23"/>
  <c r="AK880" i="23"/>
  <c r="L880" i="23"/>
  <c r="F880" i="23"/>
  <c r="D880" i="23"/>
  <c r="C880" i="23"/>
  <c r="BA879" i="23"/>
  <c r="AY879" i="23"/>
  <c r="AX879" i="23"/>
  <c r="AW879" i="23"/>
  <c r="AR879" i="23"/>
  <c r="AZ879" i="23" s="1"/>
  <c r="AQ879" i="23"/>
  <c r="AO879" i="23"/>
  <c r="AM879" i="23"/>
  <c r="AL879" i="23"/>
  <c r="AK879" i="23"/>
  <c r="L879" i="23"/>
  <c r="F879" i="23"/>
  <c r="D879" i="23"/>
  <c r="C879" i="23"/>
  <c r="BA878" i="23"/>
  <c r="AZ878" i="23"/>
  <c r="AY878" i="23"/>
  <c r="AX878" i="23"/>
  <c r="AW878" i="23"/>
  <c r="AR878" i="23"/>
  <c r="AQ878" i="23"/>
  <c r="AO878" i="23"/>
  <c r="AM878" i="23"/>
  <c r="AL878" i="23"/>
  <c r="AK878" i="23"/>
  <c r="L878" i="23"/>
  <c r="F878" i="23"/>
  <c r="D878" i="23"/>
  <c r="C878" i="23"/>
  <c r="BA877" i="23"/>
  <c r="AZ877" i="23"/>
  <c r="AY877" i="23"/>
  <c r="AX877" i="23"/>
  <c r="AW877" i="23"/>
  <c r="AR877" i="23"/>
  <c r="AQ877" i="23"/>
  <c r="AO877" i="23"/>
  <c r="AM877" i="23"/>
  <c r="AL877" i="23"/>
  <c r="AK877" i="23"/>
  <c r="L877" i="23"/>
  <c r="F877" i="23"/>
  <c r="D877" i="23"/>
  <c r="C877" i="23"/>
  <c r="BA876" i="23"/>
  <c r="AZ876" i="23"/>
  <c r="AY876" i="23"/>
  <c r="AX876" i="23"/>
  <c r="AW876" i="23"/>
  <c r="AR876" i="23"/>
  <c r="AQ876" i="23"/>
  <c r="AO876" i="23"/>
  <c r="AM876" i="23"/>
  <c r="AL876" i="23"/>
  <c r="AK876" i="23"/>
  <c r="L876" i="23"/>
  <c r="F876" i="23"/>
  <c r="D876" i="23"/>
  <c r="C876" i="23"/>
  <c r="BA875" i="23"/>
  <c r="AY875" i="23"/>
  <c r="AX875" i="23"/>
  <c r="AW875" i="23"/>
  <c r="AR875" i="23"/>
  <c r="AZ875" i="23" s="1"/>
  <c r="AQ875" i="23"/>
  <c r="AO875" i="23"/>
  <c r="AM875" i="23"/>
  <c r="AL875" i="23"/>
  <c r="AK875" i="23"/>
  <c r="L875" i="23"/>
  <c r="F875" i="23"/>
  <c r="D875" i="23"/>
  <c r="C875" i="23"/>
  <c r="BA874" i="23"/>
  <c r="AZ874" i="23"/>
  <c r="AY874" i="23"/>
  <c r="AX874" i="23"/>
  <c r="AW874" i="23"/>
  <c r="AR874" i="23"/>
  <c r="AQ874" i="23"/>
  <c r="AO874" i="23"/>
  <c r="AM874" i="23"/>
  <c r="AL874" i="23"/>
  <c r="AK874" i="23"/>
  <c r="L874" i="23"/>
  <c r="F874" i="23"/>
  <c r="D874" i="23"/>
  <c r="C874" i="23"/>
  <c r="BA873" i="23"/>
  <c r="AZ873" i="23"/>
  <c r="AY873" i="23"/>
  <c r="AX873" i="23"/>
  <c r="AW873" i="23"/>
  <c r="AR873" i="23"/>
  <c r="AQ873" i="23"/>
  <c r="AO873" i="23"/>
  <c r="AM873" i="23"/>
  <c r="AL873" i="23"/>
  <c r="AK873" i="23"/>
  <c r="L873" i="23"/>
  <c r="F873" i="23"/>
  <c r="D873" i="23"/>
  <c r="C873" i="23"/>
  <c r="BA872" i="23"/>
  <c r="AZ872" i="23"/>
  <c r="AY872" i="23"/>
  <c r="AX872" i="23"/>
  <c r="AW872" i="23"/>
  <c r="AR872" i="23"/>
  <c r="AQ872" i="23"/>
  <c r="AO872" i="23"/>
  <c r="AM872" i="23"/>
  <c r="AL872" i="23"/>
  <c r="AK872" i="23"/>
  <c r="L872" i="23"/>
  <c r="F872" i="23"/>
  <c r="D872" i="23"/>
  <c r="C872" i="23"/>
  <c r="BA871" i="23"/>
  <c r="AY871" i="23"/>
  <c r="AX871" i="23"/>
  <c r="AW871" i="23"/>
  <c r="AR871" i="23"/>
  <c r="AZ871" i="23" s="1"/>
  <c r="AQ871" i="23"/>
  <c r="AO871" i="23"/>
  <c r="AM871" i="23"/>
  <c r="AL871" i="23"/>
  <c r="AK871" i="23"/>
  <c r="L871" i="23"/>
  <c r="F871" i="23"/>
  <c r="D871" i="23"/>
  <c r="C871" i="23"/>
  <c r="BA870" i="23"/>
  <c r="AZ870" i="23"/>
  <c r="AY870" i="23"/>
  <c r="AX870" i="23"/>
  <c r="AW870" i="23"/>
  <c r="AR870" i="23"/>
  <c r="AQ870" i="23"/>
  <c r="AO870" i="23"/>
  <c r="AM870" i="23"/>
  <c r="AL870" i="23"/>
  <c r="AK870" i="23"/>
  <c r="L870" i="23"/>
  <c r="F870" i="23"/>
  <c r="D870" i="23"/>
  <c r="C870" i="23"/>
  <c r="BA869" i="23"/>
  <c r="AZ869" i="23"/>
  <c r="AY869" i="23"/>
  <c r="AX869" i="23"/>
  <c r="AW869" i="23"/>
  <c r="AR869" i="23"/>
  <c r="AQ869" i="23"/>
  <c r="AO869" i="23"/>
  <c r="AM869" i="23"/>
  <c r="AL869" i="23"/>
  <c r="AK869" i="23"/>
  <c r="L869" i="23"/>
  <c r="F869" i="23"/>
  <c r="D869" i="23"/>
  <c r="C869" i="23"/>
  <c r="BA868" i="23"/>
  <c r="AZ868" i="23"/>
  <c r="AY868" i="23"/>
  <c r="AX868" i="23"/>
  <c r="AW868" i="23"/>
  <c r="AR868" i="23"/>
  <c r="AQ868" i="23"/>
  <c r="AO868" i="23"/>
  <c r="AM868" i="23"/>
  <c r="AL868" i="23"/>
  <c r="AK868" i="23"/>
  <c r="L868" i="23"/>
  <c r="F868" i="23"/>
  <c r="D868" i="23"/>
  <c r="C868" i="23"/>
  <c r="BA867" i="23"/>
  <c r="AY867" i="23"/>
  <c r="AX867" i="23"/>
  <c r="AW867" i="23"/>
  <c r="AR867" i="23"/>
  <c r="AZ867" i="23" s="1"/>
  <c r="AQ867" i="23"/>
  <c r="AO867" i="23"/>
  <c r="AM867" i="23"/>
  <c r="AL867" i="23"/>
  <c r="AK867" i="23"/>
  <c r="L867" i="23"/>
  <c r="F867" i="23"/>
  <c r="D867" i="23"/>
  <c r="C867" i="23"/>
  <c r="BA866" i="23"/>
  <c r="AZ866" i="23"/>
  <c r="AY866" i="23"/>
  <c r="AX866" i="23"/>
  <c r="AW866" i="23"/>
  <c r="AR866" i="23"/>
  <c r="AQ866" i="23"/>
  <c r="AO866" i="23"/>
  <c r="AM866" i="23"/>
  <c r="AL866" i="23"/>
  <c r="AK866" i="23"/>
  <c r="L866" i="23"/>
  <c r="F866" i="23"/>
  <c r="D866" i="23"/>
  <c r="C866" i="23"/>
  <c r="BA865" i="23"/>
  <c r="AZ865" i="23"/>
  <c r="AY865" i="23"/>
  <c r="AX865" i="23"/>
  <c r="AW865" i="23"/>
  <c r="AR865" i="23"/>
  <c r="AQ865" i="23"/>
  <c r="AO865" i="23"/>
  <c r="AM865" i="23"/>
  <c r="AL865" i="23"/>
  <c r="AK865" i="23"/>
  <c r="L865" i="23"/>
  <c r="F865" i="23"/>
  <c r="D865" i="23"/>
  <c r="C865" i="23"/>
  <c r="BA864" i="23"/>
  <c r="AZ864" i="23"/>
  <c r="AY864" i="23"/>
  <c r="AX864" i="23"/>
  <c r="AW864" i="23"/>
  <c r="AR864" i="23"/>
  <c r="AQ864" i="23"/>
  <c r="AO864" i="23"/>
  <c r="AM864" i="23"/>
  <c r="AL864" i="23"/>
  <c r="AK864" i="23"/>
  <c r="L864" i="23"/>
  <c r="F864" i="23"/>
  <c r="D864" i="23"/>
  <c r="C864" i="23"/>
  <c r="BA863" i="23"/>
  <c r="AY863" i="23"/>
  <c r="AX863" i="23"/>
  <c r="AW863" i="23"/>
  <c r="AR863" i="23"/>
  <c r="AZ863" i="23" s="1"/>
  <c r="AQ863" i="23"/>
  <c r="AO863" i="23"/>
  <c r="AM863" i="23"/>
  <c r="AL863" i="23"/>
  <c r="AK863" i="23"/>
  <c r="L863" i="23"/>
  <c r="F863" i="23"/>
  <c r="D863" i="23"/>
  <c r="C863" i="23"/>
  <c r="BA862" i="23"/>
  <c r="AZ862" i="23"/>
  <c r="AY862" i="23"/>
  <c r="AX862" i="23"/>
  <c r="AW862" i="23"/>
  <c r="AR862" i="23"/>
  <c r="AQ862" i="23"/>
  <c r="AO862" i="23"/>
  <c r="AM862" i="23"/>
  <c r="AL862" i="23"/>
  <c r="AK862" i="23"/>
  <c r="L862" i="23"/>
  <c r="F862" i="23"/>
  <c r="D862" i="23"/>
  <c r="C862" i="23"/>
  <c r="BA861" i="23"/>
  <c r="AZ861" i="23"/>
  <c r="AY861" i="23"/>
  <c r="AX861" i="23"/>
  <c r="AW861" i="23"/>
  <c r="AR861" i="23"/>
  <c r="AQ861" i="23"/>
  <c r="AO861" i="23"/>
  <c r="AM861" i="23"/>
  <c r="AL861" i="23"/>
  <c r="AK861" i="23"/>
  <c r="L861" i="23"/>
  <c r="F861" i="23"/>
  <c r="D861" i="23"/>
  <c r="C861" i="23"/>
  <c r="BA860" i="23"/>
  <c r="AZ860" i="23"/>
  <c r="AY860" i="23"/>
  <c r="AX860" i="23"/>
  <c r="AW860" i="23"/>
  <c r="AR860" i="23"/>
  <c r="AQ860" i="23"/>
  <c r="AO860" i="23"/>
  <c r="AM860" i="23"/>
  <c r="AL860" i="23"/>
  <c r="AK860" i="23"/>
  <c r="L860" i="23"/>
  <c r="F860" i="23"/>
  <c r="D860" i="23"/>
  <c r="C860" i="23"/>
  <c r="BA859" i="23"/>
  <c r="AY859" i="23"/>
  <c r="AX859" i="23"/>
  <c r="AW859" i="23"/>
  <c r="AR859" i="23"/>
  <c r="AZ859" i="23" s="1"/>
  <c r="AQ859" i="23"/>
  <c r="AO859" i="23"/>
  <c r="AM859" i="23"/>
  <c r="AL859" i="23"/>
  <c r="AK859" i="23"/>
  <c r="L859" i="23"/>
  <c r="F859" i="23"/>
  <c r="D859" i="23"/>
  <c r="C859" i="23"/>
  <c r="BA858" i="23"/>
  <c r="AZ858" i="23"/>
  <c r="AY858" i="23"/>
  <c r="AX858" i="23"/>
  <c r="AW858" i="23"/>
  <c r="AR858" i="23"/>
  <c r="AQ858" i="23"/>
  <c r="AO858" i="23"/>
  <c r="AM858" i="23"/>
  <c r="AL858" i="23"/>
  <c r="AK858" i="23"/>
  <c r="L858" i="23"/>
  <c r="F858" i="23"/>
  <c r="D858" i="23"/>
  <c r="C858" i="23"/>
  <c r="BA857" i="23"/>
  <c r="AZ857" i="23"/>
  <c r="AY857" i="23"/>
  <c r="AX857" i="23"/>
  <c r="AW857" i="23"/>
  <c r="AR857" i="23"/>
  <c r="AQ857" i="23"/>
  <c r="AO857" i="23"/>
  <c r="AM857" i="23"/>
  <c r="AL857" i="23"/>
  <c r="AK857" i="23"/>
  <c r="L857" i="23"/>
  <c r="F857" i="23"/>
  <c r="D857" i="23"/>
  <c r="C857" i="23"/>
  <c r="BA856" i="23"/>
  <c r="AZ856" i="23"/>
  <c r="AY856" i="23"/>
  <c r="AX856" i="23"/>
  <c r="AW856" i="23"/>
  <c r="AR856" i="23"/>
  <c r="AQ856" i="23"/>
  <c r="AO856" i="23"/>
  <c r="AM856" i="23"/>
  <c r="AL856" i="23"/>
  <c r="AK856" i="23"/>
  <c r="L856" i="23"/>
  <c r="F856" i="23"/>
  <c r="D856" i="23"/>
  <c r="C856" i="23"/>
  <c r="BA855" i="23"/>
  <c r="AY855" i="23"/>
  <c r="AX855" i="23"/>
  <c r="AW855" i="23"/>
  <c r="AR855" i="23"/>
  <c r="AZ855" i="23" s="1"/>
  <c r="AQ855" i="23"/>
  <c r="AO855" i="23"/>
  <c r="AM855" i="23"/>
  <c r="AL855" i="23"/>
  <c r="AK855" i="23"/>
  <c r="L855" i="23"/>
  <c r="F855" i="23"/>
  <c r="D855" i="23"/>
  <c r="C855" i="23"/>
  <c r="BA854" i="23"/>
  <c r="AZ854" i="23"/>
  <c r="AY854" i="23"/>
  <c r="AX854" i="23"/>
  <c r="AW854" i="23"/>
  <c r="AR854" i="23"/>
  <c r="AQ854" i="23"/>
  <c r="AO854" i="23"/>
  <c r="AM854" i="23"/>
  <c r="AL854" i="23"/>
  <c r="AK854" i="23"/>
  <c r="L854" i="23"/>
  <c r="F854" i="23"/>
  <c r="D854" i="23"/>
  <c r="C854" i="23"/>
  <c r="BA853" i="23"/>
  <c r="AZ853" i="23"/>
  <c r="AY853" i="23"/>
  <c r="AX853" i="23"/>
  <c r="AW853" i="23"/>
  <c r="AR853" i="23"/>
  <c r="AQ853" i="23"/>
  <c r="AO853" i="23"/>
  <c r="AM853" i="23"/>
  <c r="AL853" i="23"/>
  <c r="AK853" i="23"/>
  <c r="L853" i="23"/>
  <c r="F853" i="23"/>
  <c r="D853" i="23"/>
  <c r="C853" i="23"/>
  <c r="BA852" i="23"/>
  <c r="AZ852" i="23"/>
  <c r="AY852" i="23"/>
  <c r="AX852" i="23"/>
  <c r="AW852" i="23"/>
  <c r="AR852" i="23"/>
  <c r="AQ852" i="23"/>
  <c r="AO852" i="23"/>
  <c r="AM852" i="23"/>
  <c r="AL852" i="23"/>
  <c r="AK852" i="23"/>
  <c r="L852" i="23"/>
  <c r="F852" i="23"/>
  <c r="D852" i="23"/>
  <c r="C852" i="23"/>
  <c r="BA851" i="23"/>
  <c r="AY851" i="23"/>
  <c r="AX851" i="23"/>
  <c r="AW851" i="23"/>
  <c r="AR851" i="23"/>
  <c r="AZ851" i="23" s="1"/>
  <c r="AQ851" i="23"/>
  <c r="AO851" i="23"/>
  <c r="AM851" i="23"/>
  <c r="AL851" i="23"/>
  <c r="AK851" i="23"/>
  <c r="L851" i="23"/>
  <c r="F851" i="23"/>
  <c r="D851" i="23"/>
  <c r="C851" i="23"/>
  <c r="BA850" i="23"/>
  <c r="AZ850" i="23"/>
  <c r="AY850" i="23"/>
  <c r="AX850" i="23"/>
  <c r="AW850" i="23"/>
  <c r="AR850" i="23"/>
  <c r="AQ850" i="23"/>
  <c r="AO850" i="23"/>
  <c r="AM850" i="23"/>
  <c r="AL850" i="23"/>
  <c r="AK850" i="23"/>
  <c r="L850" i="23"/>
  <c r="F850" i="23"/>
  <c r="D850" i="23"/>
  <c r="C850" i="23"/>
  <c r="BA849" i="23"/>
  <c r="AZ849" i="23"/>
  <c r="AY849" i="23"/>
  <c r="AX849" i="23"/>
  <c r="AW849" i="23"/>
  <c r="AR849" i="23"/>
  <c r="AQ849" i="23"/>
  <c r="AO849" i="23"/>
  <c r="AM849" i="23"/>
  <c r="AL849" i="23"/>
  <c r="AK849" i="23"/>
  <c r="L849" i="23"/>
  <c r="F849" i="23"/>
  <c r="D849" i="23"/>
  <c r="C849" i="23"/>
  <c r="BA848" i="23"/>
  <c r="AZ848" i="23"/>
  <c r="AY848" i="23"/>
  <c r="AX848" i="23"/>
  <c r="AW848" i="23"/>
  <c r="AR848" i="23"/>
  <c r="AQ848" i="23"/>
  <c r="AO848" i="23"/>
  <c r="AM848" i="23"/>
  <c r="AL848" i="23"/>
  <c r="AK848" i="23"/>
  <c r="L848" i="23"/>
  <c r="F848" i="23"/>
  <c r="D848" i="23"/>
  <c r="C848" i="23"/>
  <c r="BA847" i="23"/>
  <c r="AY847" i="23"/>
  <c r="AX847" i="23"/>
  <c r="AW847" i="23"/>
  <c r="AR847" i="23"/>
  <c r="AZ847" i="23" s="1"/>
  <c r="AQ847" i="23"/>
  <c r="AO847" i="23"/>
  <c r="AM847" i="23"/>
  <c r="AL847" i="23"/>
  <c r="AK847" i="23"/>
  <c r="L847" i="23"/>
  <c r="F847" i="23"/>
  <c r="D847" i="23"/>
  <c r="C847" i="23"/>
  <c r="BA846" i="23"/>
  <c r="AZ846" i="23"/>
  <c r="AY846" i="23"/>
  <c r="AX846" i="23"/>
  <c r="AW846" i="23"/>
  <c r="AR846" i="23"/>
  <c r="AQ846" i="23"/>
  <c r="AO846" i="23"/>
  <c r="AM846" i="23"/>
  <c r="AL846" i="23"/>
  <c r="AK846" i="23"/>
  <c r="L846" i="23"/>
  <c r="F846" i="23"/>
  <c r="D846" i="23"/>
  <c r="C846" i="23"/>
  <c r="BA845" i="23"/>
  <c r="AZ845" i="23"/>
  <c r="AY845" i="23"/>
  <c r="AX845" i="23"/>
  <c r="AW845" i="23"/>
  <c r="AR845" i="23"/>
  <c r="AQ845" i="23"/>
  <c r="AO845" i="23"/>
  <c r="AM845" i="23"/>
  <c r="AL845" i="23"/>
  <c r="AK845" i="23"/>
  <c r="L845" i="23"/>
  <c r="F845" i="23"/>
  <c r="D845" i="23"/>
  <c r="C845" i="23"/>
  <c r="BA844" i="23"/>
  <c r="AZ844" i="23"/>
  <c r="AY844" i="23"/>
  <c r="AX844" i="23"/>
  <c r="AW844" i="23"/>
  <c r="AR844" i="23"/>
  <c r="AQ844" i="23"/>
  <c r="AO844" i="23"/>
  <c r="AM844" i="23"/>
  <c r="AL844" i="23"/>
  <c r="AK844" i="23"/>
  <c r="L844" i="23"/>
  <c r="F844" i="23"/>
  <c r="D844" i="23"/>
  <c r="C844" i="23"/>
  <c r="BA843" i="23"/>
  <c r="AY843" i="23"/>
  <c r="AX843" i="23"/>
  <c r="AW843" i="23"/>
  <c r="AR843" i="23"/>
  <c r="AZ843" i="23" s="1"/>
  <c r="AQ843" i="23"/>
  <c r="AO843" i="23"/>
  <c r="AM843" i="23"/>
  <c r="AL843" i="23"/>
  <c r="AK843" i="23"/>
  <c r="L843" i="23"/>
  <c r="F843" i="23"/>
  <c r="D843" i="23"/>
  <c r="C843" i="23"/>
  <c r="BA842" i="23"/>
  <c r="AZ842" i="23"/>
  <c r="AY842" i="23"/>
  <c r="AX842" i="23"/>
  <c r="AW842" i="23"/>
  <c r="AR842" i="23"/>
  <c r="AQ842" i="23"/>
  <c r="AO842" i="23"/>
  <c r="AM842" i="23"/>
  <c r="AL842" i="23"/>
  <c r="AK842" i="23"/>
  <c r="L842" i="23"/>
  <c r="F842" i="23"/>
  <c r="D842" i="23"/>
  <c r="C842" i="23"/>
  <c r="BA841" i="23"/>
  <c r="AZ841" i="23"/>
  <c r="AY841" i="23"/>
  <c r="AX841" i="23"/>
  <c r="AW841" i="23"/>
  <c r="AR841" i="23"/>
  <c r="AQ841" i="23"/>
  <c r="AO841" i="23"/>
  <c r="AM841" i="23"/>
  <c r="AL841" i="23"/>
  <c r="AK841" i="23"/>
  <c r="L841" i="23"/>
  <c r="F841" i="23"/>
  <c r="D841" i="23"/>
  <c r="C841" i="23"/>
  <c r="BA840" i="23"/>
  <c r="AZ840" i="23"/>
  <c r="AY840" i="23"/>
  <c r="AX840" i="23"/>
  <c r="AW840" i="23"/>
  <c r="AR840" i="23"/>
  <c r="AQ840" i="23"/>
  <c r="AO840" i="23"/>
  <c r="AM840" i="23"/>
  <c r="AL840" i="23"/>
  <c r="AK840" i="23"/>
  <c r="L840" i="23"/>
  <c r="F840" i="23"/>
  <c r="D840" i="23"/>
  <c r="C840" i="23"/>
  <c r="BA839" i="23"/>
  <c r="AY839" i="23"/>
  <c r="AX839" i="23"/>
  <c r="AW839" i="23"/>
  <c r="AR839" i="23"/>
  <c r="AZ839" i="23" s="1"/>
  <c r="AQ839" i="23"/>
  <c r="AO839" i="23"/>
  <c r="AM839" i="23"/>
  <c r="AL839" i="23"/>
  <c r="AK839" i="23"/>
  <c r="L839" i="23"/>
  <c r="F839" i="23"/>
  <c r="D839" i="23"/>
  <c r="C839" i="23"/>
  <c r="BA838" i="23"/>
  <c r="AZ838" i="23"/>
  <c r="AY838" i="23"/>
  <c r="AX838" i="23"/>
  <c r="AW838" i="23"/>
  <c r="AR838" i="23"/>
  <c r="AQ838" i="23"/>
  <c r="AO838" i="23"/>
  <c r="AM838" i="23"/>
  <c r="AL838" i="23"/>
  <c r="AK838" i="23"/>
  <c r="L838" i="23"/>
  <c r="F838" i="23"/>
  <c r="D838" i="23"/>
  <c r="C838" i="23"/>
  <c r="BA837" i="23"/>
  <c r="AZ837" i="23"/>
  <c r="AY837" i="23"/>
  <c r="AX837" i="23"/>
  <c r="AW837" i="23"/>
  <c r="AR837" i="23"/>
  <c r="AQ837" i="23"/>
  <c r="AO837" i="23"/>
  <c r="AM837" i="23"/>
  <c r="AL837" i="23"/>
  <c r="AK837" i="23"/>
  <c r="L837" i="23"/>
  <c r="F837" i="23"/>
  <c r="D837" i="23"/>
  <c r="C837" i="23"/>
  <c r="BA836" i="23"/>
  <c r="AZ836" i="23"/>
  <c r="AY836" i="23"/>
  <c r="AX836" i="23"/>
  <c r="AW836" i="23"/>
  <c r="AR836" i="23"/>
  <c r="AQ836" i="23"/>
  <c r="AO836" i="23"/>
  <c r="AM836" i="23"/>
  <c r="AL836" i="23"/>
  <c r="AK836" i="23"/>
  <c r="L836" i="23"/>
  <c r="F836" i="23"/>
  <c r="D836" i="23"/>
  <c r="C836" i="23"/>
  <c r="BA835" i="23"/>
  <c r="AY835" i="23"/>
  <c r="AX835" i="23"/>
  <c r="AW835" i="23"/>
  <c r="AR835" i="23"/>
  <c r="AZ835" i="23" s="1"/>
  <c r="AQ835" i="23"/>
  <c r="AO835" i="23"/>
  <c r="AM835" i="23"/>
  <c r="AL835" i="23"/>
  <c r="AK835" i="23"/>
  <c r="L835" i="23"/>
  <c r="F835" i="23"/>
  <c r="D835" i="23"/>
  <c r="C835" i="23"/>
  <c r="BA834" i="23"/>
  <c r="AZ834" i="23"/>
  <c r="AY834" i="23"/>
  <c r="AX834" i="23"/>
  <c r="AW834" i="23"/>
  <c r="AR834" i="23"/>
  <c r="AQ834" i="23"/>
  <c r="AO834" i="23"/>
  <c r="AM834" i="23"/>
  <c r="AL834" i="23"/>
  <c r="AK834" i="23"/>
  <c r="L834" i="23"/>
  <c r="F834" i="23"/>
  <c r="D834" i="23"/>
  <c r="C834" i="23"/>
  <c r="BA833" i="23"/>
  <c r="AZ833" i="23"/>
  <c r="AY833" i="23"/>
  <c r="AX833" i="23"/>
  <c r="AW833" i="23"/>
  <c r="AR833" i="23"/>
  <c r="AQ833" i="23"/>
  <c r="AO833" i="23"/>
  <c r="AM833" i="23"/>
  <c r="AL833" i="23"/>
  <c r="AK833" i="23"/>
  <c r="L833" i="23"/>
  <c r="F833" i="23"/>
  <c r="D833" i="23"/>
  <c r="C833" i="23"/>
  <c r="BA832" i="23"/>
  <c r="AZ832" i="23"/>
  <c r="AY832" i="23"/>
  <c r="AX832" i="23"/>
  <c r="AW832" i="23"/>
  <c r="AR832" i="23"/>
  <c r="AQ832" i="23"/>
  <c r="AO832" i="23"/>
  <c r="AM832" i="23"/>
  <c r="AL832" i="23"/>
  <c r="AK832" i="23"/>
  <c r="L832" i="23"/>
  <c r="F832" i="23"/>
  <c r="D832" i="23"/>
  <c r="C832" i="23"/>
  <c r="BA831" i="23"/>
  <c r="AY831" i="23"/>
  <c r="AX831" i="23"/>
  <c r="AW831" i="23"/>
  <c r="AR831" i="23"/>
  <c r="AZ831" i="23" s="1"/>
  <c r="AQ831" i="23"/>
  <c r="AO831" i="23"/>
  <c r="AM831" i="23"/>
  <c r="AL831" i="23"/>
  <c r="AK831" i="23"/>
  <c r="L831" i="23"/>
  <c r="F831" i="23"/>
  <c r="D831" i="23"/>
  <c r="C831" i="23"/>
  <c r="BA830" i="23"/>
  <c r="AZ830" i="23"/>
  <c r="AY830" i="23"/>
  <c r="AX830" i="23"/>
  <c r="AW830" i="23"/>
  <c r="AR830" i="23"/>
  <c r="AQ830" i="23"/>
  <c r="AO830" i="23"/>
  <c r="AM830" i="23"/>
  <c r="AL830" i="23"/>
  <c r="AK830" i="23"/>
  <c r="L830" i="23"/>
  <c r="F830" i="23"/>
  <c r="D830" i="23"/>
  <c r="C830" i="23"/>
  <c r="BA829" i="23"/>
  <c r="AZ829" i="23"/>
  <c r="AY829" i="23"/>
  <c r="AX829" i="23"/>
  <c r="AW829" i="23"/>
  <c r="AR829" i="23"/>
  <c r="AQ829" i="23"/>
  <c r="AO829" i="23"/>
  <c r="AM829" i="23"/>
  <c r="AL829" i="23"/>
  <c r="AK829" i="23"/>
  <c r="L829" i="23"/>
  <c r="F829" i="23"/>
  <c r="D829" i="23"/>
  <c r="C829" i="23"/>
  <c r="BA828" i="23"/>
  <c r="AZ828" i="23"/>
  <c r="AY828" i="23"/>
  <c r="AX828" i="23"/>
  <c r="AW828" i="23"/>
  <c r="AR828" i="23"/>
  <c r="AQ828" i="23"/>
  <c r="AO828" i="23"/>
  <c r="AM828" i="23"/>
  <c r="AL828" i="23"/>
  <c r="AK828" i="23"/>
  <c r="L828" i="23"/>
  <c r="F828" i="23"/>
  <c r="D828" i="23"/>
  <c r="C828" i="23"/>
  <c r="BA827" i="23"/>
  <c r="AY827" i="23"/>
  <c r="AX827" i="23"/>
  <c r="AW827" i="23"/>
  <c r="AR827" i="23"/>
  <c r="AZ827" i="23" s="1"/>
  <c r="AQ827" i="23"/>
  <c r="AO827" i="23"/>
  <c r="AM827" i="23"/>
  <c r="AL827" i="23"/>
  <c r="AK827" i="23"/>
  <c r="L827" i="23"/>
  <c r="F827" i="23"/>
  <c r="D827" i="23"/>
  <c r="C827" i="23"/>
  <c r="BA826" i="23"/>
  <c r="AZ826" i="23"/>
  <c r="AY826" i="23"/>
  <c r="AX826" i="23"/>
  <c r="AW826" i="23"/>
  <c r="AR826" i="23"/>
  <c r="AQ826" i="23"/>
  <c r="AO826" i="23"/>
  <c r="AM826" i="23"/>
  <c r="AL826" i="23"/>
  <c r="AK826" i="23"/>
  <c r="L826" i="23"/>
  <c r="F826" i="23"/>
  <c r="D826" i="23"/>
  <c r="C826" i="23"/>
  <c r="BA825" i="23"/>
  <c r="AZ825" i="23"/>
  <c r="AY825" i="23"/>
  <c r="AX825" i="23"/>
  <c r="AW825" i="23"/>
  <c r="AR825" i="23"/>
  <c r="AQ825" i="23"/>
  <c r="AO825" i="23"/>
  <c r="AM825" i="23"/>
  <c r="AL825" i="23"/>
  <c r="AK825" i="23"/>
  <c r="L825" i="23"/>
  <c r="F825" i="23"/>
  <c r="D825" i="23"/>
  <c r="C825" i="23"/>
  <c r="BA824" i="23"/>
  <c r="AZ824" i="23"/>
  <c r="AY824" i="23"/>
  <c r="AX824" i="23"/>
  <c r="AW824" i="23"/>
  <c r="AR824" i="23"/>
  <c r="AQ824" i="23"/>
  <c r="AO824" i="23"/>
  <c r="AM824" i="23"/>
  <c r="AL824" i="23"/>
  <c r="AK824" i="23"/>
  <c r="L824" i="23"/>
  <c r="F824" i="23"/>
  <c r="D824" i="23"/>
  <c r="C824" i="23"/>
  <c r="BA823" i="23"/>
  <c r="AY823" i="23"/>
  <c r="AX823" i="23"/>
  <c r="AW823" i="23"/>
  <c r="AR823" i="23"/>
  <c r="AZ823" i="23" s="1"/>
  <c r="AQ823" i="23"/>
  <c r="AO823" i="23"/>
  <c r="AM823" i="23"/>
  <c r="AL823" i="23"/>
  <c r="AK823" i="23"/>
  <c r="L823" i="23"/>
  <c r="F823" i="23"/>
  <c r="D823" i="23"/>
  <c r="C823" i="23"/>
  <c r="BA822" i="23"/>
  <c r="AZ822" i="23"/>
  <c r="AY822" i="23"/>
  <c r="AX822" i="23"/>
  <c r="AW822" i="23"/>
  <c r="AR822" i="23"/>
  <c r="AQ822" i="23"/>
  <c r="AO822" i="23"/>
  <c r="AM822" i="23"/>
  <c r="AL822" i="23"/>
  <c r="AK822" i="23"/>
  <c r="L822" i="23"/>
  <c r="F822" i="23"/>
  <c r="D822" i="23"/>
  <c r="C822" i="23"/>
  <c r="BA821" i="23"/>
  <c r="AZ821" i="23"/>
  <c r="AY821" i="23"/>
  <c r="AX821" i="23"/>
  <c r="AW821" i="23"/>
  <c r="AR821" i="23"/>
  <c r="AQ821" i="23"/>
  <c r="AO821" i="23"/>
  <c r="AM821" i="23"/>
  <c r="AL821" i="23"/>
  <c r="AK821" i="23"/>
  <c r="L821" i="23"/>
  <c r="F821" i="23"/>
  <c r="D821" i="23"/>
  <c r="C821" i="23"/>
  <c r="BA820" i="23"/>
  <c r="AZ820" i="23"/>
  <c r="AY820" i="23"/>
  <c r="AX820" i="23"/>
  <c r="AW820" i="23"/>
  <c r="AR820" i="23"/>
  <c r="AQ820" i="23"/>
  <c r="AO820" i="23"/>
  <c r="AM820" i="23"/>
  <c r="AL820" i="23"/>
  <c r="AK820" i="23"/>
  <c r="L820" i="23"/>
  <c r="F820" i="23"/>
  <c r="D820" i="23"/>
  <c r="C820" i="23"/>
  <c r="BA819" i="23"/>
  <c r="AY819" i="23"/>
  <c r="AX819" i="23"/>
  <c r="AW819" i="23"/>
  <c r="AR819" i="23"/>
  <c r="AZ819" i="23" s="1"/>
  <c r="AQ819" i="23"/>
  <c r="AO819" i="23"/>
  <c r="AM819" i="23"/>
  <c r="AL819" i="23"/>
  <c r="AK819" i="23"/>
  <c r="L819" i="23"/>
  <c r="F819" i="23"/>
  <c r="D819" i="23"/>
  <c r="C819" i="23"/>
  <c r="BA818" i="23"/>
  <c r="AZ818" i="23"/>
  <c r="AY818" i="23"/>
  <c r="AX818" i="23"/>
  <c r="AW818" i="23"/>
  <c r="AR818" i="23"/>
  <c r="AQ818" i="23"/>
  <c r="AO818" i="23"/>
  <c r="AM818" i="23"/>
  <c r="AL818" i="23"/>
  <c r="AK818" i="23"/>
  <c r="L818" i="23"/>
  <c r="F818" i="23"/>
  <c r="D818" i="23"/>
  <c r="C818" i="23"/>
  <c r="BA817" i="23"/>
  <c r="AZ817" i="23"/>
  <c r="AY817" i="23"/>
  <c r="AX817" i="23"/>
  <c r="AW817" i="23"/>
  <c r="AR817" i="23"/>
  <c r="AQ817" i="23"/>
  <c r="AO817" i="23"/>
  <c r="AM817" i="23"/>
  <c r="AL817" i="23"/>
  <c r="AK817" i="23"/>
  <c r="L817" i="23"/>
  <c r="F817" i="23"/>
  <c r="D817" i="23"/>
  <c r="C817" i="23"/>
  <c r="BA816" i="23"/>
  <c r="AZ816" i="23"/>
  <c r="AY816" i="23"/>
  <c r="AX816" i="23"/>
  <c r="AW816" i="23"/>
  <c r="AR816" i="23"/>
  <c r="AQ816" i="23"/>
  <c r="AO816" i="23"/>
  <c r="AM816" i="23"/>
  <c r="AL816" i="23"/>
  <c r="AK816" i="23"/>
  <c r="L816" i="23"/>
  <c r="F816" i="23"/>
  <c r="D816" i="23"/>
  <c r="C816" i="23"/>
  <c r="BA815" i="23"/>
  <c r="AY815" i="23"/>
  <c r="AX815" i="23"/>
  <c r="AW815" i="23"/>
  <c r="AR815" i="23"/>
  <c r="AZ815" i="23" s="1"/>
  <c r="AQ815" i="23"/>
  <c r="AO815" i="23"/>
  <c r="AM815" i="23"/>
  <c r="AL815" i="23"/>
  <c r="AK815" i="23"/>
  <c r="L815" i="23"/>
  <c r="F815" i="23"/>
  <c r="D815" i="23"/>
  <c r="C815" i="23"/>
  <c r="BA814" i="23"/>
  <c r="AZ814" i="23"/>
  <c r="AY814" i="23"/>
  <c r="AX814" i="23"/>
  <c r="AW814" i="23"/>
  <c r="AR814" i="23"/>
  <c r="AQ814" i="23"/>
  <c r="AO814" i="23"/>
  <c r="AM814" i="23"/>
  <c r="AL814" i="23"/>
  <c r="AK814" i="23"/>
  <c r="L814" i="23"/>
  <c r="F814" i="23"/>
  <c r="D814" i="23"/>
  <c r="C814" i="23"/>
  <c r="BA813" i="23"/>
  <c r="AZ813" i="23"/>
  <c r="AY813" i="23"/>
  <c r="AX813" i="23"/>
  <c r="AW813" i="23"/>
  <c r="AR813" i="23"/>
  <c r="AQ813" i="23"/>
  <c r="AO813" i="23"/>
  <c r="AM813" i="23"/>
  <c r="AL813" i="23"/>
  <c r="AK813" i="23"/>
  <c r="L813" i="23"/>
  <c r="F813" i="23"/>
  <c r="D813" i="23"/>
  <c r="C813" i="23"/>
  <c r="AR812" i="23"/>
  <c r="AQ812" i="23"/>
  <c r="AO812" i="23"/>
  <c r="AM812" i="23"/>
  <c r="AL812" i="23"/>
  <c r="AK812" i="23"/>
  <c r="L812" i="23"/>
  <c r="F812" i="23"/>
  <c r="D812" i="23"/>
  <c r="C812" i="23"/>
  <c r="AR811" i="23"/>
  <c r="AQ811" i="23"/>
  <c r="AO811" i="23"/>
  <c r="AM811" i="23"/>
  <c r="AL811" i="23"/>
  <c r="AK811" i="23"/>
  <c r="L811" i="23"/>
  <c r="F811" i="23"/>
  <c r="D811" i="23"/>
  <c r="C811" i="23"/>
  <c r="BA810" i="23"/>
  <c r="AZ810" i="23"/>
  <c r="AY810" i="23"/>
  <c r="AX810" i="23"/>
  <c r="AW810" i="23"/>
  <c r="AR810" i="23"/>
  <c r="AQ810" i="23"/>
  <c r="AO810" i="23"/>
  <c r="AM810" i="23"/>
  <c r="AL810" i="23"/>
  <c r="AK810" i="23"/>
  <c r="L810" i="23"/>
  <c r="F810" i="23"/>
  <c r="D810" i="23"/>
  <c r="C810" i="23"/>
  <c r="BA809" i="23"/>
  <c r="AY809" i="23"/>
  <c r="AX809" i="23"/>
  <c r="AW809" i="23"/>
  <c r="AR809" i="23"/>
  <c r="AZ809" i="23" s="1"/>
  <c r="AQ809" i="23"/>
  <c r="AO809" i="23"/>
  <c r="AM809" i="23"/>
  <c r="AL809" i="23"/>
  <c r="AK809" i="23"/>
  <c r="L809" i="23"/>
  <c r="F809" i="23"/>
  <c r="D809" i="23"/>
  <c r="C809" i="23"/>
  <c r="BA808" i="23"/>
  <c r="AZ808" i="23"/>
  <c r="AY808" i="23"/>
  <c r="AX808" i="23"/>
  <c r="AW808" i="23"/>
  <c r="AR808" i="23"/>
  <c r="AQ808" i="23"/>
  <c r="AO808" i="23"/>
  <c r="AM808" i="23"/>
  <c r="AL808" i="23"/>
  <c r="AK808" i="23"/>
  <c r="L808" i="23"/>
  <c r="F808" i="23"/>
  <c r="D808" i="23"/>
  <c r="C808" i="23"/>
  <c r="BA807" i="23"/>
  <c r="AZ807" i="23"/>
  <c r="AY807" i="23"/>
  <c r="AX807" i="23"/>
  <c r="AW807" i="23"/>
  <c r="AR807" i="23"/>
  <c r="AQ807" i="23"/>
  <c r="AO807" i="23"/>
  <c r="AM807" i="23"/>
  <c r="AL807" i="23"/>
  <c r="AK807" i="23"/>
  <c r="L807" i="23"/>
  <c r="F807" i="23"/>
  <c r="D807" i="23"/>
  <c r="C807" i="23"/>
  <c r="BA806" i="23"/>
  <c r="AZ806" i="23"/>
  <c r="AY806" i="23"/>
  <c r="AX806" i="23"/>
  <c r="AW806" i="23"/>
  <c r="AR806" i="23"/>
  <c r="AQ806" i="23"/>
  <c r="AO806" i="23"/>
  <c r="AM806" i="23"/>
  <c r="AL806" i="23"/>
  <c r="AK806" i="23"/>
  <c r="L806" i="23"/>
  <c r="F806" i="23"/>
  <c r="D806" i="23"/>
  <c r="C806" i="23"/>
  <c r="BA805" i="23"/>
  <c r="AY805" i="23"/>
  <c r="AX805" i="23"/>
  <c r="AW805" i="23"/>
  <c r="AR805" i="23"/>
  <c r="AZ805" i="23" s="1"/>
  <c r="AQ805" i="23"/>
  <c r="AO805" i="23"/>
  <c r="AM805" i="23"/>
  <c r="AL805" i="23"/>
  <c r="AK805" i="23"/>
  <c r="L805" i="23"/>
  <c r="F805" i="23"/>
  <c r="D805" i="23"/>
  <c r="C805" i="23"/>
  <c r="BA804" i="23"/>
  <c r="AZ804" i="23"/>
  <c r="AY804" i="23"/>
  <c r="AX804" i="23"/>
  <c r="AW804" i="23"/>
  <c r="AR804" i="23"/>
  <c r="AQ804" i="23"/>
  <c r="AO804" i="23"/>
  <c r="AM804" i="23"/>
  <c r="AL804" i="23"/>
  <c r="AK804" i="23"/>
  <c r="L804" i="23"/>
  <c r="F804" i="23"/>
  <c r="D804" i="23"/>
  <c r="C804" i="23"/>
  <c r="BA803" i="23"/>
  <c r="AZ803" i="23"/>
  <c r="AY803" i="23"/>
  <c r="AX803" i="23"/>
  <c r="AW803" i="23"/>
  <c r="AR803" i="23"/>
  <c r="AQ803" i="23"/>
  <c r="AO803" i="23"/>
  <c r="AM803" i="23"/>
  <c r="AL803" i="23"/>
  <c r="AK803" i="23"/>
  <c r="L803" i="23"/>
  <c r="F803" i="23"/>
  <c r="D803" i="23"/>
  <c r="C803" i="23"/>
  <c r="BA802" i="23"/>
  <c r="AZ802" i="23"/>
  <c r="AY802" i="23"/>
  <c r="AX802" i="23"/>
  <c r="AW802" i="23"/>
  <c r="AR802" i="23"/>
  <c r="AQ802" i="23"/>
  <c r="AO802" i="23"/>
  <c r="AM802" i="23"/>
  <c r="AL802" i="23"/>
  <c r="AK802" i="23"/>
  <c r="L802" i="23"/>
  <c r="F802" i="23"/>
  <c r="D802" i="23"/>
  <c r="C802" i="23"/>
  <c r="BA801" i="23"/>
  <c r="AY801" i="23"/>
  <c r="AX801" i="23"/>
  <c r="AW801" i="23"/>
  <c r="AR801" i="23"/>
  <c r="AZ801" i="23" s="1"/>
  <c r="AQ801" i="23"/>
  <c r="AO801" i="23"/>
  <c r="AM801" i="23"/>
  <c r="AL801" i="23"/>
  <c r="AK801" i="23"/>
  <c r="L801" i="23"/>
  <c r="F801" i="23"/>
  <c r="D801" i="23"/>
  <c r="C801" i="23"/>
  <c r="BA800" i="23"/>
  <c r="AZ800" i="23"/>
  <c r="AY800" i="23"/>
  <c r="AX800" i="23"/>
  <c r="AW800" i="23"/>
  <c r="AR800" i="23"/>
  <c r="AQ800" i="23"/>
  <c r="AO800" i="23"/>
  <c r="AM800" i="23"/>
  <c r="AL800" i="23"/>
  <c r="AK800" i="23"/>
  <c r="L800" i="23"/>
  <c r="F800" i="23"/>
  <c r="D800" i="23"/>
  <c r="C800" i="23"/>
  <c r="BA799" i="23"/>
  <c r="AZ799" i="23"/>
  <c r="AY799" i="23"/>
  <c r="AX799" i="23"/>
  <c r="AW799" i="23"/>
  <c r="AR799" i="23"/>
  <c r="AQ799" i="23"/>
  <c r="AO799" i="23"/>
  <c r="AM799" i="23"/>
  <c r="AL799" i="23"/>
  <c r="AK799" i="23"/>
  <c r="L799" i="23"/>
  <c r="F799" i="23"/>
  <c r="D799" i="23"/>
  <c r="C799" i="23"/>
  <c r="BA798" i="23"/>
  <c r="AZ798" i="23"/>
  <c r="AY798" i="23"/>
  <c r="AX798" i="23"/>
  <c r="AW798" i="23"/>
  <c r="AR798" i="23"/>
  <c r="AQ798" i="23"/>
  <c r="AO798" i="23"/>
  <c r="AM798" i="23"/>
  <c r="AL798" i="23"/>
  <c r="AK798" i="23"/>
  <c r="L798" i="23"/>
  <c r="F798" i="23"/>
  <c r="D798" i="23"/>
  <c r="C798" i="23"/>
  <c r="BA797" i="23"/>
  <c r="AY797" i="23"/>
  <c r="AX797" i="23"/>
  <c r="AW797" i="23"/>
  <c r="AR797" i="23"/>
  <c r="AZ797" i="23" s="1"/>
  <c r="AQ797" i="23"/>
  <c r="AO797" i="23"/>
  <c r="AM797" i="23"/>
  <c r="AL797" i="23"/>
  <c r="AK797" i="23"/>
  <c r="L797" i="23"/>
  <c r="F797" i="23"/>
  <c r="D797" i="23"/>
  <c r="C797" i="23"/>
  <c r="BA796" i="23"/>
  <c r="AZ796" i="23"/>
  <c r="AY796" i="23"/>
  <c r="AX796" i="23"/>
  <c r="AW796" i="23"/>
  <c r="AR796" i="23"/>
  <c r="AQ796" i="23"/>
  <c r="AO796" i="23"/>
  <c r="AM796" i="23"/>
  <c r="AL796" i="23"/>
  <c r="AK796" i="23"/>
  <c r="L796" i="23"/>
  <c r="F796" i="23"/>
  <c r="D796" i="23"/>
  <c r="C796" i="23"/>
  <c r="BA795" i="23"/>
  <c r="AZ795" i="23"/>
  <c r="AY795" i="23"/>
  <c r="AX795" i="23"/>
  <c r="AW795" i="23"/>
  <c r="AR795" i="23"/>
  <c r="AQ795" i="23"/>
  <c r="AO795" i="23"/>
  <c r="AM795" i="23"/>
  <c r="AL795" i="23"/>
  <c r="AK795" i="23"/>
  <c r="L795" i="23"/>
  <c r="F795" i="23"/>
  <c r="D795" i="23"/>
  <c r="C795" i="23"/>
  <c r="BA794" i="23"/>
  <c r="AZ794" i="23"/>
  <c r="AY794" i="23"/>
  <c r="AX794" i="23"/>
  <c r="AW794" i="23"/>
  <c r="AR794" i="23"/>
  <c r="AQ794" i="23"/>
  <c r="AO794" i="23"/>
  <c r="AM794" i="23"/>
  <c r="AL794" i="23"/>
  <c r="AK794" i="23"/>
  <c r="L794" i="23"/>
  <c r="F794" i="23"/>
  <c r="D794" i="23"/>
  <c r="C794" i="23"/>
  <c r="BA793" i="23"/>
  <c r="AY793" i="23"/>
  <c r="AX793" i="23"/>
  <c r="AW793" i="23"/>
  <c r="AR793" i="23"/>
  <c r="AZ793" i="23" s="1"/>
  <c r="AQ793" i="23"/>
  <c r="AO793" i="23"/>
  <c r="AM793" i="23"/>
  <c r="AL793" i="23"/>
  <c r="AK793" i="23"/>
  <c r="L793" i="23"/>
  <c r="F793" i="23"/>
  <c r="D793" i="23"/>
  <c r="C793" i="23"/>
  <c r="BA792" i="23"/>
  <c r="AZ792" i="23"/>
  <c r="AY792" i="23"/>
  <c r="AX792" i="23"/>
  <c r="AW792" i="23"/>
  <c r="AR792" i="23"/>
  <c r="AQ792" i="23"/>
  <c r="AO792" i="23"/>
  <c r="AM792" i="23"/>
  <c r="AL792" i="23"/>
  <c r="AK792" i="23"/>
  <c r="L792" i="23"/>
  <c r="F792" i="23"/>
  <c r="D792" i="23"/>
  <c r="C792" i="23"/>
  <c r="BA791" i="23"/>
  <c r="AZ791" i="23"/>
  <c r="AY791" i="23"/>
  <c r="AX791" i="23"/>
  <c r="AW791" i="23"/>
  <c r="AR791" i="23"/>
  <c r="AQ791" i="23"/>
  <c r="AO791" i="23"/>
  <c r="AM791" i="23"/>
  <c r="AL791" i="23"/>
  <c r="AK791" i="23"/>
  <c r="L791" i="23"/>
  <c r="F791" i="23"/>
  <c r="D791" i="23"/>
  <c r="C791" i="23"/>
  <c r="BA790" i="23"/>
  <c r="AZ790" i="23"/>
  <c r="AY790" i="23"/>
  <c r="AX790" i="23"/>
  <c r="AW790" i="23"/>
  <c r="AR790" i="23"/>
  <c r="AQ790" i="23"/>
  <c r="AO790" i="23"/>
  <c r="AM790" i="23"/>
  <c r="AL790" i="23"/>
  <c r="AK790" i="23"/>
  <c r="L790" i="23"/>
  <c r="F790" i="23"/>
  <c r="D790" i="23"/>
  <c r="C790" i="23"/>
  <c r="BA789" i="23"/>
  <c r="AY789" i="23"/>
  <c r="AX789" i="23"/>
  <c r="AW789" i="23"/>
  <c r="AR789" i="23"/>
  <c r="AZ789" i="23" s="1"/>
  <c r="AQ789" i="23"/>
  <c r="AO789" i="23"/>
  <c r="AM789" i="23"/>
  <c r="AL789" i="23"/>
  <c r="AK789" i="23"/>
  <c r="L789" i="23"/>
  <c r="F789" i="23"/>
  <c r="D789" i="23"/>
  <c r="C789" i="23"/>
  <c r="BA788" i="23"/>
  <c r="AZ788" i="23"/>
  <c r="AY788" i="23"/>
  <c r="AX788" i="23"/>
  <c r="AW788" i="23"/>
  <c r="AR788" i="23"/>
  <c r="AQ788" i="23"/>
  <c r="AO788" i="23"/>
  <c r="AM788" i="23"/>
  <c r="AL788" i="23"/>
  <c r="AK788" i="23"/>
  <c r="L788" i="23"/>
  <c r="F788" i="23"/>
  <c r="D788" i="23"/>
  <c r="C788" i="23"/>
  <c r="BA787" i="23"/>
  <c r="AZ787" i="23"/>
  <c r="AY787" i="23"/>
  <c r="AX787" i="23"/>
  <c r="AW787" i="23"/>
  <c r="AR787" i="23"/>
  <c r="AQ787" i="23"/>
  <c r="AO787" i="23"/>
  <c r="AM787" i="23"/>
  <c r="AL787" i="23"/>
  <c r="AK787" i="23"/>
  <c r="L787" i="23"/>
  <c r="F787" i="23"/>
  <c r="D787" i="23"/>
  <c r="C787" i="23"/>
  <c r="BA786" i="23"/>
  <c r="AZ786" i="23"/>
  <c r="AY786" i="23"/>
  <c r="AX786" i="23"/>
  <c r="AW786" i="23"/>
  <c r="AR786" i="23"/>
  <c r="AQ786" i="23"/>
  <c r="AO786" i="23"/>
  <c r="AM786" i="23"/>
  <c r="AL786" i="23"/>
  <c r="AK786" i="23"/>
  <c r="L786" i="23"/>
  <c r="F786" i="23"/>
  <c r="D786" i="23"/>
  <c r="C786" i="23"/>
  <c r="BA785" i="23"/>
  <c r="AY785" i="23"/>
  <c r="AX785" i="23"/>
  <c r="AW785" i="23"/>
  <c r="AR785" i="23"/>
  <c r="AZ785" i="23" s="1"/>
  <c r="AQ785" i="23"/>
  <c r="AO785" i="23"/>
  <c r="AM785" i="23"/>
  <c r="AL785" i="23"/>
  <c r="AK785" i="23"/>
  <c r="L785" i="23"/>
  <c r="F785" i="23"/>
  <c r="D785" i="23"/>
  <c r="C785" i="23"/>
  <c r="BA784" i="23"/>
  <c r="AZ784" i="23"/>
  <c r="AY784" i="23"/>
  <c r="AX784" i="23"/>
  <c r="AW784" i="23"/>
  <c r="AR784" i="23"/>
  <c r="AQ784" i="23"/>
  <c r="AO784" i="23"/>
  <c r="AM784" i="23"/>
  <c r="AL784" i="23"/>
  <c r="AK784" i="23"/>
  <c r="L784" i="23"/>
  <c r="F784" i="23"/>
  <c r="D784" i="23"/>
  <c r="C784" i="23"/>
  <c r="BA783" i="23"/>
  <c r="AZ783" i="23"/>
  <c r="AY783" i="23"/>
  <c r="AX783" i="23"/>
  <c r="AW783" i="23"/>
  <c r="AR783" i="23"/>
  <c r="AQ783" i="23"/>
  <c r="AO783" i="23"/>
  <c r="AM783" i="23"/>
  <c r="AL783" i="23"/>
  <c r="AK783" i="23"/>
  <c r="L783" i="23"/>
  <c r="F783" i="23"/>
  <c r="D783" i="23"/>
  <c r="C783" i="23"/>
  <c r="BA782" i="23"/>
  <c r="AZ782" i="23"/>
  <c r="AY782" i="23"/>
  <c r="AX782" i="23"/>
  <c r="AW782" i="23"/>
  <c r="AR782" i="23"/>
  <c r="AQ782" i="23"/>
  <c r="AO782" i="23"/>
  <c r="AM782" i="23"/>
  <c r="AL782" i="23"/>
  <c r="AK782" i="23"/>
  <c r="L782" i="23"/>
  <c r="F782" i="23"/>
  <c r="D782" i="23"/>
  <c r="C782" i="23"/>
  <c r="BA781" i="23"/>
  <c r="AY781" i="23"/>
  <c r="AX781" i="23"/>
  <c r="AW781" i="23"/>
  <c r="AR781" i="23"/>
  <c r="AZ781" i="23" s="1"/>
  <c r="AQ781" i="23"/>
  <c r="AO781" i="23"/>
  <c r="AM781" i="23"/>
  <c r="AL781" i="23"/>
  <c r="AK781" i="23"/>
  <c r="L781" i="23"/>
  <c r="F781" i="23"/>
  <c r="D781" i="23"/>
  <c r="C781" i="23"/>
  <c r="BA780" i="23"/>
  <c r="AZ780" i="23"/>
  <c r="AY780" i="23"/>
  <c r="AX780" i="23"/>
  <c r="AW780" i="23"/>
  <c r="AR780" i="23"/>
  <c r="AQ780" i="23"/>
  <c r="AO780" i="23"/>
  <c r="AM780" i="23"/>
  <c r="AL780" i="23"/>
  <c r="AK780" i="23"/>
  <c r="L780" i="23"/>
  <c r="F780" i="23"/>
  <c r="D780" i="23"/>
  <c r="C780" i="23"/>
  <c r="BA779" i="23"/>
  <c r="AZ779" i="23"/>
  <c r="AY779" i="23"/>
  <c r="AX779" i="23"/>
  <c r="AW779" i="23"/>
  <c r="AR779" i="23"/>
  <c r="AQ779" i="23"/>
  <c r="AO779" i="23"/>
  <c r="AM779" i="23"/>
  <c r="AL779" i="23"/>
  <c r="AK779" i="23"/>
  <c r="L779" i="23"/>
  <c r="F779" i="23"/>
  <c r="D779" i="23"/>
  <c r="C779" i="23"/>
  <c r="BA778" i="23"/>
  <c r="AZ778" i="23"/>
  <c r="AY778" i="23"/>
  <c r="AX778" i="23"/>
  <c r="AW778" i="23"/>
  <c r="AR778" i="23"/>
  <c r="AQ778" i="23"/>
  <c r="AO778" i="23"/>
  <c r="AM778" i="23"/>
  <c r="AL778" i="23"/>
  <c r="AK778" i="23"/>
  <c r="L778" i="23"/>
  <c r="F778" i="23"/>
  <c r="D778" i="23"/>
  <c r="C778" i="23"/>
  <c r="BA777" i="23"/>
  <c r="AY777" i="23"/>
  <c r="AX777" i="23"/>
  <c r="AW777" i="23"/>
  <c r="AR777" i="23"/>
  <c r="AZ777" i="23" s="1"/>
  <c r="AQ777" i="23"/>
  <c r="AO777" i="23"/>
  <c r="AM777" i="23"/>
  <c r="AL777" i="23"/>
  <c r="AK777" i="23"/>
  <c r="L777" i="23"/>
  <c r="F777" i="23"/>
  <c r="D777" i="23"/>
  <c r="C777" i="23"/>
  <c r="BA776" i="23"/>
  <c r="AZ776" i="23"/>
  <c r="AY776" i="23"/>
  <c r="AX776" i="23"/>
  <c r="AW776" i="23"/>
  <c r="AR776" i="23"/>
  <c r="AQ776" i="23"/>
  <c r="AO776" i="23"/>
  <c r="AM776" i="23"/>
  <c r="AL776" i="23"/>
  <c r="AK776" i="23"/>
  <c r="L776" i="23"/>
  <c r="F776" i="23"/>
  <c r="D776" i="23"/>
  <c r="C776" i="23"/>
  <c r="BA775" i="23"/>
  <c r="AZ775" i="23"/>
  <c r="AY775" i="23"/>
  <c r="AX775" i="23"/>
  <c r="AW775" i="23"/>
  <c r="AR775" i="23"/>
  <c r="AQ775" i="23"/>
  <c r="AO775" i="23"/>
  <c r="AM775" i="23"/>
  <c r="AL775" i="23"/>
  <c r="AK775" i="23"/>
  <c r="L775" i="23"/>
  <c r="F775" i="23"/>
  <c r="D775" i="23"/>
  <c r="C775" i="23"/>
  <c r="BA774" i="23"/>
  <c r="AZ774" i="23"/>
  <c r="AY774" i="23"/>
  <c r="AX774" i="23"/>
  <c r="AW774" i="23"/>
  <c r="AR774" i="23"/>
  <c r="AQ774" i="23"/>
  <c r="AO774" i="23"/>
  <c r="AM774" i="23"/>
  <c r="AL774" i="23"/>
  <c r="AK774" i="23"/>
  <c r="L774" i="23"/>
  <c r="F774" i="23"/>
  <c r="D774" i="23"/>
  <c r="C774" i="23"/>
  <c r="BA773" i="23"/>
  <c r="AY773" i="23"/>
  <c r="AX773" i="23"/>
  <c r="AW773" i="23"/>
  <c r="AR773" i="23"/>
  <c r="AZ773" i="23" s="1"/>
  <c r="AQ773" i="23"/>
  <c r="AO773" i="23"/>
  <c r="AM773" i="23"/>
  <c r="AL773" i="23"/>
  <c r="AK773" i="23"/>
  <c r="L773" i="23"/>
  <c r="F773" i="23"/>
  <c r="D773" i="23"/>
  <c r="C773" i="23"/>
  <c r="BA772" i="23"/>
  <c r="AZ772" i="23"/>
  <c r="AY772" i="23"/>
  <c r="AX772" i="23"/>
  <c r="AW772" i="23"/>
  <c r="AR772" i="23"/>
  <c r="AQ772" i="23"/>
  <c r="AO772" i="23"/>
  <c r="AM772" i="23"/>
  <c r="AL772" i="23"/>
  <c r="AK772" i="23"/>
  <c r="L772" i="23"/>
  <c r="F772" i="23"/>
  <c r="D772" i="23"/>
  <c r="C772" i="23"/>
  <c r="BA771" i="23"/>
  <c r="AZ771" i="23"/>
  <c r="AY771" i="23"/>
  <c r="AX771" i="23"/>
  <c r="AW771" i="23"/>
  <c r="AR771" i="23"/>
  <c r="AQ771" i="23"/>
  <c r="AO771" i="23"/>
  <c r="AM771" i="23"/>
  <c r="AL771" i="23"/>
  <c r="AK771" i="23"/>
  <c r="L771" i="23"/>
  <c r="F771" i="23"/>
  <c r="D771" i="23"/>
  <c r="C771" i="23"/>
  <c r="BA770" i="23"/>
  <c r="AZ770" i="23"/>
  <c r="AY770" i="23"/>
  <c r="AX770" i="23"/>
  <c r="AW770" i="23"/>
  <c r="AR770" i="23"/>
  <c r="AQ770" i="23"/>
  <c r="AO770" i="23"/>
  <c r="AM770" i="23"/>
  <c r="AL770" i="23"/>
  <c r="AK770" i="23"/>
  <c r="L770" i="23"/>
  <c r="F770" i="23"/>
  <c r="D770" i="23"/>
  <c r="C770" i="23"/>
  <c r="BA769" i="23"/>
  <c r="AY769" i="23"/>
  <c r="AX769" i="23"/>
  <c r="AW769" i="23"/>
  <c r="AR769" i="23"/>
  <c r="AZ769" i="23" s="1"/>
  <c r="AQ769" i="23"/>
  <c r="AO769" i="23"/>
  <c r="AM769" i="23"/>
  <c r="AL769" i="23"/>
  <c r="AK769" i="23"/>
  <c r="L769" i="23"/>
  <c r="F769" i="23"/>
  <c r="D769" i="23"/>
  <c r="C769" i="23"/>
  <c r="BA768" i="23"/>
  <c r="AZ768" i="23"/>
  <c r="AY768" i="23"/>
  <c r="AX768" i="23"/>
  <c r="AW768" i="23"/>
  <c r="AR768" i="23"/>
  <c r="AQ768" i="23"/>
  <c r="AO768" i="23"/>
  <c r="AM768" i="23"/>
  <c r="AL768" i="23"/>
  <c r="AK768" i="23"/>
  <c r="L768" i="23"/>
  <c r="F768" i="23"/>
  <c r="D768" i="23"/>
  <c r="C768" i="23"/>
  <c r="BA767" i="23"/>
  <c r="AZ767" i="23"/>
  <c r="AY767" i="23"/>
  <c r="AX767" i="23"/>
  <c r="AW767" i="23"/>
  <c r="AR767" i="23"/>
  <c r="AQ767" i="23"/>
  <c r="AO767" i="23"/>
  <c r="AM767" i="23"/>
  <c r="AL767" i="23"/>
  <c r="AK767" i="23"/>
  <c r="L767" i="23"/>
  <c r="F767" i="23"/>
  <c r="D767" i="23"/>
  <c r="C767" i="23"/>
  <c r="BA766" i="23"/>
  <c r="AZ766" i="23"/>
  <c r="AY766" i="23"/>
  <c r="AX766" i="23"/>
  <c r="AW766" i="23"/>
  <c r="AR766" i="23"/>
  <c r="AQ766" i="23"/>
  <c r="AO766" i="23"/>
  <c r="AM766" i="23"/>
  <c r="AL766" i="23"/>
  <c r="AK766" i="23"/>
  <c r="L766" i="23"/>
  <c r="F766" i="23"/>
  <c r="D766" i="23"/>
  <c r="C766" i="23"/>
  <c r="BA765" i="23"/>
  <c r="AY765" i="23"/>
  <c r="AX765" i="23"/>
  <c r="AW765" i="23"/>
  <c r="AR765" i="23"/>
  <c r="AZ765" i="23" s="1"/>
  <c r="AQ765" i="23"/>
  <c r="AO765" i="23"/>
  <c r="AM765" i="23"/>
  <c r="AL765" i="23"/>
  <c r="AK765" i="23"/>
  <c r="L765" i="23"/>
  <c r="F765" i="23"/>
  <c r="D765" i="23"/>
  <c r="C765" i="23"/>
  <c r="BA764" i="23"/>
  <c r="AZ764" i="23"/>
  <c r="AY764" i="23"/>
  <c r="AX764" i="23"/>
  <c r="AW764" i="23"/>
  <c r="AR764" i="23"/>
  <c r="AQ764" i="23"/>
  <c r="AO764" i="23"/>
  <c r="AM764" i="23"/>
  <c r="AL764" i="23"/>
  <c r="AK764" i="23"/>
  <c r="L764" i="23"/>
  <c r="F764" i="23"/>
  <c r="D764" i="23"/>
  <c r="C764" i="23"/>
  <c r="BA763" i="23"/>
  <c r="AZ763" i="23"/>
  <c r="AY763" i="23"/>
  <c r="AX763" i="23"/>
  <c r="AW763" i="23"/>
  <c r="AR763" i="23"/>
  <c r="AQ763" i="23"/>
  <c r="AO763" i="23"/>
  <c r="AM763" i="23"/>
  <c r="AL763" i="23"/>
  <c r="AK763" i="23"/>
  <c r="L763" i="23"/>
  <c r="F763" i="23"/>
  <c r="D763" i="23"/>
  <c r="C763" i="23"/>
  <c r="BA762" i="23"/>
  <c r="AZ762" i="23"/>
  <c r="AY762" i="23"/>
  <c r="AX762" i="23"/>
  <c r="AW762" i="23"/>
  <c r="AR762" i="23"/>
  <c r="AQ762" i="23"/>
  <c r="AO762" i="23"/>
  <c r="AM762" i="23"/>
  <c r="AL762" i="23"/>
  <c r="AK762" i="23"/>
  <c r="L762" i="23"/>
  <c r="F762" i="23"/>
  <c r="D762" i="23"/>
  <c r="C762" i="23"/>
  <c r="BA761" i="23"/>
  <c r="AY761" i="23"/>
  <c r="AX761" i="23"/>
  <c r="AW761" i="23"/>
  <c r="AR761" i="23"/>
  <c r="AZ761" i="23" s="1"/>
  <c r="AQ761" i="23"/>
  <c r="AO761" i="23"/>
  <c r="AM761" i="23"/>
  <c r="AL761" i="23"/>
  <c r="AK761" i="23"/>
  <c r="L761" i="23"/>
  <c r="F761" i="23"/>
  <c r="D761" i="23"/>
  <c r="C761" i="23"/>
  <c r="BA760" i="23"/>
  <c r="AZ760" i="23"/>
  <c r="AY760" i="23"/>
  <c r="AX760" i="23"/>
  <c r="AW760" i="23"/>
  <c r="AR760" i="23"/>
  <c r="AQ760" i="23"/>
  <c r="AO760" i="23"/>
  <c r="AM760" i="23"/>
  <c r="AL760" i="23"/>
  <c r="AK760" i="23"/>
  <c r="L760" i="23"/>
  <c r="F760" i="23"/>
  <c r="D760" i="23"/>
  <c r="C760" i="23"/>
  <c r="BA759" i="23"/>
  <c r="AZ759" i="23"/>
  <c r="AY759" i="23"/>
  <c r="AX759" i="23"/>
  <c r="AW759" i="23"/>
  <c r="AR759" i="23"/>
  <c r="AQ759" i="23"/>
  <c r="AO759" i="23"/>
  <c r="AM759" i="23"/>
  <c r="AL759" i="23"/>
  <c r="AK759" i="23"/>
  <c r="L759" i="23"/>
  <c r="F759" i="23"/>
  <c r="D759" i="23"/>
  <c r="C759" i="23"/>
  <c r="BA758" i="23"/>
  <c r="AZ758" i="23"/>
  <c r="AY758" i="23"/>
  <c r="AX758" i="23"/>
  <c r="AW758" i="23"/>
  <c r="AR758" i="23"/>
  <c r="AQ758" i="23"/>
  <c r="AO758" i="23"/>
  <c r="AM758" i="23"/>
  <c r="AL758" i="23"/>
  <c r="AK758" i="23"/>
  <c r="L758" i="23"/>
  <c r="F758" i="23"/>
  <c r="D758" i="23"/>
  <c r="C758" i="23"/>
  <c r="BA757" i="23"/>
  <c r="AY757" i="23"/>
  <c r="AX757" i="23"/>
  <c r="AW757" i="23"/>
  <c r="AR757" i="23"/>
  <c r="AZ757" i="23" s="1"/>
  <c r="AQ757" i="23"/>
  <c r="AO757" i="23"/>
  <c r="AM757" i="23"/>
  <c r="AL757" i="23"/>
  <c r="AK757" i="23"/>
  <c r="L757" i="23"/>
  <c r="F757" i="23"/>
  <c r="D757" i="23"/>
  <c r="C757" i="23"/>
  <c r="BA756" i="23"/>
  <c r="AZ756" i="23"/>
  <c r="AY756" i="23"/>
  <c r="AX756" i="23"/>
  <c r="AW756" i="23"/>
  <c r="AR756" i="23"/>
  <c r="AQ756" i="23"/>
  <c r="AO756" i="23"/>
  <c r="AM756" i="23"/>
  <c r="AL756" i="23"/>
  <c r="AK756" i="23"/>
  <c r="L756" i="23"/>
  <c r="F756" i="23"/>
  <c r="D756" i="23"/>
  <c r="C756" i="23"/>
  <c r="BA755" i="23"/>
  <c r="AZ755" i="23"/>
  <c r="AY755" i="23"/>
  <c r="AX755" i="23"/>
  <c r="AW755" i="23"/>
  <c r="AR755" i="23"/>
  <c r="AQ755" i="23"/>
  <c r="AO755" i="23"/>
  <c r="AM755" i="23"/>
  <c r="AL755" i="23"/>
  <c r="AK755" i="23"/>
  <c r="L755" i="23"/>
  <c r="F755" i="23"/>
  <c r="D755" i="23"/>
  <c r="C755" i="23"/>
  <c r="BA754" i="23"/>
  <c r="AZ754" i="23"/>
  <c r="AY754" i="23"/>
  <c r="AX754" i="23"/>
  <c r="AW754" i="23"/>
  <c r="AR754" i="23"/>
  <c r="AQ754" i="23"/>
  <c r="AO754" i="23"/>
  <c r="AM754" i="23"/>
  <c r="AL754" i="23"/>
  <c r="AK754" i="23"/>
  <c r="L754" i="23"/>
  <c r="F754" i="23"/>
  <c r="D754" i="23"/>
  <c r="C754" i="23"/>
  <c r="BA753" i="23"/>
  <c r="AY753" i="23"/>
  <c r="AX753" i="23"/>
  <c r="AW753" i="23"/>
  <c r="AR753" i="23"/>
  <c r="AZ753" i="23" s="1"/>
  <c r="AQ753" i="23"/>
  <c r="AO753" i="23"/>
  <c r="AM753" i="23"/>
  <c r="AL753" i="23"/>
  <c r="AK753" i="23"/>
  <c r="L753" i="23"/>
  <c r="F753" i="23"/>
  <c r="D753" i="23"/>
  <c r="C753" i="23"/>
  <c r="BA752" i="23"/>
  <c r="AZ752" i="23"/>
  <c r="AY752" i="23"/>
  <c r="AX752" i="23"/>
  <c r="AW752" i="23"/>
  <c r="AR752" i="23"/>
  <c r="AQ752" i="23"/>
  <c r="AO752" i="23"/>
  <c r="AM752" i="23"/>
  <c r="AL752" i="23"/>
  <c r="AK752" i="23"/>
  <c r="L752" i="23"/>
  <c r="F752" i="23"/>
  <c r="D752" i="23"/>
  <c r="C752" i="23"/>
  <c r="BA751" i="23"/>
  <c r="AZ751" i="23"/>
  <c r="AY751" i="23"/>
  <c r="AX751" i="23"/>
  <c r="AW751" i="23"/>
  <c r="AR751" i="23"/>
  <c r="AQ751" i="23"/>
  <c r="AO751" i="23"/>
  <c r="AM751" i="23"/>
  <c r="AL751" i="23"/>
  <c r="AK751" i="23"/>
  <c r="L751" i="23"/>
  <c r="F751" i="23"/>
  <c r="D751" i="23"/>
  <c r="C751" i="23"/>
  <c r="BA750" i="23"/>
  <c r="AZ750" i="23"/>
  <c r="AY750" i="23"/>
  <c r="AX750" i="23"/>
  <c r="AW750" i="23"/>
  <c r="AR750" i="23"/>
  <c r="AQ750" i="23"/>
  <c r="AO750" i="23"/>
  <c r="AM750" i="23"/>
  <c r="AL750" i="23"/>
  <c r="AK750" i="23"/>
  <c r="L750" i="23"/>
  <c r="F750" i="23"/>
  <c r="D750" i="23"/>
  <c r="C750" i="23"/>
  <c r="BA749" i="23"/>
  <c r="AY749" i="23"/>
  <c r="AX749" i="23"/>
  <c r="AW749" i="23"/>
  <c r="AR749" i="23"/>
  <c r="AZ749" i="23" s="1"/>
  <c r="AQ749" i="23"/>
  <c r="AO749" i="23"/>
  <c r="AM749" i="23"/>
  <c r="AL749" i="23"/>
  <c r="AK749" i="23"/>
  <c r="L749" i="23"/>
  <c r="F749" i="23"/>
  <c r="D749" i="23"/>
  <c r="C749" i="23"/>
  <c r="BA748" i="23"/>
  <c r="AZ748" i="23"/>
  <c r="AY748" i="23"/>
  <c r="AX748" i="23"/>
  <c r="AW748" i="23"/>
  <c r="AR748" i="23"/>
  <c r="AQ748" i="23"/>
  <c r="AO748" i="23"/>
  <c r="AM748" i="23"/>
  <c r="AL748" i="23"/>
  <c r="AK748" i="23"/>
  <c r="L748" i="23"/>
  <c r="F748" i="23"/>
  <c r="D748" i="23"/>
  <c r="C748" i="23"/>
  <c r="BA747" i="23"/>
  <c r="AZ747" i="23"/>
  <c r="AY747" i="23"/>
  <c r="AX747" i="23"/>
  <c r="AW747" i="23"/>
  <c r="AR747" i="23"/>
  <c r="AQ747" i="23"/>
  <c r="AO747" i="23"/>
  <c r="AM747" i="23"/>
  <c r="AL747" i="23"/>
  <c r="AK747" i="23"/>
  <c r="L747" i="23"/>
  <c r="F747" i="23"/>
  <c r="D747" i="23"/>
  <c r="C747" i="23"/>
  <c r="BA746" i="23"/>
  <c r="AZ746" i="23"/>
  <c r="AY746" i="23"/>
  <c r="AX746" i="23"/>
  <c r="AW746" i="23"/>
  <c r="AR746" i="23"/>
  <c r="AQ746" i="23"/>
  <c r="AO746" i="23"/>
  <c r="AM746" i="23"/>
  <c r="AL746" i="23"/>
  <c r="AK746" i="23"/>
  <c r="L746" i="23"/>
  <c r="F746" i="23"/>
  <c r="D746" i="23"/>
  <c r="C746" i="23"/>
  <c r="BA745" i="23"/>
  <c r="AY745" i="23"/>
  <c r="AX745" i="23"/>
  <c r="AW745" i="23"/>
  <c r="AR745" i="23"/>
  <c r="AZ745" i="23" s="1"/>
  <c r="AQ745" i="23"/>
  <c r="AO745" i="23"/>
  <c r="AM745" i="23"/>
  <c r="AL745" i="23"/>
  <c r="AK745" i="23"/>
  <c r="L745" i="23"/>
  <c r="F745" i="23"/>
  <c r="D745" i="23"/>
  <c r="C745" i="23"/>
  <c r="BA744" i="23"/>
  <c r="AZ744" i="23"/>
  <c r="AY744" i="23"/>
  <c r="AX744" i="23"/>
  <c r="AW744" i="23"/>
  <c r="AR744" i="23"/>
  <c r="AQ744" i="23"/>
  <c r="AO744" i="23"/>
  <c r="AM744" i="23"/>
  <c r="AL744" i="23"/>
  <c r="AK744" i="23"/>
  <c r="L744" i="23"/>
  <c r="F744" i="23"/>
  <c r="D744" i="23"/>
  <c r="C744" i="23"/>
  <c r="BA743" i="23"/>
  <c r="AZ743" i="23"/>
  <c r="AY743" i="23"/>
  <c r="AX743" i="23"/>
  <c r="AW743" i="23"/>
  <c r="AR743" i="23"/>
  <c r="AQ743" i="23"/>
  <c r="AO743" i="23"/>
  <c r="AM743" i="23"/>
  <c r="AL743" i="23"/>
  <c r="AK743" i="23"/>
  <c r="L743" i="23"/>
  <c r="F743" i="23"/>
  <c r="D743" i="23"/>
  <c r="C743" i="23"/>
  <c r="BA742" i="23"/>
  <c r="AZ742" i="23"/>
  <c r="AY742" i="23"/>
  <c r="AX742" i="23"/>
  <c r="AW742" i="23"/>
  <c r="AR742" i="23"/>
  <c r="AQ742" i="23"/>
  <c r="AO742" i="23"/>
  <c r="AM742" i="23"/>
  <c r="AL742" i="23"/>
  <c r="AK742" i="23"/>
  <c r="L742" i="23"/>
  <c r="F742" i="23"/>
  <c r="D742" i="23"/>
  <c r="C742" i="23"/>
  <c r="BA741" i="23"/>
  <c r="AY741" i="23"/>
  <c r="AX741" i="23"/>
  <c r="AW741" i="23"/>
  <c r="AR741" i="23"/>
  <c r="AZ741" i="23" s="1"/>
  <c r="AQ741" i="23"/>
  <c r="AO741" i="23"/>
  <c r="AM741" i="23"/>
  <c r="AL741" i="23"/>
  <c r="AK741" i="23"/>
  <c r="L741" i="23"/>
  <c r="F741" i="23"/>
  <c r="D741" i="23"/>
  <c r="C741" i="23"/>
  <c r="BA740" i="23"/>
  <c r="AZ740" i="23"/>
  <c r="AY740" i="23"/>
  <c r="AX740" i="23"/>
  <c r="AW740" i="23"/>
  <c r="AR740" i="23"/>
  <c r="AQ740" i="23"/>
  <c r="AO740" i="23"/>
  <c r="AM740" i="23"/>
  <c r="AL740" i="23"/>
  <c r="AK740" i="23"/>
  <c r="L740" i="23"/>
  <c r="F740" i="23"/>
  <c r="D740" i="23"/>
  <c r="C740" i="23"/>
  <c r="BA739" i="23"/>
  <c r="AZ739" i="23"/>
  <c r="AY739" i="23"/>
  <c r="AX739" i="23"/>
  <c r="AW739" i="23"/>
  <c r="AR739" i="23"/>
  <c r="AQ739" i="23"/>
  <c r="AO739" i="23"/>
  <c r="AM739" i="23"/>
  <c r="AL739" i="23"/>
  <c r="AK739" i="23"/>
  <c r="L739" i="23"/>
  <c r="F739" i="23"/>
  <c r="D739" i="23"/>
  <c r="C739" i="23"/>
  <c r="BA738" i="23"/>
  <c r="AZ738" i="23"/>
  <c r="AY738" i="23"/>
  <c r="AX738" i="23"/>
  <c r="AW738" i="23"/>
  <c r="AR738" i="23"/>
  <c r="AQ738" i="23"/>
  <c r="AO738" i="23"/>
  <c r="AM738" i="23"/>
  <c r="AL738" i="23"/>
  <c r="AK738" i="23"/>
  <c r="L738" i="23"/>
  <c r="F738" i="23"/>
  <c r="D738" i="23"/>
  <c r="C738" i="23"/>
  <c r="BA737" i="23"/>
  <c r="AY737" i="23"/>
  <c r="AX737" i="23"/>
  <c r="AW737" i="23"/>
  <c r="AR737" i="23"/>
  <c r="AZ737" i="23" s="1"/>
  <c r="AQ737" i="23"/>
  <c r="AO737" i="23"/>
  <c r="AM737" i="23"/>
  <c r="AL737" i="23"/>
  <c r="AK737" i="23"/>
  <c r="L737" i="23"/>
  <c r="F737" i="23"/>
  <c r="D737" i="23"/>
  <c r="C737" i="23"/>
  <c r="BA736" i="23"/>
  <c r="AZ736" i="23"/>
  <c r="AY736" i="23"/>
  <c r="AX736" i="23"/>
  <c r="AW736" i="23"/>
  <c r="AR736" i="23"/>
  <c r="AQ736" i="23"/>
  <c r="AO736" i="23"/>
  <c r="AM736" i="23"/>
  <c r="AL736" i="23"/>
  <c r="AK736" i="23"/>
  <c r="L736" i="23"/>
  <c r="F736" i="23"/>
  <c r="D736" i="23"/>
  <c r="C736" i="23"/>
  <c r="BA735" i="23"/>
  <c r="AZ735" i="23"/>
  <c r="AY735" i="23"/>
  <c r="AX735" i="23"/>
  <c r="AW735" i="23"/>
  <c r="AR735" i="23"/>
  <c r="AQ735" i="23"/>
  <c r="AO735" i="23"/>
  <c r="AM735" i="23"/>
  <c r="AL735" i="23"/>
  <c r="AK735" i="23"/>
  <c r="L735" i="23"/>
  <c r="F735" i="23"/>
  <c r="D735" i="23"/>
  <c r="C735" i="23"/>
  <c r="BA734" i="23"/>
  <c r="AZ734" i="23"/>
  <c r="AY734" i="23"/>
  <c r="AX734" i="23"/>
  <c r="AW734" i="23"/>
  <c r="AR734" i="23"/>
  <c r="AQ734" i="23"/>
  <c r="AO734" i="23"/>
  <c r="AM734" i="23"/>
  <c r="AL734" i="23"/>
  <c r="AK734" i="23"/>
  <c r="L734" i="23"/>
  <c r="F734" i="23"/>
  <c r="D734" i="23"/>
  <c r="C734" i="23"/>
  <c r="BA733" i="23"/>
  <c r="AY733" i="23"/>
  <c r="AX733" i="23"/>
  <c r="AW733" i="23"/>
  <c r="AR733" i="23"/>
  <c r="AZ733" i="23" s="1"/>
  <c r="AQ733" i="23"/>
  <c r="AO733" i="23"/>
  <c r="AM733" i="23"/>
  <c r="AL733" i="23"/>
  <c r="AK733" i="23"/>
  <c r="L733" i="23"/>
  <c r="F733" i="23"/>
  <c r="D733" i="23"/>
  <c r="C733" i="23"/>
  <c r="BA732" i="23"/>
  <c r="AZ732" i="23"/>
  <c r="AY732" i="23"/>
  <c r="AX732" i="23"/>
  <c r="AW732" i="23"/>
  <c r="AR732" i="23"/>
  <c r="AQ732" i="23"/>
  <c r="AO732" i="23"/>
  <c r="AM732" i="23"/>
  <c r="AL732" i="23"/>
  <c r="AK732" i="23"/>
  <c r="L732" i="23"/>
  <c r="F732" i="23"/>
  <c r="D732" i="23"/>
  <c r="C732" i="23"/>
  <c r="BA731" i="23"/>
  <c r="AZ731" i="23"/>
  <c r="AY731" i="23"/>
  <c r="AX731" i="23"/>
  <c r="AW731" i="23"/>
  <c r="AR731" i="23"/>
  <c r="AQ731" i="23"/>
  <c r="AO731" i="23"/>
  <c r="AM731" i="23"/>
  <c r="AL731" i="23"/>
  <c r="AK731" i="23"/>
  <c r="L731" i="23"/>
  <c r="F731" i="23"/>
  <c r="D731" i="23"/>
  <c r="C731" i="23"/>
  <c r="BA730" i="23"/>
  <c r="AZ730" i="23"/>
  <c r="AY730" i="23"/>
  <c r="AX730" i="23"/>
  <c r="AW730" i="23"/>
  <c r="AR730" i="23"/>
  <c r="AQ730" i="23"/>
  <c r="AO730" i="23"/>
  <c r="AM730" i="23"/>
  <c r="AL730" i="23"/>
  <c r="AK730" i="23"/>
  <c r="L730" i="23"/>
  <c r="F730" i="23"/>
  <c r="D730" i="23"/>
  <c r="C730" i="23"/>
  <c r="BA729" i="23"/>
  <c r="AY729" i="23"/>
  <c r="AX729" i="23"/>
  <c r="AW729" i="23"/>
  <c r="AR729" i="23"/>
  <c r="AZ729" i="23" s="1"/>
  <c r="AQ729" i="23"/>
  <c r="AO729" i="23"/>
  <c r="AM729" i="23"/>
  <c r="AL729" i="23"/>
  <c r="AK729" i="23"/>
  <c r="L729" i="23"/>
  <c r="F729" i="23"/>
  <c r="D729" i="23"/>
  <c r="C729" i="23"/>
  <c r="BA728" i="23"/>
  <c r="AZ728" i="23"/>
  <c r="AY728" i="23"/>
  <c r="AX728" i="23"/>
  <c r="AW728" i="23"/>
  <c r="AR728" i="23"/>
  <c r="AQ728" i="23"/>
  <c r="AO728" i="23"/>
  <c r="AM728" i="23"/>
  <c r="AL728" i="23"/>
  <c r="AK728" i="23"/>
  <c r="L728" i="23"/>
  <c r="F728" i="23"/>
  <c r="D728" i="23"/>
  <c r="C728" i="23"/>
  <c r="BA727" i="23"/>
  <c r="AZ727" i="23"/>
  <c r="AY727" i="23"/>
  <c r="AX727" i="23"/>
  <c r="AW727" i="23"/>
  <c r="AR727" i="23"/>
  <c r="AQ727" i="23"/>
  <c r="AO727" i="23"/>
  <c r="AM727" i="23"/>
  <c r="AL727" i="23"/>
  <c r="AK727" i="23"/>
  <c r="L727" i="23"/>
  <c r="F727" i="23"/>
  <c r="D727" i="23"/>
  <c r="C727" i="23"/>
  <c r="BA726" i="23"/>
  <c r="AZ726" i="23"/>
  <c r="AY726" i="23"/>
  <c r="AX726" i="23"/>
  <c r="AW726" i="23"/>
  <c r="AR726" i="23"/>
  <c r="AQ726" i="23"/>
  <c r="AO726" i="23"/>
  <c r="AM726" i="23"/>
  <c r="AL726" i="23"/>
  <c r="AK726" i="23"/>
  <c r="L726" i="23"/>
  <c r="F726" i="23"/>
  <c r="D726" i="23"/>
  <c r="C726" i="23"/>
  <c r="BA725" i="23"/>
  <c r="AY725" i="23"/>
  <c r="AX725" i="23"/>
  <c r="AW725" i="23"/>
  <c r="AR725" i="23"/>
  <c r="AZ725" i="23" s="1"/>
  <c r="AQ725" i="23"/>
  <c r="AO725" i="23"/>
  <c r="AM725" i="23"/>
  <c r="AL725" i="23"/>
  <c r="AK725" i="23"/>
  <c r="L725" i="23"/>
  <c r="F725" i="23"/>
  <c r="D725" i="23"/>
  <c r="C725" i="23"/>
  <c r="BA724" i="23"/>
  <c r="AZ724" i="23"/>
  <c r="AY724" i="23"/>
  <c r="AX724" i="23"/>
  <c r="AW724" i="23"/>
  <c r="AR724" i="23"/>
  <c r="AQ724" i="23"/>
  <c r="AO724" i="23"/>
  <c r="AM724" i="23"/>
  <c r="AL724" i="23"/>
  <c r="AK724" i="23"/>
  <c r="L724" i="23"/>
  <c r="F724" i="23"/>
  <c r="D724" i="23"/>
  <c r="C724" i="23"/>
  <c r="BA723" i="23"/>
  <c r="AZ723" i="23"/>
  <c r="AY723" i="23"/>
  <c r="AX723" i="23"/>
  <c r="AW723" i="23"/>
  <c r="AR723" i="23"/>
  <c r="AQ723" i="23"/>
  <c r="AO723" i="23"/>
  <c r="AM723" i="23"/>
  <c r="AL723" i="23"/>
  <c r="AK723" i="23"/>
  <c r="L723" i="23"/>
  <c r="F723" i="23"/>
  <c r="D723" i="23"/>
  <c r="C723" i="23"/>
  <c r="BA722" i="23"/>
  <c r="AZ722" i="23"/>
  <c r="AY722" i="23"/>
  <c r="AX722" i="23"/>
  <c r="AW722" i="23"/>
  <c r="AR722" i="23"/>
  <c r="AQ722" i="23"/>
  <c r="AO722" i="23"/>
  <c r="AM722" i="23"/>
  <c r="AL722" i="23"/>
  <c r="AK722" i="23"/>
  <c r="L722" i="23"/>
  <c r="F722" i="23"/>
  <c r="D722" i="23"/>
  <c r="C722" i="23"/>
  <c r="BA721" i="23"/>
  <c r="AY721" i="23"/>
  <c r="AX721" i="23"/>
  <c r="AW721" i="23"/>
  <c r="AR721" i="23"/>
  <c r="AZ721" i="23" s="1"/>
  <c r="AQ721" i="23"/>
  <c r="AO721" i="23"/>
  <c r="AM721" i="23"/>
  <c r="AL721" i="23"/>
  <c r="AK721" i="23"/>
  <c r="L721" i="23"/>
  <c r="F721" i="23"/>
  <c r="D721" i="23"/>
  <c r="C721" i="23"/>
  <c r="BA720" i="23"/>
  <c r="AZ720" i="23"/>
  <c r="AY720" i="23"/>
  <c r="AX720" i="23"/>
  <c r="AW720" i="23"/>
  <c r="AR720" i="23"/>
  <c r="AQ720" i="23"/>
  <c r="AO720" i="23"/>
  <c r="AM720" i="23"/>
  <c r="AL720" i="23"/>
  <c r="AK720" i="23"/>
  <c r="L720" i="23"/>
  <c r="F720" i="23"/>
  <c r="D720" i="23"/>
  <c r="C720" i="23"/>
  <c r="BA719" i="23"/>
  <c r="AZ719" i="23"/>
  <c r="AY719" i="23"/>
  <c r="AX719" i="23"/>
  <c r="AW719" i="23"/>
  <c r="AR719" i="23"/>
  <c r="AQ719" i="23"/>
  <c r="AO719" i="23"/>
  <c r="AM719" i="23"/>
  <c r="AL719" i="23"/>
  <c r="AK719" i="23"/>
  <c r="L719" i="23"/>
  <c r="F719" i="23"/>
  <c r="D719" i="23"/>
  <c r="C719" i="23"/>
  <c r="BA718" i="23"/>
  <c r="AZ718" i="23"/>
  <c r="AY718" i="23"/>
  <c r="AX718" i="23"/>
  <c r="AW718" i="23"/>
  <c r="AR718" i="23"/>
  <c r="AQ718" i="23"/>
  <c r="AO718" i="23"/>
  <c r="AM718" i="23"/>
  <c r="AL718" i="23"/>
  <c r="AK718" i="23"/>
  <c r="L718" i="23"/>
  <c r="F718" i="23"/>
  <c r="D718" i="23"/>
  <c r="C718" i="23"/>
  <c r="BA717" i="23"/>
  <c r="AY717" i="23"/>
  <c r="AX717" i="23"/>
  <c r="AW717" i="23"/>
  <c r="AR717" i="23"/>
  <c r="AZ717" i="23" s="1"/>
  <c r="AQ717" i="23"/>
  <c r="AO717" i="23"/>
  <c r="AM717" i="23"/>
  <c r="AL717" i="23"/>
  <c r="AK717" i="23"/>
  <c r="L717" i="23"/>
  <c r="F717" i="23"/>
  <c r="D717" i="23"/>
  <c r="C717" i="23"/>
  <c r="BA716" i="23"/>
  <c r="AZ716" i="23"/>
  <c r="AY716" i="23"/>
  <c r="AX716" i="23"/>
  <c r="AW716" i="23"/>
  <c r="AR716" i="23"/>
  <c r="AQ716" i="23"/>
  <c r="AO716" i="23"/>
  <c r="AM716" i="23"/>
  <c r="AL716" i="23"/>
  <c r="AK716" i="23"/>
  <c r="L716" i="23"/>
  <c r="F716" i="23"/>
  <c r="D716" i="23"/>
  <c r="C716" i="23"/>
  <c r="BA715" i="23"/>
  <c r="AZ715" i="23"/>
  <c r="AY715" i="23"/>
  <c r="AX715" i="23"/>
  <c r="AW715" i="23"/>
  <c r="AR715" i="23"/>
  <c r="AQ715" i="23"/>
  <c r="AO715" i="23"/>
  <c r="AM715" i="23"/>
  <c r="AL715" i="23"/>
  <c r="AK715" i="23"/>
  <c r="L715" i="23"/>
  <c r="F715" i="23"/>
  <c r="D715" i="23"/>
  <c r="C715" i="23"/>
  <c r="BA714" i="23"/>
  <c r="AZ714" i="23"/>
  <c r="AY714" i="23"/>
  <c r="AX714" i="23"/>
  <c r="AW714" i="23"/>
  <c r="AR714" i="23"/>
  <c r="AQ714" i="23"/>
  <c r="AO714" i="23"/>
  <c r="AM714" i="23"/>
  <c r="AL714" i="23"/>
  <c r="AK714" i="23"/>
  <c r="L714" i="23"/>
  <c r="F714" i="23"/>
  <c r="D714" i="23"/>
  <c r="C714" i="23"/>
  <c r="BA713" i="23"/>
  <c r="AY713" i="23"/>
  <c r="AX713" i="23"/>
  <c r="AW713" i="23"/>
  <c r="AR713" i="23"/>
  <c r="AZ713" i="23" s="1"/>
  <c r="AQ713" i="23"/>
  <c r="AO713" i="23"/>
  <c r="AM713" i="23"/>
  <c r="AL713" i="23"/>
  <c r="AK713" i="23"/>
  <c r="L713" i="23"/>
  <c r="F713" i="23"/>
  <c r="D713" i="23"/>
  <c r="C713" i="23"/>
  <c r="BA712" i="23"/>
  <c r="AZ712" i="23"/>
  <c r="AY712" i="23"/>
  <c r="AX712" i="23"/>
  <c r="AW712" i="23"/>
  <c r="AR712" i="23"/>
  <c r="AQ712" i="23"/>
  <c r="AO712" i="23"/>
  <c r="AM712" i="23"/>
  <c r="AL712" i="23"/>
  <c r="AK712" i="23"/>
  <c r="L712" i="23"/>
  <c r="F712" i="23"/>
  <c r="D712" i="23"/>
  <c r="C712" i="23"/>
  <c r="BA711" i="23"/>
  <c r="AZ711" i="23"/>
  <c r="AY711" i="23"/>
  <c r="AX711" i="23"/>
  <c r="AW711" i="23"/>
  <c r="AR711" i="23"/>
  <c r="AQ711" i="23"/>
  <c r="AO711" i="23"/>
  <c r="AM711" i="23"/>
  <c r="AL711" i="23"/>
  <c r="AK711" i="23"/>
  <c r="L711" i="23"/>
  <c r="F711" i="23"/>
  <c r="D711" i="23"/>
  <c r="C711" i="23"/>
  <c r="BA710" i="23"/>
  <c r="AZ710" i="23"/>
  <c r="AY710" i="23"/>
  <c r="AX710" i="23"/>
  <c r="AW710" i="23"/>
  <c r="AR710" i="23"/>
  <c r="AQ710" i="23"/>
  <c r="AO710" i="23"/>
  <c r="AM710" i="23"/>
  <c r="AL710" i="23"/>
  <c r="AK710" i="23"/>
  <c r="L710" i="23"/>
  <c r="F710" i="23"/>
  <c r="D710" i="23"/>
  <c r="C710" i="23"/>
  <c r="BA709" i="23"/>
  <c r="AY709" i="23"/>
  <c r="AX709" i="23"/>
  <c r="AW709" i="23"/>
  <c r="AR709" i="23"/>
  <c r="AZ709" i="23" s="1"/>
  <c r="AQ709" i="23"/>
  <c r="AO709" i="23"/>
  <c r="AM709" i="23"/>
  <c r="AL709" i="23"/>
  <c r="AK709" i="23"/>
  <c r="L709" i="23"/>
  <c r="F709" i="23"/>
  <c r="D709" i="23"/>
  <c r="C709" i="23"/>
  <c r="BA708" i="23"/>
  <c r="AZ708" i="23"/>
  <c r="AY708" i="23"/>
  <c r="AX708" i="23"/>
  <c r="AW708" i="23"/>
  <c r="AR708" i="23"/>
  <c r="AQ708" i="23"/>
  <c r="AO708" i="23"/>
  <c r="AM708" i="23"/>
  <c r="AL708" i="23"/>
  <c r="AK708" i="23"/>
  <c r="L708" i="23"/>
  <c r="F708" i="23"/>
  <c r="D708" i="23"/>
  <c r="C708" i="23"/>
  <c r="BA707" i="23"/>
  <c r="AZ707" i="23"/>
  <c r="AY707" i="23"/>
  <c r="AX707" i="23"/>
  <c r="AW707" i="23"/>
  <c r="AR707" i="23"/>
  <c r="AQ707" i="23"/>
  <c r="AO707" i="23"/>
  <c r="AM707" i="23"/>
  <c r="AL707" i="23"/>
  <c r="AK707" i="23"/>
  <c r="L707" i="23"/>
  <c r="F707" i="23"/>
  <c r="D707" i="23"/>
  <c r="C707" i="23"/>
  <c r="BA706" i="23"/>
  <c r="AZ706" i="23"/>
  <c r="AY706" i="23"/>
  <c r="AX706" i="23"/>
  <c r="AW706" i="23"/>
  <c r="AR706" i="23"/>
  <c r="AQ706" i="23"/>
  <c r="AO706" i="23"/>
  <c r="AM706" i="23"/>
  <c r="AL706" i="23"/>
  <c r="AK706" i="23"/>
  <c r="L706" i="23"/>
  <c r="F706" i="23"/>
  <c r="D706" i="23"/>
  <c r="C706" i="23"/>
  <c r="BA705" i="23"/>
  <c r="AY705" i="23"/>
  <c r="AX705" i="23"/>
  <c r="AW705" i="23"/>
  <c r="AR705" i="23"/>
  <c r="AZ705" i="23" s="1"/>
  <c r="AQ705" i="23"/>
  <c r="AO705" i="23"/>
  <c r="AM705" i="23"/>
  <c r="AL705" i="23"/>
  <c r="AK705" i="23"/>
  <c r="L705" i="23"/>
  <c r="F705" i="23"/>
  <c r="D705" i="23"/>
  <c r="C705" i="23"/>
  <c r="BA704" i="23"/>
  <c r="AZ704" i="23"/>
  <c r="AY704" i="23"/>
  <c r="AX704" i="23"/>
  <c r="AW704" i="23"/>
  <c r="AR704" i="23"/>
  <c r="AQ704" i="23"/>
  <c r="AO704" i="23"/>
  <c r="AM704" i="23"/>
  <c r="AL704" i="23"/>
  <c r="AK704" i="23"/>
  <c r="L704" i="23"/>
  <c r="F704" i="23"/>
  <c r="D704" i="23"/>
  <c r="C704" i="23"/>
  <c r="BA703" i="23"/>
  <c r="AZ703" i="23"/>
  <c r="AY703" i="23"/>
  <c r="AX703" i="23"/>
  <c r="AW703" i="23"/>
  <c r="AR703" i="23"/>
  <c r="AQ703" i="23"/>
  <c r="AO703" i="23"/>
  <c r="AM703" i="23"/>
  <c r="AL703" i="23"/>
  <c r="AK703" i="23"/>
  <c r="L703" i="23"/>
  <c r="F703" i="23"/>
  <c r="D703" i="23"/>
  <c r="C703" i="23"/>
  <c r="BA702" i="23"/>
  <c r="AZ702" i="23"/>
  <c r="AY702" i="23"/>
  <c r="AX702" i="23"/>
  <c r="AW702" i="23"/>
  <c r="AR702" i="23"/>
  <c r="AQ702" i="23"/>
  <c r="AO702" i="23"/>
  <c r="AM702" i="23"/>
  <c r="AL702" i="23"/>
  <c r="AK702" i="23"/>
  <c r="L702" i="23"/>
  <c r="F702" i="23"/>
  <c r="D702" i="23"/>
  <c r="C702" i="23"/>
  <c r="BA701" i="23"/>
  <c r="AY701" i="23"/>
  <c r="AX701" i="23"/>
  <c r="AW701" i="23"/>
  <c r="AR701" i="23"/>
  <c r="AZ701" i="23" s="1"/>
  <c r="AQ701" i="23"/>
  <c r="AO701" i="23"/>
  <c r="AM701" i="23"/>
  <c r="AL701" i="23"/>
  <c r="AK701" i="23"/>
  <c r="L701" i="23"/>
  <c r="F701" i="23"/>
  <c r="D701" i="23"/>
  <c r="C701" i="23"/>
  <c r="BA700" i="23"/>
  <c r="AZ700" i="23"/>
  <c r="AY700" i="23"/>
  <c r="AX700" i="23"/>
  <c r="AW700" i="23"/>
  <c r="AR700" i="23"/>
  <c r="AQ700" i="23"/>
  <c r="AO700" i="23"/>
  <c r="AM700" i="23"/>
  <c r="AL700" i="23"/>
  <c r="AK700" i="23"/>
  <c r="L700" i="23"/>
  <c r="F700" i="23"/>
  <c r="D700" i="23"/>
  <c r="C700" i="23"/>
  <c r="BA699" i="23"/>
  <c r="AZ699" i="23"/>
  <c r="AY699" i="23"/>
  <c r="AX699" i="23"/>
  <c r="AW699" i="23"/>
  <c r="AR699" i="23"/>
  <c r="AQ699" i="23"/>
  <c r="AO699" i="23"/>
  <c r="AM699" i="23"/>
  <c r="AL699" i="23"/>
  <c r="AK699" i="23"/>
  <c r="L699" i="23"/>
  <c r="F699" i="23"/>
  <c r="D699" i="23"/>
  <c r="C699" i="23"/>
  <c r="BA698" i="23"/>
  <c r="AZ698" i="23"/>
  <c r="AY698" i="23"/>
  <c r="AX698" i="23"/>
  <c r="AW698" i="23"/>
  <c r="AR698" i="23"/>
  <c r="AQ698" i="23"/>
  <c r="AO698" i="23"/>
  <c r="AM698" i="23"/>
  <c r="AL698" i="23"/>
  <c r="AK698" i="23"/>
  <c r="L698" i="23"/>
  <c r="F698" i="23"/>
  <c r="D698" i="23"/>
  <c r="C698" i="23"/>
  <c r="BA697" i="23"/>
  <c r="AY697" i="23"/>
  <c r="AX697" i="23"/>
  <c r="AW697" i="23"/>
  <c r="AR697" i="23"/>
  <c r="AZ697" i="23" s="1"/>
  <c r="AQ697" i="23"/>
  <c r="AO697" i="23"/>
  <c r="AM697" i="23"/>
  <c r="AL697" i="23"/>
  <c r="AK697" i="23"/>
  <c r="L697" i="23"/>
  <c r="F697" i="23"/>
  <c r="D697" i="23"/>
  <c r="C697" i="23"/>
  <c r="BA696" i="23"/>
  <c r="AZ696" i="23"/>
  <c r="AY696" i="23"/>
  <c r="AX696" i="23"/>
  <c r="AW696" i="23"/>
  <c r="AR696" i="23"/>
  <c r="AQ696" i="23"/>
  <c r="AO696" i="23"/>
  <c r="AM696" i="23"/>
  <c r="AL696" i="23"/>
  <c r="AK696" i="23"/>
  <c r="L696" i="23"/>
  <c r="F696" i="23"/>
  <c r="D696" i="23"/>
  <c r="C696" i="23"/>
  <c r="BA695" i="23"/>
  <c r="AZ695" i="23"/>
  <c r="AY695" i="23"/>
  <c r="AX695" i="23"/>
  <c r="AW695" i="23"/>
  <c r="AR695" i="23"/>
  <c r="AQ695" i="23"/>
  <c r="AO695" i="23"/>
  <c r="AM695" i="23"/>
  <c r="AL695" i="23"/>
  <c r="AK695" i="23"/>
  <c r="L695" i="23"/>
  <c r="F695" i="23"/>
  <c r="D695" i="23"/>
  <c r="C695" i="23"/>
  <c r="BA694" i="23"/>
  <c r="AZ694" i="23"/>
  <c r="AY694" i="23"/>
  <c r="AX694" i="23"/>
  <c r="AW694" i="23"/>
  <c r="AR694" i="23"/>
  <c r="AQ694" i="23"/>
  <c r="AO694" i="23"/>
  <c r="AM694" i="23"/>
  <c r="AL694" i="23"/>
  <c r="AK694" i="23"/>
  <c r="L694" i="23"/>
  <c r="F694" i="23"/>
  <c r="D694" i="23"/>
  <c r="C694" i="23"/>
  <c r="BA693" i="23"/>
  <c r="AY693" i="23"/>
  <c r="AX693" i="23"/>
  <c r="AW693" i="23"/>
  <c r="AR693" i="23"/>
  <c r="AZ693" i="23" s="1"/>
  <c r="AQ693" i="23"/>
  <c r="AO693" i="23"/>
  <c r="AM693" i="23"/>
  <c r="AL693" i="23"/>
  <c r="AK693" i="23"/>
  <c r="L693" i="23"/>
  <c r="F693" i="23"/>
  <c r="D693" i="23"/>
  <c r="C693" i="23"/>
  <c r="BA692" i="23"/>
  <c r="AZ692" i="23"/>
  <c r="AY692" i="23"/>
  <c r="AX692" i="23"/>
  <c r="AW692" i="23"/>
  <c r="AR692" i="23"/>
  <c r="AQ692" i="23"/>
  <c r="AO692" i="23"/>
  <c r="AM692" i="23"/>
  <c r="AL692" i="23"/>
  <c r="AK692" i="23"/>
  <c r="L692" i="23"/>
  <c r="F692" i="23"/>
  <c r="D692" i="23"/>
  <c r="C692" i="23"/>
  <c r="BA691" i="23"/>
  <c r="AZ691" i="23"/>
  <c r="AY691" i="23"/>
  <c r="AX691" i="23"/>
  <c r="AW691" i="23"/>
  <c r="AR691" i="23"/>
  <c r="AQ691" i="23"/>
  <c r="AO691" i="23"/>
  <c r="AM691" i="23"/>
  <c r="AL691" i="23"/>
  <c r="AK691" i="23"/>
  <c r="L691" i="23"/>
  <c r="F691" i="23"/>
  <c r="D691" i="23"/>
  <c r="C691" i="23"/>
  <c r="BA690" i="23"/>
  <c r="AZ690" i="23"/>
  <c r="AY690" i="23"/>
  <c r="AX690" i="23"/>
  <c r="AW690" i="23"/>
  <c r="AR690" i="23"/>
  <c r="AQ690" i="23"/>
  <c r="AO690" i="23"/>
  <c r="AM690" i="23"/>
  <c r="AL690" i="23"/>
  <c r="AK690" i="23"/>
  <c r="L690" i="23"/>
  <c r="F690" i="23"/>
  <c r="D690" i="23"/>
  <c r="C690" i="23"/>
  <c r="BA689" i="23"/>
  <c r="AY689" i="23"/>
  <c r="AX689" i="23"/>
  <c r="AW689" i="23"/>
  <c r="AR689" i="23"/>
  <c r="AZ689" i="23" s="1"/>
  <c r="AQ689" i="23"/>
  <c r="AO689" i="23"/>
  <c r="AM689" i="23"/>
  <c r="AL689" i="23"/>
  <c r="AK689" i="23"/>
  <c r="L689" i="23"/>
  <c r="F689" i="23"/>
  <c r="D689" i="23"/>
  <c r="C689" i="23"/>
  <c r="BA688" i="23"/>
  <c r="AZ688" i="23"/>
  <c r="AY688" i="23"/>
  <c r="AX688" i="23"/>
  <c r="AW688" i="23"/>
  <c r="AR688" i="23"/>
  <c r="AQ688" i="23"/>
  <c r="AO688" i="23"/>
  <c r="AM688" i="23"/>
  <c r="AL688" i="23"/>
  <c r="AK688" i="23"/>
  <c r="L688" i="23"/>
  <c r="F688" i="23"/>
  <c r="D688" i="23"/>
  <c r="C688" i="23"/>
  <c r="BA687" i="23"/>
  <c r="AZ687" i="23"/>
  <c r="AY687" i="23"/>
  <c r="AX687" i="23"/>
  <c r="AW687" i="23"/>
  <c r="AR687" i="23"/>
  <c r="AQ687" i="23"/>
  <c r="AO687" i="23"/>
  <c r="AM687" i="23"/>
  <c r="AL687" i="23"/>
  <c r="AK687" i="23"/>
  <c r="L687" i="23"/>
  <c r="F687" i="23"/>
  <c r="D687" i="23"/>
  <c r="C687" i="23"/>
  <c r="BA686" i="23"/>
  <c r="AZ686" i="23"/>
  <c r="AY686" i="23"/>
  <c r="AX686" i="23"/>
  <c r="AW686" i="23"/>
  <c r="AR686" i="23"/>
  <c r="AQ686" i="23"/>
  <c r="AO686" i="23"/>
  <c r="AM686" i="23"/>
  <c r="AL686" i="23"/>
  <c r="AK686" i="23"/>
  <c r="L686" i="23"/>
  <c r="F686" i="23"/>
  <c r="D686" i="23"/>
  <c r="C686" i="23"/>
  <c r="BA685" i="23"/>
  <c r="AY685" i="23"/>
  <c r="AX685" i="23"/>
  <c r="AW685" i="23"/>
  <c r="AR685" i="23"/>
  <c r="AZ685" i="23" s="1"/>
  <c r="AQ685" i="23"/>
  <c r="AO685" i="23"/>
  <c r="AM685" i="23"/>
  <c r="AL685" i="23"/>
  <c r="AK685" i="23"/>
  <c r="L685" i="23"/>
  <c r="F685" i="23"/>
  <c r="D685" i="23"/>
  <c r="C685" i="23"/>
  <c r="BA684" i="23"/>
  <c r="AZ684" i="23"/>
  <c r="AY684" i="23"/>
  <c r="AX684" i="23"/>
  <c r="AW684" i="23"/>
  <c r="AR684" i="23"/>
  <c r="AQ684" i="23"/>
  <c r="AO684" i="23"/>
  <c r="AM684" i="23"/>
  <c r="AL684" i="23"/>
  <c r="AK684" i="23"/>
  <c r="L684" i="23"/>
  <c r="F684" i="23"/>
  <c r="D684" i="23"/>
  <c r="C684" i="23"/>
  <c r="BA683" i="23"/>
  <c r="AZ683" i="23"/>
  <c r="AY683" i="23"/>
  <c r="AX683" i="23"/>
  <c r="AW683" i="23"/>
  <c r="AR683" i="23"/>
  <c r="AQ683" i="23"/>
  <c r="AO683" i="23"/>
  <c r="AM683" i="23"/>
  <c r="AL683" i="23"/>
  <c r="AK683" i="23"/>
  <c r="L683" i="23"/>
  <c r="F683" i="23"/>
  <c r="D683" i="23"/>
  <c r="C683" i="23"/>
  <c r="BA682" i="23"/>
  <c r="AZ682" i="23"/>
  <c r="AY682" i="23"/>
  <c r="AX682" i="23"/>
  <c r="AW682" i="23"/>
  <c r="AR682" i="23"/>
  <c r="AQ682" i="23"/>
  <c r="AO682" i="23"/>
  <c r="AM682" i="23"/>
  <c r="AL682" i="23"/>
  <c r="AK682" i="23"/>
  <c r="L682" i="23"/>
  <c r="F682" i="23"/>
  <c r="D682" i="23"/>
  <c r="C682" i="23"/>
  <c r="BA681" i="23"/>
  <c r="AY681" i="23"/>
  <c r="AX681" i="23"/>
  <c r="AW681" i="23"/>
  <c r="AR681" i="23"/>
  <c r="AZ681" i="23" s="1"/>
  <c r="AQ681" i="23"/>
  <c r="AO681" i="23"/>
  <c r="AM681" i="23"/>
  <c r="AL681" i="23"/>
  <c r="AK681" i="23"/>
  <c r="L681" i="23"/>
  <c r="F681" i="23"/>
  <c r="D681" i="23"/>
  <c r="C681" i="23"/>
  <c r="BA680" i="23"/>
  <c r="AZ680" i="23"/>
  <c r="AY680" i="23"/>
  <c r="AX680" i="23"/>
  <c r="AW680" i="23"/>
  <c r="AR680" i="23"/>
  <c r="AQ680" i="23"/>
  <c r="AO680" i="23"/>
  <c r="AM680" i="23"/>
  <c r="AL680" i="23"/>
  <c r="AK680" i="23"/>
  <c r="L680" i="23"/>
  <c r="F680" i="23"/>
  <c r="D680" i="23"/>
  <c r="C680" i="23"/>
  <c r="BA679" i="23"/>
  <c r="AZ679" i="23"/>
  <c r="AY679" i="23"/>
  <c r="AX679" i="23"/>
  <c r="AW679" i="23"/>
  <c r="AR679" i="23"/>
  <c r="AQ679" i="23"/>
  <c r="AO679" i="23"/>
  <c r="AM679" i="23"/>
  <c r="AL679" i="23"/>
  <c r="AK679" i="23"/>
  <c r="L679" i="23"/>
  <c r="F679" i="23"/>
  <c r="D679" i="23"/>
  <c r="C679" i="23"/>
  <c r="BA678" i="23"/>
  <c r="AZ678" i="23"/>
  <c r="AY678" i="23"/>
  <c r="AX678" i="23"/>
  <c r="AW678" i="23"/>
  <c r="AR678" i="23"/>
  <c r="AQ678" i="23"/>
  <c r="AO678" i="23"/>
  <c r="AM678" i="23"/>
  <c r="AL678" i="23"/>
  <c r="AK678" i="23"/>
  <c r="L678" i="23"/>
  <c r="F678" i="23"/>
  <c r="D678" i="23"/>
  <c r="C678" i="23"/>
  <c r="BA677" i="23"/>
  <c r="AY677" i="23"/>
  <c r="AX677" i="23"/>
  <c r="AW677" i="23"/>
  <c r="AR677" i="23"/>
  <c r="AZ677" i="23" s="1"/>
  <c r="AQ677" i="23"/>
  <c r="AO677" i="23"/>
  <c r="AM677" i="23"/>
  <c r="AL677" i="23"/>
  <c r="AK677" i="23"/>
  <c r="L677" i="23"/>
  <c r="F677" i="23"/>
  <c r="D677" i="23"/>
  <c r="C677" i="23"/>
  <c r="BA676" i="23"/>
  <c r="AZ676" i="23"/>
  <c r="AY676" i="23"/>
  <c r="AX676" i="23"/>
  <c r="AW676" i="23"/>
  <c r="AR676" i="23"/>
  <c r="AQ676" i="23"/>
  <c r="AO676" i="23"/>
  <c r="AM676" i="23"/>
  <c r="AL676" i="23"/>
  <c r="AK676" i="23"/>
  <c r="L676" i="23"/>
  <c r="F676" i="23"/>
  <c r="D676" i="23"/>
  <c r="C676" i="23"/>
  <c r="BA675" i="23"/>
  <c r="AZ675" i="23"/>
  <c r="AY675" i="23"/>
  <c r="AX675" i="23"/>
  <c r="AW675" i="23"/>
  <c r="AR675" i="23"/>
  <c r="AQ675" i="23"/>
  <c r="AO675" i="23"/>
  <c r="AM675" i="23"/>
  <c r="AL675" i="23"/>
  <c r="AK675" i="23"/>
  <c r="L675" i="23"/>
  <c r="F675" i="23"/>
  <c r="D675" i="23"/>
  <c r="C675" i="23"/>
  <c r="BA674" i="23"/>
  <c r="AZ674" i="23"/>
  <c r="AY674" i="23"/>
  <c r="AX674" i="23"/>
  <c r="AW674" i="23"/>
  <c r="AR674" i="23"/>
  <c r="AQ674" i="23"/>
  <c r="AO674" i="23"/>
  <c r="AM674" i="23"/>
  <c r="AL674" i="23"/>
  <c r="AK674" i="23"/>
  <c r="L674" i="23"/>
  <c r="F674" i="23"/>
  <c r="D674" i="23"/>
  <c r="C674" i="23"/>
  <c r="BA673" i="23"/>
  <c r="AY673" i="23"/>
  <c r="AX673" i="23"/>
  <c r="AW673" i="23"/>
  <c r="AR673" i="23"/>
  <c r="AZ673" i="23" s="1"/>
  <c r="AQ673" i="23"/>
  <c r="AO673" i="23"/>
  <c r="AM673" i="23"/>
  <c r="AL673" i="23"/>
  <c r="AK673" i="23"/>
  <c r="L673" i="23"/>
  <c r="F673" i="23"/>
  <c r="D673" i="23"/>
  <c r="C673" i="23"/>
  <c r="BA672" i="23"/>
  <c r="AZ672" i="23"/>
  <c r="AY672" i="23"/>
  <c r="AX672" i="23"/>
  <c r="AW672" i="23"/>
  <c r="AR672" i="23"/>
  <c r="AQ672" i="23"/>
  <c r="AO672" i="23"/>
  <c r="AM672" i="23"/>
  <c r="AL672" i="23"/>
  <c r="AK672" i="23"/>
  <c r="L672" i="23"/>
  <c r="F672" i="23"/>
  <c r="D672" i="23"/>
  <c r="C672" i="23"/>
  <c r="BA671" i="23"/>
  <c r="AZ671" i="23"/>
  <c r="AY671" i="23"/>
  <c r="AX671" i="23"/>
  <c r="AW671" i="23"/>
  <c r="AR671" i="23"/>
  <c r="AQ671" i="23"/>
  <c r="AO671" i="23"/>
  <c r="AM671" i="23"/>
  <c r="AL671" i="23"/>
  <c r="AK671" i="23"/>
  <c r="L671" i="23"/>
  <c r="F671" i="23"/>
  <c r="D671" i="23"/>
  <c r="C671" i="23"/>
  <c r="BA670" i="23"/>
  <c r="AZ670" i="23"/>
  <c r="AY670" i="23"/>
  <c r="AX670" i="23"/>
  <c r="AW670" i="23"/>
  <c r="AR670" i="23"/>
  <c r="AQ670" i="23"/>
  <c r="AO670" i="23"/>
  <c r="AM670" i="23"/>
  <c r="AL670" i="23"/>
  <c r="AK670" i="23"/>
  <c r="L670" i="23"/>
  <c r="F670" i="23"/>
  <c r="D670" i="23"/>
  <c r="C670" i="23"/>
  <c r="BA669" i="23"/>
  <c r="AY669" i="23"/>
  <c r="AX669" i="23"/>
  <c r="AW669" i="23"/>
  <c r="AR669" i="23"/>
  <c r="AZ669" i="23" s="1"/>
  <c r="AQ669" i="23"/>
  <c r="AO669" i="23"/>
  <c r="AM669" i="23"/>
  <c r="AL669" i="23"/>
  <c r="AK669" i="23"/>
  <c r="L669" i="23"/>
  <c r="F669" i="23"/>
  <c r="D669" i="23"/>
  <c r="C669" i="23"/>
  <c r="BA668" i="23"/>
  <c r="AZ668" i="23"/>
  <c r="AY668" i="23"/>
  <c r="AX668" i="23"/>
  <c r="AW668" i="23"/>
  <c r="AR668" i="23"/>
  <c r="AQ668" i="23"/>
  <c r="AO668" i="23"/>
  <c r="AM668" i="23"/>
  <c r="AL668" i="23"/>
  <c r="AK668" i="23"/>
  <c r="L668" i="23"/>
  <c r="F668" i="23"/>
  <c r="D668" i="23"/>
  <c r="C668" i="23"/>
  <c r="BA667" i="23"/>
  <c r="AZ667" i="23"/>
  <c r="AY667" i="23"/>
  <c r="AX667" i="23"/>
  <c r="AW667" i="23"/>
  <c r="AR667" i="23"/>
  <c r="AQ667" i="23"/>
  <c r="AO667" i="23"/>
  <c r="AM667" i="23"/>
  <c r="AL667" i="23"/>
  <c r="AK667" i="23"/>
  <c r="L667" i="23"/>
  <c r="F667" i="23"/>
  <c r="D667" i="23"/>
  <c r="C667" i="23"/>
  <c r="BA666" i="23"/>
  <c r="AZ666" i="23"/>
  <c r="AY666" i="23"/>
  <c r="AX666" i="23"/>
  <c r="AW666" i="23"/>
  <c r="AR666" i="23"/>
  <c r="AQ666" i="23"/>
  <c r="AO666" i="23"/>
  <c r="AM666" i="23"/>
  <c r="AL666" i="23"/>
  <c r="AK666" i="23"/>
  <c r="L666" i="23"/>
  <c r="F666" i="23"/>
  <c r="D666" i="23"/>
  <c r="C666" i="23"/>
  <c r="BA665" i="23"/>
  <c r="AY665" i="23"/>
  <c r="AX665" i="23"/>
  <c r="AW665" i="23"/>
  <c r="AR665" i="23"/>
  <c r="AZ665" i="23" s="1"/>
  <c r="AQ665" i="23"/>
  <c r="AO665" i="23"/>
  <c r="AM665" i="23"/>
  <c r="AL665" i="23"/>
  <c r="AK665" i="23"/>
  <c r="L665" i="23"/>
  <c r="F665" i="23"/>
  <c r="D665" i="23"/>
  <c r="C665" i="23"/>
  <c r="BA664" i="23"/>
  <c r="AZ664" i="23"/>
  <c r="AY664" i="23"/>
  <c r="AX664" i="23"/>
  <c r="AW664" i="23"/>
  <c r="AR664" i="23"/>
  <c r="AQ664" i="23"/>
  <c r="AO664" i="23"/>
  <c r="AM664" i="23"/>
  <c r="AL664" i="23"/>
  <c r="AK664" i="23"/>
  <c r="L664" i="23"/>
  <c r="F664" i="23"/>
  <c r="D664" i="23"/>
  <c r="C664" i="23"/>
  <c r="BA663" i="23"/>
  <c r="AZ663" i="23"/>
  <c r="AY663" i="23"/>
  <c r="AX663" i="23"/>
  <c r="AW663" i="23"/>
  <c r="AR663" i="23"/>
  <c r="AQ663" i="23"/>
  <c r="AO663" i="23"/>
  <c r="AM663" i="23"/>
  <c r="AL663" i="23"/>
  <c r="AK663" i="23"/>
  <c r="L663" i="23"/>
  <c r="F663" i="23"/>
  <c r="D663" i="23"/>
  <c r="C663" i="23"/>
  <c r="BA662" i="23"/>
  <c r="AZ662" i="23"/>
  <c r="AY662" i="23"/>
  <c r="AX662" i="23"/>
  <c r="AW662" i="23"/>
  <c r="AR662" i="23"/>
  <c r="AQ662" i="23"/>
  <c r="AO662" i="23"/>
  <c r="AM662" i="23"/>
  <c r="AL662" i="23"/>
  <c r="AK662" i="23"/>
  <c r="L662" i="23"/>
  <c r="F662" i="23"/>
  <c r="D662" i="23"/>
  <c r="C662" i="23"/>
  <c r="BA661" i="23"/>
  <c r="AY661" i="23"/>
  <c r="AX661" i="23"/>
  <c r="AW661" i="23"/>
  <c r="AR661" i="23"/>
  <c r="AZ661" i="23" s="1"/>
  <c r="AQ661" i="23"/>
  <c r="AO661" i="23"/>
  <c r="AM661" i="23"/>
  <c r="AL661" i="23"/>
  <c r="AK661" i="23"/>
  <c r="L661" i="23"/>
  <c r="F661" i="23"/>
  <c r="D661" i="23"/>
  <c r="C661" i="23"/>
  <c r="BA660" i="23"/>
  <c r="AZ660" i="23"/>
  <c r="AY660" i="23"/>
  <c r="AX660" i="23"/>
  <c r="AW660" i="23"/>
  <c r="AR660" i="23"/>
  <c r="AQ660" i="23"/>
  <c r="AO660" i="23"/>
  <c r="AM660" i="23"/>
  <c r="AL660" i="23"/>
  <c r="AK660" i="23"/>
  <c r="L660" i="23"/>
  <c r="F660" i="23"/>
  <c r="D660" i="23"/>
  <c r="C660" i="23"/>
  <c r="BA659" i="23"/>
  <c r="AZ659" i="23"/>
  <c r="AY659" i="23"/>
  <c r="AX659" i="23"/>
  <c r="AW659" i="23"/>
  <c r="AR659" i="23"/>
  <c r="AQ659" i="23"/>
  <c r="AO659" i="23"/>
  <c r="AM659" i="23"/>
  <c r="AL659" i="23"/>
  <c r="AK659" i="23"/>
  <c r="L659" i="23"/>
  <c r="F659" i="23"/>
  <c r="D659" i="23"/>
  <c r="C659" i="23"/>
  <c r="BA658" i="23"/>
  <c r="AZ658" i="23"/>
  <c r="AY658" i="23"/>
  <c r="AX658" i="23"/>
  <c r="AW658" i="23"/>
  <c r="AR658" i="23"/>
  <c r="AQ658" i="23"/>
  <c r="AO658" i="23"/>
  <c r="AM658" i="23"/>
  <c r="AL658" i="23"/>
  <c r="AK658" i="23"/>
  <c r="L658" i="23"/>
  <c r="F658" i="23"/>
  <c r="D658" i="23"/>
  <c r="C658" i="23"/>
  <c r="BA657" i="23"/>
  <c r="AY657" i="23"/>
  <c r="AX657" i="23"/>
  <c r="AW657" i="23"/>
  <c r="AR657" i="23"/>
  <c r="AZ657" i="23" s="1"/>
  <c r="AQ657" i="23"/>
  <c r="AO657" i="23"/>
  <c r="AM657" i="23"/>
  <c r="AL657" i="23"/>
  <c r="AK657" i="23"/>
  <c r="L657" i="23"/>
  <c r="F657" i="23"/>
  <c r="D657" i="23"/>
  <c r="C657" i="23"/>
  <c r="BA656" i="23"/>
  <c r="AZ656" i="23"/>
  <c r="AY656" i="23"/>
  <c r="AX656" i="23"/>
  <c r="AW656" i="23"/>
  <c r="AR656" i="23"/>
  <c r="AQ656" i="23"/>
  <c r="AO656" i="23"/>
  <c r="AM656" i="23"/>
  <c r="AL656" i="23"/>
  <c r="AK656" i="23"/>
  <c r="L656" i="23"/>
  <c r="F656" i="23"/>
  <c r="D656" i="23"/>
  <c r="C656" i="23"/>
  <c r="BA655" i="23"/>
  <c r="AZ655" i="23"/>
  <c r="AY655" i="23"/>
  <c r="AX655" i="23"/>
  <c r="AW655" i="23"/>
  <c r="AR655" i="23"/>
  <c r="AQ655" i="23"/>
  <c r="AO655" i="23"/>
  <c r="AM655" i="23"/>
  <c r="AL655" i="23"/>
  <c r="AK655" i="23"/>
  <c r="L655" i="23"/>
  <c r="F655" i="23"/>
  <c r="D655" i="23"/>
  <c r="C655" i="23"/>
  <c r="BA654" i="23"/>
  <c r="AZ654" i="23"/>
  <c r="AY654" i="23"/>
  <c r="AX654" i="23"/>
  <c r="AW654" i="23"/>
  <c r="AR654" i="23"/>
  <c r="AQ654" i="23"/>
  <c r="AO654" i="23"/>
  <c r="AM654" i="23"/>
  <c r="AL654" i="23"/>
  <c r="AK654" i="23"/>
  <c r="L654" i="23"/>
  <c r="F654" i="23"/>
  <c r="D654" i="23"/>
  <c r="C654" i="23"/>
  <c r="BA653" i="23"/>
  <c r="AY653" i="23"/>
  <c r="AX653" i="23"/>
  <c r="AW653" i="23"/>
  <c r="AR653" i="23"/>
  <c r="AZ653" i="23" s="1"/>
  <c r="AQ653" i="23"/>
  <c r="AO653" i="23"/>
  <c r="AM653" i="23"/>
  <c r="AL653" i="23"/>
  <c r="AK653" i="23"/>
  <c r="L653" i="23"/>
  <c r="F653" i="23"/>
  <c r="D653" i="23"/>
  <c r="C653" i="23"/>
  <c r="BA652" i="23"/>
  <c r="AZ652" i="23"/>
  <c r="AY652" i="23"/>
  <c r="AX652" i="23"/>
  <c r="AW652" i="23"/>
  <c r="AR652" i="23"/>
  <c r="AQ652" i="23"/>
  <c r="AO652" i="23"/>
  <c r="AM652" i="23"/>
  <c r="AL652" i="23"/>
  <c r="AK652" i="23"/>
  <c r="L652" i="23"/>
  <c r="F652" i="23"/>
  <c r="D652" i="23"/>
  <c r="C652" i="23"/>
  <c r="BA651" i="23"/>
  <c r="AZ651" i="23"/>
  <c r="AY651" i="23"/>
  <c r="AX651" i="23"/>
  <c r="AW651" i="23"/>
  <c r="AR651" i="23"/>
  <c r="AQ651" i="23"/>
  <c r="AO651" i="23"/>
  <c r="AM651" i="23"/>
  <c r="AL651" i="23"/>
  <c r="AK651" i="23"/>
  <c r="L651" i="23"/>
  <c r="F651" i="23"/>
  <c r="D651" i="23"/>
  <c r="C651" i="23"/>
  <c r="BA650" i="23"/>
  <c r="AZ650" i="23"/>
  <c r="AY650" i="23"/>
  <c r="AX650" i="23"/>
  <c r="AW650" i="23"/>
  <c r="AR650" i="23"/>
  <c r="AQ650" i="23"/>
  <c r="AO650" i="23"/>
  <c r="AM650" i="23"/>
  <c r="AL650" i="23"/>
  <c r="AK650" i="23"/>
  <c r="L650" i="23"/>
  <c r="F650" i="23"/>
  <c r="D650" i="23"/>
  <c r="C650" i="23"/>
  <c r="BA649" i="23"/>
  <c r="AY649" i="23"/>
  <c r="AX649" i="23"/>
  <c r="AW649" i="23"/>
  <c r="AR649" i="23"/>
  <c r="AZ649" i="23" s="1"/>
  <c r="AQ649" i="23"/>
  <c r="AO649" i="23"/>
  <c r="AM649" i="23"/>
  <c r="AL649" i="23"/>
  <c r="AK649" i="23"/>
  <c r="L649" i="23"/>
  <c r="F649" i="23"/>
  <c r="D649" i="23"/>
  <c r="C649" i="23"/>
  <c r="BA648" i="23"/>
  <c r="AZ648" i="23"/>
  <c r="AY648" i="23"/>
  <c r="AX648" i="23"/>
  <c r="AW648" i="23"/>
  <c r="AR648" i="23"/>
  <c r="AQ648" i="23"/>
  <c r="AO648" i="23"/>
  <c r="AM648" i="23"/>
  <c r="AL648" i="23"/>
  <c r="AK648" i="23"/>
  <c r="L648" i="23"/>
  <c r="F648" i="23"/>
  <c r="D648" i="23"/>
  <c r="C648" i="23"/>
  <c r="BA647" i="23"/>
  <c r="AZ647" i="23"/>
  <c r="AY647" i="23"/>
  <c r="AX647" i="23"/>
  <c r="AW647" i="23"/>
  <c r="AR647" i="23"/>
  <c r="AQ647" i="23"/>
  <c r="AO647" i="23"/>
  <c r="AM647" i="23"/>
  <c r="AL647" i="23"/>
  <c r="AK647" i="23"/>
  <c r="L647" i="23"/>
  <c r="F647" i="23"/>
  <c r="D647" i="23"/>
  <c r="C647" i="23"/>
  <c r="BA646" i="23"/>
  <c r="AZ646" i="23"/>
  <c r="AY646" i="23"/>
  <c r="AX646" i="23"/>
  <c r="AW646" i="23"/>
  <c r="AR646" i="23"/>
  <c r="AQ646" i="23"/>
  <c r="AO646" i="23"/>
  <c r="AM646" i="23"/>
  <c r="AL646" i="23"/>
  <c r="AK646" i="23"/>
  <c r="L646" i="23"/>
  <c r="F646" i="23"/>
  <c r="D646" i="23"/>
  <c r="C646" i="23"/>
  <c r="BA645" i="23"/>
  <c r="AY645" i="23"/>
  <c r="AX645" i="23"/>
  <c r="AW645" i="23"/>
  <c r="AR645" i="23"/>
  <c r="AZ645" i="23" s="1"/>
  <c r="AQ645" i="23"/>
  <c r="AO645" i="23"/>
  <c r="AM645" i="23"/>
  <c r="AL645" i="23"/>
  <c r="AK645" i="23"/>
  <c r="L645" i="23"/>
  <c r="F645" i="23"/>
  <c r="D645" i="23"/>
  <c r="C645" i="23"/>
  <c r="BA644" i="23"/>
  <c r="AZ644" i="23"/>
  <c r="AY644" i="23"/>
  <c r="AX644" i="23"/>
  <c r="AW644" i="23"/>
  <c r="AR644" i="23"/>
  <c r="AQ644" i="23"/>
  <c r="AO644" i="23"/>
  <c r="AM644" i="23"/>
  <c r="AL644" i="23"/>
  <c r="AK644" i="23"/>
  <c r="L644" i="23"/>
  <c r="F644" i="23"/>
  <c r="D644" i="23"/>
  <c r="C644" i="23"/>
  <c r="BA643" i="23"/>
  <c r="AZ643" i="23"/>
  <c r="AY643" i="23"/>
  <c r="AX643" i="23"/>
  <c r="AW643" i="23"/>
  <c r="AR643" i="23"/>
  <c r="AQ643" i="23"/>
  <c r="AO643" i="23"/>
  <c r="AM643" i="23"/>
  <c r="AL643" i="23"/>
  <c r="AK643" i="23"/>
  <c r="L643" i="23"/>
  <c r="F643" i="23"/>
  <c r="D643" i="23"/>
  <c r="C643" i="23"/>
  <c r="BA642" i="23"/>
  <c r="AZ642" i="23"/>
  <c r="AY642" i="23"/>
  <c r="AX642" i="23"/>
  <c r="AW642" i="23"/>
  <c r="AR642" i="23"/>
  <c r="AQ642" i="23"/>
  <c r="AO642" i="23"/>
  <c r="AM642" i="23"/>
  <c r="AL642" i="23"/>
  <c r="AK642" i="23"/>
  <c r="L642" i="23"/>
  <c r="F642" i="23"/>
  <c r="D642" i="23"/>
  <c r="C642" i="23"/>
  <c r="BA641" i="23"/>
  <c r="AY641" i="23"/>
  <c r="AX641" i="23"/>
  <c r="AW641" i="23"/>
  <c r="AR641" i="23"/>
  <c r="AZ641" i="23" s="1"/>
  <c r="AQ641" i="23"/>
  <c r="AO641" i="23"/>
  <c r="AM641" i="23"/>
  <c r="AL641" i="23"/>
  <c r="AK641" i="23"/>
  <c r="L641" i="23"/>
  <c r="F641" i="23"/>
  <c r="D641" i="23"/>
  <c r="C641" i="23"/>
  <c r="BA640" i="23"/>
  <c r="AZ640" i="23"/>
  <c r="AY640" i="23"/>
  <c r="AX640" i="23"/>
  <c r="AW640" i="23"/>
  <c r="AR640" i="23"/>
  <c r="AQ640" i="23"/>
  <c r="AO640" i="23"/>
  <c r="AM640" i="23"/>
  <c r="AL640" i="23"/>
  <c r="AK640" i="23"/>
  <c r="L640" i="23"/>
  <c r="F640" i="23"/>
  <c r="D640" i="23"/>
  <c r="C640" i="23"/>
  <c r="BA639" i="23"/>
  <c r="AZ639" i="23"/>
  <c r="AY639" i="23"/>
  <c r="AX639" i="23"/>
  <c r="AW639" i="23"/>
  <c r="AR639" i="23"/>
  <c r="AQ639" i="23"/>
  <c r="AO639" i="23"/>
  <c r="AM639" i="23"/>
  <c r="AL639" i="23"/>
  <c r="AK639" i="23"/>
  <c r="L639" i="23"/>
  <c r="F639" i="23"/>
  <c r="D639" i="23"/>
  <c r="C639" i="23"/>
  <c r="BA638" i="23"/>
  <c r="AZ638" i="23"/>
  <c r="AY638" i="23"/>
  <c r="AX638" i="23"/>
  <c r="AW638" i="23"/>
  <c r="AR638" i="23"/>
  <c r="AQ638" i="23"/>
  <c r="AO638" i="23"/>
  <c r="AM638" i="23"/>
  <c r="AL638" i="23"/>
  <c r="AK638" i="23"/>
  <c r="L638" i="23"/>
  <c r="F638" i="23"/>
  <c r="D638" i="23"/>
  <c r="C638" i="23"/>
  <c r="BA637" i="23"/>
  <c r="AY637" i="23"/>
  <c r="AX637" i="23"/>
  <c r="AW637" i="23"/>
  <c r="AR637" i="23"/>
  <c r="AZ637" i="23" s="1"/>
  <c r="AQ637" i="23"/>
  <c r="AO637" i="23"/>
  <c r="AM637" i="23"/>
  <c r="AL637" i="23"/>
  <c r="AK637" i="23"/>
  <c r="L637" i="23"/>
  <c r="F637" i="23"/>
  <c r="D637" i="23"/>
  <c r="C637" i="23"/>
  <c r="BA636" i="23"/>
  <c r="AZ636" i="23"/>
  <c r="AY636" i="23"/>
  <c r="AX636" i="23"/>
  <c r="AW636" i="23"/>
  <c r="AR636" i="23"/>
  <c r="AQ636" i="23"/>
  <c r="AO636" i="23"/>
  <c r="AM636" i="23"/>
  <c r="AL636" i="23"/>
  <c r="AK636" i="23"/>
  <c r="L636" i="23"/>
  <c r="F636" i="23"/>
  <c r="D636" i="23"/>
  <c r="C636" i="23"/>
  <c r="BA635" i="23"/>
  <c r="AZ635" i="23"/>
  <c r="AY635" i="23"/>
  <c r="AX635" i="23"/>
  <c r="AW635" i="23"/>
  <c r="AR635" i="23"/>
  <c r="AQ635" i="23"/>
  <c r="AO635" i="23"/>
  <c r="AM635" i="23"/>
  <c r="AL635" i="23"/>
  <c r="AK635" i="23"/>
  <c r="L635" i="23"/>
  <c r="F635" i="23"/>
  <c r="D635" i="23"/>
  <c r="C635" i="23"/>
  <c r="BA634" i="23"/>
  <c r="AZ634" i="23"/>
  <c r="AY634" i="23"/>
  <c r="AX634" i="23"/>
  <c r="AW634" i="23"/>
  <c r="AR634" i="23"/>
  <c r="AQ634" i="23"/>
  <c r="AO634" i="23"/>
  <c r="AM634" i="23"/>
  <c r="AL634" i="23"/>
  <c r="AK634" i="23"/>
  <c r="L634" i="23"/>
  <c r="F634" i="23"/>
  <c r="D634" i="23"/>
  <c r="C634" i="23"/>
  <c r="BA633" i="23"/>
  <c r="AY633" i="23"/>
  <c r="AX633" i="23"/>
  <c r="AW633" i="23"/>
  <c r="AR633" i="23"/>
  <c r="AZ633" i="23" s="1"/>
  <c r="AQ633" i="23"/>
  <c r="AO633" i="23"/>
  <c r="AM633" i="23"/>
  <c r="AL633" i="23"/>
  <c r="AK633" i="23"/>
  <c r="L633" i="23"/>
  <c r="F633" i="23"/>
  <c r="D633" i="23"/>
  <c r="C633" i="23"/>
  <c r="BA632" i="23"/>
  <c r="AZ632" i="23"/>
  <c r="AY632" i="23"/>
  <c r="AX632" i="23"/>
  <c r="AW632" i="23"/>
  <c r="AR632" i="23"/>
  <c r="AQ632" i="23"/>
  <c r="AO632" i="23"/>
  <c r="AM632" i="23"/>
  <c r="AL632" i="23"/>
  <c r="AK632" i="23"/>
  <c r="L632" i="23"/>
  <c r="F632" i="23"/>
  <c r="D632" i="23"/>
  <c r="C632" i="23"/>
  <c r="BA631" i="23"/>
  <c r="AZ631" i="23"/>
  <c r="AY631" i="23"/>
  <c r="AX631" i="23"/>
  <c r="AW631" i="23"/>
  <c r="AR631" i="23"/>
  <c r="AQ631" i="23"/>
  <c r="AO631" i="23"/>
  <c r="AM631" i="23"/>
  <c r="AL631" i="23"/>
  <c r="AK631" i="23"/>
  <c r="L631" i="23"/>
  <c r="F631" i="23"/>
  <c r="D631" i="23"/>
  <c r="C631" i="23"/>
  <c r="BA630" i="23"/>
  <c r="AZ630" i="23"/>
  <c r="AY630" i="23"/>
  <c r="AX630" i="23"/>
  <c r="AW630" i="23"/>
  <c r="AR630" i="23"/>
  <c r="AQ630" i="23"/>
  <c r="AO630" i="23"/>
  <c r="AM630" i="23"/>
  <c r="AL630" i="23"/>
  <c r="AK630" i="23"/>
  <c r="L630" i="23"/>
  <c r="F630" i="23"/>
  <c r="D630" i="23"/>
  <c r="C630" i="23"/>
  <c r="BA629" i="23"/>
  <c r="AZ629" i="23"/>
  <c r="AY629" i="23"/>
  <c r="AX629" i="23"/>
  <c r="AW629" i="23"/>
  <c r="AR629" i="23"/>
  <c r="AQ629" i="23"/>
  <c r="AO629" i="23"/>
  <c r="AM629" i="23"/>
  <c r="AL629" i="23"/>
  <c r="AK629" i="23"/>
  <c r="L629" i="23"/>
  <c r="F629" i="23"/>
  <c r="D629" i="23"/>
  <c r="C629" i="23"/>
  <c r="BA628" i="23"/>
  <c r="AZ628" i="23"/>
  <c r="AY628" i="23"/>
  <c r="AX628" i="23"/>
  <c r="AW628" i="23"/>
  <c r="AR628" i="23"/>
  <c r="AQ628" i="23"/>
  <c r="AO628" i="23"/>
  <c r="AM628" i="23"/>
  <c r="AL628" i="23"/>
  <c r="AK628" i="23"/>
  <c r="L628" i="23"/>
  <c r="F628" i="23"/>
  <c r="D628" i="23"/>
  <c r="C628" i="23"/>
  <c r="BA627" i="23"/>
  <c r="AZ627" i="23"/>
  <c r="AY627" i="23"/>
  <c r="AX627" i="23"/>
  <c r="AW627" i="23"/>
  <c r="AR627" i="23"/>
  <c r="AQ627" i="23"/>
  <c r="AO627" i="23"/>
  <c r="AM627" i="23"/>
  <c r="AL627" i="23"/>
  <c r="AK627" i="23"/>
  <c r="L627" i="23"/>
  <c r="F627" i="23"/>
  <c r="D627" i="23"/>
  <c r="C627" i="23"/>
  <c r="BA626" i="23"/>
  <c r="AZ626" i="23"/>
  <c r="AY626" i="23"/>
  <c r="AX626" i="23"/>
  <c r="AW626" i="23"/>
  <c r="AR626" i="23"/>
  <c r="AQ626" i="23"/>
  <c r="AO626" i="23"/>
  <c r="AM626" i="23"/>
  <c r="AL626" i="23"/>
  <c r="AK626" i="23"/>
  <c r="L626" i="23"/>
  <c r="F626" i="23"/>
  <c r="D626" i="23"/>
  <c r="C626" i="23"/>
  <c r="BA625" i="23"/>
  <c r="AZ625" i="23"/>
  <c r="AY625" i="23"/>
  <c r="AX625" i="23"/>
  <c r="AW625" i="23"/>
  <c r="AR625" i="23"/>
  <c r="AQ625" i="23"/>
  <c r="AO625" i="23"/>
  <c r="AM625" i="23"/>
  <c r="AL625" i="23"/>
  <c r="AK625" i="23"/>
  <c r="L625" i="23"/>
  <c r="F625" i="23"/>
  <c r="D625" i="23"/>
  <c r="C625" i="23"/>
  <c r="BA624" i="23"/>
  <c r="AZ624" i="23"/>
  <c r="AY624" i="23"/>
  <c r="AX624" i="23"/>
  <c r="AW624" i="23"/>
  <c r="AR624" i="23"/>
  <c r="AQ624" i="23"/>
  <c r="AO624" i="23"/>
  <c r="AM624" i="23"/>
  <c r="AL624" i="23"/>
  <c r="AK624" i="23"/>
  <c r="L624" i="23"/>
  <c r="F624" i="23"/>
  <c r="D624" i="23"/>
  <c r="C624" i="23"/>
  <c r="BA623" i="23"/>
  <c r="AZ623" i="23"/>
  <c r="AY623" i="23"/>
  <c r="AX623" i="23"/>
  <c r="AW623" i="23"/>
  <c r="AR623" i="23"/>
  <c r="AQ623" i="23"/>
  <c r="AO623" i="23"/>
  <c r="AM623" i="23"/>
  <c r="AL623" i="23"/>
  <c r="AK623" i="23"/>
  <c r="L623" i="23"/>
  <c r="F623" i="23"/>
  <c r="D623" i="23"/>
  <c r="C623" i="23"/>
  <c r="BA622" i="23"/>
  <c r="AZ622" i="23"/>
  <c r="AY622" i="23"/>
  <c r="AX622" i="23"/>
  <c r="AW622" i="23"/>
  <c r="AR622" i="23"/>
  <c r="AQ622" i="23"/>
  <c r="AO622" i="23"/>
  <c r="AM622" i="23"/>
  <c r="AL622" i="23"/>
  <c r="AK622" i="23"/>
  <c r="L622" i="23"/>
  <c r="F622" i="23"/>
  <c r="D622" i="23"/>
  <c r="C622" i="23"/>
  <c r="BA621" i="23"/>
  <c r="AZ621" i="23"/>
  <c r="AY621" i="23"/>
  <c r="AX621" i="23"/>
  <c r="AW621" i="23"/>
  <c r="AR621" i="23"/>
  <c r="AQ621" i="23"/>
  <c r="AO621" i="23"/>
  <c r="AM621" i="23"/>
  <c r="AL621" i="23"/>
  <c r="AK621" i="23"/>
  <c r="L621" i="23"/>
  <c r="F621" i="23"/>
  <c r="D621" i="23"/>
  <c r="C621" i="23"/>
  <c r="BA620" i="23"/>
  <c r="AZ620" i="23"/>
  <c r="AY620" i="23"/>
  <c r="AX620" i="23"/>
  <c r="AW620" i="23"/>
  <c r="AR620" i="23"/>
  <c r="AQ620" i="23"/>
  <c r="AO620" i="23"/>
  <c r="AM620" i="23"/>
  <c r="AL620" i="23"/>
  <c r="AK620" i="23"/>
  <c r="L620" i="23"/>
  <c r="F620" i="23"/>
  <c r="D620" i="23"/>
  <c r="C620" i="23"/>
  <c r="BA619" i="23"/>
  <c r="AZ619" i="23"/>
  <c r="AY619" i="23"/>
  <c r="AX619" i="23"/>
  <c r="AW619" i="23"/>
  <c r="AR619" i="23"/>
  <c r="AQ619" i="23"/>
  <c r="AO619" i="23"/>
  <c r="AM619" i="23"/>
  <c r="AL619" i="23"/>
  <c r="AK619" i="23"/>
  <c r="L619" i="23"/>
  <c r="F619" i="23"/>
  <c r="D619" i="23"/>
  <c r="C619" i="23"/>
  <c r="BA618" i="23"/>
  <c r="AZ618" i="23"/>
  <c r="AY618" i="23"/>
  <c r="AX618" i="23"/>
  <c r="AW618" i="23"/>
  <c r="AR618" i="23"/>
  <c r="AQ618" i="23"/>
  <c r="AO618" i="23"/>
  <c r="AM618" i="23"/>
  <c r="AL618" i="23"/>
  <c r="AK618" i="23"/>
  <c r="L618" i="23"/>
  <c r="F618" i="23"/>
  <c r="D618" i="23"/>
  <c r="C618" i="23"/>
  <c r="BA617" i="23"/>
  <c r="AZ617" i="23"/>
  <c r="AY617" i="23"/>
  <c r="AX617" i="23"/>
  <c r="AW617" i="23"/>
  <c r="AR617" i="23"/>
  <c r="AQ617" i="23"/>
  <c r="AO617" i="23"/>
  <c r="AM617" i="23"/>
  <c r="AL617" i="23"/>
  <c r="AK617" i="23"/>
  <c r="L617" i="23"/>
  <c r="F617" i="23"/>
  <c r="D617" i="23"/>
  <c r="C617" i="23"/>
  <c r="BA616" i="23"/>
  <c r="AZ616" i="23"/>
  <c r="AY616" i="23"/>
  <c r="AX616" i="23"/>
  <c r="AW616" i="23"/>
  <c r="AR616" i="23"/>
  <c r="AQ616" i="23"/>
  <c r="AO616" i="23"/>
  <c r="AM616" i="23"/>
  <c r="AL616" i="23"/>
  <c r="AK616" i="23"/>
  <c r="L616" i="23"/>
  <c r="F616" i="23"/>
  <c r="D616" i="23"/>
  <c r="C616" i="23"/>
  <c r="BA615" i="23"/>
  <c r="AZ615" i="23"/>
  <c r="AY615" i="23"/>
  <c r="AX615" i="23"/>
  <c r="AW615" i="23"/>
  <c r="AR615" i="23"/>
  <c r="AQ615" i="23"/>
  <c r="AO615" i="23"/>
  <c r="AM615" i="23"/>
  <c r="AL615" i="23"/>
  <c r="AK615" i="23"/>
  <c r="L615" i="23"/>
  <c r="F615" i="23"/>
  <c r="D615" i="23"/>
  <c r="C615" i="23"/>
  <c r="BA614" i="23"/>
  <c r="AZ614" i="23"/>
  <c r="AY614" i="23"/>
  <c r="AX614" i="23"/>
  <c r="AW614" i="23"/>
  <c r="AR614" i="23"/>
  <c r="AQ614" i="23"/>
  <c r="AO614" i="23"/>
  <c r="AM614" i="23"/>
  <c r="AL614" i="23"/>
  <c r="AK614" i="23"/>
  <c r="L614" i="23"/>
  <c r="F614" i="23"/>
  <c r="D614" i="23"/>
  <c r="C614" i="23"/>
  <c r="BA613" i="23"/>
  <c r="AZ613" i="23"/>
  <c r="AY613" i="23"/>
  <c r="AX613" i="23"/>
  <c r="AW613" i="23"/>
  <c r="AR613" i="23"/>
  <c r="AQ613" i="23"/>
  <c r="AO613" i="23"/>
  <c r="AM613" i="23"/>
  <c r="AL613" i="23"/>
  <c r="AK613" i="23"/>
  <c r="L613" i="23"/>
  <c r="F613" i="23"/>
  <c r="D613" i="23"/>
  <c r="C613" i="23"/>
  <c r="BA612" i="23"/>
  <c r="AZ612" i="23"/>
  <c r="AY612" i="23"/>
  <c r="AX612" i="23"/>
  <c r="AW612" i="23"/>
  <c r="AR612" i="23"/>
  <c r="AQ612" i="23"/>
  <c r="AO612" i="23"/>
  <c r="AM612" i="23"/>
  <c r="AL612" i="23"/>
  <c r="AK612" i="23"/>
  <c r="L612" i="23"/>
  <c r="F612" i="23"/>
  <c r="D612" i="23"/>
  <c r="C612" i="23"/>
  <c r="BA611" i="23"/>
  <c r="AZ611" i="23"/>
  <c r="AY611" i="23"/>
  <c r="AX611" i="23"/>
  <c r="AW611" i="23"/>
  <c r="AR611" i="23"/>
  <c r="AQ611" i="23"/>
  <c r="AO611" i="23"/>
  <c r="AM611" i="23"/>
  <c r="AL611" i="23"/>
  <c r="AK611" i="23"/>
  <c r="L611" i="23"/>
  <c r="F611" i="23"/>
  <c r="D611" i="23"/>
  <c r="C611" i="23"/>
  <c r="BA610" i="23"/>
  <c r="AZ610" i="23"/>
  <c r="AY610" i="23"/>
  <c r="AX610" i="23"/>
  <c r="AW610" i="23"/>
  <c r="AR610" i="23"/>
  <c r="AQ610" i="23"/>
  <c r="AO610" i="23"/>
  <c r="AM610" i="23"/>
  <c r="AL610" i="23"/>
  <c r="AK610" i="23"/>
  <c r="L610" i="23"/>
  <c r="F610" i="23"/>
  <c r="D610" i="23"/>
  <c r="C610" i="23"/>
  <c r="BA609" i="23"/>
  <c r="AZ609" i="23"/>
  <c r="AY609" i="23"/>
  <c r="AX609" i="23"/>
  <c r="AW609" i="23"/>
  <c r="AR609" i="23"/>
  <c r="AQ609" i="23"/>
  <c r="AO609" i="23"/>
  <c r="AM609" i="23"/>
  <c r="AL609" i="23"/>
  <c r="AK609" i="23"/>
  <c r="L609" i="23"/>
  <c r="F609" i="23"/>
  <c r="D609" i="23"/>
  <c r="C609" i="23"/>
  <c r="BA608" i="23"/>
  <c r="AZ608" i="23"/>
  <c r="AY608" i="23"/>
  <c r="AX608" i="23"/>
  <c r="AW608" i="23"/>
  <c r="AR608" i="23"/>
  <c r="AQ608" i="23"/>
  <c r="AO608" i="23"/>
  <c r="AM608" i="23"/>
  <c r="AL608" i="23"/>
  <c r="AK608" i="23"/>
  <c r="L608" i="23"/>
  <c r="F608" i="23"/>
  <c r="D608" i="23"/>
  <c r="C608" i="23"/>
  <c r="BA607" i="23"/>
  <c r="AZ607" i="23"/>
  <c r="AY607" i="23"/>
  <c r="AX607" i="23"/>
  <c r="AW607" i="23"/>
  <c r="AR607" i="23"/>
  <c r="AQ607" i="23"/>
  <c r="AO607" i="23"/>
  <c r="AM607" i="23"/>
  <c r="AL607" i="23"/>
  <c r="AK607" i="23"/>
  <c r="L607" i="23"/>
  <c r="F607" i="23"/>
  <c r="D607" i="23"/>
  <c r="C607" i="23"/>
  <c r="BA606" i="23"/>
  <c r="AZ606" i="23"/>
  <c r="AY606" i="23"/>
  <c r="AX606" i="23"/>
  <c r="AW606" i="23"/>
  <c r="AR606" i="23"/>
  <c r="AQ606" i="23"/>
  <c r="AO606" i="23"/>
  <c r="AM606" i="23"/>
  <c r="AL606" i="23"/>
  <c r="AK606" i="23"/>
  <c r="L606" i="23"/>
  <c r="F606" i="23"/>
  <c r="D606" i="23"/>
  <c r="C606" i="23"/>
  <c r="BA605" i="23"/>
  <c r="AZ605" i="23"/>
  <c r="AY605" i="23"/>
  <c r="AX605" i="23"/>
  <c r="AW605" i="23"/>
  <c r="AR605" i="23"/>
  <c r="AQ605" i="23"/>
  <c r="AO605" i="23"/>
  <c r="AM605" i="23"/>
  <c r="AL605" i="23"/>
  <c r="AK605" i="23"/>
  <c r="L605" i="23"/>
  <c r="F605" i="23"/>
  <c r="D605" i="23"/>
  <c r="C605" i="23"/>
  <c r="BA604" i="23"/>
  <c r="AZ604" i="23"/>
  <c r="AY604" i="23"/>
  <c r="AX604" i="23"/>
  <c r="AW604" i="23"/>
  <c r="AR604" i="23"/>
  <c r="AQ604" i="23"/>
  <c r="AO604" i="23"/>
  <c r="AM604" i="23"/>
  <c r="AL604" i="23"/>
  <c r="AK604" i="23"/>
  <c r="L604" i="23"/>
  <c r="F604" i="23"/>
  <c r="D604" i="23"/>
  <c r="C604" i="23"/>
  <c r="BA603" i="23"/>
  <c r="AZ603" i="23"/>
  <c r="AY603" i="23"/>
  <c r="AX603" i="23"/>
  <c r="AW603" i="23"/>
  <c r="AR603" i="23"/>
  <c r="AQ603" i="23"/>
  <c r="AO603" i="23"/>
  <c r="AM603" i="23"/>
  <c r="AL603" i="23"/>
  <c r="AK603" i="23"/>
  <c r="L603" i="23"/>
  <c r="F603" i="23"/>
  <c r="D603" i="23"/>
  <c r="C603" i="23"/>
  <c r="BA602" i="23"/>
  <c r="AZ602" i="23"/>
  <c r="AY602" i="23"/>
  <c r="AX602" i="23"/>
  <c r="AW602" i="23"/>
  <c r="AR602" i="23"/>
  <c r="AQ602" i="23"/>
  <c r="AO602" i="23"/>
  <c r="AM602" i="23"/>
  <c r="AL602" i="23"/>
  <c r="AK602" i="23"/>
  <c r="L602" i="23"/>
  <c r="F602" i="23"/>
  <c r="D602" i="23"/>
  <c r="C602" i="23"/>
  <c r="BA601" i="23"/>
  <c r="AZ601" i="23"/>
  <c r="AY601" i="23"/>
  <c r="AX601" i="23"/>
  <c r="AW601" i="23"/>
  <c r="AR601" i="23"/>
  <c r="AQ601" i="23"/>
  <c r="AO601" i="23"/>
  <c r="AM601" i="23"/>
  <c r="AL601" i="23"/>
  <c r="AK601" i="23"/>
  <c r="L601" i="23"/>
  <c r="F601" i="23"/>
  <c r="D601" i="23"/>
  <c r="C601" i="23"/>
  <c r="BA600" i="23"/>
  <c r="AZ600" i="23"/>
  <c r="AY600" i="23"/>
  <c r="AX600" i="23"/>
  <c r="AW600" i="23"/>
  <c r="AR600" i="23"/>
  <c r="AQ600" i="23"/>
  <c r="AO600" i="23"/>
  <c r="AM600" i="23"/>
  <c r="AL600" i="23"/>
  <c r="AK600" i="23"/>
  <c r="L600" i="23"/>
  <c r="F600" i="23"/>
  <c r="D600" i="23"/>
  <c r="C600" i="23"/>
  <c r="BA599" i="23"/>
  <c r="AZ599" i="23"/>
  <c r="AY599" i="23"/>
  <c r="AX599" i="23"/>
  <c r="AW599" i="23"/>
  <c r="AR599" i="23"/>
  <c r="AQ599" i="23"/>
  <c r="AO599" i="23"/>
  <c r="AM599" i="23"/>
  <c r="AL599" i="23"/>
  <c r="AK599" i="23"/>
  <c r="L599" i="23"/>
  <c r="F599" i="23"/>
  <c r="D599" i="23"/>
  <c r="C599" i="23"/>
  <c r="BA598" i="23"/>
  <c r="AZ598" i="23"/>
  <c r="AY598" i="23"/>
  <c r="AX598" i="23"/>
  <c r="AW598" i="23"/>
  <c r="AR598" i="23"/>
  <c r="AQ598" i="23"/>
  <c r="AO598" i="23"/>
  <c r="AM598" i="23"/>
  <c r="AL598" i="23"/>
  <c r="AK598" i="23"/>
  <c r="L598" i="23"/>
  <c r="F598" i="23"/>
  <c r="D598" i="23"/>
  <c r="C598" i="23"/>
  <c r="BA597" i="23"/>
  <c r="AZ597" i="23"/>
  <c r="AY597" i="23"/>
  <c r="AX597" i="23"/>
  <c r="AW597" i="23"/>
  <c r="AR597" i="23"/>
  <c r="AQ597" i="23"/>
  <c r="AO597" i="23"/>
  <c r="AM597" i="23"/>
  <c r="AL597" i="23"/>
  <c r="AK597" i="23"/>
  <c r="L597" i="23"/>
  <c r="F597" i="23"/>
  <c r="D597" i="23"/>
  <c r="C597" i="23"/>
  <c r="BA596" i="23"/>
  <c r="AZ596" i="23"/>
  <c r="AY596" i="23"/>
  <c r="AX596" i="23"/>
  <c r="AW596" i="23"/>
  <c r="AR596" i="23"/>
  <c r="AQ596" i="23"/>
  <c r="AO596" i="23"/>
  <c r="AM596" i="23"/>
  <c r="AL596" i="23"/>
  <c r="AK596" i="23"/>
  <c r="L596" i="23"/>
  <c r="F596" i="23"/>
  <c r="D596" i="23"/>
  <c r="C596" i="23"/>
  <c r="BA595" i="23"/>
  <c r="AZ595" i="23"/>
  <c r="AY595" i="23"/>
  <c r="AX595" i="23"/>
  <c r="AW595" i="23"/>
  <c r="AR595" i="23"/>
  <c r="AQ595" i="23"/>
  <c r="AO595" i="23"/>
  <c r="AM595" i="23"/>
  <c r="AL595" i="23"/>
  <c r="AK595" i="23"/>
  <c r="L595" i="23"/>
  <c r="F595" i="23"/>
  <c r="D595" i="23"/>
  <c r="C595" i="23"/>
  <c r="BA594" i="23"/>
  <c r="AZ594" i="23"/>
  <c r="AY594" i="23"/>
  <c r="AX594" i="23"/>
  <c r="AW594" i="23"/>
  <c r="AR594" i="23"/>
  <c r="AQ594" i="23"/>
  <c r="AO594" i="23"/>
  <c r="AM594" i="23"/>
  <c r="AL594" i="23"/>
  <c r="AK594" i="23"/>
  <c r="L594" i="23"/>
  <c r="F594" i="23"/>
  <c r="D594" i="23"/>
  <c r="C594" i="23"/>
  <c r="BA593" i="23"/>
  <c r="AZ593" i="23"/>
  <c r="AY593" i="23"/>
  <c r="AX593" i="23"/>
  <c r="AW593" i="23"/>
  <c r="AR593" i="23"/>
  <c r="AQ593" i="23"/>
  <c r="AO593" i="23"/>
  <c r="AM593" i="23"/>
  <c r="AL593" i="23"/>
  <c r="AK593" i="23"/>
  <c r="L593" i="23"/>
  <c r="F593" i="23"/>
  <c r="D593" i="23"/>
  <c r="C593" i="23"/>
  <c r="BA592" i="23"/>
  <c r="AZ592" i="23"/>
  <c r="AY592" i="23"/>
  <c r="AX592" i="23"/>
  <c r="AW592" i="23"/>
  <c r="AR592" i="23"/>
  <c r="AQ592" i="23"/>
  <c r="AO592" i="23"/>
  <c r="AM592" i="23"/>
  <c r="AL592" i="23"/>
  <c r="AK592" i="23"/>
  <c r="L592" i="23"/>
  <c r="F592" i="23"/>
  <c r="D592" i="23"/>
  <c r="C592" i="23"/>
  <c r="BA591" i="23"/>
  <c r="AZ591" i="23"/>
  <c r="AY591" i="23"/>
  <c r="AX591" i="23"/>
  <c r="AW591" i="23"/>
  <c r="AR591" i="23"/>
  <c r="AQ591" i="23"/>
  <c r="AO591" i="23"/>
  <c r="AM591" i="23"/>
  <c r="AL591" i="23"/>
  <c r="AK591" i="23"/>
  <c r="L591" i="23"/>
  <c r="F591" i="23"/>
  <c r="D591" i="23"/>
  <c r="C591" i="23"/>
  <c r="BA590" i="23"/>
  <c r="AZ590" i="23"/>
  <c r="AY590" i="23"/>
  <c r="AX590" i="23"/>
  <c r="AW590" i="23"/>
  <c r="AR590" i="23"/>
  <c r="AQ590" i="23"/>
  <c r="AO590" i="23"/>
  <c r="AM590" i="23"/>
  <c r="AL590" i="23"/>
  <c r="AK590" i="23"/>
  <c r="L590" i="23"/>
  <c r="F590" i="23"/>
  <c r="D590" i="23"/>
  <c r="C590" i="23"/>
  <c r="BA589" i="23"/>
  <c r="AZ589" i="23"/>
  <c r="AY589" i="23"/>
  <c r="AX589" i="23"/>
  <c r="AW589" i="23"/>
  <c r="AR589" i="23"/>
  <c r="AQ589" i="23"/>
  <c r="AO589" i="23"/>
  <c r="AM589" i="23"/>
  <c r="AL589" i="23"/>
  <c r="AK589" i="23"/>
  <c r="L589" i="23"/>
  <c r="F589" i="23"/>
  <c r="D589" i="23"/>
  <c r="C589" i="23"/>
  <c r="BA588" i="23"/>
  <c r="AZ588" i="23"/>
  <c r="AY588" i="23"/>
  <c r="AX588" i="23"/>
  <c r="AW588" i="23"/>
  <c r="AR588" i="23"/>
  <c r="AQ588" i="23"/>
  <c r="AO588" i="23"/>
  <c r="AM588" i="23"/>
  <c r="AL588" i="23"/>
  <c r="AK588" i="23"/>
  <c r="L588" i="23"/>
  <c r="F588" i="23"/>
  <c r="D588" i="23"/>
  <c r="C588" i="23"/>
  <c r="BA587" i="23"/>
  <c r="AZ587" i="23"/>
  <c r="AY587" i="23"/>
  <c r="AX587" i="23"/>
  <c r="AW587" i="23"/>
  <c r="AR587" i="23"/>
  <c r="AQ587" i="23"/>
  <c r="AO587" i="23"/>
  <c r="AM587" i="23"/>
  <c r="AL587" i="23"/>
  <c r="AK587" i="23"/>
  <c r="L587" i="23"/>
  <c r="F587" i="23"/>
  <c r="D587" i="23"/>
  <c r="C587" i="23"/>
  <c r="BA586" i="23"/>
  <c r="AZ586" i="23"/>
  <c r="AY586" i="23"/>
  <c r="AX586" i="23"/>
  <c r="AW586" i="23"/>
  <c r="AR586" i="23"/>
  <c r="AQ586" i="23"/>
  <c r="AO586" i="23"/>
  <c r="AM586" i="23"/>
  <c r="AL586" i="23"/>
  <c r="AK586" i="23"/>
  <c r="L586" i="23"/>
  <c r="F586" i="23"/>
  <c r="D586" i="23"/>
  <c r="C586" i="23"/>
  <c r="BA585" i="23"/>
  <c r="AZ585" i="23"/>
  <c r="AY585" i="23"/>
  <c r="AX585" i="23"/>
  <c r="AW585" i="23"/>
  <c r="AR585" i="23"/>
  <c r="AQ585" i="23"/>
  <c r="AO585" i="23"/>
  <c r="AM585" i="23"/>
  <c r="AL585" i="23"/>
  <c r="AK585" i="23"/>
  <c r="L585" i="23"/>
  <c r="F585" i="23"/>
  <c r="D585" i="23"/>
  <c r="C585" i="23"/>
  <c r="BA584" i="23"/>
  <c r="AZ584" i="23"/>
  <c r="AY584" i="23"/>
  <c r="AX584" i="23"/>
  <c r="AW584" i="23"/>
  <c r="AR584" i="23"/>
  <c r="AQ584" i="23"/>
  <c r="AO584" i="23"/>
  <c r="AM584" i="23"/>
  <c r="AL584" i="23"/>
  <c r="AK584" i="23"/>
  <c r="L584" i="23"/>
  <c r="F584" i="23"/>
  <c r="D584" i="23"/>
  <c r="C584" i="23"/>
  <c r="BA583" i="23"/>
  <c r="AZ583" i="23"/>
  <c r="AY583" i="23"/>
  <c r="AX583" i="23"/>
  <c r="AW583" i="23"/>
  <c r="AR583" i="23"/>
  <c r="AQ583" i="23"/>
  <c r="AO583" i="23"/>
  <c r="AM583" i="23"/>
  <c r="AL583" i="23"/>
  <c r="AK583" i="23"/>
  <c r="L583" i="23"/>
  <c r="F583" i="23"/>
  <c r="D583" i="23"/>
  <c r="C583" i="23"/>
  <c r="BA582" i="23"/>
  <c r="AZ582" i="23"/>
  <c r="AY582" i="23"/>
  <c r="AX582" i="23"/>
  <c r="AW582" i="23"/>
  <c r="AR582" i="23"/>
  <c r="AQ582" i="23"/>
  <c r="AO582" i="23"/>
  <c r="AM582" i="23"/>
  <c r="AL582" i="23"/>
  <c r="AK582" i="23"/>
  <c r="L582" i="23"/>
  <c r="F582" i="23"/>
  <c r="D582" i="23"/>
  <c r="C582" i="23"/>
  <c r="BA581" i="23"/>
  <c r="AZ581" i="23"/>
  <c r="AY581" i="23"/>
  <c r="AX581" i="23"/>
  <c r="AW581" i="23"/>
  <c r="AR581" i="23"/>
  <c r="AQ581" i="23"/>
  <c r="AO581" i="23"/>
  <c r="AM581" i="23"/>
  <c r="AL581" i="23"/>
  <c r="AK581" i="23"/>
  <c r="L581" i="23"/>
  <c r="F581" i="23"/>
  <c r="D581" i="23"/>
  <c r="C581" i="23"/>
  <c r="BA580" i="23"/>
  <c r="AZ580" i="23"/>
  <c r="AY580" i="23"/>
  <c r="AX580" i="23"/>
  <c r="AW580" i="23"/>
  <c r="AR580" i="23"/>
  <c r="AQ580" i="23"/>
  <c r="AO580" i="23"/>
  <c r="AM580" i="23"/>
  <c r="AL580" i="23"/>
  <c r="AK580" i="23"/>
  <c r="L580" i="23"/>
  <c r="F580" i="23"/>
  <c r="D580" i="23"/>
  <c r="C580" i="23"/>
  <c r="BA579" i="23"/>
  <c r="AZ579" i="23"/>
  <c r="AY579" i="23"/>
  <c r="AX579" i="23"/>
  <c r="AW579" i="23"/>
  <c r="AR579" i="23"/>
  <c r="AQ579" i="23"/>
  <c r="AO579" i="23"/>
  <c r="AM579" i="23"/>
  <c r="AL579" i="23"/>
  <c r="AK579" i="23"/>
  <c r="L579" i="23"/>
  <c r="F579" i="23"/>
  <c r="D579" i="23"/>
  <c r="C579" i="23"/>
  <c r="BA578" i="23"/>
  <c r="AZ578" i="23"/>
  <c r="AY578" i="23"/>
  <c r="AX578" i="23"/>
  <c r="AW578" i="23"/>
  <c r="AR578" i="23"/>
  <c r="AQ578" i="23"/>
  <c r="AO578" i="23"/>
  <c r="AM578" i="23"/>
  <c r="AL578" i="23"/>
  <c r="AK578" i="23"/>
  <c r="L578" i="23"/>
  <c r="F578" i="23"/>
  <c r="D578" i="23"/>
  <c r="C578" i="23"/>
  <c r="BA577" i="23"/>
  <c r="AZ577" i="23"/>
  <c r="AY577" i="23"/>
  <c r="AX577" i="23"/>
  <c r="AW577" i="23"/>
  <c r="AR577" i="23"/>
  <c r="AQ577" i="23"/>
  <c r="AO577" i="23"/>
  <c r="AM577" i="23"/>
  <c r="AL577" i="23"/>
  <c r="AK577" i="23"/>
  <c r="L577" i="23"/>
  <c r="F577" i="23"/>
  <c r="D577" i="23"/>
  <c r="C577" i="23"/>
  <c r="BA576" i="23"/>
  <c r="AZ576" i="23"/>
  <c r="AY576" i="23"/>
  <c r="AX576" i="23"/>
  <c r="AW576" i="23"/>
  <c r="AR576" i="23"/>
  <c r="AQ576" i="23"/>
  <c r="AO576" i="23"/>
  <c r="AM576" i="23"/>
  <c r="AL576" i="23"/>
  <c r="AK576" i="23"/>
  <c r="L576" i="23"/>
  <c r="F576" i="23"/>
  <c r="D576" i="23"/>
  <c r="C576" i="23"/>
  <c r="BA575" i="23"/>
  <c r="AZ575" i="23"/>
  <c r="AY575" i="23"/>
  <c r="AX575" i="23"/>
  <c r="AW575" i="23"/>
  <c r="AR575" i="23"/>
  <c r="AQ575" i="23"/>
  <c r="AO575" i="23"/>
  <c r="AM575" i="23"/>
  <c r="AL575" i="23"/>
  <c r="AK575" i="23"/>
  <c r="L575" i="23"/>
  <c r="F575" i="23"/>
  <c r="D575" i="23"/>
  <c r="C575" i="23"/>
  <c r="BA574" i="23"/>
  <c r="AZ574" i="23"/>
  <c r="AY574" i="23"/>
  <c r="AX574" i="23"/>
  <c r="AW574" i="23"/>
  <c r="AR574" i="23"/>
  <c r="AQ574" i="23"/>
  <c r="AO574" i="23"/>
  <c r="AM574" i="23"/>
  <c r="AL574" i="23"/>
  <c r="AK574" i="23"/>
  <c r="L574" i="23"/>
  <c r="F574" i="23"/>
  <c r="D574" i="23"/>
  <c r="C574" i="23"/>
  <c r="BA573" i="23"/>
  <c r="AZ573" i="23"/>
  <c r="AY573" i="23"/>
  <c r="AX573" i="23"/>
  <c r="AW573" i="23"/>
  <c r="AR573" i="23"/>
  <c r="AQ573" i="23"/>
  <c r="AO573" i="23"/>
  <c r="AM573" i="23"/>
  <c r="AL573" i="23"/>
  <c r="AK573" i="23"/>
  <c r="L573" i="23"/>
  <c r="F573" i="23"/>
  <c r="D573" i="23"/>
  <c r="C573" i="23"/>
  <c r="BA572" i="23"/>
  <c r="AZ572" i="23"/>
  <c r="AY572" i="23"/>
  <c r="AX572" i="23"/>
  <c r="AW572" i="23"/>
  <c r="AR572" i="23"/>
  <c r="AQ572" i="23"/>
  <c r="AO572" i="23"/>
  <c r="AM572" i="23"/>
  <c r="AL572" i="23"/>
  <c r="AK572" i="23"/>
  <c r="L572" i="23"/>
  <c r="F572" i="23"/>
  <c r="D572" i="23"/>
  <c r="C572" i="23"/>
  <c r="BA571" i="23"/>
  <c r="AZ571" i="23"/>
  <c r="AY571" i="23"/>
  <c r="AX571" i="23"/>
  <c r="AW571" i="23"/>
  <c r="AR571" i="23"/>
  <c r="AQ571" i="23"/>
  <c r="AO571" i="23"/>
  <c r="AM571" i="23"/>
  <c r="AL571" i="23"/>
  <c r="AK571" i="23"/>
  <c r="L571" i="23"/>
  <c r="F571" i="23"/>
  <c r="D571" i="23"/>
  <c r="C571" i="23"/>
  <c r="BA570" i="23"/>
  <c r="AZ570" i="23"/>
  <c r="AY570" i="23"/>
  <c r="AX570" i="23"/>
  <c r="AW570" i="23"/>
  <c r="AR570" i="23"/>
  <c r="AQ570" i="23"/>
  <c r="AO570" i="23"/>
  <c r="AM570" i="23"/>
  <c r="AL570" i="23"/>
  <c r="AK570" i="23"/>
  <c r="L570" i="23"/>
  <c r="F570" i="23"/>
  <c r="D570" i="23"/>
  <c r="C570" i="23"/>
  <c r="BA569" i="23"/>
  <c r="AZ569" i="23"/>
  <c r="AY569" i="23"/>
  <c r="AX569" i="23"/>
  <c r="AW569" i="23"/>
  <c r="AR569" i="23"/>
  <c r="AQ569" i="23"/>
  <c r="AO569" i="23"/>
  <c r="AM569" i="23"/>
  <c r="AL569" i="23"/>
  <c r="AK569" i="23"/>
  <c r="L569" i="23"/>
  <c r="F569" i="23"/>
  <c r="D569" i="23"/>
  <c r="C569" i="23"/>
  <c r="BA568" i="23"/>
  <c r="AZ568" i="23"/>
  <c r="AY568" i="23"/>
  <c r="AX568" i="23"/>
  <c r="AW568" i="23"/>
  <c r="AR568" i="23"/>
  <c r="AQ568" i="23"/>
  <c r="AO568" i="23"/>
  <c r="AM568" i="23"/>
  <c r="AL568" i="23"/>
  <c r="AK568" i="23"/>
  <c r="L568" i="23"/>
  <c r="F568" i="23"/>
  <c r="D568" i="23"/>
  <c r="C568" i="23"/>
  <c r="BA567" i="23"/>
  <c r="AZ567" i="23"/>
  <c r="AY567" i="23"/>
  <c r="AX567" i="23"/>
  <c r="AW567" i="23"/>
  <c r="AR567" i="23"/>
  <c r="AQ567" i="23"/>
  <c r="AO567" i="23"/>
  <c r="AM567" i="23"/>
  <c r="AL567" i="23"/>
  <c r="AK567" i="23"/>
  <c r="L567" i="23"/>
  <c r="F567" i="23"/>
  <c r="D567" i="23"/>
  <c r="C567" i="23"/>
  <c r="BA566" i="23"/>
  <c r="AZ566" i="23"/>
  <c r="AY566" i="23"/>
  <c r="AX566" i="23"/>
  <c r="AW566" i="23"/>
  <c r="AR566" i="23"/>
  <c r="AQ566" i="23"/>
  <c r="AO566" i="23"/>
  <c r="AM566" i="23"/>
  <c r="AL566" i="23"/>
  <c r="AK566" i="23"/>
  <c r="L566" i="23"/>
  <c r="F566" i="23"/>
  <c r="D566" i="23"/>
  <c r="C566" i="23"/>
  <c r="BA565" i="23"/>
  <c r="AZ565" i="23"/>
  <c r="AY565" i="23"/>
  <c r="AX565" i="23"/>
  <c r="AW565" i="23"/>
  <c r="AR565" i="23"/>
  <c r="AQ565" i="23"/>
  <c r="AO565" i="23"/>
  <c r="AM565" i="23"/>
  <c r="AL565" i="23"/>
  <c r="AK565" i="23"/>
  <c r="L565" i="23"/>
  <c r="F565" i="23"/>
  <c r="D565" i="23"/>
  <c r="C565" i="23"/>
  <c r="BA564" i="23"/>
  <c r="AZ564" i="23"/>
  <c r="AY564" i="23"/>
  <c r="AX564" i="23"/>
  <c r="AW564" i="23"/>
  <c r="AR564" i="23"/>
  <c r="AQ564" i="23"/>
  <c r="AO564" i="23"/>
  <c r="AM564" i="23"/>
  <c r="AL564" i="23"/>
  <c r="AK564" i="23"/>
  <c r="L564" i="23"/>
  <c r="F564" i="23"/>
  <c r="D564" i="23"/>
  <c r="C564" i="23"/>
  <c r="BA563" i="23"/>
  <c r="AZ563" i="23"/>
  <c r="AY563" i="23"/>
  <c r="AX563" i="23"/>
  <c r="AW563" i="23"/>
  <c r="AR563" i="23"/>
  <c r="AQ563" i="23"/>
  <c r="AO563" i="23"/>
  <c r="AM563" i="23"/>
  <c r="AL563" i="23"/>
  <c r="AK563" i="23"/>
  <c r="L563" i="23"/>
  <c r="F563" i="23"/>
  <c r="D563" i="23"/>
  <c r="C563" i="23"/>
  <c r="BA562" i="23"/>
  <c r="AZ562" i="23"/>
  <c r="AY562" i="23"/>
  <c r="AX562" i="23"/>
  <c r="AW562" i="23"/>
  <c r="AR562" i="23"/>
  <c r="AQ562" i="23"/>
  <c r="AO562" i="23"/>
  <c r="AM562" i="23"/>
  <c r="AL562" i="23"/>
  <c r="AK562" i="23"/>
  <c r="L562" i="23"/>
  <c r="F562" i="23"/>
  <c r="D562" i="23"/>
  <c r="C562" i="23"/>
  <c r="BA561" i="23"/>
  <c r="AZ561" i="23"/>
  <c r="AY561" i="23"/>
  <c r="AX561" i="23"/>
  <c r="AW561" i="23"/>
  <c r="AR561" i="23"/>
  <c r="AQ561" i="23"/>
  <c r="AO561" i="23"/>
  <c r="AM561" i="23"/>
  <c r="AL561" i="23"/>
  <c r="AK561" i="23"/>
  <c r="L561" i="23"/>
  <c r="F561" i="23"/>
  <c r="D561" i="23"/>
  <c r="C561" i="23"/>
  <c r="BA560" i="23"/>
  <c r="AZ560" i="23"/>
  <c r="AY560" i="23"/>
  <c r="AX560" i="23"/>
  <c r="AW560" i="23"/>
  <c r="AR560" i="23"/>
  <c r="AQ560" i="23"/>
  <c r="AO560" i="23"/>
  <c r="AM560" i="23"/>
  <c r="AL560" i="23"/>
  <c r="AK560" i="23"/>
  <c r="L560" i="23"/>
  <c r="F560" i="23"/>
  <c r="D560" i="23"/>
  <c r="C560" i="23"/>
  <c r="BA559" i="23"/>
  <c r="AZ559" i="23"/>
  <c r="AY559" i="23"/>
  <c r="AX559" i="23"/>
  <c r="AW559" i="23"/>
  <c r="AR559" i="23"/>
  <c r="AQ559" i="23"/>
  <c r="AO559" i="23"/>
  <c r="AM559" i="23"/>
  <c r="AL559" i="23"/>
  <c r="AK559" i="23"/>
  <c r="L559" i="23"/>
  <c r="F559" i="23"/>
  <c r="D559" i="23"/>
  <c r="C559" i="23"/>
  <c r="BA558" i="23"/>
  <c r="AZ558" i="23"/>
  <c r="AY558" i="23"/>
  <c r="AX558" i="23"/>
  <c r="AW558" i="23"/>
  <c r="AR558" i="23"/>
  <c r="AQ558" i="23"/>
  <c r="AO558" i="23"/>
  <c r="AM558" i="23"/>
  <c r="AL558" i="23"/>
  <c r="AK558" i="23"/>
  <c r="L558" i="23"/>
  <c r="F558" i="23"/>
  <c r="D558" i="23"/>
  <c r="C558" i="23"/>
  <c r="BA557" i="23"/>
  <c r="AZ557" i="23"/>
  <c r="AY557" i="23"/>
  <c r="AX557" i="23"/>
  <c r="AW557" i="23"/>
  <c r="AR557" i="23"/>
  <c r="AQ557" i="23"/>
  <c r="AO557" i="23"/>
  <c r="AM557" i="23"/>
  <c r="AL557" i="23"/>
  <c r="AK557" i="23"/>
  <c r="L557" i="23"/>
  <c r="F557" i="23"/>
  <c r="D557" i="23"/>
  <c r="C557" i="23"/>
  <c r="BA556" i="23"/>
  <c r="AZ556" i="23"/>
  <c r="AY556" i="23"/>
  <c r="AX556" i="23"/>
  <c r="AW556" i="23"/>
  <c r="AR556" i="23"/>
  <c r="AQ556" i="23"/>
  <c r="AO556" i="23"/>
  <c r="AM556" i="23"/>
  <c r="AL556" i="23"/>
  <c r="AK556" i="23"/>
  <c r="L556" i="23"/>
  <c r="F556" i="23"/>
  <c r="D556" i="23"/>
  <c r="C556" i="23"/>
  <c r="BA555" i="23"/>
  <c r="AZ555" i="23"/>
  <c r="AY555" i="23"/>
  <c r="AX555" i="23"/>
  <c r="AW555" i="23"/>
  <c r="AR555" i="23"/>
  <c r="AQ555" i="23"/>
  <c r="AO555" i="23"/>
  <c r="AM555" i="23"/>
  <c r="AL555" i="23"/>
  <c r="AK555" i="23"/>
  <c r="L555" i="23"/>
  <c r="F555" i="23"/>
  <c r="D555" i="23"/>
  <c r="C555" i="23"/>
  <c r="BA554" i="23"/>
  <c r="AZ554" i="23"/>
  <c r="AY554" i="23"/>
  <c r="AX554" i="23"/>
  <c r="AW554" i="23"/>
  <c r="AR554" i="23"/>
  <c r="AQ554" i="23"/>
  <c r="AO554" i="23"/>
  <c r="AM554" i="23"/>
  <c r="AL554" i="23"/>
  <c r="AK554" i="23"/>
  <c r="L554" i="23"/>
  <c r="F554" i="23"/>
  <c r="D554" i="23"/>
  <c r="C554" i="23"/>
  <c r="BA553" i="23"/>
  <c r="AZ553" i="23"/>
  <c r="AY553" i="23"/>
  <c r="AX553" i="23"/>
  <c r="AW553" i="23"/>
  <c r="AR553" i="23"/>
  <c r="AQ553" i="23"/>
  <c r="AO553" i="23"/>
  <c r="AM553" i="23"/>
  <c r="AL553" i="23"/>
  <c r="AK553" i="23"/>
  <c r="L553" i="23"/>
  <c r="F553" i="23"/>
  <c r="D553" i="23"/>
  <c r="C553" i="23"/>
  <c r="BA552" i="23"/>
  <c r="AZ552" i="23"/>
  <c r="AY552" i="23"/>
  <c r="AX552" i="23"/>
  <c r="AW552" i="23"/>
  <c r="AR552" i="23"/>
  <c r="AQ552" i="23"/>
  <c r="AO552" i="23"/>
  <c r="AM552" i="23"/>
  <c r="AL552" i="23"/>
  <c r="AK552" i="23"/>
  <c r="L552" i="23"/>
  <c r="F552" i="23"/>
  <c r="D552" i="23"/>
  <c r="C552" i="23"/>
  <c r="BA551" i="23"/>
  <c r="AZ551" i="23"/>
  <c r="AY551" i="23"/>
  <c r="AX551" i="23"/>
  <c r="AW551" i="23"/>
  <c r="AR551" i="23"/>
  <c r="AQ551" i="23"/>
  <c r="AO551" i="23"/>
  <c r="AM551" i="23"/>
  <c r="AL551" i="23"/>
  <c r="AK551" i="23"/>
  <c r="L551" i="23"/>
  <c r="F551" i="23"/>
  <c r="D551" i="23"/>
  <c r="C551" i="23"/>
  <c r="BA550" i="23"/>
  <c r="AZ550" i="23"/>
  <c r="AY550" i="23"/>
  <c r="AX550" i="23"/>
  <c r="AW550" i="23"/>
  <c r="AR550" i="23"/>
  <c r="AQ550" i="23"/>
  <c r="AO550" i="23"/>
  <c r="AM550" i="23"/>
  <c r="AL550" i="23"/>
  <c r="AK550" i="23"/>
  <c r="L550" i="23"/>
  <c r="F550" i="23"/>
  <c r="D550" i="23"/>
  <c r="C550" i="23"/>
  <c r="BA549" i="23"/>
  <c r="AZ549" i="23"/>
  <c r="AY549" i="23"/>
  <c r="AX549" i="23"/>
  <c r="AW549" i="23"/>
  <c r="AR549" i="23"/>
  <c r="AQ549" i="23"/>
  <c r="AO549" i="23"/>
  <c r="AM549" i="23"/>
  <c r="AL549" i="23"/>
  <c r="AK549" i="23"/>
  <c r="L549" i="23"/>
  <c r="F549" i="23"/>
  <c r="D549" i="23"/>
  <c r="C549" i="23"/>
  <c r="BA548" i="23"/>
  <c r="AZ548" i="23"/>
  <c r="AY548" i="23"/>
  <c r="AX548" i="23"/>
  <c r="AW548" i="23"/>
  <c r="AR548" i="23"/>
  <c r="AQ548" i="23"/>
  <c r="AO548" i="23"/>
  <c r="AM548" i="23"/>
  <c r="AL548" i="23"/>
  <c r="AK548" i="23"/>
  <c r="L548" i="23"/>
  <c r="F548" i="23"/>
  <c r="D548" i="23"/>
  <c r="C548" i="23"/>
  <c r="BA547" i="23"/>
  <c r="AZ547" i="23"/>
  <c r="AY547" i="23"/>
  <c r="AX547" i="23"/>
  <c r="AW547" i="23"/>
  <c r="AR547" i="23"/>
  <c r="AQ547" i="23"/>
  <c r="AO547" i="23"/>
  <c r="AM547" i="23"/>
  <c r="AL547" i="23"/>
  <c r="AK547" i="23"/>
  <c r="L547" i="23"/>
  <c r="F547" i="23"/>
  <c r="D547" i="23"/>
  <c r="C547" i="23"/>
  <c r="BA546" i="23"/>
  <c r="AZ546" i="23"/>
  <c r="AY546" i="23"/>
  <c r="AX546" i="23"/>
  <c r="AW546" i="23"/>
  <c r="AR546" i="23"/>
  <c r="AQ546" i="23"/>
  <c r="AO546" i="23"/>
  <c r="AM546" i="23"/>
  <c r="AL546" i="23"/>
  <c r="AK546" i="23"/>
  <c r="L546" i="23"/>
  <c r="F546" i="23"/>
  <c r="D546" i="23"/>
  <c r="C546" i="23"/>
  <c r="BA545" i="23"/>
  <c r="AZ545" i="23"/>
  <c r="AY545" i="23"/>
  <c r="AX545" i="23"/>
  <c r="AW545" i="23"/>
  <c r="AR545" i="23"/>
  <c r="AQ545" i="23"/>
  <c r="AO545" i="23"/>
  <c r="AM545" i="23"/>
  <c r="AL545" i="23"/>
  <c r="AK545" i="23"/>
  <c r="L545" i="23"/>
  <c r="F545" i="23"/>
  <c r="D545" i="23"/>
  <c r="C545" i="23"/>
  <c r="BA544" i="23"/>
  <c r="AZ544" i="23"/>
  <c r="AY544" i="23"/>
  <c r="AX544" i="23"/>
  <c r="AW544" i="23"/>
  <c r="AR544" i="23"/>
  <c r="AQ544" i="23"/>
  <c r="AO544" i="23"/>
  <c r="AM544" i="23"/>
  <c r="AL544" i="23"/>
  <c r="AK544" i="23"/>
  <c r="L544" i="23"/>
  <c r="F544" i="23"/>
  <c r="D544" i="23"/>
  <c r="C544" i="23"/>
  <c r="BA543" i="23"/>
  <c r="AZ543" i="23"/>
  <c r="AY543" i="23"/>
  <c r="AX543" i="23"/>
  <c r="AW543" i="23"/>
  <c r="AR543" i="23"/>
  <c r="AQ543" i="23"/>
  <c r="AO543" i="23"/>
  <c r="AM543" i="23"/>
  <c r="AL543" i="23"/>
  <c r="AK543" i="23"/>
  <c r="L543" i="23"/>
  <c r="F543" i="23"/>
  <c r="D543" i="23"/>
  <c r="C543" i="23"/>
  <c r="BA542" i="23"/>
  <c r="AZ542" i="23"/>
  <c r="AY542" i="23"/>
  <c r="AX542" i="23"/>
  <c r="AW542" i="23"/>
  <c r="AR542" i="23"/>
  <c r="AQ542" i="23"/>
  <c r="AO542" i="23"/>
  <c r="AM542" i="23"/>
  <c r="AL542" i="23"/>
  <c r="AK542" i="23"/>
  <c r="L542" i="23"/>
  <c r="F542" i="23"/>
  <c r="D542" i="23"/>
  <c r="C542" i="23"/>
  <c r="BA541" i="23"/>
  <c r="AZ541" i="23"/>
  <c r="AY541" i="23"/>
  <c r="AX541" i="23"/>
  <c r="AW541" i="23"/>
  <c r="AR541" i="23"/>
  <c r="AQ541" i="23"/>
  <c r="AO541" i="23"/>
  <c r="AM541" i="23"/>
  <c r="AL541" i="23"/>
  <c r="AK541" i="23"/>
  <c r="L541" i="23"/>
  <c r="F541" i="23"/>
  <c r="D541" i="23"/>
  <c r="C541" i="23"/>
  <c r="BA540" i="23"/>
  <c r="AZ540" i="23"/>
  <c r="AY540" i="23"/>
  <c r="AX540" i="23"/>
  <c r="AW540" i="23"/>
  <c r="AR540" i="23"/>
  <c r="AQ540" i="23"/>
  <c r="AO540" i="23"/>
  <c r="AM540" i="23"/>
  <c r="AL540" i="23"/>
  <c r="AK540" i="23"/>
  <c r="L540" i="23"/>
  <c r="F540" i="23"/>
  <c r="D540" i="23"/>
  <c r="C540" i="23"/>
  <c r="BA539" i="23"/>
  <c r="AZ539" i="23"/>
  <c r="AY539" i="23"/>
  <c r="AX539" i="23"/>
  <c r="AW539" i="23"/>
  <c r="AR539" i="23"/>
  <c r="AQ539" i="23"/>
  <c r="AO539" i="23"/>
  <c r="AM539" i="23"/>
  <c r="AL539" i="23"/>
  <c r="AK539" i="23"/>
  <c r="L539" i="23"/>
  <c r="F539" i="23"/>
  <c r="D539" i="23"/>
  <c r="C539" i="23"/>
  <c r="BA538" i="23"/>
  <c r="AZ538" i="23"/>
  <c r="AY538" i="23"/>
  <c r="AX538" i="23"/>
  <c r="AW538" i="23"/>
  <c r="AR538" i="23"/>
  <c r="AQ538" i="23"/>
  <c r="AO538" i="23"/>
  <c r="AM538" i="23"/>
  <c r="AL538" i="23"/>
  <c r="AK538" i="23"/>
  <c r="L538" i="23"/>
  <c r="F538" i="23"/>
  <c r="D538" i="23"/>
  <c r="C538" i="23"/>
  <c r="BA537" i="23"/>
  <c r="AZ537" i="23"/>
  <c r="AY537" i="23"/>
  <c r="AX537" i="23"/>
  <c r="AW537" i="23"/>
  <c r="AR537" i="23"/>
  <c r="AQ537" i="23"/>
  <c r="AO537" i="23"/>
  <c r="AM537" i="23"/>
  <c r="AL537" i="23"/>
  <c r="AK537" i="23"/>
  <c r="L537" i="23"/>
  <c r="F537" i="23"/>
  <c r="D537" i="23"/>
  <c r="C537" i="23"/>
  <c r="BA536" i="23"/>
  <c r="AZ536" i="23"/>
  <c r="AY536" i="23"/>
  <c r="AX536" i="23"/>
  <c r="AW536" i="23"/>
  <c r="AR536" i="23"/>
  <c r="AQ536" i="23"/>
  <c r="AO536" i="23"/>
  <c r="AM536" i="23"/>
  <c r="AL536" i="23"/>
  <c r="AK536" i="23"/>
  <c r="L536" i="23"/>
  <c r="F536" i="23"/>
  <c r="D536" i="23"/>
  <c r="C536" i="23"/>
  <c r="BA535" i="23"/>
  <c r="AZ535" i="23"/>
  <c r="AY535" i="23"/>
  <c r="AX535" i="23"/>
  <c r="AW535" i="23"/>
  <c r="AR535" i="23"/>
  <c r="AQ535" i="23"/>
  <c r="AO535" i="23"/>
  <c r="AM535" i="23"/>
  <c r="AL535" i="23"/>
  <c r="AK535" i="23"/>
  <c r="L535" i="23"/>
  <c r="F535" i="23"/>
  <c r="D535" i="23"/>
  <c r="C535" i="23"/>
  <c r="BA534" i="23"/>
  <c r="AZ534" i="23"/>
  <c r="AY534" i="23"/>
  <c r="AX534" i="23"/>
  <c r="AW534" i="23"/>
  <c r="AR534" i="23"/>
  <c r="AQ534" i="23"/>
  <c r="AO534" i="23"/>
  <c r="AM534" i="23"/>
  <c r="AL534" i="23"/>
  <c r="AK534" i="23"/>
  <c r="L534" i="23"/>
  <c r="F534" i="23"/>
  <c r="D534" i="23"/>
  <c r="C534" i="23"/>
  <c r="BA533" i="23"/>
  <c r="AZ533" i="23"/>
  <c r="AY533" i="23"/>
  <c r="AX533" i="23"/>
  <c r="AW533" i="23"/>
  <c r="AR533" i="23"/>
  <c r="AQ533" i="23"/>
  <c r="AO533" i="23"/>
  <c r="AM533" i="23"/>
  <c r="AL533" i="23"/>
  <c r="AK533" i="23"/>
  <c r="L533" i="23"/>
  <c r="F533" i="23"/>
  <c r="D533" i="23"/>
  <c r="C533" i="23"/>
  <c r="BA532" i="23"/>
  <c r="AZ532" i="23"/>
  <c r="AY532" i="23"/>
  <c r="AX532" i="23"/>
  <c r="AW532" i="23"/>
  <c r="AR532" i="23"/>
  <c r="AQ532" i="23"/>
  <c r="AO532" i="23"/>
  <c r="AM532" i="23"/>
  <c r="AL532" i="23"/>
  <c r="AK532" i="23"/>
  <c r="L532" i="23"/>
  <c r="F532" i="23"/>
  <c r="D532" i="23"/>
  <c r="C532" i="23"/>
  <c r="BA531" i="23"/>
  <c r="AZ531" i="23"/>
  <c r="AY531" i="23"/>
  <c r="AX531" i="23"/>
  <c r="AW531" i="23"/>
  <c r="AR531" i="23"/>
  <c r="AQ531" i="23"/>
  <c r="AO531" i="23"/>
  <c r="AM531" i="23"/>
  <c r="AL531" i="23"/>
  <c r="AK531" i="23"/>
  <c r="L531" i="23"/>
  <c r="F531" i="23"/>
  <c r="D531" i="23"/>
  <c r="C531" i="23"/>
  <c r="BA530" i="23"/>
  <c r="AZ530" i="23"/>
  <c r="AY530" i="23"/>
  <c r="AX530" i="23"/>
  <c r="AW530" i="23"/>
  <c r="AR530" i="23"/>
  <c r="AQ530" i="23"/>
  <c r="AO530" i="23"/>
  <c r="AM530" i="23"/>
  <c r="AL530" i="23"/>
  <c r="AK530" i="23"/>
  <c r="L530" i="23"/>
  <c r="F530" i="23"/>
  <c r="D530" i="23"/>
  <c r="C530" i="23"/>
  <c r="BA529" i="23"/>
  <c r="AZ529" i="23"/>
  <c r="AY529" i="23"/>
  <c r="AX529" i="23"/>
  <c r="AW529" i="23"/>
  <c r="AR529" i="23"/>
  <c r="AQ529" i="23"/>
  <c r="AO529" i="23"/>
  <c r="AM529" i="23"/>
  <c r="AL529" i="23"/>
  <c r="AK529" i="23"/>
  <c r="L529" i="23"/>
  <c r="F529" i="23"/>
  <c r="D529" i="23"/>
  <c r="C529" i="23"/>
  <c r="BA528" i="23"/>
  <c r="AZ528" i="23"/>
  <c r="AY528" i="23"/>
  <c r="AX528" i="23"/>
  <c r="AW528" i="23"/>
  <c r="AR528" i="23"/>
  <c r="AQ528" i="23"/>
  <c r="AO528" i="23"/>
  <c r="AM528" i="23"/>
  <c r="AL528" i="23"/>
  <c r="AK528" i="23"/>
  <c r="L528" i="23"/>
  <c r="F528" i="23"/>
  <c r="D528" i="23"/>
  <c r="C528" i="23"/>
  <c r="BA527" i="23"/>
  <c r="AZ527" i="23"/>
  <c r="AY527" i="23"/>
  <c r="AX527" i="23"/>
  <c r="AW527" i="23"/>
  <c r="AR527" i="23"/>
  <c r="AQ527" i="23"/>
  <c r="AO527" i="23"/>
  <c r="AM527" i="23"/>
  <c r="AL527" i="23"/>
  <c r="AK527" i="23"/>
  <c r="L527" i="23"/>
  <c r="F527" i="23"/>
  <c r="D527" i="23"/>
  <c r="C527" i="23"/>
  <c r="BA526" i="23"/>
  <c r="AZ526" i="23"/>
  <c r="AY526" i="23"/>
  <c r="AX526" i="23"/>
  <c r="AW526" i="23"/>
  <c r="AR526" i="23"/>
  <c r="AQ526" i="23"/>
  <c r="AO526" i="23"/>
  <c r="AM526" i="23"/>
  <c r="AL526" i="23"/>
  <c r="AK526" i="23"/>
  <c r="L526" i="23"/>
  <c r="F526" i="23"/>
  <c r="D526" i="23"/>
  <c r="C526" i="23"/>
  <c r="BA525" i="23"/>
  <c r="AZ525" i="23"/>
  <c r="AY525" i="23"/>
  <c r="AX525" i="23"/>
  <c r="AW525" i="23"/>
  <c r="AR525" i="23"/>
  <c r="AQ525" i="23"/>
  <c r="AO525" i="23"/>
  <c r="AM525" i="23"/>
  <c r="AL525" i="23"/>
  <c r="AK525" i="23"/>
  <c r="L525" i="23"/>
  <c r="F525" i="23"/>
  <c r="D525" i="23"/>
  <c r="C525" i="23"/>
  <c r="BA524" i="23"/>
  <c r="AZ524" i="23"/>
  <c r="AY524" i="23"/>
  <c r="AX524" i="23"/>
  <c r="AW524" i="23"/>
  <c r="AR524" i="23"/>
  <c r="AQ524" i="23"/>
  <c r="AO524" i="23"/>
  <c r="AM524" i="23"/>
  <c r="AL524" i="23"/>
  <c r="AK524" i="23"/>
  <c r="L524" i="23"/>
  <c r="F524" i="23"/>
  <c r="D524" i="23"/>
  <c r="C524" i="23"/>
  <c r="BA523" i="23"/>
  <c r="AZ523" i="23"/>
  <c r="AY523" i="23"/>
  <c r="AX523" i="23"/>
  <c r="AW523" i="23"/>
  <c r="AR523" i="23"/>
  <c r="AQ523" i="23"/>
  <c r="AO523" i="23"/>
  <c r="AM523" i="23"/>
  <c r="AL523" i="23"/>
  <c r="AK523" i="23"/>
  <c r="L523" i="23"/>
  <c r="F523" i="23"/>
  <c r="D523" i="23"/>
  <c r="C523" i="23"/>
  <c r="BA522" i="23"/>
  <c r="AZ522" i="23"/>
  <c r="AY522" i="23"/>
  <c r="AX522" i="23"/>
  <c r="AW522" i="23"/>
  <c r="AR522" i="23"/>
  <c r="AQ522" i="23"/>
  <c r="AO522" i="23"/>
  <c r="AM522" i="23"/>
  <c r="AL522" i="23"/>
  <c r="AK522" i="23"/>
  <c r="L522" i="23"/>
  <c r="F522" i="23"/>
  <c r="D522" i="23"/>
  <c r="C522" i="23"/>
  <c r="BA521" i="23"/>
  <c r="AZ521" i="23"/>
  <c r="AY521" i="23"/>
  <c r="AX521" i="23"/>
  <c r="AW521" i="23"/>
  <c r="AR521" i="23"/>
  <c r="AQ521" i="23"/>
  <c r="AO521" i="23"/>
  <c r="AM521" i="23"/>
  <c r="AL521" i="23"/>
  <c r="AK521" i="23"/>
  <c r="L521" i="23"/>
  <c r="F521" i="23"/>
  <c r="D521" i="23"/>
  <c r="C521" i="23"/>
  <c r="BA520" i="23"/>
  <c r="AZ520" i="23"/>
  <c r="AY520" i="23"/>
  <c r="AX520" i="23"/>
  <c r="AW520" i="23"/>
  <c r="AR520" i="23"/>
  <c r="AQ520" i="23"/>
  <c r="AO520" i="23"/>
  <c r="AM520" i="23"/>
  <c r="AL520" i="23"/>
  <c r="AK520" i="23"/>
  <c r="L520" i="23"/>
  <c r="F520" i="23"/>
  <c r="D520" i="23"/>
  <c r="C520" i="23"/>
  <c r="BA519" i="23"/>
  <c r="AZ519" i="23"/>
  <c r="AY519" i="23"/>
  <c r="AX519" i="23"/>
  <c r="AW519" i="23"/>
  <c r="AR519" i="23"/>
  <c r="AQ519" i="23"/>
  <c r="AO519" i="23"/>
  <c r="AM519" i="23"/>
  <c r="AL519" i="23"/>
  <c r="AK519" i="23"/>
  <c r="L519" i="23"/>
  <c r="F519" i="23"/>
  <c r="D519" i="23"/>
  <c r="C519" i="23"/>
  <c r="BA518" i="23"/>
  <c r="AZ518" i="23"/>
  <c r="AY518" i="23"/>
  <c r="AX518" i="23"/>
  <c r="AW518" i="23"/>
  <c r="AR518" i="23"/>
  <c r="AQ518" i="23"/>
  <c r="AO518" i="23"/>
  <c r="AM518" i="23"/>
  <c r="AL518" i="23"/>
  <c r="AK518" i="23"/>
  <c r="L518" i="23"/>
  <c r="F518" i="23"/>
  <c r="D518" i="23"/>
  <c r="C518" i="23"/>
  <c r="BA517" i="23"/>
  <c r="AZ517" i="23"/>
  <c r="AY517" i="23"/>
  <c r="AX517" i="23"/>
  <c r="AW517" i="23"/>
  <c r="AR517" i="23"/>
  <c r="AQ517" i="23"/>
  <c r="AO517" i="23"/>
  <c r="AM517" i="23"/>
  <c r="AL517" i="23"/>
  <c r="AK517" i="23"/>
  <c r="L517" i="23"/>
  <c r="F517" i="23"/>
  <c r="D517" i="23"/>
  <c r="C517" i="23"/>
  <c r="BA516" i="23"/>
  <c r="AZ516" i="23"/>
  <c r="AY516" i="23"/>
  <c r="AX516" i="23"/>
  <c r="AW516" i="23"/>
  <c r="AR516" i="23"/>
  <c r="AQ516" i="23"/>
  <c r="AO516" i="23"/>
  <c r="AM516" i="23"/>
  <c r="AL516" i="23"/>
  <c r="AK516" i="23"/>
  <c r="L516" i="23"/>
  <c r="F516" i="23"/>
  <c r="D516" i="23"/>
  <c r="C516" i="23"/>
  <c r="BA515" i="23"/>
  <c r="AZ515" i="23"/>
  <c r="AY515" i="23"/>
  <c r="AX515" i="23"/>
  <c r="AW515" i="23"/>
  <c r="AR515" i="23"/>
  <c r="AQ515" i="23"/>
  <c r="AO515" i="23"/>
  <c r="AM515" i="23"/>
  <c r="AL515" i="23"/>
  <c r="AK515" i="23"/>
  <c r="L515" i="23"/>
  <c r="F515" i="23"/>
  <c r="D515" i="23"/>
  <c r="C515" i="23"/>
  <c r="BA514" i="23"/>
  <c r="AZ514" i="23"/>
  <c r="AY514" i="23"/>
  <c r="AX514" i="23"/>
  <c r="AW514" i="23"/>
  <c r="AR514" i="23"/>
  <c r="AQ514" i="23"/>
  <c r="AO514" i="23"/>
  <c r="AM514" i="23"/>
  <c r="AL514" i="23"/>
  <c r="AK514" i="23"/>
  <c r="L514" i="23"/>
  <c r="F514" i="23"/>
  <c r="D514" i="23"/>
  <c r="C514" i="23"/>
  <c r="BA513" i="23"/>
  <c r="AZ513" i="23"/>
  <c r="AY513" i="23"/>
  <c r="AX513" i="23"/>
  <c r="AW513" i="23"/>
  <c r="AR513" i="23"/>
  <c r="AQ513" i="23"/>
  <c r="AO513" i="23"/>
  <c r="AM513" i="23"/>
  <c r="AL513" i="23"/>
  <c r="AK513" i="23"/>
  <c r="L513" i="23"/>
  <c r="F513" i="23"/>
  <c r="D513" i="23"/>
  <c r="C513" i="23"/>
  <c r="BA512" i="23"/>
  <c r="AZ512" i="23"/>
  <c r="AY512" i="23"/>
  <c r="AX512" i="23"/>
  <c r="AW512" i="23"/>
  <c r="AR512" i="23"/>
  <c r="AQ512" i="23"/>
  <c r="AO512" i="23"/>
  <c r="AM512" i="23"/>
  <c r="AL512" i="23"/>
  <c r="AK512" i="23"/>
  <c r="L512" i="23"/>
  <c r="F512" i="23"/>
  <c r="D512" i="23"/>
  <c r="C512" i="23"/>
  <c r="BA511" i="23"/>
  <c r="AZ511" i="23"/>
  <c r="AY511" i="23"/>
  <c r="AX511" i="23"/>
  <c r="AW511" i="23"/>
  <c r="AR511" i="23"/>
  <c r="AQ511" i="23"/>
  <c r="AO511" i="23"/>
  <c r="AM511" i="23"/>
  <c r="AL511" i="23"/>
  <c r="AK511" i="23"/>
  <c r="L511" i="23"/>
  <c r="F511" i="23"/>
  <c r="D511" i="23"/>
  <c r="C511" i="23"/>
  <c r="BA510" i="23"/>
  <c r="AZ510" i="23"/>
  <c r="AY510" i="23"/>
  <c r="AX510" i="23"/>
  <c r="AW510" i="23"/>
  <c r="AR510" i="23"/>
  <c r="AQ510" i="23"/>
  <c r="AO510" i="23"/>
  <c r="AM510" i="23"/>
  <c r="AL510" i="23"/>
  <c r="AK510" i="23"/>
  <c r="L510" i="23"/>
  <c r="F510" i="23"/>
  <c r="D510" i="23"/>
  <c r="C510" i="23"/>
  <c r="BA509" i="23"/>
  <c r="AZ509" i="23"/>
  <c r="AY509" i="23"/>
  <c r="AX509" i="23"/>
  <c r="AW509" i="23"/>
  <c r="AR509" i="23"/>
  <c r="AQ509" i="23"/>
  <c r="AO509" i="23"/>
  <c r="AM509" i="23"/>
  <c r="AL509" i="23"/>
  <c r="AK509" i="23"/>
  <c r="L509" i="23"/>
  <c r="F509" i="23"/>
  <c r="D509" i="23"/>
  <c r="C509" i="23"/>
  <c r="BA508" i="23"/>
  <c r="AZ508" i="23"/>
  <c r="AY508" i="23"/>
  <c r="AX508" i="23"/>
  <c r="AW508" i="23"/>
  <c r="AR508" i="23"/>
  <c r="AQ508" i="23"/>
  <c r="AO508" i="23"/>
  <c r="AM508" i="23"/>
  <c r="AL508" i="23"/>
  <c r="AK508" i="23"/>
  <c r="L508" i="23"/>
  <c r="F508" i="23"/>
  <c r="D508" i="23"/>
  <c r="C508" i="23"/>
  <c r="BA507" i="23"/>
  <c r="AZ507" i="23"/>
  <c r="AY507" i="23"/>
  <c r="AX507" i="23"/>
  <c r="AW507" i="23"/>
  <c r="AR507" i="23"/>
  <c r="AQ507" i="23"/>
  <c r="AO507" i="23"/>
  <c r="AM507" i="23"/>
  <c r="AL507" i="23"/>
  <c r="AK507" i="23"/>
  <c r="L507" i="23"/>
  <c r="F507" i="23"/>
  <c r="D507" i="23"/>
  <c r="C507" i="23"/>
  <c r="BA506" i="23"/>
  <c r="AZ506" i="23"/>
  <c r="AY506" i="23"/>
  <c r="AX506" i="23"/>
  <c r="AW506" i="23"/>
  <c r="AR506" i="23"/>
  <c r="AQ506" i="23"/>
  <c r="AO506" i="23"/>
  <c r="AM506" i="23"/>
  <c r="AL506" i="23"/>
  <c r="AK506" i="23"/>
  <c r="L506" i="23"/>
  <c r="F506" i="23"/>
  <c r="D506" i="23"/>
  <c r="C506" i="23"/>
  <c r="BA505" i="23"/>
  <c r="AZ505" i="23"/>
  <c r="AY505" i="23"/>
  <c r="AX505" i="23"/>
  <c r="AW505" i="23"/>
  <c r="AR505" i="23"/>
  <c r="AQ505" i="23"/>
  <c r="AO505" i="23"/>
  <c r="AM505" i="23"/>
  <c r="AL505" i="23"/>
  <c r="AK505" i="23"/>
  <c r="L505" i="23"/>
  <c r="F505" i="23"/>
  <c r="D505" i="23"/>
  <c r="C505" i="23"/>
  <c r="BA504" i="23"/>
  <c r="AZ504" i="23"/>
  <c r="AY504" i="23"/>
  <c r="AX504" i="23"/>
  <c r="AW504" i="23"/>
  <c r="AR504" i="23"/>
  <c r="AQ504" i="23"/>
  <c r="AO504" i="23"/>
  <c r="AM504" i="23"/>
  <c r="AL504" i="23"/>
  <c r="AK504" i="23"/>
  <c r="L504" i="23"/>
  <c r="F504" i="23"/>
  <c r="D504" i="23"/>
  <c r="C504" i="23"/>
  <c r="BA503" i="23"/>
  <c r="AZ503" i="23"/>
  <c r="AY503" i="23"/>
  <c r="AX503" i="23"/>
  <c r="AW503" i="23"/>
  <c r="AR503" i="23"/>
  <c r="AQ503" i="23"/>
  <c r="AO503" i="23"/>
  <c r="AM503" i="23"/>
  <c r="AL503" i="23"/>
  <c r="AK503" i="23"/>
  <c r="L503" i="23"/>
  <c r="F503" i="23"/>
  <c r="D503" i="23"/>
  <c r="C503" i="23"/>
  <c r="BA502" i="23"/>
  <c r="AZ502" i="23"/>
  <c r="AY502" i="23"/>
  <c r="AX502" i="23"/>
  <c r="AW502" i="23"/>
  <c r="AR502" i="23"/>
  <c r="AQ502" i="23"/>
  <c r="AO502" i="23"/>
  <c r="AM502" i="23"/>
  <c r="AL502" i="23"/>
  <c r="AK502" i="23"/>
  <c r="L502" i="23"/>
  <c r="F502" i="23"/>
  <c r="D502" i="23"/>
  <c r="C502" i="23"/>
  <c r="BA501" i="23"/>
  <c r="AZ501" i="23"/>
  <c r="AY501" i="23"/>
  <c r="AX501" i="23"/>
  <c r="AW501" i="23"/>
  <c r="AR501" i="23"/>
  <c r="AQ501" i="23"/>
  <c r="AO501" i="23"/>
  <c r="AM501" i="23"/>
  <c r="AL501" i="23"/>
  <c r="AK501" i="23"/>
  <c r="L501" i="23"/>
  <c r="F501" i="23"/>
  <c r="D501" i="23"/>
  <c r="C501" i="23"/>
  <c r="BA500" i="23"/>
  <c r="AZ500" i="23"/>
  <c r="AY500" i="23"/>
  <c r="AX500" i="23"/>
  <c r="AW500" i="23"/>
  <c r="AR500" i="23"/>
  <c r="AQ500" i="23"/>
  <c r="AO500" i="23"/>
  <c r="AM500" i="23"/>
  <c r="AL500" i="23"/>
  <c r="AK500" i="23"/>
  <c r="L500" i="23"/>
  <c r="F500" i="23"/>
  <c r="D500" i="23"/>
  <c r="C500" i="23"/>
  <c r="BA499" i="23"/>
  <c r="AZ499" i="23"/>
  <c r="AY499" i="23"/>
  <c r="AX499" i="23"/>
  <c r="AW499" i="23"/>
  <c r="AR499" i="23"/>
  <c r="AQ499" i="23"/>
  <c r="AO499" i="23"/>
  <c r="AM499" i="23"/>
  <c r="AL499" i="23"/>
  <c r="AK499" i="23"/>
  <c r="L499" i="23"/>
  <c r="F499" i="23"/>
  <c r="D499" i="23"/>
  <c r="C499" i="23"/>
  <c r="BA498" i="23"/>
  <c r="AZ498" i="23"/>
  <c r="AY498" i="23"/>
  <c r="AX498" i="23"/>
  <c r="AW498" i="23"/>
  <c r="AR498" i="23"/>
  <c r="AQ498" i="23"/>
  <c r="AO498" i="23"/>
  <c r="AM498" i="23"/>
  <c r="AL498" i="23"/>
  <c r="AK498" i="23"/>
  <c r="L498" i="23"/>
  <c r="F498" i="23"/>
  <c r="D498" i="23"/>
  <c r="C498" i="23"/>
  <c r="BA497" i="23"/>
  <c r="AZ497" i="23"/>
  <c r="AY497" i="23"/>
  <c r="AX497" i="23"/>
  <c r="AW497" i="23"/>
  <c r="AR497" i="23"/>
  <c r="AQ497" i="23"/>
  <c r="AO497" i="23"/>
  <c r="AM497" i="23"/>
  <c r="AL497" i="23"/>
  <c r="AK497" i="23"/>
  <c r="L497" i="23"/>
  <c r="F497" i="23"/>
  <c r="D497" i="23"/>
  <c r="C497" i="23"/>
  <c r="BA496" i="23"/>
  <c r="AZ496" i="23"/>
  <c r="AY496" i="23"/>
  <c r="AX496" i="23"/>
  <c r="AW496" i="23"/>
  <c r="AR496" i="23"/>
  <c r="AQ496" i="23"/>
  <c r="AO496" i="23"/>
  <c r="AM496" i="23"/>
  <c r="AL496" i="23"/>
  <c r="AK496" i="23"/>
  <c r="L496" i="23"/>
  <c r="F496" i="23"/>
  <c r="D496" i="23"/>
  <c r="C496" i="23"/>
  <c r="BA495" i="23"/>
  <c r="AZ495" i="23"/>
  <c r="AY495" i="23"/>
  <c r="AX495" i="23"/>
  <c r="AW495" i="23"/>
  <c r="AR495" i="23"/>
  <c r="AQ495" i="23"/>
  <c r="AO495" i="23"/>
  <c r="AM495" i="23"/>
  <c r="AL495" i="23"/>
  <c r="AK495" i="23"/>
  <c r="L495" i="23"/>
  <c r="F495" i="23"/>
  <c r="D495" i="23"/>
  <c r="C495" i="23"/>
  <c r="BA494" i="23"/>
  <c r="AZ494" i="23"/>
  <c r="AY494" i="23"/>
  <c r="AX494" i="23"/>
  <c r="AW494" i="23"/>
  <c r="AR494" i="23"/>
  <c r="AQ494" i="23"/>
  <c r="AO494" i="23"/>
  <c r="AM494" i="23"/>
  <c r="AL494" i="23"/>
  <c r="AK494" i="23"/>
  <c r="L494" i="23"/>
  <c r="F494" i="23"/>
  <c r="D494" i="23"/>
  <c r="C494" i="23"/>
  <c r="BA493" i="23"/>
  <c r="AZ493" i="23"/>
  <c r="AY493" i="23"/>
  <c r="AX493" i="23"/>
  <c r="AW493" i="23"/>
  <c r="AR493" i="23"/>
  <c r="AQ493" i="23"/>
  <c r="AO493" i="23"/>
  <c r="AM493" i="23"/>
  <c r="AL493" i="23"/>
  <c r="AK493" i="23"/>
  <c r="L493" i="23"/>
  <c r="F493" i="23"/>
  <c r="D493" i="23"/>
  <c r="C493" i="23"/>
  <c r="BA492" i="23"/>
  <c r="AZ492" i="23"/>
  <c r="AY492" i="23"/>
  <c r="AX492" i="23"/>
  <c r="AW492" i="23"/>
  <c r="AR492" i="23"/>
  <c r="AQ492" i="23"/>
  <c r="AO492" i="23"/>
  <c r="AM492" i="23"/>
  <c r="AL492" i="23"/>
  <c r="AK492" i="23"/>
  <c r="L492" i="23"/>
  <c r="F492" i="23"/>
  <c r="D492" i="23"/>
  <c r="C492" i="23"/>
  <c r="BA491" i="23"/>
  <c r="AZ491" i="23"/>
  <c r="AY491" i="23"/>
  <c r="AX491" i="23"/>
  <c r="AW491" i="23"/>
  <c r="AR491" i="23"/>
  <c r="AQ491" i="23"/>
  <c r="AO491" i="23"/>
  <c r="AM491" i="23"/>
  <c r="AL491" i="23"/>
  <c r="AK491" i="23"/>
  <c r="L491" i="23"/>
  <c r="F491" i="23"/>
  <c r="D491" i="23"/>
  <c r="C491" i="23"/>
  <c r="BA490" i="23"/>
  <c r="AZ490" i="23"/>
  <c r="AY490" i="23"/>
  <c r="AX490" i="23"/>
  <c r="AW490" i="23"/>
  <c r="AR490" i="23"/>
  <c r="AQ490" i="23"/>
  <c r="AO490" i="23"/>
  <c r="AM490" i="23"/>
  <c r="AL490" i="23"/>
  <c r="AK490" i="23"/>
  <c r="L490" i="23"/>
  <c r="F490" i="23"/>
  <c r="D490" i="23"/>
  <c r="C490" i="23"/>
  <c r="BA489" i="23"/>
  <c r="AZ489" i="23"/>
  <c r="AY489" i="23"/>
  <c r="AX489" i="23"/>
  <c r="AW489" i="23"/>
  <c r="AR489" i="23"/>
  <c r="AQ489" i="23"/>
  <c r="AO489" i="23"/>
  <c r="AM489" i="23"/>
  <c r="AL489" i="23"/>
  <c r="AK489" i="23"/>
  <c r="L489" i="23"/>
  <c r="F489" i="23"/>
  <c r="D489" i="23"/>
  <c r="C489" i="23"/>
  <c r="BA488" i="23"/>
  <c r="AZ488" i="23"/>
  <c r="AY488" i="23"/>
  <c r="AX488" i="23"/>
  <c r="AW488" i="23"/>
  <c r="AR488" i="23"/>
  <c r="AQ488" i="23"/>
  <c r="AO488" i="23"/>
  <c r="AM488" i="23"/>
  <c r="AL488" i="23"/>
  <c r="AK488" i="23"/>
  <c r="L488" i="23"/>
  <c r="F488" i="23"/>
  <c r="D488" i="23"/>
  <c r="C488" i="23"/>
  <c r="BA487" i="23"/>
  <c r="AZ487" i="23"/>
  <c r="AY487" i="23"/>
  <c r="AX487" i="23"/>
  <c r="AW487" i="23"/>
  <c r="AR487" i="23"/>
  <c r="AQ487" i="23"/>
  <c r="AO487" i="23"/>
  <c r="AM487" i="23"/>
  <c r="AL487" i="23"/>
  <c r="AK487" i="23"/>
  <c r="L487" i="23"/>
  <c r="F487" i="23"/>
  <c r="D487" i="23"/>
  <c r="C487" i="23"/>
  <c r="BA486" i="23"/>
  <c r="AZ486" i="23"/>
  <c r="AY486" i="23"/>
  <c r="AX486" i="23"/>
  <c r="AW486" i="23"/>
  <c r="AR486" i="23"/>
  <c r="AQ486" i="23"/>
  <c r="AO486" i="23"/>
  <c r="AM486" i="23"/>
  <c r="AL486" i="23"/>
  <c r="AK486" i="23"/>
  <c r="L486" i="23"/>
  <c r="F486" i="23"/>
  <c r="D486" i="23"/>
  <c r="C486" i="23"/>
  <c r="BA485" i="23"/>
  <c r="AZ485" i="23"/>
  <c r="AY485" i="23"/>
  <c r="AX485" i="23"/>
  <c r="AW485" i="23"/>
  <c r="AR485" i="23"/>
  <c r="AQ485" i="23"/>
  <c r="AO485" i="23"/>
  <c r="AM485" i="23"/>
  <c r="AL485" i="23"/>
  <c r="AK485" i="23"/>
  <c r="L485" i="23"/>
  <c r="F485" i="23"/>
  <c r="D485" i="23"/>
  <c r="C485" i="23"/>
  <c r="BA484" i="23"/>
  <c r="AZ484" i="23"/>
  <c r="AY484" i="23"/>
  <c r="AX484" i="23"/>
  <c r="AW484" i="23"/>
  <c r="AR484" i="23"/>
  <c r="AQ484" i="23"/>
  <c r="AO484" i="23"/>
  <c r="AM484" i="23"/>
  <c r="AL484" i="23"/>
  <c r="AK484" i="23"/>
  <c r="L484" i="23"/>
  <c r="F484" i="23"/>
  <c r="D484" i="23"/>
  <c r="C484" i="23"/>
  <c r="BA483" i="23"/>
  <c r="AZ483" i="23"/>
  <c r="AY483" i="23"/>
  <c r="AX483" i="23"/>
  <c r="AW483" i="23"/>
  <c r="AR483" i="23"/>
  <c r="AQ483" i="23"/>
  <c r="AO483" i="23"/>
  <c r="AM483" i="23"/>
  <c r="AL483" i="23"/>
  <c r="AK483" i="23"/>
  <c r="L483" i="23"/>
  <c r="F483" i="23"/>
  <c r="D483" i="23"/>
  <c r="C483" i="23"/>
  <c r="BA482" i="23"/>
  <c r="AZ482" i="23"/>
  <c r="AY482" i="23"/>
  <c r="AX482" i="23"/>
  <c r="AW482" i="23"/>
  <c r="AR482" i="23"/>
  <c r="AQ482" i="23"/>
  <c r="AO482" i="23"/>
  <c r="AM482" i="23"/>
  <c r="AL482" i="23"/>
  <c r="AK482" i="23"/>
  <c r="L482" i="23"/>
  <c r="F482" i="23"/>
  <c r="D482" i="23"/>
  <c r="C482" i="23"/>
  <c r="BA481" i="23"/>
  <c r="AZ481" i="23"/>
  <c r="AY481" i="23"/>
  <c r="AX481" i="23"/>
  <c r="AW481" i="23"/>
  <c r="AR481" i="23"/>
  <c r="AQ481" i="23"/>
  <c r="AO481" i="23"/>
  <c r="AM481" i="23"/>
  <c r="AL481" i="23"/>
  <c r="AK481" i="23"/>
  <c r="L481" i="23"/>
  <c r="F481" i="23"/>
  <c r="D481" i="23"/>
  <c r="C481" i="23"/>
  <c r="BA480" i="23"/>
  <c r="AZ480" i="23"/>
  <c r="AY480" i="23"/>
  <c r="AX480" i="23"/>
  <c r="AW480" i="23"/>
  <c r="AR480" i="23"/>
  <c r="AQ480" i="23"/>
  <c r="AO480" i="23"/>
  <c r="AM480" i="23"/>
  <c r="AL480" i="23"/>
  <c r="AK480" i="23"/>
  <c r="L480" i="23"/>
  <c r="F480" i="23"/>
  <c r="D480" i="23"/>
  <c r="C480" i="23"/>
  <c r="BA479" i="23"/>
  <c r="AZ479" i="23"/>
  <c r="AY479" i="23"/>
  <c r="AX479" i="23"/>
  <c r="AW479" i="23"/>
  <c r="AR479" i="23"/>
  <c r="AQ479" i="23"/>
  <c r="AO479" i="23"/>
  <c r="AM479" i="23"/>
  <c r="AL479" i="23"/>
  <c r="AK479" i="23"/>
  <c r="L479" i="23"/>
  <c r="F479" i="23"/>
  <c r="D479" i="23"/>
  <c r="C479" i="23"/>
  <c r="BA478" i="23"/>
  <c r="AZ478" i="23"/>
  <c r="AY478" i="23"/>
  <c r="AX478" i="23"/>
  <c r="AW478" i="23"/>
  <c r="AR478" i="23"/>
  <c r="AQ478" i="23"/>
  <c r="AO478" i="23"/>
  <c r="AM478" i="23"/>
  <c r="AL478" i="23"/>
  <c r="AK478" i="23"/>
  <c r="L478" i="23"/>
  <c r="F478" i="23"/>
  <c r="D478" i="23"/>
  <c r="C478" i="23"/>
  <c r="BA477" i="23"/>
  <c r="AZ477" i="23"/>
  <c r="AY477" i="23"/>
  <c r="AX477" i="23"/>
  <c r="AW477" i="23"/>
  <c r="AR477" i="23"/>
  <c r="AQ477" i="23"/>
  <c r="AO477" i="23"/>
  <c r="AM477" i="23"/>
  <c r="AL477" i="23"/>
  <c r="AK477" i="23"/>
  <c r="L477" i="23"/>
  <c r="F477" i="23"/>
  <c r="D477" i="23"/>
  <c r="C477" i="23"/>
  <c r="BA476" i="23"/>
  <c r="AZ476" i="23"/>
  <c r="AY476" i="23"/>
  <c r="AX476" i="23"/>
  <c r="AW476" i="23"/>
  <c r="AR476" i="23"/>
  <c r="AQ476" i="23"/>
  <c r="AO476" i="23"/>
  <c r="AM476" i="23"/>
  <c r="AL476" i="23"/>
  <c r="AK476" i="23"/>
  <c r="L476" i="23"/>
  <c r="F476" i="23"/>
  <c r="D476" i="23"/>
  <c r="C476" i="23"/>
  <c r="BA475" i="23"/>
  <c r="AZ475" i="23"/>
  <c r="AY475" i="23"/>
  <c r="AX475" i="23"/>
  <c r="AW475" i="23"/>
  <c r="AR475" i="23"/>
  <c r="AQ475" i="23"/>
  <c r="AO475" i="23"/>
  <c r="AM475" i="23"/>
  <c r="AL475" i="23"/>
  <c r="AK475" i="23"/>
  <c r="L475" i="23"/>
  <c r="F475" i="23"/>
  <c r="D475" i="23"/>
  <c r="C475" i="23"/>
  <c r="BA474" i="23"/>
  <c r="AZ474" i="23"/>
  <c r="AY474" i="23"/>
  <c r="AX474" i="23"/>
  <c r="AW474" i="23"/>
  <c r="AR474" i="23"/>
  <c r="AQ474" i="23"/>
  <c r="AO474" i="23"/>
  <c r="AM474" i="23"/>
  <c r="AL474" i="23"/>
  <c r="AK474" i="23"/>
  <c r="L474" i="23"/>
  <c r="F474" i="23"/>
  <c r="D474" i="23"/>
  <c r="C474" i="23"/>
  <c r="BA473" i="23"/>
  <c r="AZ473" i="23"/>
  <c r="AY473" i="23"/>
  <c r="AX473" i="23"/>
  <c r="AW473" i="23"/>
  <c r="AR473" i="23"/>
  <c r="AQ473" i="23"/>
  <c r="AO473" i="23"/>
  <c r="AM473" i="23"/>
  <c r="AL473" i="23"/>
  <c r="AK473" i="23"/>
  <c r="L473" i="23"/>
  <c r="F473" i="23"/>
  <c r="D473" i="23"/>
  <c r="C473" i="23"/>
  <c r="BA472" i="23"/>
  <c r="AZ472" i="23"/>
  <c r="AY472" i="23"/>
  <c r="AX472" i="23"/>
  <c r="AW472" i="23"/>
  <c r="AR472" i="23"/>
  <c r="AQ472" i="23"/>
  <c r="AO472" i="23"/>
  <c r="AM472" i="23"/>
  <c r="AL472" i="23"/>
  <c r="AK472" i="23"/>
  <c r="L472" i="23"/>
  <c r="F472" i="23"/>
  <c r="D472" i="23"/>
  <c r="C472" i="23"/>
  <c r="BA471" i="23"/>
  <c r="AZ471" i="23"/>
  <c r="AY471" i="23"/>
  <c r="AX471" i="23"/>
  <c r="AW471" i="23"/>
  <c r="AR471" i="23"/>
  <c r="AQ471" i="23"/>
  <c r="AO471" i="23"/>
  <c r="AM471" i="23"/>
  <c r="AL471" i="23"/>
  <c r="AK471" i="23"/>
  <c r="L471" i="23"/>
  <c r="F471" i="23"/>
  <c r="D471" i="23"/>
  <c r="C471" i="23"/>
  <c r="BA470" i="23"/>
  <c r="AZ470" i="23"/>
  <c r="AY470" i="23"/>
  <c r="AX470" i="23"/>
  <c r="AW470" i="23"/>
  <c r="AR470" i="23"/>
  <c r="AQ470" i="23"/>
  <c r="AO470" i="23"/>
  <c r="AM470" i="23"/>
  <c r="AL470" i="23"/>
  <c r="AK470" i="23"/>
  <c r="L470" i="23"/>
  <c r="F470" i="23"/>
  <c r="D470" i="23"/>
  <c r="C470" i="23"/>
  <c r="BA469" i="23"/>
  <c r="AZ469" i="23"/>
  <c r="AY469" i="23"/>
  <c r="AX469" i="23"/>
  <c r="AW469" i="23"/>
  <c r="AR469" i="23"/>
  <c r="AQ469" i="23"/>
  <c r="AO469" i="23"/>
  <c r="AM469" i="23"/>
  <c r="AL469" i="23"/>
  <c r="AK469" i="23"/>
  <c r="L469" i="23"/>
  <c r="F469" i="23"/>
  <c r="D469" i="23"/>
  <c r="C469" i="23"/>
  <c r="BA468" i="23"/>
  <c r="AZ468" i="23"/>
  <c r="AY468" i="23"/>
  <c r="AX468" i="23"/>
  <c r="AW468" i="23"/>
  <c r="AR468" i="23"/>
  <c r="AQ468" i="23"/>
  <c r="AO468" i="23"/>
  <c r="AM468" i="23"/>
  <c r="AL468" i="23"/>
  <c r="AK468" i="23"/>
  <c r="L468" i="23"/>
  <c r="F468" i="23"/>
  <c r="D468" i="23"/>
  <c r="C468" i="23"/>
  <c r="BA467" i="23"/>
  <c r="AZ467" i="23"/>
  <c r="AY467" i="23"/>
  <c r="AX467" i="23"/>
  <c r="AW467" i="23"/>
  <c r="AR467" i="23"/>
  <c r="AQ467" i="23"/>
  <c r="AO467" i="23"/>
  <c r="AM467" i="23"/>
  <c r="AL467" i="23"/>
  <c r="AK467" i="23"/>
  <c r="L467" i="23"/>
  <c r="F467" i="23"/>
  <c r="D467" i="23"/>
  <c r="C467" i="23"/>
  <c r="BA466" i="23"/>
  <c r="AZ466" i="23"/>
  <c r="AY466" i="23"/>
  <c r="AX466" i="23"/>
  <c r="AW466" i="23"/>
  <c r="AR466" i="23"/>
  <c r="AQ466" i="23"/>
  <c r="AO466" i="23"/>
  <c r="AM466" i="23"/>
  <c r="AL466" i="23"/>
  <c r="AK466" i="23"/>
  <c r="L466" i="23"/>
  <c r="F466" i="23"/>
  <c r="D466" i="23"/>
  <c r="C466" i="23"/>
  <c r="BA465" i="23"/>
  <c r="AZ465" i="23"/>
  <c r="AY465" i="23"/>
  <c r="AX465" i="23"/>
  <c r="AW465" i="23"/>
  <c r="AR465" i="23"/>
  <c r="AQ465" i="23"/>
  <c r="AO465" i="23"/>
  <c r="AM465" i="23"/>
  <c r="AL465" i="23"/>
  <c r="AK465" i="23"/>
  <c r="L465" i="23"/>
  <c r="F465" i="23"/>
  <c r="D465" i="23"/>
  <c r="C465" i="23"/>
  <c r="BA464" i="23"/>
  <c r="AZ464" i="23"/>
  <c r="AY464" i="23"/>
  <c r="AX464" i="23"/>
  <c r="AW464" i="23"/>
  <c r="AR464" i="23"/>
  <c r="AQ464" i="23"/>
  <c r="AO464" i="23"/>
  <c r="AM464" i="23"/>
  <c r="AL464" i="23"/>
  <c r="AK464" i="23"/>
  <c r="L464" i="23"/>
  <c r="F464" i="23"/>
  <c r="D464" i="23"/>
  <c r="C464" i="23"/>
  <c r="BA463" i="23"/>
  <c r="AZ463" i="23"/>
  <c r="AY463" i="23"/>
  <c r="AX463" i="23"/>
  <c r="AW463" i="23"/>
  <c r="AR463" i="23"/>
  <c r="AQ463" i="23"/>
  <c r="AO463" i="23"/>
  <c r="AM463" i="23"/>
  <c r="AL463" i="23"/>
  <c r="AK463" i="23"/>
  <c r="L463" i="23"/>
  <c r="F463" i="23"/>
  <c r="D463" i="23"/>
  <c r="C463" i="23"/>
  <c r="BA462" i="23"/>
  <c r="AZ462" i="23"/>
  <c r="AY462" i="23"/>
  <c r="AX462" i="23"/>
  <c r="AW462" i="23"/>
  <c r="AR462" i="23"/>
  <c r="AQ462" i="23"/>
  <c r="AO462" i="23"/>
  <c r="AM462" i="23"/>
  <c r="AL462" i="23"/>
  <c r="AK462" i="23"/>
  <c r="L462" i="23"/>
  <c r="F462" i="23"/>
  <c r="D462" i="23"/>
  <c r="C462" i="23"/>
  <c r="BA461" i="23"/>
  <c r="AZ461" i="23"/>
  <c r="AY461" i="23"/>
  <c r="AX461" i="23"/>
  <c r="AW461" i="23"/>
  <c r="AR461" i="23"/>
  <c r="AQ461" i="23"/>
  <c r="AO461" i="23"/>
  <c r="AM461" i="23"/>
  <c r="AL461" i="23"/>
  <c r="AK461" i="23"/>
  <c r="L461" i="23"/>
  <c r="F461" i="23"/>
  <c r="D461" i="23"/>
  <c r="C461" i="23"/>
  <c r="BA460" i="23"/>
  <c r="AZ460" i="23"/>
  <c r="AY460" i="23"/>
  <c r="AX460" i="23"/>
  <c r="AW460" i="23"/>
  <c r="AR460" i="23"/>
  <c r="AQ460" i="23"/>
  <c r="AO460" i="23"/>
  <c r="AM460" i="23"/>
  <c r="AL460" i="23"/>
  <c r="AK460" i="23"/>
  <c r="L460" i="23"/>
  <c r="F460" i="23"/>
  <c r="D460" i="23"/>
  <c r="C460" i="23"/>
  <c r="BA459" i="23"/>
  <c r="AZ459" i="23"/>
  <c r="AY459" i="23"/>
  <c r="AX459" i="23"/>
  <c r="AW459" i="23"/>
  <c r="AR459" i="23"/>
  <c r="AQ459" i="23"/>
  <c r="AO459" i="23"/>
  <c r="AM459" i="23"/>
  <c r="AL459" i="23"/>
  <c r="AK459" i="23"/>
  <c r="L459" i="23"/>
  <c r="F459" i="23"/>
  <c r="D459" i="23"/>
  <c r="C459" i="23"/>
  <c r="BA458" i="23"/>
  <c r="AZ458" i="23"/>
  <c r="AY458" i="23"/>
  <c r="AX458" i="23"/>
  <c r="AW458" i="23"/>
  <c r="AR458" i="23"/>
  <c r="AQ458" i="23"/>
  <c r="AO458" i="23"/>
  <c r="AM458" i="23"/>
  <c r="AL458" i="23"/>
  <c r="AK458" i="23"/>
  <c r="L458" i="23"/>
  <c r="F458" i="23"/>
  <c r="D458" i="23"/>
  <c r="C458" i="23"/>
  <c r="BA457" i="23"/>
  <c r="AZ457" i="23"/>
  <c r="AY457" i="23"/>
  <c r="AX457" i="23"/>
  <c r="AW457" i="23"/>
  <c r="AR457" i="23"/>
  <c r="AQ457" i="23"/>
  <c r="AO457" i="23"/>
  <c r="AM457" i="23"/>
  <c r="AL457" i="23"/>
  <c r="AK457" i="23"/>
  <c r="L457" i="23"/>
  <c r="F457" i="23"/>
  <c r="D457" i="23"/>
  <c r="C457" i="23"/>
  <c r="BA456" i="23"/>
  <c r="AZ456" i="23"/>
  <c r="AY456" i="23"/>
  <c r="AX456" i="23"/>
  <c r="AW456" i="23"/>
  <c r="AR456" i="23"/>
  <c r="AQ456" i="23"/>
  <c r="AO456" i="23"/>
  <c r="AM456" i="23"/>
  <c r="AL456" i="23"/>
  <c r="AK456" i="23"/>
  <c r="L456" i="23"/>
  <c r="F456" i="23"/>
  <c r="D456" i="23"/>
  <c r="C456" i="23"/>
  <c r="BA455" i="23"/>
  <c r="AZ455" i="23"/>
  <c r="AY455" i="23"/>
  <c r="AX455" i="23"/>
  <c r="AW455" i="23"/>
  <c r="AR455" i="23"/>
  <c r="AQ455" i="23"/>
  <c r="AO455" i="23"/>
  <c r="AM455" i="23"/>
  <c r="AL455" i="23"/>
  <c r="AK455" i="23"/>
  <c r="L455" i="23"/>
  <c r="F455" i="23"/>
  <c r="D455" i="23"/>
  <c r="C455" i="23"/>
  <c r="BA454" i="23"/>
  <c r="AZ454" i="23"/>
  <c r="AY454" i="23"/>
  <c r="AX454" i="23"/>
  <c r="AW454" i="23"/>
  <c r="AR454" i="23"/>
  <c r="AQ454" i="23"/>
  <c r="AO454" i="23"/>
  <c r="AM454" i="23"/>
  <c r="AL454" i="23"/>
  <c r="AK454" i="23"/>
  <c r="L454" i="23"/>
  <c r="F454" i="23"/>
  <c r="D454" i="23"/>
  <c r="C454" i="23"/>
  <c r="BA453" i="23"/>
  <c r="AZ453" i="23"/>
  <c r="AY453" i="23"/>
  <c r="AX453" i="23"/>
  <c r="AW453" i="23"/>
  <c r="AR453" i="23"/>
  <c r="AQ453" i="23"/>
  <c r="AO453" i="23"/>
  <c r="AM453" i="23"/>
  <c r="AL453" i="23"/>
  <c r="AK453" i="23"/>
  <c r="L453" i="23"/>
  <c r="F453" i="23"/>
  <c r="D453" i="23"/>
  <c r="C453" i="23"/>
  <c r="BA452" i="23"/>
  <c r="AZ452" i="23"/>
  <c r="AY452" i="23"/>
  <c r="AX452" i="23"/>
  <c r="AW452" i="23"/>
  <c r="AR452" i="23"/>
  <c r="AQ452" i="23"/>
  <c r="AO452" i="23"/>
  <c r="AM452" i="23"/>
  <c r="AL452" i="23"/>
  <c r="AK452" i="23"/>
  <c r="L452" i="23"/>
  <c r="F452" i="23"/>
  <c r="D452" i="23"/>
  <c r="C452" i="23"/>
  <c r="BA451" i="23"/>
  <c r="AZ451" i="23"/>
  <c r="AY451" i="23"/>
  <c r="AX451" i="23"/>
  <c r="AW451" i="23"/>
  <c r="AR451" i="23"/>
  <c r="AQ451" i="23"/>
  <c r="AO451" i="23"/>
  <c r="AM451" i="23"/>
  <c r="AL451" i="23"/>
  <c r="AK451" i="23"/>
  <c r="L451" i="23"/>
  <c r="F451" i="23"/>
  <c r="D451" i="23"/>
  <c r="C451" i="23"/>
  <c r="BA450" i="23"/>
  <c r="AZ450" i="23"/>
  <c r="AY450" i="23"/>
  <c r="AX450" i="23"/>
  <c r="AW450" i="23"/>
  <c r="AR450" i="23"/>
  <c r="AQ450" i="23"/>
  <c r="AO450" i="23"/>
  <c r="AM450" i="23"/>
  <c r="AL450" i="23"/>
  <c r="AK450" i="23"/>
  <c r="L450" i="23"/>
  <c r="F450" i="23"/>
  <c r="D450" i="23"/>
  <c r="C450" i="23"/>
  <c r="BA449" i="23"/>
  <c r="AZ449" i="23"/>
  <c r="AY449" i="23"/>
  <c r="AX449" i="23"/>
  <c r="AW449" i="23"/>
  <c r="AR449" i="23"/>
  <c r="AQ449" i="23"/>
  <c r="AO449" i="23"/>
  <c r="AM449" i="23"/>
  <c r="AL449" i="23"/>
  <c r="AK449" i="23"/>
  <c r="L449" i="23"/>
  <c r="F449" i="23"/>
  <c r="D449" i="23"/>
  <c r="C449" i="23"/>
  <c r="BA448" i="23"/>
  <c r="AZ448" i="23"/>
  <c r="AY448" i="23"/>
  <c r="AX448" i="23"/>
  <c r="AW448" i="23"/>
  <c r="AR448" i="23"/>
  <c r="AQ448" i="23"/>
  <c r="AO448" i="23"/>
  <c r="AM448" i="23"/>
  <c r="AL448" i="23"/>
  <c r="AK448" i="23"/>
  <c r="L448" i="23"/>
  <c r="F448" i="23"/>
  <c r="D448" i="23"/>
  <c r="C448" i="23"/>
  <c r="BA447" i="23"/>
  <c r="AZ447" i="23"/>
  <c r="AY447" i="23"/>
  <c r="AX447" i="23"/>
  <c r="AW447" i="23"/>
  <c r="AR447" i="23"/>
  <c r="AQ447" i="23"/>
  <c r="AO447" i="23"/>
  <c r="AM447" i="23"/>
  <c r="AL447" i="23"/>
  <c r="AK447" i="23"/>
  <c r="L447" i="23"/>
  <c r="F447" i="23"/>
  <c r="D447" i="23"/>
  <c r="C447" i="23"/>
  <c r="BA446" i="23"/>
  <c r="AZ446" i="23"/>
  <c r="AY446" i="23"/>
  <c r="AX446" i="23"/>
  <c r="AW446" i="23"/>
  <c r="AR446" i="23"/>
  <c r="AQ446" i="23"/>
  <c r="AO446" i="23"/>
  <c r="AM446" i="23"/>
  <c r="AL446" i="23"/>
  <c r="AK446" i="23"/>
  <c r="L446" i="23"/>
  <c r="F446" i="23"/>
  <c r="D446" i="23"/>
  <c r="C446" i="23"/>
  <c r="BA445" i="23"/>
  <c r="AZ445" i="23"/>
  <c r="AY445" i="23"/>
  <c r="AX445" i="23"/>
  <c r="AW445" i="23"/>
  <c r="AR445" i="23"/>
  <c r="AQ445" i="23"/>
  <c r="AO445" i="23"/>
  <c r="AM445" i="23"/>
  <c r="AL445" i="23"/>
  <c r="AK445" i="23"/>
  <c r="L445" i="23"/>
  <c r="F445" i="23"/>
  <c r="D445" i="23"/>
  <c r="C445" i="23"/>
  <c r="BA444" i="23"/>
  <c r="AZ444" i="23"/>
  <c r="AY444" i="23"/>
  <c r="AX444" i="23"/>
  <c r="AW444" i="23"/>
  <c r="AR444" i="23"/>
  <c r="AQ444" i="23"/>
  <c r="AO444" i="23"/>
  <c r="AM444" i="23"/>
  <c r="AL444" i="23"/>
  <c r="AK444" i="23"/>
  <c r="L444" i="23"/>
  <c r="F444" i="23"/>
  <c r="D444" i="23"/>
  <c r="C444" i="23"/>
  <c r="BA443" i="23"/>
  <c r="AZ443" i="23"/>
  <c r="AY443" i="23"/>
  <c r="AX443" i="23"/>
  <c r="AW443" i="23"/>
  <c r="AR443" i="23"/>
  <c r="AQ443" i="23"/>
  <c r="AO443" i="23"/>
  <c r="AM443" i="23"/>
  <c r="AL443" i="23"/>
  <c r="AK443" i="23"/>
  <c r="L443" i="23"/>
  <c r="F443" i="23"/>
  <c r="D443" i="23"/>
  <c r="C443" i="23"/>
  <c r="BA442" i="23"/>
  <c r="AZ442" i="23"/>
  <c r="AY442" i="23"/>
  <c r="AX442" i="23"/>
  <c r="AW442" i="23"/>
  <c r="AR442" i="23"/>
  <c r="AQ442" i="23"/>
  <c r="AO442" i="23"/>
  <c r="AM442" i="23"/>
  <c r="AL442" i="23"/>
  <c r="AK442" i="23"/>
  <c r="L442" i="23"/>
  <c r="F442" i="23"/>
  <c r="D442" i="23"/>
  <c r="C442" i="23"/>
  <c r="BA441" i="23"/>
  <c r="AZ441" i="23"/>
  <c r="AY441" i="23"/>
  <c r="AX441" i="23"/>
  <c r="AW441" i="23"/>
  <c r="AR441" i="23"/>
  <c r="AQ441" i="23"/>
  <c r="AO441" i="23"/>
  <c r="AM441" i="23"/>
  <c r="AL441" i="23"/>
  <c r="AK441" i="23"/>
  <c r="L441" i="23"/>
  <c r="F441" i="23"/>
  <c r="D441" i="23"/>
  <c r="C441" i="23"/>
  <c r="BA440" i="23"/>
  <c r="AZ440" i="23"/>
  <c r="AY440" i="23"/>
  <c r="AX440" i="23"/>
  <c r="AW440" i="23"/>
  <c r="AR440" i="23"/>
  <c r="AQ440" i="23"/>
  <c r="AO440" i="23"/>
  <c r="AM440" i="23"/>
  <c r="AL440" i="23"/>
  <c r="AK440" i="23"/>
  <c r="L440" i="23"/>
  <c r="F440" i="23"/>
  <c r="D440" i="23"/>
  <c r="C440" i="23"/>
  <c r="BA439" i="23"/>
  <c r="AZ439" i="23"/>
  <c r="AY439" i="23"/>
  <c r="AX439" i="23"/>
  <c r="AW439" i="23"/>
  <c r="AR439" i="23"/>
  <c r="AQ439" i="23"/>
  <c r="AO439" i="23"/>
  <c r="AM439" i="23"/>
  <c r="AL439" i="23"/>
  <c r="AK439" i="23"/>
  <c r="L439" i="23"/>
  <c r="F439" i="23"/>
  <c r="D439" i="23"/>
  <c r="C439" i="23"/>
  <c r="BA438" i="23"/>
  <c r="AZ438" i="23"/>
  <c r="AY438" i="23"/>
  <c r="AX438" i="23"/>
  <c r="AW438" i="23"/>
  <c r="AR438" i="23"/>
  <c r="AQ438" i="23"/>
  <c r="AO438" i="23"/>
  <c r="AM438" i="23"/>
  <c r="AL438" i="23"/>
  <c r="AK438" i="23"/>
  <c r="L438" i="23"/>
  <c r="F438" i="23"/>
  <c r="D438" i="23"/>
  <c r="C438" i="23"/>
  <c r="BA437" i="23"/>
  <c r="AZ437" i="23"/>
  <c r="AY437" i="23"/>
  <c r="AX437" i="23"/>
  <c r="AW437" i="23"/>
  <c r="AR437" i="23"/>
  <c r="AQ437" i="23"/>
  <c r="AO437" i="23"/>
  <c r="AM437" i="23"/>
  <c r="AL437" i="23"/>
  <c r="AK437" i="23"/>
  <c r="L437" i="23"/>
  <c r="F437" i="23"/>
  <c r="D437" i="23"/>
  <c r="C437" i="23"/>
  <c r="BA436" i="23"/>
  <c r="AZ436" i="23"/>
  <c r="AY436" i="23"/>
  <c r="AX436" i="23"/>
  <c r="AW436" i="23"/>
  <c r="AR436" i="23"/>
  <c r="AQ436" i="23"/>
  <c r="AO436" i="23"/>
  <c r="AM436" i="23"/>
  <c r="AL436" i="23"/>
  <c r="AK436" i="23"/>
  <c r="L436" i="23"/>
  <c r="F436" i="23"/>
  <c r="D436" i="23"/>
  <c r="C436" i="23"/>
  <c r="BA435" i="23"/>
  <c r="AZ435" i="23"/>
  <c r="AY435" i="23"/>
  <c r="AX435" i="23"/>
  <c r="AW435" i="23"/>
  <c r="AR435" i="23"/>
  <c r="AQ435" i="23"/>
  <c r="AO435" i="23"/>
  <c r="AM435" i="23"/>
  <c r="AL435" i="23"/>
  <c r="AK435" i="23"/>
  <c r="L435" i="23"/>
  <c r="F435" i="23"/>
  <c r="D435" i="23"/>
  <c r="C435" i="23"/>
  <c r="BA434" i="23"/>
  <c r="AZ434" i="23"/>
  <c r="AY434" i="23"/>
  <c r="AX434" i="23"/>
  <c r="AW434" i="23"/>
  <c r="AR434" i="23"/>
  <c r="AQ434" i="23"/>
  <c r="AO434" i="23"/>
  <c r="AM434" i="23"/>
  <c r="AL434" i="23"/>
  <c r="AK434" i="23"/>
  <c r="L434" i="23"/>
  <c r="F434" i="23"/>
  <c r="D434" i="23"/>
  <c r="C434" i="23"/>
  <c r="BA433" i="23"/>
  <c r="AZ433" i="23"/>
  <c r="AY433" i="23"/>
  <c r="AX433" i="23"/>
  <c r="AW433" i="23"/>
  <c r="AR433" i="23"/>
  <c r="AQ433" i="23"/>
  <c r="AO433" i="23"/>
  <c r="AM433" i="23"/>
  <c r="AL433" i="23"/>
  <c r="AK433" i="23"/>
  <c r="L433" i="23"/>
  <c r="F433" i="23"/>
  <c r="D433" i="23"/>
  <c r="C433" i="23"/>
  <c r="BA432" i="23"/>
  <c r="AZ432" i="23"/>
  <c r="AY432" i="23"/>
  <c r="AX432" i="23"/>
  <c r="AW432" i="23"/>
  <c r="AR432" i="23"/>
  <c r="AQ432" i="23"/>
  <c r="AO432" i="23"/>
  <c r="AM432" i="23"/>
  <c r="AL432" i="23"/>
  <c r="AK432" i="23"/>
  <c r="L432" i="23"/>
  <c r="F432" i="23"/>
  <c r="D432" i="23"/>
  <c r="C432" i="23"/>
  <c r="BA431" i="23"/>
  <c r="AZ431" i="23"/>
  <c r="AY431" i="23"/>
  <c r="AX431" i="23"/>
  <c r="AW431" i="23"/>
  <c r="AR431" i="23"/>
  <c r="AQ431" i="23"/>
  <c r="AO431" i="23"/>
  <c r="AM431" i="23"/>
  <c r="AL431" i="23"/>
  <c r="AK431" i="23"/>
  <c r="L431" i="23"/>
  <c r="F431" i="23"/>
  <c r="D431" i="23"/>
  <c r="C431" i="23"/>
  <c r="BA430" i="23"/>
  <c r="AZ430" i="23"/>
  <c r="AY430" i="23"/>
  <c r="AX430" i="23"/>
  <c r="AW430" i="23"/>
  <c r="AR430" i="23"/>
  <c r="AQ430" i="23"/>
  <c r="AO430" i="23"/>
  <c r="AM430" i="23"/>
  <c r="AL430" i="23"/>
  <c r="AK430" i="23"/>
  <c r="L430" i="23"/>
  <c r="F430" i="23"/>
  <c r="D430" i="23"/>
  <c r="C430" i="23"/>
  <c r="BA429" i="23"/>
  <c r="AZ429" i="23"/>
  <c r="AY429" i="23"/>
  <c r="AX429" i="23"/>
  <c r="AW429" i="23"/>
  <c r="AR429" i="23"/>
  <c r="AQ429" i="23"/>
  <c r="AO429" i="23"/>
  <c r="AM429" i="23"/>
  <c r="AL429" i="23"/>
  <c r="AK429" i="23"/>
  <c r="L429" i="23"/>
  <c r="F429" i="23"/>
  <c r="D429" i="23"/>
  <c r="C429" i="23"/>
  <c r="BA428" i="23"/>
  <c r="AZ428" i="23"/>
  <c r="AY428" i="23"/>
  <c r="AX428" i="23"/>
  <c r="AW428" i="23"/>
  <c r="AR428" i="23"/>
  <c r="AQ428" i="23"/>
  <c r="AO428" i="23"/>
  <c r="AM428" i="23"/>
  <c r="AL428" i="23"/>
  <c r="AK428" i="23"/>
  <c r="L428" i="23"/>
  <c r="F428" i="23"/>
  <c r="D428" i="23"/>
  <c r="C428" i="23"/>
  <c r="BA427" i="23"/>
  <c r="AZ427" i="23"/>
  <c r="AY427" i="23"/>
  <c r="AX427" i="23"/>
  <c r="AW427" i="23"/>
  <c r="AR427" i="23"/>
  <c r="AQ427" i="23"/>
  <c r="AO427" i="23"/>
  <c r="AM427" i="23"/>
  <c r="AL427" i="23"/>
  <c r="AK427" i="23"/>
  <c r="L427" i="23"/>
  <c r="F427" i="23"/>
  <c r="D427" i="23"/>
  <c r="C427" i="23"/>
  <c r="BA426" i="23"/>
  <c r="AZ426" i="23"/>
  <c r="AY426" i="23"/>
  <c r="AX426" i="23"/>
  <c r="AW426" i="23"/>
  <c r="AR426" i="23"/>
  <c r="AQ426" i="23"/>
  <c r="AO426" i="23"/>
  <c r="AM426" i="23"/>
  <c r="AL426" i="23"/>
  <c r="AK426" i="23"/>
  <c r="L426" i="23"/>
  <c r="F426" i="23"/>
  <c r="D426" i="23"/>
  <c r="C426" i="23"/>
  <c r="BA425" i="23"/>
  <c r="AZ425" i="23"/>
  <c r="AY425" i="23"/>
  <c r="AX425" i="23"/>
  <c r="AW425" i="23"/>
  <c r="AR425" i="23"/>
  <c r="AQ425" i="23"/>
  <c r="AO425" i="23"/>
  <c r="AM425" i="23"/>
  <c r="AL425" i="23"/>
  <c r="AK425" i="23"/>
  <c r="L425" i="23"/>
  <c r="F425" i="23"/>
  <c r="D425" i="23"/>
  <c r="C425" i="23"/>
  <c r="BA424" i="23"/>
  <c r="AY424" i="23"/>
  <c r="AX424" i="23"/>
  <c r="AW424" i="23"/>
  <c r="AR424" i="23"/>
  <c r="AZ424" i="23" s="1"/>
  <c r="AQ424" i="23"/>
  <c r="AO424" i="23"/>
  <c r="AM424" i="23"/>
  <c r="AL424" i="23"/>
  <c r="AK424" i="23"/>
  <c r="L424" i="23"/>
  <c r="F424" i="23"/>
  <c r="D424" i="23"/>
  <c r="C424" i="23"/>
  <c r="BA423" i="23"/>
  <c r="AZ423" i="23"/>
  <c r="AY423" i="23"/>
  <c r="AX423" i="23"/>
  <c r="AW423" i="23"/>
  <c r="AR423" i="23"/>
  <c r="AQ423" i="23"/>
  <c r="AO423" i="23"/>
  <c r="AM423" i="23"/>
  <c r="AL423" i="23"/>
  <c r="AK423" i="23"/>
  <c r="L423" i="23"/>
  <c r="F423" i="23"/>
  <c r="D423" i="23"/>
  <c r="C423" i="23"/>
  <c r="BA422" i="23"/>
  <c r="AZ422" i="23"/>
  <c r="AY422" i="23"/>
  <c r="AX422" i="23"/>
  <c r="AW422" i="23"/>
  <c r="AR422" i="23"/>
  <c r="AQ422" i="23"/>
  <c r="AO422" i="23"/>
  <c r="AM422" i="23"/>
  <c r="AL422" i="23"/>
  <c r="AK422" i="23"/>
  <c r="L422" i="23"/>
  <c r="F422" i="23"/>
  <c r="D422" i="23"/>
  <c r="C422" i="23"/>
  <c r="BA421" i="23"/>
  <c r="AZ421" i="23"/>
  <c r="AY421" i="23"/>
  <c r="AX421" i="23"/>
  <c r="AW421" i="23"/>
  <c r="AR421" i="23"/>
  <c r="AQ421" i="23"/>
  <c r="AO421" i="23"/>
  <c r="AM421" i="23"/>
  <c r="AL421" i="23"/>
  <c r="AK421" i="23"/>
  <c r="L421" i="23"/>
  <c r="F421" i="23"/>
  <c r="D421" i="23"/>
  <c r="C421" i="23"/>
  <c r="BA420" i="23"/>
  <c r="AY420" i="23"/>
  <c r="AX420" i="23"/>
  <c r="AW420" i="23"/>
  <c r="AR420" i="23"/>
  <c r="AZ420" i="23" s="1"/>
  <c r="AQ420" i="23"/>
  <c r="AO420" i="23"/>
  <c r="AM420" i="23"/>
  <c r="AL420" i="23"/>
  <c r="AK420" i="23"/>
  <c r="L420" i="23"/>
  <c r="F420" i="23"/>
  <c r="D420" i="23"/>
  <c r="C420" i="23"/>
  <c r="BA419" i="23"/>
  <c r="AZ419" i="23"/>
  <c r="AY419" i="23"/>
  <c r="AX419" i="23"/>
  <c r="AW419" i="23"/>
  <c r="AR419" i="23"/>
  <c r="AQ419" i="23"/>
  <c r="AO419" i="23"/>
  <c r="AM419" i="23"/>
  <c r="AL419" i="23"/>
  <c r="AK419" i="23"/>
  <c r="L419" i="23"/>
  <c r="F419" i="23"/>
  <c r="D419" i="23"/>
  <c r="C419" i="23"/>
  <c r="BA418" i="23"/>
  <c r="AZ418" i="23"/>
  <c r="AY418" i="23"/>
  <c r="AX418" i="23"/>
  <c r="AW418" i="23"/>
  <c r="AR418" i="23"/>
  <c r="AQ418" i="23"/>
  <c r="AO418" i="23"/>
  <c r="AM418" i="23"/>
  <c r="AL418" i="23"/>
  <c r="AK418" i="23"/>
  <c r="L418" i="23"/>
  <c r="F418" i="23"/>
  <c r="D418" i="23"/>
  <c r="C418" i="23"/>
  <c r="BA417" i="23"/>
  <c r="AZ417" i="23"/>
  <c r="AY417" i="23"/>
  <c r="AX417" i="23"/>
  <c r="AW417" i="23"/>
  <c r="AR417" i="23"/>
  <c r="AQ417" i="23"/>
  <c r="AO417" i="23"/>
  <c r="AM417" i="23"/>
  <c r="AL417" i="23"/>
  <c r="AK417" i="23"/>
  <c r="L417" i="23"/>
  <c r="F417" i="23"/>
  <c r="D417" i="23"/>
  <c r="C417" i="23"/>
  <c r="BA416" i="23"/>
  <c r="AY416" i="23"/>
  <c r="AX416" i="23"/>
  <c r="AW416" i="23"/>
  <c r="AR416" i="23"/>
  <c r="AZ416" i="23" s="1"/>
  <c r="AQ416" i="23"/>
  <c r="AO416" i="23"/>
  <c r="AM416" i="23"/>
  <c r="AL416" i="23"/>
  <c r="AK416" i="23"/>
  <c r="L416" i="23"/>
  <c r="F416" i="23"/>
  <c r="D416" i="23"/>
  <c r="C416" i="23"/>
  <c r="BA415" i="23"/>
  <c r="AZ415" i="23"/>
  <c r="AY415" i="23"/>
  <c r="AX415" i="23"/>
  <c r="AW415" i="23"/>
  <c r="AR415" i="23"/>
  <c r="AQ415" i="23"/>
  <c r="AO415" i="23"/>
  <c r="AM415" i="23"/>
  <c r="AL415" i="23"/>
  <c r="AK415" i="23"/>
  <c r="L415" i="23"/>
  <c r="F415" i="23"/>
  <c r="D415" i="23"/>
  <c r="C415" i="23"/>
  <c r="BA414" i="23"/>
  <c r="AZ414" i="23"/>
  <c r="AY414" i="23"/>
  <c r="AX414" i="23"/>
  <c r="AW414" i="23"/>
  <c r="AR414" i="23"/>
  <c r="AQ414" i="23"/>
  <c r="AO414" i="23"/>
  <c r="AM414" i="23"/>
  <c r="AL414" i="23"/>
  <c r="AK414" i="23"/>
  <c r="L414" i="23"/>
  <c r="F414" i="23"/>
  <c r="D414" i="23"/>
  <c r="C414" i="23"/>
  <c r="BA413" i="23"/>
  <c r="AZ413" i="23"/>
  <c r="AY413" i="23"/>
  <c r="AX413" i="23"/>
  <c r="AW413" i="23"/>
  <c r="AR413" i="23"/>
  <c r="AQ413" i="23"/>
  <c r="AO413" i="23"/>
  <c r="AM413" i="23"/>
  <c r="AL413" i="23"/>
  <c r="AK413" i="23"/>
  <c r="L413" i="23"/>
  <c r="F413" i="23"/>
  <c r="D413" i="23"/>
  <c r="C413" i="23"/>
  <c r="BA412" i="23"/>
  <c r="AY412" i="23"/>
  <c r="AX412" i="23"/>
  <c r="AW412" i="23"/>
  <c r="AR412" i="23"/>
  <c r="AZ412" i="23" s="1"/>
  <c r="AQ412" i="23"/>
  <c r="AO412" i="23"/>
  <c r="AM412" i="23"/>
  <c r="AL412" i="23"/>
  <c r="AK412" i="23"/>
  <c r="L412" i="23"/>
  <c r="F412" i="23"/>
  <c r="D412" i="23"/>
  <c r="C412" i="23"/>
  <c r="BA411" i="23"/>
  <c r="AY411" i="23"/>
  <c r="AX411" i="23"/>
  <c r="AW411" i="23"/>
  <c r="AR411" i="23"/>
  <c r="AZ411" i="23" s="1"/>
  <c r="AQ411" i="23"/>
  <c r="AO411" i="23"/>
  <c r="AM411" i="23"/>
  <c r="AL411" i="23"/>
  <c r="AK411" i="23"/>
  <c r="L411" i="23"/>
  <c r="F411" i="23"/>
  <c r="D411" i="23"/>
  <c r="C411" i="23"/>
  <c r="BA410" i="23"/>
  <c r="AZ410" i="23"/>
  <c r="AY410" i="23"/>
  <c r="AX410" i="23"/>
  <c r="AW410" i="23"/>
  <c r="AR410" i="23"/>
  <c r="AQ410" i="23"/>
  <c r="AO410" i="23"/>
  <c r="AM410" i="23"/>
  <c r="AL410" i="23"/>
  <c r="AK410" i="23"/>
  <c r="L410" i="23"/>
  <c r="F410" i="23"/>
  <c r="D410" i="23"/>
  <c r="C410" i="23"/>
  <c r="BA409" i="23"/>
  <c r="AZ409" i="23"/>
  <c r="AY409" i="23"/>
  <c r="AX409" i="23"/>
  <c r="AW409" i="23"/>
  <c r="AR409" i="23"/>
  <c r="AQ409" i="23"/>
  <c r="AO409" i="23"/>
  <c r="AM409" i="23"/>
  <c r="AL409" i="23"/>
  <c r="AK409" i="23"/>
  <c r="L409" i="23"/>
  <c r="F409" i="23"/>
  <c r="D409" i="23"/>
  <c r="C409" i="23"/>
  <c r="BA408" i="23"/>
  <c r="AY408" i="23"/>
  <c r="AX408" i="23"/>
  <c r="AW408" i="23"/>
  <c r="AR408" i="23"/>
  <c r="AZ408" i="23" s="1"/>
  <c r="AQ408" i="23"/>
  <c r="AO408" i="23"/>
  <c r="AM408" i="23"/>
  <c r="AL408" i="23"/>
  <c r="AK408" i="23"/>
  <c r="L408" i="23"/>
  <c r="F408" i="23"/>
  <c r="D408" i="23"/>
  <c r="C408" i="23"/>
  <c r="BA407" i="23"/>
  <c r="AY407" i="23"/>
  <c r="AX407" i="23"/>
  <c r="AW407" i="23"/>
  <c r="AR407" i="23"/>
  <c r="AZ407" i="23" s="1"/>
  <c r="AQ407" i="23"/>
  <c r="AO407" i="23"/>
  <c r="AM407" i="23"/>
  <c r="AL407" i="23"/>
  <c r="AK407" i="23"/>
  <c r="L407" i="23"/>
  <c r="F407" i="23"/>
  <c r="D407" i="23"/>
  <c r="C407" i="23"/>
  <c r="BA406" i="23"/>
  <c r="AZ406" i="23"/>
  <c r="AY406" i="23"/>
  <c r="AX406" i="23"/>
  <c r="AW406" i="23"/>
  <c r="AR406" i="23"/>
  <c r="AQ406" i="23"/>
  <c r="AO406" i="23"/>
  <c r="AM406" i="23"/>
  <c r="AL406" i="23"/>
  <c r="AK406" i="23"/>
  <c r="L406" i="23"/>
  <c r="F406" i="23"/>
  <c r="D406" i="23"/>
  <c r="C406" i="23"/>
  <c r="BA405" i="23"/>
  <c r="AZ405" i="23"/>
  <c r="AY405" i="23"/>
  <c r="AX405" i="23"/>
  <c r="AW405" i="23"/>
  <c r="AR405" i="23"/>
  <c r="AQ405" i="23"/>
  <c r="AO405" i="23"/>
  <c r="AM405" i="23"/>
  <c r="AL405" i="23"/>
  <c r="AK405" i="23"/>
  <c r="L405" i="23"/>
  <c r="F405" i="23"/>
  <c r="D405" i="23"/>
  <c r="C405" i="23"/>
  <c r="BA404" i="23"/>
  <c r="AY404" i="23"/>
  <c r="AX404" i="23"/>
  <c r="AW404" i="23"/>
  <c r="AR404" i="23"/>
  <c r="AZ404" i="23" s="1"/>
  <c r="AQ404" i="23"/>
  <c r="AO404" i="23"/>
  <c r="AM404" i="23"/>
  <c r="AL404" i="23"/>
  <c r="AK404" i="23"/>
  <c r="L404" i="23"/>
  <c r="F404" i="23"/>
  <c r="D404" i="23"/>
  <c r="C404" i="23"/>
  <c r="BA403" i="23"/>
  <c r="AY403" i="23"/>
  <c r="AX403" i="23"/>
  <c r="AW403" i="23"/>
  <c r="AR403" i="23"/>
  <c r="AZ403" i="23" s="1"/>
  <c r="AQ403" i="23"/>
  <c r="AO403" i="23"/>
  <c r="AM403" i="23"/>
  <c r="AL403" i="23"/>
  <c r="AK403" i="23"/>
  <c r="L403" i="23"/>
  <c r="F403" i="23"/>
  <c r="D403" i="23"/>
  <c r="C403" i="23"/>
  <c r="BA402" i="23"/>
  <c r="AZ402" i="23"/>
  <c r="AY402" i="23"/>
  <c r="AX402" i="23"/>
  <c r="AW402" i="23"/>
  <c r="AR402" i="23"/>
  <c r="AQ402" i="23"/>
  <c r="AO402" i="23"/>
  <c r="AM402" i="23"/>
  <c r="AL402" i="23"/>
  <c r="AK402" i="23"/>
  <c r="L402" i="23"/>
  <c r="F402" i="23"/>
  <c r="D402" i="23"/>
  <c r="C402" i="23"/>
  <c r="BA401" i="23"/>
  <c r="AZ401" i="23"/>
  <c r="AY401" i="23"/>
  <c r="AX401" i="23"/>
  <c r="AW401" i="23"/>
  <c r="AR401" i="23"/>
  <c r="AQ401" i="23"/>
  <c r="AO401" i="23"/>
  <c r="AM401" i="23"/>
  <c r="AL401" i="23"/>
  <c r="AK401" i="23"/>
  <c r="L401" i="23"/>
  <c r="F401" i="23"/>
  <c r="D401" i="23"/>
  <c r="C401" i="23"/>
  <c r="BA400" i="23"/>
  <c r="AY400" i="23"/>
  <c r="AX400" i="23"/>
  <c r="AW400" i="23"/>
  <c r="AR400" i="23"/>
  <c r="AZ400" i="23" s="1"/>
  <c r="AQ400" i="23"/>
  <c r="AO400" i="23"/>
  <c r="AM400" i="23"/>
  <c r="AL400" i="23"/>
  <c r="AK400" i="23"/>
  <c r="L400" i="23"/>
  <c r="F400" i="23"/>
  <c r="D400" i="23"/>
  <c r="C400" i="23"/>
  <c r="BA399" i="23"/>
  <c r="AY399" i="23"/>
  <c r="AX399" i="23"/>
  <c r="AW399" i="23"/>
  <c r="AR399" i="23"/>
  <c r="AZ399" i="23" s="1"/>
  <c r="AQ399" i="23"/>
  <c r="AO399" i="23"/>
  <c r="AM399" i="23"/>
  <c r="AL399" i="23"/>
  <c r="AK399" i="23"/>
  <c r="L399" i="23"/>
  <c r="F399" i="23"/>
  <c r="D399" i="23"/>
  <c r="C399" i="23"/>
  <c r="BA398" i="23"/>
  <c r="AZ398" i="23"/>
  <c r="AY398" i="23"/>
  <c r="AX398" i="23"/>
  <c r="AW398" i="23"/>
  <c r="AR398" i="23"/>
  <c r="AQ398" i="23"/>
  <c r="AO398" i="23"/>
  <c r="AM398" i="23"/>
  <c r="AL398" i="23"/>
  <c r="AK398" i="23"/>
  <c r="L398" i="23"/>
  <c r="F398" i="23"/>
  <c r="D398" i="23"/>
  <c r="C398" i="23"/>
  <c r="BA397" i="23"/>
  <c r="AZ397" i="23"/>
  <c r="AY397" i="23"/>
  <c r="AX397" i="23"/>
  <c r="AW397" i="23"/>
  <c r="AR397" i="23"/>
  <c r="AQ397" i="23"/>
  <c r="AO397" i="23"/>
  <c r="AM397" i="23"/>
  <c r="AL397" i="23"/>
  <c r="AK397" i="23"/>
  <c r="L397" i="23"/>
  <c r="F397" i="23"/>
  <c r="D397" i="23"/>
  <c r="C397" i="23"/>
  <c r="BA396" i="23"/>
  <c r="AY396" i="23"/>
  <c r="AX396" i="23"/>
  <c r="AW396" i="23"/>
  <c r="AR396" i="23"/>
  <c r="AZ396" i="23" s="1"/>
  <c r="AQ396" i="23"/>
  <c r="AO396" i="23"/>
  <c r="AM396" i="23"/>
  <c r="AL396" i="23"/>
  <c r="AK396" i="23"/>
  <c r="L396" i="23"/>
  <c r="F396" i="23"/>
  <c r="D396" i="23"/>
  <c r="C396" i="23"/>
  <c r="BA395" i="23"/>
  <c r="AY395" i="23"/>
  <c r="AX395" i="23"/>
  <c r="AW395" i="23"/>
  <c r="AR395" i="23"/>
  <c r="AZ395" i="23" s="1"/>
  <c r="AQ395" i="23"/>
  <c r="AO395" i="23"/>
  <c r="AM395" i="23"/>
  <c r="AL395" i="23"/>
  <c r="AK395" i="23"/>
  <c r="L395" i="23"/>
  <c r="F395" i="23"/>
  <c r="D395" i="23"/>
  <c r="C395" i="23"/>
  <c r="BA394" i="23"/>
  <c r="AZ394" i="23"/>
  <c r="AY394" i="23"/>
  <c r="AX394" i="23"/>
  <c r="AW394" i="23"/>
  <c r="AR394" i="23"/>
  <c r="AQ394" i="23"/>
  <c r="AO394" i="23"/>
  <c r="AM394" i="23"/>
  <c r="AL394" i="23"/>
  <c r="AK394" i="23"/>
  <c r="L394" i="23"/>
  <c r="F394" i="23"/>
  <c r="D394" i="23"/>
  <c r="C394" i="23"/>
  <c r="BA393" i="23"/>
  <c r="AZ393" i="23"/>
  <c r="AY393" i="23"/>
  <c r="AX393" i="23"/>
  <c r="AW393" i="23"/>
  <c r="AR393" i="23"/>
  <c r="AQ393" i="23"/>
  <c r="AO393" i="23"/>
  <c r="AM393" i="23"/>
  <c r="AL393" i="23"/>
  <c r="AK393" i="23"/>
  <c r="L393" i="23"/>
  <c r="F393" i="23"/>
  <c r="D393" i="23"/>
  <c r="C393" i="23"/>
  <c r="BA392" i="23"/>
  <c r="AY392" i="23"/>
  <c r="AX392" i="23"/>
  <c r="AW392" i="23"/>
  <c r="AR392" i="23"/>
  <c r="AZ392" i="23" s="1"/>
  <c r="AQ392" i="23"/>
  <c r="AO392" i="23"/>
  <c r="AM392" i="23"/>
  <c r="AL392" i="23"/>
  <c r="AK392" i="23"/>
  <c r="L392" i="23"/>
  <c r="F392" i="23"/>
  <c r="D392" i="23"/>
  <c r="C392" i="23"/>
  <c r="BA391" i="23"/>
  <c r="AY391" i="23"/>
  <c r="AX391" i="23"/>
  <c r="AW391" i="23"/>
  <c r="AR391" i="23"/>
  <c r="AZ391" i="23" s="1"/>
  <c r="AQ391" i="23"/>
  <c r="AO391" i="23"/>
  <c r="AM391" i="23"/>
  <c r="AL391" i="23"/>
  <c r="AK391" i="23"/>
  <c r="L391" i="23"/>
  <c r="F391" i="23"/>
  <c r="D391" i="23"/>
  <c r="C391" i="23"/>
  <c r="BA390" i="23"/>
  <c r="AZ390" i="23"/>
  <c r="AY390" i="23"/>
  <c r="AX390" i="23"/>
  <c r="AW390" i="23"/>
  <c r="AR390" i="23"/>
  <c r="AQ390" i="23"/>
  <c r="AO390" i="23"/>
  <c r="AM390" i="23"/>
  <c r="AL390" i="23"/>
  <c r="AK390" i="23"/>
  <c r="L390" i="23"/>
  <c r="F390" i="23"/>
  <c r="D390" i="23"/>
  <c r="C390" i="23"/>
  <c r="BA389" i="23"/>
  <c r="AZ389" i="23"/>
  <c r="AY389" i="23"/>
  <c r="AX389" i="23"/>
  <c r="AW389" i="23"/>
  <c r="AR389" i="23"/>
  <c r="AQ389" i="23"/>
  <c r="AO389" i="23"/>
  <c r="AM389" i="23"/>
  <c r="AL389" i="23"/>
  <c r="AK389" i="23"/>
  <c r="L389" i="23"/>
  <c r="F389" i="23"/>
  <c r="D389" i="23"/>
  <c r="C389" i="23"/>
  <c r="BA388" i="23"/>
  <c r="AY388" i="23"/>
  <c r="AX388" i="23"/>
  <c r="AW388" i="23"/>
  <c r="AR388" i="23"/>
  <c r="AZ388" i="23" s="1"/>
  <c r="AQ388" i="23"/>
  <c r="AO388" i="23"/>
  <c r="AM388" i="23"/>
  <c r="AL388" i="23"/>
  <c r="AK388" i="23"/>
  <c r="L388" i="23"/>
  <c r="F388" i="23"/>
  <c r="D388" i="23"/>
  <c r="C388" i="23"/>
  <c r="BA387" i="23"/>
  <c r="AY387" i="23"/>
  <c r="AX387" i="23"/>
  <c r="AW387" i="23"/>
  <c r="AR387" i="23"/>
  <c r="AZ387" i="23" s="1"/>
  <c r="AQ387" i="23"/>
  <c r="AO387" i="23"/>
  <c r="AM387" i="23"/>
  <c r="AL387" i="23"/>
  <c r="AK387" i="23"/>
  <c r="L387" i="23"/>
  <c r="F387" i="23"/>
  <c r="D387" i="23"/>
  <c r="C387" i="23"/>
  <c r="BA386" i="23"/>
  <c r="AZ386" i="23"/>
  <c r="AY386" i="23"/>
  <c r="AX386" i="23"/>
  <c r="AW386" i="23"/>
  <c r="AR386" i="23"/>
  <c r="AQ386" i="23"/>
  <c r="AO386" i="23"/>
  <c r="AM386" i="23"/>
  <c r="AL386" i="23"/>
  <c r="AK386" i="23"/>
  <c r="L386" i="23"/>
  <c r="F386" i="23"/>
  <c r="D386" i="23"/>
  <c r="C386" i="23"/>
  <c r="BA385" i="23"/>
  <c r="AZ385" i="23"/>
  <c r="AY385" i="23"/>
  <c r="AX385" i="23"/>
  <c r="AW385" i="23"/>
  <c r="AR385" i="23"/>
  <c r="AQ385" i="23"/>
  <c r="AO385" i="23"/>
  <c r="AM385" i="23"/>
  <c r="AL385" i="23"/>
  <c r="AK385" i="23"/>
  <c r="L385" i="23"/>
  <c r="F385" i="23"/>
  <c r="D385" i="23"/>
  <c r="C385" i="23"/>
  <c r="BA384" i="23"/>
  <c r="AY384" i="23"/>
  <c r="AX384" i="23"/>
  <c r="AW384" i="23"/>
  <c r="AR384" i="23"/>
  <c r="AZ384" i="23" s="1"/>
  <c r="AQ384" i="23"/>
  <c r="AO384" i="23"/>
  <c r="AM384" i="23"/>
  <c r="AL384" i="23"/>
  <c r="AK384" i="23"/>
  <c r="L384" i="23"/>
  <c r="F384" i="23"/>
  <c r="D384" i="23"/>
  <c r="C384" i="23"/>
  <c r="BA383" i="23"/>
  <c r="AY383" i="23"/>
  <c r="AX383" i="23"/>
  <c r="AW383" i="23"/>
  <c r="AR383" i="23"/>
  <c r="AZ383" i="23" s="1"/>
  <c r="AQ383" i="23"/>
  <c r="AO383" i="23"/>
  <c r="AM383" i="23"/>
  <c r="AL383" i="23"/>
  <c r="AK383" i="23"/>
  <c r="L383" i="23"/>
  <c r="F383" i="23"/>
  <c r="D383" i="23"/>
  <c r="C383" i="23"/>
  <c r="BA382" i="23"/>
  <c r="AZ382" i="23"/>
  <c r="AY382" i="23"/>
  <c r="AX382" i="23"/>
  <c r="AW382" i="23"/>
  <c r="AR382" i="23"/>
  <c r="AQ382" i="23"/>
  <c r="AO382" i="23"/>
  <c r="AM382" i="23"/>
  <c r="AL382" i="23"/>
  <c r="AK382" i="23"/>
  <c r="L382" i="23"/>
  <c r="F382" i="23"/>
  <c r="D382" i="23"/>
  <c r="C382" i="23"/>
  <c r="BA381" i="23"/>
  <c r="AZ381" i="23"/>
  <c r="AY381" i="23"/>
  <c r="AX381" i="23"/>
  <c r="AW381" i="23"/>
  <c r="AR381" i="23"/>
  <c r="AQ381" i="23"/>
  <c r="AO381" i="23"/>
  <c r="AM381" i="23"/>
  <c r="AL381" i="23"/>
  <c r="AK381" i="23"/>
  <c r="L381" i="23"/>
  <c r="F381" i="23"/>
  <c r="D381" i="23"/>
  <c r="C381" i="23"/>
  <c r="BA380" i="23"/>
  <c r="AY380" i="23"/>
  <c r="AX380" i="23"/>
  <c r="AW380" i="23"/>
  <c r="AR380" i="23"/>
  <c r="AZ380" i="23" s="1"/>
  <c r="AQ380" i="23"/>
  <c r="AO380" i="23"/>
  <c r="AM380" i="23"/>
  <c r="AL380" i="23"/>
  <c r="AK380" i="23"/>
  <c r="L380" i="23"/>
  <c r="F380" i="23"/>
  <c r="D380" i="23"/>
  <c r="C380" i="23"/>
  <c r="BA379" i="23"/>
  <c r="AY379" i="23"/>
  <c r="AX379" i="23"/>
  <c r="AW379" i="23"/>
  <c r="AR379" i="23"/>
  <c r="AZ379" i="23" s="1"/>
  <c r="AQ379" i="23"/>
  <c r="AO379" i="23"/>
  <c r="AM379" i="23"/>
  <c r="AL379" i="23"/>
  <c r="AK379" i="23"/>
  <c r="L379" i="23"/>
  <c r="F379" i="23"/>
  <c r="D379" i="23"/>
  <c r="C379" i="23"/>
  <c r="BA378" i="23"/>
  <c r="AZ378" i="23"/>
  <c r="AY378" i="23"/>
  <c r="AX378" i="23"/>
  <c r="AW378" i="23"/>
  <c r="AR378" i="23"/>
  <c r="AQ378" i="23"/>
  <c r="AO378" i="23"/>
  <c r="AM378" i="23"/>
  <c r="AL378" i="23"/>
  <c r="AK378" i="23"/>
  <c r="L378" i="23"/>
  <c r="F378" i="23"/>
  <c r="D378" i="23"/>
  <c r="C378" i="23"/>
  <c r="BA377" i="23"/>
  <c r="AZ377" i="23"/>
  <c r="AY377" i="23"/>
  <c r="AX377" i="23"/>
  <c r="AW377" i="23"/>
  <c r="AR377" i="23"/>
  <c r="AQ377" i="23"/>
  <c r="AO377" i="23"/>
  <c r="AM377" i="23"/>
  <c r="AL377" i="23"/>
  <c r="AK377" i="23"/>
  <c r="L377" i="23"/>
  <c r="F377" i="23"/>
  <c r="D377" i="23"/>
  <c r="C377" i="23"/>
  <c r="BA376" i="23"/>
  <c r="AY376" i="23"/>
  <c r="AX376" i="23"/>
  <c r="AW376" i="23"/>
  <c r="AR376" i="23"/>
  <c r="AZ376" i="23" s="1"/>
  <c r="AQ376" i="23"/>
  <c r="AO376" i="23"/>
  <c r="AM376" i="23"/>
  <c r="AL376" i="23"/>
  <c r="AK376" i="23"/>
  <c r="L376" i="23"/>
  <c r="F376" i="23"/>
  <c r="D376" i="23"/>
  <c r="C376" i="23"/>
  <c r="BA375" i="23"/>
  <c r="AY375" i="23"/>
  <c r="AX375" i="23"/>
  <c r="AW375" i="23"/>
  <c r="AR375" i="23"/>
  <c r="AZ375" i="23" s="1"/>
  <c r="AQ375" i="23"/>
  <c r="AO375" i="23"/>
  <c r="AM375" i="23"/>
  <c r="AL375" i="23"/>
  <c r="AK375" i="23"/>
  <c r="L375" i="23"/>
  <c r="F375" i="23"/>
  <c r="D375" i="23"/>
  <c r="C375" i="23"/>
  <c r="BA374" i="23"/>
  <c r="AZ374" i="23"/>
  <c r="AY374" i="23"/>
  <c r="AX374" i="23"/>
  <c r="AW374" i="23"/>
  <c r="AR374" i="23"/>
  <c r="AQ374" i="23"/>
  <c r="AO374" i="23"/>
  <c r="AM374" i="23"/>
  <c r="AL374" i="23"/>
  <c r="AK374" i="23"/>
  <c r="L374" i="23"/>
  <c r="F374" i="23"/>
  <c r="D374" i="23"/>
  <c r="C374" i="23"/>
  <c r="BA373" i="23"/>
  <c r="AZ373" i="23"/>
  <c r="AY373" i="23"/>
  <c r="AX373" i="23"/>
  <c r="AW373" i="23"/>
  <c r="AR373" i="23"/>
  <c r="AQ373" i="23"/>
  <c r="AO373" i="23"/>
  <c r="AM373" i="23"/>
  <c r="AL373" i="23"/>
  <c r="AK373" i="23"/>
  <c r="L373" i="23"/>
  <c r="F373" i="23"/>
  <c r="D373" i="23"/>
  <c r="C373" i="23"/>
  <c r="BA372" i="23"/>
  <c r="AY372" i="23"/>
  <c r="AX372" i="23"/>
  <c r="AW372" i="23"/>
  <c r="AR372" i="23"/>
  <c r="AZ372" i="23" s="1"/>
  <c r="AQ372" i="23"/>
  <c r="AO372" i="23"/>
  <c r="AM372" i="23"/>
  <c r="AL372" i="23"/>
  <c r="AK372" i="23"/>
  <c r="L372" i="23"/>
  <c r="F372" i="23"/>
  <c r="D372" i="23"/>
  <c r="C372" i="23"/>
  <c r="BA371" i="23"/>
  <c r="AY371" i="23"/>
  <c r="AX371" i="23"/>
  <c r="AW371" i="23"/>
  <c r="AR371" i="23"/>
  <c r="AZ371" i="23" s="1"/>
  <c r="AQ371" i="23"/>
  <c r="AO371" i="23"/>
  <c r="AM371" i="23"/>
  <c r="AL371" i="23"/>
  <c r="AK371" i="23"/>
  <c r="L371" i="23"/>
  <c r="F371" i="23"/>
  <c r="D371" i="23"/>
  <c r="C371" i="23"/>
  <c r="BA370" i="23"/>
  <c r="AZ370" i="23"/>
  <c r="AY370" i="23"/>
  <c r="AX370" i="23"/>
  <c r="AW370" i="23"/>
  <c r="AR370" i="23"/>
  <c r="AQ370" i="23"/>
  <c r="AO370" i="23"/>
  <c r="AM370" i="23"/>
  <c r="AL370" i="23"/>
  <c r="AK370" i="23"/>
  <c r="L370" i="23"/>
  <c r="F370" i="23"/>
  <c r="D370" i="23"/>
  <c r="C370" i="23"/>
  <c r="BA369" i="23"/>
  <c r="AZ369" i="23"/>
  <c r="AY369" i="23"/>
  <c r="AX369" i="23"/>
  <c r="AW369" i="23"/>
  <c r="AR369" i="23"/>
  <c r="AQ369" i="23"/>
  <c r="AO369" i="23"/>
  <c r="AM369" i="23"/>
  <c r="AL369" i="23"/>
  <c r="AK369" i="23"/>
  <c r="L369" i="23"/>
  <c r="F369" i="23"/>
  <c r="D369" i="23"/>
  <c r="C369" i="23"/>
  <c r="BA368" i="23"/>
  <c r="AY368" i="23"/>
  <c r="AX368" i="23"/>
  <c r="AW368" i="23"/>
  <c r="AR368" i="23"/>
  <c r="AZ368" i="23" s="1"/>
  <c r="AQ368" i="23"/>
  <c r="AO368" i="23"/>
  <c r="AM368" i="23"/>
  <c r="AL368" i="23"/>
  <c r="AK368" i="23"/>
  <c r="L368" i="23"/>
  <c r="F368" i="23"/>
  <c r="D368" i="23"/>
  <c r="C368" i="23"/>
  <c r="BA367" i="23"/>
  <c r="AY367" i="23"/>
  <c r="AX367" i="23"/>
  <c r="AW367" i="23"/>
  <c r="AR367" i="23"/>
  <c r="AZ367" i="23" s="1"/>
  <c r="AQ367" i="23"/>
  <c r="AO367" i="23"/>
  <c r="AM367" i="23"/>
  <c r="AL367" i="23"/>
  <c r="AK367" i="23"/>
  <c r="L367" i="23"/>
  <c r="F367" i="23"/>
  <c r="D367" i="23"/>
  <c r="C367" i="23"/>
  <c r="BA366" i="23"/>
  <c r="AZ366" i="23"/>
  <c r="AY366" i="23"/>
  <c r="AX366" i="23"/>
  <c r="AW366" i="23"/>
  <c r="AR366" i="23"/>
  <c r="AQ366" i="23"/>
  <c r="AO366" i="23"/>
  <c r="AM366" i="23"/>
  <c r="AL366" i="23"/>
  <c r="AK366" i="23"/>
  <c r="L366" i="23"/>
  <c r="F366" i="23"/>
  <c r="D366" i="23"/>
  <c r="C366" i="23"/>
  <c r="BA365" i="23"/>
  <c r="AZ365" i="23"/>
  <c r="AY365" i="23"/>
  <c r="AX365" i="23"/>
  <c r="AW365" i="23"/>
  <c r="AR365" i="23"/>
  <c r="AQ365" i="23"/>
  <c r="AO365" i="23"/>
  <c r="AM365" i="23"/>
  <c r="AL365" i="23"/>
  <c r="AK365" i="23"/>
  <c r="L365" i="23"/>
  <c r="F365" i="23"/>
  <c r="D365" i="23"/>
  <c r="C365" i="23"/>
  <c r="BA364" i="23"/>
  <c r="AY364" i="23"/>
  <c r="AX364" i="23"/>
  <c r="AW364" i="23"/>
  <c r="AR364" i="23"/>
  <c r="AZ364" i="23" s="1"/>
  <c r="AQ364" i="23"/>
  <c r="AO364" i="23"/>
  <c r="AM364" i="23"/>
  <c r="AL364" i="23"/>
  <c r="AK364" i="23"/>
  <c r="L364" i="23"/>
  <c r="F364" i="23"/>
  <c r="D364" i="23"/>
  <c r="C364" i="23"/>
  <c r="BA363" i="23"/>
  <c r="AY363" i="23"/>
  <c r="AX363" i="23"/>
  <c r="AW363" i="23"/>
  <c r="AR363" i="23"/>
  <c r="AZ363" i="23" s="1"/>
  <c r="AQ363" i="23"/>
  <c r="AO363" i="23"/>
  <c r="AM363" i="23"/>
  <c r="AL363" i="23"/>
  <c r="AK363" i="23"/>
  <c r="L363" i="23"/>
  <c r="F363" i="23"/>
  <c r="D363" i="23"/>
  <c r="C363" i="23"/>
  <c r="BA362" i="23"/>
  <c r="AZ362" i="23"/>
  <c r="AY362" i="23"/>
  <c r="AX362" i="23"/>
  <c r="AW362" i="23"/>
  <c r="AR362" i="23"/>
  <c r="AQ362" i="23"/>
  <c r="AO362" i="23"/>
  <c r="AM362" i="23"/>
  <c r="AL362" i="23"/>
  <c r="AK362" i="23"/>
  <c r="L362" i="23"/>
  <c r="F362" i="23"/>
  <c r="D362" i="23"/>
  <c r="C362" i="23"/>
  <c r="BA361" i="23"/>
  <c r="AZ361" i="23"/>
  <c r="AY361" i="23"/>
  <c r="AX361" i="23"/>
  <c r="AW361" i="23"/>
  <c r="AR361" i="23"/>
  <c r="AQ361" i="23"/>
  <c r="AO361" i="23"/>
  <c r="AM361" i="23"/>
  <c r="AL361" i="23"/>
  <c r="AK361" i="23"/>
  <c r="L361" i="23"/>
  <c r="F361" i="23"/>
  <c r="D361" i="23"/>
  <c r="C361" i="23"/>
  <c r="BA360" i="23"/>
  <c r="AY360" i="23"/>
  <c r="AX360" i="23"/>
  <c r="AW360" i="23"/>
  <c r="AR360" i="23"/>
  <c r="AZ360" i="23" s="1"/>
  <c r="AQ360" i="23"/>
  <c r="AO360" i="23"/>
  <c r="AM360" i="23"/>
  <c r="AL360" i="23"/>
  <c r="AK360" i="23"/>
  <c r="L360" i="23"/>
  <c r="F360" i="23"/>
  <c r="D360" i="23"/>
  <c r="C360" i="23"/>
  <c r="BA359" i="23"/>
  <c r="AY359" i="23"/>
  <c r="AX359" i="23"/>
  <c r="AW359" i="23"/>
  <c r="AR359" i="23"/>
  <c r="AZ359" i="23" s="1"/>
  <c r="AQ359" i="23"/>
  <c r="AO359" i="23"/>
  <c r="AM359" i="23"/>
  <c r="AL359" i="23"/>
  <c r="AK359" i="23"/>
  <c r="L359" i="23"/>
  <c r="F359" i="23"/>
  <c r="D359" i="23"/>
  <c r="C359" i="23"/>
  <c r="BA358" i="23"/>
  <c r="AZ358" i="23"/>
  <c r="AY358" i="23"/>
  <c r="AX358" i="23"/>
  <c r="AW358" i="23"/>
  <c r="AR358" i="23"/>
  <c r="AQ358" i="23"/>
  <c r="AO358" i="23"/>
  <c r="AM358" i="23"/>
  <c r="AL358" i="23"/>
  <c r="AK358" i="23"/>
  <c r="L358" i="23"/>
  <c r="F358" i="23"/>
  <c r="D358" i="23"/>
  <c r="C358" i="23"/>
  <c r="BA357" i="23"/>
  <c r="AZ357" i="23"/>
  <c r="AY357" i="23"/>
  <c r="AX357" i="23"/>
  <c r="AW357" i="23"/>
  <c r="AR357" i="23"/>
  <c r="AQ357" i="23"/>
  <c r="AO357" i="23"/>
  <c r="AM357" i="23"/>
  <c r="AL357" i="23"/>
  <c r="AK357" i="23"/>
  <c r="L357" i="23"/>
  <c r="F357" i="23"/>
  <c r="D357" i="23"/>
  <c r="C357" i="23"/>
  <c r="BA356" i="23"/>
  <c r="AY356" i="23"/>
  <c r="AX356" i="23"/>
  <c r="AW356" i="23"/>
  <c r="AR356" i="23"/>
  <c r="AZ356" i="23" s="1"/>
  <c r="AQ356" i="23"/>
  <c r="AO356" i="23"/>
  <c r="AM356" i="23"/>
  <c r="AL356" i="23"/>
  <c r="AK356" i="23"/>
  <c r="L356" i="23"/>
  <c r="F356" i="23"/>
  <c r="D356" i="23"/>
  <c r="C356" i="23"/>
  <c r="BA355" i="23"/>
  <c r="AY355" i="23"/>
  <c r="AX355" i="23"/>
  <c r="AW355" i="23"/>
  <c r="AR355" i="23"/>
  <c r="AZ355" i="23" s="1"/>
  <c r="AQ355" i="23"/>
  <c r="AO355" i="23"/>
  <c r="AM355" i="23"/>
  <c r="AL355" i="23"/>
  <c r="AK355" i="23"/>
  <c r="L355" i="23"/>
  <c r="F355" i="23"/>
  <c r="D355" i="23"/>
  <c r="C355" i="23"/>
  <c r="BA354" i="23"/>
  <c r="AZ354" i="23"/>
  <c r="AY354" i="23"/>
  <c r="AX354" i="23"/>
  <c r="AW354" i="23"/>
  <c r="AR354" i="23"/>
  <c r="AQ354" i="23"/>
  <c r="AO354" i="23"/>
  <c r="AM354" i="23"/>
  <c r="AL354" i="23"/>
  <c r="AK354" i="23"/>
  <c r="L354" i="23"/>
  <c r="F354" i="23"/>
  <c r="D354" i="23"/>
  <c r="C354" i="23"/>
  <c r="BA353" i="23"/>
  <c r="AZ353" i="23"/>
  <c r="AY353" i="23"/>
  <c r="AX353" i="23"/>
  <c r="AW353" i="23"/>
  <c r="AR353" i="23"/>
  <c r="AQ353" i="23"/>
  <c r="AO353" i="23"/>
  <c r="AM353" i="23"/>
  <c r="AL353" i="23"/>
  <c r="AK353" i="23"/>
  <c r="L353" i="23"/>
  <c r="F353" i="23"/>
  <c r="D353" i="23"/>
  <c r="C353" i="23"/>
  <c r="BA352" i="23"/>
  <c r="AY352" i="23"/>
  <c r="AX352" i="23"/>
  <c r="AW352" i="23"/>
  <c r="AR352" i="23"/>
  <c r="AZ352" i="23" s="1"/>
  <c r="AQ352" i="23"/>
  <c r="AO352" i="23"/>
  <c r="AM352" i="23"/>
  <c r="AL352" i="23"/>
  <c r="AK352" i="23"/>
  <c r="L352" i="23"/>
  <c r="F352" i="23"/>
  <c r="D352" i="23"/>
  <c r="C352" i="23"/>
  <c r="BA351" i="23"/>
  <c r="AY351" i="23"/>
  <c r="AX351" i="23"/>
  <c r="AW351" i="23"/>
  <c r="AR351" i="23"/>
  <c r="AZ351" i="23" s="1"/>
  <c r="AQ351" i="23"/>
  <c r="AO351" i="23"/>
  <c r="AM351" i="23"/>
  <c r="AL351" i="23"/>
  <c r="AK351" i="23"/>
  <c r="L351" i="23"/>
  <c r="F351" i="23"/>
  <c r="D351" i="23"/>
  <c r="C351" i="23"/>
  <c r="BA350" i="23"/>
  <c r="AZ350" i="23"/>
  <c r="AY350" i="23"/>
  <c r="AX350" i="23"/>
  <c r="AW350" i="23"/>
  <c r="AR350" i="23"/>
  <c r="AQ350" i="23"/>
  <c r="AO350" i="23"/>
  <c r="AM350" i="23"/>
  <c r="AL350" i="23"/>
  <c r="AK350" i="23"/>
  <c r="L350" i="23"/>
  <c r="F350" i="23"/>
  <c r="D350" i="23"/>
  <c r="C350" i="23"/>
  <c r="BA349" i="23"/>
  <c r="AZ349" i="23"/>
  <c r="AY349" i="23"/>
  <c r="AX349" i="23"/>
  <c r="AW349" i="23"/>
  <c r="AR349" i="23"/>
  <c r="AQ349" i="23"/>
  <c r="AO349" i="23"/>
  <c r="AM349" i="23"/>
  <c r="AL349" i="23"/>
  <c r="AK349" i="23"/>
  <c r="L349" i="23"/>
  <c r="F349" i="23"/>
  <c r="D349" i="23"/>
  <c r="C349" i="23"/>
  <c r="BA348" i="23"/>
  <c r="AY348" i="23"/>
  <c r="AX348" i="23"/>
  <c r="AW348" i="23"/>
  <c r="AR348" i="23"/>
  <c r="AZ348" i="23" s="1"/>
  <c r="AQ348" i="23"/>
  <c r="AO348" i="23"/>
  <c r="AM348" i="23"/>
  <c r="AL348" i="23"/>
  <c r="AK348" i="23"/>
  <c r="L348" i="23"/>
  <c r="F348" i="23"/>
  <c r="D348" i="23"/>
  <c r="C348" i="23"/>
  <c r="BA347" i="23"/>
  <c r="AY347" i="23"/>
  <c r="AX347" i="23"/>
  <c r="AW347" i="23"/>
  <c r="AR347" i="23"/>
  <c r="AZ347" i="23" s="1"/>
  <c r="AQ347" i="23"/>
  <c r="AO347" i="23"/>
  <c r="AM347" i="23"/>
  <c r="AL347" i="23"/>
  <c r="AK347" i="23"/>
  <c r="L347" i="23"/>
  <c r="F347" i="23"/>
  <c r="D347" i="23"/>
  <c r="C347" i="23"/>
  <c r="BA346" i="23"/>
  <c r="AZ346" i="23"/>
  <c r="AY346" i="23"/>
  <c r="AX346" i="23"/>
  <c r="AW346" i="23"/>
  <c r="AR346" i="23"/>
  <c r="AQ346" i="23"/>
  <c r="AO346" i="23"/>
  <c r="AM346" i="23"/>
  <c r="AL346" i="23"/>
  <c r="AK346" i="23"/>
  <c r="L346" i="23"/>
  <c r="F346" i="23"/>
  <c r="D346" i="23"/>
  <c r="C346" i="23"/>
  <c r="BA345" i="23"/>
  <c r="AZ345" i="23"/>
  <c r="AY345" i="23"/>
  <c r="AX345" i="23"/>
  <c r="AW345" i="23"/>
  <c r="AR345" i="23"/>
  <c r="AQ345" i="23"/>
  <c r="AO345" i="23"/>
  <c r="AM345" i="23"/>
  <c r="AL345" i="23"/>
  <c r="AK345" i="23"/>
  <c r="L345" i="23"/>
  <c r="F345" i="23"/>
  <c r="D345" i="23"/>
  <c r="C345" i="23"/>
  <c r="BA344" i="23"/>
  <c r="AY344" i="23"/>
  <c r="AX344" i="23"/>
  <c r="AW344" i="23"/>
  <c r="AR344" i="23"/>
  <c r="AZ344" i="23" s="1"/>
  <c r="AQ344" i="23"/>
  <c r="AO344" i="23"/>
  <c r="AM344" i="23"/>
  <c r="AL344" i="23"/>
  <c r="AK344" i="23"/>
  <c r="L344" i="23"/>
  <c r="F344" i="23"/>
  <c r="D344" i="23"/>
  <c r="C344" i="23"/>
  <c r="BA343" i="23"/>
  <c r="AY343" i="23"/>
  <c r="AX343" i="23"/>
  <c r="AW343" i="23"/>
  <c r="AR343" i="23"/>
  <c r="AZ343" i="23" s="1"/>
  <c r="AQ343" i="23"/>
  <c r="AO343" i="23"/>
  <c r="AM343" i="23"/>
  <c r="AL343" i="23"/>
  <c r="AK343" i="23"/>
  <c r="L343" i="23"/>
  <c r="F343" i="23"/>
  <c r="D343" i="23"/>
  <c r="C343" i="23"/>
  <c r="BA342" i="23"/>
  <c r="AZ342" i="23"/>
  <c r="AY342" i="23"/>
  <c r="AX342" i="23"/>
  <c r="AW342" i="23"/>
  <c r="AR342" i="23"/>
  <c r="AQ342" i="23"/>
  <c r="AO342" i="23"/>
  <c r="AM342" i="23"/>
  <c r="AL342" i="23"/>
  <c r="AK342" i="23"/>
  <c r="L342" i="23"/>
  <c r="F342" i="23"/>
  <c r="D342" i="23"/>
  <c r="C342" i="23"/>
  <c r="BA341" i="23"/>
  <c r="AZ341" i="23"/>
  <c r="AY341" i="23"/>
  <c r="AX341" i="23"/>
  <c r="AW341" i="23"/>
  <c r="AR341" i="23"/>
  <c r="AQ341" i="23"/>
  <c r="AO341" i="23"/>
  <c r="AM341" i="23"/>
  <c r="AL341" i="23"/>
  <c r="AK341" i="23"/>
  <c r="L341" i="23"/>
  <c r="F341" i="23"/>
  <c r="D341" i="23"/>
  <c r="C341" i="23"/>
  <c r="BA340" i="23"/>
  <c r="AY340" i="23"/>
  <c r="AX340" i="23"/>
  <c r="AW340" i="23"/>
  <c r="AR340" i="23"/>
  <c r="AZ340" i="23" s="1"/>
  <c r="AQ340" i="23"/>
  <c r="AO340" i="23"/>
  <c r="AM340" i="23"/>
  <c r="AL340" i="23"/>
  <c r="AK340" i="23"/>
  <c r="L340" i="23"/>
  <c r="F340" i="23"/>
  <c r="D340" i="23"/>
  <c r="C340" i="23"/>
  <c r="BA339" i="23"/>
  <c r="AY339" i="23"/>
  <c r="AX339" i="23"/>
  <c r="AW339" i="23"/>
  <c r="AR339" i="23"/>
  <c r="AZ339" i="23" s="1"/>
  <c r="AQ339" i="23"/>
  <c r="AO339" i="23"/>
  <c r="AM339" i="23"/>
  <c r="AL339" i="23"/>
  <c r="AK339" i="23"/>
  <c r="L339" i="23"/>
  <c r="F339" i="23"/>
  <c r="D339" i="23"/>
  <c r="C339" i="23"/>
  <c r="BA338" i="23"/>
  <c r="AZ338" i="23"/>
  <c r="AY338" i="23"/>
  <c r="AX338" i="23"/>
  <c r="AW338" i="23"/>
  <c r="AR338" i="23"/>
  <c r="AQ338" i="23"/>
  <c r="AO338" i="23"/>
  <c r="AM338" i="23"/>
  <c r="AL338" i="23"/>
  <c r="AK338" i="23"/>
  <c r="L338" i="23"/>
  <c r="F338" i="23"/>
  <c r="D338" i="23"/>
  <c r="C338" i="23"/>
  <c r="BA337" i="23"/>
  <c r="AZ337" i="23"/>
  <c r="AY337" i="23"/>
  <c r="AX337" i="23"/>
  <c r="AW337" i="23"/>
  <c r="AR337" i="23"/>
  <c r="AQ337" i="23"/>
  <c r="AO337" i="23"/>
  <c r="AM337" i="23"/>
  <c r="AL337" i="23"/>
  <c r="AK337" i="23"/>
  <c r="L337" i="23"/>
  <c r="F337" i="23"/>
  <c r="D337" i="23"/>
  <c r="C337" i="23"/>
  <c r="BA336" i="23"/>
  <c r="AY336" i="23"/>
  <c r="AX336" i="23"/>
  <c r="AW336" i="23"/>
  <c r="AR336" i="23"/>
  <c r="AZ336" i="23" s="1"/>
  <c r="AQ336" i="23"/>
  <c r="AO336" i="23"/>
  <c r="AM336" i="23"/>
  <c r="AL336" i="23"/>
  <c r="AK336" i="23"/>
  <c r="L336" i="23"/>
  <c r="F336" i="23"/>
  <c r="D336" i="23"/>
  <c r="C336" i="23"/>
  <c r="BA335" i="23"/>
  <c r="AY335" i="23"/>
  <c r="AX335" i="23"/>
  <c r="AW335" i="23"/>
  <c r="AR335" i="23"/>
  <c r="AZ335" i="23" s="1"/>
  <c r="AQ335" i="23"/>
  <c r="AO335" i="23"/>
  <c r="AM335" i="23"/>
  <c r="AL335" i="23"/>
  <c r="AK335" i="23"/>
  <c r="L335" i="23"/>
  <c r="F335" i="23"/>
  <c r="D335" i="23"/>
  <c r="C335" i="23"/>
  <c r="BA334" i="23"/>
  <c r="AZ334" i="23"/>
  <c r="AY334" i="23"/>
  <c r="AX334" i="23"/>
  <c r="AW334" i="23"/>
  <c r="AR334" i="23"/>
  <c r="AQ334" i="23"/>
  <c r="AO334" i="23"/>
  <c r="AM334" i="23"/>
  <c r="AL334" i="23"/>
  <c r="AK334" i="23"/>
  <c r="L334" i="23"/>
  <c r="F334" i="23"/>
  <c r="D334" i="23"/>
  <c r="C334" i="23"/>
  <c r="BA333" i="23"/>
  <c r="AZ333" i="23"/>
  <c r="AY333" i="23"/>
  <c r="AX333" i="23"/>
  <c r="AW333" i="23"/>
  <c r="AR333" i="23"/>
  <c r="AQ333" i="23"/>
  <c r="AO333" i="23"/>
  <c r="AM333" i="23"/>
  <c r="AL333" i="23"/>
  <c r="AK333" i="23"/>
  <c r="L333" i="23"/>
  <c r="F333" i="23"/>
  <c r="D333" i="23"/>
  <c r="C333" i="23"/>
  <c r="BA332" i="23"/>
  <c r="AY332" i="23"/>
  <c r="AX332" i="23"/>
  <c r="AW332" i="23"/>
  <c r="AR332" i="23"/>
  <c r="AZ332" i="23" s="1"/>
  <c r="AQ332" i="23"/>
  <c r="AO332" i="23"/>
  <c r="AM332" i="23"/>
  <c r="AL332" i="23"/>
  <c r="AK332" i="23"/>
  <c r="L332" i="23"/>
  <c r="F332" i="23"/>
  <c r="D332" i="23"/>
  <c r="C332" i="23"/>
  <c r="BA331" i="23"/>
  <c r="AY331" i="23"/>
  <c r="AX331" i="23"/>
  <c r="AW331" i="23"/>
  <c r="AR331" i="23"/>
  <c r="AZ331" i="23" s="1"/>
  <c r="AQ331" i="23"/>
  <c r="AO331" i="23"/>
  <c r="AM331" i="23"/>
  <c r="AL331" i="23"/>
  <c r="AK331" i="23"/>
  <c r="L331" i="23"/>
  <c r="F331" i="23"/>
  <c r="D331" i="23"/>
  <c r="C331" i="23"/>
  <c r="BA330" i="23"/>
  <c r="AZ330" i="23"/>
  <c r="AY330" i="23"/>
  <c r="AX330" i="23"/>
  <c r="AW330" i="23"/>
  <c r="AR330" i="23"/>
  <c r="AQ330" i="23"/>
  <c r="AO330" i="23"/>
  <c r="AM330" i="23"/>
  <c r="AL330" i="23"/>
  <c r="AK330" i="23"/>
  <c r="L330" i="23"/>
  <c r="F330" i="23"/>
  <c r="D330" i="23"/>
  <c r="C330" i="23"/>
  <c r="BA329" i="23"/>
  <c r="AZ329" i="23"/>
  <c r="AY329" i="23"/>
  <c r="AX329" i="23"/>
  <c r="AW329" i="23"/>
  <c r="AR329" i="23"/>
  <c r="AQ329" i="23"/>
  <c r="AO329" i="23"/>
  <c r="AM329" i="23"/>
  <c r="AL329" i="23"/>
  <c r="AK329" i="23"/>
  <c r="L329" i="23"/>
  <c r="F329" i="23"/>
  <c r="D329" i="23"/>
  <c r="C329" i="23"/>
  <c r="BA328" i="23"/>
  <c r="AY328" i="23"/>
  <c r="AX328" i="23"/>
  <c r="AW328" i="23"/>
  <c r="AR328" i="23"/>
  <c r="AZ328" i="23" s="1"/>
  <c r="AQ328" i="23"/>
  <c r="AO328" i="23"/>
  <c r="AM328" i="23"/>
  <c r="AL328" i="23"/>
  <c r="AK328" i="23"/>
  <c r="L328" i="23"/>
  <c r="F328" i="23"/>
  <c r="D328" i="23"/>
  <c r="C328" i="23"/>
  <c r="BA327" i="23"/>
  <c r="AY327" i="23"/>
  <c r="AX327" i="23"/>
  <c r="AW327" i="23"/>
  <c r="AR327" i="23"/>
  <c r="AZ327" i="23" s="1"/>
  <c r="AQ327" i="23"/>
  <c r="AO327" i="23"/>
  <c r="AM327" i="23"/>
  <c r="AL327" i="23"/>
  <c r="AK327" i="23"/>
  <c r="L327" i="23"/>
  <c r="F327" i="23"/>
  <c r="D327" i="23"/>
  <c r="C327" i="23"/>
  <c r="BA326" i="23"/>
  <c r="AZ326" i="23"/>
  <c r="AY326" i="23"/>
  <c r="AX326" i="23"/>
  <c r="AW326" i="23"/>
  <c r="AR326" i="23"/>
  <c r="AQ326" i="23"/>
  <c r="AO326" i="23"/>
  <c r="AM326" i="23"/>
  <c r="AL326" i="23"/>
  <c r="AK326" i="23"/>
  <c r="L326" i="23"/>
  <c r="F326" i="23"/>
  <c r="D326" i="23"/>
  <c r="C326" i="23"/>
  <c r="BA325" i="23"/>
  <c r="AZ325" i="23"/>
  <c r="AY325" i="23"/>
  <c r="AX325" i="23"/>
  <c r="AW325" i="23"/>
  <c r="AR325" i="23"/>
  <c r="AQ325" i="23"/>
  <c r="AO325" i="23"/>
  <c r="AM325" i="23"/>
  <c r="AL325" i="23"/>
  <c r="AK325" i="23"/>
  <c r="L325" i="23"/>
  <c r="F325" i="23"/>
  <c r="D325" i="23"/>
  <c r="C325" i="23"/>
  <c r="BA324" i="23"/>
  <c r="AY324" i="23"/>
  <c r="AX324" i="23"/>
  <c r="AW324" i="23"/>
  <c r="AR324" i="23"/>
  <c r="AZ324" i="23" s="1"/>
  <c r="AQ324" i="23"/>
  <c r="AO324" i="23"/>
  <c r="AM324" i="23"/>
  <c r="AL324" i="23"/>
  <c r="AK324" i="23"/>
  <c r="L324" i="23"/>
  <c r="F324" i="23"/>
  <c r="D324" i="23"/>
  <c r="C324" i="23"/>
  <c r="BA323" i="23"/>
  <c r="AY323" i="23"/>
  <c r="AX323" i="23"/>
  <c r="AW323" i="23"/>
  <c r="AR323" i="23"/>
  <c r="AZ323" i="23" s="1"/>
  <c r="AQ323" i="23"/>
  <c r="AO323" i="23"/>
  <c r="AM323" i="23"/>
  <c r="AL323" i="23"/>
  <c r="AK323" i="23"/>
  <c r="L323" i="23"/>
  <c r="F323" i="23"/>
  <c r="D323" i="23"/>
  <c r="C323" i="23"/>
  <c r="BA322" i="23"/>
  <c r="AZ322" i="23"/>
  <c r="AY322" i="23"/>
  <c r="AX322" i="23"/>
  <c r="AW322" i="23"/>
  <c r="AR322" i="23"/>
  <c r="AQ322" i="23"/>
  <c r="AO322" i="23"/>
  <c r="AM322" i="23"/>
  <c r="AL322" i="23"/>
  <c r="AK322" i="23"/>
  <c r="L322" i="23"/>
  <c r="F322" i="23"/>
  <c r="D322" i="23"/>
  <c r="C322" i="23"/>
  <c r="BA321" i="23"/>
  <c r="AZ321" i="23"/>
  <c r="AY321" i="23"/>
  <c r="AX321" i="23"/>
  <c r="AW321" i="23"/>
  <c r="AR321" i="23"/>
  <c r="AQ321" i="23"/>
  <c r="AO321" i="23"/>
  <c r="AM321" i="23"/>
  <c r="AL321" i="23"/>
  <c r="AK321" i="23"/>
  <c r="L321" i="23"/>
  <c r="F321" i="23"/>
  <c r="D321" i="23"/>
  <c r="C321" i="23"/>
  <c r="BA320" i="23"/>
  <c r="AY320" i="23"/>
  <c r="AX320" i="23"/>
  <c r="AW320" i="23"/>
  <c r="AR320" i="23"/>
  <c r="AZ320" i="23" s="1"/>
  <c r="AQ320" i="23"/>
  <c r="AO320" i="23"/>
  <c r="AM320" i="23"/>
  <c r="AL320" i="23"/>
  <c r="AK320" i="23"/>
  <c r="L320" i="23"/>
  <c r="F320" i="23"/>
  <c r="D320" i="23"/>
  <c r="C320" i="23"/>
  <c r="BA319" i="23"/>
  <c r="AY319" i="23"/>
  <c r="AX319" i="23"/>
  <c r="AW319" i="23"/>
  <c r="AR319" i="23"/>
  <c r="AZ319" i="23" s="1"/>
  <c r="AQ319" i="23"/>
  <c r="AO319" i="23"/>
  <c r="AM319" i="23"/>
  <c r="AL319" i="23"/>
  <c r="AK319" i="23"/>
  <c r="L319" i="23"/>
  <c r="F319" i="23"/>
  <c r="D319" i="23"/>
  <c r="C319" i="23"/>
  <c r="BA318" i="23"/>
  <c r="AZ318" i="23"/>
  <c r="AY318" i="23"/>
  <c r="AX318" i="23"/>
  <c r="AW318" i="23"/>
  <c r="AR318" i="23"/>
  <c r="AQ318" i="23"/>
  <c r="AO318" i="23"/>
  <c r="AM318" i="23"/>
  <c r="AL318" i="23"/>
  <c r="AK318" i="23"/>
  <c r="L318" i="23"/>
  <c r="F318" i="23"/>
  <c r="D318" i="23"/>
  <c r="C318" i="23"/>
  <c r="BA317" i="23"/>
  <c r="AZ317" i="23"/>
  <c r="AY317" i="23"/>
  <c r="AX317" i="23"/>
  <c r="AW317" i="23"/>
  <c r="AR317" i="23"/>
  <c r="AQ317" i="23"/>
  <c r="AO317" i="23"/>
  <c r="AM317" i="23"/>
  <c r="AL317" i="23"/>
  <c r="AK317" i="23"/>
  <c r="L317" i="23"/>
  <c r="F317" i="23"/>
  <c r="D317" i="23"/>
  <c r="C317" i="23"/>
  <c r="BA316" i="23"/>
  <c r="AY316" i="23"/>
  <c r="AX316" i="23"/>
  <c r="AW316" i="23"/>
  <c r="AR316" i="23"/>
  <c r="AZ316" i="23" s="1"/>
  <c r="AQ316" i="23"/>
  <c r="AO316" i="23"/>
  <c r="AM316" i="23"/>
  <c r="AL316" i="23"/>
  <c r="AK316" i="23"/>
  <c r="L316" i="23"/>
  <c r="F316" i="23"/>
  <c r="D316" i="23"/>
  <c r="C316" i="23"/>
  <c r="BA315" i="23"/>
  <c r="AY315" i="23"/>
  <c r="AX315" i="23"/>
  <c r="AW315" i="23"/>
  <c r="AR315" i="23"/>
  <c r="AZ315" i="23" s="1"/>
  <c r="AQ315" i="23"/>
  <c r="AO315" i="23"/>
  <c r="AM315" i="23"/>
  <c r="AL315" i="23"/>
  <c r="AK315" i="23"/>
  <c r="L315" i="23"/>
  <c r="F315" i="23"/>
  <c r="D315" i="23"/>
  <c r="C315" i="23"/>
  <c r="BA314" i="23"/>
  <c r="AZ314" i="23"/>
  <c r="AY314" i="23"/>
  <c r="AX314" i="23"/>
  <c r="AW314" i="23"/>
  <c r="AR314" i="23"/>
  <c r="AQ314" i="23"/>
  <c r="AO314" i="23"/>
  <c r="AM314" i="23"/>
  <c r="AL314" i="23"/>
  <c r="AK314" i="23"/>
  <c r="L314" i="23"/>
  <c r="F314" i="23"/>
  <c r="D314" i="23"/>
  <c r="C314" i="23"/>
  <c r="BA313" i="23"/>
  <c r="AZ313" i="23"/>
  <c r="AY313" i="23"/>
  <c r="AX313" i="23"/>
  <c r="AW313" i="23"/>
  <c r="AR313" i="23"/>
  <c r="AQ313" i="23"/>
  <c r="AO313" i="23"/>
  <c r="AM313" i="23"/>
  <c r="AL313" i="23"/>
  <c r="AK313" i="23"/>
  <c r="L313" i="23"/>
  <c r="F313" i="23"/>
  <c r="D313" i="23"/>
  <c r="C313" i="23"/>
  <c r="BA312" i="23"/>
  <c r="AY312" i="23"/>
  <c r="AX312" i="23"/>
  <c r="AW312" i="23"/>
  <c r="AR312" i="23"/>
  <c r="AZ312" i="23" s="1"/>
  <c r="AQ312" i="23"/>
  <c r="AO312" i="23"/>
  <c r="AM312" i="23"/>
  <c r="AL312" i="23"/>
  <c r="AK312" i="23"/>
  <c r="L312" i="23"/>
  <c r="F312" i="23"/>
  <c r="D312" i="23"/>
  <c r="C312" i="23"/>
  <c r="BA311" i="23"/>
  <c r="AY311" i="23"/>
  <c r="AX311" i="23"/>
  <c r="AW311" i="23"/>
  <c r="AR311" i="23"/>
  <c r="AZ311" i="23" s="1"/>
  <c r="AQ311" i="23"/>
  <c r="AO311" i="23"/>
  <c r="AM311" i="23"/>
  <c r="AL311" i="23"/>
  <c r="AK311" i="23"/>
  <c r="L311" i="23"/>
  <c r="F311" i="23"/>
  <c r="D311" i="23"/>
  <c r="C311" i="23"/>
  <c r="BA310" i="23"/>
  <c r="AZ310" i="23"/>
  <c r="AY310" i="23"/>
  <c r="AX310" i="23"/>
  <c r="AW310" i="23"/>
  <c r="AR310" i="23"/>
  <c r="AQ310" i="23"/>
  <c r="AO310" i="23"/>
  <c r="AM310" i="23"/>
  <c r="AL310" i="23"/>
  <c r="AK310" i="23"/>
  <c r="L310" i="23"/>
  <c r="F310" i="23"/>
  <c r="D310" i="23"/>
  <c r="C310" i="23"/>
  <c r="BA309" i="23"/>
  <c r="AZ309" i="23"/>
  <c r="AY309" i="23"/>
  <c r="AX309" i="23"/>
  <c r="AW309" i="23"/>
  <c r="AR309" i="23"/>
  <c r="AQ309" i="23"/>
  <c r="AO309" i="23"/>
  <c r="AM309" i="23"/>
  <c r="AL309" i="23"/>
  <c r="AK309" i="23"/>
  <c r="L309" i="23"/>
  <c r="F309" i="23"/>
  <c r="D309" i="23"/>
  <c r="C309" i="23"/>
  <c r="BA308" i="23"/>
  <c r="AY308" i="23"/>
  <c r="AX308" i="23"/>
  <c r="AW308" i="23"/>
  <c r="AR308" i="23"/>
  <c r="AZ308" i="23" s="1"/>
  <c r="AQ308" i="23"/>
  <c r="AO308" i="23"/>
  <c r="AM308" i="23"/>
  <c r="AL308" i="23"/>
  <c r="AK308" i="23"/>
  <c r="L308" i="23"/>
  <c r="F308" i="23"/>
  <c r="D308" i="23"/>
  <c r="C308" i="23"/>
  <c r="BA307" i="23"/>
  <c r="AY307" i="23"/>
  <c r="AX307" i="23"/>
  <c r="AW307" i="23"/>
  <c r="AR307" i="23"/>
  <c r="AZ307" i="23" s="1"/>
  <c r="AQ307" i="23"/>
  <c r="AO307" i="23"/>
  <c r="AM307" i="23"/>
  <c r="AL307" i="23"/>
  <c r="AK307" i="23"/>
  <c r="L307" i="23"/>
  <c r="F307" i="23"/>
  <c r="D307" i="23"/>
  <c r="C307" i="23"/>
  <c r="BA306" i="23"/>
  <c r="AZ306" i="23"/>
  <c r="AY306" i="23"/>
  <c r="AX306" i="23"/>
  <c r="AW306" i="23"/>
  <c r="AR306" i="23"/>
  <c r="AQ306" i="23"/>
  <c r="AO306" i="23"/>
  <c r="AM306" i="23"/>
  <c r="AL306" i="23"/>
  <c r="AK306" i="23"/>
  <c r="L306" i="23"/>
  <c r="F306" i="23"/>
  <c r="D306" i="23"/>
  <c r="C306" i="23"/>
  <c r="BA305" i="23"/>
  <c r="AZ305" i="23"/>
  <c r="AY305" i="23"/>
  <c r="AX305" i="23"/>
  <c r="AW305" i="23"/>
  <c r="AR305" i="23"/>
  <c r="AQ305" i="23"/>
  <c r="AO305" i="23"/>
  <c r="AM305" i="23"/>
  <c r="AL305" i="23"/>
  <c r="AK305" i="23"/>
  <c r="L305" i="23"/>
  <c r="F305" i="23"/>
  <c r="D305" i="23"/>
  <c r="C305" i="23"/>
  <c r="BA304" i="23"/>
  <c r="AY304" i="23"/>
  <c r="AX304" i="23"/>
  <c r="AW304" i="23"/>
  <c r="AR304" i="23"/>
  <c r="AZ304" i="23" s="1"/>
  <c r="AQ304" i="23"/>
  <c r="AO304" i="23"/>
  <c r="AM304" i="23"/>
  <c r="AL304" i="23"/>
  <c r="AK304" i="23"/>
  <c r="L304" i="23"/>
  <c r="F304" i="23"/>
  <c r="D304" i="23"/>
  <c r="C304" i="23"/>
  <c r="BA303" i="23"/>
  <c r="AY303" i="23"/>
  <c r="AX303" i="23"/>
  <c r="AW303" i="23"/>
  <c r="AR303" i="23"/>
  <c r="AZ303" i="23" s="1"/>
  <c r="AQ303" i="23"/>
  <c r="AO303" i="23"/>
  <c r="AM303" i="23"/>
  <c r="AL303" i="23"/>
  <c r="AK303" i="23"/>
  <c r="L303" i="23"/>
  <c r="F303" i="23"/>
  <c r="D303" i="23"/>
  <c r="C303" i="23"/>
  <c r="BA302" i="23"/>
  <c r="AZ302" i="23"/>
  <c r="AY302" i="23"/>
  <c r="AX302" i="23"/>
  <c r="AW302" i="23"/>
  <c r="AR302" i="23"/>
  <c r="AQ302" i="23"/>
  <c r="AO302" i="23"/>
  <c r="AM302" i="23"/>
  <c r="AL302" i="23"/>
  <c r="AK302" i="23"/>
  <c r="L302" i="23"/>
  <c r="F302" i="23"/>
  <c r="D302" i="23"/>
  <c r="C302" i="23"/>
  <c r="BA301" i="23"/>
  <c r="AZ301" i="23"/>
  <c r="AY301" i="23"/>
  <c r="AX301" i="23"/>
  <c r="AW301" i="23"/>
  <c r="AR301" i="23"/>
  <c r="AQ301" i="23"/>
  <c r="AO301" i="23"/>
  <c r="AM301" i="23"/>
  <c r="AL301" i="23"/>
  <c r="AK301" i="23"/>
  <c r="L301" i="23"/>
  <c r="F301" i="23"/>
  <c r="D301" i="23"/>
  <c r="C301" i="23"/>
  <c r="BA300" i="23"/>
  <c r="AY300" i="23"/>
  <c r="AX300" i="23"/>
  <c r="AW300" i="23"/>
  <c r="AR300" i="23"/>
  <c r="AZ300" i="23" s="1"/>
  <c r="AQ300" i="23"/>
  <c r="AO300" i="23"/>
  <c r="AM300" i="23"/>
  <c r="AL300" i="23"/>
  <c r="AK300" i="23"/>
  <c r="L300" i="23"/>
  <c r="F300" i="23"/>
  <c r="D300" i="23"/>
  <c r="C300" i="23"/>
  <c r="BA299" i="23"/>
  <c r="AY299" i="23"/>
  <c r="AX299" i="23"/>
  <c r="AW299" i="23"/>
  <c r="AR299" i="23"/>
  <c r="AZ299" i="23" s="1"/>
  <c r="AQ299" i="23"/>
  <c r="AO299" i="23"/>
  <c r="AM299" i="23"/>
  <c r="AL299" i="23"/>
  <c r="AK299" i="23"/>
  <c r="L299" i="23"/>
  <c r="F299" i="23"/>
  <c r="D299" i="23"/>
  <c r="C299" i="23"/>
  <c r="BA298" i="23"/>
  <c r="AZ298" i="23"/>
  <c r="AY298" i="23"/>
  <c r="AX298" i="23"/>
  <c r="AW298" i="23"/>
  <c r="AR298" i="23"/>
  <c r="AQ298" i="23"/>
  <c r="AO298" i="23"/>
  <c r="AM298" i="23"/>
  <c r="AL298" i="23"/>
  <c r="AK298" i="23"/>
  <c r="L298" i="23"/>
  <c r="F298" i="23"/>
  <c r="D298" i="23"/>
  <c r="C298" i="23"/>
  <c r="BA297" i="23"/>
  <c r="AZ297" i="23"/>
  <c r="AY297" i="23"/>
  <c r="AX297" i="23"/>
  <c r="AW297" i="23"/>
  <c r="AR297" i="23"/>
  <c r="AQ297" i="23"/>
  <c r="AO297" i="23"/>
  <c r="AM297" i="23"/>
  <c r="AL297" i="23"/>
  <c r="AK297" i="23"/>
  <c r="L297" i="23"/>
  <c r="F297" i="23"/>
  <c r="D297" i="23"/>
  <c r="C297" i="23"/>
  <c r="BA296" i="23"/>
  <c r="AY296" i="23"/>
  <c r="AX296" i="23"/>
  <c r="AW296" i="23"/>
  <c r="AR296" i="23"/>
  <c r="AZ296" i="23" s="1"/>
  <c r="AQ296" i="23"/>
  <c r="AO296" i="23"/>
  <c r="AM296" i="23"/>
  <c r="AL296" i="23"/>
  <c r="AK296" i="23"/>
  <c r="L296" i="23"/>
  <c r="F296" i="23"/>
  <c r="D296" i="23"/>
  <c r="C296" i="23"/>
  <c r="BA295" i="23"/>
  <c r="AY295" i="23"/>
  <c r="AX295" i="23"/>
  <c r="AW295" i="23"/>
  <c r="AR295" i="23"/>
  <c r="AZ295" i="23" s="1"/>
  <c r="AQ295" i="23"/>
  <c r="AO295" i="23"/>
  <c r="AM295" i="23"/>
  <c r="AL295" i="23"/>
  <c r="AK295" i="23"/>
  <c r="L295" i="23"/>
  <c r="F295" i="23"/>
  <c r="D295" i="23"/>
  <c r="C295" i="23"/>
  <c r="BA294" i="23"/>
  <c r="AZ294" i="23"/>
  <c r="AY294" i="23"/>
  <c r="AX294" i="23"/>
  <c r="AW294" i="23"/>
  <c r="AR294" i="23"/>
  <c r="AQ294" i="23"/>
  <c r="AO294" i="23"/>
  <c r="AM294" i="23"/>
  <c r="AL294" i="23"/>
  <c r="AK294" i="23"/>
  <c r="L294" i="23"/>
  <c r="F294" i="23"/>
  <c r="D294" i="23"/>
  <c r="C294" i="23"/>
  <c r="BA293" i="23"/>
  <c r="AZ293" i="23"/>
  <c r="AY293" i="23"/>
  <c r="AX293" i="23"/>
  <c r="AW293" i="23"/>
  <c r="AR293" i="23"/>
  <c r="AQ293" i="23"/>
  <c r="AO293" i="23"/>
  <c r="AM293" i="23"/>
  <c r="AL293" i="23"/>
  <c r="AK293" i="23"/>
  <c r="L293" i="23"/>
  <c r="F293" i="23"/>
  <c r="D293" i="23"/>
  <c r="C293" i="23"/>
  <c r="BA292" i="23"/>
  <c r="AY292" i="23"/>
  <c r="AX292" i="23"/>
  <c r="AW292" i="23"/>
  <c r="AR292" i="23"/>
  <c r="AZ292" i="23" s="1"/>
  <c r="AQ292" i="23"/>
  <c r="AO292" i="23"/>
  <c r="AM292" i="23"/>
  <c r="AL292" i="23"/>
  <c r="AK292" i="23"/>
  <c r="L292" i="23"/>
  <c r="F292" i="23"/>
  <c r="D292" i="23"/>
  <c r="C292" i="23"/>
  <c r="BA291" i="23"/>
  <c r="AY291" i="23"/>
  <c r="AX291" i="23"/>
  <c r="AW291" i="23"/>
  <c r="AR291" i="23"/>
  <c r="AZ291" i="23" s="1"/>
  <c r="AQ291" i="23"/>
  <c r="AO291" i="23"/>
  <c r="AM291" i="23"/>
  <c r="AL291" i="23"/>
  <c r="AK291" i="23"/>
  <c r="L291" i="23"/>
  <c r="F291" i="23"/>
  <c r="D291" i="23"/>
  <c r="C291" i="23"/>
  <c r="BA290" i="23"/>
  <c r="AZ290" i="23"/>
  <c r="AY290" i="23"/>
  <c r="AX290" i="23"/>
  <c r="AW290" i="23"/>
  <c r="AR290" i="23"/>
  <c r="AQ290" i="23"/>
  <c r="AO290" i="23"/>
  <c r="AM290" i="23"/>
  <c r="AL290" i="23"/>
  <c r="AK290" i="23"/>
  <c r="L290" i="23"/>
  <c r="F290" i="23"/>
  <c r="D290" i="23"/>
  <c r="C290" i="23"/>
  <c r="BA289" i="23"/>
  <c r="AZ289" i="23"/>
  <c r="AY289" i="23"/>
  <c r="AX289" i="23"/>
  <c r="AW289" i="23"/>
  <c r="AR289" i="23"/>
  <c r="AQ289" i="23"/>
  <c r="AO289" i="23"/>
  <c r="AM289" i="23"/>
  <c r="AL289" i="23"/>
  <c r="AK289" i="23"/>
  <c r="L289" i="23"/>
  <c r="F289" i="23"/>
  <c r="D289" i="23"/>
  <c r="C289" i="23"/>
  <c r="BA288" i="23"/>
  <c r="AY288" i="23"/>
  <c r="AX288" i="23"/>
  <c r="AW288" i="23"/>
  <c r="AR288" i="23"/>
  <c r="AZ288" i="23" s="1"/>
  <c r="AQ288" i="23"/>
  <c r="AO288" i="23"/>
  <c r="AM288" i="23"/>
  <c r="AL288" i="23"/>
  <c r="AK288" i="23"/>
  <c r="L288" i="23"/>
  <c r="F288" i="23"/>
  <c r="D288" i="23"/>
  <c r="C288" i="23"/>
  <c r="BA287" i="23"/>
  <c r="AY287" i="23"/>
  <c r="AX287" i="23"/>
  <c r="AW287" i="23"/>
  <c r="AR287" i="23"/>
  <c r="AZ287" i="23" s="1"/>
  <c r="AQ287" i="23"/>
  <c r="AO287" i="23"/>
  <c r="AM287" i="23"/>
  <c r="AL287" i="23"/>
  <c r="AK287" i="23"/>
  <c r="L287" i="23"/>
  <c r="F287" i="23"/>
  <c r="D287" i="23"/>
  <c r="C287" i="23"/>
  <c r="BA286" i="23"/>
  <c r="AZ286" i="23"/>
  <c r="AY286" i="23"/>
  <c r="AX286" i="23"/>
  <c r="AW286" i="23"/>
  <c r="AR286" i="23"/>
  <c r="AQ286" i="23"/>
  <c r="AO286" i="23"/>
  <c r="AM286" i="23"/>
  <c r="AL286" i="23"/>
  <c r="AK286" i="23"/>
  <c r="L286" i="23"/>
  <c r="F286" i="23"/>
  <c r="D286" i="23"/>
  <c r="C286" i="23"/>
  <c r="BA285" i="23"/>
  <c r="AZ285" i="23"/>
  <c r="AY285" i="23"/>
  <c r="AX285" i="23"/>
  <c r="AW285" i="23"/>
  <c r="AR285" i="23"/>
  <c r="AQ285" i="23"/>
  <c r="AO285" i="23"/>
  <c r="AM285" i="23"/>
  <c r="AL285" i="23"/>
  <c r="AK285" i="23"/>
  <c r="L285" i="23"/>
  <c r="F285" i="23"/>
  <c r="D285" i="23"/>
  <c r="C285" i="23"/>
  <c r="BA284" i="23"/>
  <c r="AY284" i="23"/>
  <c r="AX284" i="23"/>
  <c r="AW284" i="23"/>
  <c r="AR284" i="23"/>
  <c r="AZ284" i="23" s="1"/>
  <c r="AQ284" i="23"/>
  <c r="AO284" i="23"/>
  <c r="AM284" i="23"/>
  <c r="AL284" i="23"/>
  <c r="AK284" i="23"/>
  <c r="L284" i="23"/>
  <c r="F284" i="23"/>
  <c r="D284" i="23"/>
  <c r="C284" i="23"/>
  <c r="BA283" i="23"/>
  <c r="AY283" i="23"/>
  <c r="AX283" i="23"/>
  <c r="AW283" i="23"/>
  <c r="AR283" i="23"/>
  <c r="AZ283" i="23" s="1"/>
  <c r="AQ283" i="23"/>
  <c r="AO283" i="23"/>
  <c r="AM283" i="23"/>
  <c r="AL283" i="23"/>
  <c r="AK283" i="23"/>
  <c r="L283" i="23"/>
  <c r="F283" i="23"/>
  <c r="D283" i="23"/>
  <c r="C283" i="23"/>
  <c r="BA282" i="23"/>
  <c r="AZ282" i="23"/>
  <c r="AY282" i="23"/>
  <c r="AX282" i="23"/>
  <c r="AW282" i="23"/>
  <c r="AR282" i="23"/>
  <c r="AQ282" i="23"/>
  <c r="AO282" i="23"/>
  <c r="AM282" i="23"/>
  <c r="AL282" i="23"/>
  <c r="AK282" i="23"/>
  <c r="L282" i="23"/>
  <c r="F282" i="23"/>
  <c r="D282" i="23"/>
  <c r="C282" i="23"/>
  <c r="BA281" i="23"/>
  <c r="AZ281" i="23"/>
  <c r="AY281" i="23"/>
  <c r="AX281" i="23"/>
  <c r="AW281" i="23"/>
  <c r="AR281" i="23"/>
  <c r="AQ281" i="23"/>
  <c r="AO281" i="23"/>
  <c r="AM281" i="23"/>
  <c r="AL281" i="23"/>
  <c r="AK281" i="23"/>
  <c r="L281" i="23"/>
  <c r="F281" i="23"/>
  <c r="D281" i="23"/>
  <c r="C281" i="23"/>
  <c r="BA280" i="23"/>
  <c r="AY280" i="23"/>
  <c r="AX280" i="23"/>
  <c r="AW280" i="23"/>
  <c r="AR280" i="23"/>
  <c r="AZ280" i="23" s="1"/>
  <c r="AQ280" i="23"/>
  <c r="AO280" i="23"/>
  <c r="AM280" i="23"/>
  <c r="AL280" i="23"/>
  <c r="AK280" i="23"/>
  <c r="L280" i="23"/>
  <c r="F280" i="23"/>
  <c r="D280" i="23"/>
  <c r="C280" i="23"/>
  <c r="BA279" i="23"/>
  <c r="AY279" i="23"/>
  <c r="AX279" i="23"/>
  <c r="AW279" i="23"/>
  <c r="AR279" i="23"/>
  <c r="AZ279" i="23" s="1"/>
  <c r="AQ279" i="23"/>
  <c r="AO279" i="23"/>
  <c r="AM279" i="23"/>
  <c r="AL279" i="23"/>
  <c r="AK279" i="23"/>
  <c r="L279" i="23"/>
  <c r="F279" i="23"/>
  <c r="D279" i="23"/>
  <c r="C279" i="23"/>
  <c r="BA278" i="23"/>
  <c r="AZ278" i="23"/>
  <c r="AY278" i="23"/>
  <c r="AX278" i="23"/>
  <c r="AW278" i="23"/>
  <c r="AR278" i="23"/>
  <c r="AQ278" i="23"/>
  <c r="AO278" i="23"/>
  <c r="AM278" i="23"/>
  <c r="AL278" i="23"/>
  <c r="AK278" i="23"/>
  <c r="L278" i="23"/>
  <c r="F278" i="23"/>
  <c r="D278" i="23"/>
  <c r="C278" i="23"/>
  <c r="BA277" i="23"/>
  <c r="AZ277" i="23"/>
  <c r="AY277" i="23"/>
  <c r="AX277" i="23"/>
  <c r="AW277" i="23"/>
  <c r="AR277" i="23"/>
  <c r="AQ277" i="23"/>
  <c r="AO277" i="23"/>
  <c r="AM277" i="23"/>
  <c r="AL277" i="23"/>
  <c r="AK277" i="23"/>
  <c r="L277" i="23"/>
  <c r="F277" i="23"/>
  <c r="D277" i="23"/>
  <c r="C277" i="23"/>
  <c r="BA276" i="23"/>
  <c r="AY276" i="23"/>
  <c r="AX276" i="23"/>
  <c r="AW276" i="23"/>
  <c r="AR276" i="23"/>
  <c r="AZ276" i="23" s="1"/>
  <c r="AQ276" i="23"/>
  <c r="AO276" i="23"/>
  <c r="AM276" i="23"/>
  <c r="AL276" i="23"/>
  <c r="AK276" i="23"/>
  <c r="L276" i="23"/>
  <c r="F276" i="23"/>
  <c r="D276" i="23"/>
  <c r="C276" i="23"/>
  <c r="BA275" i="23"/>
  <c r="AY275" i="23"/>
  <c r="AX275" i="23"/>
  <c r="AW275" i="23"/>
  <c r="AR275" i="23"/>
  <c r="AZ275" i="23" s="1"/>
  <c r="AQ275" i="23"/>
  <c r="AO275" i="23"/>
  <c r="AM275" i="23"/>
  <c r="AL275" i="23"/>
  <c r="AK275" i="23"/>
  <c r="L275" i="23"/>
  <c r="F275" i="23"/>
  <c r="D275" i="23"/>
  <c r="C275" i="23"/>
  <c r="BA274" i="23"/>
  <c r="AZ274" i="23"/>
  <c r="AY274" i="23"/>
  <c r="AX274" i="23"/>
  <c r="AW274" i="23"/>
  <c r="AR274" i="23"/>
  <c r="AQ274" i="23"/>
  <c r="AO274" i="23"/>
  <c r="AM274" i="23"/>
  <c r="AL274" i="23"/>
  <c r="AK274" i="23"/>
  <c r="L274" i="23"/>
  <c r="F274" i="23"/>
  <c r="D274" i="23"/>
  <c r="C274" i="23"/>
  <c r="BA273" i="23"/>
  <c r="AZ273" i="23"/>
  <c r="AY273" i="23"/>
  <c r="AX273" i="23"/>
  <c r="AW273" i="23"/>
  <c r="AR273" i="23"/>
  <c r="AQ273" i="23"/>
  <c r="AO273" i="23"/>
  <c r="AM273" i="23"/>
  <c r="AL273" i="23"/>
  <c r="AK273" i="23"/>
  <c r="L273" i="23"/>
  <c r="F273" i="23"/>
  <c r="D273" i="23"/>
  <c r="C273" i="23"/>
  <c r="BA272" i="23"/>
  <c r="AY272" i="23"/>
  <c r="AX272" i="23"/>
  <c r="AW272" i="23"/>
  <c r="AR272" i="23"/>
  <c r="AZ272" i="23" s="1"/>
  <c r="AQ272" i="23"/>
  <c r="AO272" i="23"/>
  <c r="AM272" i="23"/>
  <c r="AL272" i="23"/>
  <c r="AK272" i="23"/>
  <c r="L272" i="23"/>
  <c r="F272" i="23"/>
  <c r="D272" i="23"/>
  <c r="C272" i="23"/>
  <c r="BA271" i="23"/>
  <c r="AY271" i="23"/>
  <c r="AX271" i="23"/>
  <c r="AW271" i="23"/>
  <c r="AR271" i="23"/>
  <c r="AZ271" i="23" s="1"/>
  <c r="AQ271" i="23"/>
  <c r="AO271" i="23"/>
  <c r="AM271" i="23"/>
  <c r="AL271" i="23"/>
  <c r="AK271" i="23"/>
  <c r="L271" i="23"/>
  <c r="F271" i="23"/>
  <c r="D271" i="23"/>
  <c r="C271" i="23"/>
  <c r="BA270" i="23"/>
  <c r="AZ270" i="23"/>
  <c r="AY270" i="23"/>
  <c r="AX270" i="23"/>
  <c r="AW270" i="23"/>
  <c r="AR270" i="23"/>
  <c r="AQ270" i="23"/>
  <c r="AO270" i="23"/>
  <c r="AM270" i="23"/>
  <c r="AL270" i="23"/>
  <c r="AK270" i="23"/>
  <c r="L270" i="23"/>
  <c r="F270" i="23"/>
  <c r="D270" i="23"/>
  <c r="C270" i="23"/>
  <c r="BA269" i="23"/>
  <c r="AZ269" i="23"/>
  <c r="AY269" i="23"/>
  <c r="AX269" i="23"/>
  <c r="AW269" i="23"/>
  <c r="AR269" i="23"/>
  <c r="AQ269" i="23"/>
  <c r="AO269" i="23"/>
  <c r="AM269" i="23"/>
  <c r="AL269" i="23"/>
  <c r="AK269" i="23"/>
  <c r="L269" i="23"/>
  <c r="F269" i="23"/>
  <c r="D269" i="23"/>
  <c r="C269" i="23"/>
  <c r="BA268" i="23"/>
  <c r="AY268" i="23"/>
  <c r="AX268" i="23"/>
  <c r="AW268" i="23"/>
  <c r="AR268" i="23"/>
  <c r="AZ268" i="23" s="1"/>
  <c r="AQ268" i="23"/>
  <c r="AO268" i="23"/>
  <c r="AM268" i="23"/>
  <c r="AL268" i="23"/>
  <c r="AK268" i="23"/>
  <c r="L268" i="23"/>
  <c r="F268" i="23"/>
  <c r="D268" i="23"/>
  <c r="C268" i="23"/>
  <c r="BA267" i="23"/>
  <c r="AY267" i="23"/>
  <c r="AX267" i="23"/>
  <c r="AW267" i="23"/>
  <c r="AR267" i="23"/>
  <c r="AZ267" i="23" s="1"/>
  <c r="AQ267" i="23"/>
  <c r="AO267" i="23"/>
  <c r="AM267" i="23"/>
  <c r="AL267" i="23"/>
  <c r="AK267" i="23"/>
  <c r="L267" i="23"/>
  <c r="F267" i="23"/>
  <c r="D267" i="23"/>
  <c r="C267" i="23"/>
  <c r="BA266" i="23"/>
  <c r="AZ266" i="23"/>
  <c r="AY266" i="23"/>
  <c r="AX266" i="23"/>
  <c r="AW266" i="23"/>
  <c r="AR266" i="23"/>
  <c r="AQ266" i="23"/>
  <c r="AO266" i="23"/>
  <c r="AM266" i="23"/>
  <c r="AL266" i="23"/>
  <c r="AK266" i="23"/>
  <c r="L266" i="23"/>
  <c r="F266" i="23"/>
  <c r="D266" i="23"/>
  <c r="C266" i="23"/>
  <c r="BA265" i="23"/>
  <c r="AZ265" i="23"/>
  <c r="AY265" i="23"/>
  <c r="AX265" i="23"/>
  <c r="AW265" i="23"/>
  <c r="AR265" i="23"/>
  <c r="AQ265" i="23"/>
  <c r="AO265" i="23"/>
  <c r="AM265" i="23"/>
  <c r="AL265" i="23"/>
  <c r="AK265" i="23"/>
  <c r="L265" i="23"/>
  <c r="F265" i="23"/>
  <c r="D265" i="23"/>
  <c r="C265" i="23"/>
  <c r="BA264" i="23"/>
  <c r="AY264" i="23"/>
  <c r="AX264" i="23"/>
  <c r="AW264" i="23"/>
  <c r="AR264" i="23"/>
  <c r="AZ264" i="23" s="1"/>
  <c r="AQ264" i="23"/>
  <c r="AO264" i="23"/>
  <c r="AM264" i="23"/>
  <c r="AL264" i="23"/>
  <c r="AK264" i="23"/>
  <c r="L264" i="23"/>
  <c r="F264" i="23"/>
  <c r="D264" i="23"/>
  <c r="C264" i="23"/>
  <c r="BA263" i="23"/>
  <c r="AY263" i="23"/>
  <c r="AX263" i="23"/>
  <c r="AW263" i="23"/>
  <c r="AR263" i="23"/>
  <c r="AZ263" i="23" s="1"/>
  <c r="AQ263" i="23"/>
  <c r="AO263" i="23"/>
  <c r="AM263" i="23"/>
  <c r="AL263" i="23"/>
  <c r="AK263" i="23"/>
  <c r="L263" i="23"/>
  <c r="F263" i="23"/>
  <c r="D263" i="23"/>
  <c r="C263" i="23"/>
  <c r="BA262" i="23"/>
  <c r="AZ262" i="23"/>
  <c r="AY262" i="23"/>
  <c r="AX262" i="23"/>
  <c r="AW262" i="23"/>
  <c r="AR262" i="23"/>
  <c r="AQ262" i="23"/>
  <c r="AO262" i="23"/>
  <c r="AM262" i="23"/>
  <c r="AL262" i="23"/>
  <c r="AK262" i="23"/>
  <c r="L262" i="23"/>
  <c r="F262" i="23"/>
  <c r="D262" i="23"/>
  <c r="C262" i="23"/>
  <c r="BA261" i="23"/>
  <c r="AZ261" i="23"/>
  <c r="AY261" i="23"/>
  <c r="AX261" i="23"/>
  <c r="AW261" i="23"/>
  <c r="AR261" i="23"/>
  <c r="AQ261" i="23"/>
  <c r="AO261" i="23"/>
  <c r="AM261" i="23"/>
  <c r="AL261" i="23"/>
  <c r="AK261" i="23"/>
  <c r="L261" i="23"/>
  <c r="F261" i="23"/>
  <c r="D261" i="23"/>
  <c r="C261" i="23"/>
  <c r="BA260" i="23"/>
  <c r="AY260" i="23"/>
  <c r="AX260" i="23"/>
  <c r="AW260" i="23"/>
  <c r="AR260" i="23"/>
  <c r="AZ260" i="23" s="1"/>
  <c r="AQ260" i="23"/>
  <c r="AO260" i="23"/>
  <c r="AM260" i="23"/>
  <c r="AL260" i="23"/>
  <c r="AK260" i="23"/>
  <c r="L260" i="23"/>
  <c r="F260" i="23"/>
  <c r="D260" i="23"/>
  <c r="C260" i="23"/>
  <c r="BA259" i="23"/>
  <c r="AY259" i="23"/>
  <c r="AX259" i="23"/>
  <c r="AW259" i="23"/>
  <c r="AR259" i="23"/>
  <c r="AZ259" i="23" s="1"/>
  <c r="AQ259" i="23"/>
  <c r="AO259" i="23"/>
  <c r="AM259" i="23"/>
  <c r="AL259" i="23"/>
  <c r="AK259" i="23"/>
  <c r="L259" i="23"/>
  <c r="F259" i="23"/>
  <c r="D259" i="23"/>
  <c r="C259" i="23"/>
  <c r="BA258" i="23"/>
  <c r="AZ258" i="23"/>
  <c r="AY258" i="23"/>
  <c r="AX258" i="23"/>
  <c r="AW258" i="23"/>
  <c r="AR258" i="23"/>
  <c r="AQ258" i="23"/>
  <c r="AO258" i="23"/>
  <c r="AM258" i="23"/>
  <c r="AL258" i="23"/>
  <c r="AK258" i="23"/>
  <c r="L258" i="23"/>
  <c r="F258" i="23"/>
  <c r="D258" i="23"/>
  <c r="C258" i="23"/>
  <c r="BA257" i="23"/>
  <c r="AZ257" i="23"/>
  <c r="AY257" i="23"/>
  <c r="AX257" i="23"/>
  <c r="AW257" i="23"/>
  <c r="AR257" i="23"/>
  <c r="AQ257" i="23"/>
  <c r="AO257" i="23"/>
  <c r="AM257" i="23"/>
  <c r="AL257" i="23"/>
  <c r="AK257" i="23"/>
  <c r="L257" i="23"/>
  <c r="F257" i="23"/>
  <c r="D257" i="23"/>
  <c r="C257" i="23"/>
  <c r="BA256" i="23"/>
  <c r="AY256" i="23"/>
  <c r="AX256" i="23"/>
  <c r="AW256" i="23"/>
  <c r="AR256" i="23"/>
  <c r="AZ256" i="23" s="1"/>
  <c r="AQ256" i="23"/>
  <c r="AO256" i="23"/>
  <c r="AM256" i="23"/>
  <c r="AL256" i="23"/>
  <c r="AK256" i="23"/>
  <c r="L256" i="23"/>
  <c r="F256" i="23"/>
  <c r="D256" i="23"/>
  <c r="C256" i="23"/>
  <c r="BA255" i="23"/>
  <c r="AY255" i="23"/>
  <c r="AX255" i="23"/>
  <c r="AW255" i="23"/>
  <c r="AR255" i="23"/>
  <c r="AZ255" i="23" s="1"/>
  <c r="AQ255" i="23"/>
  <c r="AO255" i="23"/>
  <c r="AM255" i="23"/>
  <c r="AL255" i="23"/>
  <c r="AK255" i="23"/>
  <c r="L255" i="23"/>
  <c r="F255" i="23"/>
  <c r="D255" i="23"/>
  <c r="C255" i="23"/>
  <c r="BA254" i="23"/>
  <c r="AZ254" i="23"/>
  <c r="AY254" i="23"/>
  <c r="AX254" i="23"/>
  <c r="AW254" i="23"/>
  <c r="AR254" i="23"/>
  <c r="AQ254" i="23"/>
  <c r="AO254" i="23"/>
  <c r="AM254" i="23"/>
  <c r="AL254" i="23"/>
  <c r="AK254" i="23"/>
  <c r="L254" i="23"/>
  <c r="F254" i="23"/>
  <c r="D254" i="23"/>
  <c r="C254" i="23"/>
  <c r="BA253" i="23"/>
  <c r="AZ253" i="23"/>
  <c r="AY253" i="23"/>
  <c r="AX253" i="23"/>
  <c r="AW253" i="23"/>
  <c r="AR253" i="23"/>
  <c r="AQ253" i="23"/>
  <c r="AO253" i="23"/>
  <c r="AM253" i="23"/>
  <c r="AL253" i="23"/>
  <c r="AK253" i="23"/>
  <c r="L253" i="23"/>
  <c r="F253" i="23"/>
  <c r="D253" i="23"/>
  <c r="C253" i="23"/>
  <c r="BA252" i="23"/>
  <c r="AY252" i="23"/>
  <c r="AX252" i="23"/>
  <c r="AW252" i="23"/>
  <c r="AR252" i="23"/>
  <c r="AZ252" i="23" s="1"/>
  <c r="AQ252" i="23"/>
  <c r="AO252" i="23"/>
  <c r="AM252" i="23"/>
  <c r="AL252" i="23"/>
  <c r="AK252" i="23"/>
  <c r="L252" i="23"/>
  <c r="F252" i="23"/>
  <c r="D252" i="23"/>
  <c r="C252" i="23"/>
  <c r="BA251" i="23"/>
  <c r="AY251" i="23"/>
  <c r="AX251" i="23"/>
  <c r="AW251" i="23"/>
  <c r="AR251" i="23"/>
  <c r="AZ251" i="23" s="1"/>
  <c r="AQ251" i="23"/>
  <c r="AO251" i="23"/>
  <c r="AM251" i="23"/>
  <c r="AL251" i="23"/>
  <c r="AK251" i="23"/>
  <c r="L251" i="23"/>
  <c r="F251" i="23"/>
  <c r="D251" i="23"/>
  <c r="C251" i="23"/>
  <c r="BA250" i="23"/>
  <c r="AZ250" i="23"/>
  <c r="AY250" i="23"/>
  <c r="AX250" i="23"/>
  <c r="AW250" i="23"/>
  <c r="AR250" i="23"/>
  <c r="AQ250" i="23"/>
  <c r="AO250" i="23"/>
  <c r="AM250" i="23"/>
  <c r="AL250" i="23"/>
  <c r="AK250" i="23"/>
  <c r="L250" i="23"/>
  <c r="F250" i="23"/>
  <c r="D250" i="23"/>
  <c r="C250" i="23"/>
  <c r="BA249" i="23"/>
  <c r="AZ249" i="23"/>
  <c r="AY249" i="23"/>
  <c r="AX249" i="23"/>
  <c r="AW249" i="23"/>
  <c r="AR249" i="23"/>
  <c r="AQ249" i="23"/>
  <c r="AO249" i="23"/>
  <c r="AM249" i="23"/>
  <c r="AL249" i="23"/>
  <c r="AK249" i="23"/>
  <c r="L249" i="23"/>
  <c r="F249" i="23"/>
  <c r="D249" i="23"/>
  <c r="C249" i="23"/>
  <c r="BA248" i="23"/>
  <c r="AY248" i="23"/>
  <c r="AX248" i="23"/>
  <c r="AW248" i="23"/>
  <c r="AR248" i="23"/>
  <c r="AZ248" i="23" s="1"/>
  <c r="AQ248" i="23"/>
  <c r="AO248" i="23"/>
  <c r="AM248" i="23"/>
  <c r="AL248" i="23"/>
  <c r="AK248" i="23"/>
  <c r="L248" i="23"/>
  <c r="F248" i="23"/>
  <c r="D248" i="23"/>
  <c r="C248" i="23"/>
  <c r="BA247" i="23"/>
  <c r="AY247" i="23"/>
  <c r="AX247" i="23"/>
  <c r="AW247" i="23"/>
  <c r="AR247" i="23"/>
  <c r="AZ247" i="23" s="1"/>
  <c r="AQ247" i="23"/>
  <c r="AO247" i="23"/>
  <c r="AM247" i="23"/>
  <c r="AL247" i="23"/>
  <c r="AK247" i="23"/>
  <c r="L247" i="23"/>
  <c r="F247" i="23"/>
  <c r="D247" i="23"/>
  <c r="C247" i="23"/>
  <c r="BA246" i="23"/>
  <c r="AZ246" i="23"/>
  <c r="AY246" i="23"/>
  <c r="AX246" i="23"/>
  <c r="AW246" i="23"/>
  <c r="AR246" i="23"/>
  <c r="AQ246" i="23"/>
  <c r="AO246" i="23"/>
  <c r="AM246" i="23"/>
  <c r="AL246" i="23"/>
  <c r="AK246" i="23"/>
  <c r="L246" i="23"/>
  <c r="F246" i="23"/>
  <c r="D246" i="23"/>
  <c r="C246" i="23"/>
  <c r="BA245" i="23"/>
  <c r="AZ245" i="23"/>
  <c r="AY245" i="23"/>
  <c r="AX245" i="23"/>
  <c r="AW245" i="23"/>
  <c r="AR245" i="23"/>
  <c r="AQ245" i="23"/>
  <c r="AO245" i="23"/>
  <c r="AM245" i="23"/>
  <c r="AL245" i="23"/>
  <c r="AK245" i="23"/>
  <c r="L245" i="23"/>
  <c r="F245" i="23"/>
  <c r="D245" i="23"/>
  <c r="C245" i="23"/>
  <c r="BA244" i="23"/>
  <c r="AY244" i="23"/>
  <c r="AX244" i="23"/>
  <c r="AW244" i="23"/>
  <c r="AR244" i="23"/>
  <c r="AZ244" i="23" s="1"/>
  <c r="AQ244" i="23"/>
  <c r="AO244" i="23"/>
  <c r="AM244" i="23"/>
  <c r="AL244" i="23"/>
  <c r="AK244" i="23"/>
  <c r="L244" i="23"/>
  <c r="F244" i="23"/>
  <c r="D244" i="23"/>
  <c r="C244" i="23"/>
  <c r="BA243" i="23"/>
  <c r="AY243" i="23"/>
  <c r="AX243" i="23"/>
  <c r="AW243" i="23"/>
  <c r="AR243" i="23"/>
  <c r="AZ243" i="23" s="1"/>
  <c r="AQ243" i="23"/>
  <c r="AO243" i="23"/>
  <c r="AM243" i="23"/>
  <c r="AL243" i="23"/>
  <c r="AK243" i="23"/>
  <c r="L243" i="23"/>
  <c r="F243" i="23"/>
  <c r="D243" i="23"/>
  <c r="C243" i="23"/>
  <c r="BA242" i="23"/>
  <c r="AZ242" i="23"/>
  <c r="AY242" i="23"/>
  <c r="AX242" i="23"/>
  <c r="AW242" i="23"/>
  <c r="AR242" i="23"/>
  <c r="AQ242" i="23"/>
  <c r="AO242" i="23"/>
  <c r="AM242" i="23"/>
  <c r="AL242" i="23"/>
  <c r="AK242" i="23"/>
  <c r="L242" i="23"/>
  <c r="F242" i="23"/>
  <c r="D242" i="23"/>
  <c r="C242" i="23"/>
  <c r="BA241" i="23"/>
  <c r="AZ241" i="23"/>
  <c r="AY241" i="23"/>
  <c r="AX241" i="23"/>
  <c r="AW241" i="23"/>
  <c r="AR241" i="23"/>
  <c r="AQ241" i="23"/>
  <c r="AO241" i="23"/>
  <c r="AM241" i="23"/>
  <c r="AL241" i="23"/>
  <c r="AK241" i="23"/>
  <c r="L241" i="23"/>
  <c r="F241" i="23"/>
  <c r="D241" i="23"/>
  <c r="C241" i="23"/>
  <c r="BA240" i="23"/>
  <c r="AY240" i="23"/>
  <c r="AX240" i="23"/>
  <c r="AW240" i="23"/>
  <c r="AR240" i="23"/>
  <c r="AZ240" i="23" s="1"/>
  <c r="AQ240" i="23"/>
  <c r="AO240" i="23"/>
  <c r="AM240" i="23"/>
  <c r="AL240" i="23"/>
  <c r="AK240" i="23"/>
  <c r="L240" i="23"/>
  <c r="F240" i="23"/>
  <c r="D240" i="23"/>
  <c r="C240" i="23"/>
  <c r="BA239" i="23"/>
  <c r="AY239" i="23"/>
  <c r="AX239" i="23"/>
  <c r="AW239" i="23"/>
  <c r="AR239" i="23"/>
  <c r="AZ239" i="23" s="1"/>
  <c r="AQ239" i="23"/>
  <c r="AO239" i="23"/>
  <c r="AM239" i="23"/>
  <c r="AL239" i="23"/>
  <c r="AK239" i="23"/>
  <c r="L239" i="23"/>
  <c r="F239" i="23"/>
  <c r="D239" i="23"/>
  <c r="C239" i="23"/>
  <c r="BA238" i="23"/>
  <c r="AZ238" i="23"/>
  <c r="AY238" i="23"/>
  <c r="AX238" i="23"/>
  <c r="AW238" i="23"/>
  <c r="AR238" i="23"/>
  <c r="AQ238" i="23"/>
  <c r="AO238" i="23"/>
  <c r="AM238" i="23"/>
  <c r="AL238" i="23"/>
  <c r="AK238" i="23"/>
  <c r="L238" i="23"/>
  <c r="F238" i="23"/>
  <c r="D238" i="23"/>
  <c r="C238" i="23"/>
  <c r="BA237" i="23"/>
  <c r="AZ237" i="23"/>
  <c r="AY237" i="23"/>
  <c r="AX237" i="23"/>
  <c r="AW237" i="23"/>
  <c r="AR237" i="23"/>
  <c r="AQ237" i="23"/>
  <c r="AO237" i="23"/>
  <c r="AM237" i="23"/>
  <c r="AL237" i="23"/>
  <c r="AK237" i="23"/>
  <c r="L237" i="23"/>
  <c r="F237" i="23"/>
  <c r="D237" i="23"/>
  <c r="C237" i="23"/>
  <c r="BA236" i="23"/>
  <c r="AY236" i="23"/>
  <c r="AX236" i="23"/>
  <c r="AW236" i="23"/>
  <c r="AR236" i="23"/>
  <c r="AZ236" i="23" s="1"/>
  <c r="AQ236" i="23"/>
  <c r="AO236" i="23"/>
  <c r="AM236" i="23"/>
  <c r="AL236" i="23"/>
  <c r="AK236" i="23"/>
  <c r="L236" i="23"/>
  <c r="F236" i="23"/>
  <c r="D236" i="23"/>
  <c r="C236" i="23"/>
  <c r="BA235" i="23"/>
  <c r="AY235" i="23"/>
  <c r="AX235" i="23"/>
  <c r="AW235" i="23"/>
  <c r="AR235" i="23"/>
  <c r="AZ235" i="23" s="1"/>
  <c r="AQ235" i="23"/>
  <c r="AO235" i="23"/>
  <c r="AM235" i="23"/>
  <c r="AL235" i="23"/>
  <c r="AK235" i="23"/>
  <c r="L235" i="23"/>
  <c r="F235" i="23"/>
  <c r="D235" i="23"/>
  <c r="C235" i="23"/>
  <c r="BA234" i="23"/>
  <c r="AZ234" i="23"/>
  <c r="AY234" i="23"/>
  <c r="AX234" i="23"/>
  <c r="AW234" i="23"/>
  <c r="AR234" i="23"/>
  <c r="AQ234" i="23"/>
  <c r="AO234" i="23"/>
  <c r="AM234" i="23"/>
  <c r="AL234" i="23"/>
  <c r="AK234" i="23"/>
  <c r="L234" i="23"/>
  <c r="F234" i="23"/>
  <c r="D234" i="23"/>
  <c r="C234" i="23"/>
  <c r="BA233" i="23"/>
  <c r="AZ233" i="23"/>
  <c r="AY233" i="23"/>
  <c r="AX233" i="23"/>
  <c r="AW233" i="23"/>
  <c r="AR233" i="23"/>
  <c r="AQ233" i="23"/>
  <c r="AO233" i="23"/>
  <c r="AM233" i="23"/>
  <c r="AL233" i="23"/>
  <c r="AK233" i="23"/>
  <c r="L233" i="23"/>
  <c r="F233" i="23"/>
  <c r="D233" i="23"/>
  <c r="C233" i="23"/>
  <c r="BA232" i="23"/>
  <c r="AY232" i="23"/>
  <c r="AX232" i="23"/>
  <c r="AW232" i="23"/>
  <c r="AR232" i="23"/>
  <c r="AZ232" i="23" s="1"/>
  <c r="AQ232" i="23"/>
  <c r="AO232" i="23"/>
  <c r="AM232" i="23"/>
  <c r="AL232" i="23"/>
  <c r="AK232" i="23"/>
  <c r="L232" i="23"/>
  <c r="F232" i="23"/>
  <c r="D232" i="23"/>
  <c r="C232" i="23"/>
  <c r="BA231" i="23"/>
  <c r="AY231" i="23"/>
  <c r="AX231" i="23"/>
  <c r="AW231" i="23"/>
  <c r="AR231" i="23"/>
  <c r="AZ231" i="23" s="1"/>
  <c r="AQ231" i="23"/>
  <c r="AO231" i="23"/>
  <c r="AM231" i="23"/>
  <c r="AL231" i="23"/>
  <c r="AK231" i="23"/>
  <c r="L231" i="23"/>
  <c r="F231" i="23"/>
  <c r="D231" i="23"/>
  <c r="C231" i="23"/>
  <c r="BA230" i="23"/>
  <c r="AZ230" i="23"/>
  <c r="AY230" i="23"/>
  <c r="AX230" i="23"/>
  <c r="AW230" i="23"/>
  <c r="AR230" i="23"/>
  <c r="AQ230" i="23"/>
  <c r="AO230" i="23"/>
  <c r="AM230" i="23"/>
  <c r="AL230" i="23"/>
  <c r="AK230" i="23"/>
  <c r="L230" i="23"/>
  <c r="F230" i="23"/>
  <c r="D230" i="23"/>
  <c r="C230" i="23"/>
  <c r="BA229" i="23"/>
  <c r="AZ229" i="23"/>
  <c r="AY229" i="23"/>
  <c r="AX229" i="23"/>
  <c r="AW229" i="23"/>
  <c r="AR229" i="23"/>
  <c r="AQ229" i="23"/>
  <c r="AO229" i="23"/>
  <c r="AM229" i="23"/>
  <c r="AL229" i="23"/>
  <c r="AK229" i="23"/>
  <c r="L229" i="23"/>
  <c r="F229" i="23"/>
  <c r="D229" i="23"/>
  <c r="C229" i="23"/>
  <c r="BA228" i="23"/>
  <c r="AY228" i="23"/>
  <c r="AX228" i="23"/>
  <c r="AW228" i="23"/>
  <c r="AR228" i="23"/>
  <c r="AZ228" i="23" s="1"/>
  <c r="AQ228" i="23"/>
  <c r="AO228" i="23"/>
  <c r="AM228" i="23"/>
  <c r="AL228" i="23"/>
  <c r="AK228" i="23"/>
  <c r="L228" i="23"/>
  <c r="F228" i="23"/>
  <c r="D228" i="23"/>
  <c r="C228" i="23"/>
  <c r="BA227" i="23"/>
  <c r="AY227" i="23"/>
  <c r="AX227" i="23"/>
  <c r="AW227" i="23"/>
  <c r="AR227" i="23"/>
  <c r="AZ227" i="23" s="1"/>
  <c r="AQ227" i="23"/>
  <c r="AO227" i="23"/>
  <c r="AM227" i="23"/>
  <c r="AL227" i="23"/>
  <c r="AK227" i="23"/>
  <c r="L227" i="23"/>
  <c r="F227" i="23"/>
  <c r="D227" i="23"/>
  <c r="C227" i="23"/>
  <c r="BA226" i="23"/>
  <c r="AZ226" i="23"/>
  <c r="AY226" i="23"/>
  <c r="AX226" i="23"/>
  <c r="AW226" i="23"/>
  <c r="AR226" i="23"/>
  <c r="AQ226" i="23"/>
  <c r="AO226" i="23"/>
  <c r="AM226" i="23"/>
  <c r="AL226" i="23"/>
  <c r="AK226" i="23"/>
  <c r="L226" i="23"/>
  <c r="F226" i="23"/>
  <c r="D226" i="23"/>
  <c r="C226" i="23"/>
  <c r="BA225" i="23"/>
  <c r="AZ225" i="23"/>
  <c r="AY225" i="23"/>
  <c r="AX225" i="23"/>
  <c r="AW225" i="23"/>
  <c r="AR225" i="23"/>
  <c r="AQ225" i="23"/>
  <c r="AO225" i="23"/>
  <c r="AM225" i="23"/>
  <c r="AL225" i="23"/>
  <c r="AK225" i="23"/>
  <c r="L225" i="23"/>
  <c r="F225" i="23"/>
  <c r="D225" i="23"/>
  <c r="C225" i="23"/>
  <c r="BA224" i="23"/>
  <c r="AY224" i="23"/>
  <c r="AX224" i="23"/>
  <c r="AW224" i="23"/>
  <c r="AR224" i="23"/>
  <c r="AZ224" i="23" s="1"/>
  <c r="AQ224" i="23"/>
  <c r="AO224" i="23"/>
  <c r="AM224" i="23"/>
  <c r="AL224" i="23"/>
  <c r="AK224" i="23"/>
  <c r="L224" i="23"/>
  <c r="F224" i="23"/>
  <c r="D224" i="23"/>
  <c r="C224" i="23"/>
  <c r="BA223" i="23"/>
  <c r="AY223" i="23"/>
  <c r="AX223" i="23"/>
  <c r="AW223" i="23"/>
  <c r="AR223" i="23"/>
  <c r="AZ223" i="23" s="1"/>
  <c r="AQ223" i="23"/>
  <c r="AO223" i="23"/>
  <c r="AM223" i="23"/>
  <c r="AL223" i="23"/>
  <c r="AK223" i="23"/>
  <c r="L223" i="23"/>
  <c r="F223" i="23"/>
  <c r="D223" i="23"/>
  <c r="C223" i="23"/>
  <c r="BA222" i="23"/>
  <c r="AZ222" i="23"/>
  <c r="AY222" i="23"/>
  <c r="AX222" i="23"/>
  <c r="AW222" i="23"/>
  <c r="AR222" i="23"/>
  <c r="AQ222" i="23"/>
  <c r="AO222" i="23"/>
  <c r="AM222" i="23"/>
  <c r="AL222" i="23"/>
  <c r="AK222" i="23"/>
  <c r="L222" i="23"/>
  <c r="F222" i="23"/>
  <c r="D222" i="23"/>
  <c r="C222" i="23"/>
  <c r="BA221" i="23"/>
  <c r="AZ221" i="23"/>
  <c r="AY221" i="23"/>
  <c r="AX221" i="23"/>
  <c r="AW221" i="23"/>
  <c r="AR221" i="23"/>
  <c r="AQ221" i="23"/>
  <c r="AO221" i="23"/>
  <c r="AM221" i="23"/>
  <c r="AL221" i="23"/>
  <c r="AK221" i="23"/>
  <c r="L221" i="23"/>
  <c r="F221" i="23"/>
  <c r="D221" i="23"/>
  <c r="C221" i="23"/>
  <c r="BA220" i="23"/>
  <c r="AY220" i="23"/>
  <c r="AX220" i="23"/>
  <c r="AW220" i="23"/>
  <c r="AR220" i="23"/>
  <c r="AZ220" i="23" s="1"/>
  <c r="AQ220" i="23"/>
  <c r="AO220" i="23"/>
  <c r="AM220" i="23"/>
  <c r="AL220" i="23"/>
  <c r="AK220" i="23"/>
  <c r="L220" i="23"/>
  <c r="F220" i="23"/>
  <c r="D220" i="23"/>
  <c r="C220" i="23"/>
  <c r="BA219" i="23"/>
  <c r="AY219" i="23"/>
  <c r="AX219" i="23"/>
  <c r="AW219" i="23"/>
  <c r="AR219" i="23"/>
  <c r="AZ219" i="23" s="1"/>
  <c r="AQ219" i="23"/>
  <c r="AO219" i="23"/>
  <c r="AM219" i="23"/>
  <c r="AL219" i="23"/>
  <c r="AK219" i="23"/>
  <c r="L219" i="23"/>
  <c r="F219" i="23"/>
  <c r="D219" i="23"/>
  <c r="C219" i="23"/>
  <c r="BA218" i="23"/>
  <c r="AZ218" i="23"/>
  <c r="AY218" i="23"/>
  <c r="AX218" i="23"/>
  <c r="AW218" i="23"/>
  <c r="AR218" i="23"/>
  <c r="AQ218" i="23"/>
  <c r="AO218" i="23"/>
  <c r="AM218" i="23"/>
  <c r="AL218" i="23"/>
  <c r="AK218" i="23"/>
  <c r="L218" i="23"/>
  <c r="F218" i="23"/>
  <c r="D218" i="23"/>
  <c r="C218" i="23"/>
  <c r="BA217" i="23"/>
  <c r="AZ217" i="23"/>
  <c r="AY217" i="23"/>
  <c r="AX217" i="23"/>
  <c r="AW217" i="23"/>
  <c r="AR217" i="23"/>
  <c r="AQ217" i="23"/>
  <c r="AO217" i="23"/>
  <c r="AM217" i="23"/>
  <c r="AL217" i="23"/>
  <c r="AK217" i="23"/>
  <c r="L217" i="23"/>
  <c r="F217" i="23"/>
  <c r="D217" i="23"/>
  <c r="C217" i="23"/>
  <c r="BA216" i="23"/>
  <c r="AY216" i="23"/>
  <c r="AX216" i="23"/>
  <c r="AW216" i="23"/>
  <c r="AR216" i="23"/>
  <c r="AZ216" i="23" s="1"/>
  <c r="AQ216" i="23"/>
  <c r="AO216" i="23"/>
  <c r="AM216" i="23"/>
  <c r="AL216" i="23"/>
  <c r="AK216" i="23"/>
  <c r="L216" i="23"/>
  <c r="F216" i="23"/>
  <c r="D216" i="23"/>
  <c r="C216" i="23"/>
  <c r="BA215" i="23"/>
  <c r="AY215" i="23"/>
  <c r="AX215" i="23"/>
  <c r="AW215" i="23"/>
  <c r="AR215" i="23"/>
  <c r="AZ215" i="23" s="1"/>
  <c r="AQ215" i="23"/>
  <c r="AO215" i="23"/>
  <c r="AM215" i="23"/>
  <c r="AL215" i="23"/>
  <c r="AK215" i="23"/>
  <c r="L215" i="23"/>
  <c r="F215" i="23"/>
  <c r="D215" i="23"/>
  <c r="C215" i="23"/>
  <c r="BA214" i="23"/>
  <c r="AZ214" i="23"/>
  <c r="AY214" i="23"/>
  <c r="AX214" i="23"/>
  <c r="AW214" i="23"/>
  <c r="AR214" i="23"/>
  <c r="AQ214" i="23"/>
  <c r="AO214" i="23"/>
  <c r="AM214" i="23"/>
  <c r="AL214" i="23"/>
  <c r="AK214" i="23"/>
  <c r="L214" i="23"/>
  <c r="F214" i="23"/>
  <c r="D214" i="23"/>
  <c r="C214" i="23"/>
  <c r="BA213" i="23"/>
  <c r="AZ213" i="23"/>
  <c r="AY213" i="23"/>
  <c r="AX213" i="23"/>
  <c r="AW213" i="23"/>
  <c r="AR213" i="23"/>
  <c r="AQ213" i="23"/>
  <c r="AO213" i="23"/>
  <c r="AM213" i="23"/>
  <c r="AL213" i="23"/>
  <c r="AK213" i="23"/>
  <c r="L213" i="23"/>
  <c r="F213" i="23"/>
  <c r="D213" i="23"/>
  <c r="C213" i="23"/>
  <c r="BA212" i="23"/>
  <c r="AY212" i="23"/>
  <c r="AX212" i="23"/>
  <c r="AW212" i="23"/>
  <c r="AR212" i="23"/>
  <c r="AZ212" i="23" s="1"/>
  <c r="AQ212" i="23"/>
  <c r="AO212" i="23"/>
  <c r="AM212" i="23"/>
  <c r="AL212" i="23"/>
  <c r="AK212" i="23"/>
  <c r="L212" i="23"/>
  <c r="F212" i="23"/>
  <c r="D212" i="23"/>
  <c r="C212" i="23"/>
  <c r="BA211" i="23"/>
  <c r="AY211" i="23"/>
  <c r="AX211" i="23"/>
  <c r="AW211" i="23"/>
  <c r="AR211" i="23"/>
  <c r="AZ211" i="23" s="1"/>
  <c r="AQ211" i="23"/>
  <c r="AO211" i="23"/>
  <c r="AM211" i="23"/>
  <c r="AL211" i="23"/>
  <c r="AK211" i="23"/>
  <c r="L211" i="23"/>
  <c r="F211" i="23"/>
  <c r="D211" i="23"/>
  <c r="C211" i="23"/>
  <c r="BA210" i="23"/>
  <c r="AZ210" i="23"/>
  <c r="AY210" i="23"/>
  <c r="AX210" i="23"/>
  <c r="AW210" i="23"/>
  <c r="AR210" i="23"/>
  <c r="AQ210" i="23"/>
  <c r="AO210" i="23"/>
  <c r="AM210" i="23"/>
  <c r="AL210" i="23"/>
  <c r="AK210" i="23"/>
  <c r="L210" i="23"/>
  <c r="F210" i="23"/>
  <c r="D210" i="23"/>
  <c r="C210" i="23"/>
  <c r="BA209" i="23"/>
  <c r="AZ209" i="23"/>
  <c r="AY209" i="23"/>
  <c r="AX209" i="23"/>
  <c r="AW209" i="23"/>
  <c r="AR209" i="23"/>
  <c r="AQ209" i="23"/>
  <c r="AO209" i="23"/>
  <c r="AM209" i="23"/>
  <c r="AL209" i="23"/>
  <c r="AK209" i="23"/>
  <c r="L209" i="23"/>
  <c r="F209" i="23"/>
  <c r="D209" i="23"/>
  <c r="C209" i="23"/>
  <c r="BA208" i="23"/>
  <c r="AY208" i="23"/>
  <c r="AX208" i="23"/>
  <c r="AW208" i="23"/>
  <c r="AR208" i="23"/>
  <c r="AZ208" i="23" s="1"/>
  <c r="AQ208" i="23"/>
  <c r="AO208" i="23"/>
  <c r="AM208" i="23"/>
  <c r="AL208" i="23"/>
  <c r="AK208" i="23"/>
  <c r="L208" i="23"/>
  <c r="F208" i="23"/>
  <c r="D208" i="23"/>
  <c r="C208" i="23"/>
  <c r="BA207" i="23"/>
  <c r="AY207" i="23"/>
  <c r="AX207" i="23"/>
  <c r="AW207" i="23"/>
  <c r="AR207" i="23"/>
  <c r="AZ207" i="23" s="1"/>
  <c r="AQ207" i="23"/>
  <c r="AO207" i="23"/>
  <c r="AM207" i="23"/>
  <c r="AL207" i="23"/>
  <c r="AK207" i="23"/>
  <c r="L207" i="23"/>
  <c r="F207" i="23"/>
  <c r="D207" i="23"/>
  <c r="C207" i="23"/>
  <c r="BA206" i="23"/>
  <c r="AZ206" i="23"/>
  <c r="AY206" i="23"/>
  <c r="AX206" i="23"/>
  <c r="AW206" i="23"/>
  <c r="AR206" i="23"/>
  <c r="AQ206" i="23"/>
  <c r="AO206" i="23"/>
  <c r="AM206" i="23"/>
  <c r="AL206" i="23"/>
  <c r="AK206" i="23"/>
  <c r="L206" i="23"/>
  <c r="F206" i="23"/>
  <c r="D206" i="23"/>
  <c r="C206" i="23"/>
  <c r="BA205" i="23"/>
  <c r="AZ205" i="23"/>
  <c r="AY205" i="23"/>
  <c r="AX205" i="23"/>
  <c r="AW205" i="23"/>
  <c r="AR205" i="23"/>
  <c r="AQ205" i="23"/>
  <c r="AO205" i="23"/>
  <c r="AM205" i="23"/>
  <c r="AL205" i="23"/>
  <c r="AK205" i="23"/>
  <c r="L205" i="23"/>
  <c r="F205" i="23"/>
  <c r="D205" i="23"/>
  <c r="C205" i="23"/>
  <c r="BA204" i="23"/>
  <c r="AY204" i="23"/>
  <c r="AX204" i="23"/>
  <c r="AW204" i="23"/>
  <c r="AR204" i="23"/>
  <c r="AZ204" i="23" s="1"/>
  <c r="AQ204" i="23"/>
  <c r="AO204" i="23"/>
  <c r="AM204" i="23"/>
  <c r="AL204" i="23"/>
  <c r="AK204" i="23"/>
  <c r="L204" i="23"/>
  <c r="F204" i="23"/>
  <c r="D204" i="23"/>
  <c r="C204" i="23"/>
  <c r="BA203" i="23"/>
  <c r="AY203" i="23"/>
  <c r="AX203" i="23"/>
  <c r="AW203" i="23"/>
  <c r="AR203" i="23"/>
  <c r="AZ203" i="23" s="1"/>
  <c r="AQ203" i="23"/>
  <c r="AO203" i="23"/>
  <c r="AM203" i="23"/>
  <c r="AL203" i="23"/>
  <c r="AK203" i="23"/>
  <c r="L203" i="23"/>
  <c r="F203" i="23"/>
  <c r="D203" i="23"/>
  <c r="C203" i="23"/>
  <c r="BA202" i="23"/>
  <c r="AZ202" i="23"/>
  <c r="AY202" i="23"/>
  <c r="AX202" i="23"/>
  <c r="AW202" i="23"/>
  <c r="AR202" i="23"/>
  <c r="AQ202" i="23"/>
  <c r="AO202" i="23"/>
  <c r="AM202" i="23"/>
  <c r="AL202" i="23"/>
  <c r="AK202" i="23"/>
  <c r="L202" i="23"/>
  <c r="F202" i="23"/>
  <c r="D202" i="23"/>
  <c r="C202" i="23"/>
  <c r="BA201" i="23"/>
  <c r="AZ201" i="23"/>
  <c r="AY201" i="23"/>
  <c r="AX201" i="23"/>
  <c r="AW201" i="23"/>
  <c r="AR201" i="23"/>
  <c r="AQ201" i="23"/>
  <c r="AO201" i="23"/>
  <c r="AM201" i="23"/>
  <c r="AL201" i="23"/>
  <c r="AK201" i="23"/>
  <c r="L201" i="23"/>
  <c r="F201" i="23"/>
  <c r="D201" i="23"/>
  <c r="C201" i="23"/>
  <c r="BA200" i="23"/>
  <c r="AY200" i="23"/>
  <c r="AX200" i="23"/>
  <c r="AW200" i="23"/>
  <c r="AR200" i="23"/>
  <c r="AZ200" i="23" s="1"/>
  <c r="AQ200" i="23"/>
  <c r="AO200" i="23"/>
  <c r="AM200" i="23"/>
  <c r="AL200" i="23"/>
  <c r="AK200" i="23"/>
  <c r="L200" i="23"/>
  <c r="F200" i="23"/>
  <c r="D200" i="23"/>
  <c r="C200" i="23"/>
  <c r="BA199" i="23"/>
  <c r="AY199" i="23"/>
  <c r="AX199" i="23"/>
  <c r="AW199" i="23"/>
  <c r="AR199" i="23"/>
  <c r="AZ199" i="23" s="1"/>
  <c r="AQ199" i="23"/>
  <c r="AO199" i="23"/>
  <c r="AM199" i="23"/>
  <c r="AL199" i="23"/>
  <c r="AK199" i="23"/>
  <c r="L199" i="23"/>
  <c r="F199" i="23"/>
  <c r="D199" i="23"/>
  <c r="C199" i="23"/>
  <c r="BA198" i="23"/>
  <c r="AZ198" i="23"/>
  <c r="AY198" i="23"/>
  <c r="AX198" i="23"/>
  <c r="AW198" i="23"/>
  <c r="AR198" i="23"/>
  <c r="AQ198" i="23"/>
  <c r="AO198" i="23"/>
  <c r="AM198" i="23"/>
  <c r="AL198" i="23"/>
  <c r="AK198" i="23"/>
  <c r="L198" i="23"/>
  <c r="F198" i="23"/>
  <c r="D198" i="23"/>
  <c r="C198" i="23"/>
  <c r="BA197" i="23"/>
  <c r="AZ197" i="23"/>
  <c r="AY197" i="23"/>
  <c r="AX197" i="23"/>
  <c r="AW197" i="23"/>
  <c r="AR197" i="23"/>
  <c r="AQ197" i="23"/>
  <c r="AO197" i="23"/>
  <c r="AM197" i="23"/>
  <c r="AL197" i="23"/>
  <c r="AK197" i="23"/>
  <c r="L197" i="23"/>
  <c r="F197" i="23"/>
  <c r="D197" i="23"/>
  <c r="C197" i="23"/>
  <c r="BA196" i="23"/>
  <c r="AY196" i="23"/>
  <c r="AX196" i="23"/>
  <c r="AW196" i="23"/>
  <c r="AR196" i="23"/>
  <c r="AZ196" i="23" s="1"/>
  <c r="AQ196" i="23"/>
  <c r="AO196" i="23"/>
  <c r="AM196" i="23"/>
  <c r="AL196" i="23"/>
  <c r="AK196" i="23"/>
  <c r="L196" i="23"/>
  <c r="F196" i="23"/>
  <c r="D196" i="23"/>
  <c r="C196" i="23"/>
  <c r="BA195" i="23"/>
  <c r="AY195" i="23"/>
  <c r="AX195" i="23"/>
  <c r="AW195" i="23"/>
  <c r="AR195" i="23"/>
  <c r="AZ195" i="23" s="1"/>
  <c r="AQ195" i="23"/>
  <c r="AO195" i="23"/>
  <c r="AM195" i="23"/>
  <c r="AL195" i="23"/>
  <c r="AK195" i="23"/>
  <c r="L195" i="23"/>
  <c r="F195" i="23"/>
  <c r="D195" i="23"/>
  <c r="C195" i="23"/>
  <c r="AR194" i="23"/>
  <c r="AQ194" i="23"/>
  <c r="AO194" i="23"/>
  <c r="AM194" i="23"/>
  <c r="AL194" i="23"/>
  <c r="AK194" i="23"/>
  <c r="L194" i="23"/>
  <c r="F194" i="23"/>
  <c r="D194" i="23"/>
  <c r="C194" i="23"/>
  <c r="AR193" i="23"/>
  <c r="AQ193" i="23"/>
  <c r="AO193" i="23"/>
  <c r="AM193" i="23"/>
  <c r="AL193" i="23"/>
  <c r="AK193" i="23"/>
  <c r="L193" i="23"/>
  <c r="F193" i="23"/>
  <c r="D193" i="23"/>
  <c r="C193" i="23"/>
  <c r="AR192" i="23"/>
  <c r="AQ192" i="23"/>
  <c r="AO192" i="23"/>
  <c r="AM192" i="23"/>
  <c r="AL192" i="23"/>
  <c r="AK192" i="23"/>
  <c r="L192" i="23"/>
  <c r="F192" i="23"/>
  <c r="D192" i="23"/>
  <c r="C192" i="23"/>
  <c r="AR191" i="23"/>
  <c r="AQ191" i="23"/>
  <c r="AO191" i="23"/>
  <c r="AM191" i="23"/>
  <c r="AL191" i="23"/>
  <c r="AK191" i="23"/>
  <c r="L191" i="23"/>
  <c r="F191" i="23"/>
  <c r="D191" i="23"/>
  <c r="C191" i="23"/>
  <c r="AR190" i="23"/>
  <c r="AQ190" i="23"/>
  <c r="AO190" i="23"/>
  <c r="AM190" i="23"/>
  <c r="AL190" i="23"/>
  <c r="AK190" i="23"/>
  <c r="L190" i="23"/>
  <c r="F190" i="23"/>
  <c r="D190" i="23"/>
  <c r="C190" i="23"/>
  <c r="AR189" i="23"/>
  <c r="AQ189" i="23"/>
  <c r="AO189" i="23"/>
  <c r="AM189" i="23"/>
  <c r="AL189" i="23"/>
  <c r="AK189" i="23"/>
  <c r="L189" i="23"/>
  <c r="F189" i="23"/>
  <c r="D189" i="23"/>
  <c r="C189" i="23"/>
  <c r="AR188" i="23"/>
  <c r="AQ188" i="23"/>
  <c r="AO188" i="23"/>
  <c r="AM188" i="23"/>
  <c r="AL188" i="23"/>
  <c r="AK188" i="23"/>
  <c r="L188" i="23"/>
  <c r="F188" i="23"/>
  <c r="D188" i="23"/>
  <c r="C188" i="23"/>
  <c r="AR187" i="23"/>
  <c r="AQ187" i="23"/>
  <c r="AO187" i="23"/>
  <c r="AM187" i="23"/>
  <c r="AL187" i="23"/>
  <c r="AK187" i="23"/>
  <c r="L187" i="23"/>
  <c r="F187" i="23"/>
  <c r="D187" i="23"/>
  <c r="C187" i="23"/>
  <c r="AR186" i="23"/>
  <c r="AQ186" i="23"/>
  <c r="AO186" i="23"/>
  <c r="AM186" i="23"/>
  <c r="AL186" i="23"/>
  <c r="AK186" i="23"/>
  <c r="L186" i="23"/>
  <c r="F186" i="23"/>
  <c r="D186" i="23"/>
  <c r="C186" i="23"/>
  <c r="AR185" i="23"/>
  <c r="AQ185" i="23"/>
  <c r="AO185" i="23"/>
  <c r="AM185" i="23"/>
  <c r="AL185" i="23"/>
  <c r="AK185" i="23"/>
  <c r="L185" i="23"/>
  <c r="F185" i="23"/>
  <c r="D185" i="23"/>
  <c r="C185" i="23"/>
  <c r="AR184" i="23"/>
  <c r="AQ184" i="23"/>
  <c r="AO184" i="23"/>
  <c r="AM184" i="23"/>
  <c r="AL184" i="23"/>
  <c r="AK184" i="23"/>
  <c r="L184" i="23"/>
  <c r="F184" i="23"/>
  <c r="D184" i="23"/>
  <c r="C184" i="23"/>
  <c r="AR183" i="23"/>
  <c r="AQ183" i="23"/>
  <c r="AO183" i="23"/>
  <c r="AM183" i="23"/>
  <c r="AL183" i="23"/>
  <c r="AK183" i="23"/>
  <c r="L183" i="23"/>
  <c r="F183" i="23"/>
  <c r="D183" i="23"/>
  <c r="C183" i="23"/>
  <c r="AR182" i="23"/>
  <c r="AQ182" i="23"/>
  <c r="AO182" i="23"/>
  <c r="AM182" i="23"/>
  <c r="AL182" i="23"/>
  <c r="AK182" i="23"/>
  <c r="L182" i="23"/>
  <c r="F182" i="23"/>
  <c r="D182" i="23"/>
  <c r="C182" i="23"/>
  <c r="AR181" i="23"/>
  <c r="AQ181" i="23"/>
  <c r="AO181" i="23"/>
  <c r="AM181" i="23"/>
  <c r="AL181" i="23"/>
  <c r="AK181" i="23"/>
  <c r="L181" i="23"/>
  <c r="F181" i="23"/>
  <c r="D181" i="23"/>
  <c r="C181" i="23"/>
  <c r="AR180" i="23"/>
  <c r="AQ180" i="23"/>
  <c r="AO180" i="23"/>
  <c r="AM180" i="23"/>
  <c r="AL180" i="23"/>
  <c r="AK180" i="23"/>
  <c r="L180" i="23"/>
  <c r="F180" i="23"/>
  <c r="D180" i="23"/>
  <c r="C180" i="23"/>
  <c r="AR179" i="23"/>
  <c r="AQ179" i="23"/>
  <c r="AO179" i="23"/>
  <c r="AM179" i="23"/>
  <c r="AL179" i="23"/>
  <c r="AK179" i="23"/>
  <c r="L179" i="23"/>
  <c r="F179" i="23"/>
  <c r="D179" i="23"/>
  <c r="C179" i="23"/>
  <c r="AR178" i="23"/>
  <c r="AQ178" i="23"/>
  <c r="AO178" i="23"/>
  <c r="AM178" i="23"/>
  <c r="AL178" i="23"/>
  <c r="AK178" i="23"/>
  <c r="L178" i="23"/>
  <c r="F178" i="23"/>
  <c r="D178" i="23"/>
  <c r="C178" i="23"/>
  <c r="AR177" i="23"/>
  <c r="AQ177" i="23"/>
  <c r="AO177" i="23"/>
  <c r="AM177" i="23"/>
  <c r="AL177" i="23"/>
  <c r="AK177" i="23"/>
  <c r="L177" i="23"/>
  <c r="F177" i="23"/>
  <c r="D177" i="23"/>
  <c r="C177" i="23"/>
  <c r="AR176" i="23"/>
  <c r="AQ176" i="23"/>
  <c r="AO176" i="23"/>
  <c r="AM176" i="23"/>
  <c r="AL176" i="23"/>
  <c r="AK176" i="23"/>
  <c r="L176" i="23"/>
  <c r="F176" i="23"/>
  <c r="D176" i="23"/>
  <c r="C176" i="23"/>
  <c r="AR175" i="23"/>
  <c r="AQ175" i="23"/>
  <c r="AO175" i="23"/>
  <c r="AM175" i="23"/>
  <c r="AL175" i="23"/>
  <c r="AK175" i="23"/>
  <c r="L175" i="23"/>
  <c r="F175" i="23"/>
  <c r="D175" i="23"/>
  <c r="C175" i="23"/>
  <c r="AR174" i="23"/>
  <c r="AQ174" i="23"/>
  <c r="AO174" i="23"/>
  <c r="AM174" i="23"/>
  <c r="AL174" i="23"/>
  <c r="AK174" i="23"/>
  <c r="L174" i="23"/>
  <c r="F174" i="23"/>
  <c r="D174" i="23"/>
  <c r="C174" i="23"/>
  <c r="AR173" i="23"/>
  <c r="AQ173" i="23"/>
  <c r="AO173" i="23"/>
  <c r="AM173" i="23"/>
  <c r="AL173" i="23"/>
  <c r="AK173" i="23"/>
  <c r="L173" i="23"/>
  <c r="F173" i="23"/>
  <c r="D173" i="23"/>
  <c r="C173" i="23"/>
  <c r="AR172" i="23"/>
  <c r="AQ172" i="23"/>
  <c r="AO172" i="23"/>
  <c r="AM172" i="23"/>
  <c r="AL172" i="23"/>
  <c r="AK172" i="23"/>
  <c r="L172" i="23"/>
  <c r="F172" i="23"/>
  <c r="D172" i="23"/>
  <c r="C172" i="23"/>
  <c r="AR171" i="23"/>
  <c r="AQ171" i="23"/>
  <c r="AO171" i="23"/>
  <c r="AM171" i="23"/>
  <c r="AL171" i="23"/>
  <c r="AK171" i="23"/>
  <c r="L171" i="23"/>
  <c r="F171" i="23"/>
  <c r="D171" i="23"/>
  <c r="C171" i="23"/>
  <c r="AR170" i="23"/>
  <c r="AQ170" i="23"/>
  <c r="AO170" i="23"/>
  <c r="AM170" i="23"/>
  <c r="AL170" i="23"/>
  <c r="AK170" i="23"/>
  <c r="L170" i="23"/>
  <c r="F170" i="23"/>
  <c r="D170" i="23"/>
  <c r="C170" i="23"/>
  <c r="AR169" i="23"/>
  <c r="AQ169" i="23"/>
  <c r="AO169" i="23"/>
  <c r="AM169" i="23"/>
  <c r="AL169" i="23"/>
  <c r="AK169" i="23"/>
  <c r="L169" i="23"/>
  <c r="F169" i="23"/>
  <c r="D169" i="23"/>
  <c r="C169" i="23"/>
  <c r="AR168" i="23"/>
  <c r="AQ168" i="23"/>
  <c r="AO168" i="23"/>
  <c r="AM168" i="23"/>
  <c r="AL168" i="23"/>
  <c r="AK168" i="23"/>
  <c r="L168" i="23"/>
  <c r="F168" i="23"/>
  <c r="D168" i="23"/>
  <c r="C168" i="23"/>
  <c r="AR167" i="23"/>
  <c r="AQ167" i="23"/>
  <c r="AO167" i="23"/>
  <c r="AM167" i="23"/>
  <c r="AL167" i="23"/>
  <c r="AK167" i="23"/>
  <c r="L167" i="23"/>
  <c r="F167" i="23"/>
  <c r="D167" i="23"/>
  <c r="C167" i="23"/>
  <c r="AR166" i="23"/>
  <c r="AQ166" i="23"/>
  <c r="AO166" i="23"/>
  <c r="AM166" i="23"/>
  <c r="AL166" i="23"/>
  <c r="AK166" i="23"/>
  <c r="L166" i="23"/>
  <c r="F166" i="23"/>
  <c r="D166" i="23"/>
  <c r="C166" i="23"/>
  <c r="AR165" i="23"/>
  <c r="AQ165" i="23"/>
  <c r="AO165" i="23"/>
  <c r="AM165" i="23"/>
  <c r="AL165" i="23"/>
  <c r="AK165" i="23"/>
  <c r="L165" i="23"/>
  <c r="F165" i="23"/>
  <c r="D165" i="23"/>
  <c r="C165" i="23"/>
  <c r="AR164" i="23"/>
  <c r="AQ164" i="23"/>
  <c r="AO164" i="23"/>
  <c r="AM164" i="23"/>
  <c r="AL164" i="23"/>
  <c r="AK164" i="23"/>
  <c r="L164" i="23"/>
  <c r="F164" i="23"/>
  <c r="D164" i="23"/>
  <c r="C164" i="23"/>
  <c r="AR163" i="23"/>
  <c r="AQ163" i="23"/>
  <c r="AO163" i="23"/>
  <c r="AM163" i="23"/>
  <c r="AL163" i="23"/>
  <c r="AK163" i="23"/>
  <c r="L163" i="23"/>
  <c r="F163" i="23"/>
  <c r="D163" i="23"/>
  <c r="C163" i="23"/>
  <c r="AR162" i="23"/>
  <c r="AQ162" i="23"/>
  <c r="AO162" i="23"/>
  <c r="AM162" i="23"/>
  <c r="AL162" i="23"/>
  <c r="AK162" i="23"/>
  <c r="L162" i="23"/>
  <c r="F162" i="23"/>
  <c r="D162" i="23"/>
  <c r="C162" i="23"/>
  <c r="AR161" i="23"/>
  <c r="AQ161" i="23"/>
  <c r="AO161" i="23"/>
  <c r="AM161" i="23"/>
  <c r="AL161" i="23"/>
  <c r="AK161" i="23"/>
  <c r="L161" i="23"/>
  <c r="F161" i="23"/>
  <c r="D161" i="23"/>
  <c r="C161" i="23"/>
  <c r="AR160" i="23"/>
  <c r="AQ160" i="23"/>
  <c r="AO160" i="23"/>
  <c r="AM160" i="23"/>
  <c r="AL160" i="23"/>
  <c r="AK160" i="23"/>
  <c r="L160" i="23"/>
  <c r="F160" i="23"/>
  <c r="D160" i="23"/>
  <c r="C160" i="23"/>
  <c r="AR159" i="23"/>
  <c r="AQ159" i="23"/>
  <c r="AO159" i="23"/>
  <c r="AM159" i="23"/>
  <c r="AL159" i="23"/>
  <c r="AK159" i="23"/>
  <c r="L159" i="23"/>
  <c r="F159" i="23"/>
  <c r="D159" i="23"/>
  <c r="C159" i="23"/>
  <c r="AR158" i="23"/>
  <c r="AQ158" i="23"/>
  <c r="AO158" i="23"/>
  <c r="AM158" i="23"/>
  <c r="AL158" i="23"/>
  <c r="AK158" i="23"/>
  <c r="L158" i="23"/>
  <c r="F158" i="23"/>
  <c r="D158" i="23"/>
  <c r="C158" i="23"/>
  <c r="AR157" i="23"/>
  <c r="AQ157" i="23"/>
  <c r="AO157" i="23"/>
  <c r="AM157" i="23"/>
  <c r="AL157" i="23"/>
  <c r="AK157" i="23"/>
  <c r="L157" i="23"/>
  <c r="F157" i="23"/>
  <c r="D157" i="23"/>
  <c r="C157" i="23"/>
  <c r="AR156" i="23"/>
  <c r="AQ156" i="23"/>
  <c r="AO156" i="23"/>
  <c r="AM156" i="23"/>
  <c r="AL156" i="23"/>
  <c r="AK156" i="23"/>
  <c r="L156" i="23"/>
  <c r="F156" i="23"/>
  <c r="D156" i="23"/>
  <c r="C156" i="23"/>
  <c r="AR155" i="23"/>
  <c r="AQ155" i="23"/>
  <c r="AO155" i="23"/>
  <c r="AM155" i="23"/>
  <c r="AL155" i="23"/>
  <c r="AK155" i="23"/>
  <c r="L155" i="23"/>
  <c r="F155" i="23"/>
  <c r="D155" i="23"/>
  <c r="C155" i="23"/>
  <c r="AR154" i="23"/>
  <c r="AQ154" i="23"/>
  <c r="AO154" i="23"/>
  <c r="AM154" i="23"/>
  <c r="AL154" i="23"/>
  <c r="AK154" i="23"/>
  <c r="L154" i="23"/>
  <c r="F154" i="23"/>
  <c r="D154" i="23"/>
  <c r="C154" i="23"/>
  <c r="AR153" i="23"/>
  <c r="AQ153" i="23"/>
  <c r="AO153" i="23"/>
  <c r="AM153" i="23"/>
  <c r="AL153" i="23"/>
  <c r="AK153" i="23"/>
  <c r="L153" i="23"/>
  <c r="F153" i="23"/>
  <c r="D153" i="23"/>
  <c r="C153" i="23"/>
  <c r="AR152" i="23"/>
  <c r="AQ152" i="23"/>
  <c r="AO152" i="23"/>
  <c r="AM152" i="23"/>
  <c r="AL152" i="23"/>
  <c r="AK152" i="23"/>
  <c r="L152" i="23"/>
  <c r="F152" i="23"/>
  <c r="D152" i="23"/>
  <c r="C152" i="23"/>
  <c r="AR151" i="23"/>
  <c r="AQ151" i="23"/>
  <c r="AO151" i="23"/>
  <c r="AM151" i="23"/>
  <c r="AL151" i="23"/>
  <c r="AK151" i="23"/>
  <c r="L151" i="23"/>
  <c r="F151" i="23"/>
  <c r="D151" i="23"/>
  <c r="C151" i="23"/>
  <c r="AR150" i="23"/>
  <c r="AQ150" i="23"/>
  <c r="AO150" i="23"/>
  <c r="AM150" i="23"/>
  <c r="AL150" i="23"/>
  <c r="AK150" i="23"/>
  <c r="L150" i="23"/>
  <c r="F150" i="23"/>
  <c r="D150" i="23"/>
  <c r="C150" i="23"/>
  <c r="AR149" i="23"/>
  <c r="AQ149" i="23"/>
  <c r="AO149" i="23"/>
  <c r="AM149" i="23"/>
  <c r="AL149" i="23"/>
  <c r="AK149" i="23"/>
  <c r="L149" i="23"/>
  <c r="F149" i="23"/>
  <c r="D149" i="23"/>
  <c r="C149" i="23"/>
  <c r="AR148" i="23"/>
  <c r="AQ148" i="23"/>
  <c r="AO148" i="23"/>
  <c r="AM148" i="23"/>
  <c r="AL148" i="23"/>
  <c r="AK148" i="23"/>
  <c r="L148" i="23"/>
  <c r="F148" i="23"/>
  <c r="D148" i="23"/>
  <c r="C148" i="23"/>
  <c r="AR147" i="23"/>
  <c r="AQ147" i="23"/>
  <c r="AO147" i="23"/>
  <c r="AM147" i="23"/>
  <c r="AL147" i="23"/>
  <c r="AK147" i="23"/>
  <c r="L147" i="23"/>
  <c r="F147" i="23"/>
  <c r="D147" i="23"/>
  <c r="C147" i="23"/>
  <c r="AR146" i="23"/>
  <c r="AQ146" i="23"/>
  <c r="AO146" i="23"/>
  <c r="AM146" i="23"/>
  <c r="AL146" i="23"/>
  <c r="AK146" i="23"/>
  <c r="L146" i="23"/>
  <c r="F146" i="23"/>
  <c r="D146" i="23"/>
  <c r="C146" i="23"/>
  <c r="AR145" i="23"/>
  <c r="AQ145" i="23"/>
  <c r="AO145" i="23"/>
  <c r="AM145" i="23"/>
  <c r="AL145" i="23"/>
  <c r="AK145" i="23"/>
  <c r="L145" i="23"/>
  <c r="F145" i="23"/>
  <c r="D145" i="23"/>
  <c r="C145" i="23"/>
  <c r="AR144" i="23"/>
  <c r="AQ144" i="23"/>
  <c r="AO144" i="23"/>
  <c r="AM144" i="23"/>
  <c r="AL144" i="23"/>
  <c r="AK144" i="23"/>
  <c r="L144" i="23"/>
  <c r="F144" i="23"/>
  <c r="D144" i="23"/>
  <c r="C144" i="23"/>
  <c r="AR143" i="23"/>
  <c r="AQ143" i="23"/>
  <c r="AO143" i="23"/>
  <c r="AM143" i="23"/>
  <c r="AL143" i="23"/>
  <c r="AK143" i="23"/>
  <c r="L143" i="23"/>
  <c r="F143" i="23"/>
  <c r="D143" i="23"/>
  <c r="C143" i="23"/>
  <c r="AR142" i="23"/>
  <c r="AQ142" i="23"/>
  <c r="AO142" i="23"/>
  <c r="AM142" i="23"/>
  <c r="AL142" i="23"/>
  <c r="AK142" i="23"/>
  <c r="L142" i="23"/>
  <c r="F142" i="23"/>
  <c r="D142" i="23"/>
  <c r="C142" i="23"/>
  <c r="AR141" i="23"/>
  <c r="AQ141" i="23"/>
  <c r="AO141" i="23"/>
  <c r="AM141" i="23"/>
  <c r="AL141" i="23"/>
  <c r="AK141" i="23"/>
  <c r="L141" i="23"/>
  <c r="F141" i="23"/>
  <c r="D141" i="23"/>
  <c r="C141" i="23"/>
  <c r="AR140" i="23"/>
  <c r="AQ140" i="23"/>
  <c r="AO140" i="23"/>
  <c r="AM140" i="23"/>
  <c r="AL140" i="23"/>
  <c r="AK140" i="23"/>
  <c r="L140" i="23"/>
  <c r="F140" i="23"/>
  <c r="D140" i="23"/>
  <c r="C140" i="23"/>
  <c r="AR139" i="23"/>
  <c r="AQ139" i="23"/>
  <c r="AO139" i="23"/>
  <c r="AM139" i="23"/>
  <c r="AL139" i="23"/>
  <c r="AK139" i="23"/>
  <c r="L139" i="23"/>
  <c r="F139" i="23"/>
  <c r="D139" i="23"/>
  <c r="C139" i="23"/>
  <c r="AR138" i="23"/>
  <c r="AQ138" i="23"/>
  <c r="AO138" i="23"/>
  <c r="AM138" i="23"/>
  <c r="AL138" i="23"/>
  <c r="AK138" i="23"/>
  <c r="L138" i="23"/>
  <c r="F138" i="23"/>
  <c r="D138" i="23"/>
  <c r="C138" i="23"/>
  <c r="AR137" i="23"/>
  <c r="AQ137" i="23"/>
  <c r="AO137" i="23"/>
  <c r="AM137" i="23"/>
  <c r="AL137" i="23"/>
  <c r="AK137" i="23"/>
  <c r="L137" i="23"/>
  <c r="F137" i="23"/>
  <c r="D137" i="23"/>
  <c r="C137" i="23"/>
  <c r="AR136" i="23"/>
  <c r="AQ136" i="23"/>
  <c r="AO136" i="23"/>
  <c r="AM136" i="23"/>
  <c r="AL136" i="23"/>
  <c r="AK136" i="23"/>
  <c r="L136" i="23"/>
  <c r="F136" i="23"/>
  <c r="D136" i="23"/>
  <c r="C136" i="23"/>
  <c r="AR135" i="23"/>
  <c r="AQ135" i="23"/>
  <c r="AO135" i="23"/>
  <c r="AM135" i="23"/>
  <c r="AL135" i="23"/>
  <c r="AK135" i="23"/>
  <c r="L135" i="23"/>
  <c r="F135" i="23"/>
  <c r="D135" i="23"/>
  <c r="C135" i="23"/>
  <c r="AR134" i="23"/>
  <c r="AQ134" i="23"/>
  <c r="AO134" i="23"/>
  <c r="AM134" i="23"/>
  <c r="AL134" i="23"/>
  <c r="AK134" i="23"/>
  <c r="L134" i="23"/>
  <c r="F134" i="23"/>
  <c r="D134" i="23"/>
  <c r="C134" i="23"/>
  <c r="AR133" i="23"/>
  <c r="AQ133" i="23"/>
  <c r="AO133" i="23"/>
  <c r="AM133" i="23"/>
  <c r="AL133" i="23"/>
  <c r="AK133" i="23"/>
  <c r="L133" i="23"/>
  <c r="F133" i="23"/>
  <c r="D133" i="23"/>
  <c r="C133" i="23"/>
  <c r="AR132" i="23"/>
  <c r="AQ132" i="23"/>
  <c r="AO132" i="23"/>
  <c r="AM132" i="23"/>
  <c r="AL132" i="23"/>
  <c r="AK132" i="23"/>
  <c r="L132" i="23"/>
  <c r="F132" i="23"/>
  <c r="D132" i="23"/>
  <c r="C132" i="23"/>
  <c r="AR131" i="23"/>
  <c r="AQ131" i="23"/>
  <c r="AO131" i="23"/>
  <c r="AM131" i="23"/>
  <c r="AL131" i="23"/>
  <c r="AK131" i="23"/>
  <c r="L131" i="23"/>
  <c r="F131" i="23"/>
  <c r="D131" i="23"/>
  <c r="C131" i="23"/>
  <c r="AR130" i="23"/>
  <c r="AQ130" i="23"/>
  <c r="AO130" i="23"/>
  <c r="AM130" i="23"/>
  <c r="AL130" i="23"/>
  <c r="AK130" i="23"/>
  <c r="L130" i="23"/>
  <c r="F130" i="23"/>
  <c r="D130" i="23"/>
  <c r="C130" i="23"/>
  <c r="AR129" i="23"/>
  <c r="AQ129" i="23"/>
  <c r="AO129" i="23"/>
  <c r="AM129" i="23"/>
  <c r="AL129" i="23"/>
  <c r="AK129" i="23"/>
  <c r="L129" i="23"/>
  <c r="F129" i="23"/>
  <c r="D129" i="23"/>
  <c r="C129" i="23"/>
  <c r="AR128" i="23"/>
  <c r="AQ128" i="23"/>
  <c r="AO128" i="23"/>
  <c r="AM128" i="23"/>
  <c r="AL128" i="23"/>
  <c r="AK128" i="23"/>
  <c r="L128" i="23"/>
  <c r="F128" i="23"/>
  <c r="D128" i="23"/>
  <c r="C128" i="23"/>
  <c r="AR127" i="23"/>
  <c r="AQ127" i="23"/>
  <c r="AO127" i="23"/>
  <c r="AM127" i="23"/>
  <c r="AL127" i="23"/>
  <c r="AK127" i="23"/>
  <c r="L127" i="23"/>
  <c r="F127" i="23"/>
  <c r="D127" i="23"/>
  <c r="C127" i="23"/>
  <c r="AR126" i="23"/>
  <c r="AQ126" i="23"/>
  <c r="AO126" i="23"/>
  <c r="AM126" i="23"/>
  <c r="AL126" i="23"/>
  <c r="AK126" i="23"/>
  <c r="L126" i="23"/>
  <c r="F126" i="23"/>
  <c r="D126" i="23"/>
  <c r="C126" i="23"/>
  <c r="AR125" i="23"/>
  <c r="AQ125" i="23"/>
  <c r="AO125" i="23"/>
  <c r="AM125" i="23"/>
  <c r="AL125" i="23"/>
  <c r="AK125" i="23"/>
  <c r="L125" i="23"/>
  <c r="F125" i="23"/>
  <c r="D125" i="23"/>
  <c r="C125" i="23"/>
  <c r="AR124" i="23"/>
  <c r="AQ124" i="23"/>
  <c r="AO124" i="23"/>
  <c r="AM124" i="23"/>
  <c r="AL124" i="23"/>
  <c r="AK124" i="23"/>
  <c r="L124" i="23"/>
  <c r="F124" i="23"/>
  <c r="D124" i="23"/>
  <c r="C124" i="23"/>
  <c r="AR123" i="23"/>
  <c r="AQ123" i="23"/>
  <c r="AO123" i="23"/>
  <c r="AM123" i="23"/>
  <c r="AL123" i="23"/>
  <c r="AK123" i="23"/>
  <c r="L123" i="23"/>
  <c r="F123" i="23"/>
  <c r="D123" i="23"/>
  <c r="C123" i="23"/>
  <c r="AR122" i="23"/>
  <c r="AQ122" i="23"/>
  <c r="AO122" i="23"/>
  <c r="AM122" i="23"/>
  <c r="AL122" i="23"/>
  <c r="AK122" i="23"/>
  <c r="L122" i="23"/>
  <c r="F122" i="23"/>
  <c r="D122" i="23"/>
  <c r="C122" i="23"/>
  <c r="AR121" i="23"/>
  <c r="AQ121" i="23"/>
  <c r="AO121" i="23"/>
  <c r="AM121" i="23"/>
  <c r="AL121" i="23"/>
  <c r="AK121" i="23"/>
  <c r="L121" i="23"/>
  <c r="F121" i="23"/>
  <c r="D121" i="23"/>
  <c r="C121" i="23"/>
  <c r="AR120" i="23"/>
  <c r="AQ120" i="23"/>
  <c r="AO120" i="23"/>
  <c r="AM120" i="23"/>
  <c r="AL120" i="23"/>
  <c r="AK120" i="23"/>
  <c r="L120" i="23"/>
  <c r="F120" i="23"/>
  <c r="D120" i="23"/>
  <c r="C120" i="23"/>
  <c r="AR119" i="23"/>
  <c r="AQ119" i="23"/>
  <c r="AO119" i="23"/>
  <c r="AM119" i="23"/>
  <c r="AL119" i="23"/>
  <c r="AK119" i="23"/>
  <c r="L119" i="23"/>
  <c r="F119" i="23"/>
  <c r="D119" i="23"/>
  <c r="C119" i="23"/>
  <c r="AR118" i="23"/>
  <c r="AQ118" i="23"/>
  <c r="AO118" i="23"/>
  <c r="AM118" i="23"/>
  <c r="AL118" i="23"/>
  <c r="AK118" i="23"/>
  <c r="L118" i="23"/>
  <c r="F118" i="23"/>
  <c r="D118" i="23"/>
  <c r="C118" i="23"/>
  <c r="AR117" i="23"/>
  <c r="AQ117" i="23"/>
  <c r="AO117" i="23"/>
  <c r="AM117" i="23"/>
  <c r="AL117" i="23"/>
  <c r="AK117" i="23"/>
  <c r="L117" i="23"/>
  <c r="F117" i="23"/>
  <c r="D117" i="23"/>
  <c r="C117" i="23"/>
  <c r="AR116" i="23"/>
  <c r="AQ116" i="23"/>
  <c r="AO116" i="23"/>
  <c r="AM116" i="23"/>
  <c r="AL116" i="23"/>
  <c r="AK116" i="23"/>
  <c r="L116" i="23"/>
  <c r="F116" i="23"/>
  <c r="D116" i="23"/>
  <c r="C116" i="23"/>
  <c r="AR115" i="23"/>
  <c r="AQ115" i="23"/>
  <c r="AO115" i="23"/>
  <c r="AM115" i="23"/>
  <c r="AL115" i="23"/>
  <c r="AK115" i="23"/>
  <c r="L115" i="23"/>
  <c r="F115" i="23"/>
  <c r="D115" i="23"/>
  <c r="C115" i="23"/>
  <c r="AR114" i="23"/>
  <c r="AQ114" i="23"/>
  <c r="AO114" i="23"/>
  <c r="AM114" i="23"/>
  <c r="AL114" i="23"/>
  <c r="AK114" i="23"/>
  <c r="L114" i="23"/>
  <c r="F114" i="23"/>
  <c r="D114" i="23"/>
  <c r="C114" i="23"/>
  <c r="AR113" i="23"/>
  <c r="AQ113" i="23"/>
  <c r="AO113" i="23"/>
  <c r="AM113" i="23"/>
  <c r="AL113" i="23"/>
  <c r="AK113" i="23"/>
  <c r="L113" i="23"/>
  <c r="F113" i="23"/>
  <c r="D113" i="23"/>
  <c r="C113" i="23"/>
  <c r="AR112" i="23"/>
  <c r="AQ112" i="23"/>
  <c r="AO112" i="23"/>
  <c r="AM112" i="23"/>
  <c r="AL112" i="23"/>
  <c r="AK112" i="23"/>
  <c r="L112" i="23"/>
  <c r="F112" i="23"/>
  <c r="D112" i="23"/>
  <c r="C112" i="23"/>
  <c r="AR111" i="23"/>
  <c r="AQ111" i="23"/>
  <c r="AO111" i="23"/>
  <c r="AM111" i="23"/>
  <c r="AL111" i="23"/>
  <c r="AK111" i="23"/>
  <c r="L111" i="23"/>
  <c r="F111" i="23"/>
  <c r="D111" i="23"/>
  <c r="C111" i="23"/>
  <c r="AR110" i="23"/>
  <c r="AQ110" i="23"/>
  <c r="AO110" i="23"/>
  <c r="AM110" i="23"/>
  <c r="AL110" i="23"/>
  <c r="AK110" i="23"/>
  <c r="L110" i="23"/>
  <c r="F110" i="23"/>
  <c r="D110" i="23"/>
  <c r="C110" i="23"/>
  <c r="AR109" i="23"/>
  <c r="AQ109" i="23"/>
  <c r="AO109" i="23"/>
  <c r="AM109" i="23"/>
  <c r="AL109" i="23"/>
  <c r="AK109" i="23"/>
  <c r="L109" i="23"/>
  <c r="F109" i="23"/>
  <c r="D109" i="23"/>
  <c r="C109" i="23"/>
  <c r="AR108" i="23"/>
  <c r="AQ108" i="23"/>
  <c r="AO108" i="23"/>
  <c r="AM108" i="23"/>
  <c r="AL108" i="23"/>
  <c r="AK108" i="23"/>
  <c r="L108" i="23"/>
  <c r="F108" i="23"/>
  <c r="D108" i="23"/>
  <c r="C108" i="23"/>
  <c r="AR107" i="23"/>
  <c r="AQ107" i="23"/>
  <c r="AO107" i="23"/>
  <c r="AM107" i="23"/>
  <c r="AL107" i="23"/>
  <c r="AK107" i="23"/>
  <c r="L107" i="23"/>
  <c r="F107" i="23"/>
  <c r="D107" i="23"/>
  <c r="C107" i="23"/>
  <c r="AR106" i="23"/>
  <c r="AQ106" i="23"/>
  <c r="AO106" i="23"/>
  <c r="AM106" i="23"/>
  <c r="AL106" i="23"/>
  <c r="AK106" i="23"/>
  <c r="L106" i="23"/>
  <c r="F106" i="23"/>
  <c r="D106" i="23"/>
  <c r="C106" i="23"/>
  <c r="AR105" i="23"/>
  <c r="AQ105" i="23"/>
  <c r="AO105" i="23"/>
  <c r="AM105" i="23"/>
  <c r="AL105" i="23"/>
  <c r="AK105" i="23"/>
  <c r="L105" i="23"/>
  <c r="F105" i="23"/>
  <c r="D105" i="23"/>
  <c r="C105" i="23"/>
  <c r="AR104" i="23"/>
  <c r="AQ104" i="23"/>
  <c r="AO104" i="23"/>
  <c r="AM104" i="23"/>
  <c r="AL104" i="23"/>
  <c r="AK104" i="23"/>
  <c r="L104" i="23"/>
  <c r="F104" i="23"/>
  <c r="D104" i="23"/>
  <c r="C104" i="23"/>
  <c r="AR103" i="23"/>
  <c r="AQ103" i="23"/>
  <c r="AO103" i="23"/>
  <c r="AM103" i="23"/>
  <c r="AL103" i="23"/>
  <c r="AK103" i="23"/>
  <c r="L103" i="23"/>
  <c r="F103" i="23"/>
  <c r="D103" i="23"/>
  <c r="C103" i="23"/>
  <c r="AR102" i="23"/>
  <c r="AQ102" i="23"/>
  <c r="AO102" i="23"/>
  <c r="AM102" i="23"/>
  <c r="AL102" i="23"/>
  <c r="AK102" i="23"/>
  <c r="L102" i="23"/>
  <c r="F102" i="23"/>
  <c r="D102" i="23"/>
  <c r="C102" i="23"/>
  <c r="AR101" i="23"/>
  <c r="AQ101" i="23"/>
  <c r="AO101" i="23"/>
  <c r="AM101" i="23"/>
  <c r="AL101" i="23"/>
  <c r="AK101" i="23"/>
  <c r="L101" i="23"/>
  <c r="F101" i="23"/>
  <c r="D101" i="23"/>
  <c r="C101" i="23"/>
  <c r="AR100" i="23"/>
  <c r="AQ100" i="23"/>
  <c r="AO100" i="23"/>
  <c r="AM100" i="23"/>
  <c r="AL100" i="23"/>
  <c r="AK100" i="23"/>
  <c r="L100" i="23"/>
  <c r="F100" i="23"/>
  <c r="D100" i="23"/>
  <c r="C100" i="23"/>
  <c r="AR99" i="23"/>
  <c r="AQ99" i="23"/>
  <c r="AO99" i="23"/>
  <c r="AM99" i="23"/>
  <c r="AL99" i="23"/>
  <c r="AK99" i="23"/>
  <c r="L99" i="23"/>
  <c r="F99" i="23"/>
  <c r="D99" i="23"/>
  <c r="C99" i="23"/>
  <c r="AR98" i="23"/>
  <c r="AQ98" i="23"/>
  <c r="AO98" i="23"/>
  <c r="AM98" i="23"/>
  <c r="AL98" i="23"/>
  <c r="AK98" i="23"/>
  <c r="L98" i="23"/>
  <c r="F98" i="23"/>
  <c r="D98" i="23"/>
  <c r="C98" i="23"/>
  <c r="AR97" i="23"/>
  <c r="AQ97" i="23"/>
  <c r="AO97" i="23"/>
  <c r="AM97" i="23"/>
  <c r="AL97" i="23"/>
  <c r="AK97" i="23"/>
  <c r="L97" i="23"/>
  <c r="F97" i="23"/>
  <c r="D97" i="23"/>
  <c r="C97" i="23"/>
  <c r="AR96" i="23"/>
  <c r="AQ96" i="23"/>
  <c r="AO96" i="23"/>
  <c r="AM96" i="23"/>
  <c r="AL96" i="23"/>
  <c r="AK96" i="23"/>
  <c r="L96" i="23"/>
  <c r="F96" i="23"/>
  <c r="D96" i="23"/>
  <c r="C96" i="23"/>
  <c r="AR95" i="23"/>
  <c r="AQ95" i="23"/>
  <c r="AO95" i="23"/>
  <c r="AM95" i="23"/>
  <c r="AL95" i="23"/>
  <c r="AK95" i="23"/>
  <c r="L95" i="23"/>
  <c r="F95" i="23"/>
  <c r="D95" i="23"/>
  <c r="C95" i="23"/>
  <c r="AR94" i="23"/>
  <c r="AQ94" i="23"/>
  <c r="AO94" i="23"/>
  <c r="AM94" i="23"/>
  <c r="AL94" i="23"/>
  <c r="AK94" i="23"/>
  <c r="L94" i="23"/>
  <c r="F94" i="23"/>
  <c r="D94" i="23"/>
  <c r="C94" i="23"/>
  <c r="AR93" i="23"/>
  <c r="AQ93" i="23"/>
  <c r="AO93" i="23"/>
  <c r="AM93" i="23"/>
  <c r="AL93" i="23"/>
  <c r="AK93" i="23"/>
  <c r="L93" i="23"/>
  <c r="F93" i="23"/>
  <c r="D93" i="23"/>
  <c r="C93" i="23"/>
  <c r="AR92" i="23"/>
  <c r="AQ92" i="23"/>
  <c r="AO92" i="23"/>
  <c r="AM92" i="23"/>
  <c r="AL92" i="23"/>
  <c r="AK92" i="23"/>
  <c r="L92" i="23"/>
  <c r="F92" i="23"/>
  <c r="D92" i="23"/>
  <c r="C92" i="23"/>
  <c r="AR91" i="23"/>
  <c r="AQ91" i="23"/>
  <c r="AO91" i="23"/>
  <c r="AM91" i="23"/>
  <c r="AL91" i="23"/>
  <c r="AK91" i="23"/>
  <c r="L91" i="23"/>
  <c r="F91" i="23"/>
  <c r="D91" i="23"/>
  <c r="C91" i="23"/>
  <c r="AR90" i="23"/>
  <c r="AQ90" i="23"/>
  <c r="AO90" i="23"/>
  <c r="AM90" i="23"/>
  <c r="AL90" i="23"/>
  <c r="AK90" i="23"/>
  <c r="L90" i="23"/>
  <c r="F90" i="23"/>
  <c r="D90" i="23"/>
  <c r="C90" i="23"/>
  <c r="AR89" i="23"/>
  <c r="AQ89" i="23"/>
  <c r="AO89" i="23"/>
  <c r="AM89" i="23"/>
  <c r="AL89" i="23"/>
  <c r="AK89" i="23"/>
  <c r="L89" i="23"/>
  <c r="F89" i="23"/>
  <c r="D89" i="23"/>
  <c r="C89" i="23"/>
  <c r="AR88" i="23"/>
  <c r="AQ88" i="23"/>
  <c r="AO88" i="23"/>
  <c r="AM88" i="23"/>
  <c r="AL88" i="23"/>
  <c r="AK88" i="23"/>
  <c r="L88" i="23"/>
  <c r="F88" i="23"/>
  <c r="D88" i="23"/>
  <c r="C88" i="23"/>
  <c r="AR87" i="23"/>
  <c r="AQ87" i="23"/>
  <c r="AO87" i="23"/>
  <c r="AM87" i="23"/>
  <c r="AL87" i="23"/>
  <c r="AK87" i="23"/>
  <c r="L87" i="23"/>
  <c r="F87" i="23"/>
  <c r="D87" i="23"/>
  <c r="C87" i="23"/>
  <c r="AR86" i="23"/>
  <c r="AQ86" i="23"/>
  <c r="AO86" i="23"/>
  <c r="AM86" i="23"/>
  <c r="AL86" i="23"/>
  <c r="AK86" i="23"/>
  <c r="L86" i="23"/>
  <c r="F86" i="23"/>
  <c r="D86" i="23"/>
  <c r="C86" i="23"/>
  <c r="AR85" i="23"/>
  <c r="AQ85" i="23"/>
  <c r="AO85" i="23"/>
  <c r="AM85" i="23"/>
  <c r="AL85" i="23"/>
  <c r="AK85" i="23"/>
  <c r="L85" i="23"/>
  <c r="F85" i="23"/>
  <c r="D85" i="23"/>
  <c r="C85" i="23"/>
  <c r="AR84" i="23"/>
  <c r="AQ84" i="23"/>
  <c r="AO84" i="23"/>
  <c r="AM84" i="23"/>
  <c r="AL84" i="23"/>
  <c r="AK84" i="23"/>
  <c r="L84" i="23"/>
  <c r="F84" i="23"/>
  <c r="D84" i="23"/>
  <c r="C84" i="23"/>
  <c r="AR83" i="23"/>
  <c r="AQ83" i="23"/>
  <c r="AO83" i="23"/>
  <c r="AM83" i="23"/>
  <c r="AL83" i="23"/>
  <c r="AK83" i="23"/>
  <c r="L83" i="23"/>
  <c r="F83" i="23"/>
  <c r="D83" i="23"/>
  <c r="C83" i="23"/>
  <c r="AR82" i="23"/>
  <c r="AQ82" i="23"/>
  <c r="AO82" i="23"/>
  <c r="AM82" i="23"/>
  <c r="AL82" i="23"/>
  <c r="AK82" i="23"/>
  <c r="L82" i="23"/>
  <c r="F82" i="23"/>
  <c r="D82" i="23"/>
  <c r="C82" i="23"/>
  <c r="AR81" i="23"/>
  <c r="AQ81" i="23"/>
  <c r="AO81" i="23"/>
  <c r="AM81" i="23"/>
  <c r="AL81" i="23"/>
  <c r="AK81" i="23"/>
  <c r="L81" i="23"/>
  <c r="F81" i="23"/>
  <c r="D81" i="23"/>
  <c r="C81" i="23"/>
  <c r="AR80" i="23"/>
  <c r="AQ80" i="23"/>
  <c r="AO80" i="23"/>
  <c r="AM80" i="23"/>
  <c r="AL80" i="23"/>
  <c r="AK80" i="23"/>
  <c r="L80" i="23"/>
  <c r="F80" i="23"/>
  <c r="D80" i="23"/>
  <c r="C80" i="23"/>
  <c r="AR79" i="23"/>
  <c r="AQ79" i="23"/>
  <c r="AO79" i="23"/>
  <c r="AM79" i="23"/>
  <c r="AL79" i="23"/>
  <c r="AK79" i="23"/>
  <c r="L79" i="23"/>
  <c r="F79" i="23"/>
  <c r="D79" i="23"/>
  <c r="C79" i="23"/>
  <c r="AR78" i="23"/>
  <c r="AQ78" i="23"/>
  <c r="AO78" i="23"/>
  <c r="AM78" i="23"/>
  <c r="AL78" i="23"/>
  <c r="AK78" i="23"/>
  <c r="L78" i="23"/>
  <c r="F78" i="23"/>
  <c r="D78" i="23"/>
  <c r="C78" i="23"/>
  <c r="AR77" i="23"/>
  <c r="AQ77" i="23"/>
  <c r="AO77" i="23"/>
  <c r="AM77" i="23"/>
  <c r="AL77" i="23"/>
  <c r="AK77" i="23"/>
  <c r="L77" i="23"/>
  <c r="F77" i="23"/>
  <c r="D77" i="23"/>
  <c r="C77" i="23"/>
  <c r="AR76" i="23"/>
  <c r="AQ76" i="23"/>
  <c r="AO76" i="23"/>
  <c r="AM76" i="23"/>
  <c r="AL76" i="23"/>
  <c r="AK76" i="23"/>
  <c r="L76" i="23"/>
  <c r="F76" i="23"/>
  <c r="D76" i="23"/>
  <c r="C76" i="23"/>
  <c r="AR75" i="23"/>
  <c r="AQ75" i="23"/>
  <c r="AO75" i="23"/>
  <c r="AM75" i="23"/>
  <c r="AL75" i="23"/>
  <c r="AK75" i="23"/>
  <c r="L75" i="23"/>
  <c r="F75" i="23"/>
  <c r="D75" i="23"/>
  <c r="C75" i="23"/>
  <c r="AR74" i="23"/>
  <c r="AQ74" i="23"/>
  <c r="AO74" i="23"/>
  <c r="AM74" i="23"/>
  <c r="AL74" i="23"/>
  <c r="AK74" i="23"/>
  <c r="L74" i="23"/>
  <c r="F74" i="23"/>
  <c r="D74" i="23"/>
  <c r="C74" i="23"/>
  <c r="AR73" i="23"/>
  <c r="AQ73" i="23"/>
  <c r="AO73" i="23"/>
  <c r="AM73" i="23"/>
  <c r="AL73" i="23"/>
  <c r="AK73" i="23"/>
  <c r="L73" i="23"/>
  <c r="F73" i="23"/>
  <c r="D73" i="23"/>
  <c r="C73" i="23"/>
  <c r="AR72" i="23"/>
  <c r="AQ72" i="23"/>
  <c r="AO72" i="23"/>
  <c r="AM72" i="23"/>
  <c r="AL72" i="23"/>
  <c r="AK72" i="23"/>
  <c r="L72" i="23"/>
  <c r="F72" i="23"/>
  <c r="D72" i="23"/>
  <c r="C72" i="23"/>
  <c r="AR71" i="23"/>
  <c r="AQ71" i="23"/>
  <c r="AO71" i="23"/>
  <c r="AM71" i="23"/>
  <c r="AL71" i="23"/>
  <c r="AK71" i="23"/>
  <c r="L71" i="23"/>
  <c r="F71" i="23"/>
  <c r="D71" i="23"/>
  <c r="C71" i="23"/>
  <c r="AR70" i="23"/>
  <c r="AQ70" i="23"/>
  <c r="AO70" i="23"/>
  <c r="AM70" i="23"/>
  <c r="AL70" i="23"/>
  <c r="AK70" i="23"/>
  <c r="L70" i="23"/>
  <c r="F70" i="23"/>
  <c r="D70" i="23"/>
  <c r="C70" i="23"/>
  <c r="AR69" i="23"/>
  <c r="AQ69" i="23"/>
  <c r="AO69" i="23"/>
  <c r="AM69" i="23"/>
  <c r="AL69" i="23"/>
  <c r="AK69" i="23"/>
  <c r="L69" i="23"/>
  <c r="F69" i="23"/>
  <c r="D69" i="23"/>
  <c r="C69" i="23"/>
  <c r="AR68" i="23"/>
  <c r="AQ68" i="23"/>
  <c r="AO68" i="23"/>
  <c r="AM68" i="23"/>
  <c r="AL68" i="23"/>
  <c r="AK68" i="23"/>
  <c r="L68" i="23"/>
  <c r="F68" i="23"/>
  <c r="D68" i="23"/>
  <c r="C68" i="23"/>
  <c r="AR67" i="23"/>
  <c r="AQ67" i="23"/>
  <c r="AO67" i="23"/>
  <c r="AM67" i="23"/>
  <c r="AL67" i="23"/>
  <c r="AK67" i="23"/>
  <c r="L67" i="23"/>
  <c r="F67" i="23"/>
  <c r="D67" i="23"/>
  <c r="C67" i="23"/>
  <c r="AR66" i="23"/>
  <c r="AQ66" i="23"/>
  <c r="AO66" i="23"/>
  <c r="AM66" i="23"/>
  <c r="AL66" i="23"/>
  <c r="AK66" i="23"/>
  <c r="L66" i="23"/>
  <c r="F66" i="23"/>
  <c r="D66" i="23"/>
  <c r="C66" i="23"/>
  <c r="AR65" i="23"/>
  <c r="AQ65" i="23"/>
  <c r="AO65" i="23"/>
  <c r="AM65" i="23"/>
  <c r="AL65" i="23"/>
  <c r="AK65" i="23"/>
  <c r="L65" i="23"/>
  <c r="F65" i="23"/>
  <c r="D65" i="23"/>
  <c r="C65" i="23"/>
  <c r="AR64" i="23"/>
  <c r="AQ64" i="23"/>
  <c r="AO64" i="23"/>
  <c r="AM64" i="23"/>
  <c r="AL64" i="23"/>
  <c r="AK64" i="23"/>
  <c r="L64" i="23"/>
  <c r="F64" i="23"/>
  <c r="D64" i="23"/>
  <c r="C64" i="23"/>
  <c r="AR63" i="23"/>
  <c r="AQ63" i="23"/>
  <c r="AO63" i="23"/>
  <c r="AM63" i="23"/>
  <c r="AL63" i="23"/>
  <c r="AK63" i="23"/>
  <c r="L63" i="23"/>
  <c r="F63" i="23"/>
  <c r="D63" i="23"/>
  <c r="C63" i="23"/>
  <c r="AR62" i="23"/>
  <c r="AQ62" i="23"/>
  <c r="AO62" i="23"/>
  <c r="AM62" i="23"/>
  <c r="AL62" i="23"/>
  <c r="AK62" i="23"/>
  <c r="L62" i="23"/>
  <c r="F62" i="23"/>
  <c r="D62" i="23"/>
  <c r="C62" i="23"/>
  <c r="AR61" i="23"/>
  <c r="AQ61" i="23"/>
  <c r="AO61" i="23"/>
  <c r="AM61" i="23"/>
  <c r="AL61" i="23"/>
  <c r="AK61" i="23"/>
  <c r="L61" i="23"/>
  <c r="F61" i="23"/>
  <c r="D61" i="23"/>
  <c r="C61" i="23"/>
  <c r="AR60" i="23"/>
  <c r="AQ60" i="23"/>
  <c r="AO60" i="23"/>
  <c r="AM60" i="23"/>
  <c r="AL60" i="23"/>
  <c r="AK60" i="23"/>
  <c r="L60" i="23"/>
  <c r="F60" i="23"/>
  <c r="D60" i="23"/>
  <c r="C60" i="23"/>
  <c r="AR59" i="23"/>
  <c r="AQ59" i="23"/>
  <c r="AO59" i="23"/>
  <c r="AM59" i="23"/>
  <c r="AL59" i="23"/>
  <c r="AK59" i="23"/>
  <c r="L59" i="23"/>
  <c r="F59" i="23"/>
  <c r="D59" i="23"/>
  <c r="C59" i="23"/>
  <c r="AR58" i="23"/>
  <c r="AQ58" i="23"/>
  <c r="AO58" i="23"/>
  <c r="AM58" i="23"/>
  <c r="AL58" i="23"/>
  <c r="AK58" i="23"/>
  <c r="L58" i="23"/>
  <c r="F58" i="23"/>
  <c r="D58" i="23"/>
  <c r="C58" i="23"/>
  <c r="AR57" i="23"/>
  <c r="AQ57" i="23"/>
  <c r="AO57" i="23"/>
  <c r="AM57" i="23"/>
  <c r="AL57" i="23"/>
  <c r="AK57" i="23"/>
  <c r="L57" i="23"/>
  <c r="F57" i="23"/>
  <c r="D57" i="23"/>
  <c r="C57" i="23"/>
  <c r="AR56" i="23"/>
  <c r="AQ56" i="23"/>
  <c r="AO56" i="23"/>
  <c r="AM56" i="23"/>
  <c r="AL56" i="23"/>
  <c r="AK56" i="23"/>
  <c r="L56" i="23"/>
  <c r="F56" i="23"/>
  <c r="D56" i="23"/>
  <c r="C56" i="23"/>
  <c r="AR55" i="23"/>
  <c r="AQ55" i="23"/>
  <c r="AO55" i="23"/>
  <c r="AM55" i="23"/>
  <c r="AL55" i="23"/>
  <c r="AK55" i="23"/>
  <c r="L55" i="23"/>
  <c r="F55" i="23"/>
  <c r="D55" i="23"/>
  <c r="C55" i="23"/>
  <c r="AR54" i="23"/>
  <c r="AQ54" i="23"/>
  <c r="AO54" i="23"/>
  <c r="AM54" i="23"/>
  <c r="AL54" i="23"/>
  <c r="AK54" i="23"/>
  <c r="L54" i="23"/>
  <c r="F54" i="23"/>
  <c r="D54" i="23"/>
  <c r="C54" i="23"/>
  <c r="AR53" i="23"/>
  <c r="AQ53" i="23"/>
  <c r="AO53" i="23"/>
  <c r="AM53" i="23"/>
  <c r="AL53" i="23"/>
  <c r="AK53" i="23"/>
  <c r="L53" i="23"/>
  <c r="F53" i="23"/>
  <c r="D53" i="23"/>
  <c r="C53" i="23"/>
  <c r="AR52" i="23"/>
  <c r="AQ52" i="23"/>
  <c r="AO52" i="23"/>
  <c r="AM52" i="23"/>
  <c r="AL52" i="23"/>
  <c r="AK52" i="23"/>
  <c r="L52" i="23"/>
  <c r="F52" i="23"/>
  <c r="D52" i="23"/>
  <c r="C52" i="23"/>
  <c r="AR51" i="23"/>
  <c r="AQ51" i="23"/>
  <c r="AO51" i="23"/>
  <c r="AM51" i="23"/>
  <c r="AL51" i="23"/>
  <c r="AK51" i="23"/>
  <c r="L51" i="23"/>
  <c r="F51" i="23"/>
  <c r="D51" i="23"/>
  <c r="C51" i="23"/>
  <c r="AR50" i="23"/>
  <c r="AQ50" i="23"/>
  <c r="AO50" i="23"/>
  <c r="AM50" i="23"/>
  <c r="AL50" i="23"/>
  <c r="AK50" i="23"/>
  <c r="L50" i="23"/>
  <c r="F50" i="23"/>
  <c r="D50" i="23"/>
  <c r="C50" i="23"/>
  <c r="AR49" i="23"/>
  <c r="AQ49" i="23"/>
  <c r="AO49" i="23"/>
  <c r="AM49" i="23"/>
  <c r="AL49" i="23"/>
  <c r="AK49" i="23"/>
  <c r="L49" i="23"/>
  <c r="F49" i="23"/>
  <c r="D49" i="23"/>
  <c r="C49" i="23"/>
  <c r="AR48" i="23"/>
  <c r="AQ48" i="23"/>
  <c r="AO48" i="23"/>
  <c r="AM48" i="23"/>
  <c r="AL48" i="23"/>
  <c r="AK48" i="23"/>
  <c r="L48" i="23"/>
  <c r="F48" i="23"/>
  <c r="D48" i="23"/>
  <c r="C48" i="23"/>
  <c r="AR47" i="23"/>
  <c r="AQ47" i="23"/>
  <c r="AO47" i="23"/>
  <c r="AM47" i="23"/>
  <c r="AL47" i="23"/>
  <c r="AK47" i="23"/>
  <c r="L47" i="23"/>
  <c r="F47" i="23"/>
  <c r="D47" i="23"/>
  <c r="C47" i="23"/>
  <c r="AR46" i="23"/>
  <c r="AQ46" i="23"/>
  <c r="AO46" i="23"/>
  <c r="AM46" i="23"/>
  <c r="AL46" i="23"/>
  <c r="AK46" i="23"/>
  <c r="L46" i="23"/>
  <c r="F46" i="23"/>
  <c r="D46" i="23"/>
  <c r="C46" i="23"/>
  <c r="AY45" i="23"/>
  <c r="AX45" i="23"/>
  <c r="AR45" i="23"/>
  <c r="AQ45" i="23"/>
  <c r="AO45" i="23"/>
  <c r="AM45" i="23"/>
  <c r="AL45" i="23"/>
  <c r="AK45" i="23"/>
  <c r="L45" i="23"/>
  <c r="F45" i="23"/>
  <c r="D45" i="23"/>
  <c r="C45" i="23"/>
  <c r="BA44" i="23"/>
  <c r="AZ44" i="23"/>
  <c r="AY44" i="23"/>
  <c r="AX44" i="23"/>
  <c r="AW44" i="23"/>
  <c r="AR44" i="23"/>
  <c r="AQ44" i="23"/>
  <c r="AO44" i="23"/>
  <c r="AM44" i="23"/>
  <c r="AL44" i="23"/>
  <c r="AK44" i="23"/>
  <c r="L44" i="23"/>
  <c r="F44" i="23"/>
  <c r="D44" i="23"/>
  <c r="C44" i="23"/>
  <c r="BA43" i="23"/>
  <c r="AZ43" i="23"/>
  <c r="AY43" i="23"/>
  <c r="AX43" i="23"/>
  <c r="AW43" i="23"/>
  <c r="AR43" i="23"/>
  <c r="AQ43" i="23"/>
  <c r="AO43" i="23"/>
  <c r="AM43" i="23"/>
  <c r="AL43" i="23"/>
  <c r="AK43" i="23"/>
  <c r="L43" i="23"/>
  <c r="F43" i="23"/>
  <c r="D43" i="23"/>
  <c r="C43" i="23"/>
  <c r="BA42" i="23"/>
  <c r="AY42" i="23"/>
  <c r="AX42" i="23"/>
  <c r="AW42" i="23"/>
  <c r="AR42" i="23"/>
  <c r="AZ42" i="23" s="1"/>
  <c r="AQ42" i="23"/>
  <c r="AO42" i="23"/>
  <c r="AM42" i="23"/>
  <c r="AL42" i="23"/>
  <c r="AK42" i="23"/>
  <c r="L42" i="23"/>
  <c r="F42" i="23"/>
  <c r="D42" i="23"/>
  <c r="C42" i="23"/>
  <c r="BA41" i="23"/>
  <c r="AZ41" i="23"/>
  <c r="AY41" i="23"/>
  <c r="AX41" i="23"/>
  <c r="AW41" i="23"/>
  <c r="AR41" i="23"/>
  <c r="AQ41" i="23"/>
  <c r="AO41" i="23"/>
  <c r="AM41" i="23"/>
  <c r="AL41" i="23"/>
  <c r="AK41" i="23"/>
  <c r="L41" i="23"/>
  <c r="F41" i="23"/>
  <c r="D41" i="23"/>
  <c r="C41" i="23"/>
  <c r="BA40" i="23"/>
  <c r="AY40" i="23"/>
  <c r="AX40" i="23"/>
  <c r="AW40" i="23"/>
  <c r="AR40" i="23"/>
  <c r="AZ40" i="23" s="1"/>
  <c r="AQ40" i="23"/>
  <c r="AO40" i="23"/>
  <c r="AM40" i="23"/>
  <c r="AL40" i="23"/>
  <c r="AK40" i="23"/>
  <c r="L40" i="23"/>
  <c r="F40" i="23"/>
  <c r="D40" i="23"/>
  <c r="C40" i="23"/>
  <c r="BA39" i="23"/>
  <c r="AZ39" i="23"/>
  <c r="AY39" i="23"/>
  <c r="AX39" i="23"/>
  <c r="AW39" i="23"/>
  <c r="AR39" i="23"/>
  <c r="AQ39" i="23"/>
  <c r="AO39" i="23"/>
  <c r="AM39" i="23"/>
  <c r="AL39" i="23"/>
  <c r="AK39" i="23"/>
  <c r="L39" i="23"/>
  <c r="F39" i="23"/>
  <c r="D39" i="23"/>
  <c r="C39" i="23"/>
  <c r="BA38" i="23"/>
  <c r="AY38" i="23"/>
  <c r="AX38" i="23"/>
  <c r="AW38" i="23"/>
  <c r="AR38" i="23"/>
  <c r="AZ38" i="23" s="1"/>
  <c r="AQ38" i="23"/>
  <c r="AO38" i="23"/>
  <c r="AM38" i="23"/>
  <c r="AL38" i="23"/>
  <c r="AK38" i="23"/>
  <c r="L38" i="23"/>
  <c r="F38" i="23"/>
  <c r="D38" i="23"/>
  <c r="C38" i="23"/>
  <c r="BA37" i="23"/>
  <c r="AZ37" i="23"/>
  <c r="AY37" i="23"/>
  <c r="AX37" i="23"/>
  <c r="AW37" i="23"/>
  <c r="AR37" i="23"/>
  <c r="AQ37" i="23"/>
  <c r="AO37" i="23"/>
  <c r="AM37" i="23"/>
  <c r="AL37" i="23"/>
  <c r="AK37" i="23"/>
  <c r="L37" i="23"/>
  <c r="F37" i="23"/>
  <c r="D37" i="23"/>
  <c r="C37" i="23"/>
  <c r="BA36" i="23"/>
  <c r="AZ36" i="23"/>
  <c r="AY36" i="23"/>
  <c r="AX36" i="23"/>
  <c r="AW36" i="23"/>
  <c r="AR36" i="23"/>
  <c r="AQ36" i="23"/>
  <c r="AO36" i="23"/>
  <c r="AM36" i="23"/>
  <c r="AL36" i="23"/>
  <c r="AK36" i="23"/>
  <c r="L36" i="23"/>
  <c r="F36" i="23"/>
  <c r="D36" i="23"/>
  <c r="C36" i="23"/>
  <c r="BA35" i="23"/>
  <c r="AZ35" i="23"/>
  <c r="AY35" i="23"/>
  <c r="AX35" i="23"/>
  <c r="AW35" i="23"/>
  <c r="AR35" i="23"/>
  <c r="AQ35" i="23"/>
  <c r="AO35" i="23"/>
  <c r="AM35" i="23"/>
  <c r="AL35" i="23"/>
  <c r="AK35" i="23"/>
  <c r="L35" i="23"/>
  <c r="F35" i="23"/>
  <c r="D35" i="23"/>
  <c r="C35" i="23"/>
  <c r="BA34" i="23"/>
  <c r="AY34" i="23"/>
  <c r="AX34" i="23"/>
  <c r="AW34" i="23"/>
  <c r="AR34" i="23"/>
  <c r="AZ34" i="23" s="1"/>
  <c r="AQ34" i="23"/>
  <c r="AO34" i="23"/>
  <c r="AM34" i="23"/>
  <c r="AL34" i="23"/>
  <c r="AK34" i="23"/>
  <c r="L34" i="23"/>
  <c r="F34" i="23"/>
  <c r="D34" i="23"/>
  <c r="C34" i="23"/>
  <c r="BA33" i="23"/>
  <c r="AZ33" i="23"/>
  <c r="AY33" i="23"/>
  <c r="AX33" i="23"/>
  <c r="AW33" i="23"/>
  <c r="AR33" i="23"/>
  <c r="AQ33" i="23"/>
  <c r="AO33" i="23"/>
  <c r="AM33" i="23"/>
  <c r="AL33" i="23"/>
  <c r="AK33" i="23"/>
  <c r="L33" i="23"/>
  <c r="F33" i="23"/>
  <c r="D33" i="23"/>
  <c r="C33" i="23"/>
  <c r="BA32" i="23"/>
  <c r="AZ32" i="23"/>
  <c r="AY32" i="23"/>
  <c r="AX32" i="23"/>
  <c r="AW32" i="23"/>
  <c r="AR32" i="23"/>
  <c r="AQ32" i="23"/>
  <c r="AO32" i="23"/>
  <c r="AM32" i="23"/>
  <c r="AL32" i="23"/>
  <c r="AK32" i="23"/>
  <c r="L32" i="23"/>
  <c r="F32" i="23"/>
  <c r="D32" i="23"/>
  <c r="C32" i="23"/>
  <c r="BA31" i="23"/>
  <c r="AZ31" i="23"/>
  <c r="AY31" i="23"/>
  <c r="AX31" i="23"/>
  <c r="AW31" i="23"/>
  <c r="AR31" i="23"/>
  <c r="AQ31" i="23"/>
  <c r="AO31" i="23"/>
  <c r="AM31" i="23"/>
  <c r="AL31" i="23"/>
  <c r="AK31" i="23"/>
  <c r="L31" i="23"/>
  <c r="F31" i="23"/>
  <c r="D31" i="23"/>
  <c r="C31" i="23"/>
  <c r="BA30" i="23"/>
  <c r="AY30" i="23"/>
  <c r="AX30" i="23"/>
  <c r="AW30" i="23"/>
  <c r="AR30" i="23"/>
  <c r="AZ30" i="23" s="1"/>
  <c r="AQ30" i="23"/>
  <c r="AO30" i="23"/>
  <c r="AM30" i="23"/>
  <c r="AL30" i="23"/>
  <c r="AK30" i="23"/>
  <c r="L30" i="23"/>
  <c r="F30" i="23"/>
  <c r="D30" i="23"/>
  <c r="C30" i="23"/>
  <c r="BA29" i="23"/>
  <c r="AZ29" i="23"/>
  <c r="AY29" i="23"/>
  <c r="AX29" i="23"/>
  <c r="AW29" i="23"/>
  <c r="AR29" i="23"/>
  <c r="AQ29" i="23"/>
  <c r="AO29" i="23"/>
  <c r="AM29" i="23"/>
  <c r="AL29" i="23"/>
  <c r="AK29" i="23"/>
  <c r="L29" i="23"/>
  <c r="F29" i="23"/>
  <c r="D29" i="23"/>
  <c r="C29" i="23"/>
  <c r="BA28" i="23"/>
  <c r="AZ28" i="23"/>
  <c r="AY28" i="23"/>
  <c r="AX28" i="23"/>
  <c r="AW28" i="23"/>
  <c r="AR28" i="23"/>
  <c r="AQ28" i="23"/>
  <c r="AO28" i="23"/>
  <c r="AM28" i="23"/>
  <c r="AL28" i="23"/>
  <c r="AK28" i="23"/>
  <c r="L28" i="23"/>
  <c r="F28" i="23"/>
  <c r="D28" i="23"/>
  <c r="C28" i="23"/>
  <c r="BA27" i="23"/>
  <c r="AY27" i="23"/>
  <c r="AX27" i="23"/>
  <c r="AW27" i="23"/>
  <c r="AR27" i="23"/>
  <c r="AZ27" i="23" s="1"/>
  <c r="AQ27" i="23"/>
  <c r="AO27" i="23"/>
  <c r="AM27" i="23"/>
  <c r="AL27" i="23"/>
  <c r="AK27" i="23"/>
  <c r="L27" i="23"/>
  <c r="F27" i="23"/>
  <c r="D27" i="23"/>
  <c r="C27" i="23"/>
  <c r="BA26" i="23"/>
  <c r="AY26" i="23"/>
  <c r="AX26" i="23"/>
  <c r="AW26" i="23"/>
  <c r="AR26" i="23"/>
  <c r="AZ26" i="23" s="1"/>
  <c r="AQ26" i="23"/>
  <c r="AO26" i="23"/>
  <c r="AM26" i="23"/>
  <c r="AL26" i="23"/>
  <c r="AK26" i="23"/>
  <c r="L26" i="23"/>
  <c r="F26" i="23"/>
  <c r="D26" i="23"/>
  <c r="C26" i="23"/>
  <c r="BA25" i="23"/>
  <c r="AZ25" i="23"/>
  <c r="AY25" i="23"/>
  <c r="AX25" i="23"/>
  <c r="AW25" i="23"/>
  <c r="AR25" i="23"/>
  <c r="AQ25" i="23"/>
  <c r="AO25" i="23"/>
  <c r="AM25" i="23"/>
  <c r="AL25" i="23"/>
  <c r="AK25" i="23"/>
  <c r="L25" i="23"/>
  <c r="F25" i="23"/>
  <c r="D25" i="23"/>
  <c r="C25" i="23"/>
  <c r="BA24" i="23"/>
  <c r="AZ24" i="23"/>
  <c r="AY24" i="23"/>
  <c r="AX24" i="23"/>
  <c r="AW24" i="23"/>
  <c r="AR24" i="23"/>
  <c r="AQ24" i="23"/>
  <c r="AO24" i="23"/>
  <c r="AM24" i="23"/>
  <c r="AL24" i="23"/>
  <c r="AK24" i="23"/>
  <c r="L24" i="23"/>
  <c r="F24" i="23"/>
  <c r="D24" i="23"/>
  <c r="C24" i="23"/>
  <c r="BA23" i="23"/>
  <c r="AY23" i="23"/>
  <c r="AX23" i="23"/>
  <c r="AW23" i="23"/>
  <c r="AR23" i="23"/>
  <c r="AZ23" i="23" s="1"/>
  <c r="AQ23" i="23"/>
  <c r="AO23" i="23"/>
  <c r="AM23" i="23"/>
  <c r="AL23" i="23"/>
  <c r="AK23" i="23"/>
  <c r="L23" i="23"/>
  <c r="F23" i="23"/>
  <c r="D23" i="23"/>
  <c r="C23" i="23"/>
  <c r="BA22" i="23"/>
  <c r="AY22" i="23"/>
  <c r="AX22" i="23"/>
  <c r="AW22" i="23"/>
  <c r="AR22" i="23"/>
  <c r="AZ22" i="23" s="1"/>
  <c r="AQ22" i="23"/>
  <c r="AO22" i="23"/>
  <c r="AM22" i="23"/>
  <c r="AL22" i="23"/>
  <c r="AK22" i="23"/>
  <c r="L22" i="23"/>
  <c r="F22" i="23"/>
  <c r="D22" i="23"/>
  <c r="C22" i="23"/>
  <c r="BA21" i="23"/>
  <c r="AZ21" i="23"/>
  <c r="AY21" i="23"/>
  <c r="AX21" i="23"/>
  <c r="AW21" i="23"/>
  <c r="AR21" i="23"/>
  <c r="AQ21" i="23"/>
  <c r="AO21" i="23"/>
  <c r="AM21" i="23"/>
  <c r="AL21" i="23"/>
  <c r="AK21" i="23"/>
  <c r="L21" i="23"/>
  <c r="F21" i="23"/>
  <c r="D21" i="23"/>
  <c r="C21" i="23"/>
  <c r="BA20" i="23"/>
  <c r="AZ20" i="23"/>
  <c r="AY20" i="23"/>
  <c r="AX20" i="23"/>
  <c r="AW20" i="23"/>
  <c r="AR20" i="23"/>
  <c r="AQ20" i="23"/>
  <c r="AO20" i="23"/>
  <c r="AM20" i="23"/>
  <c r="AL20" i="23"/>
  <c r="AK20" i="23"/>
  <c r="L20" i="23"/>
  <c r="F20" i="23"/>
  <c r="D20" i="23"/>
  <c r="C20" i="23"/>
  <c r="BA19" i="23"/>
  <c r="AY19" i="23"/>
  <c r="AX19" i="23"/>
  <c r="AW19" i="23"/>
  <c r="AR19" i="23"/>
  <c r="AZ19" i="23" s="1"/>
  <c r="AQ19" i="23"/>
  <c r="AO19" i="23"/>
  <c r="AM19" i="23"/>
  <c r="AL19" i="23"/>
  <c r="AK19" i="23"/>
  <c r="L19" i="23"/>
  <c r="F19" i="23"/>
  <c r="D19" i="23"/>
  <c r="C19" i="23"/>
  <c r="BA18" i="23"/>
  <c r="AY18" i="23"/>
  <c r="AX18" i="23"/>
  <c r="AW18" i="23"/>
  <c r="AR18" i="23"/>
  <c r="AZ18" i="23" s="1"/>
  <c r="AQ18" i="23"/>
  <c r="AO18" i="23"/>
  <c r="AM18" i="23"/>
  <c r="AL18" i="23"/>
  <c r="AK18" i="23"/>
  <c r="L18" i="23"/>
  <c r="F18" i="23"/>
  <c r="D18" i="23"/>
  <c r="C18" i="23"/>
  <c r="BA17" i="23"/>
  <c r="AZ17" i="23"/>
  <c r="AY17" i="23"/>
  <c r="AX17" i="23"/>
  <c r="AW17" i="23"/>
  <c r="AR17" i="23"/>
  <c r="AQ17" i="23"/>
  <c r="AO17" i="23"/>
  <c r="AM17" i="23"/>
  <c r="AL17" i="23"/>
  <c r="AK17" i="23"/>
  <c r="L17" i="23"/>
  <c r="F17" i="23"/>
  <c r="D17" i="23"/>
  <c r="C17" i="23"/>
  <c r="BA16" i="23"/>
  <c r="AZ16" i="23"/>
  <c r="AY16" i="23"/>
  <c r="AX16" i="23"/>
  <c r="AW16" i="23"/>
  <c r="AR16" i="23"/>
  <c r="AQ16" i="23"/>
  <c r="AO16" i="23"/>
  <c r="AM16" i="23"/>
  <c r="AL16" i="23"/>
  <c r="AK16" i="23"/>
  <c r="L16" i="23"/>
  <c r="F16" i="23"/>
  <c r="D16" i="23"/>
  <c r="C16" i="23"/>
  <c r="BA15" i="23"/>
  <c r="AY15" i="23"/>
  <c r="AX15" i="23"/>
  <c r="AW15" i="23"/>
  <c r="AR15" i="23"/>
  <c r="AZ15" i="23" s="1"/>
  <c r="AQ15" i="23"/>
  <c r="AO15" i="23"/>
  <c r="AM15" i="23"/>
  <c r="AL15" i="23"/>
  <c r="AK15" i="23"/>
  <c r="L15" i="23"/>
  <c r="F15" i="23"/>
  <c r="D15" i="23"/>
  <c r="C15" i="23"/>
  <c r="BA14" i="23"/>
  <c r="AY14" i="23"/>
  <c r="AX14" i="23"/>
  <c r="AW14" i="23"/>
  <c r="AR14" i="23"/>
  <c r="AZ14" i="23" s="1"/>
  <c r="AQ14" i="23"/>
  <c r="AO14" i="23"/>
  <c r="AM14" i="23"/>
  <c r="AL14" i="23"/>
  <c r="AK14" i="23"/>
  <c r="L14" i="23"/>
  <c r="F14" i="23"/>
  <c r="D14" i="23"/>
  <c r="C14" i="23"/>
  <c r="BA13" i="23"/>
  <c r="AZ13" i="23"/>
  <c r="AY13" i="23"/>
  <c r="AX13" i="23"/>
  <c r="AW13" i="23"/>
  <c r="AR13" i="23"/>
  <c r="AQ13" i="23"/>
  <c r="AO13" i="23"/>
  <c r="AM13" i="23"/>
  <c r="AL13" i="23"/>
  <c r="AK13" i="23"/>
  <c r="L13" i="23"/>
  <c r="F13" i="23"/>
  <c r="D13" i="23"/>
  <c r="C13" i="23"/>
  <c r="BA12" i="23"/>
  <c r="AZ12" i="23"/>
  <c r="AY12" i="23"/>
  <c r="AX12" i="23"/>
  <c r="AW12" i="23"/>
  <c r="AR12" i="23"/>
  <c r="AQ12" i="23"/>
  <c r="AO12" i="23"/>
  <c r="AM12" i="23"/>
  <c r="AL12" i="23"/>
  <c r="AK12" i="23"/>
  <c r="L12" i="23"/>
  <c r="F12" i="23"/>
  <c r="D12" i="23"/>
  <c r="C12" i="23"/>
  <c r="BA11" i="23"/>
  <c r="AY11" i="23"/>
  <c r="AX11" i="23"/>
  <c r="AW11" i="23"/>
  <c r="AR11" i="23"/>
  <c r="AZ11" i="23" s="1"/>
  <c r="AQ11" i="23"/>
  <c r="AO11" i="23"/>
  <c r="AM11" i="23"/>
  <c r="AL11" i="23"/>
  <c r="AK11" i="23"/>
  <c r="L11" i="23"/>
  <c r="F11" i="23"/>
  <c r="D11" i="23"/>
  <c r="C11" i="23"/>
  <c r="BA10" i="23"/>
  <c r="AY10" i="23"/>
  <c r="AX10" i="23"/>
  <c r="AW10" i="23"/>
  <c r="AR10" i="23"/>
  <c r="AZ10" i="23" s="1"/>
  <c r="AQ10" i="23"/>
  <c r="AO10" i="23"/>
  <c r="AM10" i="23"/>
  <c r="AL10" i="23"/>
  <c r="AK10" i="23"/>
  <c r="L10" i="23"/>
  <c r="F10" i="23"/>
  <c r="D10" i="23"/>
  <c r="C10" i="23"/>
  <c r="BA9" i="23"/>
  <c r="AZ9" i="23"/>
  <c r="AY9" i="23"/>
  <c r="AX9" i="23"/>
  <c r="AW9" i="23"/>
  <c r="AR9" i="23"/>
  <c r="AQ9" i="23"/>
  <c r="AO9" i="23"/>
  <c r="AM9" i="23"/>
  <c r="AL9" i="23"/>
  <c r="AK9" i="23"/>
  <c r="L9" i="23"/>
  <c r="F9" i="23"/>
  <c r="D9" i="23"/>
  <c r="C9" i="23"/>
  <c r="BA8" i="23"/>
  <c r="AY8" i="23"/>
  <c r="AX8" i="23"/>
  <c r="AW8" i="23"/>
  <c r="AR8" i="23"/>
  <c r="AZ8" i="23" s="1"/>
  <c r="AQ8" i="23"/>
  <c r="AO8" i="23"/>
  <c r="AM8" i="23"/>
  <c r="AL8" i="23"/>
  <c r="AK8" i="23"/>
  <c r="L8" i="23"/>
  <c r="F8" i="23"/>
  <c r="D8" i="23"/>
  <c r="C8" i="23"/>
  <c r="BA7" i="23"/>
  <c r="AY7" i="23"/>
  <c r="AX7" i="23"/>
  <c r="AW7" i="23"/>
  <c r="AR7" i="23"/>
  <c r="AZ7" i="23" s="1"/>
  <c r="AQ7" i="23"/>
  <c r="AO7" i="23"/>
  <c r="AM7" i="23"/>
  <c r="AL7" i="23"/>
  <c r="AK7" i="23"/>
  <c r="L7" i="23"/>
  <c r="F7" i="23"/>
  <c r="D7" i="23"/>
  <c r="C7" i="23"/>
  <c r="BA6" i="23"/>
  <c r="AY6" i="23"/>
  <c r="AX6" i="23"/>
  <c r="AW6" i="23"/>
  <c r="AR6" i="23"/>
  <c r="AZ6" i="23" s="1"/>
  <c r="AQ6" i="23"/>
  <c r="AO6" i="23"/>
  <c r="AM6" i="23"/>
  <c r="AL6" i="23"/>
  <c r="AK6" i="23"/>
  <c r="L6" i="23"/>
  <c r="F6" i="23"/>
  <c r="D6" i="23"/>
  <c r="C6" i="23"/>
  <c r="BA5" i="23"/>
  <c r="AZ5" i="23"/>
  <c r="AY5" i="23"/>
  <c r="AX5" i="23"/>
  <c r="AW5" i="23"/>
  <c r="AR5" i="23"/>
  <c r="AQ5" i="23"/>
  <c r="AO5" i="23"/>
  <c r="AM5" i="23"/>
  <c r="AL5" i="23"/>
  <c r="AK5" i="23"/>
  <c r="L5" i="23"/>
  <c r="F5" i="23"/>
  <c r="D5" i="23"/>
  <c r="C5" i="23"/>
  <c r="AQ795" i="22" l="1"/>
  <c r="AQ796" i="22"/>
  <c r="AQ797" i="22"/>
  <c r="AR795" i="22"/>
  <c r="AR796" i="22"/>
  <c r="AO795" i="22"/>
  <c r="AO796" i="22"/>
  <c r="AL795" i="22"/>
  <c r="AM795" i="22"/>
  <c r="AL796" i="22"/>
  <c r="AM796" i="22"/>
  <c r="AK795" i="22"/>
  <c r="AK796" i="22"/>
  <c r="L795" i="22"/>
  <c r="L796" i="22"/>
  <c r="F795" i="22"/>
  <c r="F796" i="22"/>
  <c r="D794" i="22"/>
  <c r="D795" i="22"/>
  <c r="D796" i="22"/>
  <c r="C793" i="22"/>
  <c r="C794" i="22"/>
  <c r="C795" i="22"/>
  <c r="C796" i="22"/>
  <c r="C797" i="22"/>
  <c r="BA970" i="22"/>
  <c r="AY970" i="22"/>
  <c r="AX970" i="22"/>
  <c r="AW970" i="22"/>
  <c r="AR970" i="22"/>
  <c r="AZ970" i="22" s="1"/>
  <c r="AQ970" i="22"/>
  <c r="AO970" i="22"/>
  <c r="AM970" i="22"/>
  <c r="AL970" i="22"/>
  <c r="AK970" i="22"/>
  <c r="L970" i="22"/>
  <c r="F970" i="22"/>
  <c r="D970" i="22"/>
  <c r="C970" i="22"/>
  <c r="BA233" i="22"/>
  <c r="AY233" i="22"/>
  <c r="AX233" i="22"/>
  <c r="AW233" i="22"/>
  <c r="AR233" i="22"/>
  <c r="AZ233" i="22" s="1"/>
  <c r="AQ233" i="22"/>
  <c r="AO233" i="22"/>
  <c r="AM233" i="22"/>
  <c r="AL233" i="22"/>
  <c r="AK233" i="22"/>
  <c r="L233" i="22"/>
  <c r="F233" i="22"/>
  <c r="D233" i="22"/>
  <c r="C233" i="22"/>
  <c r="BA232" i="22"/>
  <c r="AY232" i="22"/>
  <c r="AX232" i="22"/>
  <c r="AW232" i="22"/>
  <c r="AR232" i="22"/>
  <c r="AZ232" i="22" s="1"/>
  <c r="AQ232" i="22"/>
  <c r="AO232" i="22"/>
  <c r="AM232" i="22"/>
  <c r="AL232" i="22"/>
  <c r="AK232" i="22"/>
  <c r="L232" i="22"/>
  <c r="F232" i="22"/>
  <c r="D232" i="22"/>
  <c r="C232" i="22"/>
  <c r="AW860" i="22" l="1"/>
  <c r="AX860" i="22"/>
  <c r="AY860" i="22"/>
  <c r="BA860" i="22"/>
  <c r="AW861" i="22"/>
  <c r="AX861" i="22"/>
  <c r="AY861" i="22"/>
  <c r="BA861" i="22"/>
  <c r="AW862" i="22"/>
  <c r="AX862" i="22"/>
  <c r="AY862" i="22"/>
  <c r="BA862" i="22"/>
  <c r="AW863" i="22"/>
  <c r="AX863" i="22"/>
  <c r="AY863" i="22"/>
  <c r="BA863" i="22"/>
  <c r="AW864" i="22"/>
  <c r="AX864" i="22"/>
  <c r="AY864" i="22"/>
  <c r="BA864" i="22"/>
  <c r="AW865" i="22"/>
  <c r="AX865" i="22"/>
  <c r="AY865" i="22"/>
  <c r="BA865" i="22"/>
  <c r="AW866" i="22"/>
  <c r="AX866" i="22"/>
  <c r="AY866" i="22"/>
  <c r="BA866" i="22"/>
  <c r="AW867" i="22"/>
  <c r="AX867" i="22"/>
  <c r="AY867" i="22"/>
  <c r="BA867" i="22"/>
  <c r="AW868" i="22"/>
  <c r="AX868" i="22"/>
  <c r="AY868" i="22"/>
  <c r="BA868" i="22"/>
  <c r="AW869" i="22"/>
  <c r="AX869" i="22"/>
  <c r="AY869" i="22"/>
  <c r="BA869" i="22"/>
  <c r="AW870" i="22"/>
  <c r="AX870" i="22"/>
  <c r="AY870" i="22"/>
  <c r="BA870" i="22"/>
  <c r="AQ860" i="22"/>
  <c r="AR860" i="22"/>
  <c r="AZ860" i="22" s="1"/>
  <c r="AQ861" i="22"/>
  <c r="AR861" i="22"/>
  <c r="AZ861" i="22" s="1"/>
  <c r="AQ862" i="22"/>
  <c r="AR862" i="22"/>
  <c r="AZ862" i="22" s="1"/>
  <c r="AQ863" i="22"/>
  <c r="AR863" i="22"/>
  <c r="AZ863" i="22" s="1"/>
  <c r="AQ864" i="22"/>
  <c r="AR864" i="22"/>
  <c r="AZ864" i="22" s="1"/>
  <c r="AQ865" i="22"/>
  <c r="AR865" i="22"/>
  <c r="AZ865" i="22" s="1"/>
  <c r="AQ866" i="22"/>
  <c r="AR866" i="22"/>
  <c r="AZ866" i="22" s="1"/>
  <c r="AQ867" i="22"/>
  <c r="AR867" i="22"/>
  <c r="AZ867" i="22" s="1"/>
  <c r="AQ868" i="22"/>
  <c r="AR868" i="22"/>
  <c r="AZ868" i="22" s="1"/>
  <c r="AO857" i="22"/>
  <c r="AO858" i="22"/>
  <c r="AO859" i="22"/>
  <c r="AO860" i="22"/>
  <c r="AO861" i="22"/>
  <c r="AO862" i="22"/>
  <c r="AO863" i="22"/>
  <c r="AO864" i="22"/>
  <c r="AO865" i="22"/>
  <c r="AO866" i="22"/>
  <c r="AO867" i="22"/>
  <c r="AO868" i="22"/>
  <c r="AO869" i="22"/>
  <c r="AO870" i="22"/>
  <c r="AO871" i="22"/>
  <c r="AO872" i="22"/>
  <c r="AO873" i="22"/>
  <c r="AO874" i="22"/>
  <c r="AO875" i="22"/>
  <c r="AO876" i="22"/>
  <c r="AO877" i="22"/>
  <c r="AO878" i="22"/>
  <c r="AO879" i="22"/>
  <c r="AK860" i="22"/>
  <c r="AL860" i="22"/>
  <c r="AM860" i="22"/>
  <c r="AK861" i="22"/>
  <c r="AL861" i="22"/>
  <c r="AM861" i="22"/>
  <c r="AK862" i="22"/>
  <c r="AL862" i="22"/>
  <c r="AM862" i="22"/>
  <c r="AK863" i="22"/>
  <c r="AL863" i="22"/>
  <c r="AM863" i="22"/>
  <c r="AK864" i="22"/>
  <c r="AL864" i="22"/>
  <c r="AM864" i="22"/>
  <c r="AK865" i="22"/>
  <c r="AL865" i="22"/>
  <c r="AM865" i="22"/>
  <c r="AK866" i="22"/>
  <c r="AL866" i="22"/>
  <c r="AM866" i="22"/>
  <c r="AK867" i="22"/>
  <c r="AL867" i="22"/>
  <c r="AM867" i="22"/>
  <c r="AK868" i="22"/>
  <c r="AL868" i="22"/>
  <c r="AM868" i="22"/>
  <c r="AK869" i="22"/>
  <c r="AL869" i="22"/>
  <c r="AM869" i="22"/>
  <c r="L858" i="22" l="1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F858" i="22"/>
  <c r="F859" i="22"/>
  <c r="F860" i="22"/>
  <c r="F861" i="22"/>
  <c r="F862" i="22"/>
  <c r="F863" i="22"/>
  <c r="F864" i="22"/>
  <c r="F865" i="22"/>
  <c r="F866" i="22"/>
  <c r="F867" i="22"/>
  <c r="F868" i="22"/>
  <c r="F869" i="22"/>
  <c r="F870" i="22"/>
  <c r="D857" i="22" l="1"/>
  <c r="D858" i="22"/>
  <c r="D859" i="22"/>
  <c r="D860" i="22"/>
  <c r="D861" i="22"/>
  <c r="D862" i="22"/>
  <c r="D863" i="22"/>
  <c r="D864" i="22"/>
  <c r="D865" i="22"/>
  <c r="D866" i="22"/>
  <c r="D867" i="22"/>
  <c r="C858" i="22"/>
  <c r="C859" i="22"/>
  <c r="C860" i="22"/>
  <c r="C861" i="22"/>
  <c r="C862" i="22"/>
  <c r="C863" i="22"/>
  <c r="C864" i="22"/>
  <c r="C865" i="22"/>
  <c r="C866" i="22"/>
  <c r="C867" i="22"/>
  <c r="BA231" i="22" l="1"/>
  <c r="AY231" i="22"/>
  <c r="AX231" i="22"/>
  <c r="AW231" i="22"/>
  <c r="AR231" i="22"/>
  <c r="AZ231" i="22" s="1"/>
  <c r="AQ231" i="22"/>
  <c r="AO231" i="22"/>
  <c r="AM231" i="22"/>
  <c r="AL231" i="22"/>
  <c r="AK231" i="22"/>
  <c r="L231" i="22"/>
  <c r="F231" i="22"/>
  <c r="D231" i="22"/>
  <c r="C231" i="22"/>
  <c r="BA230" i="22"/>
  <c r="AY230" i="22"/>
  <c r="AX230" i="22"/>
  <c r="AW230" i="22"/>
  <c r="AR230" i="22"/>
  <c r="AZ230" i="22" s="1"/>
  <c r="AQ230" i="22"/>
  <c r="AO230" i="22"/>
  <c r="AM230" i="22"/>
  <c r="AL230" i="22"/>
  <c r="AK230" i="22"/>
  <c r="L230" i="22"/>
  <c r="F230" i="22"/>
  <c r="D230" i="22"/>
  <c r="C230" i="22"/>
  <c r="BA229" i="22"/>
  <c r="AY229" i="22"/>
  <c r="AX229" i="22"/>
  <c r="AW229" i="22"/>
  <c r="AR229" i="22"/>
  <c r="AZ229" i="22" s="1"/>
  <c r="AQ229" i="22"/>
  <c r="AO229" i="22"/>
  <c r="AM229" i="22"/>
  <c r="AL229" i="22"/>
  <c r="AK229" i="22"/>
  <c r="L229" i="22"/>
  <c r="F229" i="22"/>
  <c r="D229" i="22"/>
  <c r="C229" i="22"/>
  <c r="BA228" i="22"/>
  <c r="AY228" i="22"/>
  <c r="AX228" i="22"/>
  <c r="AW228" i="22"/>
  <c r="AR228" i="22"/>
  <c r="AZ228" i="22" s="1"/>
  <c r="AQ228" i="22"/>
  <c r="AO228" i="22"/>
  <c r="AM228" i="22"/>
  <c r="AL228" i="22"/>
  <c r="AK228" i="22"/>
  <c r="L228" i="22"/>
  <c r="F228" i="22"/>
  <c r="D228" i="22"/>
  <c r="C228" i="22"/>
  <c r="BA227" i="22"/>
  <c r="AY227" i="22"/>
  <c r="AX227" i="22"/>
  <c r="AW227" i="22"/>
  <c r="AR227" i="22"/>
  <c r="AZ227" i="22" s="1"/>
  <c r="AQ227" i="22"/>
  <c r="AO227" i="22"/>
  <c r="AM227" i="22"/>
  <c r="AL227" i="22"/>
  <c r="AK227" i="22"/>
  <c r="L227" i="22"/>
  <c r="F227" i="22"/>
  <c r="D227" i="22"/>
  <c r="C227" i="22"/>
  <c r="BA226" i="22"/>
  <c r="AY226" i="22"/>
  <c r="AX226" i="22"/>
  <c r="AW226" i="22"/>
  <c r="AR226" i="22"/>
  <c r="AZ226" i="22" s="1"/>
  <c r="AQ226" i="22"/>
  <c r="AO226" i="22"/>
  <c r="AM226" i="22"/>
  <c r="AL226" i="22"/>
  <c r="AK226" i="22"/>
  <c r="L226" i="22"/>
  <c r="F226" i="22"/>
  <c r="D226" i="22"/>
  <c r="C226" i="22"/>
  <c r="BA982" i="22"/>
  <c r="AY982" i="22"/>
  <c r="AX982" i="22"/>
  <c r="AW982" i="22"/>
  <c r="AR982" i="22"/>
  <c r="AZ982" i="22" s="1"/>
  <c r="AQ982" i="22"/>
  <c r="AO982" i="22"/>
  <c r="AM982" i="22"/>
  <c r="AL982" i="22"/>
  <c r="AK982" i="22"/>
  <c r="L982" i="22"/>
  <c r="F982" i="22"/>
  <c r="D982" i="22"/>
  <c r="C982" i="22"/>
  <c r="AQ45" i="22"/>
  <c r="AR45" i="22"/>
  <c r="AQ46" i="22"/>
  <c r="AR46" i="22"/>
  <c r="AQ47" i="22"/>
  <c r="AR47" i="22"/>
  <c r="AQ48" i="22"/>
  <c r="AR48" i="22"/>
  <c r="AQ49" i="22"/>
  <c r="AR49" i="22"/>
  <c r="AQ50" i="22"/>
  <c r="AR50" i="22"/>
  <c r="AQ51" i="22"/>
  <c r="AR51" i="22"/>
  <c r="AQ52" i="22"/>
  <c r="AR52" i="22"/>
  <c r="AQ53" i="22"/>
  <c r="AR53" i="22"/>
  <c r="AQ54" i="22"/>
  <c r="AR54" i="22"/>
  <c r="AQ55" i="22"/>
  <c r="AR55" i="22"/>
  <c r="AQ56" i="22"/>
  <c r="AR56" i="22"/>
  <c r="AQ57" i="22"/>
  <c r="AR57" i="22"/>
  <c r="AQ58" i="22"/>
  <c r="AR58" i="22"/>
  <c r="AQ59" i="22"/>
  <c r="AR59" i="22"/>
  <c r="AQ60" i="22"/>
  <c r="AR60" i="22"/>
  <c r="AQ61" i="22"/>
  <c r="AR61" i="22"/>
  <c r="AQ62" i="22"/>
  <c r="AR62" i="22"/>
  <c r="AQ63" i="22"/>
  <c r="AR63" i="22"/>
  <c r="AQ64" i="22"/>
  <c r="AR64" i="22"/>
  <c r="AQ65" i="22"/>
  <c r="AR65" i="22"/>
  <c r="AQ66" i="22"/>
  <c r="AR66" i="22"/>
  <c r="AQ67" i="22"/>
  <c r="AR67" i="22"/>
  <c r="AQ68" i="22"/>
  <c r="AR68" i="22"/>
  <c r="AQ69" i="22"/>
  <c r="AR69" i="22"/>
  <c r="AQ70" i="22"/>
  <c r="AR70" i="22"/>
  <c r="AQ71" i="22"/>
  <c r="AR71" i="22"/>
  <c r="AQ72" i="22"/>
  <c r="AR72" i="22"/>
  <c r="AQ73" i="22"/>
  <c r="AR73" i="22"/>
  <c r="AQ74" i="22"/>
  <c r="AR74" i="22"/>
  <c r="AQ75" i="22"/>
  <c r="AR75" i="22"/>
  <c r="AQ76" i="22"/>
  <c r="AR76" i="22"/>
  <c r="AQ77" i="22"/>
  <c r="AR77" i="22"/>
  <c r="AQ78" i="22"/>
  <c r="AR78" i="22"/>
  <c r="AQ79" i="22"/>
  <c r="AR79" i="22"/>
  <c r="AQ80" i="22"/>
  <c r="AR80" i="22"/>
  <c r="AQ81" i="22"/>
  <c r="AR81" i="22"/>
  <c r="AQ82" i="22"/>
  <c r="AR82" i="22"/>
  <c r="AQ83" i="22"/>
  <c r="AR83" i="22"/>
  <c r="AQ84" i="22"/>
  <c r="AR84" i="22"/>
  <c r="AQ85" i="22"/>
  <c r="AR85" i="22"/>
  <c r="AQ86" i="22"/>
  <c r="AR86" i="22"/>
  <c r="AQ87" i="22"/>
  <c r="AR87" i="22"/>
  <c r="AQ88" i="22"/>
  <c r="AR88" i="22"/>
  <c r="AQ89" i="22"/>
  <c r="AR89" i="22"/>
  <c r="AQ90" i="22"/>
  <c r="AR90" i="22"/>
  <c r="AQ91" i="22"/>
  <c r="AR91" i="22"/>
  <c r="AQ92" i="22"/>
  <c r="AR92" i="22"/>
  <c r="AQ93" i="22"/>
  <c r="AR93" i="22"/>
  <c r="AQ94" i="22"/>
  <c r="AR94" i="22"/>
  <c r="AQ95" i="22"/>
  <c r="AR95" i="22"/>
  <c r="AQ96" i="22"/>
  <c r="AR96" i="22"/>
  <c r="AQ97" i="22"/>
  <c r="AR97" i="22"/>
  <c r="AQ98" i="22"/>
  <c r="AR98" i="22"/>
  <c r="AQ99" i="22"/>
  <c r="AR99" i="22"/>
  <c r="AQ100" i="22"/>
  <c r="AR100" i="22"/>
  <c r="AQ101" i="22"/>
  <c r="AR101" i="22"/>
  <c r="AQ102" i="22"/>
  <c r="AR102" i="22"/>
  <c r="AQ103" i="22"/>
  <c r="AR103" i="22"/>
  <c r="AQ104" i="22"/>
  <c r="AR104" i="22"/>
  <c r="AQ105" i="22"/>
  <c r="AR105" i="22"/>
  <c r="AQ106" i="22"/>
  <c r="AR106" i="22"/>
  <c r="AQ107" i="22"/>
  <c r="AR107" i="22"/>
  <c r="AQ108" i="22"/>
  <c r="AR108" i="22"/>
  <c r="AQ109" i="22"/>
  <c r="AR109" i="22"/>
  <c r="AQ110" i="22"/>
  <c r="AR110" i="22"/>
  <c r="AQ111" i="22"/>
  <c r="AR111" i="22"/>
  <c r="AQ112" i="22"/>
  <c r="AR112" i="22"/>
  <c r="AQ113" i="22"/>
  <c r="AR113" i="22"/>
  <c r="AQ114" i="22"/>
  <c r="AR114" i="22"/>
  <c r="AQ115" i="22"/>
  <c r="AR115" i="22"/>
  <c r="AQ116" i="22"/>
  <c r="AR116" i="22"/>
  <c r="AQ117" i="22"/>
  <c r="AR117" i="22"/>
  <c r="AQ118" i="22"/>
  <c r="AR118" i="22"/>
  <c r="AQ119" i="22"/>
  <c r="AR119" i="22"/>
  <c r="AQ120" i="22"/>
  <c r="AR120" i="22"/>
  <c r="AQ121" i="22"/>
  <c r="AR121" i="22"/>
  <c r="AQ122" i="22"/>
  <c r="AR122" i="22"/>
  <c r="AQ123" i="22"/>
  <c r="AR123" i="22"/>
  <c r="AQ124" i="22"/>
  <c r="AR124" i="22"/>
  <c r="AQ125" i="22"/>
  <c r="AR125" i="22"/>
  <c r="AQ126" i="22"/>
  <c r="AR126" i="22"/>
  <c r="AQ127" i="22"/>
  <c r="AR127" i="22"/>
  <c r="AQ128" i="22"/>
  <c r="AR128" i="22"/>
  <c r="AQ129" i="22"/>
  <c r="AR129" i="22"/>
  <c r="AQ130" i="22"/>
  <c r="AR130" i="22"/>
  <c r="AQ131" i="22"/>
  <c r="AR131" i="22"/>
  <c r="AQ132" i="22"/>
  <c r="AR132" i="22"/>
  <c r="AQ133" i="22"/>
  <c r="AR133" i="22"/>
  <c r="AQ134" i="22"/>
  <c r="AR134" i="22"/>
  <c r="AQ135" i="22"/>
  <c r="AR135" i="22"/>
  <c r="AQ136" i="22"/>
  <c r="AR136" i="22"/>
  <c r="AQ137" i="22"/>
  <c r="AR137" i="22"/>
  <c r="AQ138" i="22"/>
  <c r="AR138" i="22"/>
  <c r="AQ139" i="22"/>
  <c r="AR139" i="22"/>
  <c r="AQ140" i="22"/>
  <c r="AR140" i="22"/>
  <c r="AQ141" i="22"/>
  <c r="AR141" i="22"/>
  <c r="AQ142" i="22"/>
  <c r="AR142" i="22"/>
  <c r="AQ143" i="22"/>
  <c r="AR143" i="22"/>
  <c r="AQ144" i="22"/>
  <c r="AR144" i="22"/>
  <c r="AQ145" i="22"/>
  <c r="AR145" i="22"/>
  <c r="AQ146" i="22"/>
  <c r="AR146" i="22"/>
  <c r="AQ147" i="22"/>
  <c r="AR147" i="22"/>
  <c r="AQ148" i="22"/>
  <c r="AR148" i="22"/>
  <c r="AQ149" i="22"/>
  <c r="AR149" i="22"/>
  <c r="AQ150" i="22"/>
  <c r="AR150" i="22"/>
  <c r="AQ151" i="22"/>
  <c r="AR151" i="22"/>
  <c r="AQ152" i="22"/>
  <c r="AR152" i="22"/>
  <c r="AQ153" i="22"/>
  <c r="AR153" i="22"/>
  <c r="AQ154" i="22"/>
  <c r="AR154" i="22"/>
  <c r="AQ155" i="22"/>
  <c r="AR155" i="22"/>
  <c r="AQ156" i="22"/>
  <c r="AR156" i="22"/>
  <c r="AQ157" i="22"/>
  <c r="AR157" i="22"/>
  <c r="AQ158" i="22"/>
  <c r="AR158" i="22"/>
  <c r="AQ159" i="22"/>
  <c r="AR159" i="22"/>
  <c r="AQ160" i="22"/>
  <c r="AR160" i="22"/>
  <c r="AQ161" i="22"/>
  <c r="AR161" i="22"/>
  <c r="AQ162" i="22"/>
  <c r="AR162" i="22"/>
  <c r="AQ163" i="22"/>
  <c r="AR163" i="22"/>
  <c r="AQ164" i="22"/>
  <c r="AR164" i="22"/>
  <c r="AQ165" i="22"/>
  <c r="AR165" i="22"/>
  <c r="AQ166" i="22"/>
  <c r="AR166" i="22"/>
  <c r="AQ167" i="22"/>
  <c r="AR167" i="22"/>
  <c r="AQ168" i="22"/>
  <c r="AR168" i="22"/>
  <c r="AQ169" i="22"/>
  <c r="AR169" i="22"/>
  <c r="AQ170" i="22"/>
  <c r="AR170" i="22"/>
  <c r="AQ171" i="22"/>
  <c r="AR171" i="22"/>
  <c r="AQ172" i="22"/>
  <c r="AR172" i="22"/>
  <c r="AQ173" i="22"/>
  <c r="AR173" i="22"/>
  <c r="AQ174" i="22"/>
  <c r="AR174" i="22"/>
  <c r="AQ175" i="22"/>
  <c r="AR175" i="22"/>
  <c r="AQ176" i="22"/>
  <c r="AR176" i="22"/>
  <c r="AQ177" i="22"/>
  <c r="AR177" i="22"/>
  <c r="AQ178" i="22"/>
  <c r="AR178" i="22"/>
  <c r="AQ179" i="22"/>
  <c r="AR179" i="22"/>
  <c r="AQ180" i="22"/>
  <c r="AR180" i="22"/>
  <c r="AQ181" i="22"/>
  <c r="AR181" i="22"/>
  <c r="AQ182" i="22"/>
  <c r="AR182" i="22"/>
  <c r="AQ183" i="22"/>
  <c r="AR183" i="22"/>
  <c r="AQ184" i="22"/>
  <c r="AR184" i="22"/>
  <c r="AQ185" i="22"/>
  <c r="AR185" i="22"/>
  <c r="AQ186" i="22"/>
  <c r="AR186" i="22"/>
  <c r="AQ187" i="22"/>
  <c r="AR187" i="22"/>
  <c r="AQ188" i="22"/>
  <c r="AR188" i="22"/>
  <c r="AQ189" i="22"/>
  <c r="AR189" i="22"/>
  <c r="AQ190" i="22"/>
  <c r="AR190" i="22"/>
  <c r="AQ191" i="22"/>
  <c r="AR191" i="22"/>
  <c r="AQ192" i="22"/>
  <c r="AR192" i="22"/>
  <c r="AQ193" i="22"/>
  <c r="AR193" i="22"/>
  <c r="AQ194" i="22"/>
  <c r="AR194" i="22"/>
  <c r="AO46" i="22"/>
  <c r="AO47" i="22"/>
  <c r="AO48" i="22"/>
  <c r="AO49" i="22"/>
  <c r="AO50" i="22"/>
  <c r="AO51" i="22"/>
  <c r="AO52" i="22"/>
  <c r="AO53" i="22"/>
  <c r="AO54" i="22"/>
  <c r="AO55" i="22"/>
  <c r="AO56" i="22"/>
  <c r="AO57" i="22"/>
  <c r="AO58" i="22"/>
  <c r="AO59" i="22"/>
  <c r="AO60" i="22"/>
  <c r="AO61" i="22"/>
  <c r="AO62" i="22"/>
  <c r="AO63" i="22"/>
  <c r="AO64" i="22"/>
  <c r="AO65" i="22"/>
  <c r="AO66" i="22"/>
  <c r="AO67" i="22"/>
  <c r="AO68" i="22"/>
  <c r="AO69" i="22"/>
  <c r="AO70" i="22"/>
  <c r="AO71" i="22"/>
  <c r="AO72" i="22"/>
  <c r="AO73" i="22"/>
  <c r="AO74" i="22"/>
  <c r="AO75" i="22"/>
  <c r="AO76" i="22"/>
  <c r="AO77" i="22"/>
  <c r="AO78" i="22"/>
  <c r="AO79" i="22"/>
  <c r="AO80" i="22"/>
  <c r="AO81" i="22"/>
  <c r="AO82" i="22"/>
  <c r="AO83" i="22"/>
  <c r="AO84" i="22"/>
  <c r="AO85" i="22"/>
  <c r="AO86" i="22"/>
  <c r="AO87" i="22"/>
  <c r="AO88" i="22"/>
  <c r="AO89" i="22"/>
  <c r="AO90" i="22"/>
  <c r="AO91" i="22"/>
  <c r="AO92" i="22"/>
  <c r="AO93" i="22"/>
  <c r="AO94" i="22"/>
  <c r="AO95" i="22"/>
  <c r="AO96" i="22"/>
  <c r="AO97" i="22"/>
  <c r="AO98" i="22"/>
  <c r="AO99" i="22"/>
  <c r="AO100" i="22"/>
  <c r="AO101" i="22"/>
  <c r="AO102" i="22"/>
  <c r="AO103" i="22"/>
  <c r="AO104" i="22"/>
  <c r="AO105" i="22"/>
  <c r="AO106" i="22"/>
  <c r="AO107" i="22"/>
  <c r="AO108" i="22"/>
  <c r="AO109" i="22"/>
  <c r="AO110" i="22"/>
  <c r="AO111" i="22"/>
  <c r="AO112" i="22"/>
  <c r="AO113" i="22"/>
  <c r="AO114" i="22"/>
  <c r="AO115" i="22"/>
  <c r="AO116" i="22"/>
  <c r="AO117" i="22"/>
  <c r="AO118" i="22"/>
  <c r="AO119" i="22"/>
  <c r="AO120" i="22"/>
  <c r="AO121" i="22"/>
  <c r="AO122" i="22"/>
  <c r="AO123" i="22"/>
  <c r="AO124" i="22"/>
  <c r="AO125" i="22"/>
  <c r="AO126" i="22"/>
  <c r="AO127" i="22"/>
  <c r="AO128" i="22"/>
  <c r="AO129" i="22"/>
  <c r="AO130" i="22"/>
  <c r="AO131" i="22"/>
  <c r="AO132" i="22"/>
  <c r="AO133" i="22"/>
  <c r="AO134" i="22"/>
  <c r="AO135" i="22"/>
  <c r="AO136" i="22"/>
  <c r="AO137" i="22"/>
  <c r="AO138" i="22"/>
  <c r="AO139" i="22"/>
  <c r="AO140" i="22"/>
  <c r="AO141" i="22"/>
  <c r="AO142" i="22"/>
  <c r="AO143" i="22"/>
  <c r="AO144" i="22"/>
  <c r="AO145" i="22"/>
  <c r="AO146" i="22"/>
  <c r="AO147" i="22"/>
  <c r="AO148" i="22"/>
  <c r="AO149" i="22"/>
  <c r="AO150" i="22"/>
  <c r="AO151" i="22"/>
  <c r="AO152" i="22"/>
  <c r="AO153" i="22"/>
  <c r="AO154" i="22"/>
  <c r="AO155" i="22"/>
  <c r="AO156" i="22"/>
  <c r="AO157" i="22"/>
  <c r="AO158" i="22"/>
  <c r="AO159" i="22"/>
  <c r="AO160" i="22"/>
  <c r="AO161" i="22"/>
  <c r="AO162" i="22"/>
  <c r="AO163" i="22"/>
  <c r="AO164" i="22"/>
  <c r="AO165" i="22"/>
  <c r="AO166" i="22"/>
  <c r="AO167" i="22"/>
  <c r="AO168" i="22"/>
  <c r="AO169" i="22"/>
  <c r="AO170" i="22"/>
  <c r="AO171" i="22"/>
  <c r="AO172" i="22"/>
  <c r="AO173" i="22"/>
  <c r="AO174" i="22"/>
  <c r="AO175" i="22"/>
  <c r="AO176" i="22"/>
  <c r="AO177" i="22"/>
  <c r="AO178" i="22"/>
  <c r="AO179" i="22"/>
  <c r="AO180" i="22"/>
  <c r="AO181" i="22"/>
  <c r="AO182" i="22"/>
  <c r="AO183" i="22"/>
  <c r="AO184" i="22"/>
  <c r="AO185" i="22"/>
  <c r="AO186" i="22"/>
  <c r="AO187" i="22"/>
  <c r="AO188" i="22"/>
  <c r="AO189" i="22"/>
  <c r="AO190" i="22"/>
  <c r="AO191" i="22"/>
  <c r="AO192" i="22"/>
  <c r="AO193" i="22"/>
  <c r="AO194" i="22"/>
  <c r="AO195" i="22"/>
  <c r="AM46" i="22"/>
  <c r="AM47" i="22"/>
  <c r="AM48" i="22"/>
  <c r="AM49" i="22"/>
  <c r="AM50" i="22"/>
  <c r="AM51" i="22"/>
  <c r="AM52" i="22"/>
  <c r="AM53" i="22"/>
  <c r="AM54" i="22"/>
  <c r="AM55" i="22"/>
  <c r="AM56" i="22"/>
  <c r="AM57" i="22"/>
  <c r="AM58" i="22"/>
  <c r="AM59" i="22"/>
  <c r="AM60" i="22"/>
  <c r="AM61" i="22"/>
  <c r="AM62" i="22"/>
  <c r="AM63" i="22"/>
  <c r="AM64" i="22"/>
  <c r="AM65" i="22"/>
  <c r="AM66" i="22"/>
  <c r="AM67" i="22"/>
  <c r="AM68" i="22"/>
  <c r="AM69" i="22"/>
  <c r="AM70" i="22"/>
  <c r="AM71" i="22"/>
  <c r="AM72" i="22"/>
  <c r="AM73" i="22"/>
  <c r="AM74" i="22"/>
  <c r="AM75" i="22"/>
  <c r="AM76" i="22"/>
  <c r="AM77" i="22"/>
  <c r="AM78" i="22"/>
  <c r="AM79" i="22"/>
  <c r="AM80" i="22"/>
  <c r="AM81" i="22"/>
  <c r="AM82" i="22"/>
  <c r="AM83" i="22"/>
  <c r="AM84" i="22"/>
  <c r="AM85" i="22"/>
  <c r="AM86" i="22"/>
  <c r="AM87" i="22"/>
  <c r="AM88" i="22"/>
  <c r="AM89" i="22"/>
  <c r="AM90" i="22"/>
  <c r="AM91" i="22"/>
  <c r="AM92" i="22"/>
  <c r="AM93" i="22"/>
  <c r="AM94" i="22"/>
  <c r="AM95" i="22"/>
  <c r="AM96" i="22"/>
  <c r="AM97" i="22"/>
  <c r="AM98" i="22"/>
  <c r="AM99" i="22"/>
  <c r="AM100" i="22"/>
  <c r="AM101" i="22"/>
  <c r="AM102" i="22"/>
  <c r="AM103" i="22"/>
  <c r="AM104" i="22"/>
  <c r="AM105" i="22"/>
  <c r="AM106" i="22"/>
  <c r="AM107" i="22"/>
  <c r="AM108" i="22"/>
  <c r="AM109" i="22"/>
  <c r="AM110" i="22"/>
  <c r="AM111" i="22"/>
  <c r="AM112" i="22"/>
  <c r="AM113" i="22"/>
  <c r="AM114" i="22"/>
  <c r="AM115" i="22"/>
  <c r="AM116" i="22"/>
  <c r="AM117" i="22"/>
  <c r="AM118" i="22"/>
  <c r="AM119" i="22"/>
  <c r="AM120" i="22"/>
  <c r="AM121" i="22"/>
  <c r="AM122" i="22"/>
  <c r="AM123" i="22"/>
  <c r="AM124" i="22"/>
  <c r="AM125" i="22"/>
  <c r="AM126" i="22"/>
  <c r="AM127" i="22"/>
  <c r="AM128" i="22"/>
  <c r="AM129" i="22"/>
  <c r="AM130" i="22"/>
  <c r="AM131" i="22"/>
  <c r="AM132" i="22"/>
  <c r="AM133" i="22"/>
  <c r="AM134" i="22"/>
  <c r="AM135" i="22"/>
  <c r="AM136" i="22"/>
  <c r="AM137" i="22"/>
  <c r="AM138" i="22"/>
  <c r="AM139" i="22"/>
  <c r="AM140" i="22"/>
  <c r="AM141" i="22"/>
  <c r="AM142" i="22"/>
  <c r="AM143" i="22"/>
  <c r="AM144" i="22"/>
  <c r="AM145" i="22"/>
  <c r="AM146" i="22"/>
  <c r="AM147" i="22"/>
  <c r="AM148" i="22"/>
  <c r="AM149" i="22"/>
  <c r="AM150" i="22"/>
  <c r="AM151" i="22"/>
  <c r="AM152" i="22"/>
  <c r="AM153" i="22"/>
  <c r="AM154" i="22"/>
  <c r="AM155" i="22"/>
  <c r="AM156" i="22"/>
  <c r="AM157" i="22"/>
  <c r="AM158" i="22"/>
  <c r="AM159" i="22"/>
  <c r="AM160" i="22"/>
  <c r="AM161" i="22"/>
  <c r="AM162" i="22"/>
  <c r="AM163" i="22"/>
  <c r="AM164" i="22"/>
  <c r="AM165" i="22"/>
  <c r="AM166" i="22"/>
  <c r="AM167" i="22"/>
  <c r="AM168" i="22"/>
  <c r="AM169" i="22"/>
  <c r="AM170" i="22"/>
  <c r="AM171" i="22"/>
  <c r="AM172" i="22"/>
  <c r="AM173" i="22"/>
  <c r="AM174" i="22"/>
  <c r="AM175" i="22"/>
  <c r="AM176" i="22"/>
  <c r="AM177" i="22"/>
  <c r="AM178" i="22"/>
  <c r="AM179" i="22"/>
  <c r="AM180" i="22"/>
  <c r="AM181" i="22"/>
  <c r="AM182" i="22"/>
  <c r="AM183" i="22"/>
  <c r="AM184" i="22"/>
  <c r="AM185" i="22"/>
  <c r="AM186" i="22"/>
  <c r="AM187" i="22"/>
  <c r="AM188" i="22"/>
  <c r="AM189" i="22"/>
  <c r="AM190" i="22"/>
  <c r="AM191" i="22"/>
  <c r="AM192" i="22"/>
  <c r="AM193" i="22"/>
  <c r="AM194" i="22"/>
  <c r="AK45" i="22"/>
  <c r="AL45" i="22"/>
  <c r="AK46" i="22"/>
  <c r="AL46" i="22"/>
  <c r="AK47" i="22"/>
  <c r="AL47" i="22"/>
  <c r="AK48" i="22"/>
  <c r="AL48" i="22"/>
  <c r="AK49" i="22"/>
  <c r="AL49" i="22"/>
  <c r="AK50" i="22"/>
  <c r="AL50" i="22"/>
  <c r="AK51" i="22"/>
  <c r="AL51" i="22"/>
  <c r="AK52" i="22"/>
  <c r="AL52" i="22"/>
  <c r="AK53" i="22"/>
  <c r="AL53" i="22"/>
  <c r="AK54" i="22"/>
  <c r="AL54" i="22"/>
  <c r="AK55" i="22"/>
  <c r="AL55" i="22"/>
  <c r="AK56" i="22"/>
  <c r="AL56" i="22"/>
  <c r="AK57" i="22"/>
  <c r="AL57" i="22"/>
  <c r="AK58" i="22"/>
  <c r="AL58" i="22"/>
  <c r="AK59" i="22"/>
  <c r="AL59" i="22"/>
  <c r="AK60" i="22"/>
  <c r="AL60" i="22"/>
  <c r="AK61" i="22"/>
  <c r="AL61" i="22"/>
  <c r="AK62" i="22"/>
  <c r="AL62" i="22"/>
  <c r="AK63" i="22"/>
  <c r="AL63" i="22"/>
  <c r="AK64" i="22"/>
  <c r="AL64" i="22"/>
  <c r="AK65" i="22"/>
  <c r="AL65" i="22"/>
  <c r="AK66" i="22"/>
  <c r="AL66" i="22"/>
  <c r="AK67" i="22"/>
  <c r="AL67" i="22"/>
  <c r="AK68" i="22"/>
  <c r="AL68" i="22"/>
  <c r="AK69" i="22"/>
  <c r="AL69" i="22"/>
  <c r="AK70" i="22"/>
  <c r="AL70" i="22"/>
  <c r="AK71" i="22"/>
  <c r="AL71" i="22"/>
  <c r="AK72" i="22"/>
  <c r="AL72" i="22"/>
  <c r="AK73" i="22"/>
  <c r="AL73" i="22"/>
  <c r="AK74" i="22"/>
  <c r="AL74" i="22"/>
  <c r="AK75" i="22"/>
  <c r="AL75" i="22"/>
  <c r="AK76" i="22"/>
  <c r="AL76" i="22"/>
  <c r="AK77" i="22"/>
  <c r="AL77" i="22"/>
  <c r="AK78" i="22"/>
  <c r="AL78" i="22"/>
  <c r="AK79" i="22"/>
  <c r="AL79" i="22"/>
  <c r="AK80" i="22"/>
  <c r="AL80" i="22"/>
  <c r="AK81" i="22"/>
  <c r="AL81" i="22"/>
  <c r="AK82" i="22"/>
  <c r="AL82" i="22"/>
  <c r="AK83" i="22"/>
  <c r="AL83" i="22"/>
  <c r="AK84" i="22"/>
  <c r="AL84" i="22"/>
  <c r="AK85" i="22"/>
  <c r="AL85" i="22"/>
  <c r="AK86" i="22"/>
  <c r="AL86" i="22"/>
  <c r="AK87" i="22"/>
  <c r="AL87" i="22"/>
  <c r="AK88" i="22"/>
  <c r="AL88" i="22"/>
  <c r="AK89" i="22"/>
  <c r="AL89" i="22"/>
  <c r="AK90" i="22"/>
  <c r="AL90" i="22"/>
  <c r="AK91" i="22"/>
  <c r="AL91" i="22"/>
  <c r="AK92" i="22"/>
  <c r="AL92" i="22"/>
  <c r="AK93" i="22"/>
  <c r="AL93" i="22"/>
  <c r="AK94" i="22"/>
  <c r="AL94" i="22"/>
  <c r="AK95" i="22"/>
  <c r="AL95" i="22"/>
  <c r="AK96" i="22"/>
  <c r="AL96" i="22"/>
  <c r="AK97" i="22"/>
  <c r="AL97" i="22"/>
  <c r="AK98" i="22"/>
  <c r="AL98" i="22"/>
  <c r="AK99" i="22"/>
  <c r="AL99" i="22"/>
  <c r="AK100" i="22"/>
  <c r="AL100" i="22"/>
  <c r="AK101" i="22"/>
  <c r="AL101" i="22"/>
  <c r="AK102" i="22"/>
  <c r="AL102" i="22"/>
  <c r="AK103" i="22"/>
  <c r="AL103" i="22"/>
  <c r="AK104" i="22"/>
  <c r="AL104" i="22"/>
  <c r="AK105" i="22"/>
  <c r="AL105" i="22"/>
  <c r="AK106" i="22"/>
  <c r="AL106" i="22"/>
  <c r="AK107" i="22"/>
  <c r="AL107" i="22"/>
  <c r="AK108" i="22"/>
  <c r="AL108" i="22"/>
  <c r="AK109" i="22"/>
  <c r="AL109" i="22"/>
  <c r="AK110" i="22"/>
  <c r="AL110" i="22"/>
  <c r="AK111" i="22"/>
  <c r="AL111" i="22"/>
  <c r="AK112" i="22"/>
  <c r="AL112" i="22"/>
  <c r="AK113" i="22"/>
  <c r="AL113" i="22"/>
  <c r="AK114" i="22"/>
  <c r="AL114" i="22"/>
  <c r="AK115" i="22"/>
  <c r="AL115" i="22"/>
  <c r="AK116" i="22"/>
  <c r="AL116" i="22"/>
  <c r="AK117" i="22"/>
  <c r="AL117" i="22"/>
  <c r="AK118" i="22"/>
  <c r="AL118" i="22"/>
  <c r="AK119" i="22"/>
  <c r="AL119" i="22"/>
  <c r="AK120" i="22"/>
  <c r="AL120" i="22"/>
  <c r="AK121" i="22"/>
  <c r="AL121" i="22"/>
  <c r="AK122" i="22"/>
  <c r="AL122" i="22"/>
  <c r="AK123" i="22"/>
  <c r="AL123" i="22"/>
  <c r="AK124" i="22"/>
  <c r="AL124" i="22"/>
  <c r="AK125" i="22"/>
  <c r="AL125" i="22"/>
  <c r="AK126" i="22"/>
  <c r="AL126" i="22"/>
  <c r="AK127" i="22"/>
  <c r="AL127" i="22"/>
  <c r="AK128" i="22"/>
  <c r="AL128" i="22"/>
  <c r="AK129" i="22"/>
  <c r="AL129" i="22"/>
  <c r="AK130" i="22"/>
  <c r="AL130" i="22"/>
  <c r="AK131" i="22"/>
  <c r="AL131" i="22"/>
  <c r="AK132" i="22"/>
  <c r="AL132" i="22"/>
  <c r="AK133" i="22"/>
  <c r="AL133" i="22"/>
  <c r="AK134" i="22"/>
  <c r="AL134" i="22"/>
  <c r="AK135" i="22"/>
  <c r="AL135" i="22"/>
  <c r="AK136" i="22"/>
  <c r="AL136" i="22"/>
  <c r="AK137" i="22"/>
  <c r="AL137" i="22"/>
  <c r="AK138" i="22"/>
  <c r="AL138" i="22"/>
  <c r="AK139" i="22"/>
  <c r="AL139" i="22"/>
  <c r="AK140" i="22"/>
  <c r="AL140" i="22"/>
  <c r="AK141" i="22"/>
  <c r="AL141" i="22"/>
  <c r="AK142" i="22"/>
  <c r="AL142" i="22"/>
  <c r="AK143" i="22"/>
  <c r="AL143" i="22"/>
  <c r="AK144" i="22"/>
  <c r="AL144" i="22"/>
  <c r="AK145" i="22"/>
  <c r="AL145" i="22"/>
  <c r="AK146" i="22"/>
  <c r="AL146" i="22"/>
  <c r="AK147" i="22"/>
  <c r="AL147" i="22"/>
  <c r="AK148" i="22"/>
  <c r="AL148" i="22"/>
  <c r="AK149" i="22"/>
  <c r="AL149" i="22"/>
  <c r="AK150" i="22"/>
  <c r="AL150" i="22"/>
  <c r="AK151" i="22"/>
  <c r="AL151" i="22"/>
  <c r="AK152" i="22"/>
  <c r="AL152" i="22"/>
  <c r="AK153" i="22"/>
  <c r="AL153" i="22"/>
  <c r="AK154" i="22"/>
  <c r="AL154" i="22"/>
  <c r="AK155" i="22"/>
  <c r="AL155" i="22"/>
  <c r="AK156" i="22"/>
  <c r="AL156" i="22"/>
  <c r="AK157" i="22"/>
  <c r="AL157" i="22"/>
  <c r="AK158" i="22"/>
  <c r="AL158" i="22"/>
  <c r="AK159" i="22"/>
  <c r="AL159" i="22"/>
  <c r="AK160" i="22"/>
  <c r="AL160" i="22"/>
  <c r="AK161" i="22"/>
  <c r="AL161" i="22"/>
  <c r="AK162" i="22"/>
  <c r="AL162" i="22"/>
  <c r="AK163" i="22"/>
  <c r="AL163" i="22"/>
  <c r="AK164" i="22"/>
  <c r="AL164" i="22"/>
  <c r="AK165" i="22"/>
  <c r="AL165" i="22"/>
  <c r="AK166" i="22"/>
  <c r="AL166" i="22"/>
  <c r="AK167" i="22"/>
  <c r="AL167" i="22"/>
  <c r="AK168" i="22"/>
  <c r="AL168" i="22"/>
  <c r="AK169" i="22"/>
  <c r="AL169" i="22"/>
  <c r="AK170" i="22"/>
  <c r="AL170" i="22"/>
  <c r="AK171" i="22"/>
  <c r="AL171" i="22"/>
  <c r="AK172" i="22"/>
  <c r="AL172" i="22"/>
  <c r="AK173" i="22"/>
  <c r="AL173" i="22"/>
  <c r="AK174" i="22"/>
  <c r="AL174" i="22"/>
  <c r="AK175" i="22"/>
  <c r="AL175" i="22"/>
  <c r="AK176" i="22"/>
  <c r="AL176" i="22"/>
  <c r="AK177" i="22"/>
  <c r="AL177" i="22"/>
  <c r="AK178" i="22"/>
  <c r="AL178" i="22"/>
  <c r="AK179" i="22"/>
  <c r="AL179" i="22"/>
  <c r="AK180" i="22"/>
  <c r="AL180" i="22"/>
  <c r="AK181" i="22"/>
  <c r="AL181" i="22"/>
  <c r="AK182" i="22"/>
  <c r="AL182" i="22"/>
  <c r="AK183" i="22"/>
  <c r="AL183" i="22"/>
  <c r="AK184" i="22"/>
  <c r="AL184" i="22"/>
  <c r="AK185" i="22"/>
  <c r="AL185" i="22"/>
  <c r="AK186" i="22"/>
  <c r="AL186" i="22"/>
  <c r="AK187" i="22"/>
  <c r="AL187" i="22"/>
  <c r="AK188" i="22"/>
  <c r="AL188" i="22"/>
  <c r="AK189" i="22"/>
  <c r="AL189" i="22"/>
  <c r="AK190" i="22"/>
  <c r="AL190" i="22"/>
  <c r="AK191" i="22"/>
  <c r="AL191" i="22"/>
  <c r="AK192" i="22"/>
  <c r="AL192" i="22"/>
  <c r="AK193" i="22"/>
  <c r="AL193" i="22"/>
  <c r="AK194" i="22"/>
  <c r="AL194" i="22"/>
  <c r="AY45" i="22"/>
  <c r="AX45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45" i="22"/>
  <c r="D45" i="22"/>
  <c r="F45" i="22"/>
  <c r="AM45" i="22"/>
  <c r="AO45" i="22"/>
  <c r="AW981" i="22" l="1"/>
  <c r="AX981" i="22"/>
  <c r="AY981" i="22"/>
  <c r="BA981" i="22"/>
  <c r="AQ981" i="22"/>
  <c r="AR981" i="22"/>
  <c r="AZ981" i="22" s="1"/>
  <c r="AO981" i="22"/>
  <c r="AM981" i="22"/>
  <c r="AK981" i="22"/>
  <c r="AL981" i="22"/>
  <c r="L981" i="22"/>
  <c r="F980" i="22"/>
  <c r="F981" i="22"/>
  <c r="D981" i="22"/>
  <c r="C981" i="22"/>
  <c r="AW972" i="22"/>
  <c r="AX972" i="22"/>
  <c r="AY972" i="22"/>
  <c r="BA972" i="22"/>
  <c r="AW973" i="22"/>
  <c r="AX973" i="22"/>
  <c r="AY973" i="22"/>
  <c r="BA973" i="22"/>
  <c r="AW974" i="22"/>
  <c r="AX974" i="22"/>
  <c r="AY974" i="22"/>
  <c r="BA974" i="22"/>
  <c r="AW975" i="22"/>
  <c r="AX975" i="22"/>
  <c r="AY975" i="22"/>
  <c r="BA975" i="22"/>
  <c r="AW976" i="22"/>
  <c r="AX976" i="22"/>
  <c r="AY976" i="22"/>
  <c r="BA976" i="22"/>
  <c r="AW977" i="22"/>
  <c r="AX977" i="22"/>
  <c r="AY977" i="22"/>
  <c r="BA977" i="22"/>
  <c r="AW978" i="22"/>
  <c r="AX978" i="22"/>
  <c r="AY978" i="22"/>
  <c r="BA978" i="22"/>
  <c r="AW979" i="22"/>
  <c r="AX979" i="22"/>
  <c r="AY979" i="22"/>
  <c r="BA979" i="22"/>
  <c r="AW980" i="22"/>
  <c r="AX980" i="22"/>
  <c r="AY980" i="22"/>
  <c r="BA980" i="22"/>
  <c r="AQ972" i="22"/>
  <c r="AR972" i="22"/>
  <c r="AZ972" i="22" s="1"/>
  <c r="AQ973" i="22"/>
  <c r="AR973" i="22"/>
  <c r="AZ973" i="22" s="1"/>
  <c r="AQ974" i="22"/>
  <c r="AR974" i="22"/>
  <c r="AZ974" i="22" s="1"/>
  <c r="AQ975" i="22"/>
  <c r="AR975" i="22"/>
  <c r="AZ975" i="22" s="1"/>
  <c r="AQ976" i="22"/>
  <c r="AR976" i="22"/>
  <c r="AZ976" i="22" s="1"/>
  <c r="AQ977" i="22"/>
  <c r="AR977" i="22"/>
  <c r="AZ977" i="22" s="1"/>
  <c r="AQ978" i="22"/>
  <c r="AR978" i="22"/>
  <c r="AZ978" i="22" s="1"/>
  <c r="AQ979" i="22"/>
  <c r="AR979" i="22"/>
  <c r="AZ979" i="22" s="1"/>
  <c r="AQ980" i="22"/>
  <c r="AR980" i="22"/>
  <c r="AZ980" i="22" s="1"/>
  <c r="AO972" i="22"/>
  <c r="AO973" i="22"/>
  <c r="AO974" i="22"/>
  <c r="AO975" i="22"/>
  <c r="AO976" i="22"/>
  <c r="AO977" i="22"/>
  <c r="AO978" i="22"/>
  <c r="AO979" i="22"/>
  <c r="AO980" i="22"/>
  <c r="AL972" i="22"/>
  <c r="AM972" i="22"/>
  <c r="AL973" i="22"/>
  <c r="AM973" i="22"/>
  <c r="AL974" i="22"/>
  <c r="AM974" i="22"/>
  <c r="AL975" i="22"/>
  <c r="AM975" i="22"/>
  <c r="AL976" i="22"/>
  <c r="AM976" i="22"/>
  <c r="AL977" i="22"/>
  <c r="AM977" i="22"/>
  <c r="AL978" i="22"/>
  <c r="AM978" i="22"/>
  <c r="AL979" i="22"/>
  <c r="AM979" i="22"/>
  <c r="AL980" i="22"/>
  <c r="AM980" i="22"/>
  <c r="AK971" i="22"/>
  <c r="AK972" i="22"/>
  <c r="AK973" i="22"/>
  <c r="AK974" i="22"/>
  <c r="AK975" i="22"/>
  <c r="AK976" i="22"/>
  <c r="AK977" i="22"/>
  <c r="AK978" i="22"/>
  <c r="AK979" i="22"/>
  <c r="AK980" i="22"/>
  <c r="L972" i="22"/>
  <c r="L973" i="22"/>
  <c r="L974" i="22"/>
  <c r="L975" i="22"/>
  <c r="L976" i="22"/>
  <c r="L977" i="22"/>
  <c r="L978" i="22"/>
  <c r="L979" i="22"/>
  <c r="L980" i="22"/>
  <c r="F971" i="22"/>
  <c r="F972" i="22"/>
  <c r="F973" i="22"/>
  <c r="F974" i="22"/>
  <c r="F975" i="22"/>
  <c r="F976" i="22"/>
  <c r="F977" i="22"/>
  <c r="F978" i="22"/>
  <c r="F979" i="22"/>
  <c r="D972" i="22"/>
  <c r="D973" i="22"/>
  <c r="D974" i="22"/>
  <c r="D975" i="22"/>
  <c r="D976" i="22"/>
  <c r="D977" i="22"/>
  <c r="D978" i="22"/>
  <c r="D979" i="22"/>
  <c r="D980" i="22"/>
  <c r="C965" i="22"/>
  <c r="C966" i="22"/>
  <c r="C967" i="22"/>
  <c r="C968" i="22"/>
  <c r="C969" i="22"/>
  <c r="C971" i="22"/>
  <c r="C972" i="22"/>
  <c r="C973" i="22"/>
  <c r="C974" i="22"/>
  <c r="C975" i="22"/>
  <c r="C976" i="22"/>
  <c r="C977" i="22"/>
  <c r="C978" i="22"/>
  <c r="C979" i="22"/>
  <c r="C980" i="22"/>
  <c r="AO961" i="22"/>
  <c r="AO962" i="22"/>
  <c r="AO963" i="22"/>
  <c r="AO964" i="22"/>
  <c r="AO965" i="22"/>
  <c r="AO966" i="22"/>
  <c r="AO967" i="22"/>
  <c r="AO968" i="22"/>
  <c r="AO969" i="22"/>
  <c r="AO971" i="22"/>
  <c r="AM961" i="22"/>
  <c r="AM962" i="22"/>
  <c r="AM963" i="22"/>
  <c r="AM964" i="22"/>
  <c r="AM965" i="22"/>
  <c r="AM966" i="22"/>
  <c r="AM967" i="22"/>
  <c r="AM968" i="22"/>
  <c r="AM969" i="22"/>
  <c r="AM971" i="22"/>
  <c r="AW962" i="22"/>
  <c r="AX962" i="22"/>
  <c r="AY962" i="22"/>
  <c r="BA962" i="22"/>
  <c r="AW963" i="22"/>
  <c r="AX963" i="22"/>
  <c r="AY963" i="22"/>
  <c r="BA963" i="22"/>
  <c r="AW964" i="22"/>
  <c r="AX964" i="22"/>
  <c r="AY964" i="22"/>
  <c r="BA964" i="22"/>
  <c r="AW965" i="22"/>
  <c r="AX965" i="22"/>
  <c r="AY965" i="22"/>
  <c r="BA965" i="22"/>
  <c r="AW966" i="22"/>
  <c r="AX966" i="22"/>
  <c r="AY966" i="22"/>
  <c r="BA966" i="22"/>
  <c r="AW967" i="22"/>
  <c r="AX967" i="22"/>
  <c r="AY967" i="22"/>
  <c r="BA967" i="22"/>
  <c r="AW968" i="22"/>
  <c r="AX968" i="22"/>
  <c r="AY968" i="22"/>
  <c r="BA968" i="22"/>
  <c r="AW969" i="22"/>
  <c r="AX969" i="22"/>
  <c r="AY969" i="22"/>
  <c r="BA969" i="22"/>
  <c r="AW971" i="22"/>
  <c r="AX971" i="22"/>
  <c r="AY971" i="22"/>
  <c r="BA971" i="22"/>
  <c r="AQ962" i="22"/>
  <c r="AQ963" i="22"/>
  <c r="AQ964" i="22"/>
  <c r="AQ965" i="22"/>
  <c r="AQ966" i="22"/>
  <c r="AQ967" i="22"/>
  <c r="AQ968" i="22"/>
  <c r="AQ969" i="22"/>
  <c r="AQ971" i="22"/>
  <c r="AR962" i="22"/>
  <c r="AZ962" i="22" s="1"/>
  <c r="AR963" i="22"/>
  <c r="AZ963" i="22" s="1"/>
  <c r="AR964" i="22"/>
  <c r="AZ964" i="22" s="1"/>
  <c r="AR965" i="22"/>
  <c r="AZ965" i="22" s="1"/>
  <c r="AR966" i="22"/>
  <c r="AZ966" i="22" s="1"/>
  <c r="AR967" i="22"/>
  <c r="AZ967" i="22" s="1"/>
  <c r="AR968" i="22"/>
  <c r="AZ968" i="22" s="1"/>
  <c r="AR969" i="22"/>
  <c r="AZ969" i="22" s="1"/>
  <c r="AR971" i="22"/>
  <c r="AZ971" i="22" s="1"/>
  <c r="AK962" i="22"/>
  <c r="AL962" i="22"/>
  <c r="AK963" i="22"/>
  <c r="AL963" i="22"/>
  <c r="AK964" i="22"/>
  <c r="AL964" i="22"/>
  <c r="AK965" i="22"/>
  <c r="AL965" i="22"/>
  <c r="AK966" i="22"/>
  <c r="AL966" i="22"/>
  <c r="AK967" i="22"/>
  <c r="AL967" i="22"/>
  <c r="AK968" i="22"/>
  <c r="AL968" i="22"/>
  <c r="AK969" i="22"/>
  <c r="AL969" i="22"/>
  <c r="AL971" i="22"/>
  <c r="L971" i="22"/>
  <c r="F962" i="22"/>
  <c r="F963" i="22"/>
  <c r="F964" i="22"/>
  <c r="F965" i="22"/>
  <c r="F966" i="22"/>
  <c r="F967" i="22"/>
  <c r="F968" i="22"/>
  <c r="F969" i="22"/>
  <c r="D962" i="22"/>
  <c r="D963" i="22"/>
  <c r="D964" i="22"/>
  <c r="D965" i="22"/>
  <c r="D966" i="22"/>
  <c r="D967" i="22"/>
  <c r="D968" i="22"/>
  <c r="D969" i="22"/>
  <c r="D971" i="22"/>
  <c r="C963" i="22"/>
  <c r="C964" i="22"/>
  <c r="C962" i="22"/>
  <c r="BA761" i="22"/>
  <c r="AY761" i="22"/>
  <c r="AX761" i="22"/>
  <c r="AW761" i="22"/>
  <c r="AR761" i="22"/>
  <c r="AZ761" i="22" s="1"/>
  <c r="AQ761" i="22"/>
  <c r="BA760" i="22"/>
  <c r="AY760" i="22"/>
  <c r="AX760" i="22"/>
  <c r="AW760" i="22"/>
  <c r="AR760" i="22"/>
  <c r="AZ760" i="22" s="1"/>
  <c r="AQ760" i="22"/>
  <c r="BA759" i="22"/>
  <c r="AY759" i="22"/>
  <c r="AX759" i="22"/>
  <c r="AW759" i="22"/>
  <c r="AR759" i="22"/>
  <c r="AZ759" i="22" s="1"/>
  <c r="AQ759" i="22"/>
  <c r="BA758" i="22"/>
  <c r="AY758" i="22"/>
  <c r="AX758" i="22"/>
  <c r="AW758" i="22"/>
  <c r="AR758" i="22"/>
  <c r="AZ758" i="22" s="1"/>
  <c r="AQ758" i="22"/>
  <c r="BA757" i="22"/>
  <c r="AY757" i="22"/>
  <c r="AX757" i="22"/>
  <c r="AW757" i="22"/>
  <c r="AR757" i="22"/>
  <c r="AZ757" i="22" s="1"/>
  <c r="AQ757" i="22"/>
  <c r="BA756" i="22"/>
  <c r="AY756" i="22"/>
  <c r="AX756" i="22"/>
  <c r="AW756" i="22"/>
  <c r="AR756" i="22"/>
  <c r="AZ756" i="22" s="1"/>
  <c r="AQ756" i="22"/>
  <c r="BA755" i="22"/>
  <c r="AY755" i="22"/>
  <c r="AX755" i="22"/>
  <c r="AW755" i="22"/>
  <c r="AR755" i="22"/>
  <c r="AZ755" i="22" s="1"/>
  <c r="AQ755" i="22"/>
  <c r="BA754" i="22"/>
  <c r="AY754" i="22"/>
  <c r="AX754" i="22"/>
  <c r="AW754" i="22"/>
  <c r="AR754" i="22"/>
  <c r="AZ754" i="22" s="1"/>
  <c r="AQ754" i="22"/>
  <c r="BA753" i="22"/>
  <c r="AY753" i="22"/>
  <c r="AX753" i="22"/>
  <c r="AW753" i="22"/>
  <c r="AR753" i="22"/>
  <c r="AZ753" i="22" s="1"/>
  <c r="AQ753" i="22"/>
  <c r="BA752" i="22"/>
  <c r="AY752" i="22"/>
  <c r="AX752" i="22"/>
  <c r="AW752" i="22"/>
  <c r="AR752" i="22"/>
  <c r="AZ752" i="22" s="1"/>
  <c r="AQ752" i="22"/>
  <c r="BA751" i="22"/>
  <c r="AY751" i="22"/>
  <c r="AX751" i="22"/>
  <c r="AW751" i="22"/>
  <c r="AR751" i="22"/>
  <c r="AZ751" i="22" s="1"/>
  <c r="AQ751" i="22"/>
  <c r="BA750" i="22"/>
  <c r="AY750" i="22"/>
  <c r="AX750" i="22"/>
  <c r="AW750" i="22"/>
  <c r="AR750" i="22"/>
  <c r="AZ750" i="22" s="1"/>
  <c r="AQ750" i="22"/>
  <c r="BA749" i="22"/>
  <c r="AY749" i="22"/>
  <c r="AX749" i="22"/>
  <c r="AW749" i="22"/>
  <c r="AR749" i="22"/>
  <c r="AZ749" i="22" s="1"/>
  <c r="AQ749" i="22"/>
  <c r="BA748" i="22"/>
  <c r="AY748" i="22"/>
  <c r="AX748" i="22"/>
  <c r="AW748" i="22"/>
  <c r="AR748" i="22"/>
  <c r="AZ748" i="22" s="1"/>
  <c r="AQ748" i="22"/>
  <c r="BA747" i="22"/>
  <c r="AY747" i="22"/>
  <c r="AX747" i="22"/>
  <c r="AW747" i="22"/>
  <c r="AR747" i="22"/>
  <c r="AZ747" i="22" s="1"/>
  <c r="AQ747" i="22"/>
  <c r="BA746" i="22"/>
  <c r="AY746" i="22"/>
  <c r="AX746" i="22"/>
  <c r="AW746" i="22"/>
  <c r="AR746" i="22"/>
  <c r="AZ746" i="22" s="1"/>
  <c r="AQ746" i="22"/>
  <c r="BA745" i="22"/>
  <c r="AY745" i="22"/>
  <c r="AX745" i="22"/>
  <c r="AW745" i="22"/>
  <c r="AR745" i="22"/>
  <c r="AZ745" i="22" s="1"/>
  <c r="AQ745" i="22"/>
  <c r="BA744" i="22"/>
  <c r="AY744" i="22"/>
  <c r="AX744" i="22"/>
  <c r="AW744" i="22"/>
  <c r="AR744" i="22"/>
  <c r="AZ744" i="22" s="1"/>
  <c r="AQ744" i="22"/>
  <c r="BA743" i="22"/>
  <c r="AY743" i="22"/>
  <c r="AX743" i="22"/>
  <c r="AW743" i="22"/>
  <c r="AR743" i="22"/>
  <c r="AZ743" i="22" s="1"/>
  <c r="AQ743" i="22"/>
  <c r="BA742" i="22"/>
  <c r="AY742" i="22"/>
  <c r="AX742" i="22"/>
  <c r="AW742" i="22"/>
  <c r="AR742" i="22"/>
  <c r="AZ742" i="22" s="1"/>
  <c r="AQ742" i="22"/>
  <c r="BA741" i="22"/>
  <c r="AY741" i="22"/>
  <c r="AX741" i="22"/>
  <c r="AW741" i="22"/>
  <c r="AR741" i="22"/>
  <c r="AZ741" i="22" s="1"/>
  <c r="AQ741" i="22"/>
  <c r="BA740" i="22"/>
  <c r="AY740" i="22"/>
  <c r="AX740" i="22"/>
  <c r="AW740" i="22"/>
  <c r="AR740" i="22"/>
  <c r="AZ740" i="22" s="1"/>
  <c r="AQ740" i="22"/>
  <c r="BA739" i="22"/>
  <c r="AY739" i="22"/>
  <c r="AX739" i="22"/>
  <c r="AW739" i="22"/>
  <c r="AR739" i="22"/>
  <c r="AZ739" i="22" s="1"/>
  <c r="AQ739" i="22"/>
  <c r="BA738" i="22"/>
  <c r="AY738" i="22"/>
  <c r="AX738" i="22"/>
  <c r="AW738" i="22"/>
  <c r="AR738" i="22"/>
  <c r="AZ738" i="22" s="1"/>
  <c r="AQ738" i="22"/>
  <c r="BA737" i="22"/>
  <c r="AY737" i="22"/>
  <c r="AX737" i="22"/>
  <c r="AW737" i="22"/>
  <c r="AR737" i="22"/>
  <c r="AZ737" i="22" s="1"/>
  <c r="AQ737" i="22"/>
  <c r="BA736" i="22"/>
  <c r="AY736" i="22"/>
  <c r="AX736" i="22"/>
  <c r="AW736" i="22"/>
  <c r="AR736" i="22"/>
  <c r="AZ736" i="22" s="1"/>
  <c r="AQ736" i="22"/>
  <c r="BA735" i="22"/>
  <c r="AY735" i="22"/>
  <c r="AX735" i="22"/>
  <c r="AW735" i="22"/>
  <c r="AR735" i="22"/>
  <c r="AZ735" i="22" s="1"/>
  <c r="AQ735" i="22"/>
  <c r="BA734" i="22"/>
  <c r="AY734" i="22"/>
  <c r="AX734" i="22"/>
  <c r="AW734" i="22"/>
  <c r="AR734" i="22"/>
  <c r="AZ734" i="22" s="1"/>
  <c r="AQ734" i="22"/>
  <c r="BA733" i="22"/>
  <c r="AY733" i="22"/>
  <c r="AX733" i="22"/>
  <c r="AW733" i="22"/>
  <c r="AR733" i="22"/>
  <c r="AZ733" i="22" s="1"/>
  <c r="AQ733" i="22"/>
  <c r="BA732" i="22"/>
  <c r="AY732" i="22"/>
  <c r="AX732" i="22"/>
  <c r="AW732" i="22"/>
  <c r="AR732" i="22"/>
  <c r="AZ732" i="22" s="1"/>
  <c r="AQ732" i="22"/>
  <c r="BA731" i="22"/>
  <c r="AY731" i="22"/>
  <c r="AX731" i="22"/>
  <c r="AW731" i="22"/>
  <c r="AR731" i="22"/>
  <c r="AZ731" i="22" s="1"/>
  <c r="AQ731" i="22"/>
  <c r="BA730" i="22"/>
  <c r="AY730" i="22"/>
  <c r="AX730" i="22"/>
  <c r="AW730" i="22"/>
  <c r="AR730" i="22"/>
  <c r="AZ730" i="22" s="1"/>
  <c r="AQ730" i="22"/>
  <c r="BA729" i="22"/>
  <c r="AY729" i="22"/>
  <c r="AX729" i="22"/>
  <c r="AW729" i="22"/>
  <c r="AR729" i="22"/>
  <c r="AZ729" i="22" s="1"/>
  <c r="AQ729" i="22"/>
  <c r="BA728" i="22"/>
  <c r="AY728" i="22"/>
  <c r="AX728" i="22"/>
  <c r="AW728" i="22"/>
  <c r="AR728" i="22"/>
  <c r="AZ728" i="22" s="1"/>
  <c r="AQ728" i="22"/>
  <c r="BA727" i="22"/>
  <c r="AY727" i="22"/>
  <c r="AX727" i="22"/>
  <c r="AW727" i="22"/>
  <c r="AR727" i="22"/>
  <c r="AZ727" i="22" s="1"/>
  <c r="AQ727" i="22"/>
  <c r="BA726" i="22"/>
  <c r="AY726" i="22"/>
  <c r="AX726" i="22"/>
  <c r="AW726" i="22"/>
  <c r="AR726" i="22"/>
  <c r="AZ726" i="22" s="1"/>
  <c r="AQ726" i="22"/>
  <c r="BA725" i="22"/>
  <c r="AY725" i="22"/>
  <c r="AX725" i="22"/>
  <c r="AW725" i="22"/>
  <c r="AR725" i="22"/>
  <c r="AZ725" i="22" s="1"/>
  <c r="AQ725" i="22"/>
  <c r="BA724" i="22"/>
  <c r="AY724" i="22"/>
  <c r="AX724" i="22"/>
  <c r="AW724" i="22"/>
  <c r="AR724" i="22"/>
  <c r="AZ724" i="22" s="1"/>
  <c r="AQ724" i="22"/>
  <c r="BA723" i="22"/>
  <c r="AY723" i="22"/>
  <c r="AX723" i="22"/>
  <c r="AW723" i="22"/>
  <c r="AR723" i="22"/>
  <c r="AZ723" i="22" s="1"/>
  <c r="AQ723" i="22"/>
  <c r="BA722" i="22"/>
  <c r="AY722" i="22"/>
  <c r="AX722" i="22"/>
  <c r="AW722" i="22"/>
  <c r="AR722" i="22"/>
  <c r="AZ722" i="22" s="1"/>
  <c r="AQ722" i="22"/>
  <c r="BA721" i="22"/>
  <c r="AY721" i="22"/>
  <c r="AX721" i="22"/>
  <c r="AW721" i="22"/>
  <c r="AR721" i="22"/>
  <c r="AZ721" i="22" s="1"/>
  <c r="AQ721" i="22"/>
  <c r="BA720" i="22"/>
  <c r="AY720" i="22"/>
  <c r="AX720" i="22"/>
  <c r="AW720" i="22"/>
  <c r="AR720" i="22"/>
  <c r="AZ720" i="22" s="1"/>
  <c r="AQ720" i="22"/>
  <c r="BA719" i="22"/>
  <c r="AY719" i="22"/>
  <c r="AX719" i="22"/>
  <c r="AW719" i="22"/>
  <c r="AR719" i="22"/>
  <c r="AZ719" i="22" s="1"/>
  <c r="AQ719" i="22"/>
  <c r="BA718" i="22"/>
  <c r="AY718" i="22"/>
  <c r="AX718" i="22"/>
  <c r="AW718" i="22"/>
  <c r="AR718" i="22"/>
  <c r="AZ718" i="22" s="1"/>
  <c r="AQ718" i="22"/>
  <c r="BA717" i="22"/>
  <c r="AY717" i="22"/>
  <c r="AX717" i="22"/>
  <c r="AW717" i="22"/>
  <c r="AR717" i="22"/>
  <c r="AZ717" i="22" s="1"/>
  <c r="AQ717" i="22"/>
  <c r="BA716" i="22"/>
  <c r="AY716" i="22"/>
  <c r="AX716" i="22"/>
  <c r="AW716" i="22"/>
  <c r="AR716" i="22"/>
  <c r="AZ716" i="22" s="1"/>
  <c r="AQ716" i="22"/>
  <c r="BA715" i="22"/>
  <c r="AY715" i="22"/>
  <c r="AX715" i="22"/>
  <c r="AW715" i="22"/>
  <c r="AR715" i="22"/>
  <c r="AZ715" i="22" s="1"/>
  <c r="AQ715" i="22"/>
  <c r="BA714" i="22"/>
  <c r="AY714" i="22"/>
  <c r="AX714" i="22"/>
  <c r="AW714" i="22"/>
  <c r="AR714" i="22"/>
  <c r="AZ714" i="22" s="1"/>
  <c r="AQ714" i="22"/>
  <c r="BA713" i="22"/>
  <c r="AY713" i="22"/>
  <c r="AX713" i="22"/>
  <c r="AW713" i="22"/>
  <c r="AR713" i="22"/>
  <c r="AZ713" i="22" s="1"/>
  <c r="AQ713" i="22"/>
  <c r="BA712" i="22"/>
  <c r="AY712" i="22"/>
  <c r="AX712" i="22"/>
  <c r="AW712" i="22"/>
  <c r="AR712" i="22"/>
  <c r="AZ712" i="22" s="1"/>
  <c r="AQ712" i="22"/>
  <c r="BA711" i="22"/>
  <c r="AY711" i="22"/>
  <c r="AX711" i="22"/>
  <c r="AW711" i="22"/>
  <c r="AR711" i="22"/>
  <c r="AZ711" i="22" s="1"/>
  <c r="AQ711" i="22"/>
  <c r="BA710" i="22"/>
  <c r="AY710" i="22"/>
  <c r="AX710" i="22"/>
  <c r="AW710" i="22"/>
  <c r="AR710" i="22"/>
  <c r="AZ710" i="22" s="1"/>
  <c r="AQ710" i="22"/>
  <c r="BA709" i="22"/>
  <c r="AY709" i="22"/>
  <c r="AX709" i="22"/>
  <c r="AW709" i="22"/>
  <c r="AR709" i="22"/>
  <c r="AZ709" i="22" s="1"/>
  <c r="AQ709" i="22"/>
  <c r="BA708" i="22"/>
  <c r="AY708" i="22"/>
  <c r="AX708" i="22"/>
  <c r="AW708" i="22"/>
  <c r="AR708" i="22"/>
  <c r="AZ708" i="22" s="1"/>
  <c r="AQ708" i="22"/>
  <c r="BA707" i="22"/>
  <c r="AY707" i="22"/>
  <c r="AX707" i="22"/>
  <c r="AW707" i="22"/>
  <c r="AR707" i="22"/>
  <c r="AZ707" i="22" s="1"/>
  <c r="AQ707" i="22"/>
  <c r="BA706" i="22"/>
  <c r="AY706" i="22"/>
  <c r="AX706" i="22"/>
  <c r="AW706" i="22"/>
  <c r="AR706" i="22"/>
  <c r="AZ706" i="22" s="1"/>
  <c r="AQ706" i="22"/>
  <c r="BA705" i="22"/>
  <c r="AY705" i="22"/>
  <c r="AX705" i="22"/>
  <c r="AW705" i="22"/>
  <c r="AR705" i="22"/>
  <c r="AZ705" i="22" s="1"/>
  <c r="AQ705" i="22"/>
  <c r="BA704" i="22"/>
  <c r="AY704" i="22"/>
  <c r="AX704" i="22"/>
  <c r="AW704" i="22"/>
  <c r="AR704" i="22"/>
  <c r="AZ704" i="22" s="1"/>
  <c r="AQ704" i="22"/>
  <c r="BA703" i="22"/>
  <c r="AY703" i="22"/>
  <c r="AX703" i="22"/>
  <c r="AW703" i="22"/>
  <c r="AR703" i="22"/>
  <c r="AZ703" i="22" s="1"/>
  <c r="AQ703" i="22"/>
  <c r="BA702" i="22"/>
  <c r="AY702" i="22"/>
  <c r="AX702" i="22"/>
  <c r="AW702" i="22"/>
  <c r="AR702" i="22"/>
  <c r="AZ702" i="22" s="1"/>
  <c r="AQ702" i="22"/>
  <c r="BA701" i="22"/>
  <c r="AY701" i="22"/>
  <c r="AX701" i="22"/>
  <c r="AW701" i="22"/>
  <c r="AR701" i="22"/>
  <c r="AZ701" i="22" s="1"/>
  <c r="AQ701" i="22"/>
  <c r="BA700" i="22"/>
  <c r="AY700" i="22"/>
  <c r="AX700" i="22"/>
  <c r="AW700" i="22"/>
  <c r="AR700" i="22"/>
  <c r="AZ700" i="22" s="1"/>
  <c r="AQ700" i="22"/>
  <c r="BA699" i="22"/>
  <c r="AY699" i="22"/>
  <c r="AX699" i="22"/>
  <c r="AW699" i="22"/>
  <c r="AR699" i="22"/>
  <c r="AZ699" i="22" s="1"/>
  <c r="AQ699" i="22"/>
  <c r="BA698" i="22"/>
  <c r="AY698" i="22"/>
  <c r="AX698" i="22"/>
  <c r="AW698" i="22"/>
  <c r="AR698" i="22"/>
  <c r="AZ698" i="22" s="1"/>
  <c r="AQ698" i="22"/>
  <c r="BA697" i="22"/>
  <c r="AY697" i="22"/>
  <c r="AX697" i="22"/>
  <c r="AW697" i="22"/>
  <c r="AR697" i="22"/>
  <c r="AZ697" i="22" s="1"/>
  <c r="AQ697" i="22"/>
  <c r="BA696" i="22"/>
  <c r="AY696" i="22"/>
  <c r="AX696" i="22"/>
  <c r="AW696" i="22"/>
  <c r="AR696" i="22"/>
  <c r="AZ696" i="22" s="1"/>
  <c r="AQ696" i="22"/>
  <c r="BA695" i="22"/>
  <c r="AY695" i="22"/>
  <c r="AX695" i="22"/>
  <c r="AW695" i="22"/>
  <c r="AR695" i="22"/>
  <c r="AZ695" i="22" s="1"/>
  <c r="AQ695" i="22"/>
  <c r="BA694" i="22"/>
  <c r="AY694" i="22"/>
  <c r="AX694" i="22"/>
  <c r="AW694" i="22"/>
  <c r="AR694" i="22"/>
  <c r="AZ694" i="22" s="1"/>
  <c r="AQ694" i="22"/>
  <c r="BA693" i="22"/>
  <c r="AY693" i="22"/>
  <c r="AX693" i="22"/>
  <c r="AW693" i="22"/>
  <c r="AR693" i="22"/>
  <c r="AZ693" i="22" s="1"/>
  <c r="AQ693" i="22"/>
  <c r="BA692" i="22"/>
  <c r="AY692" i="22"/>
  <c r="AX692" i="22"/>
  <c r="AW692" i="22"/>
  <c r="AR692" i="22"/>
  <c r="AZ692" i="22" s="1"/>
  <c r="AQ692" i="22"/>
  <c r="BA691" i="22"/>
  <c r="AY691" i="22"/>
  <c r="AX691" i="22"/>
  <c r="AW691" i="22"/>
  <c r="AR691" i="22"/>
  <c r="AZ691" i="22" s="1"/>
  <c r="AQ691" i="22"/>
  <c r="BA690" i="22"/>
  <c r="AY690" i="22"/>
  <c r="AX690" i="22"/>
  <c r="AW690" i="22"/>
  <c r="AR690" i="22"/>
  <c r="AZ690" i="22" s="1"/>
  <c r="AQ690" i="22"/>
  <c r="BA689" i="22"/>
  <c r="AY689" i="22"/>
  <c r="AX689" i="22"/>
  <c r="AW689" i="22"/>
  <c r="AR689" i="22"/>
  <c r="AZ689" i="22" s="1"/>
  <c r="AQ689" i="22"/>
  <c r="BA688" i="22"/>
  <c r="AY688" i="22"/>
  <c r="AX688" i="22"/>
  <c r="AW688" i="22"/>
  <c r="AR688" i="22"/>
  <c r="AZ688" i="22" s="1"/>
  <c r="AQ688" i="22"/>
  <c r="BA687" i="22"/>
  <c r="AY687" i="22"/>
  <c r="AX687" i="22"/>
  <c r="AW687" i="22"/>
  <c r="AR687" i="22"/>
  <c r="AZ687" i="22" s="1"/>
  <c r="AQ687" i="22"/>
  <c r="BA686" i="22"/>
  <c r="AY686" i="22"/>
  <c r="AX686" i="22"/>
  <c r="AW686" i="22"/>
  <c r="AR686" i="22"/>
  <c r="AZ686" i="22" s="1"/>
  <c r="AQ686" i="22"/>
  <c r="BA685" i="22"/>
  <c r="AY685" i="22"/>
  <c r="AX685" i="22"/>
  <c r="AW685" i="22"/>
  <c r="AR685" i="22"/>
  <c r="AZ685" i="22" s="1"/>
  <c r="AQ685" i="22"/>
  <c r="BA684" i="22"/>
  <c r="AY684" i="22"/>
  <c r="AX684" i="22"/>
  <c r="AW684" i="22"/>
  <c r="AR684" i="22"/>
  <c r="AZ684" i="22" s="1"/>
  <c r="AQ684" i="22"/>
  <c r="BA683" i="22"/>
  <c r="AY683" i="22"/>
  <c r="AX683" i="22"/>
  <c r="AW683" i="22"/>
  <c r="AR683" i="22"/>
  <c r="AZ683" i="22" s="1"/>
  <c r="AQ683" i="22"/>
  <c r="BA682" i="22"/>
  <c r="AY682" i="22"/>
  <c r="AX682" i="22"/>
  <c r="AW682" i="22"/>
  <c r="AR682" i="22"/>
  <c r="AZ682" i="22" s="1"/>
  <c r="AQ682" i="22"/>
  <c r="BA681" i="22"/>
  <c r="AY681" i="22"/>
  <c r="AX681" i="22"/>
  <c r="AW681" i="22"/>
  <c r="AR681" i="22"/>
  <c r="AZ681" i="22" s="1"/>
  <c r="AQ681" i="22"/>
  <c r="BA680" i="22"/>
  <c r="AY680" i="22"/>
  <c r="AX680" i="22"/>
  <c r="AW680" i="22"/>
  <c r="AR680" i="22"/>
  <c r="AZ680" i="22" s="1"/>
  <c r="AQ680" i="22"/>
  <c r="BA679" i="22"/>
  <c r="AY679" i="22"/>
  <c r="AX679" i="22"/>
  <c r="AW679" i="22"/>
  <c r="AR679" i="22"/>
  <c r="AZ679" i="22" s="1"/>
  <c r="AQ679" i="22"/>
  <c r="BA678" i="22"/>
  <c r="AY678" i="22"/>
  <c r="AX678" i="22"/>
  <c r="AW678" i="22"/>
  <c r="AR678" i="22"/>
  <c r="AZ678" i="22" s="1"/>
  <c r="AQ678" i="22"/>
  <c r="BA677" i="22"/>
  <c r="AY677" i="22"/>
  <c r="AX677" i="22"/>
  <c r="AW677" i="22"/>
  <c r="AR677" i="22"/>
  <c r="AZ677" i="22" s="1"/>
  <c r="AQ677" i="22"/>
  <c r="BA676" i="22"/>
  <c r="AY676" i="22"/>
  <c r="AX676" i="22"/>
  <c r="AW676" i="22"/>
  <c r="AR676" i="22"/>
  <c r="AZ676" i="22" s="1"/>
  <c r="AQ676" i="22"/>
  <c r="BA675" i="22"/>
  <c r="AY675" i="22"/>
  <c r="AX675" i="22"/>
  <c r="AW675" i="22"/>
  <c r="AR675" i="22"/>
  <c r="AZ675" i="22" s="1"/>
  <c r="AQ675" i="22"/>
  <c r="BA674" i="22"/>
  <c r="AY674" i="22"/>
  <c r="AX674" i="22"/>
  <c r="AW674" i="22"/>
  <c r="AR674" i="22"/>
  <c r="AZ674" i="22" s="1"/>
  <c r="AQ674" i="22"/>
  <c r="BA673" i="22"/>
  <c r="AY673" i="22"/>
  <c r="AX673" i="22"/>
  <c r="AW673" i="22"/>
  <c r="AR673" i="22"/>
  <c r="AZ673" i="22" s="1"/>
  <c r="AQ673" i="22"/>
  <c r="BA672" i="22"/>
  <c r="AY672" i="22"/>
  <c r="AX672" i="22"/>
  <c r="AW672" i="22"/>
  <c r="AR672" i="22"/>
  <c r="AZ672" i="22" s="1"/>
  <c r="AQ672" i="22"/>
  <c r="BA671" i="22"/>
  <c r="AY671" i="22"/>
  <c r="AX671" i="22"/>
  <c r="AW671" i="22"/>
  <c r="AR671" i="22"/>
  <c r="AZ671" i="22" s="1"/>
  <c r="AQ671" i="22"/>
  <c r="BA670" i="22"/>
  <c r="AY670" i="22"/>
  <c r="AX670" i="22"/>
  <c r="AW670" i="22"/>
  <c r="AR670" i="22"/>
  <c r="AZ670" i="22" s="1"/>
  <c r="AQ670" i="22"/>
  <c r="BA669" i="22"/>
  <c r="AY669" i="22"/>
  <c r="AX669" i="22"/>
  <c r="AW669" i="22"/>
  <c r="AR669" i="22"/>
  <c r="AZ669" i="22" s="1"/>
  <c r="AQ669" i="22"/>
  <c r="BA668" i="22"/>
  <c r="AY668" i="22"/>
  <c r="AX668" i="22"/>
  <c r="AW668" i="22"/>
  <c r="AR668" i="22"/>
  <c r="AZ668" i="22" s="1"/>
  <c r="AQ668" i="22"/>
  <c r="BA667" i="22"/>
  <c r="AY667" i="22"/>
  <c r="AX667" i="22"/>
  <c r="AW667" i="22"/>
  <c r="AR667" i="22"/>
  <c r="AZ667" i="22" s="1"/>
  <c r="AQ667" i="22"/>
  <c r="BA666" i="22"/>
  <c r="AY666" i="22"/>
  <c r="AX666" i="22"/>
  <c r="AW666" i="22"/>
  <c r="AR666" i="22"/>
  <c r="AZ666" i="22" s="1"/>
  <c r="AQ666" i="22"/>
  <c r="BA665" i="22"/>
  <c r="AY665" i="22"/>
  <c r="AX665" i="22"/>
  <c r="AW665" i="22"/>
  <c r="AR665" i="22"/>
  <c r="AZ665" i="22" s="1"/>
  <c r="AQ665" i="22"/>
  <c r="BA664" i="22"/>
  <c r="AY664" i="22"/>
  <c r="AX664" i="22"/>
  <c r="AW664" i="22"/>
  <c r="AR664" i="22"/>
  <c r="AZ664" i="22" s="1"/>
  <c r="AQ664" i="22"/>
  <c r="BA663" i="22"/>
  <c r="AY663" i="22"/>
  <c r="AX663" i="22"/>
  <c r="AW663" i="22"/>
  <c r="AR663" i="22"/>
  <c r="AZ663" i="22" s="1"/>
  <c r="AQ663" i="22"/>
  <c r="BA662" i="22"/>
  <c r="AY662" i="22"/>
  <c r="AX662" i="22"/>
  <c r="AW662" i="22"/>
  <c r="AR662" i="22"/>
  <c r="AZ662" i="22" s="1"/>
  <c r="AQ662" i="22"/>
  <c r="BA661" i="22"/>
  <c r="AY661" i="22"/>
  <c r="AX661" i="22"/>
  <c r="AW661" i="22"/>
  <c r="AR661" i="22"/>
  <c r="AZ661" i="22" s="1"/>
  <c r="AQ661" i="22"/>
  <c r="BA660" i="22"/>
  <c r="AY660" i="22"/>
  <c r="AX660" i="22"/>
  <c r="AW660" i="22"/>
  <c r="AR660" i="22"/>
  <c r="AZ660" i="22" s="1"/>
  <c r="AQ660" i="22"/>
  <c r="BA659" i="22"/>
  <c r="AY659" i="22"/>
  <c r="AX659" i="22"/>
  <c r="AW659" i="22"/>
  <c r="AR659" i="22"/>
  <c r="AZ659" i="22" s="1"/>
  <c r="AQ659" i="22"/>
  <c r="BA658" i="22"/>
  <c r="AY658" i="22"/>
  <c r="AX658" i="22"/>
  <c r="AW658" i="22"/>
  <c r="AR658" i="22"/>
  <c r="AZ658" i="22" s="1"/>
  <c r="AQ658" i="22"/>
  <c r="BA657" i="22"/>
  <c r="AY657" i="22"/>
  <c r="AX657" i="22"/>
  <c r="AW657" i="22"/>
  <c r="AR657" i="22"/>
  <c r="AZ657" i="22" s="1"/>
  <c r="AQ657" i="22"/>
  <c r="BA656" i="22"/>
  <c r="AY656" i="22"/>
  <c r="AX656" i="22"/>
  <c r="AW656" i="22"/>
  <c r="AR656" i="22"/>
  <c r="AZ656" i="22" s="1"/>
  <c r="AQ656" i="22"/>
  <c r="BA655" i="22"/>
  <c r="AY655" i="22"/>
  <c r="AX655" i="22"/>
  <c r="AW655" i="22"/>
  <c r="AR655" i="22"/>
  <c r="AZ655" i="22" s="1"/>
  <c r="AQ655" i="22"/>
  <c r="BA654" i="22"/>
  <c r="AY654" i="22"/>
  <c r="AX654" i="22"/>
  <c r="AW654" i="22"/>
  <c r="AR654" i="22"/>
  <c r="AZ654" i="22" s="1"/>
  <c r="AQ654" i="22"/>
  <c r="BA653" i="22"/>
  <c r="AY653" i="22"/>
  <c r="AX653" i="22"/>
  <c r="AW653" i="22"/>
  <c r="AR653" i="22"/>
  <c r="AZ653" i="22" s="1"/>
  <c r="AQ653" i="22"/>
  <c r="BA652" i="22"/>
  <c r="AY652" i="22"/>
  <c r="AX652" i="22"/>
  <c r="AW652" i="22"/>
  <c r="AR652" i="22"/>
  <c r="AZ652" i="22" s="1"/>
  <c r="AQ652" i="22"/>
  <c r="BA651" i="22"/>
  <c r="AY651" i="22"/>
  <c r="AX651" i="22"/>
  <c r="AW651" i="22"/>
  <c r="AR651" i="22"/>
  <c r="AZ651" i="22" s="1"/>
  <c r="AQ651" i="22"/>
  <c r="BA650" i="22"/>
  <c r="AY650" i="22"/>
  <c r="AX650" i="22"/>
  <c r="AW650" i="22"/>
  <c r="AR650" i="22"/>
  <c r="AZ650" i="22" s="1"/>
  <c r="AQ650" i="22"/>
  <c r="BA649" i="22"/>
  <c r="AY649" i="22"/>
  <c r="AX649" i="22"/>
  <c r="AW649" i="22"/>
  <c r="AR649" i="22"/>
  <c r="AZ649" i="22" s="1"/>
  <c r="AQ649" i="22"/>
  <c r="BA648" i="22"/>
  <c r="AY648" i="22"/>
  <c r="AX648" i="22"/>
  <c r="AW648" i="22"/>
  <c r="AR648" i="22"/>
  <c r="AZ648" i="22" s="1"/>
  <c r="AQ648" i="22"/>
  <c r="BA647" i="22"/>
  <c r="AY647" i="22"/>
  <c r="AX647" i="22"/>
  <c r="AW647" i="22"/>
  <c r="AR647" i="22"/>
  <c r="AZ647" i="22" s="1"/>
  <c r="AQ647" i="22"/>
  <c r="BA646" i="22"/>
  <c r="AY646" i="22"/>
  <c r="AX646" i="22"/>
  <c r="AW646" i="22"/>
  <c r="AR646" i="22"/>
  <c r="AZ646" i="22" s="1"/>
  <c r="AQ646" i="22"/>
  <c r="BA645" i="22"/>
  <c r="AY645" i="22"/>
  <c r="AX645" i="22"/>
  <c r="AW645" i="22"/>
  <c r="AR645" i="22"/>
  <c r="AZ645" i="22" s="1"/>
  <c r="AQ645" i="22"/>
  <c r="BA644" i="22"/>
  <c r="AY644" i="22"/>
  <c r="AX644" i="22"/>
  <c r="AW644" i="22"/>
  <c r="AR644" i="22"/>
  <c r="AZ644" i="22" s="1"/>
  <c r="AQ644" i="22"/>
  <c r="BA643" i="22"/>
  <c r="AY643" i="22"/>
  <c r="AX643" i="22"/>
  <c r="AW643" i="22"/>
  <c r="AR643" i="22"/>
  <c r="AZ643" i="22" s="1"/>
  <c r="AQ643" i="22"/>
  <c r="BA642" i="22"/>
  <c r="AY642" i="22"/>
  <c r="AX642" i="22"/>
  <c r="AW642" i="22"/>
  <c r="AR642" i="22"/>
  <c r="AZ642" i="22" s="1"/>
  <c r="AQ642" i="22"/>
  <c r="BA641" i="22"/>
  <c r="AY641" i="22"/>
  <c r="AX641" i="22"/>
  <c r="AW641" i="22"/>
  <c r="AR641" i="22"/>
  <c r="AZ641" i="22" s="1"/>
  <c r="AQ641" i="22"/>
  <c r="BA640" i="22"/>
  <c r="AY640" i="22"/>
  <c r="AX640" i="22"/>
  <c r="AW640" i="22"/>
  <c r="AR640" i="22"/>
  <c r="AZ640" i="22" s="1"/>
  <c r="AQ640" i="22"/>
  <c r="BA639" i="22"/>
  <c r="AY639" i="22"/>
  <c r="AX639" i="22"/>
  <c r="AW639" i="22"/>
  <c r="AR639" i="22"/>
  <c r="AZ639" i="22" s="1"/>
  <c r="AQ639" i="22"/>
  <c r="BA638" i="22"/>
  <c r="AY638" i="22"/>
  <c r="AX638" i="22"/>
  <c r="AW638" i="22"/>
  <c r="AR638" i="22"/>
  <c r="AZ638" i="22" s="1"/>
  <c r="AQ638" i="22"/>
  <c r="BA637" i="22"/>
  <c r="AY637" i="22"/>
  <c r="AX637" i="22"/>
  <c r="AW637" i="22"/>
  <c r="AR637" i="22"/>
  <c r="AZ637" i="22" s="1"/>
  <c r="AQ637" i="22"/>
  <c r="BA636" i="22"/>
  <c r="AY636" i="22"/>
  <c r="AX636" i="22"/>
  <c r="AW636" i="22"/>
  <c r="AR636" i="22"/>
  <c r="AZ636" i="22" s="1"/>
  <c r="AQ636" i="22"/>
  <c r="BA635" i="22"/>
  <c r="AY635" i="22"/>
  <c r="AX635" i="22"/>
  <c r="AW635" i="22"/>
  <c r="AR635" i="22"/>
  <c r="AZ635" i="22" s="1"/>
  <c r="AQ635" i="22"/>
  <c r="BA634" i="22"/>
  <c r="AY634" i="22"/>
  <c r="AX634" i="22"/>
  <c r="AW634" i="22"/>
  <c r="AR634" i="22"/>
  <c r="AZ634" i="22" s="1"/>
  <c r="AQ634" i="22"/>
  <c r="BA633" i="22"/>
  <c r="AY633" i="22"/>
  <c r="AX633" i="22"/>
  <c r="AW633" i="22"/>
  <c r="AR633" i="22"/>
  <c r="AZ633" i="22" s="1"/>
  <c r="AQ633" i="22"/>
  <c r="BA632" i="22"/>
  <c r="AY632" i="22"/>
  <c r="AX632" i="22"/>
  <c r="AW632" i="22"/>
  <c r="AR632" i="22"/>
  <c r="AZ632" i="22" s="1"/>
  <c r="AQ632" i="22"/>
  <c r="BA631" i="22"/>
  <c r="AY631" i="22"/>
  <c r="AX631" i="22"/>
  <c r="AW631" i="22"/>
  <c r="AR631" i="22"/>
  <c r="AZ631" i="22" s="1"/>
  <c r="AQ631" i="22"/>
  <c r="BA630" i="22"/>
  <c r="AY630" i="22"/>
  <c r="AX630" i="22"/>
  <c r="AW630" i="22"/>
  <c r="AR630" i="22"/>
  <c r="AZ630" i="22" s="1"/>
  <c r="AQ630" i="22"/>
  <c r="BA629" i="22"/>
  <c r="AY629" i="22"/>
  <c r="AX629" i="22"/>
  <c r="AW629" i="22"/>
  <c r="AR629" i="22"/>
  <c r="AZ629" i="22" s="1"/>
  <c r="AQ629" i="22"/>
  <c r="BA628" i="22"/>
  <c r="AY628" i="22"/>
  <c r="AX628" i="22"/>
  <c r="AW628" i="22"/>
  <c r="AR628" i="22"/>
  <c r="AZ628" i="22" s="1"/>
  <c r="AQ628" i="22"/>
  <c r="BA627" i="22"/>
  <c r="AY627" i="22"/>
  <c r="AX627" i="22"/>
  <c r="AW627" i="22"/>
  <c r="AR627" i="22"/>
  <c r="AZ627" i="22" s="1"/>
  <c r="AQ627" i="22"/>
  <c r="BA626" i="22"/>
  <c r="AY626" i="22"/>
  <c r="AX626" i="22"/>
  <c r="AW626" i="22"/>
  <c r="AR626" i="22"/>
  <c r="AZ626" i="22" s="1"/>
  <c r="AQ626" i="22"/>
  <c r="BA625" i="22"/>
  <c r="AY625" i="22"/>
  <c r="AX625" i="22"/>
  <c r="AW625" i="22"/>
  <c r="AR625" i="22"/>
  <c r="AZ625" i="22" s="1"/>
  <c r="AQ625" i="22"/>
  <c r="BA624" i="22"/>
  <c r="AY624" i="22"/>
  <c r="AX624" i="22"/>
  <c r="AW624" i="22"/>
  <c r="AR624" i="22"/>
  <c r="AZ624" i="22" s="1"/>
  <c r="AQ624" i="22"/>
  <c r="BA623" i="22"/>
  <c r="AY623" i="22"/>
  <c r="AX623" i="22"/>
  <c r="AW623" i="22"/>
  <c r="AR623" i="22"/>
  <c r="AZ623" i="22" s="1"/>
  <c r="AQ623" i="22"/>
  <c r="BA622" i="22"/>
  <c r="AY622" i="22"/>
  <c r="AX622" i="22"/>
  <c r="AW622" i="22"/>
  <c r="AR622" i="22"/>
  <c r="AZ622" i="22" s="1"/>
  <c r="AQ622" i="22"/>
  <c r="BA621" i="22"/>
  <c r="AY621" i="22"/>
  <c r="AX621" i="22"/>
  <c r="AW621" i="22"/>
  <c r="AR621" i="22"/>
  <c r="AZ621" i="22" s="1"/>
  <c r="AQ621" i="22"/>
  <c r="BA620" i="22"/>
  <c r="AY620" i="22"/>
  <c r="AX620" i="22"/>
  <c r="AW620" i="22"/>
  <c r="AR620" i="22"/>
  <c r="AZ620" i="22" s="1"/>
  <c r="AQ620" i="22"/>
  <c r="BA619" i="22"/>
  <c r="AY619" i="22"/>
  <c r="AX619" i="22"/>
  <c r="AW619" i="22"/>
  <c r="AR619" i="22"/>
  <c r="AZ619" i="22" s="1"/>
  <c r="AQ619" i="22"/>
  <c r="BA618" i="22"/>
  <c r="AY618" i="22"/>
  <c r="AX618" i="22"/>
  <c r="AW618" i="22"/>
  <c r="AR618" i="22"/>
  <c r="AZ618" i="22" s="1"/>
  <c r="AQ618" i="22"/>
  <c r="BA617" i="22"/>
  <c r="AY617" i="22"/>
  <c r="AX617" i="22"/>
  <c r="AW617" i="22"/>
  <c r="AR617" i="22"/>
  <c r="AZ617" i="22" s="1"/>
  <c r="AQ617" i="22"/>
  <c r="BA616" i="22"/>
  <c r="AY616" i="22"/>
  <c r="AX616" i="22"/>
  <c r="AW616" i="22"/>
  <c r="AR616" i="22"/>
  <c r="AZ616" i="22" s="1"/>
  <c r="AQ616" i="22"/>
  <c r="BA615" i="22"/>
  <c r="AY615" i="22"/>
  <c r="AX615" i="22"/>
  <c r="AW615" i="22"/>
  <c r="AR615" i="22"/>
  <c r="AZ615" i="22" s="1"/>
  <c r="AQ615" i="22"/>
  <c r="BA614" i="22"/>
  <c r="AY614" i="22"/>
  <c r="AX614" i="22"/>
  <c r="AW614" i="22"/>
  <c r="AR614" i="22"/>
  <c r="AZ614" i="22" s="1"/>
  <c r="AQ614" i="22"/>
  <c r="BA613" i="22"/>
  <c r="AY613" i="22"/>
  <c r="AX613" i="22"/>
  <c r="AW613" i="22"/>
  <c r="AR613" i="22"/>
  <c r="AZ613" i="22" s="1"/>
  <c r="AQ613" i="22"/>
  <c r="BA612" i="22"/>
  <c r="AY612" i="22"/>
  <c r="AX612" i="22"/>
  <c r="AW612" i="22"/>
  <c r="AR612" i="22"/>
  <c r="AZ612" i="22" s="1"/>
  <c r="AQ612" i="22"/>
  <c r="BA611" i="22"/>
  <c r="AY611" i="22"/>
  <c r="AX611" i="22"/>
  <c r="AW611" i="22"/>
  <c r="AR611" i="22"/>
  <c r="AZ611" i="22" s="1"/>
  <c r="AQ611" i="22"/>
  <c r="BA610" i="22"/>
  <c r="AY610" i="22"/>
  <c r="AX610" i="22"/>
  <c r="AW610" i="22"/>
  <c r="AR610" i="22"/>
  <c r="AZ610" i="22" s="1"/>
  <c r="AQ610" i="22"/>
  <c r="BA609" i="22"/>
  <c r="AY609" i="22"/>
  <c r="AX609" i="22"/>
  <c r="AW609" i="22"/>
  <c r="AR609" i="22"/>
  <c r="AZ609" i="22" s="1"/>
  <c r="AQ609" i="22"/>
  <c r="BA608" i="22"/>
  <c r="AY608" i="22"/>
  <c r="AX608" i="22"/>
  <c r="AW608" i="22"/>
  <c r="AR608" i="22"/>
  <c r="AZ608" i="22" s="1"/>
  <c r="AQ608" i="22"/>
  <c r="BA607" i="22"/>
  <c r="AY607" i="22"/>
  <c r="AX607" i="22"/>
  <c r="AW607" i="22"/>
  <c r="AR607" i="22"/>
  <c r="AZ607" i="22" s="1"/>
  <c r="AQ607" i="22"/>
  <c r="BA606" i="22"/>
  <c r="AY606" i="22"/>
  <c r="AX606" i="22"/>
  <c r="AW606" i="22"/>
  <c r="AR606" i="22"/>
  <c r="AZ606" i="22" s="1"/>
  <c r="AQ606" i="22"/>
  <c r="BA605" i="22"/>
  <c r="AY605" i="22"/>
  <c r="AX605" i="22"/>
  <c r="AW605" i="22"/>
  <c r="AR605" i="22"/>
  <c r="AZ605" i="22" s="1"/>
  <c r="AQ605" i="22"/>
  <c r="BA604" i="22"/>
  <c r="AY604" i="22"/>
  <c r="AX604" i="22"/>
  <c r="AW604" i="22"/>
  <c r="AR604" i="22"/>
  <c r="AZ604" i="22" s="1"/>
  <c r="AQ604" i="22"/>
  <c r="BA603" i="22"/>
  <c r="AY603" i="22"/>
  <c r="AX603" i="22"/>
  <c r="AW603" i="22"/>
  <c r="AR603" i="22"/>
  <c r="AZ603" i="22" s="1"/>
  <c r="AQ603" i="22"/>
  <c r="BA602" i="22"/>
  <c r="AY602" i="22"/>
  <c r="AX602" i="22"/>
  <c r="AW602" i="22"/>
  <c r="AR602" i="22"/>
  <c r="AZ602" i="22" s="1"/>
  <c r="AQ602" i="22"/>
  <c r="BA601" i="22"/>
  <c r="AY601" i="22"/>
  <c r="AX601" i="22"/>
  <c r="AW601" i="22"/>
  <c r="AR601" i="22"/>
  <c r="AZ601" i="22" s="1"/>
  <c r="AQ601" i="22"/>
  <c r="BA600" i="22"/>
  <c r="AY600" i="22"/>
  <c r="AX600" i="22"/>
  <c r="AW600" i="22"/>
  <c r="AR600" i="22"/>
  <c r="AZ600" i="22" s="1"/>
  <c r="AQ600" i="22"/>
  <c r="BA599" i="22"/>
  <c r="AY599" i="22"/>
  <c r="AX599" i="22"/>
  <c r="AW599" i="22"/>
  <c r="AR599" i="22"/>
  <c r="AZ599" i="22" s="1"/>
  <c r="AQ599" i="22"/>
  <c r="BA598" i="22"/>
  <c r="AY598" i="22"/>
  <c r="AX598" i="22"/>
  <c r="AW598" i="22"/>
  <c r="AR598" i="22"/>
  <c r="AZ598" i="22" s="1"/>
  <c r="AQ598" i="22"/>
  <c r="BA597" i="22"/>
  <c r="AY597" i="22"/>
  <c r="AX597" i="22"/>
  <c r="AW597" i="22"/>
  <c r="AR597" i="22"/>
  <c r="AZ597" i="22" s="1"/>
  <c r="AQ597" i="22"/>
  <c r="BA596" i="22"/>
  <c r="AY596" i="22"/>
  <c r="AX596" i="22"/>
  <c r="AW596" i="22"/>
  <c r="AR596" i="22"/>
  <c r="AZ596" i="22" s="1"/>
  <c r="AQ596" i="22"/>
  <c r="BA595" i="22"/>
  <c r="AY595" i="22"/>
  <c r="AX595" i="22"/>
  <c r="AW595" i="22"/>
  <c r="AR595" i="22"/>
  <c r="AZ595" i="22" s="1"/>
  <c r="AQ595" i="22"/>
  <c r="BA594" i="22"/>
  <c r="AY594" i="22"/>
  <c r="AX594" i="22"/>
  <c r="AW594" i="22"/>
  <c r="AR594" i="22"/>
  <c r="AZ594" i="22" s="1"/>
  <c r="AQ594" i="22"/>
  <c r="BA593" i="22"/>
  <c r="AY593" i="22"/>
  <c r="AX593" i="22"/>
  <c r="AW593" i="22"/>
  <c r="AR593" i="22"/>
  <c r="AZ593" i="22" s="1"/>
  <c r="AQ593" i="22"/>
  <c r="BA592" i="22"/>
  <c r="AY592" i="22"/>
  <c r="AX592" i="22"/>
  <c r="AW592" i="22"/>
  <c r="AR592" i="22"/>
  <c r="AZ592" i="22" s="1"/>
  <c r="AQ592" i="22"/>
  <c r="BA591" i="22"/>
  <c r="AY591" i="22"/>
  <c r="AX591" i="22"/>
  <c r="AW591" i="22"/>
  <c r="AR591" i="22"/>
  <c r="AZ591" i="22" s="1"/>
  <c r="AQ591" i="22"/>
  <c r="BA590" i="22"/>
  <c r="AY590" i="22"/>
  <c r="AX590" i="22"/>
  <c r="AW590" i="22"/>
  <c r="AR590" i="22"/>
  <c r="AZ590" i="22" s="1"/>
  <c r="AQ590" i="22"/>
  <c r="BA589" i="22"/>
  <c r="AY589" i="22"/>
  <c r="AX589" i="22"/>
  <c r="AW589" i="22"/>
  <c r="AR589" i="22"/>
  <c r="AZ589" i="22" s="1"/>
  <c r="AQ589" i="22"/>
  <c r="BA588" i="22"/>
  <c r="AY588" i="22"/>
  <c r="AX588" i="22"/>
  <c r="AW588" i="22"/>
  <c r="AR588" i="22"/>
  <c r="AZ588" i="22" s="1"/>
  <c r="AQ588" i="22"/>
  <c r="BA587" i="22"/>
  <c r="AY587" i="22"/>
  <c r="AX587" i="22"/>
  <c r="AW587" i="22"/>
  <c r="AR587" i="22"/>
  <c r="AZ587" i="22" s="1"/>
  <c r="AQ587" i="22"/>
  <c r="BA586" i="22"/>
  <c r="AY586" i="22"/>
  <c r="AX586" i="22"/>
  <c r="AW586" i="22"/>
  <c r="AR586" i="22"/>
  <c r="AZ586" i="22" s="1"/>
  <c r="AQ586" i="22"/>
  <c r="BA585" i="22"/>
  <c r="AY585" i="22"/>
  <c r="AX585" i="22"/>
  <c r="AW585" i="22"/>
  <c r="AR585" i="22"/>
  <c r="AZ585" i="22" s="1"/>
  <c r="AQ585" i="22"/>
  <c r="BA584" i="22"/>
  <c r="AY584" i="22"/>
  <c r="AX584" i="22"/>
  <c r="AW584" i="22"/>
  <c r="AR584" i="22"/>
  <c r="AZ584" i="22" s="1"/>
  <c r="AQ584" i="22"/>
  <c r="BA583" i="22"/>
  <c r="AY583" i="22"/>
  <c r="AX583" i="22"/>
  <c r="AW583" i="22"/>
  <c r="AR583" i="22"/>
  <c r="AZ583" i="22" s="1"/>
  <c r="AQ583" i="22"/>
  <c r="BA582" i="22"/>
  <c r="AY582" i="22"/>
  <c r="AX582" i="22"/>
  <c r="AW582" i="22"/>
  <c r="AR582" i="22"/>
  <c r="AZ582" i="22" s="1"/>
  <c r="AQ582" i="22"/>
  <c r="BA581" i="22"/>
  <c r="AY581" i="22"/>
  <c r="AX581" i="22"/>
  <c r="AW581" i="22"/>
  <c r="AR581" i="22"/>
  <c r="AZ581" i="22" s="1"/>
  <c r="AQ581" i="22"/>
  <c r="BA580" i="22"/>
  <c r="AY580" i="22"/>
  <c r="AX580" i="22"/>
  <c r="AW580" i="22"/>
  <c r="AR580" i="22"/>
  <c r="AZ580" i="22" s="1"/>
  <c r="AQ580" i="22"/>
  <c r="BA579" i="22"/>
  <c r="AY579" i="22"/>
  <c r="AX579" i="22"/>
  <c r="AW579" i="22"/>
  <c r="AR579" i="22"/>
  <c r="AZ579" i="22" s="1"/>
  <c r="AQ579" i="22"/>
  <c r="BA578" i="22"/>
  <c r="AY578" i="22"/>
  <c r="AX578" i="22"/>
  <c r="AW578" i="22"/>
  <c r="AR578" i="22"/>
  <c r="AZ578" i="22" s="1"/>
  <c r="AQ578" i="22"/>
  <c r="BA577" i="22"/>
  <c r="AY577" i="22"/>
  <c r="AX577" i="22"/>
  <c r="AW577" i="22"/>
  <c r="AR577" i="22"/>
  <c r="AZ577" i="22" s="1"/>
  <c r="AQ577" i="22"/>
  <c r="BA576" i="22"/>
  <c r="AY576" i="22"/>
  <c r="AX576" i="22"/>
  <c r="AW576" i="22"/>
  <c r="AR576" i="22"/>
  <c r="AZ576" i="22" s="1"/>
  <c r="AQ576" i="22"/>
  <c r="BA575" i="22"/>
  <c r="AY575" i="22"/>
  <c r="AX575" i="22"/>
  <c r="AW575" i="22"/>
  <c r="AR575" i="22"/>
  <c r="AZ575" i="22" s="1"/>
  <c r="AQ575" i="22"/>
  <c r="BA574" i="22"/>
  <c r="AY574" i="22"/>
  <c r="AX574" i="22"/>
  <c r="AW574" i="22"/>
  <c r="AR574" i="22"/>
  <c r="AZ574" i="22" s="1"/>
  <c r="AQ574" i="22"/>
  <c r="BA573" i="22"/>
  <c r="AY573" i="22"/>
  <c r="AX573" i="22"/>
  <c r="AW573" i="22"/>
  <c r="AR573" i="22"/>
  <c r="AZ573" i="22" s="1"/>
  <c r="AQ573" i="22"/>
  <c r="BA572" i="22"/>
  <c r="AY572" i="22"/>
  <c r="AX572" i="22"/>
  <c r="AW572" i="22"/>
  <c r="AR572" i="22"/>
  <c r="AZ572" i="22" s="1"/>
  <c r="AQ572" i="22"/>
  <c r="BA571" i="22"/>
  <c r="AY571" i="22"/>
  <c r="AX571" i="22"/>
  <c r="AW571" i="22"/>
  <c r="AR571" i="22"/>
  <c r="AZ571" i="22" s="1"/>
  <c r="AQ571" i="22"/>
  <c r="BA570" i="22"/>
  <c r="AY570" i="22"/>
  <c r="AX570" i="22"/>
  <c r="AW570" i="22"/>
  <c r="AR570" i="22"/>
  <c r="AZ570" i="22" s="1"/>
  <c r="AQ570" i="22"/>
  <c r="BA569" i="22"/>
  <c r="AY569" i="22"/>
  <c r="AX569" i="22"/>
  <c r="AW569" i="22"/>
  <c r="AR569" i="22"/>
  <c r="AZ569" i="22" s="1"/>
  <c r="AQ569" i="22"/>
  <c r="BA568" i="22"/>
  <c r="AY568" i="22"/>
  <c r="AX568" i="22"/>
  <c r="AW568" i="22"/>
  <c r="AR568" i="22"/>
  <c r="AZ568" i="22" s="1"/>
  <c r="AQ568" i="22"/>
  <c r="BA567" i="22"/>
  <c r="AY567" i="22"/>
  <c r="AX567" i="22"/>
  <c r="AW567" i="22"/>
  <c r="AR567" i="22"/>
  <c r="AZ567" i="22" s="1"/>
  <c r="AQ567" i="22"/>
  <c r="BA566" i="22"/>
  <c r="AY566" i="22"/>
  <c r="AX566" i="22"/>
  <c r="AW566" i="22"/>
  <c r="AR566" i="22"/>
  <c r="AZ566" i="22" s="1"/>
  <c r="AQ566" i="22"/>
  <c r="BA565" i="22"/>
  <c r="AY565" i="22"/>
  <c r="AX565" i="22"/>
  <c r="AW565" i="22"/>
  <c r="AR565" i="22"/>
  <c r="AZ565" i="22" s="1"/>
  <c r="AQ565" i="22"/>
  <c r="BA564" i="22"/>
  <c r="AY564" i="22"/>
  <c r="AX564" i="22"/>
  <c r="AW564" i="22"/>
  <c r="AR564" i="22"/>
  <c r="AZ564" i="22" s="1"/>
  <c r="AQ564" i="22"/>
  <c r="BA563" i="22"/>
  <c r="AY563" i="22"/>
  <c r="AX563" i="22"/>
  <c r="AW563" i="22"/>
  <c r="AR563" i="22"/>
  <c r="AZ563" i="22" s="1"/>
  <c r="AQ563" i="22"/>
  <c r="BA562" i="22"/>
  <c r="AY562" i="22"/>
  <c r="AX562" i="22"/>
  <c r="AW562" i="22"/>
  <c r="AR562" i="22"/>
  <c r="AZ562" i="22" s="1"/>
  <c r="AQ562" i="22"/>
  <c r="AL761" i="22"/>
  <c r="AL760" i="22"/>
  <c r="AL759" i="22"/>
  <c r="AL758" i="22"/>
  <c r="AL757" i="22"/>
  <c r="AL756" i="22"/>
  <c r="AL755" i="22"/>
  <c r="AL754" i="22"/>
  <c r="AL753" i="22"/>
  <c r="AL752" i="22"/>
  <c r="AL751" i="22"/>
  <c r="AL750" i="22"/>
  <c r="AL749" i="22"/>
  <c r="AL748" i="22"/>
  <c r="AL747" i="22"/>
  <c r="AL746" i="22"/>
  <c r="AL745" i="22"/>
  <c r="AL744" i="22"/>
  <c r="AL743" i="22"/>
  <c r="AL742" i="22"/>
  <c r="AL741" i="22"/>
  <c r="AL740" i="22"/>
  <c r="AL739" i="22"/>
  <c r="AL738" i="22"/>
  <c r="AL737" i="22"/>
  <c r="AL736" i="22"/>
  <c r="AL735" i="22"/>
  <c r="AL734" i="22"/>
  <c r="AL733" i="22"/>
  <c r="AL732" i="22"/>
  <c r="AL731" i="22"/>
  <c r="AL730" i="22"/>
  <c r="AL729" i="22"/>
  <c r="AL728" i="22"/>
  <c r="AL727" i="22"/>
  <c r="AL726" i="22"/>
  <c r="AL725" i="22"/>
  <c r="AL724" i="22"/>
  <c r="AL723" i="22"/>
  <c r="AL722" i="22"/>
  <c r="AL721" i="22"/>
  <c r="AL720" i="22"/>
  <c r="AL719" i="22"/>
  <c r="AL718" i="22"/>
  <c r="AL717" i="22"/>
  <c r="AL716" i="22"/>
  <c r="AL715" i="22"/>
  <c r="AL714" i="22"/>
  <c r="AL713" i="22"/>
  <c r="AL712" i="22"/>
  <c r="AL711" i="22"/>
  <c r="AL710" i="22"/>
  <c r="AL709" i="22"/>
  <c r="AL708" i="22"/>
  <c r="AL707" i="22"/>
  <c r="AL706" i="22"/>
  <c r="AL705" i="22"/>
  <c r="AL704" i="22"/>
  <c r="AL703" i="22"/>
  <c r="AL702" i="22"/>
  <c r="AL701" i="22"/>
  <c r="AL700" i="22"/>
  <c r="AL699" i="22"/>
  <c r="AL698" i="22"/>
  <c r="AL697" i="22"/>
  <c r="AL696" i="22"/>
  <c r="AL695" i="22"/>
  <c r="AL694" i="22"/>
  <c r="AL693" i="22"/>
  <c r="AL692" i="22"/>
  <c r="AL691" i="22"/>
  <c r="AL690" i="22"/>
  <c r="AL689" i="22"/>
  <c r="AL688" i="22"/>
  <c r="AL687" i="22"/>
  <c r="AL686" i="22"/>
  <c r="AL685" i="22"/>
  <c r="AL684" i="22"/>
  <c r="AL683" i="22"/>
  <c r="AL682" i="22"/>
  <c r="AL681" i="22"/>
  <c r="AL680" i="22"/>
  <c r="AL679" i="22"/>
  <c r="AL678" i="22"/>
  <c r="AL677" i="22"/>
  <c r="AL676" i="22"/>
  <c r="AL675" i="22"/>
  <c r="AL674" i="22"/>
  <c r="AL673" i="22"/>
  <c r="AL672" i="22"/>
  <c r="AL671" i="22"/>
  <c r="AL670" i="22"/>
  <c r="AL669" i="22"/>
  <c r="AL668" i="22"/>
  <c r="AL667" i="22"/>
  <c r="AL666" i="22"/>
  <c r="AL665" i="22"/>
  <c r="AL664" i="22"/>
  <c r="AL663" i="22"/>
  <c r="AL662" i="22"/>
  <c r="AL661" i="22"/>
  <c r="AL660" i="22"/>
  <c r="AL659" i="22"/>
  <c r="AL658" i="22"/>
  <c r="AL657" i="22"/>
  <c r="AL656" i="22"/>
  <c r="AL655" i="22"/>
  <c r="AL654" i="22"/>
  <c r="AL653" i="22"/>
  <c r="AL652" i="22"/>
  <c r="AL651" i="22"/>
  <c r="AL650" i="22"/>
  <c r="AL649" i="22"/>
  <c r="AL648" i="22"/>
  <c r="AL647" i="22"/>
  <c r="AL646" i="22"/>
  <c r="AL645" i="22"/>
  <c r="AL644" i="22"/>
  <c r="AL643" i="22"/>
  <c r="AL642" i="22"/>
  <c r="AL641" i="22"/>
  <c r="AL640" i="22"/>
  <c r="AL639" i="22"/>
  <c r="AL638" i="22"/>
  <c r="AL637" i="22"/>
  <c r="AL636" i="22"/>
  <c r="AL635" i="22"/>
  <c r="AL634" i="22"/>
  <c r="AL633" i="22"/>
  <c r="AL632" i="22"/>
  <c r="AL631" i="22"/>
  <c r="AL630" i="22"/>
  <c r="AL629" i="22"/>
  <c r="AL628" i="22"/>
  <c r="AL627" i="22"/>
  <c r="AL626" i="22"/>
  <c r="AL625" i="22"/>
  <c r="AL624" i="22"/>
  <c r="AL623" i="22"/>
  <c r="AL622" i="22"/>
  <c r="AL621" i="22"/>
  <c r="AL620" i="22"/>
  <c r="AL619" i="22"/>
  <c r="AL618" i="22"/>
  <c r="AL617" i="22"/>
  <c r="AL616" i="22"/>
  <c r="AL615" i="22"/>
  <c r="AL614" i="22"/>
  <c r="AL613" i="22"/>
  <c r="AL612" i="22"/>
  <c r="AL611" i="22"/>
  <c r="AL610" i="22"/>
  <c r="AL609" i="22"/>
  <c r="AL608" i="22"/>
  <c r="AL607" i="22"/>
  <c r="AL606" i="22"/>
  <c r="AL605" i="22"/>
  <c r="AL604" i="22"/>
  <c r="AL603" i="22"/>
  <c r="AL602" i="22"/>
  <c r="AL601" i="22"/>
  <c r="AL600" i="22"/>
  <c r="AL599" i="22"/>
  <c r="AL598" i="22"/>
  <c r="AL597" i="22"/>
  <c r="AL596" i="22"/>
  <c r="AL595" i="22"/>
  <c r="AL594" i="22"/>
  <c r="AL593" i="22"/>
  <c r="AL592" i="22"/>
  <c r="AL591" i="22"/>
  <c r="AL590" i="22"/>
  <c r="AL589" i="22"/>
  <c r="AL588" i="22"/>
  <c r="AL587" i="22"/>
  <c r="AL586" i="22"/>
  <c r="AL585" i="22"/>
  <c r="AL584" i="22"/>
  <c r="AL583" i="22"/>
  <c r="AL582" i="22"/>
  <c r="AL581" i="22"/>
  <c r="AL580" i="22"/>
  <c r="AL579" i="22"/>
  <c r="AL578" i="22"/>
  <c r="AL577" i="22"/>
  <c r="AL576" i="22"/>
  <c r="AL575" i="22"/>
  <c r="AL574" i="22"/>
  <c r="AL573" i="22"/>
  <c r="AL572" i="22"/>
  <c r="AL571" i="22"/>
  <c r="AL570" i="22"/>
  <c r="AL569" i="22"/>
  <c r="AL568" i="22"/>
  <c r="AL567" i="22"/>
  <c r="AL566" i="22"/>
  <c r="AL565" i="22"/>
  <c r="AL564" i="22"/>
  <c r="AL563" i="22"/>
  <c r="AL562" i="22"/>
  <c r="L761" i="22"/>
  <c r="L760" i="22"/>
  <c r="L759" i="22"/>
  <c r="L758" i="22"/>
  <c r="L757" i="22"/>
  <c r="L756" i="22"/>
  <c r="L755" i="22"/>
  <c r="L754" i="22"/>
  <c r="L753" i="22"/>
  <c r="L752" i="22"/>
  <c r="L751" i="22"/>
  <c r="L750" i="22"/>
  <c r="L749" i="22"/>
  <c r="L748" i="22"/>
  <c r="L747" i="22"/>
  <c r="L746" i="22"/>
  <c r="L745" i="22"/>
  <c r="L744" i="22"/>
  <c r="L743" i="22"/>
  <c r="L742" i="22"/>
  <c r="L741" i="22"/>
  <c r="L740" i="22"/>
  <c r="L739" i="22"/>
  <c r="L738" i="22"/>
  <c r="L737" i="22"/>
  <c r="L736" i="22"/>
  <c r="L735" i="22"/>
  <c r="L734" i="22"/>
  <c r="L733" i="22"/>
  <c r="L732" i="22"/>
  <c r="L731" i="22"/>
  <c r="L730" i="22"/>
  <c r="L729" i="22"/>
  <c r="L728" i="22"/>
  <c r="L727" i="22"/>
  <c r="L726" i="22"/>
  <c r="L725" i="22"/>
  <c r="L724" i="22"/>
  <c r="L723" i="22"/>
  <c r="L722" i="22"/>
  <c r="L721" i="22"/>
  <c r="L720" i="22"/>
  <c r="L719" i="22"/>
  <c r="L718" i="22"/>
  <c r="L717" i="22"/>
  <c r="L716" i="22"/>
  <c r="L715" i="22"/>
  <c r="L714" i="22"/>
  <c r="L713" i="22"/>
  <c r="L712" i="22"/>
  <c r="L711" i="22"/>
  <c r="L710" i="22"/>
  <c r="L709" i="22"/>
  <c r="L708" i="22"/>
  <c r="L707" i="22"/>
  <c r="L706" i="22"/>
  <c r="L705" i="22"/>
  <c r="L704" i="22"/>
  <c r="L703" i="22"/>
  <c r="L702" i="22"/>
  <c r="L701" i="22"/>
  <c r="L700" i="22"/>
  <c r="L699" i="22"/>
  <c r="L698" i="22"/>
  <c r="L697" i="22"/>
  <c r="L696" i="22"/>
  <c r="L695" i="22"/>
  <c r="L694" i="22"/>
  <c r="L693" i="22"/>
  <c r="L692" i="22"/>
  <c r="L691" i="22"/>
  <c r="L690" i="22"/>
  <c r="L689" i="22"/>
  <c r="L688" i="22"/>
  <c r="L687" i="22"/>
  <c r="L686" i="22"/>
  <c r="L685" i="22"/>
  <c r="L684" i="22"/>
  <c r="L683" i="22"/>
  <c r="L682" i="22"/>
  <c r="L681" i="22"/>
  <c r="L680" i="22"/>
  <c r="L679" i="22"/>
  <c r="L678" i="22"/>
  <c r="L677" i="22"/>
  <c r="L676" i="22"/>
  <c r="L675" i="22"/>
  <c r="L674" i="22"/>
  <c r="L673" i="22"/>
  <c r="L672" i="22"/>
  <c r="L671" i="22"/>
  <c r="L670" i="22"/>
  <c r="L669" i="22"/>
  <c r="L668" i="22"/>
  <c r="L667" i="22"/>
  <c r="L666" i="22"/>
  <c r="L665" i="22"/>
  <c r="L664" i="22"/>
  <c r="L663" i="22"/>
  <c r="L662" i="22"/>
  <c r="L661" i="22"/>
  <c r="L660" i="22"/>
  <c r="L659" i="22"/>
  <c r="L658" i="22"/>
  <c r="L657" i="22"/>
  <c r="L656" i="22"/>
  <c r="L655" i="22"/>
  <c r="L654" i="22"/>
  <c r="L653" i="22"/>
  <c r="L652" i="22"/>
  <c r="L651" i="22"/>
  <c r="L650" i="22"/>
  <c r="L649" i="22"/>
  <c r="L648" i="22"/>
  <c r="L647" i="22"/>
  <c r="L646" i="22"/>
  <c r="L645" i="22"/>
  <c r="L644" i="22"/>
  <c r="L643" i="22"/>
  <c r="L642" i="22"/>
  <c r="L641" i="22"/>
  <c r="L640" i="22"/>
  <c r="L639" i="22"/>
  <c r="L638" i="22"/>
  <c r="L637" i="22"/>
  <c r="L636" i="22"/>
  <c r="L635" i="22"/>
  <c r="L634" i="22"/>
  <c r="L633" i="22"/>
  <c r="L632" i="22"/>
  <c r="L631" i="22"/>
  <c r="L630" i="22"/>
  <c r="L629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612" i="22"/>
  <c r="L611" i="22"/>
  <c r="L610" i="22"/>
  <c r="L609" i="22"/>
  <c r="L608" i="22"/>
  <c r="L607" i="22"/>
  <c r="L606" i="22"/>
  <c r="L605" i="22"/>
  <c r="L604" i="22"/>
  <c r="L603" i="22"/>
  <c r="L602" i="22"/>
  <c r="L601" i="22"/>
  <c r="L600" i="22"/>
  <c r="L599" i="22"/>
  <c r="L598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583" i="22"/>
  <c r="L582" i="22"/>
  <c r="L581" i="22"/>
  <c r="L580" i="22"/>
  <c r="L579" i="22"/>
  <c r="L578" i="22"/>
  <c r="L577" i="22"/>
  <c r="L576" i="22"/>
  <c r="L575" i="22"/>
  <c r="L574" i="22"/>
  <c r="L573" i="22"/>
  <c r="L572" i="22"/>
  <c r="L571" i="22"/>
  <c r="L570" i="22"/>
  <c r="L569" i="22"/>
  <c r="L568" i="22"/>
  <c r="L567" i="22"/>
  <c r="L566" i="22"/>
  <c r="L565" i="22"/>
  <c r="L564" i="22"/>
  <c r="L563" i="22"/>
  <c r="L562" i="22"/>
  <c r="L561" i="22"/>
  <c r="AO761" i="22"/>
  <c r="AM761" i="22"/>
  <c r="AK761" i="22"/>
  <c r="F761" i="22"/>
  <c r="D761" i="22"/>
  <c r="C761" i="22"/>
  <c r="AO760" i="22"/>
  <c r="AM760" i="22"/>
  <c r="AK760" i="22"/>
  <c r="F760" i="22"/>
  <c r="D760" i="22"/>
  <c r="C760" i="22"/>
  <c r="AO759" i="22"/>
  <c r="AM759" i="22"/>
  <c r="AK759" i="22"/>
  <c r="F759" i="22"/>
  <c r="D759" i="22"/>
  <c r="C759" i="22"/>
  <c r="AO758" i="22"/>
  <c r="AM758" i="22"/>
  <c r="AK758" i="22"/>
  <c r="F758" i="22"/>
  <c r="D758" i="22"/>
  <c r="C758" i="22"/>
  <c r="AO757" i="22"/>
  <c r="AM757" i="22"/>
  <c r="AK757" i="22"/>
  <c r="F757" i="22"/>
  <c r="D757" i="22"/>
  <c r="C757" i="22"/>
  <c r="AO756" i="22"/>
  <c r="AM756" i="22"/>
  <c r="AK756" i="22"/>
  <c r="F756" i="22"/>
  <c r="D756" i="22"/>
  <c r="C756" i="22"/>
  <c r="AO755" i="22"/>
  <c r="AM755" i="22"/>
  <c r="AK755" i="22"/>
  <c r="F755" i="22"/>
  <c r="D755" i="22"/>
  <c r="C755" i="22"/>
  <c r="AO754" i="22"/>
  <c r="AM754" i="22"/>
  <c r="AK754" i="22"/>
  <c r="F754" i="22"/>
  <c r="D754" i="22"/>
  <c r="C754" i="22"/>
  <c r="AO753" i="22"/>
  <c r="AM753" i="22"/>
  <c r="AK753" i="22"/>
  <c r="F753" i="22"/>
  <c r="D753" i="22"/>
  <c r="C753" i="22"/>
  <c r="AO752" i="22"/>
  <c r="AM752" i="22"/>
  <c r="AK752" i="22"/>
  <c r="F752" i="22"/>
  <c r="D752" i="22"/>
  <c r="C752" i="22"/>
  <c r="AO751" i="22"/>
  <c r="AM751" i="22"/>
  <c r="AK751" i="22"/>
  <c r="F751" i="22"/>
  <c r="D751" i="22"/>
  <c r="C751" i="22"/>
  <c r="AO750" i="22"/>
  <c r="AM750" i="22"/>
  <c r="AK750" i="22"/>
  <c r="F750" i="22"/>
  <c r="D750" i="22"/>
  <c r="C750" i="22"/>
  <c r="AO749" i="22"/>
  <c r="AM749" i="22"/>
  <c r="AK749" i="22"/>
  <c r="F749" i="22"/>
  <c r="D749" i="22"/>
  <c r="C749" i="22"/>
  <c r="AO748" i="22"/>
  <c r="AM748" i="22"/>
  <c r="AK748" i="22"/>
  <c r="F748" i="22"/>
  <c r="D748" i="22"/>
  <c r="C748" i="22"/>
  <c r="AO747" i="22"/>
  <c r="AM747" i="22"/>
  <c r="AK747" i="22"/>
  <c r="F747" i="22"/>
  <c r="D747" i="22"/>
  <c r="C747" i="22"/>
  <c r="AO746" i="22"/>
  <c r="AM746" i="22"/>
  <c r="AK746" i="22"/>
  <c r="F746" i="22"/>
  <c r="D746" i="22"/>
  <c r="C746" i="22"/>
  <c r="AO745" i="22"/>
  <c r="AM745" i="22"/>
  <c r="AK745" i="22"/>
  <c r="F745" i="22"/>
  <c r="D745" i="22"/>
  <c r="C745" i="22"/>
  <c r="AO744" i="22"/>
  <c r="AM744" i="22"/>
  <c r="AK744" i="22"/>
  <c r="F744" i="22"/>
  <c r="D744" i="22"/>
  <c r="C744" i="22"/>
  <c r="AO743" i="22"/>
  <c r="AM743" i="22"/>
  <c r="AK743" i="22"/>
  <c r="F743" i="22"/>
  <c r="D743" i="22"/>
  <c r="C743" i="22"/>
  <c r="AO742" i="22"/>
  <c r="AM742" i="22"/>
  <c r="AK742" i="22"/>
  <c r="F742" i="22"/>
  <c r="D742" i="22"/>
  <c r="C742" i="22"/>
  <c r="AO741" i="22"/>
  <c r="AM741" i="22"/>
  <c r="AK741" i="22"/>
  <c r="F741" i="22"/>
  <c r="D741" i="22"/>
  <c r="C741" i="22"/>
  <c r="AO740" i="22"/>
  <c r="AM740" i="22"/>
  <c r="AK740" i="22"/>
  <c r="F740" i="22"/>
  <c r="D740" i="22"/>
  <c r="C740" i="22"/>
  <c r="AO739" i="22"/>
  <c r="AM739" i="22"/>
  <c r="AK739" i="22"/>
  <c r="F739" i="22"/>
  <c r="D739" i="22"/>
  <c r="C739" i="22"/>
  <c r="AO738" i="22"/>
  <c r="AM738" i="22"/>
  <c r="AK738" i="22"/>
  <c r="F738" i="22"/>
  <c r="D738" i="22"/>
  <c r="C738" i="22"/>
  <c r="AO737" i="22"/>
  <c r="AM737" i="22"/>
  <c r="AK737" i="22"/>
  <c r="F737" i="22"/>
  <c r="D737" i="22"/>
  <c r="C737" i="22"/>
  <c r="AO736" i="22"/>
  <c r="AM736" i="22"/>
  <c r="AK736" i="22"/>
  <c r="F736" i="22"/>
  <c r="D736" i="22"/>
  <c r="C736" i="22"/>
  <c r="AO735" i="22"/>
  <c r="AM735" i="22"/>
  <c r="AK735" i="22"/>
  <c r="F735" i="22"/>
  <c r="D735" i="22"/>
  <c r="C735" i="22"/>
  <c r="AO734" i="22"/>
  <c r="AM734" i="22"/>
  <c r="AK734" i="22"/>
  <c r="F734" i="22"/>
  <c r="D734" i="22"/>
  <c r="C734" i="22"/>
  <c r="AO733" i="22"/>
  <c r="AM733" i="22"/>
  <c r="AK733" i="22"/>
  <c r="F733" i="22"/>
  <c r="D733" i="22"/>
  <c r="C733" i="22"/>
  <c r="AO732" i="22"/>
  <c r="AM732" i="22"/>
  <c r="AK732" i="22"/>
  <c r="F732" i="22"/>
  <c r="D732" i="22"/>
  <c r="C732" i="22"/>
  <c r="AO731" i="22"/>
  <c r="AM731" i="22"/>
  <c r="AK731" i="22"/>
  <c r="F731" i="22"/>
  <c r="D731" i="22"/>
  <c r="C731" i="22"/>
  <c r="AO730" i="22"/>
  <c r="AM730" i="22"/>
  <c r="AK730" i="22"/>
  <c r="F730" i="22"/>
  <c r="D730" i="22"/>
  <c r="C730" i="22"/>
  <c r="AO729" i="22"/>
  <c r="AM729" i="22"/>
  <c r="AK729" i="22"/>
  <c r="F729" i="22"/>
  <c r="D729" i="22"/>
  <c r="C729" i="22"/>
  <c r="AO728" i="22"/>
  <c r="AM728" i="22"/>
  <c r="AK728" i="22"/>
  <c r="F728" i="22"/>
  <c r="D728" i="22"/>
  <c r="C728" i="22"/>
  <c r="AO727" i="22"/>
  <c r="AM727" i="22"/>
  <c r="AK727" i="22"/>
  <c r="F727" i="22"/>
  <c r="D727" i="22"/>
  <c r="C727" i="22"/>
  <c r="AO726" i="22"/>
  <c r="AM726" i="22"/>
  <c r="AK726" i="22"/>
  <c r="F726" i="22"/>
  <c r="D726" i="22"/>
  <c r="C726" i="22"/>
  <c r="AO725" i="22"/>
  <c r="AM725" i="22"/>
  <c r="AK725" i="22"/>
  <c r="F725" i="22"/>
  <c r="D725" i="22"/>
  <c r="C725" i="22"/>
  <c r="AO724" i="22"/>
  <c r="AM724" i="22"/>
  <c r="AK724" i="22"/>
  <c r="F724" i="22"/>
  <c r="D724" i="22"/>
  <c r="C724" i="22"/>
  <c r="AO723" i="22"/>
  <c r="AM723" i="22"/>
  <c r="AK723" i="22"/>
  <c r="F723" i="22"/>
  <c r="D723" i="22"/>
  <c r="C723" i="22"/>
  <c r="AO722" i="22"/>
  <c r="AM722" i="22"/>
  <c r="AK722" i="22"/>
  <c r="F722" i="22"/>
  <c r="D722" i="22"/>
  <c r="C722" i="22"/>
  <c r="AO721" i="22"/>
  <c r="AM721" i="22"/>
  <c r="AK721" i="22"/>
  <c r="F721" i="22"/>
  <c r="D721" i="22"/>
  <c r="C721" i="22"/>
  <c r="AO720" i="22"/>
  <c r="AM720" i="22"/>
  <c r="AK720" i="22"/>
  <c r="F720" i="22"/>
  <c r="D720" i="22"/>
  <c r="C720" i="22"/>
  <c r="AO719" i="22"/>
  <c r="AM719" i="22"/>
  <c r="AK719" i="22"/>
  <c r="F719" i="22"/>
  <c r="D719" i="22"/>
  <c r="C719" i="22"/>
  <c r="AO718" i="22"/>
  <c r="AM718" i="22"/>
  <c r="AK718" i="22"/>
  <c r="F718" i="22"/>
  <c r="D718" i="22"/>
  <c r="C718" i="22"/>
  <c r="AO717" i="22"/>
  <c r="AM717" i="22"/>
  <c r="AK717" i="22"/>
  <c r="F717" i="22"/>
  <c r="D717" i="22"/>
  <c r="C717" i="22"/>
  <c r="AO716" i="22"/>
  <c r="AM716" i="22"/>
  <c r="AK716" i="22"/>
  <c r="F716" i="22"/>
  <c r="D716" i="22"/>
  <c r="C716" i="22"/>
  <c r="AO715" i="22"/>
  <c r="AM715" i="22"/>
  <c r="AK715" i="22"/>
  <c r="F715" i="22"/>
  <c r="D715" i="22"/>
  <c r="C715" i="22"/>
  <c r="AO714" i="22"/>
  <c r="AM714" i="22"/>
  <c r="AK714" i="22"/>
  <c r="F714" i="22"/>
  <c r="D714" i="22"/>
  <c r="C714" i="22"/>
  <c r="AO713" i="22"/>
  <c r="AM713" i="22"/>
  <c r="AK713" i="22"/>
  <c r="F713" i="22"/>
  <c r="D713" i="22"/>
  <c r="C713" i="22"/>
  <c r="AO712" i="22"/>
  <c r="AM712" i="22"/>
  <c r="AK712" i="22"/>
  <c r="F712" i="22"/>
  <c r="D712" i="22"/>
  <c r="C712" i="22"/>
  <c r="AO711" i="22"/>
  <c r="AM711" i="22"/>
  <c r="AK711" i="22"/>
  <c r="F711" i="22"/>
  <c r="D711" i="22"/>
  <c r="C711" i="22"/>
  <c r="AO710" i="22"/>
  <c r="AM710" i="22"/>
  <c r="AK710" i="22"/>
  <c r="F710" i="22"/>
  <c r="D710" i="22"/>
  <c r="C710" i="22"/>
  <c r="AO709" i="22"/>
  <c r="AM709" i="22"/>
  <c r="AK709" i="22"/>
  <c r="F709" i="22"/>
  <c r="D709" i="22"/>
  <c r="C709" i="22"/>
  <c r="AO708" i="22"/>
  <c r="AM708" i="22"/>
  <c r="AK708" i="22"/>
  <c r="F708" i="22"/>
  <c r="D708" i="22"/>
  <c r="C708" i="22"/>
  <c r="AO707" i="22"/>
  <c r="AM707" i="22"/>
  <c r="AK707" i="22"/>
  <c r="F707" i="22"/>
  <c r="D707" i="22"/>
  <c r="C707" i="22"/>
  <c r="AO706" i="22"/>
  <c r="AM706" i="22"/>
  <c r="AK706" i="22"/>
  <c r="F706" i="22"/>
  <c r="D706" i="22"/>
  <c r="C706" i="22"/>
  <c r="AO705" i="22"/>
  <c r="AM705" i="22"/>
  <c r="AK705" i="22"/>
  <c r="F705" i="22"/>
  <c r="D705" i="22"/>
  <c r="C705" i="22"/>
  <c r="AO704" i="22"/>
  <c r="AM704" i="22"/>
  <c r="AK704" i="22"/>
  <c r="F704" i="22"/>
  <c r="D704" i="22"/>
  <c r="C704" i="22"/>
  <c r="AO703" i="22"/>
  <c r="AM703" i="22"/>
  <c r="AK703" i="22"/>
  <c r="F703" i="22"/>
  <c r="D703" i="22"/>
  <c r="C703" i="22"/>
  <c r="AO702" i="22"/>
  <c r="AM702" i="22"/>
  <c r="AK702" i="22"/>
  <c r="F702" i="22"/>
  <c r="D702" i="22"/>
  <c r="C702" i="22"/>
  <c r="AO701" i="22"/>
  <c r="AM701" i="22"/>
  <c r="AK701" i="22"/>
  <c r="F701" i="22"/>
  <c r="D701" i="22"/>
  <c r="C701" i="22"/>
  <c r="AO700" i="22"/>
  <c r="AM700" i="22"/>
  <c r="AK700" i="22"/>
  <c r="F700" i="22"/>
  <c r="D700" i="22"/>
  <c r="C700" i="22"/>
  <c r="AO699" i="22"/>
  <c r="AM699" i="22"/>
  <c r="AK699" i="22"/>
  <c r="F699" i="22"/>
  <c r="D699" i="22"/>
  <c r="C699" i="22"/>
  <c r="AO698" i="22"/>
  <c r="AM698" i="22"/>
  <c r="AK698" i="22"/>
  <c r="F698" i="22"/>
  <c r="D698" i="22"/>
  <c r="C698" i="22"/>
  <c r="AO697" i="22"/>
  <c r="AM697" i="22"/>
  <c r="AK697" i="22"/>
  <c r="F697" i="22"/>
  <c r="D697" i="22"/>
  <c r="C697" i="22"/>
  <c r="AO696" i="22"/>
  <c r="AM696" i="22"/>
  <c r="AK696" i="22"/>
  <c r="F696" i="22"/>
  <c r="D696" i="22"/>
  <c r="C696" i="22"/>
  <c r="AO695" i="22"/>
  <c r="AM695" i="22"/>
  <c r="AK695" i="22"/>
  <c r="F695" i="22"/>
  <c r="D695" i="22"/>
  <c r="C695" i="22"/>
  <c r="AO694" i="22"/>
  <c r="AM694" i="22"/>
  <c r="AK694" i="22"/>
  <c r="F694" i="22"/>
  <c r="D694" i="22"/>
  <c r="C694" i="22"/>
  <c r="AO693" i="22"/>
  <c r="AM693" i="22"/>
  <c r="AK693" i="22"/>
  <c r="F693" i="22"/>
  <c r="D693" i="22"/>
  <c r="C693" i="22"/>
  <c r="AO692" i="22"/>
  <c r="AM692" i="22"/>
  <c r="AK692" i="22"/>
  <c r="F692" i="22"/>
  <c r="D692" i="22"/>
  <c r="C692" i="22"/>
  <c r="AO691" i="22"/>
  <c r="AM691" i="22"/>
  <c r="AK691" i="22"/>
  <c r="F691" i="22"/>
  <c r="D691" i="22"/>
  <c r="C691" i="22"/>
  <c r="AO690" i="22"/>
  <c r="AM690" i="22"/>
  <c r="AK690" i="22"/>
  <c r="F690" i="22"/>
  <c r="D690" i="22"/>
  <c r="C690" i="22"/>
  <c r="AO689" i="22"/>
  <c r="AM689" i="22"/>
  <c r="AK689" i="22"/>
  <c r="F689" i="22"/>
  <c r="D689" i="22"/>
  <c r="C689" i="22"/>
  <c r="AO688" i="22"/>
  <c r="AM688" i="22"/>
  <c r="AK688" i="22"/>
  <c r="F688" i="22"/>
  <c r="D688" i="22"/>
  <c r="C688" i="22"/>
  <c r="AO687" i="22"/>
  <c r="AM687" i="22"/>
  <c r="AK687" i="22"/>
  <c r="F687" i="22"/>
  <c r="D687" i="22"/>
  <c r="C687" i="22"/>
  <c r="AO686" i="22"/>
  <c r="AM686" i="22"/>
  <c r="AK686" i="22"/>
  <c r="F686" i="22"/>
  <c r="D686" i="22"/>
  <c r="C686" i="22"/>
  <c r="AO685" i="22"/>
  <c r="AM685" i="22"/>
  <c r="AK685" i="22"/>
  <c r="F685" i="22"/>
  <c r="D685" i="22"/>
  <c r="C685" i="22"/>
  <c r="AO684" i="22"/>
  <c r="AM684" i="22"/>
  <c r="AK684" i="22"/>
  <c r="F684" i="22"/>
  <c r="D684" i="22"/>
  <c r="C684" i="22"/>
  <c r="AO683" i="22"/>
  <c r="AM683" i="22"/>
  <c r="AK683" i="22"/>
  <c r="F683" i="22"/>
  <c r="D683" i="22"/>
  <c r="C683" i="22"/>
  <c r="AO682" i="22"/>
  <c r="AM682" i="22"/>
  <c r="AK682" i="22"/>
  <c r="F682" i="22"/>
  <c r="D682" i="22"/>
  <c r="C682" i="22"/>
  <c r="AO681" i="22"/>
  <c r="AM681" i="22"/>
  <c r="AK681" i="22"/>
  <c r="F681" i="22"/>
  <c r="D681" i="22"/>
  <c r="C681" i="22"/>
  <c r="AO680" i="22"/>
  <c r="AM680" i="22"/>
  <c r="AK680" i="22"/>
  <c r="F680" i="22"/>
  <c r="D680" i="22"/>
  <c r="C680" i="22"/>
  <c r="AO679" i="22"/>
  <c r="AM679" i="22"/>
  <c r="AK679" i="22"/>
  <c r="F679" i="22"/>
  <c r="D679" i="22"/>
  <c r="C679" i="22"/>
  <c r="AO678" i="22"/>
  <c r="AM678" i="22"/>
  <c r="AK678" i="22"/>
  <c r="F678" i="22"/>
  <c r="D678" i="22"/>
  <c r="C678" i="22"/>
  <c r="AO677" i="22"/>
  <c r="AM677" i="22"/>
  <c r="AK677" i="22"/>
  <c r="F677" i="22"/>
  <c r="D677" i="22"/>
  <c r="C677" i="22"/>
  <c r="AO676" i="22"/>
  <c r="AM676" i="22"/>
  <c r="AK676" i="22"/>
  <c r="F676" i="22"/>
  <c r="D676" i="22"/>
  <c r="C676" i="22"/>
  <c r="AO675" i="22"/>
  <c r="AM675" i="22"/>
  <c r="AK675" i="22"/>
  <c r="F675" i="22"/>
  <c r="D675" i="22"/>
  <c r="C675" i="22"/>
  <c r="AO674" i="22"/>
  <c r="AM674" i="22"/>
  <c r="AK674" i="22"/>
  <c r="F674" i="22"/>
  <c r="D674" i="22"/>
  <c r="C674" i="22"/>
  <c r="AO673" i="22"/>
  <c r="AM673" i="22"/>
  <c r="AK673" i="22"/>
  <c r="F673" i="22"/>
  <c r="D673" i="22"/>
  <c r="C673" i="22"/>
  <c r="AO672" i="22"/>
  <c r="AM672" i="22"/>
  <c r="AK672" i="22"/>
  <c r="F672" i="22"/>
  <c r="D672" i="22"/>
  <c r="C672" i="22"/>
  <c r="AO671" i="22"/>
  <c r="AM671" i="22"/>
  <c r="AK671" i="22"/>
  <c r="F671" i="22"/>
  <c r="D671" i="22"/>
  <c r="C671" i="22"/>
  <c r="AO670" i="22"/>
  <c r="AM670" i="22"/>
  <c r="AK670" i="22"/>
  <c r="F670" i="22"/>
  <c r="D670" i="22"/>
  <c r="C670" i="22"/>
  <c r="AO669" i="22"/>
  <c r="AM669" i="22"/>
  <c r="AK669" i="22"/>
  <c r="F669" i="22"/>
  <c r="D669" i="22"/>
  <c r="C669" i="22"/>
  <c r="AO668" i="22"/>
  <c r="AM668" i="22"/>
  <c r="AK668" i="22"/>
  <c r="F668" i="22"/>
  <c r="D668" i="22"/>
  <c r="C668" i="22"/>
  <c r="AO667" i="22"/>
  <c r="AM667" i="22"/>
  <c r="AK667" i="22"/>
  <c r="F667" i="22"/>
  <c r="D667" i="22"/>
  <c r="C667" i="22"/>
  <c r="AO666" i="22"/>
  <c r="AM666" i="22"/>
  <c r="AK666" i="22"/>
  <c r="F666" i="22"/>
  <c r="D666" i="22"/>
  <c r="C666" i="22"/>
  <c r="AO665" i="22"/>
  <c r="AM665" i="22"/>
  <c r="AK665" i="22"/>
  <c r="F665" i="22"/>
  <c r="D665" i="22"/>
  <c r="C665" i="22"/>
  <c r="AO664" i="22"/>
  <c r="AM664" i="22"/>
  <c r="AK664" i="22"/>
  <c r="F664" i="22"/>
  <c r="D664" i="22"/>
  <c r="C664" i="22"/>
  <c r="AO663" i="22"/>
  <c r="AM663" i="22"/>
  <c r="AK663" i="22"/>
  <c r="F663" i="22"/>
  <c r="D663" i="22"/>
  <c r="C663" i="22"/>
  <c r="AO662" i="22"/>
  <c r="AM662" i="22"/>
  <c r="AK662" i="22"/>
  <c r="F662" i="22"/>
  <c r="D662" i="22"/>
  <c r="C662" i="22"/>
  <c r="AO661" i="22"/>
  <c r="AM661" i="22"/>
  <c r="AK661" i="22"/>
  <c r="F661" i="22"/>
  <c r="D661" i="22"/>
  <c r="C661" i="22"/>
  <c r="AO660" i="22"/>
  <c r="AM660" i="22"/>
  <c r="AK660" i="22"/>
  <c r="F660" i="22"/>
  <c r="D660" i="22"/>
  <c r="C660" i="22"/>
  <c r="AO659" i="22"/>
  <c r="AM659" i="22"/>
  <c r="AK659" i="22"/>
  <c r="F659" i="22"/>
  <c r="D659" i="22"/>
  <c r="C659" i="22"/>
  <c r="AO658" i="22"/>
  <c r="AM658" i="22"/>
  <c r="AK658" i="22"/>
  <c r="F658" i="22"/>
  <c r="D658" i="22"/>
  <c r="C658" i="22"/>
  <c r="AO657" i="22"/>
  <c r="AM657" i="22"/>
  <c r="AK657" i="22"/>
  <c r="F657" i="22"/>
  <c r="D657" i="22"/>
  <c r="C657" i="22"/>
  <c r="AO656" i="22"/>
  <c r="AM656" i="22"/>
  <c r="AK656" i="22"/>
  <c r="F656" i="22"/>
  <c r="D656" i="22"/>
  <c r="C656" i="22"/>
  <c r="AO655" i="22"/>
  <c r="AM655" i="22"/>
  <c r="AK655" i="22"/>
  <c r="F655" i="22"/>
  <c r="D655" i="22"/>
  <c r="C655" i="22"/>
  <c r="AO654" i="22"/>
  <c r="AM654" i="22"/>
  <c r="AK654" i="22"/>
  <c r="F654" i="22"/>
  <c r="D654" i="22"/>
  <c r="C654" i="22"/>
  <c r="AO653" i="22"/>
  <c r="AM653" i="22"/>
  <c r="AK653" i="22"/>
  <c r="F653" i="22"/>
  <c r="D653" i="22"/>
  <c r="C653" i="22"/>
  <c r="AO652" i="22"/>
  <c r="AM652" i="22"/>
  <c r="AK652" i="22"/>
  <c r="F652" i="22"/>
  <c r="D652" i="22"/>
  <c r="C652" i="22"/>
  <c r="AO651" i="22"/>
  <c r="AM651" i="22"/>
  <c r="AK651" i="22"/>
  <c r="F651" i="22"/>
  <c r="D651" i="22"/>
  <c r="C651" i="22"/>
  <c r="AO650" i="22"/>
  <c r="AM650" i="22"/>
  <c r="AK650" i="22"/>
  <c r="F650" i="22"/>
  <c r="D650" i="22"/>
  <c r="C650" i="22"/>
  <c r="AO649" i="22"/>
  <c r="AM649" i="22"/>
  <c r="AK649" i="22"/>
  <c r="F649" i="22"/>
  <c r="D649" i="22"/>
  <c r="C649" i="22"/>
  <c r="AO648" i="22"/>
  <c r="AM648" i="22"/>
  <c r="AK648" i="22"/>
  <c r="F648" i="22"/>
  <c r="D648" i="22"/>
  <c r="C648" i="22"/>
  <c r="AO647" i="22"/>
  <c r="AM647" i="22"/>
  <c r="AK647" i="22"/>
  <c r="F647" i="22"/>
  <c r="D647" i="22"/>
  <c r="C647" i="22"/>
  <c r="AO646" i="22"/>
  <c r="AM646" i="22"/>
  <c r="AK646" i="22"/>
  <c r="F646" i="22"/>
  <c r="D646" i="22"/>
  <c r="C646" i="22"/>
  <c r="AO645" i="22"/>
  <c r="AM645" i="22"/>
  <c r="AK645" i="22"/>
  <c r="F645" i="22"/>
  <c r="D645" i="22"/>
  <c r="C645" i="22"/>
  <c r="AO644" i="22"/>
  <c r="AM644" i="22"/>
  <c r="AK644" i="22"/>
  <c r="F644" i="22"/>
  <c r="D644" i="22"/>
  <c r="C644" i="22"/>
  <c r="AO643" i="22"/>
  <c r="AM643" i="22"/>
  <c r="AK643" i="22"/>
  <c r="F643" i="22"/>
  <c r="D643" i="22"/>
  <c r="C643" i="22"/>
  <c r="AO642" i="22"/>
  <c r="AM642" i="22"/>
  <c r="AK642" i="22"/>
  <c r="F642" i="22"/>
  <c r="D642" i="22"/>
  <c r="C642" i="22"/>
  <c r="AO641" i="22"/>
  <c r="AM641" i="22"/>
  <c r="AK641" i="22"/>
  <c r="F641" i="22"/>
  <c r="D641" i="22"/>
  <c r="C641" i="22"/>
  <c r="AO640" i="22"/>
  <c r="AM640" i="22"/>
  <c r="AK640" i="22"/>
  <c r="F640" i="22"/>
  <c r="D640" i="22"/>
  <c r="C640" i="22"/>
  <c r="AO639" i="22"/>
  <c r="AM639" i="22"/>
  <c r="AK639" i="22"/>
  <c r="F639" i="22"/>
  <c r="D639" i="22"/>
  <c r="C639" i="22"/>
  <c r="AO638" i="22"/>
  <c r="AM638" i="22"/>
  <c r="AK638" i="22"/>
  <c r="F638" i="22"/>
  <c r="D638" i="22"/>
  <c r="C638" i="22"/>
  <c r="AO637" i="22"/>
  <c r="AM637" i="22"/>
  <c r="AK637" i="22"/>
  <c r="F637" i="22"/>
  <c r="D637" i="22"/>
  <c r="C637" i="22"/>
  <c r="AO636" i="22"/>
  <c r="AM636" i="22"/>
  <c r="AK636" i="22"/>
  <c r="F636" i="22"/>
  <c r="D636" i="22"/>
  <c r="C636" i="22"/>
  <c r="AO635" i="22"/>
  <c r="AM635" i="22"/>
  <c r="AK635" i="22"/>
  <c r="F635" i="22"/>
  <c r="D635" i="22"/>
  <c r="C635" i="22"/>
  <c r="AO634" i="22"/>
  <c r="AM634" i="22"/>
  <c r="AK634" i="22"/>
  <c r="F634" i="22"/>
  <c r="D634" i="22"/>
  <c r="C634" i="22"/>
  <c r="AO633" i="22"/>
  <c r="AM633" i="22"/>
  <c r="AK633" i="22"/>
  <c r="F633" i="22"/>
  <c r="D633" i="22"/>
  <c r="C633" i="22"/>
  <c r="AO632" i="22"/>
  <c r="AM632" i="22"/>
  <c r="AK632" i="22"/>
  <c r="F632" i="22"/>
  <c r="D632" i="22"/>
  <c r="C632" i="22"/>
  <c r="AO631" i="22"/>
  <c r="AM631" i="22"/>
  <c r="AK631" i="22"/>
  <c r="F631" i="22"/>
  <c r="D631" i="22"/>
  <c r="C631" i="22"/>
  <c r="AO630" i="22"/>
  <c r="AM630" i="22"/>
  <c r="AK630" i="22"/>
  <c r="F630" i="22"/>
  <c r="D630" i="22"/>
  <c r="C630" i="22"/>
  <c r="AO629" i="22"/>
  <c r="AM629" i="22"/>
  <c r="AK629" i="22"/>
  <c r="F629" i="22"/>
  <c r="D629" i="22"/>
  <c r="C629" i="22"/>
  <c r="AO628" i="22"/>
  <c r="AM628" i="22"/>
  <c r="AK628" i="22"/>
  <c r="F628" i="22"/>
  <c r="D628" i="22"/>
  <c r="C628" i="22"/>
  <c r="AO627" i="22"/>
  <c r="AM627" i="22"/>
  <c r="AK627" i="22"/>
  <c r="F627" i="22"/>
  <c r="D627" i="22"/>
  <c r="C627" i="22"/>
  <c r="AO626" i="22"/>
  <c r="AM626" i="22"/>
  <c r="AK626" i="22"/>
  <c r="F626" i="22"/>
  <c r="D626" i="22"/>
  <c r="C626" i="22"/>
  <c r="AO625" i="22"/>
  <c r="AM625" i="22"/>
  <c r="AK625" i="22"/>
  <c r="F625" i="22"/>
  <c r="D625" i="22"/>
  <c r="C625" i="22"/>
  <c r="AO624" i="22"/>
  <c r="AM624" i="22"/>
  <c r="AK624" i="22"/>
  <c r="F624" i="22"/>
  <c r="D624" i="22"/>
  <c r="C624" i="22"/>
  <c r="AO623" i="22"/>
  <c r="AM623" i="22"/>
  <c r="AK623" i="22"/>
  <c r="F623" i="22"/>
  <c r="D623" i="22"/>
  <c r="C623" i="22"/>
  <c r="AO622" i="22"/>
  <c r="AM622" i="22"/>
  <c r="AK622" i="22"/>
  <c r="F622" i="22"/>
  <c r="D622" i="22"/>
  <c r="C622" i="22"/>
  <c r="AO621" i="22"/>
  <c r="AM621" i="22"/>
  <c r="AK621" i="22"/>
  <c r="F621" i="22"/>
  <c r="D621" i="22"/>
  <c r="C621" i="22"/>
  <c r="AO620" i="22"/>
  <c r="AM620" i="22"/>
  <c r="AK620" i="22"/>
  <c r="F620" i="22"/>
  <c r="D620" i="22"/>
  <c r="C620" i="22"/>
  <c r="AO619" i="22"/>
  <c r="AM619" i="22"/>
  <c r="AK619" i="22"/>
  <c r="F619" i="22"/>
  <c r="D619" i="22"/>
  <c r="C619" i="22"/>
  <c r="AO618" i="22"/>
  <c r="AM618" i="22"/>
  <c r="AK618" i="22"/>
  <c r="F618" i="22"/>
  <c r="D618" i="22"/>
  <c r="C618" i="22"/>
  <c r="AO617" i="22"/>
  <c r="AM617" i="22"/>
  <c r="AK617" i="22"/>
  <c r="F617" i="22"/>
  <c r="D617" i="22"/>
  <c r="C617" i="22"/>
  <c r="AO616" i="22"/>
  <c r="AM616" i="22"/>
  <c r="AK616" i="22"/>
  <c r="F616" i="22"/>
  <c r="D616" i="22"/>
  <c r="C616" i="22"/>
  <c r="AO615" i="22"/>
  <c r="AM615" i="22"/>
  <c r="AK615" i="22"/>
  <c r="F615" i="22"/>
  <c r="D615" i="22"/>
  <c r="C615" i="22"/>
  <c r="AO614" i="22"/>
  <c r="AM614" i="22"/>
  <c r="AK614" i="22"/>
  <c r="F614" i="22"/>
  <c r="D614" i="22"/>
  <c r="C614" i="22"/>
  <c r="AO613" i="22"/>
  <c r="AM613" i="22"/>
  <c r="AK613" i="22"/>
  <c r="F613" i="22"/>
  <c r="D613" i="22"/>
  <c r="C613" i="22"/>
  <c r="AO612" i="22"/>
  <c r="AM612" i="22"/>
  <c r="AK612" i="22"/>
  <c r="F612" i="22"/>
  <c r="D612" i="22"/>
  <c r="C612" i="22"/>
  <c r="AO611" i="22"/>
  <c r="AM611" i="22"/>
  <c r="AK611" i="22"/>
  <c r="F611" i="22"/>
  <c r="D611" i="22"/>
  <c r="C611" i="22"/>
  <c r="AO610" i="22"/>
  <c r="AM610" i="22"/>
  <c r="AK610" i="22"/>
  <c r="F610" i="22"/>
  <c r="D610" i="22"/>
  <c r="C610" i="22"/>
  <c r="AO609" i="22"/>
  <c r="AM609" i="22"/>
  <c r="AK609" i="22"/>
  <c r="F609" i="22"/>
  <c r="D609" i="22"/>
  <c r="C609" i="22"/>
  <c r="AO608" i="22"/>
  <c r="AM608" i="22"/>
  <c r="AK608" i="22"/>
  <c r="F608" i="22"/>
  <c r="D608" i="22"/>
  <c r="C608" i="22"/>
  <c r="AO607" i="22"/>
  <c r="AM607" i="22"/>
  <c r="AK607" i="22"/>
  <c r="F607" i="22"/>
  <c r="D607" i="22"/>
  <c r="C607" i="22"/>
  <c r="AO606" i="22"/>
  <c r="AM606" i="22"/>
  <c r="AK606" i="22"/>
  <c r="F606" i="22"/>
  <c r="D606" i="22"/>
  <c r="C606" i="22"/>
  <c r="AO605" i="22"/>
  <c r="AM605" i="22"/>
  <c r="AK605" i="22"/>
  <c r="F605" i="22"/>
  <c r="D605" i="22"/>
  <c r="C605" i="22"/>
  <c r="AO604" i="22"/>
  <c r="AM604" i="22"/>
  <c r="AK604" i="22"/>
  <c r="F604" i="22"/>
  <c r="D604" i="22"/>
  <c r="C604" i="22"/>
  <c r="AO603" i="22"/>
  <c r="AM603" i="22"/>
  <c r="AK603" i="22"/>
  <c r="F603" i="22"/>
  <c r="D603" i="22"/>
  <c r="C603" i="22"/>
  <c r="AO602" i="22"/>
  <c r="AM602" i="22"/>
  <c r="AK602" i="22"/>
  <c r="F602" i="22"/>
  <c r="D602" i="22"/>
  <c r="C602" i="22"/>
  <c r="AO601" i="22"/>
  <c r="AM601" i="22"/>
  <c r="AK601" i="22"/>
  <c r="F601" i="22"/>
  <c r="D601" i="22"/>
  <c r="C601" i="22"/>
  <c r="AO600" i="22"/>
  <c r="AM600" i="22"/>
  <c r="AK600" i="22"/>
  <c r="F600" i="22"/>
  <c r="D600" i="22"/>
  <c r="C600" i="22"/>
  <c r="AO599" i="22"/>
  <c r="AM599" i="22"/>
  <c r="AK599" i="22"/>
  <c r="F599" i="22"/>
  <c r="D599" i="22"/>
  <c r="C599" i="22"/>
  <c r="AO598" i="22"/>
  <c r="AM598" i="22"/>
  <c r="AK598" i="22"/>
  <c r="F598" i="22"/>
  <c r="D598" i="22"/>
  <c r="C598" i="22"/>
  <c r="AO597" i="22"/>
  <c r="AM597" i="22"/>
  <c r="AK597" i="22"/>
  <c r="F597" i="22"/>
  <c r="D597" i="22"/>
  <c r="C597" i="22"/>
  <c r="AO596" i="22"/>
  <c r="AM596" i="22"/>
  <c r="AK596" i="22"/>
  <c r="F596" i="22"/>
  <c r="D596" i="22"/>
  <c r="C596" i="22"/>
  <c r="AO595" i="22"/>
  <c r="AM595" i="22"/>
  <c r="AK595" i="22"/>
  <c r="F595" i="22"/>
  <c r="D595" i="22"/>
  <c r="C595" i="22"/>
  <c r="AO594" i="22"/>
  <c r="AM594" i="22"/>
  <c r="AK594" i="22"/>
  <c r="F594" i="22"/>
  <c r="D594" i="22"/>
  <c r="C594" i="22"/>
  <c r="AO593" i="22"/>
  <c r="AM593" i="22"/>
  <c r="AK593" i="22"/>
  <c r="F593" i="22"/>
  <c r="D593" i="22"/>
  <c r="C593" i="22"/>
  <c r="AO592" i="22"/>
  <c r="AM592" i="22"/>
  <c r="AK592" i="22"/>
  <c r="F592" i="22"/>
  <c r="D592" i="22"/>
  <c r="C592" i="22"/>
  <c r="AO591" i="22"/>
  <c r="AM591" i="22"/>
  <c r="AK591" i="22"/>
  <c r="F591" i="22"/>
  <c r="D591" i="22"/>
  <c r="C591" i="22"/>
  <c r="AO590" i="22"/>
  <c r="AM590" i="22"/>
  <c r="AK590" i="22"/>
  <c r="F590" i="22"/>
  <c r="D590" i="22"/>
  <c r="C590" i="22"/>
  <c r="AO589" i="22"/>
  <c r="AM589" i="22"/>
  <c r="AK589" i="22"/>
  <c r="F589" i="22"/>
  <c r="D589" i="22"/>
  <c r="C589" i="22"/>
  <c r="AO588" i="22"/>
  <c r="AM588" i="22"/>
  <c r="AK588" i="22"/>
  <c r="F588" i="22"/>
  <c r="D588" i="22"/>
  <c r="C588" i="22"/>
  <c r="AO587" i="22"/>
  <c r="AM587" i="22"/>
  <c r="AK587" i="22"/>
  <c r="F587" i="22"/>
  <c r="D587" i="22"/>
  <c r="C587" i="22"/>
  <c r="AO586" i="22"/>
  <c r="AM586" i="22"/>
  <c r="AK586" i="22"/>
  <c r="F586" i="22"/>
  <c r="D586" i="22"/>
  <c r="C586" i="22"/>
  <c r="AO585" i="22"/>
  <c r="AM585" i="22"/>
  <c r="AK585" i="22"/>
  <c r="F585" i="22"/>
  <c r="D585" i="22"/>
  <c r="C585" i="22"/>
  <c r="AO584" i="22"/>
  <c r="AM584" i="22"/>
  <c r="AK584" i="22"/>
  <c r="F584" i="22"/>
  <c r="D584" i="22"/>
  <c r="C584" i="22"/>
  <c r="AO583" i="22"/>
  <c r="AM583" i="22"/>
  <c r="AK583" i="22"/>
  <c r="F583" i="22"/>
  <c r="D583" i="22"/>
  <c r="C583" i="22"/>
  <c r="AO582" i="22"/>
  <c r="AM582" i="22"/>
  <c r="AK582" i="22"/>
  <c r="F582" i="22"/>
  <c r="D582" i="22"/>
  <c r="C582" i="22"/>
  <c r="AO581" i="22"/>
  <c r="AM581" i="22"/>
  <c r="AK581" i="22"/>
  <c r="F581" i="22"/>
  <c r="D581" i="22"/>
  <c r="C581" i="22"/>
  <c r="AO580" i="22"/>
  <c r="AM580" i="22"/>
  <c r="AK580" i="22"/>
  <c r="F580" i="22"/>
  <c r="D580" i="22"/>
  <c r="C580" i="22"/>
  <c r="AO579" i="22"/>
  <c r="AM579" i="22"/>
  <c r="AK579" i="22"/>
  <c r="F579" i="22"/>
  <c r="D579" i="22"/>
  <c r="C579" i="22"/>
  <c r="AO578" i="22"/>
  <c r="AM578" i="22"/>
  <c r="AK578" i="22"/>
  <c r="F578" i="22"/>
  <c r="D578" i="22"/>
  <c r="C578" i="22"/>
  <c r="AO577" i="22"/>
  <c r="AM577" i="22"/>
  <c r="AK577" i="22"/>
  <c r="F577" i="22"/>
  <c r="D577" i="22"/>
  <c r="C577" i="22"/>
  <c r="AO576" i="22"/>
  <c r="AM576" i="22"/>
  <c r="AK576" i="22"/>
  <c r="F576" i="22"/>
  <c r="D576" i="22"/>
  <c r="C576" i="22"/>
  <c r="AO575" i="22"/>
  <c r="AM575" i="22"/>
  <c r="AK575" i="22"/>
  <c r="F575" i="22"/>
  <c r="D575" i="22"/>
  <c r="C575" i="22"/>
  <c r="AO574" i="22"/>
  <c r="AM574" i="22"/>
  <c r="AK574" i="22"/>
  <c r="F574" i="22"/>
  <c r="D574" i="22"/>
  <c r="C574" i="22"/>
  <c r="AO573" i="22"/>
  <c r="AM573" i="22"/>
  <c r="AK573" i="22"/>
  <c r="F573" i="22"/>
  <c r="D573" i="22"/>
  <c r="C573" i="22"/>
  <c r="AO572" i="22"/>
  <c r="AM572" i="22"/>
  <c r="AK572" i="22"/>
  <c r="F572" i="22"/>
  <c r="D572" i="22"/>
  <c r="C572" i="22"/>
  <c r="AO571" i="22"/>
  <c r="AM571" i="22"/>
  <c r="AK571" i="22"/>
  <c r="F571" i="22"/>
  <c r="D571" i="22"/>
  <c r="C571" i="22"/>
  <c r="AO570" i="22"/>
  <c r="AM570" i="22"/>
  <c r="AK570" i="22"/>
  <c r="F570" i="22"/>
  <c r="D570" i="22"/>
  <c r="C570" i="22"/>
  <c r="AO569" i="22"/>
  <c r="AM569" i="22"/>
  <c r="AK569" i="22"/>
  <c r="F569" i="22"/>
  <c r="D569" i="22"/>
  <c r="C569" i="22"/>
  <c r="AO568" i="22"/>
  <c r="AM568" i="22"/>
  <c r="AK568" i="22"/>
  <c r="F568" i="22"/>
  <c r="D568" i="22"/>
  <c r="C568" i="22"/>
  <c r="AO567" i="22"/>
  <c r="AM567" i="22"/>
  <c r="AK567" i="22"/>
  <c r="F567" i="22"/>
  <c r="D567" i="22"/>
  <c r="C567" i="22"/>
  <c r="AO566" i="22"/>
  <c r="AM566" i="22"/>
  <c r="AK566" i="22"/>
  <c r="F566" i="22"/>
  <c r="D566" i="22"/>
  <c r="C566" i="22"/>
  <c r="AO565" i="22"/>
  <c r="AM565" i="22"/>
  <c r="AK565" i="22"/>
  <c r="F565" i="22"/>
  <c r="D565" i="22"/>
  <c r="C565" i="22"/>
  <c r="AO564" i="22"/>
  <c r="AM564" i="22"/>
  <c r="AK564" i="22"/>
  <c r="F564" i="22"/>
  <c r="D564" i="22"/>
  <c r="C564" i="22"/>
  <c r="AO563" i="22"/>
  <c r="AM563" i="22"/>
  <c r="AK563" i="22"/>
  <c r="F563" i="22"/>
  <c r="D563" i="22"/>
  <c r="C563" i="22"/>
  <c r="AO562" i="22"/>
  <c r="AM562" i="22"/>
  <c r="AK562" i="22"/>
  <c r="F562" i="22"/>
  <c r="D562" i="22"/>
  <c r="C562" i="22"/>
  <c r="AW959" i="22" l="1"/>
  <c r="AX959" i="22"/>
  <c r="AY959" i="22"/>
  <c r="BA959" i="22"/>
  <c r="AQ959" i="22"/>
  <c r="AR959" i="22"/>
  <c r="AZ959" i="22" s="1"/>
  <c r="AL959" i="22"/>
  <c r="AK959" i="22"/>
  <c r="C959" i="22"/>
  <c r="D959" i="22"/>
  <c r="F959" i="22"/>
  <c r="AM959" i="22"/>
  <c r="AO959" i="22"/>
  <c r="AW961" i="22"/>
  <c r="AX961" i="22"/>
  <c r="AY961" i="22"/>
  <c r="BA961" i="22"/>
  <c r="BA6" i="22"/>
  <c r="BA7" i="22"/>
  <c r="BA8" i="22"/>
  <c r="BA9" i="22"/>
  <c r="BA10" i="22"/>
  <c r="BA11" i="22"/>
  <c r="BA12" i="22"/>
  <c r="BA13" i="22"/>
  <c r="BA14" i="22"/>
  <c r="BA15" i="22"/>
  <c r="BA16" i="22"/>
  <c r="BA17" i="22"/>
  <c r="BA18" i="22"/>
  <c r="BA19" i="22"/>
  <c r="BA20" i="22"/>
  <c r="BA21" i="22"/>
  <c r="BA22" i="22"/>
  <c r="BA23" i="22"/>
  <c r="BA24" i="22"/>
  <c r="BA25" i="22"/>
  <c r="BA26" i="22"/>
  <c r="BA27" i="22"/>
  <c r="BA28" i="22"/>
  <c r="BA29" i="22"/>
  <c r="BA30" i="22"/>
  <c r="BA31" i="22"/>
  <c r="BA32" i="22"/>
  <c r="BA33" i="22"/>
  <c r="BA34" i="22"/>
  <c r="BA35" i="22"/>
  <c r="BA36" i="22"/>
  <c r="BA37" i="22"/>
  <c r="BA38" i="22"/>
  <c r="BA39" i="22"/>
  <c r="BA40" i="22"/>
  <c r="BA41" i="22"/>
  <c r="BA42" i="22"/>
  <c r="BA43" i="22"/>
  <c r="BA44" i="22"/>
  <c r="BA195" i="22"/>
  <c r="BA196" i="22"/>
  <c r="BA197" i="22"/>
  <c r="BA198" i="22"/>
  <c r="BA199" i="22"/>
  <c r="BA200" i="22"/>
  <c r="BA201" i="22"/>
  <c r="BA202" i="22"/>
  <c r="BA203" i="22"/>
  <c r="BA204" i="22"/>
  <c r="BA205" i="22"/>
  <c r="BA206" i="22"/>
  <c r="BA207" i="22"/>
  <c r="BA208" i="22"/>
  <c r="BA209" i="22"/>
  <c r="BA210" i="22"/>
  <c r="BA211" i="22"/>
  <c r="BA212" i="22"/>
  <c r="BA213" i="22"/>
  <c r="BA214" i="22"/>
  <c r="BA215" i="22"/>
  <c r="BA216" i="22"/>
  <c r="BA217" i="22"/>
  <c r="BA218" i="22"/>
  <c r="BA219" i="22"/>
  <c r="BA220" i="22"/>
  <c r="BA221" i="22"/>
  <c r="BA222" i="22"/>
  <c r="BA223" i="22"/>
  <c r="BA224" i="22"/>
  <c r="BA225" i="22"/>
  <c r="BA234" i="22"/>
  <c r="BA235" i="22"/>
  <c r="BA236" i="22"/>
  <c r="BA237" i="22"/>
  <c r="BA238" i="22"/>
  <c r="BA239" i="22"/>
  <c r="BA240" i="22"/>
  <c r="BA241" i="22"/>
  <c r="BA242" i="22"/>
  <c r="BA243" i="22"/>
  <c r="BA244" i="22"/>
  <c r="BA245" i="22"/>
  <c r="BA246" i="22"/>
  <c r="BA247" i="22"/>
  <c r="BA248" i="22"/>
  <c r="BA249" i="22"/>
  <c r="BA250" i="22"/>
  <c r="BA251" i="22"/>
  <c r="BA252" i="22"/>
  <c r="BA253" i="22"/>
  <c r="BA254" i="22"/>
  <c r="BA255" i="22"/>
  <c r="BA256" i="22"/>
  <c r="BA257" i="22"/>
  <c r="BA258" i="22"/>
  <c r="BA259" i="22"/>
  <c r="BA260" i="22"/>
  <c r="BA261" i="22"/>
  <c r="BA262" i="22"/>
  <c r="BA263" i="22"/>
  <c r="BA264" i="22"/>
  <c r="BA265" i="22"/>
  <c r="BA266" i="22"/>
  <c r="BA267" i="22"/>
  <c r="BA268" i="22"/>
  <c r="BA269" i="22"/>
  <c r="BA270" i="22"/>
  <c r="BA271" i="22"/>
  <c r="BA272" i="22"/>
  <c r="BA273" i="22"/>
  <c r="BA274" i="22"/>
  <c r="BA275" i="22"/>
  <c r="BA276" i="22"/>
  <c r="BA277" i="22"/>
  <c r="BA278" i="22"/>
  <c r="BA279" i="22"/>
  <c r="BA280" i="22"/>
  <c r="BA281" i="22"/>
  <c r="BA282" i="22"/>
  <c r="BA283" i="22"/>
  <c r="BA284" i="22"/>
  <c r="BA285" i="22"/>
  <c r="BA286" i="22"/>
  <c r="BA287" i="22"/>
  <c r="BA288" i="22"/>
  <c r="BA289" i="22"/>
  <c r="BA290" i="22"/>
  <c r="BA291" i="22"/>
  <c r="BA292" i="22"/>
  <c r="BA293" i="22"/>
  <c r="BA294" i="22"/>
  <c r="BA295" i="22"/>
  <c r="BA296" i="22"/>
  <c r="BA297" i="22"/>
  <c r="BA298" i="22"/>
  <c r="BA299" i="22"/>
  <c r="BA300" i="22"/>
  <c r="BA301" i="22"/>
  <c r="BA302" i="22"/>
  <c r="BA303" i="22"/>
  <c r="BA304" i="22"/>
  <c r="BA305" i="22"/>
  <c r="BA306" i="22"/>
  <c r="BA307" i="22"/>
  <c r="BA308" i="22"/>
  <c r="BA309" i="22"/>
  <c r="BA310" i="22"/>
  <c r="BA311" i="22"/>
  <c r="BA312" i="22"/>
  <c r="BA313" i="22"/>
  <c r="BA314" i="22"/>
  <c r="BA315" i="22"/>
  <c r="BA316" i="22"/>
  <c r="BA317" i="22"/>
  <c r="BA318" i="22"/>
  <c r="BA319" i="22"/>
  <c r="BA320" i="22"/>
  <c r="BA321" i="22"/>
  <c r="BA322" i="22"/>
  <c r="BA323" i="22"/>
  <c r="BA324" i="22"/>
  <c r="BA325" i="22"/>
  <c r="BA326" i="22"/>
  <c r="BA327" i="22"/>
  <c r="BA328" i="22"/>
  <c r="BA329" i="22"/>
  <c r="BA330" i="22"/>
  <c r="BA331" i="22"/>
  <c r="BA332" i="22"/>
  <c r="BA333" i="22"/>
  <c r="BA334" i="22"/>
  <c r="BA335" i="22"/>
  <c r="BA336" i="22"/>
  <c r="BA337" i="22"/>
  <c r="BA338" i="22"/>
  <c r="BA339" i="22"/>
  <c r="BA340" i="22"/>
  <c r="BA341" i="22"/>
  <c r="BA342" i="22"/>
  <c r="BA343" i="22"/>
  <c r="BA344" i="22"/>
  <c r="BA345" i="22"/>
  <c r="BA346" i="22"/>
  <c r="BA347" i="22"/>
  <c r="BA348" i="22"/>
  <c r="BA349" i="22"/>
  <c r="BA350" i="22"/>
  <c r="BA351" i="22"/>
  <c r="BA352" i="22"/>
  <c r="BA353" i="22"/>
  <c r="BA354" i="22"/>
  <c r="BA355" i="22"/>
  <c r="BA356" i="22"/>
  <c r="BA357" i="22"/>
  <c r="BA358" i="22"/>
  <c r="BA359" i="22"/>
  <c r="BA360" i="22"/>
  <c r="BA361" i="22"/>
  <c r="BA362" i="22"/>
  <c r="BA363" i="22"/>
  <c r="BA364" i="22"/>
  <c r="BA365" i="22"/>
  <c r="BA366" i="22"/>
  <c r="BA367" i="22"/>
  <c r="BA368" i="22"/>
  <c r="BA369" i="22"/>
  <c r="BA370" i="22"/>
  <c r="BA371" i="22"/>
  <c r="BA372" i="22"/>
  <c r="BA373" i="22"/>
  <c r="BA374" i="22"/>
  <c r="BA375" i="22"/>
  <c r="BA376" i="22"/>
  <c r="BA377" i="22"/>
  <c r="BA378" i="22"/>
  <c r="BA379" i="22"/>
  <c r="BA380" i="22"/>
  <c r="BA381" i="22"/>
  <c r="BA382" i="22"/>
  <c r="BA383" i="22"/>
  <c r="BA384" i="22"/>
  <c r="BA385" i="22"/>
  <c r="BA386" i="22"/>
  <c r="BA387" i="22"/>
  <c r="BA388" i="22"/>
  <c r="BA389" i="22"/>
  <c r="BA390" i="22"/>
  <c r="BA391" i="22"/>
  <c r="BA392" i="22"/>
  <c r="BA393" i="22"/>
  <c r="BA394" i="22"/>
  <c r="BA395" i="22"/>
  <c r="BA396" i="22"/>
  <c r="BA397" i="22"/>
  <c r="BA398" i="22"/>
  <c r="BA399" i="22"/>
  <c r="BA400" i="22"/>
  <c r="BA401" i="22"/>
  <c r="BA402" i="22"/>
  <c r="BA403" i="22"/>
  <c r="BA404" i="22"/>
  <c r="BA405" i="22"/>
  <c r="BA406" i="22"/>
  <c r="BA407" i="22"/>
  <c r="BA408" i="22"/>
  <c r="BA409" i="22"/>
  <c r="BA410" i="22"/>
  <c r="BA411" i="22"/>
  <c r="BA412" i="22"/>
  <c r="BA413" i="22"/>
  <c r="BA414" i="22"/>
  <c r="BA415" i="22"/>
  <c r="BA416" i="22"/>
  <c r="BA417" i="22"/>
  <c r="BA418" i="22"/>
  <c r="BA419" i="22"/>
  <c r="BA420" i="22"/>
  <c r="BA421" i="22"/>
  <c r="BA422" i="22"/>
  <c r="BA423" i="22"/>
  <c r="BA424" i="22"/>
  <c r="BA425" i="22"/>
  <c r="BA426" i="22"/>
  <c r="BA427" i="22"/>
  <c r="BA428" i="22"/>
  <c r="BA429" i="22"/>
  <c r="BA430" i="22"/>
  <c r="BA431" i="22"/>
  <c r="BA432" i="22"/>
  <c r="BA433" i="22"/>
  <c r="BA434" i="22"/>
  <c r="BA435" i="22"/>
  <c r="BA436" i="22"/>
  <c r="BA437" i="22"/>
  <c r="BA438" i="22"/>
  <c r="BA439" i="22"/>
  <c r="BA440" i="22"/>
  <c r="BA441" i="22"/>
  <c r="BA442" i="22"/>
  <c r="BA443" i="22"/>
  <c r="BA444" i="22"/>
  <c r="BA445" i="22"/>
  <c r="BA446" i="22"/>
  <c r="BA447" i="22"/>
  <c r="BA448" i="22"/>
  <c r="BA449" i="22"/>
  <c r="BA450" i="22"/>
  <c r="BA451" i="22"/>
  <c r="BA452" i="22"/>
  <c r="BA453" i="22"/>
  <c r="BA454" i="22"/>
  <c r="BA455" i="22"/>
  <c r="BA456" i="22"/>
  <c r="BA457" i="22"/>
  <c r="BA458" i="22"/>
  <c r="BA459" i="22"/>
  <c r="BA460" i="22"/>
  <c r="BA461" i="22"/>
  <c r="BA462" i="22"/>
  <c r="BA463" i="22"/>
  <c r="BA464" i="22"/>
  <c r="BA465" i="22"/>
  <c r="BA466" i="22"/>
  <c r="BA467" i="22"/>
  <c r="BA468" i="22"/>
  <c r="BA469" i="22"/>
  <c r="BA470" i="22"/>
  <c r="BA471" i="22"/>
  <c r="BA472" i="22"/>
  <c r="BA473" i="22"/>
  <c r="BA474" i="22"/>
  <c r="BA475" i="22"/>
  <c r="BA476" i="22"/>
  <c r="BA477" i="22"/>
  <c r="BA478" i="22"/>
  <c r="BA479" i="22"/>
  <c r="BA480" i="22"/>
  <c r="BA481" i="22"/>
  <c r="BA482" i="22"/>
  <c r="BA483" i="22"/>
  <c r="BA484" i="22"/>
  <c r="BA485" i="22"/>
  <c r="BA486" i="22"/>
  <c r="BA487" i="22"/>
  <c r="BA488" i="22"/>
  <c r="BA489" i="22"/>
  <c r="BA490" i="22"/>
  <c r="BA491" i="22"/>
  <c r="BA492" i="22"/>
  <c r="BA493" i="22"/>
  <c r="BA494" i="22"/>
  <c r="BA495" i="22"/>
  <c r="BA496" i="22"/>
  <c r="BA497" i="22"/>
  <c r="BA498" i="22"/>
  <c r="BA499" i="22"/>
  <c r="BA500" i="22"/>
  <c r="BA501" i="22"/>
  <c r="BA502" i="22"/>
  <c r="BA503" i="22"/>
  <c r="BA504" i="22"/>
  <c r="BA505" i="22"/>
  <c r="BA506" i="22"/>
  <c r="BA507" i="22"/>
  <c r="BA508" i="22"/>
  <c r="BA509" i="22"/>
  <c r="BA510" i="22"/>
  <c r="BA511" i="22"/>
  <c r="BA512" i="22"/>
  <c r="BA513" i="22"/>
  <c r="BA514" i="22"/>
  <c r="BA515" i="22"/>
  <c r="BA516" i="22"/>
  <c r="BA517" i="22"/>
  <c r="BA518" i="22"/>
  <c r="BA519" i="22"/>
  <c r="BA520" i="22"/>
  <c r="BA521" i="22"/>
  <c r="BA522" i="22"/>
  <c r="BA523" i="22"/>
  <c r="BA524" i="22"/>
  <c r="BA525" i="22"/>
  <c r="BA526" i="22"/>
  <c r="BA527" i="22"/>
  <c r="BA528" i="22"/>
  <c r="BA529" i="22"/>
  <c r="BA530" i="22"/>
  <c r="BA531" i="22"/>
  <c r="BA532" i="22"/>
  <c r="BA533" i="22"/>
  <c r="BA534" i="22"/>
  <c r="BA535" i="22"/>
  <c r="BA536" i="22"/>
  <c r="BA537" i="22"/>
  <c r="BA538" i="22"/>
  <c r="BA539" i="22"/>
  <c r="BA540" i="22"/>
  <c r="BA541" i="22"/>
  <c r="BA542" i="22"/>
  <c r="BA543" i="22"/>
  <c r="BA544" i="22"/>
  <c r="BA545" i="22"/>
  <c r="BA546" i="22"/>
  <c r="BA547" i="22"/>
  <c r="BA548" i="22"/>
  <c r="BA549" i="22"/>
  <c r="BA550" i="22"/>
  <c r="BA551" i="22"/>
  <c r="BA552" i="22"/>
  <c r="BA553" i="22"/>
  <c r="BA554" i="22"/>
  <c r="BA555" i="22"/>
  <c r="BA556" i="22"/>
  <c r="BA557" i="22"/>
  <c r="BA558" i="22"/>
  <c r="BA559" i="22"/>
  <c r="BA560" i="22"/>
  <c r="BA561" i="22"/>
  <c r="BA762" i="22"/>
  <c r="BA763" i="22"/>
  <c r="BA764" i="22"/>
  <c r="BA765" i="22"/>
  <c r="BA766" i="22"/>
  <c r="BA767" i="22"/>
  <c r="BA768" i="22"/>
  <c r="BA769" i="22"/>
  <c r="BA770" i="22"/>
  <c r="BA771" i="22"/>
  <c r="BA772" i="22"/>
  <c r="BA773" i="22"/>
  <c r="BA774" i="22"/>
  <c r="BA775" i="22"/>
  <c r="BA776" i="22"/>
  <c r="BA777" i="22"/>
  <c r="BA778" i="22"/>
  <c r="BA779" i="22"/>
  <c r="BA780" i="22"/>
  <c r="BA781" i="22"/>
  <c r="BA782" i="22"/>
  <c r="BA783" i="22"/>
  <c r="BA784" i="22"/>
  <c r="BA785" i="22"/>
  <c r="BA786" i="22"/>
  <c r="BA787" i="22"/>
  <c r="BA788" i="22"/>
  <c r="BA789" i="22"/>
  <c r="BA790" i="22"/>
  <c r="BA791" i="22"/>
  <c r="BA792" i="22"/>
  <c r="BA793" i="22"/>
  <c r="BA794" i="22"/>
  <c r="BA797" i="22"/>
  <c r="BA798" i="22"/>
  <c r="BA799" i="22"/>
  <c r="BA800" i="22"/>
  <c r="BA801" i="22"/>
  <c r="BA802" i="22"/>
  <c r="BA803" i="22"/>
  <c r="BA804" i="22"/>
  <c r="BA805" i="22"/>
  <c r="BA806" i="22"/>
  <c r="BA807" i="22"/>
  <c r="BA808" i="22"/>
  <c r="BA809" i="22"/>
  <c r="BA810" i="22"/>
  <c r="BA811" i="22"/>
  <c r="BA812" i="22"/>
  <c r="BA813" i="22"/>
  <c r="BA814" i="22"/>
  <c r="BA815" i="22"/>
  <c r="BA816" i="22"/>
  <c r="BA817" i="22"/>
  <c r="BA818" i="22"/>
  <c r="BA819" i="22"/>
  <c r="BA820" i="22"/>
  <c r="BA821" i="22"/>
  <c r="BA822" i="22"/>
  <c r="BA823" i="22"/>
  <c r="BA824" i="22"/>
  <c r="BA825" i="22"/>
  <c r="BA826" i="22"/>
  <c r="BA827" i="22"/>
  <c r="BA828" i="22"/>
  <c r="BA829" i="22"/>
  <c r="BA830" i="22"/>
  <c r="BA831" i="22"/>
  <c r="BA832" i="22"/>
  <c r="BA833" i="22"/>
  <c r="BA834" i="22"/>
  <c r="BA835" i="22"/>
  <c r="BA836" i="22"/>
  <c r="BA837" i="22"/>
  <c r="BA838" i="22"/>
  <c r="BA839" i="22"/>
  <c r="BA840" i="22"/>
  <c r="BA841" i="22"/>
  <c r="BA842" i="22"/>
  <c r="BA843" i="22"/>
  <c r="BA844" i="22"/>
  <c r="BA845" i="22"/>
  <c r="BA846" i="22"/>
  <c r="BA847" i="22"/>
  <c r="BA848" i="22"/>
  <c r="BA849" i="22"/>
  <c r="BA850" i="22"/>
  <c r="BA851" i="22"/>
  <c r="BA852" i="22"/>
  <c r="BA853" i="22"/>
  <c r="BA854" i="22"/>
  <c r="BA855" i="22"/>
  <c r="BA856" i="22"/>
  <c r="BA857" i="22"/>
  <c r="BA858" i="22"/>
  <c r="BA859" i="22"/>
  <c r="BA871" i="22"/>
  <c r="BA872" i="22"/>
  <c r="BA873" i="22"/>
  <c r="BA874" i="22"/>
  <c r="BA875" i="22"/>
  <c r="BA876" i="22"/>
  <c r="BA877" i="22"/>
  <c r="BA878" i="22"/>
  <c r="BA879" i="22"/>
  <c r="BA880" i="22"/>
  <c r="BA881" i="22"/>
  <c r="BA882" i="22"/>
  <c r="BA883" i="22"/>
  <c r="BA884" i="22"/>
  <c r="BA885" i="22"/>
  <c r="BA886" i="22"/>
  <c r="BA887" i="22"/>
  <c r="BA888" i="22"/>
  <c r="BA889" i="22"/>
  <c r="BA890" i="22"/>
  <c r="BA891" i="22"/>
  <c r="BA892" i="22"/>
  <c r="BA893" i="22"/>
  <c r="BA894" i="22"/>
  <c r="BA895" i="22"/>
  <c r="BA896" i="22"/>
  <c r="BA897" i="22"/>
  <c r="BA898" i="22"/>
  <c r="BA899" i="22"/>
  <c r="BA900" i="22"/>
  <c r="BA901" i="22"/>
  <c r="BA902" i="22"/>
  <c r="BA903" i="22"/>
  <c r="BA904" i="22"/>
  <c r="BA905" i="22"/>
  <c r="BA906" i="22"/>
  <c r="BA907" i="22"/>
  <c r="BA908" i="22"/>
  <c r="BA909" i="22"/>
  <c r="BA910" i="22"/>
  <c r="BA911" i="22"/>
  <c r="BA912" i="22"/>
  <c r="BA913" i="22"/>
  <c r="BA914" i="22"/>
  <c r="BA915" i="22"/>
  <c r="BA916" i="22"/>
  <c r="BA917" i="22"/>
  <c r="BA918" i="22"/>
  <c r="BA919" i="22"/>
  <c r="BA920" i="22"/>
  <c r="BA921" i="22"/>
  <c r="BA922" i="22"/>
  <c r="BA923" i="22"/>
  <c r="BA924" i="22"/>
  <c r="BA925" i="22"/>
  <c r="BA926" i="22"/>
  <c r="BA927" i="22"/>
  <c r="BA928" i="22"/>
  <c r="BA929" i="22"/>
  <c r="BA930" i="22"/>
  <c r="BA931" i="22"/>
  <c r="BA932" i="22"/>
  <c r="BA933" i="22"/>
  <c r="BA934" i="22"/>
  <c r="BA935" i="22"/>
  <c r="BA936" i="22"/>
  <c r="BA937" i="22"/>
  <c r="BA938" i="22"/>
  <c r="BA939" i="22"/>
  <c r="BA940" i="22"/>
  <c r="BA941" i="22"/>
  <c r="BA942" i="22"/>
  <c r="BA943" i="22"/>
  <c r="BA944" i="22"/>
  <c r="BA945" i="22"/>
  <c r="BA946" i="22"/>
  <c r="BA947" i="22"/>
  <c r="BA948" i="22"/>
  <c r="BA949" i="22"/>
  <c r="BA950" i="22"/>
  <c r="BA951" i="22"/>
  <c r="BA952" i="22"/>
  <c r="BA953" i="22"/>
  <c r="BA954" i="22"/>
  <c r="BA955" i="22"/>
  <c r="BA956" i="22"/>
  <c r="BA957" i="22"/>
  <c r="BA958" i="22"/>
  <c r="BA960" i="22"/>
  <c r="AY6" i="22"/>
  <c r="AY7" i="22"/>
  <c r="AY8" i="22"/>
  <c r="AY9" i="22"/>
  <c r="AY10" i="22"/>
  <c r="AY11" i="22"/>
  <c r="AY12" i="22"/>
  <c r="AY13" i="22"/>
  <c r="AY14" i="22"/>
  <c r="AY15" i="22"/>
  <c r="AY16" i="22"/>
  <c r="AY17" i="22"/>
  <c r="AY18" i="22"/>
  <c r="AY19" i="22"/>
  <c r="AY20" i="22"/>
  <c r="AY21" i="22"/>
  <c r="AY22" i="22"/>
  <c r="AY23" i="22"/>
  <c r="AY24" i="22"/>
  <c r="AY25" i="22"/>
  <c r="AY26" i="22"/>
  <c r="AY27" i="22"/>
  <c r="AY28" i="22"/>
  <c r="AY29" i="22"/>
  <c r="AY30" i="22"/>
  <c r="AY31" i="22"/>
  <c r="AY32" i="22"/>
  <c r="AY33" i="22"/>
  <c r="AY34" i="22"/>
  <c r="AY35" i="22"/>
  <c r="AY36" i="22"/>
  <c r="AY37" i="22"/>
  <c r="AY38" i="22"/>
  <c r="AY39" i="22"/>
  <c r="AY40" i="22"/>
  <c r="AY41" i="22"/>
  <c r="AY42" i="22"/>
  <c r="AY43" i="22"/>
  <c r="AY44" i="22"/>
  <c r="AY195" i="22"/>
  <c r="AY196" i="22"/>
  <c r="AY197" i="22"/>
  <c r="AY198" i="22"/>
  <c r="AY199" i="22"/>
  <c r="AY200" i="22"/>
  <c r="AY201" i="22"/>
  <c r="AY202" i="22"/>
  <c r="AY203" i="22"/>
  <c r="AY204" i="22"/>
  <c r="AY205" i="22"/>
  <c r="AY206" i="22"/>
  <c r="AY207" i="22"/>
  <c r="AY208" i="22"/>
  <c r="AY209" i="22"/>
  <c r="AY210" i="22"/>
  <c r="AY211" i="22"/>
  <c r="AY212" i="22"/>
  <c r="AY213" i="22"/>
  <c r="AY214" i="22"/>
  <c r="AY215" i="22"/>
  <c r="AY216" i="22"/>
  <c r="AY217" i="22"/>
  <c r="AY218" i="22"/>
  <c r="AY219" i="22"/>
  <c r="AY220" i="22"/>
  <c r="AY221" i="22"/>
  <c r="AY222" i="22"/>
  <c r="AY223" i="22"/>
  <c r="AY224" i="22"/>
  <c r="AY225" i="22"/>
  <c r="AY234" i="22"/>
  <c r="AY235" i="22"/>
  <c r="AY236" i="22"/>
  <c r="AY237" i="22"/>
  <c r="AY238" i="22"/>
  <c r="AY239" i="22"/>
  <c r="AY240" i="22"/>
  <c r="AY241" i="22"/>
  <c r="AY242" i="22"/>
  <c r="AY243" i="22"/>
  <c r="AY244" i="22"/>
  <c r="AY245" i="22"/>
  <c r="AY246" i="22"/>
  <c r="AY247" i="22"/>
  <c r="AY248" i="22"/>
  <c r="AY249" i="22"/>
  <c r="AY250" i="22"/>
  <c r="AY251" i="22"/>
  <c r="AY252" i="22"/>
  <c r="AY253" i="22"/>
  <c r="AY254" i="22"/>
  <c r="AY255" i="22"/>
  <c r="AY256" i="22"/>
  <c r="AY257" i="22"/>
  <c r="AY258" i="22"/>
  <c r="AY259" i="22"/>
  <c r="AY260" i="22"/>
  <c r="AY261" i="22"/>
  <c r="AY262" i="22"/>
  <c r="AY263" i="22"/>
  <c r="AY264" i="22"/>
  <c r="AY265" i="22"/>
  <c r="AY266" i="22"/>
  <c r="AY267" i="22"/>
  <c r="AY268" i="22"/>
  <c r="AY269" i="22"/>
  <c r="AY270" i="22"/>
  <c r="AY271" i="22"/>
  <c r="AY272" i="22"/>
  <c r="AY273" i="22"/>
  <c r="AY274" i="22"/>
  <c r="AY275" i="22"/>
  <c r="AY276" i="22"/>
  <c r="AY277" i="22"/>
  <c r="AY278" i="22"/>
  <c r="AY279" i="22"/>
  <c r="AY280" i="22"/>
  <c r="AY281" i="22"/>
  <c r="AY282" i="22"/>
  <c r="AY283" i="22"/>
  <c r="AY284" i="22"/>
  <c r="AY285" i="22"/>
  <c r="AY286" i="22"/>
  <c r="AY287" i="22"/>
  <c r="AY288" i="22"/>
  <c r="AY289" i="22"/>
  <c r="AY290" i="22"/>
  <c r="AY291" i="22"/>
  <c r="AY292" i="22"/>
  <c r="AY293" i="22"/>
  <c r="AY294" i="22"/>
  <c r="AY295" i="22"/>
  <c r="AY296" i="22"/>
  <c r="AY297" i="22"/>
  <c r="AY298" i="22"/>
  <c r="AY299" i="22"/>
  <c r="AY300" i="22"/>
  <c r="AY301" i="22"/>
  <c r="AY302" i="22"/>
  <c r="AY303" i="22"/>
  <c r="AY304" i="22"/>
  <c r="AY305" i="22"/>
  <c r="AY306" i="22"/>
  <c r="AY307" i="22"/>
  <c r="AY308" i="22"/>
  <c r="AY309" i="22"/>
  <c r="AY310" i="22"/>
  <c r="AY311" i="22"/>
  <c r="AY312" i="22"/>
  <c r="AY313" i="22"/>
  <c r="AY314" i="22"/>
  <c r="AY315" i="22"/>
  <c r="AY316" i="22"/>
  <c r="AY317" i="22"/>
  <c r="AY318" i="22"/>
  <c r="AY319" i="22"/>
  <c r="AY320" i="22"/>
  <c r="AY321" i="22"/>
  <c r="AY322" i="22"/>
  <c r="AY323" i="22"/>
  <c r="AY324" i="22"/>
  <c r="AY325" i="22"/>
  <c r="AY326" i="22"/>
  <c r="AY327" i="22"/>
  <c r="AY328" i="22"/>
  <c r="AY329" i="22"/>
  <c r="AY330" i="22"/>
  <c r="AY331" i="22"/>
  <c r="AY332" i="22"/>
  <c r="AY333" i="22"/>
  <c r="AY334" i="22"/>
  <c r="AY335" i="22"/>
  <c r="AY336" i="22"/>
  <c r="AY337" i="22"/>
  <c r="AY338" i="22"/>
  <c r="AY339" i="22"/>
  <c r="AY340" i="22"/>
  <c r="AY341" i="22"/>
  <c r="AY342" i="22"/>
  <c r="AY343" i="22"/>
  <c r="AY344" i="22"/>
  <c r="AY345" i="22"/>
  <c r="AY346" i="22"/>
  <c r="AY347" i="22"/>
  <c r="AY348" i="22"/>
  <c r="AY349" i="22"/>
  <c r="AY350" i="22"/>
  <c r="AY351" i="22"/>
  <c r="AY352" i="22"/>
  <c r="AY353" i="22"/>
  <c r="AY354" i="22"/>
  <c r="AY355" i="22"/>
  <c r="AY356" i="22"/>
  <c r="AY357" i="22"/>
  <c r="AY358" i="22"/>
  <c r="AY359" i="22"/>
  <c r="AY360" i="22"/>
  <c r="AY361" i="22"/>
  <c r="AY362" i="22"/>
  <c r="AY363" i="22"/>
  <c r="AY364" i="22"/>
  <c r="AY365" i="22"/>
  <c r="AY366" i="22"/>
  <c r="AY367" i="22"/>
  <c r="AY368" i="22"/>
  <c r="AY369" i="22"/>
  <c r="AY370" i="22"/>
  <c r="AY371" i="22"/>
  <c r="AY372" i="22"/>
  <c r="AY373" i="22"/>
  <c r="AY374" i="22"/>
  <c r="AY375" i="22"/>
  <c r="AY376" i="22"/>
  <c r="AY377" i="22"/>
  <c r="AY378" i="22"/>
  <c r="AY379" i="22"/>
  <c r="AY380" i="22"/>
  <c r="AY381" i="22"/>
  <c r="AY382" i="22"/>
  <c r="AY383" i="22"/>
  <c r="AY384" i="22"/>
  <c r="AY385" i="22"/>
  <c r="AY386" i="22"/>
  <c r="AY387" i="22"/>
  <c r="AY388" i="22"/>
  <c r="AY389" i="22"/>
  <c r="AY390" i="22"/>
  <c r="AY391" i="22"/>
  <c r="AY392" i="22"/>
  <c r="AY393" i="22"/>
  <c r="AY394" i="22"/>
  <c r="AY395" i="22"/>
  <c r="AY396" i="22"/>
  <c r="AY397" i="22"/>
  <c r="AY398" i="22"/>
  <c r="AY399" i="22"/>
  <c r="AY400" i="22"/>
  <c r="AY401" i="22"/>
  <c r="AY402" i="22"/>
  <c r="AY403" i="22"/>
  <c r="AY404" i="22"/>
  <c r="AY405" i="22"/>
  <c r="AY406" i="22"/>
  <c r="AY407" i="22"/>
  <c r="AY408" i="22"/>
  <c r="AY409" i="22"/>
  <c r="AY410" i="22"/>
  <c r="AY411" i="22"/>
  <c r="AY412" i="22"/>
  <c r="AY413" i="22"/>
  <c r="AY414" i="22"/>
  <c r="AY415" i="22"/>
  <c r="AY416" i="22"/>
  <c r="AY417" i="22"/>
  <c r="AY418" i="22"/>
  <c r="AY419" i="22"/>
  <c r="AY420" i="22"/>
  <c r="AY421" i="22"/>
  <c r="AY422" i="22"/>
  <c r="AY423" i="22"/>
  <c r="AY424" i="22"/>
  <c r="AY425" i="22"/>
  <c r="AY426" i="22"/>
  <c r="AY427" i="22"/>
  <c r="AY428" i="22"/>
  <c r="AY429" i="22"/>
  <c r="AY430" i="22"/>
  <c r="AY431" i="22"/>
  <c r="AY432" i="22"/>
  <c r="AY433" i="22"/>
  <c r="AY434" i="22"/>
  <c r="AY435" i="22"/>
  <c r="AY436" i="22"/>
  <c r="AY437" i="22"/>
  <c r="AY438" i="22"/>
  <c r="AY439" i="22"/>
  <c r="AY440" i="22"/>
  <c r="AY441" i="22"/>
  <c r="AY442" i="22"/>
  <c r="AY443" i="22"/>
  <c r="AY444" i="22"/>
  <c r="AY445" i="22"/>
  <c r="AY446" i="22"/>
  <c r="AY447" i="22"/>
  <c r="AY448" i="22"/>
  <c r="AY449" i="22"/>
  <c r="AY450" i="22"/>
  <c r="AY451" i="22"/>
  <c r="AY452" i="22"/>
  <c r="AY453" i="22"/>
  <c r="AY454" i="22"/>
  <c r="AY455" i="22"/>
  <c r="AY456" i="22"/>
  <c r="AY457" i="22"/>
  <c r="AY458" i="22"/>
  <c r="AY459" i="22"/>
  <c r="AY460" i="22"/>
  <c r="AY461" i="22"/>
  <c r="AY462" i="22"/>
  <c r="AY463" i="22"/>
  <c r="AY464" i="22"/>
  <c r="AY465" i="22"/>
  <c r="AY466" i="22"/>
  <c r="AY467" i="22"/>
  <c r="AY468" i="22"/>
  <c r="AY469" i="22"/>
  <c r="AY470" i="22"/>
  <c r="AY471" i="22"/>
  <c r="AY472" i="22"/>
  <c r="AY473" i="22"/>
  <c r="AY474" i="22"/>
  <c r="AY475" i="22"/>
  <c r="AY476" i="22"/>
  <c r="AY477" i="22"/>
  <c r="AY478" i="22"/>
  <c r="AY479" i="22"/>
  <c r="AY480" i="22"/>
  <c r="AY481" i="22"/>
  <c r="AY482" i="22"/>
  <c r="AY483" i="22"/>
  <c r="AY484" i="22"/>
  <c r="AY485" i="22"/>
  <c r="AY486" i="22"/>
  <c r="AY487" i="22"/>
  <c r="AY488" i="22"/>
  <c r="AY489" i="22"/>
  <c r="AY490" i="22"/>
  <c r="AY491" i="22"/>
  <c r="AY492" i="22"/>
  <c r="AY493" i="22"/>
  <c r="AY494" i="22"/>
  <c r="AY495" i="22"/>
  <c r="AY496" i="22"/>
  <c r="AY497" i="22"/>
  <c r="AY498" i="22"/>
  <c r="AY499" i="22"/>
  <c r="AY500" i="22"/>
  <c r="AY501" i="22"/>
  <c r="AY502" i="22"/>
  <c r="AY503" i="22"/>
  <c r="AY504" i="22"/>
  <c r="AY505" i="22"/>
  <c r="AY506" i="22"/>
  <c r="AY507" i="22"/>
  <c r="AY508" i="22"/>
  <c r="AY509" i="22"/>
  <c r="AY510" i="22"/>
  <c r="AY511" i="22"/>
  <c r="AY512" i="22"/>
  <c r="AY513" i="22"/>
  <c r="AY514" i="22"/>
  <c r="AY515" i="22"/>
  <c r="AY516" i="22"/>
  <c r="AY517" i="22"/>
  <c r="AY518" i="22"/>
  <c r="AY519" i="22"/>
  <c r="AY520" i="22"/>
  <c r="AY521" i="22"/>
  <c r="AY522" i="22"/>
  <c r="AY523" i="22"/>
  <c r="AY524" i="22"/>
  <c r="AY525" i="22"/>
  <c r="AY526" i="22"/>
  <c r="AY527" i="22"/>
  <c r="AY528" i="22"/>
  <c r="AY529" i="22"/>
  <c r="AY530" i="22"/>
  <c r="AY531" i="22"/>
  <c r="AY532" i="22"/>
  <c r="AY533" i="22"/>
  <c r="AY534" i="22"/>
  <c r="AY535" i="22"/>
  <c r="AY536" i="22"/>
  <c r="AY537" i="22"/>
  <c r="AY538" i="22"/>
  <c r="AY539" i="22"/>
  <c r="AY540" i="22"/>
  <c r="AY541" i="22"/>
  <c r="AY542" i="22"/>
  <c r="AY543" i="22"/>
  <c r="AY544" i="22"/>
  <c r="AY545" i="22"/>
  <c r="AY546" i="22"/>
  <c r="AY547" i="22"/>
  <c r="AY548" i="22"/>
  <c r="AY549" i="22"/>
  <c r="AY550" i="22"/>
  <c r="AY551" i="22"/>
  <c r="AY552" i="22"/>
  <c r="AY553" i="22"/>
  <c r="AY554" i="22"/>
  <c r="AY555" i="22"/>
  <c r="AY556" i="22"/>
  <c r="AY557" i="22"/>
  <c r="AY558" i="22"/>
  <c r="AY559" i="22"/>
  <c r="AY560" i="22"/>
  <c r="AY561" i="22"/>
  <c r="AY762" i="22"/>
  <c r="AY763" i="22"/>
  <c r="AY764" i="22"/>
  <c r="AY765" i="22"/>
  <c r="AY766" i="22"/>
  <c r="AY767" i="22"/>
  <c r="AY768" i="22"/>
  <c r="AY769" i="22"/>
  <c r="AY770" i="22"/>
  <c r="AY771" i="22"/>
  <c r="AY772" i="22"/>
  <c r="AY773" i="22"/>
  <c r="AY774" i="22"/>
  <c r="AY775" i="22"/>
  <c r="AY776" i="22"/>
  <c r="AY777" i="22"/>
  <c r="AY778" i="22"/>
  <c r="AY779" i="22"/>
  <c r="AY780" i="22"/>
  <c r="AY781" i="22"/>
  <c r="AY782" i="22"/>
  <c r="AY783" i="22"/>
  <c r="AY784" i="22"/>
  <c r="AY785" i="22"/>
  <c r="AY786" i="22"/>
  <c r="AY787" i="22"/>
  <c r="AY788" i="22"/>
  <c r="AY789" i="22"/>
  <c r="AY790" i="22"/>
  <c r="AY791" i="22"/>
  <c r="AY792" i="22"/>
  <c r="AY793" i="22"/>
  <c r="AY794" i="22"/>
  <c r="AY797" i="22"/>
  <c r="AY798" i="22"/>
  <c r="AY799" i="22"/>
  <c r="AY800" i="22"/>
  <c r="AY801" i="22"/>
  <c r="AY802" i="22"/>
  <c r="AY803" i="22"/>
  <c r="AY804" i="22"/>
  <c r="AY805" i="22"/>
  <c r="AY806" i="22"/>
  <c r="AY807" i="22"/>
  <c r="AY808" i="22"/>
  <c r="AY809" i="22"/>
  <c r="AY810" i="22"/>
  <c r="AY811" i="22"/>
  <c r="AY812" i="22"/>
  <c r="AY813" i="22"/>
  <c r="AY814" i="22"/>
  <c r="AY815" i="22"/>
  <c r="AY816" i="22"/>
  <c r="AY817" i="22"/>
  <c r="AY818" i="22"/>
  <c r="AY819" i="22"/>
  <c r="AY820" i="22"/>
  <c r="AY821" i="22"/>
  <c r="AY822" i="22"/>
  <c r="AY823" i="22"/>
  <c r="AY824" i="22"/>
  <c r="AY825" i="22"/>
  <c r="AY826" i="22"/>
  <c r="AY827" i="22"/>
  <c r="AY828" i="22"/>
  <c r="AY829" i="22"/>
  <c r="AY830" i="22"/>
  <c r="AY831" i="22"/>
  <c r="AY832" i="22"/>
  <c r="AY833" i="22"/>
  <c r="AY834" i="22"/>
  <c r="AY835" i="22"/>
  <c r="AY836" i="22"/>
  <c r="AY837" i="22"/>
  <c r="AY838" i="22"/>
  <c r="AY839" i="22"/>
  <c r="AY840" i="22"/>
  <c r="AY841" i="22"/>
  <c r="AY842" i="22"/>
  <c r="AY843" i="22"/>
  <c r="AY844" i="22"/>
  <c r="AY845" i="22"/>
  <c r="AY846" i="22"/>
  <c r="AY847" i="22"/>
  <c r="AY848" i="22"/>
  <c r="AY849" i="22"/>
  <c r="AY850" i="22"/>
  <c r="AY851" i="22"/>
  <c r="AY852" i="22"/>
  <c r="AY853" i="22"/>
  <c r="AY854" i="22"/>
  <c r="AY855" i="22"/>
  <c r="AY856" i="22"/>
  <c r="AY857" i="22"/>
  <c r="AY858" i="22"/>
  <c r="AY859" i="22"/>
  <c r="AY871" i="22"/>
  <c r="AY872" i="22"/>
  <c r="AY873" i="22"/>
  <c r="AY874" i="22"/>
  <c r="AY875" i="22"/>
  <c r="AY876" i="22"/>
  <c r="AY877" i="22"/>
  <c r="AY878" i="22"/>
  <c r="AY879" i="22"/>
  <c r="AY880" i="22"/>
  <c r="AY881" i="22"/>
  <c r="AY882" i="22"/>
  <c r="AY883" i="22"/>
  <c r="AY884" i="22"/>
  <c r="AY885" i="22"/>
  <c r="AY886" i="22"/>
  <c r="AY887" i="22"/>
  <c r="AY888" i="22"/>
  <c r="AY889" i="22"/>
  <c r="AY890" i="22"/>
  <c r="AY891" i="22"/>
  <c r="AY892" i="22"/>
  <c r="AY893" i="22"/>
  <c r="AY894" i="22"/>
  <c r="AY895" i="22"/>
  <c r="AY896" i="22"/>
  <c r="AY897" i="22"/>
  <c r="AY898" i="22"/>
  <c r="AY899" i="22"/>
  <c r="AY900" i="22"/>
  <c r="AY901" i="22"/>
  <c r="AY902" i="22"/>
  <c r="AY903" i="22"/>
  <c r="AY904" i="22"/>
  <c r="AY905" i="22"/>
  <c r="AY906" i="22"/>
  <c r="AY907" i="22"/>
  <c r="AY908" i="22"/>
  <c r="AY909" i="22"/>
  <c r="AY910" i="22"/>
  <c r="AY911" i="22"/>
  <c r="AY912" i="22"/>
  <c r="AY913" i="22"/>
  <c r="AY914" i="22"/>
  <c r="AY915" i="22"/>
  <c r="AY916" i="22"/>
  <c r="AY917" i="22"/>
  <c r="AY918" i="22"/>
  <c r="AY919" i="22"/>
  <c r="AY920" i="22"/>
  <c r="AY921" i="22"/>
  <c r="AY922" i="22"/>
  <c r="AY923" i="22"/>
  <c r="AY924" i="22"/>
  <c r="AY925" i="22"/>
  <c r="AY926" i="22"/>
  <c r="AY927" i="22"/>
  <c r="AY928" i="22"/>
  <c r="AY929" i="22"/>
  <c r="AY930" i="22"/>
  <c r="AY931" i="22"/>
  <c r="AY932" i="22"/>
  <c r="AY933" i="22"/>
  <c r="AY934" i="22"/>
  <c r="AY935" i="22"/>
  <c r="AY936" i="22"/>
  <c r="AY937" i="22"/>
  <c r="AY938" i="22"/>
  <c r="AY939" i="22"/>
  <c r="AY940" i="22"/>
  <c r="AY941" i="22"/>
  <c r="AY942" i="22"/>
  <c r="AY943" i="22"/>
  <c r="AY944" i="22"/>
  <c r="AY945" i="22"/>
  <c r="AY946" i="22"/>
  <c r="AY947" i="22"/>
  <c r="AY948" i="22"/>
  <c r="AY949" i="22"/>
  <c r="AY950" i="22"/>
  <c r="AY951" i="22"/>
  <c r="AY952" i="22"/>
  <c r="AY953" i="22"/>
  <c r="AY954" i="22"/>
  <c r="AY955" i="22"/>
  <c r="AY956" i="22"/>
  <c r="AY957" i="22"/>
  <c r="AY958" i="22"/>
  <c r="AY960" i="22"/>
  <c r="AX6" i="22"/>
  <c r="AX7" i="22"/>
  <c r="AX8" i="22"/>
  <c r="AX9" i="22"/>
  <c r="AX10" i="22"/>
  <c r="AX11" i="22"/>
  <c r="AX12" i="22"/>
  <c r="AX13" i="22"/>
  <c r="AX14" i="22"/>
  <c r="AX15" i="22"/>
  <c r="AX16" i="22"/>
  <c r="AX17" i="22"/>
  <c r="AX18" i="22"/>
  <c r="AX19" i="22"/>
  <c r="AX20" i="22"/>
  <c r="AX21" i="22"/>
  <c r="AX22" i="22"/>
  <c r="AX23" i="22"/>
  <c r="AX24" i="22"/>
  <c r="AX25" i="22"/>
  <c r="AX26" i="22"/>
  <c r="AX27" i="22"/>
  <c r="AX28" i="22"/>
  <c r="AX29" i="22"/>
  <c r="AX30" i="22"/>
  <c r="AX31" i="22"/>
  <c r="AX32" i="22"/>
  <c r="AX33" i="22"/>
  <c r="AX34" i="22"/>
  <c r="AX35" i="22"/>
  <c r="AX36" i="22"/>
  <c r="AX37" i="22"/>
  <c r="AX38" i="22"/>
  <c r="AX39" i="22"/>
  <c r="AX40" i="22"/>
  <c r="AX41" i="22"/>
  <c r="AX42" i="22"/>
  <c r="AX43" i="22"/>
  <c r="AX44" i="22"/>
  <c r="AX195" i="22"/>
  <c r="AX196" i="22"/>
  <c r="AX197" i="22"/>
  <c r="AX198" i="22"/>
  <c r="AX199" i="22"/>
  <c r="AX200" i="22"/>
  <c r="AX201" i="22"/>
  <c r="AX202" i="22"/>
  <c r="AX203" i="22"/>
  <c r="AX204" i="22"/>
  <c r="AX205" i="22"/>
  <c r="AX206" i="22"/>
  <c r="AX207" i="22"/>
  <c r="AX208" i="22"/>
  <c r="AX209" i="22"/>
  <c r="AX210" i="22"/>
  <c r="AX211" i="22"/>
  <c r="AX212" i="22"/>
  <c r="AX213" i="22"/>
  <c r="AX214" i="22"/>
  <c r="AX215" i="22"/>
  <c r="AX216" i="22"/>
  <c r="AX217" i="22"/>
  <c r="AX218" i="22"/>
  <c r="AX219" i="22"/>
  <c r="AX220" i="22"/>
  <c r="AX221" i="22"/>
  <c r="AX222" i="22"/>
  <c r="AX223" i="22"/>
  <c r="AX224" i="22"/>
  <c r="AX225" i="22"/>
  <c r="AX234" i="22"/>
  <c r="AX235" i="22"/>
  <c r="AX236" i="22"/>
  <c r="AX237" i="22"/>
  <c r="AX238" i="22"/>
  <c r="AX239" i="22"/>
  <c r="AX240" i="22"/>
  <c r="AX241" i="22"/>
  <c r="AX242" i="22"/>
  <c r="AX243" i="22"/>
  <c r="AX244" i="22"/>
  <c r="AX245" i="22"/>
  <c r="AX246" i="22"/>
  <c r="AX247" i="22"/>
  <c r="AX248" i="22"/>
  <c r="AX249" i="22"/>
  <c r="AX250" i="22"/>
  <c r="AX251" i="22"/>
  <c r="AX252" i="22"/>
  <c r="AX253" i="22"/>
  <c r="AX254" i="22"/>
  <c r="AX255" i="22"/>
  <c r="AX256" i="22"/>
  <c r="AX257" i="22"/>
  <c r="AX258" i="22"/>
  <c r="AX259" i="22"/>
  <c r="AX260" i="22"/>
  <c r="AX261" i="22"/>
  <c r="AX262" i="22"/>
  <c r="AX263" i="22"/>
  <c r="AX264" i="22"/>
  <c r="AX265" i="22"/>
  <c r="AX266" i="22"/>
  <c r="AX267" i="22"/>
  <c r="AX268" i="22"/>
  <c r="AX269" i="22"/>
  <c r="AX270" i="22"/>
  <c r="AX271" i="22"/>
  <c r="AX272" i="22"/>
  <c r="AX273" i="22"/>
  <c r="AX274" i="22"/>
  <c r="AX275" i="22"/>
  <c r="AX276" i="22"/>
  <c r="AX277" i="22"/>
  <c r="AX278" i="22"/>
  <c r="AX279" i="22"/>
  <c r="AX280" i="22"/>
  <c r="AX281" i="22"/>
  <c r="AX282" i="22"/>
  <c r="AX283" i="22"/>
  <c r="AX284" i="22"/>
  <c r="AX285" i="22"/>
  <c r="AX286" i="22"/>
  <c r="AX287" i="22"/>
  <c r="AX288" i="22"/>
  <c r="AX289" i="22"/>
  <c r="AX290" i="22"/>
  <c r="AX291" i="22"/>
  <c r="AX292" i="22"/>
  <c r="AX293" i="22"/>
  <c r="AX294" i="22"/>
  <c r="AX295" i="22"/>
  <c r="AX296" i="22"/>
  <c r="AX297" i="22"/>
  <c r="AX298" i="22"/>
  <c r="AX299" i="22"/>
  <c r="AX300" i="22"/>
  <c r="AX301" i="22"/>
  <c r="AX302" i="22"/>
  <c r="AX303" i="22"/>
  <c r="AX304" i="22"/>
  <c r="AX305" i="22"/>
  <c r="AX306" i="22"/>
  <c r="AX307" i="22"/>
  <c r="AX308" i="22"/>
  <c r="AX309" i="22"/>
  <c r="AX310" i="22"/>
  <c r="AX311" i="22"/>
  <c r="AX312" i="22"/>
  <c r="AX313" i="22"/>
  <c r="AX314" i="22"/>
  <c r="AX315" i="22"/>
  <c r="AX316" i="22"/>
  <c r="AX317" i="22"/>
  <c r="AX318" i="22"/>
  <c r="AX319" i="22"/>
  <c r="AX320" i="22"/>
  <c r="AX321" i="22"/>
  <c r="AX322" i="22"/>
  <c r="AX323" i="22"/>
  <c r="AX324" i="22"/>
  <c r="AX325" i="22"/>
  <c r="AX326" i="22"/>
  <c r="AX327" i="22"/>
  <c r="AX328" i="22"/>
  <c r="AX329" i="22"/>
  <c r="AX330" i="22"/>
  <c r="AX331" i="22"/>
  <c r="AX332" i="22"/>
  <c r="AX333" i="22"/>
  <c r="AX334" i="22"/>
  <c r="AX335" i="22"/>
  <c r="AX336" i="22"/>
  <c r="AX337" i="22"/>
  <c r="AX338" i="22"/>
  <c r="AX339" i="22"/>
  <c r="AX340" i="22"/>
  <c r="AX341" i="22"/>
  <c r="AX342" i="22"/>
  <c r="AX343" i="22"/>
  <c r="AX344" i="22"/>
  <c r="AX345" i="22"/>
  <c r="AX346" i="22"/>
  <c r="AX347" i="22"/>
  <c r="AX348" i="22"/>
  <c r="AX349" i="22"/>
  <c r="AX350" i="22"/>
  <c r="AX351" i="22"/>
  <c r="AX352" i="22"/>
  <c r="AX353" i="22"/>
  <c r="AX354" i="22"/>
  <c r="AX355" i="22"/>
  <c r="AX356" i="22"/>
  <c r="AX357" i="22"/>
  <c r="AX358" i="22"/>
  <c r="AX359" i="22"/>
  <c r="AX360" i="22"/>
  <c r="AX361" i="22"/>
  <c r="AX362" i="22"/>
  <c r="AX363" i="22"/>
  <c r="AX364" i="22"/>
  <c r="AX365" i="22"/>
  <c r="AX366" i="22"/>
  <c r="AX367" i="22"/>
  <c r="AX368" i="22"/>
  <c r="AX369" i="22"/>
  <c r="AX370" i="22"/>
  <c r="AX371" i="22"/>
  <c r="AX372" i="22"/>
  <c r="AX373" i="22"/>
  <c r="AX374" i="22"/>
  <c r="AX375" i="22"/>
  <c r="AX376" i="22"/>
  <c r="AX377" i="22"/>
  <c r="AX378" i="22"/>
  <c r="AX379" i="22"/>
  <c r="AX380" i="22"/>
  <c r="AX381" i="22"/>
  <c r="AX382" i="22"/>
  <c r="AX383" i="22"/>
  <c r="AX384" i="22"/>
  <c r="AX385" i="22"/>
  <c r="AX386" i="22"/>
  <c r="AX387" i="22"/>
  <c r="AX388" i="22"/>
  <c r="AX389" i="22"/>
  <c r="AX390" i="22"/>
  <c r="AX391" i="22"/>
  <c r="AX392" i="22"/>
  <c r="AX393" i="22"/>
  <c r="AX394" i="22"/>
  <c r="AX395" i="22"/>
  <c r="AX396" i="22"/>
  <c r="AX397" i="22"/>
  <c r="AX398" i="22"/>
  <c r="AX399" i="22"/>
  <c r="AX400" i="22"/>
  <c r="AX401" i="22"/>
  <c r="AX402" i="22"/>
  <c r="AX403" i="22"/>
  <c r="AX404" i="22"/>
  <c r="AX405" i="22"/>
  <c r="AX406" i="22"/>
  <c r="AX407" i="22"/>
  <c r="AX408" i="22"/>
  <c r="AX409" i="22"/>
  <c r="AX410" i="22"/>
  <c r="AX411" i="22"/>
  <c r="AX412" i="22"/>
  <c r="AX413" i="22"/>
  <c r="AX414" i="22"/>
  <c r="AX415" i="22"/>
  <c r="AX416" i="22"/>
  <c r="AX417" i="22"/>
  <c r="AX418" i="22"/>
  <c r="AX419" i="22"/>
  <c r="AX420" i="22"/>
  <c r="AX421" i="22"/>
  <c r="AX422" i="22"/>
  <c r="AX423" i="22"/>
  <c r="AX424" i="22"/>
  <c r="AX425" i="22"/>
  <c r="AX426" i="22"/>
  <c r="AX427" i="22"/>
  <c r="AX428" i="22"/>
  <c r="AX429" i="22"/>
  <c r="AX430" i="22"/>
  <c r="AX431" i="22"/>
  <c r="AX432" i="22"/>
  <c r="AX433" i="22"/>
  <c r="AX434" i="22"/>
  <c r="AX435" i="22"/>
  <c r="AX436" i="22"/>
  <c r="AX437" i="22"/>
  <c r="AX438" i="22"/>
  <c r="AX439" i="22"/>
  <c r="AX440" i="22"/>
  <c r="AX441" i="22"/>
  <c r="AX442" i="22"/>
  <c r="AX443" i="22"/>
  <c r="AX444" i="22"/>
  <c r="AX445" i="22"/>
  <c r="AX446" i="22"/>
  <c r="AX447" i="22"/>
  <c r="AX448" i="22"/>
  <c r="AX449" i="22"/>
  <c r="AX450" i="22"/>
  <c r="AX451" i="22"/>
  <c r="AX452" i="22"/>
  <c r="AX453" i="22"/>
  <c r="AX454" i="22"/>
  <c r="AX455" i="22"/>
  <c r="AX456" i="22"/>
  <c r="AX457" i="22"/>
  <c r="AX458" i="22"/>
  <c r="AX459" i="22"/>
  <c r="AX460" i="22"/>
  <c r="AX461" i="22"/>
  <c r="AX462" i="22"/>
  <c r="AX463" i="22"/>
  <c r="AX464" i="22"/>
  <c r="AX465" i="22"/>
  <c r="AX466" i="22"/>
  <c r="AX467" i="22"/>
  <c r="AX468" i="22"/>
  <c r="AX469" i="22"/>
  <c r="AX470" i="22"/>
  <c r="AX471" i="22"/>
  <c r="AX472" i="22"/>
  <c r="AX473" i="22"/>
  <c r="AX474" i="22"/>
  <c r="AX475" i="22"/>
  <c r="AX476" i="22"/>
  <c r="AX477" i="22"/>
  <c r="AX478" i="22"/>
  <c r="AX479" i="22"/>
  <c r="AX480" i="22"/>
  <c r="AX481" i="22"/>
  <c r="AX482" i="22"/>
  <c r="AX483" i="22"/>
  <c r="AX484" i="22"/>
  <c r="AX485" i="22"/>
  <c r="AX486" i="22"/>
  <c r="AX487" i="22"/>
  <c r="AX488" i="22"/>
  <c r="AX489" i="22"/>
  <c r="AX490" i="22"/>
  <c r="AX491" i="22"/>
  <c r="AX492" i="22"/>
  <c r="AX493" i="22"/>
  <c r="AX494" i="22"/>
  <c r="AX495" i="22"/>
  <c r="AX496" i="22"/>
  <c r="AX497" i="22"/>
  <c r="AX498" i="22"/>
  <c r="AX499" i="22"/>
  <c r="AX500" i="22"/>
  <c r="AX501" i="22"/>
  <c r="AX502" i="22"/>
  <c r="AX503" i="22"/>
  <c r="AX504" i="22"/>
  <c r="AX505" i="22"/>
  <c r="AX506" i="22"/>
  <c r="AX507" i="22"/>
  <c r="AX508" i="22"/>
  <c r="AX509" i="22"/>
  <c r="AX510" i="22"/>
  <c r="AX511" i="22"/>
  <c r="AX512" i="22"/>
  <c r="AX513" i="22"/>
  <c r="AX514" i="22"/>
  <c r="AX515" i="22"/>
  <c r="AX516" i="22"/>
  <c r="AX517" i="22"/>
  <c r="AX518" i="22"/>
  <c r="AX519" i="22"/>
  <c r="AX520" i="22"/>
  <c r="AX521" i="22"/>
  <c r="AX522" i="22"/>
  <c r="AX523" i="22"/>
  <c r="AX524" i="22"/>
  <c r="AX525" i="22"/>
  <c r="AX526" i="22"/>
  <c r="AX527" i="22"/>
  <c r="AX528" i="22"/>
  <c r="AX529" i="22"/>
  <c r="AX530" i="22"/>
  <c r="AX531" i="22"/>
  <c r="AX532" i="22"/>
  <c r="AX533" i="22"/>
  <c r="AX534" i="22"/>
  <c r="AX535" i="22"/>
  <c r="AX536" i="22"/>
  <c r="AX537" i="22"/>
  <c r="AX538" i="22"/>
  <c r="AX539" i="22"/>
  <c r="AX540" i="22"/>
  <c r="AX541" i="22"/>
  <c r="AX542" i="22"/>
  <c r="AX543" i="22"/>
  <c r="AX544" i="22"/>
  <c r="AX545" i="22"/>
  <c r="AX546" i="22"/>
  <c r="AX547" i="22"/>
  <c r="AX548" i="22"/>
  <c r="AX549" i="22"/>
  <c r="AX550" i="22"/>
  <c r="AX551" i="22"/>
  <c r="AX552" i="22"/>
  <c r="AX553" i="22"/>
  <c r="AX554" i="22"/>
  <c r="AX555" i="22"/>
  <c r="AX556" i="22"/>
  <c r="AX557" i="22"/>
  <c r="AX558" i="22"/>
  <c r="AX559" i="22"/>
  <c r="AX560" i="22"/>
  <c r="AX561" i="22"/>
  <c r="AX762" i="22"/>
  <c r="AX763" i="22"/>
  <c r="AX764" i="22"/>
  <c r="AX765" i="22"/>
  <c r="AX766" i="22"/>
  <c r="AX767" i="22"/>
  <c r="AX768" i="22"/>
  <c r="AX769" i="22"/>
  <c r="AX770" i="22"/>
  <c r="AX771" i="22"/>
  <c r="AX772" i="22"/>
  <c r="AX773" i="22"/>
  <c r="AX774" i="22"/>
  <c r="AX775" i="22"/>
  <c r="AX776" i="22"/>
  <c r="AX777" i="22"/>
  <c r="AX778" i="22"/>
  <c r="AX779" i="22"/>
  <c r="AX780" i="22"/>
  <c r="AX781" i="22"/>
  <c r="AX782" i="22"/>
  <c r="AX783" i="22"/>
  <c r="AX784" i="22"/>
  <c r="AX785" i="22"/>
  <c r="AX786" i="22"/>
  <c r="AX787" i="22"/>
  <c r="AX788" i="22"/>
  <c r="AX789" i="22"/>
  <c r="AX790" i="22"/>
  <c r="AX791" i="22"/>
  <c r="AX792" i="22"/>
  <c r="AX793" i="22"/>
  <c r="AX794" i="22"/>
  <c r="AX797" i="22"/>
  <c r="AX798" i="22"/>
  <c r="AX799" i="22"/>
  <c r="AX800" i="22"/>
  <c r="AX801" i="22"/>
  <c r="AX802" i="22"/>
  <c r="AX803" i="22"/>
  <c r="AX804" i="22"/>
  <c r="AX805" i="22"/>
  <c r="AX806" i="22"/>
  <c r="AX807" i="22"/>
  <c r="AX808" i="22"/>
  <c r="AX809" i="22"/>
  <c r="AX810" i="22"/>
  <c r="AX811" i="22"/>
  <c r="AX812" i="22"/>
  <c r="AX813" i="22"/>
  <c r="AX814" i="22"/>
  <c r="AX815" i="22"/>
  <c r="AX816" i="22"/>
  <c r="AX817" i="22"/>
  <c r="AX818" i="22"/>
  <c r="AX819" i="22"/>
  <c r="AX820" i="22"/>
  <c r="AX821" i="22"/>
  <c r="AX822" i="22"/>
  <c r="AX823" i="22"/>
  <c r="AX824" i="22"/>
  <c r="AX825" i="22"/>
  <c r="AX826" i="22"/>
  <c r="AX827" i="22"/>
  <c r="AX828" i="22"/>
  <c r="AX829" i="22"/>
  <c r="AX830" i="22"/>
  <c r="AX831" i="22"/>
  <c r="AX832" i="22"/>
  <c r="AX833" i="22"/>
  <c r="AX834" i="22"/>
  <c r="AX835" i="22"/>
  <c r="AX836" i="22"/>
  <c r="AX837" i="22"/>
  <c r="AX838" i="22"/>
  <c r="AX839" i="22"/>
  <c r="AX840" i="22"/>
  <c r="AX841" i="22"/>
  <c r="AX842" i="22"/>
  <c r="AX843" i="22"/>
  <c r="AX844" i="22"/>
  <c r="AX845" i="22"/>
  <c r="AX846" i="22"/>
  <c r="AX847" i="22"/>
  <c r="AX848" i="22"/>
  <c r="AX849" i="22"/>
  <c r="AX850" i="22"/>
  <c r="AX851" i="22"/>
  <c r="AX852" i="22"/>
  <c r="AX853" i="22"/>
  <c r="AX854" i="22"/>
  <c r="AX855" i="22"/>
  <c r="AX856" i="22"/>
  <c r="AX857" i="22"/>
  <c r="AX858" i="22"/>
  <c r="AX859" i="22"/>
  <c r="AX871" i="22"/>
  <c r="AX872" i="22"/>
  <c r="AX873" i="22"/>
  <c r="AX874" i="22"/>
  <c r="AX875" i="22"/>
  <c r="AX876" i="22"/>
  <c r="AX877" i="22"/>
  <c r="AX878" i="22"/>
  <c r="AX879" i="22"/>
  <c r="AX880" i="22"/>
  <c r="AX881" i="22"/>
  <c r="AX882" i="22"/>
  <c r="AX883" i="22"/>
  <c r="AX884" i="22"/>
  <c r="AX885" i="22"/>
  <c r="AX886" i="22"/>
  <c r="AX887" i="22"/>
  <c r="AX888" i="22"/>
  <c r="AX889" i="22"/>
  <c r="AX890" i="22"/>
  <c r="AX891" i="22"/>
  <c r="AX892" i="22"/>
  <c r="AX893" i="22"/>
  <c r="AX894" i="22"/>
  <c r="AX895" i="22"/>
  <c r="AX896" i="22"/>
  <c r="AX897" i="22"/>
  <c r="AX898" i="22"/>
  <c r="AX899" i="22"/>
  <c r="AX900" i="22"/>
  <c r="AX901" i="22"/>
  <c r="AX902" i="22"/>
  <c r="AX903" i="22"/>
  <c r="AX904" i="22"/>
  <c r="AX905" i="22"/>
  <c r="AX906" i="22"/>
  <c r="AX907" i="22"/>
  <c r="AX908" i="22"/>
  <c r="AX909" i="22"/>
  <c r="AX910" i="22"/>
  <c r="AX911" i="22"/>
  <c r="AX912" i="22"/>
  <c r="AX913" i="22"/>
  <c r="AX914" i="22"/>
  <c r="AX915" i="22"/>
  <c r="AX916" i="22"/>
  <c r="AX917" i="22"/>
  <c r="AX918" i="22"/>
  <c r="AX919" i="22"/>
  <c r="AX920" i="22"/>
  <c r="AX921" i="22"/>
  <c r="AX922" i="22"/>
  <c r="AX923" i="22"/>
  <c r="AX924" i="22"/>
  <c r="AX925" i="22"/>
  <c r="AX926" i="22"/>
  <c r="AX927" i="22"/>
  <c r="AX928" i="22"/>
  <c r="AX929" i="22"/>
  <c r="AX930" i="22"/>
  <c r="AX931" i="22"/>
  <c r="AX932" i="22"/>
  <c r="AX933" i="22"/>
  <c r="AX934" i="22"/>
  <c r="AX935" i="22"/>
  <c r="AX936" i="22"/>
  <c r="AX937" i="22"/>
  <c r="AX938" i="22"/>
  <c r="AX939" i="22"/>
  <c r="AX940" i="22"/>
  <c r="AX941" i="22"/>
  <c r="AX942" i="22"/>
  <c r="AX943" i="22"/>
  <c r="AX944" i="22"/>
  <c r="AX945" i="22"/>
  <c r="AX946" i="22"/>
  <c r="AX947" i="22"/>
  <c r="AX948" i="22"/>
  <c r="AX949" i="22"/>
  <c r="AX950" i="22"/>
  <c r="AX951" i="22"/>
  <c r="AX952" i="22"/>
  <c r="AX953" i="22"/>
  <c r="AX954" i="22"/>
  <c r="AX955" i="22"/>
  <c r="AX956" i="22"/>
  <c r="AX957" i="22"/>
  <c r="AX958" i="22"/>
  <c r="AX960" i="22"/>
  <c r="AW6" i="22"/>
  <c r="AW7" i="22"/>
  <c r="AW8" i="22"/>
  <c r="AW9" i="22"/>
  <c r="AW10" i="22"/>
  <c r="AW11" i="22"/>
  <c r="AW12" i="22"/>
  <c r="AW13" i="22"/>
  <c r="AW14" i="22"/>
  <c r="AW15" i="22"/>
  <c r="AW16" i="22"/>
  <c r="AW17" i="22"/>
  <c r="AW18" i="22"/>
  <c r="AW19" i="22"/>
  <c r="AW20" i="22"/>
  <c r="AW21" i="22"/>
  <c r="AW22" i="22"/>
  <c r="AW23" i="22"/>
  <c r="AW24" i="22"/>
  <c r="AW25" i="22"/>
  <c r="AW26" i="22"/>
  <c r="AW27" i="22"/>
  <c r="AW28" i="22"/>
  <c r="AW29" i="22"/>
  <c r="AW30" i="22"/>
  <c r="AW31" i="22"/>
  <c r="AW32" i="22"/>
  <c r="AW33" i="22"/>
  <c r="AW34" i="22"/>
  <c r="AW35" i="22"/>
  <c r="AW36" i="22"/>
  <c r="AW37" i="22"/>
  <c r="AW38" i="22"/>
  <c r="AW39" i="22"/>
  <c r="AW40" i="22"/>
  <c r="AW41" i="22"/>
  <c r="AW42" i="22"/>
  <c r="AW43" i="22"/>
  <c r="AW44" i="22"/>
  <c r="AW195" i="22"/>
  <c r="AW196" i="22"/>
  <c r="AW197" i="22"/>
  <c r="AW198" i="22"/>
  <c r="AW199" i="22"/>
  <c r="AW200" i="22"/>
  <c r="AW201" i="22"/>
  <c r="AW202" i="22"/>
  <c r="AW203" i="22"/>
  <c r="AW204" i="22"/>
  <c r="AW205" i="22"/>
  <c r="AW206" i="22"/>
  <c r="AW207" i="22"/>
  <c r="AW208" i="22"/>
  <c r="AW209" i="22"/>
  <c r="AW210" i="22"/>
  <c r="AW211" i="22"/>
  <c r="AW212" i="22"/>
  <c r="AW213" i="22"/>
  <c r="AW214" i="22"/>
  <c r="AW215" i="22"/>
  <c r="AW216" i="22"/>
  <c r="AW217" i="22"/>
  <c r="AW218" i="22"/>
  <c r="AW219" i="22"/>
  <c r="AW220" i="22"/>
  <c r="AW221" i="22"/>
  <c r="AW222" i="22"/>
  <c r="AW223" i="22"/>
  <c r="AW224" i="22"/>
  <c r="AW225" i="22"/>
  <c r="AW234" i="22"/>
  <c r="AW235" i="22"/>
  <c r="AW236" i="22"/>
  <c r="AW237" i="22"/>
  <c r="AW238" i="22"/>
  <c r="AW239" i="22"/>
  <c r="AW240" i="22"/>
  <c r="AW241" i="22"/>
  <c r="AW242" i="22"/>
  <c r="AW243" i="22"/>
  <c r="AW244" i="22"/>
  <c r="AW245" i="22"/>
  <c r="AW246" i="22"/>
  <c r="AW247" i="22"/>
  <c r="AW248" i="22"/>
  <c r="AW249" i="22"/>
  <c r="AW250" i="22"/>
  <c r="AW251" i="22"/>
  <c r="AW252" i="22"/>
  <c r="AW253" i="22"/>
  <c r="AW254" i="22"/>
  <c r="AW255" i="22"/>
  <c r="AW256" i="22"/>
  <c r="AW257" i="22"/>
  <c r="AW258" i="22"/>
  <c r="AW259" i="22"/>
  <c r="AW260" i="22"/>
  <c r="AW261" i="22"/>
  <c r="AW262" i="22"/>
  <c r="AW263" i="22"/>
  <c r="AW264" i="22"/>
  <c r="AW265" i="22"/>
  <c r="AW266" i="22"/>
  <c r="AW267" i="22"/>
  <c r="AW268" i="22"/>
  <c r="AW269" i="22"/>
  <c r="AW270" i="22"/>
  <c r="AW271" i="22"/>
  <c r="AW272" i="22"/>
  <c r="AW273" i="22"/>
  <c r="AW274" i="22"/>
  <c r="AW275" i="22"/>
  <c r="AW276" i="22"/>
  <c r="AW277" i="22"/>
  <c r="AW278" i="22"/>
  <c r="AW279" i="22"/>
  <c r="AW280" i="22"/>
  <c r="AW281" i="22"/>
  <c r="AW282" i="22"/>
  <c r="AW283" i="22"/>
  <c r="AW284" i="22"/>
  <c r="AW285" i="22"/>
  <c r="AW286" i="22"/>
  <c r="AW287" i="22"/>
  <c r="AW288" i="22"/>
  <c r="AW289" i="22"/>
  <c r="AW290" i="22"/>
  <c r="AW291" i="22"/>
  <c r="AW292" i="22"/>
  <c r="AW293" i="22"/>
  <c r="AW294" i="22"/>
  <c r="AW295" i="22"/>
  <c r="AW296" i="22"/>
  <c r="AW297" i="22"/>
  <c r="AW298" i="22"/>
  <c r="AW299" i="22"/>
  <c r="AW300" i="22"/>
  <c r="AW301" i="22"/>
  <c r="AW302" i="22"/>
  <c r="AW303" i="22"/>
  <c r="AW304" i="22"/>
  <c r="AW305" i="22"/>
  <c r="AW306" i="22"/>
  <c r="AW307" i="22"/>
  <c r="AW308" i="22"/>
  <c r="AW309" i="22"/>
  <c r="AW310" i="22"/>
  <c r="AW311" i="22"/>
  <c r="AW312" i="22"/>
  <c r="AW313" i="22"/>
  <c r="AW314" i="22"/>
  <c r="AW315" i="22"/>
  <c r="AW316" i="22"/>
  <c r="AW317" i="22"/>
  <c r="AW318" i="22"/>
  <c r="AW319" i="22"/>
  <c r="AW320" i="22"/>
  <c r="AW321" i="22"/>
  <c r="AW322" i="22"/>
  <c r="AW323" i="22"/>
  <c r="AW324" i="22"/>
  <c r="AW325" i="22"/>
  <c r="AW326" i="22"/>
  <c r="AW327" i="22"/>
  <c r="AW328" i="22"/>
  <c r="AW329" i="22"/>
  <c r="AW330" i="22"/>
  <c r="AW331" i="22"/>
  <c r="AW332" i="22"/>
  <c r="AW333" i="22"/>
  <c r="AW334" i="22"/>
  <c r="AW335" i="22"/>
  <c r="AW336" i="22"/>
  <c r="AW337" i="22"/>
  <c r="AW338" i="22"/>
  <c r="AW339" i="22"/>
  <c r="AW340" i="22"/>
  <c r="AW341" i="22"/>
  <c r="AW342" i="22"/>
  <c r="AW343" i="22"/>
  <c r="AW344" i="22"/>
  <c r="AW345" i="22"/>
  <c r="AW346" i="22"/>
  <c r="AW347" i="22"/>
  <c r="AW348" i="22"/>
  <c r="AW349" i="22"/>
  <c r="AW350" i="22"/>
  <c r="AW351" i="22"/>
  <c r="AW352" i="22"/>
  <c r="AW353" i="22"/>
  <c r="AW354" i="22"/>
  <c r="AW355" i="22"/>
  <c r="AW356" i="22"/>
  <c r="AW357" i="22"/>
  <c r="AW358" i="22"/>
  <c r="AW359" i="22"/>
  <c r="AW360" i="22"/>
  <c r="AW361" i="22"/>
  <c r="AW362" i="22"/>
  <c r="AW363" i="22"/>
  <c r="AW364" i="22"/>
  <c r="AW365" i="22"/>
  <c r="AW366" i="22"/>
  <c r="AW367" i="22"/>
  <c r="AW368" i="22"/>
  <c r="AW369" i="22"/>
  <c r="AW370" i="22"/>
  <c r="AW371" i="22"/>
  <c r="AW372" i="22"/>
  <c r="AW373" i="22"/>
  <c r="AW374" i="22"/>
  <c r="AW375" i="22"/>
  <c r="AW376" i="22"/>
  <c r="AW377" i="22"/>
  <c r="AW378" i="22"/>
  <c r="AW379" i="22"/>
  <c r="AW380" i="22"/>
  <c r="AW381" i="22"/>
  <c r="AW382" i="22"/>
  <c r="AW383" i="22"/>
  <c r="AW384" i="22"/>
  <c r="AW385" i="22"/>
  <c r="AW386" i="22"/>
  <c r="AW387" i="22"/>
  <c r="AW388" i="22"/>
  <c r="AW389" i="22"/>
  <c r="AW390" i="22"/>
  <c r="AW391" i="22"/>
  <c r="AW392" i="22"/>
  <c r="AW393" i="22"/>
  <c r="AW394" i="22"/>
  <c r="AW395" i="22"/>
  <c r="AW396" i="22"/>
  <c r="AW397" i="22"/>
  <c r="AW398" i="22"/>
  <c r="AW399" i="22"/>
  <c r="AW400" i="22"/>
  <c r="AW401" i="22"/>
  <c r="AW402" i="22"/>
  <c r="AW403" i="22"/>
  <c r="AW404" i="22"/>
  <c r="AW405" i="22"/>
  <c r="AW406" i="22"/>
  <c r="AW407" i="22"/>
  <c r="AW408" i="22"/>
  <c r="AW409" i="22"/>
  <c r="AW410" i="22"/>
  <c r="AW411" i="22"/>
  <c r="AW412" i="22"/>
  <c r="AW413" i="22"/>
  <c r="AW414" i="22"/>
  <c r="AW415" i="22"/>
  <c r="AW416" i="22"/>
  <c r="AW417" i="22"/>
  <c r="AW418" i="22"/>
  <c r="AW419" i="22"/>
  <c r="AW420" i="22"/>
  <c r="AW421" i="22"/>
  <c r="AW422" i="22"/>
  <c r="AW423" i="22"/>
  <c r="AW424" i="22"/>
  <c r="AW425" i="22"/>
  <c r="AW426" i="22"/>
  <c r="AW427" i="22"/>
  <c r="AW428" i="22"/>
  <c r="AW429" i="22"/>
  <c r="AW430" i="22"/>
  <c r="AW431" i="22"/>
  <c r="AW432" i="22"/>
  <c r="AW433" i="22"/>
  <c r="AW434" i="22"/>
  <c r="AW435" i="22"/>
  <c r="AW436" i="22"/>
  <c r="AW437" i="22"/>
  <c r="AW438" i="22"/>
  <c r="AW439" i="22"/>
  <c r="AW440" i="22"/>
  <c r="AW441" i="22"/>
  <c r="AW442" i="22"/>
  <c r="AW443" i="22"/>
  <c r="AW444" i="22"/>
  <c r="AW445" i="22"/>
  <c r="AW446" i="22"/>
  <c r="AW447" i="22"/>
  <c r="AW448" i="22"/>
  <c r="AW449" i="22"/>
  <c r="AW450" i="22"/>
  <c r="AW451" i="22"/>
  <c r="AW452" i="22"/>
  <c r="AW453" i="22"/>
  <c r="AW454" i="22"/>
  <c r="AW455" i="22"/>
  <c r="AW456" i="22"/>
  <c r="AW457" i="22"/>
  <c r="AW458" i="22"/>
  <c r="AW459" i="22"/>
  <c r="AW460" i="22"/>
  <c r="AW461" i="22"/>
  <c r="AW462" i="22"/>
  <c r="AW463" i="22"/>
  <c r="AW464" i="22"/>
  <c r="AW465" i="22"/>
  <c r="AW466" i="22"/>
  <c r="AW467" i="22"/>
  <c r="AW468" i="22"/>
  <c r="AW469" i="22"/>
  <c r="AW470" i="22"/>
  <c r="AW471" i="22"/>
  <c r="AW472" i="22"/>
  <c r="AW473" i="22"/>
  <c r="AW474" i="22"/>
  <c r="AW475" i="22"/>
  <c r="AW476" i="22"/>
  <c r="AW477" i="22"/>
  <c r="AW478" i="22"/>
  <c r="AW479" i="22"/>
  <c r="AW480" i="22"/>
  <c r="AW481" i="22"/>
  <c r="AW482" i="22"/>
  <c r="AW483" i="22"/>
  <c r="AW484" i="22"/>
  <c r="AW485" i="22"/>
  <c r="AW486" i="22"/>
  <c r="AW487" i="22"/>
  <c r="AW488" i="22"/>
  <c r="AW489" i="22"/>
  <c r="AW490" i="22"/>
  <c r="AW491" i="22"/>
  <c r="AW492" i="22"/>
  <c r="AW493" i="22"/>
  <c r="AW494" i="22"/>
  <c r="AW495" i="22"/>
  <c r="AW496" i="22"/>
  <c r="AW497" i="22"/>
  <c r="AW498" i="22"/>
  <c r="AW499" i="22"/>
  <c r="AW500" i="22"/>
  <c r="AW501" i="22"/>
  <c r="AW502" i="22"/>
  <c r="AW503" i="22"/>
  <c r="AW504" i="22"/>
  <c r="AW505" i="22"/>
  <c r="AW506" i="22"/>
  <c r="AW507" i="22"/>
  <c r="AW508" i="22"/>
  <c r="AW509" i="22"/>
  <c r="AW510" i="22"/>
  <c r="AW511" i="22"/>
  <c r="AW512" i="22"/>
  <c r="AW513" i="22"/>
  <c r="AW514" i="22"/>
  <c r="AW515" i="22"/>
  <c r="AW516" i="22"/>
  <c r="AW517" i="22"/>
  <c r="AW518" i="22"/>
  <c r="AW519" i="22"/>
  <c r="AW520" i="22"/>
  <c r="AW521" i="22"/>
  <c r="AW522" i="22"/>
  <c r="AW523" i="22"/>
  <c r="AW524" i="22"/>
  <c r="AW525" i="22"/>
  <c r="AW526" i="22"/>
  <c r="AW527" i="22"/>
  <c r="AW528" i="22"/>
  <c r="AW529" i="22"/>
  <c r="AW530" i="22"/>
  <c r="AW531" i="22"/>
  <c r="AW532" i="22"/>
  <c r="AW533" i="22"/>
  <c r="AW534" i="22"/>
  <c r="AW535" i="22"/>
  <c r="AW536" i="22"/>
  <c r="AW537" i="22"/>
  <c r="AW538" i="22"/>
  <c r="AW539" i="22"/>
  <c r="AW540" i="22"/>
  <c r="AW541" i="22"/>
  <c r="AW542" i="22"/>
  <c r="AW543" i="22"/>
  <c r="AW544" i="22"/>
  <c r="AW545" i="22"/>
  <c r="AW546" i="22"/>
  <c r="AW547" i="22"/>
  <c r="AW548" i="22"/>
  <c r="AW549" i="22"/>
  <c r="AW550" i="22"/>
  <c r="AW551" i="22"/>
  <c r="AW552" i="22"/>
  <c r="AW553" i="22"/>
  <c r="AW554" i="22"/>
  <c r="AW555" i="22"/>
  <c r="AW556" i="22"/>
  <c r="AW557" i="22"/>
  <c r="AW558" i="22"/>
  <c r="AW559" i="22"/>
  <c r="AW560" i="22"/>
  <c r="AW561" i="22"/>
  <c r="AW762" i="22"/>
  <c r="AW763" i="22"/>
  <c r="AW764" i="22"/>
  <c r="AW765" i="22"/>
  <c r="AW766" i="22"/>
  <c r="AW767" i="22"/>
  <c r="AW768" i="22"/>
  <c r="AW769" i="22"/>
  <c r="AW770" i="22"/>
  <c r="AW771" i="22"/>
  <c r="AW772" i="22"/>
  <c r="AW773" i="22"/>
  <c r="AW774" i="22"/>
  <c r="AW775" i="22"/>
  <c r="AW776" i="22"/>
  <c r="AW777" i="22"/>
  <c r="AW778" i="22"/>
  <c r="AW779" i="22"/>
  <c r="AW780" i="22"/>
  <c r="AW781" i="22"/>
  <c r="AW782" i="22"/>
  <c r="AW783" i="22"/>
  <c r="AW784" i="22"/>
  <c r="AW785" i="22"/>
  <c r="AW786" i="22"/>
  <c r="AW787" i="22"/>
  <c r="AW788" i="22"/>
  <c r="AW789" i="22"/>
  <c r="AW790" i="22"/>
  <c r="AW791" i="22"/>
  <c r="AW792" i="22"/>
  <c r="AW793" i="22"/>
  <c r="AW794" i="22"/>
  <c r="AW797" i="22"/>
  <c r="AW798" i="22"/>
  <c r="AW799" i="22"/>
  <c r="AW800" i="22"/>
  <c r="AW801" i="22"/>
  <c r="AW802" i="22"/>
  <c r="AW803" i="22"/>
  <c r="AW804" i="22"/>
  <c r="AW805" i="22"/>
  <c r="AW806" i="22"/>
  <c r="AW807" i="22"/>
  <c r="AW808" i="22"/>
  <c r="AW809" i="22"/>
  <c r="AW810" i="22"/>
  <c r="AW811" i="22"/>
  <c r="AW812" i="22"/>
  <c r="AW813" i="22"/>
  <c r="AW814" i="22"/>
  <c r="AW815" i="22"/>
  <c r="AW816" i="22"/>
  <c r="AW817" i="22"/>
  <c r="AW818" i="22"/>
  <c r="AW819" i="22"/>
  <c r="AW820" i="22"/>
  <c r="AW821" i="22"/>
  <c r="AW822" i="22"/>
  <c r="AW823" i="22"/>
  <c r="AW824" i="22"/>
  <c r="AW825" i="22"/>
  <c r="AW826" i="22"/>
  <c r="AW827" i="22"/>
  <c r="AW828" i="22"/>
  <c r="AW829" i="22"/>
  <c r="AW830" i="22"/>
  <c r="AW831" i="22"/>
  <c r="AW832" i="22"/>
  <c r="AW833" i="22"/>
  <c r="AW834" i="22"/>
  <c r="AW835" i="22"/>
  <c r="AW836" i="22"/>
  <c r="AW837" i="22"/>
  <c r="AW838" i="22"/>
  <c r="AW839" i="22"/>
  <c r="AW840" i="22"/>
  <c r="AW841" i="22"/>
  <c r="AW842" i="22"/>
  <c r="AW843" i="22"/>
  <c r="AW844" i="22"/>
  <c r="AW845" i="22"/>
  <c r="AW846" i="22"/>
  <c r="AW847" i="22"/>
  <c r="AW848" i="22"/>
  <c r="AW849" i="22"/>
  <c r="AW850" i="22"/>
  <c r="AW851" i="22"/>
  <c r="AW852" i="22"/>
  <c r="AW853" i="22"/>
  <c r="AW854" i="22"/>
  <c r="AW855" i="22"/>
  <c r="AW856" i="22"/>
  <c r="AW857" i="22"/>
  <c r="AW858" i="22"/>
  <c r="AW859" i="22"/>
  <c r="AW871" i="22"/>
  <c r="AW872" i="22"/>
  <c r="AW873" i="22"/>
  <c r="AW874" i="22"/>
  <c r="AW875" i="22"/>
  <c r="AW876" i="22"/>
  <c r="AW877" i="22"/>
  <c r="AW878" i="22"/>
  <c r="AW879" i="22"/>
  <c r="AW880" i="22"/>
  <c r="AW881" i="22"/>
  <c r="AW882" i="22"/>
  <c r="AW883" i="22"/>
  <c r="AW884" i="22"/>
  <c r="AW885" i="22"/>
  <c r="AW886" i="22"/>
  <c r="AW887" i="22"/>
  <c r="AW888" i="22"/>
  <c r="AW889" i="22"/>
  <c r="AW890" i="22"/>
  <c r="AW891" i="22"/>
  <c r="AW892" i="22"/>
  <c r="AW893" i="22"/>
  <c r="AW894" i="22"/>
  <c r="AW895" i="22"/>
  <c r="AW896" i="22"/>
  <c r="AW897" i="22"/>
  <c r="AW898" i="22"/>
  <c r="AW899" i="22"/>
  <c r="AW900" i="22"/>
  <c r="AW901" i="22"/>
  <c r="AW902" i="22"/>
  <c r="AW903" i="22"/>
  <c r="AW904" i="22"/>
  <c r="AW905" i="22"/>
  <c r="AW906" i="22"/>
  <c r="AW907" i="22"/>
  <c r="AW908" i="22"/>
  <c r="AW909" i="22"/>
  <c r="AW910" i="22"/>
  <c r="AW911" i="22"/>
  <c r="AW912" i="22"/>
  <c r="AW913" i="22"/>
  <c r="AW914" i="22"/>
  <c r="AW915" i="22"/>
  <c r="AW916" i="22"/>
  <c r="AW917" i="22"/>
  <c r="AW918" i="22"/>
  <c r="AW919" i="22"/>
  <c r="AW920" i="22"/>
  <c r="AW921" i="22"/>
  <c r="AW922" i="22"/>
  <c r="AW923" i="22"/>
  <c r="AW924" i="22"/>
  <c r="AW925" i="22"/>
  <c r="AW926" i="22"/>
  <c r="AW927" i="22"/>
  <c r="AW928" i="22"/>
  <c r="AW929" i="22"/>
  <c r="AW930" i="22"/>
  <c r="AW931" i="22"/>
  <c r="AW932" i="22"/>
  <c r="AW933" i="22"/>
  <c r="AW934" i="22"/>
  <c r="AW935" i="22"/>
  <c r="AW936" i="22"/>
  <c r="AW937" i="22"/>
  <c r="AW938" i="22"/>
  <c r="AW939" i="22"/>
  <c r="AW940" i="22"/>
  <c r="AW941" i="22"/>
  <c r="AW942" i="22"/>
  <c r="AW943" i="22"/>
  <c r="AW944" i="22"/>
  <c r="AW945" i="22"/>
  <c r="AW946" i="22"/>
  <c r="AW947" i="22"/>
  <c r="AW948" i="22"/>
  <c r="AW949" i="22"/>
  <c r="AW950" i="22"/>
  <c r="AW951" i="22"/>
  <c r="AW952" i="22"/>
  <c r="AW953" i="22"/>
  <c r="AW954" i="22"/>
  <c r="AW955" i="22"/>
  <c r="AW956" i="22"/>
  <c r="AW957" i="22"/>
  <c r="AW958" i="22"/>
  <c r="AW960" i="22"/>
  <c r="AL823" i="22"/>
  <c r="AL824" i="22"/>
  <c r="AL825" i="22"/>
  <c r="AL826" i="22"/>
  <c r="AL827" i="22"/>
  <c r="AL828" i="22"/>
  <c r="AL829" i="22"/>
  <c r="AL830" i="22"/>
  <c r="AL831" i="22"/>
  <c r="AL832" i="22"/>
  <c r="AL833" i="22"/>
  <c r="AL834" i="22"/>
  <c r="AL835" i="22"/>
  <c r="AL836" i="22"/>
  <c r="AL837" i="22"/>
  <c r="AL838" i="22"/>
  <c r="AL839" i="22"/>
  <c r="AL840" i="22"/>
  <c r="AL841" i="22"/>
  <c r="AL842" i="22"/>
  <c r="AL843" i="22"/>
  <c r="AL844" i="22"/>
  <c r="AL845" i="22"/>
  <c r="AL846" i="22"/>
  <c r="AL847" i="22"/>
  <c r="AL848" i="22"/>
  <c r="AL849" i="22"/>
  <c r="AL850" i="22"/>
  <c r="AL851" i="22"/>
  <c r="AL852" i="22"/>
  <c r="AL853" i="22"/>
  <c r="AL854" i="22"/>
  <c r="AL855" i="22"/>
  <c r="AL856" i="22"/>
  <c r="AL857" i="22"/>
  <c r="AL858" i="22"/>
  <c r="AL859" i="22"/>
  <c r="AL870" i="22"/>
  <c r="AL871" i="22"/>
  <c r="AL872" i="22"/>
  <c r="AL873" i="22"/>
  <c r="AL874" i="22"/>
  <c r="AL875" i="22"/>
  <c r="AL876" i="22"/>
  <c r="AL877" i="22"/>
  <c r="AL878" i="22"/>
  <c r="AL879" i="22"/>
  <c r="AL880" i="22"/>
  <c r="AL881" i="22"/>
  <c r="AL882" i="22"/>
  <c r="AL883" i="22"/>
  <c r="AL884" i="22"/>
  <c r="AL885" i="22"/>
  <c r="AL886" i="22"/>
  <c r="AL887" i="22"/>
  <c r="AL888" i="22"/>
  <c r="AL889" i="22"/>
  <c r="AL890" i="22"/>
  <c r="AL891" i="22"/>
  <c r="AL892" i="22"/>
  <c r="AL893" i="22"/>
  <c r="AL894" i="22"/>
  <c r="AL895" i="22"/>
  <c r="AL896" i="22"/>
  <c r="AL897" i="22"/>
  <c r="AL898" i="22"/>
  <c r="AL899" i="22"/>
  <c r="AL900" i="22"/>
  <c r="AL901" i="22"/>
  <c r="AL902" i="22"/>
  <c r="AL903" i="22"/>
  <c r="AL904" i="22"/>
  <c r="AL905" i="22"/>
  <c r="AL906" i="22"/>
  <c r="AL907" i="22"/>
  <c r="AL908" i="22"/>
  <c r="AL909" i="22"/>
  <c r="AL910" i="22"/>
  <c r="AL911" i="22"/>
  <c r="AL912" i="22"/>
  <c r="AL913" i="22"/>
  <c r="AL914" i="22"/>
  <c r="AL915" i="22"/>
  <c r="AL916" i="22"/>
  <c r="AL917" i="22"/>
  <c r="AL918" i="22"/>
  <c r="AL919" i="22"/>
  <c r="AL920" i="22"/>
  <c r="AL921" i="22"/>
  <c r="AL922" i="22"/>
  <c r="AL923" i="22"/>
  <c r="AL924" i="22"/>
  <c r="AL925" i="22"/>
  <c r="AL926" i="22"/>
  <c r="AL927" i="22"/>
  <c r="AL928" i="22"/>
  <c r="AL929" i="22"/>
  <c r="AL930" i="22"/>
  <c r="AL931" i="22"/>
  <c r="AL932" i="22"/>
  <c r="AL933" i="22"/>
  <c r="AL934" i="22"/>
  <c r="AL935" i="22"/>
  <c r="AL936" i="22"/>
  <c r="AL937" i="22"/>
  <c r="AL938" i="22"/>
  <c r="AL939" i="22"/>
  <c r="AL940" i="22"/>
  <c r="AL941" i="22"/>
  <c r="AL942" i="22"/>
  <c r="AL943" i="22"/>
  <c r="AL944" i="22"/>
  <c r="AL945" i="22"/>
  <c r="AL946" i="22"/>
  <c r="AL947" i="22"/>
  <c r="AL948" i="22"/>
  <c r="AL949" i="22"/>
  <c r="AL950" i="22"/>
  <c r="AL951" i="22"/>
  <c r="AL952" i="22"/>
  <c r="AL953" i="22"/>
  <c r="AL954" i="22"/>
  <c r="AL955" i="22"/>
  <c r="AL956" i="22"/>
  <c r="AL957" i="22"/>
  <c r="AL958" i="22"/>
  <c r="AL960" i="22"/>
  <c r="AL961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AR961" i="22"/>
  <c r="AZ961" i="22" s="1"/>
  <c r="AQ961" i="22"/>
  <c r="AK961" i="22"/>
  <c r="F961" i="22"/>
  <c r="D961" i="22"/>
  <c r="C961" i="22"/>
  <c r="AR960" i="22"/>
  <c r="AZ960" i="22" s="1"/>
  <c r="AQ960" i="22"/>
  <c r="AO960" i="22"/>
  <c r="AM960" i="22"/>
  <c r="AK960" i="22"/>
  <c r="F960" i="22"/>
  <c r="D960" i="22"/>
  <c r="C960" i="22"/>
  <c r="AR958" i="22"/>
  <c r="AZ958" i="22" s="1"/>
  <c r="AQ958" i="22"/>
  <c r="AO958" i="22"/>
  <c r="AM958" i="22"/>
  <c r="AK958" i="22"/>
  <c r="F958" i="22"/>
  <c r="D958" i="22"/>
  <c r="C958" i="22"/>
  <c r="AR957" i="22"/>
  <c r="AZ957" i="22" s="1"/>
  <c r="AQ957" i="22"/>
  <c r="AO957" i="22"/>
  <c r="AM957" i="22"/>
  <c r="AK957" i="22"/>
  <c r="F957" i="22"/>
  <c r="D957" i="22"/>
  <c r="C957" i="22"/>
  <c r="AR956" i="22"/>
  <c r="AZ956" i="22" s="1"/>
  <c r="AQ956" i="22"/>
  <c r="AO956" i="22"/>
  <c r="AM956" i="22"/>
  <c r="AK956" i="22"/>
  <c r="F956" i="22"/>
  <c r="D956" i="22"/>
  <c r="C956" i="22"/>
  <c r="AR955" i="22"/>
  <c r="AZ955" i="22" s="1"/>
  <c r="AQ955" i="22"/>
  <c r="AO955" i="22"/>
  <c r="AM955" i="22"/>
  <c r="AK955" i="22"/>
  <c r="F955" i="22"/>
  <c r="D955" i="22"/>
  <c r="C955" i="22"/>
  <c r="AR954" i="22"/>
  <c r="AZ954" i="22" s="1"/>
  <c r="AQ954" i="22"/>
  <c r="AO954" i="22"/>
  <c r="AM954" i="22"/>
  <c r="AK954" i="22"/>
  <c r="F954" i="22"/>
  <c r="D954" i="22"/>
  <c r="C954" i="22"/>
  <c r="AR953" i="22"/>
  <c r="AZ953" i="22" s="1"/>
  <c r="AQ953" i="22"/>
  <c r="AO953" i="22"/>
  <c r="AM953" i="22"/>
  <c r="AK953" i="22"/>
  <c r="F953" i="22"/>
  <c r="D953" i="22"/>
  <c r="C953" i="22"/>
  <c r="AR952" i="22"/>
  <c r="AZ952" i="22" s="1"/>
  <c r="AQ952" i="22"/>
  <c r="AO952" i="22"/>
  <c r="AM952" i="22"/>
  <c r="AK952" i="22"/>
  <c r="F952" i="22"/>
  <c r="D952" i="22"/>
  <c r="C952" i="22"/>
  <c r="AR951" i="22"/>
  <c r="AZ951" i="22" s="1"/>
  <c r="AQ951" i="22"/>
  <c r="AO951" i="22"/>
  <c r="AM951" i="22"/>
  <c r="AK951" i="22"/>
  <c r="F951" i="22"/>
  <c r="D951" i="22"/>
  <c r="C951" i="22"/>
  <c r="AR950" i="22"/>
  <c r="AZ950" i="22" s="1"/>
  <c r="AQ950" i="22"/>
  <c r="AO950" i="22"/>
  <c r="AM950" i="22"/>
  <c r="AK950" i="22"/>
  <c r="F950" i="22"/>
  <c r="D950" i="22"/>
  <c r="C950" i="22"/>
  <c r="AR949" i="22"/>
  <c r="AZ949" i="22" s="1"/>
  <c r="AQ949" i="22"/>
  <c r="AO949" i="22"/>
  <c r="AM949" i="22"/>
  <c r="AK949" i="22"/>
  <c r="F949" i="22"/>
  <c r="D949" i="22"/>
  <c r="C949" i="22"/>
  <c r="AR948" i="22"/>
  <c r="AZ948" i="22" s="1"/>
  <c r="AQ948" i="22"/>
  <c r="AO948" i="22"/>
  <c r="AM948" i="22"/>
  <c r="AK948" i="22"/>
  <c r="F948" i="22"/>
  <c r="D948" i="22"/>
  <c r="C948" i="22"/>
  <c r="AR947" i="22"/>
  <c r="AZ947" i="22" s="1"/>
  <c r="AQ947" i="22"/>
  <c r="AO947" i="22"/>
  <c r="AM947" i="22"/>
  <c r="AK947" i="22"/>
  <c r="F947" i="22"/>
  <c r="D947" i="22"/>
  <c r="C947" i="22"/>
  <c r="AR946" i="22"/>
  <c r="AZ946" i="22" s="1"/>
  <c r="AQ946" i="22"/>
  <c r="AO946" i="22"/>
  <c r="AM946" i="22"/>
  <c r="AK946" i="22"/>
  <c r="F946" i="22"/>
  <c r="D946" i="22"/>
  <c r="C946" i="22"/>
  <c r="AR945" i="22"/>
  <c r="AZ945" i="22" s="1"/>
  <c r="AQ945" i="22"/>
  <c r="AO945" i="22"/>
  <c r="AM945" i="22"/>
  <c r="AK945" i="22"/>
  <c r="F945" i="22"/>
  <c r="D945" i="22"/>
  <c r="C945" i="22"/>
  <c r="AR944" i="22"/>
  <c r="AZ944" i="22" s="1"/>
  <c r="AQ944" i="22"/>
  <c r="AO944" i="22"/>
  <c r="AM944" i="22"/>
  <c r="AK944" i="22"/>
  <c r="F944" i="22"/>
  <c r="D944" i="22"/>
  <c r="C944" i="22"/>
  <c r="AR943" i="22"/>
  <c r="AZ943" i="22" s="1"/>
  <c r="AQ943" i="22"/>
  <c r="AO943" i="22"/>
  <c r="AM943" i="22"/>
  <c r="AK943" i="22"/>
  <c r="F943" i="22"/>
  <c r="D943" i="22"/>
  <c r="C943" i="22"/>
  <c r="AR942" i="22"/>
  <c r="AZ942" i="22" s="1"/>
  <c r="AQ942" i="22"/>
  <c r="AO942" i="22"/>
  <c r="AM942" i="22"/>
  <c r="AK942" i="22"/>
  <c r="F942" i="22"/>
  <c r="D942" i="22"/>
  <c r="C942" i="22"/>
  <c r="AR941" i="22"/>
  <c r="AZ941" i="22" s="1"/>
  <c r="AQ941" i="22"/>
  <c r="AO941" i="22"/>
  <c r="AM941" i="22"/>
  <c r="AK941" i="22"/>
  <c r="F941" i="22"/>
  <c r="D941" i="22"/>
  <c r="C941" i="22"/>
  <c r="AR940" i="22"/>
  <c r="AZ940" i="22" s="1"/>
  <c r="AQ940" i="22"/>
  <c r="AO940" i="22"/>
  <c r="AM940" i="22"/>
  <c r="AK940" i="22"/>
  <c r="F940" i="22"/>
  <c r="D940" i="22"/>
  <c r="C940" i="22"/>
  <c r="AR939" i="22"/>
  <c r="AZ939" i="22" s="1"/>
  <c r="AQ939" i="22"/>
  <c r="AO939" i="22"/>
  <c r="AM939" i="22"/>
  <c r="AK939" i="22"/>
  <c r="F939" i="22"/>
  <c r="D939" i="22"/>
  <c r="C939" i="22"/>
  <c r="AR938" i="22"/>
  <c r="AZ938" i="22" s="1"/>
  <c r="AQ938" i="22"/>
  <c r="AO938" i="22"/>
  <c r="AM938" i="22"/>
  <c r="AK938" i="22"/>
  <c r="F938" i="22"/>
  <c r="D938" i="22"/>
  <c r="C938" i="22"/>
  <c r="AR937" i="22"/>
  <c r="AZ937" i="22" s="1"/>
  <c r="AQ937" i="22"/>
  <c r="AO937" i="22"/>
  <c r="AM937" i="22"/>
  <c r="AK937" i="22"/>
  <c r="F937" i="22"/>
  <c r="D937" i="22"/>
  <c r="C937" i="22"/>
  <c r="AR936" i="22"/>
  <c r="AZ936" i="22" s="1"/>
  <c r="AQ936" i="22"/>
  <c r="AO936" i="22"/>
  <c r="AM936" i="22"/>
  <c r="AK936" i="22"/>
  <c r="F936" i="22"/>
  <c r="D936" i="22"/>
  <c r="C936" i="22"/>
  <c r="AR935" i="22"/>
  <c r="AZ935" i="22" s="1"/>
  <c r="AQ935" i="22"/>
  <c r="AO935" i="22"/>
  <c r="AM935" i="22"/>
  <c r="AK935" i="22"/>
  <c r="F935" i="22"/>
  <c r="D935" i="22"/>
  <c r="C935" i="22"/>
  <c r="AR934" i="22"/>
  <c r="AZ934" i="22" s="1"/>
  <c r="AQ934" i="22"/>
  <c r="AO934" i="22"/>
  <c r="AM934" i="22"/>
  <c r="AK934" i="22"/>
  <c r="F934" i="22"/>
  <c r="D934" i="22"/>
  <c r="C934" i="22"/>
  <c r="AR933" i="22"/>
  <c r="AZ933" i="22" s="1"/>
  <c r="AQ933" i="22"/>
  <c r="AO933" i="22"/>
  <c r="AM933" i="22"/>
  <c r="AK933" i="22"/>
  <c r="F933" i="22"/>
  <c r="D933" i="22"/>
  <c r="C933" i="22"/>
  <c r="AR932" i="22"/>
  <c r="AZ932" i="22" s="1"/>
  <c r="AQ932" i="22"/>
  <c r="AO932" i="22"/>
  <c r="AM932" i="22"/>
  <c r="AK932" i="22"/>
  <c r="F932" i="22"/>
  <c r="D932" i="22"/>
  <c r="C932" i="22"/>
  <c r="AR931" i="22"/>
  <c r="AZ931" i="22" s="1"/>
  <c r="AQ931" i="22"/>
  <c r="AO931" i="22"/>
  <c r="AM931" i="22"/>
  <c r="AK931" i="22"/>
  <c r="F931" i="22"/>
  <c r="D931" i="22"/>
  <c r="C931" i="22"/>
  <c r="AR930" i="22"/>
  <c r="AZ930" i="22" s="1"/>
  <c r="AQ930" i="22"/>
  <c r="AO930" i="22"/>
  <c r="AM930" i="22"/>
  <c r="AK930" i="22"/>
  <c r="F930" i="22"/>
  <c r="D930" i="22"/>
  <c r="C930" i="22"/>
  <c r="AR929" i="22"/>
  <c r="AZ929" i="22" s="1"/>
  <c r="AQ929" i="22"/>
  <c r="AO929" i="22"/>
  <c r="AM929" i="22"/>
  <c r="AK929" i="22"/>
  <c r="F929" i="22"/>
  <c r="D929" i="22"/>
  <c r="C929" i="22"/>
  <c r="AR928" i="22"/>
  <c r="AZ928" i="22" s="1"/>
  <c r="AQ928" i="22"/>
  <c r="AO928" i="22"/>
  <c r="AM928" i="22"/>
  <c r="AK928" i="22"/>
  <c r="F928" i="22"/>
  <c r="D928" i="22"/>
  <c r="C928" i="22"/>
  <c r="AR927" i="22"/>
  <c r="AZ927" i="22" s="1"/>
  <c r="AQ927" i="22"/>
  <c r="AO927" i="22"/>
  <c r="AM927" i="22"/>
  <c r="AK927" i="22"/>
  <c r="F927" i="22"/>
  <c r="D927" i="22"/>
  <c r="C927" i="22"/>
  <c r="AR926" i="22"/>
  <c r="AZ926" i="22" s="1"/>
  <c r="AQ926" i="22"/>
  <c r="AO926" i="22"/>
  <c r="AM926" i="22"/>
  <c r="AK926" i="22"/>
  <c r="F926" i="22"/>
  <c r="D926" i="22"/>
  <c r="C926" i="22"/>
  <c r="AR925" i="22"/>
  <c r="AZ925" i="22" s="1"/>
  <c r="AQ925" i="22"/>
  <c r="AO925" i="22"/>
  <c r="AM925" i="22"/>
  <c r="AK925" i="22"/>
  <c r="F925" i="22"/>
  <c r="D925" i="22"/>
  <c r="C925" i="22"/>
  <c r="AR924" i="22"/>
  <c r="AZ924" i="22" s="1"/>
  <c r="AQ924" i="22"/>
  <c r="AO924" i="22"/>
  <c r="AM924" i="22"/>
  <c r="AK924" i="22"/>
  <c r="F924" i="22"/>
  <c r="D924" i="22"/>
  <c r="C924" i="22"/>
  <c r="AR923" i="22"/>
  <c r="AZ923" i="22" s="1"/>
  <c r="AQ923" i="22"/>
  <c r="AO923" i="22"/>
  <c r="AM923" i="22"/>
  <c r="AK923" i="22"/>
  <c r="F923" i="22"/>
  <c r="D923" i="22"/>
  <c r="C923" i="22"/>
  <c r="AR922" i="22"/>
  <c r="AZ922" i="22" s="1"/>
  <c r="AQ922" i="22"/>
  <c r="AO922" i="22"/>
  <c r="AM922" i="22"/>
  <c r="AK922" i="22"/>
  <c r="F922" i="22"/>
  <c r="D922" i="22"/>
  <c r="C922" i="22"/>
  <c r="AR921" i="22"/>
  <c r="AZ921" i="22" s="1"/>
  <c r="AQ921" i="22"/>
  <c r="AO921" i="22"/>
  <c r="AM921" i="22"/>
  <c r="AK921" i="22"/>
  <c r="F921" i="22"/>
  <c r="D921" i="22"/>
  <c r="C921" i="22"/>
  <c r="AR920" i="22"/>
  <c r="AZ920" i="22" s="1"/>
  <c r="AQ920" i="22"/>
  <c r="AO920" i="22"/>
  <c r="AM920" i="22"/>
  <c r="AK920" i="22"/>
  <c r="F920" i="22"/>
  <c r="D920" i="22"/>
  <c r="C920" i="22"/>
  <c r="AR919" i="22"/>
  <c r="AZ919" i="22" s="1"/>
  <c r="AQ919" i="22"/>
  <c r="AO919" i="22"/>
  <c r="AM919" i="22"/>
  <c r="AK919" i="22"/>
  <c r="F919" i="22"/>
  <c r="D919" i="22"/>
  <c r="C919" i="22"/>
  <c r="AR918" i="22"/>
  <c r="AZ918" i="22" s="1"/>
  <c r="AQ918" i="22"/>
  <c r="AO918" i="22"/>
  <c r="AM918" i="22"/>
  <c r="AK918" i="22"/>
  <c r="F918" i="22"/>
  <c r="D918" i="22"/>
  <c r="C918" i="22"/>
  <c r="AR917" i="22"/>
  <c r="AZ917" i="22" s="1"/>
  <c r="AQ917" i="22"/>
  <c r="AO917" i="22"/>
  <c r="AM917" i="22"/>
  <c r="AK917" i="22"/>
  <c r="F917" i="22"/>
  <c r="D917" i="22"/>
  <c r="C917" i="22"/>
  <c r="AR916" i="22"/>
  <c r="AZ916" i="22" s="1"/>
  <c r="AQ916" i="22"/>
  <c r="AO916" i="22"/>
  <c r="AM916" i="22"/>
  <c r="AK916" i="22"/>
  <c r="F916" i="22"/>
  <c r="D916" i="22"/>
  <c r="C916" i="22"/>
  <c r="AR915" i="22"/>
  <c r="AZ915" i="22" s="1"/>
  <c r="AQ915" i="22"/>
  <c r="AO915" i="22"/>
  <c r="AM915" i="22"/>
  <c r="AK915" i="22"/>
  <c r="F915" i="22"/>
  <c r="D915" i="22"/>
  <c r="C915" i="22"/>
  <c r="AR914" i="22"/>
  <c r="AZ914" i="22" s="1"/>
  <c r="AQ914" i="22"/>
  <c r="AO914" i="22"/>
  <c r="AM914" i="22"/>
  <c r="AK914" i="22"/>
  <c r="F914" i="22"/>
  <c r="D914" i="22"/>
  <c r="C914" i="22"/>
  <c r="AR913" i="22"/>
  <c r="AZ913" i="22" s="1"/>
  <c r="AQ913" i="22"/>
  <c r="AO913" i="22"/>
  <c r="AM913" i="22"/>
  <c r="AK913" i="22"/>
  <c r="F913" i="22"/>
  <c r="D913" i="22"/>
  <c r="C913" i="22"/>
  <c r="AR912" i="22"/>
  <c r="AZ912" i="22" s="1"/>
  <c r="AQ912" i="22"/>
  <c r="AO912" i="22"/>
  <c r="AM912" i="22"/>
  <c r="AK912" i="22"/>
  <c r="F912" i="22"/>
  <c r="D912" i="22"/>
  <c r="C912" i="22"/>
  <c r="AR911" i="22"/>
  <c r="AZ911" i="22" s="1"/>
  <c r="AQ911" i="22"/>
  <c r="AO911" i="22"/>
  <c r="AM911" i="22"/>
  <c r="AK911" i="22"/>
  <c r="F911" i="22"/>
  <c r="D911" i="22"/>
  <c r="C911" i="22"/>
  <c r="AR910" i="22"/>
  <c r="AZ910" i="22" s="1"/>
  <c r="AQ910" i="22"/>
  <c r="AO910" i="22"/>
  <c r="AM910" i="22"/>
  <c r="AK910" i="22"/>
  <c r="F910" i="22"/>
  <c r="D910" i="22"/>
  <c r="C910" i="22"/>
  <c r="AR909" i="22"/>
  <c r="AZ909" i="22" s="1"/>
  <c r="AQ909" i="22"/>
  <c r="AO909" i="22"/>
  <c r="AM909" i="22"/>
  <c r="AK909" i="22"/>
  <c r="F909" i="22"/>
  <c r="D909" i="22"/>
  <c r="C909" i="22"/>
  <c r="AR908" i="22"/>
  <c r="AZ908" i="22" s="1"/>
  <c r="AQ908" i="22"/>
  <c r="AO908" i="22"/>
  <c r="AM908" i="22"/>
  <c r="AK908" i="22"/>
  <c r="F908" i="22"/>
  <c r="D908" i="22"/>
  <c r="C908" i="22"/>
  <c r="AR907" i="22"/>
  <c r="AZ907" i="22" s="1"/>
  <c r="AQ907" i="22"/>
  <c r="AO907" i="22"/>
  <c r="AM907" i="22"/>
  <c r="AK907" i="22"/>
  <c r="F907" i="22"/>
  <c r="D907" i="22"/>
  <c r="C907" i="22"/>
  <c r="AR906" i="22"/>
  <c r="AZ906" i="22" s="1"/>
  <c r="AQ906" i="22"/>
  <c r="AO906" i="22"/>
  <c r="AM906" i="22"/>
  <c r="AK906" i="22"/>
  <c r="F906" i="22"/>
  <c r="D906" i="22"/>
  <c r="C906" i="22"/>
  <c r="AR905" i="22"/>
  <c r="AZ905" i="22" s="1"/>
  <c r="AQ905" i="22"/>
  <c r="AO905" i="22"/>
  <c r="AM905" i="22"/>
  <c r="AK905" i="22"/>
  <c r="F905" i="22"/>
  <c r="D905" i="22"/>
  <c r="C905" i="22"/>
  <c r="AR904" i="22"/>
  <c r="AZ904" i="22" s="1"/>
  <c r="AQ904" i="22"/>
  <c r="AO904" i="22"/>
  <c r="AM904" i="22"/>
  <c r="AK904" i="22"/>
  <c r="F904" i="22"/>
  <c r="D904" i="22"/>
  <c r="C904" i="22"/>
  <c r="AR903" i="22"/>
  <c r="AZ903" i="22" s="1"/>
  <c r="AQ903" i="22"/>
  <c r="AO903" i="22"/>
  <c r="AM903" i="22"/>
  <c r="AK903" i="22"/>
  <c r="F903" i="22"/>
  <c r="D903" i="22"/>
  <c r="C903" i="22"/>
  <c r="AR902" i="22"/>
  <c r="AZ902" i="22" s="1"/>
  <c r="AQ902" i="22"/>
  <c r="AO902" i="22"/>
  <c r="AM902" i="22"/>
  <c r="AK902" i="22"/>
  <c r="F902" i="22"/>
  <c r="D902" i="22"/>
  <c r="C902" i="22"/>
  <c r="AR901" i="22"/>
  <c r="AZ901" i="22" s="1"/>
  <c r="AQ901" i="22"/>
  <c r="AO901" i="22"/>
  <c r="AM901" i="22"/>
  <c r="AK901" i="22"/>
  <c r="F901" i="22"/>
  <c r="D901" i="22"/>
  <c r="C901" i="22"/>
  <c r="AR900" i="22"/>
  <c r="AZ900" i="22" s="1"/>
  <c r="AQ900" i="22"/>
  <c r="AO900" i="22"/>
  <c r="AM900" i="22"/>
  <c r="AK900" i="22"/>
  <c r="F900" i="22"/>
  <c r="D900" i="22"/>
  <c r="C900" i="22"/>
  <c r="AR899" i="22"/>
  <c r="AZ899" i="22" s="1"/>
  <c r="AQ899" i="22"/>
  <c r="AO899" i="22"/>
  <c r="AM899" i="22"/>
  <c r="AK899" i="22"/>
  <c r="F899" i="22"/>
  <c r="D899" i="22"/>
  <c r="C899" i="22"/>
  <c r="AR898" i="22"/>
  <c r="AZ898" i="22" s="1"/>
  <c r="AQ898" i="22"/>
  <c r="AO898" i="22"/>
  <c r="AM898" i="22"/>
  <c r="AK898" i="22"/>
  <c r="F898" i="22"/>
  <c r="D898" i="22"/>
  <c r="C898" i="22"/>
  <c r="AR897" i="22"/>
  <c r="AZ897" i="22" s="1"/>
  <c r="AQ897" i="22"/>
  <c r="AO897" i="22"/>
  <c r="AM897" i="22"/>
  <c r="AK897" i="22"/>
  <c r="F897" i="22"/>
  <c r="D897" i="22"/>
  <c r="C897" i="22"/>
  <c r="AR896" i="22"/>
  <c r="AZ896" i="22" s="1"/>
  <c r="AQ896" i="22"/>
  <c r="AO896" i="22"/>
  <c r="AM896" i="22"/>
  <c r="AK896" i="22"/>
  <c r="F896" i="22"/>
  <c r="D896" i="22"/>
  <c r="C896" i="22"/>
  <c r="AR895" i="22"/>
  <c r="AZ895" i="22" s="1"/>
  <c r="AQ895" i="22"/>
  <c r="AO895" i="22"/>
  <c r="AM895" i="22"/>
  <c r="AK895" i="22"/>
  <c r="F895" i="22"/>
  <c r="D895" i="22"/>
  <c r="C895" i="22"/>
  <c r="AR894" i="22"/>
  <c r="AZ894" i="22" s="1"/>
  <c r="AQ894" i="22"/>
  <c r="AO894" i="22"/>
  <c r="AM894" i="22"/>
  <c r="AK894" i="22"/>
  <c r="F894" i="22"/>
  <c r="D894" i="22"/>
  <c r="C894" i="22"/>
  <c r="AR893" i="22"/>
  <c r="AZ893" i="22" s="1"/>
  <c r="AQ893" i="22"/>
  <c r="AO893" i="22"/>
  <c r="AM893" i="22"/>
  <c r="AK893" i="22"/>
  <c r="F893" i="22"/>
  <c r="D893" i="22"/>
  <c r="C893" i="22"/>
  <c r="AR892" i="22"/>
  <c r="AZ892" i="22" s="1"/>
  <c r="AQ892" i="22"/>
  <c r="AO892" i="22"/>
  <c r="AM892" i="22"/>
  <c r="AK892" i="22"/>
  <c r="F892" i="22"/>
  <c r="D892" i="22"/>
  <c r="C892" i="22"/>
  <c r="AR891" i="22"/>
  <c r="AZ891" i="22" s="1"/>
  <c r="AQ891" i="22"/>
  <c r="AO891" i="22"/>
  <c r="AM891" i="22"/>
  <c r="AK891" i="22"/>
  <c r="F891" i="22"/>
  <c r="D891" i="22"/>
  <c r="C891" i="22"/>
  <c r="AR890" i="22"/>
  <c r="AZ890" i="22" s="1"/>
  <c r="AQ890" i="22"/>
  <c r="AO890" i="22"/>
  <c r="AM890" i="22"/>
  <c r="AK890" i="22"/>
  <c r="F890" i="22"/>
  <c r="D890" i="22"/>
  <c r="C890" i="22"/>
  <c r="AR889" i="22"/>
  <c r="AZ889" i="22" s="1"/>
  <c r="AQ889" i="22"/>
  <c r="AO889" i="22"/>
  <c r="AM889" i="22"/>
  <c r="AK889" i="22"/>
  <c r="F889" i="22"/>
  <c r="D889" i="22"/>
  <c r="C889" i="22"/>
  <c r="AR888" i="22"/>
  <c r="AZ888" i="22" s="1"/>
  <c r="AQ888" i="22"/>
  <c r="AO888" i="22"/>
  <c r="AM888" i="22"/>
  <c r="AK888" i="22"/>
  <c r="F888" i="22"/>
  <c r="D888" i="22"/>
  <c r="C888" i="22"/>
  <c r="AR887" i="22"/>
  <c r="AZ887" i="22" s="1"/>
  <c r="AQ887" i="22"/>
  <c r="AO887" i="22"/>
  <c r="AM887" i="22"/>
  <c r="AK887" i="22"/>
  <c r="F887" i="22"/>
  <c r="D887" i="22"/>
  <c r="C887" i="22"/>
  <c r="AR886" i="22"/>
  <c r="AZ886" i="22" s="1"/>
  <c r="AQ886" i="22"/>
  <c r="AO886" i="22"/>
  <c r="AM886" i="22"/>
  <c r="AK886" i="22"/>
  <c r="F886" i="22"/>
  <c r="D886" i="22"/>
  <c r="C886" i="22"/>
  <c r="AR885" i="22"/>
  <c r="AZ885" i="22" s="1"/>
  <c r="AQ885" i="22"/>
  <c r="AO885" i="22"/>
  <c r="AM885" i="22"/>
  <c r="AK885" i="22"/>
  <c r="F885" i="22"/>
  <c r="D885" i="22"/>
  <c r="C885" i="22"/>
  <c r="AR884" i="22"/>
  <c r="AZ884" i="22" s="1"/>
  <c r="AQ884" i="22"/>
  <c r="AO884" i="22"/>
  <c r="AM884" i="22"/>
  <c r="AK884" i="22"/>
  <c r="F884" i="22"/>
  <c r="D884" i="22"/>
  <c r="C884" i="22"/>
  <c r="AR883" i="22"/>
  <c r="AZ883" i="22" s="1"/>
  <c r="AQ883" i="22"/>
  <c r="AO883" i="22"/>
  <c r="AM883" i="22"/>
  <c r="AK883" i="22"/>
  <c r="F883" i="22"/>
  <c r="D883" i="22"/>
  <c r="C883" i="22"/>
  <c r="AR882" i="22"/>
  <c r="AZ882" i="22" s="1"/>
  <c r="AQ882" i="22"/>
  <c r="AO882" i="22"/>
  <c r="AM882" i="22"/>
  <c r="AK882" i="22"/>
  <c r="F882" i="22"/>
  <c r="D882" i="22"/>
  <c r="C882" i="22"/>
  <c r="AR881" i="22"/>
  <c r="AZ881" i="22" s="1"/>
  <c r="AQ881" i="22"/>
  <c r="AO881" i="22"/>
  <c r="AM881" i="22"/>
  <c r="AK881" i="22"/>
  <c r="F881" i="22"/>
  <c r="D881" i="22"/>
  <c r="C881" i="22"/>
  <c r="AR880" i="22"/>
  <c r="AZ880" i="22" s="1"/>
  <c r="AQ880" i="22"/>
  <c r="AO880" i="22"/>
  <c r="AM880" i="22"/>
  <c r="AK880" i="22"/>
  <c r="F880" i="22"/>
  <c r="D880" i="22"/>
  <c r="C880" i="22"/>
  <c r="AR879" i="22"/>
  <c r="AZ879" i="22" s="1"/>
  <c r="AQ879" i="22"/>
  <c r="AM879" i="22"/>
  <c r="AK879" i="22"/>
  <c r="F879" i="22"/>
  <c r="D879" i="22"/>
  <c r="C879" i="22"/>
  <c r="AR878" i="22"/>
  <c r="AZ878" i="22" s="1"/>
  <c r="AQ878" i="22"/>
  <c r="AM878" i="22"/>
  <c r="AK878" i="22"/>
  <c r="F878" i="22"/>
  <c r="D878" i="22"/>
  <c r="C878" i="22"/>
  <c r="AR877" i="22"/>
  <c r="AZ877" i="22" s="1"/>
  <c r="AQ877" i="22"/>
  <c r="AM877" i="22"/>
  <c r="AK877" i="22"/>
  <c r="F877" i="22"/>
  <c r="D877" i="22"/>
  <c r="C877" i="22"/>
  <c r="AR876" i="22"/>
  <c r="AZ876" i="22" s="1"/>
  <c r="AQ876" i="22"/>
  <c r="AM876" i="22"/>
  <c r="AK876" i="22"/>
  <c r="F876" i="22"/>
  <c r="D876" i="22"/>
  <c r="C876" i="22"/>
  <c r="AR875" i="22"/>
  <c r="AZ875" i="22" s="1"/>
  <c r="AQ875" i="22"/>
  <c r="AM875" i="22"/>
  <c r="AK875" i="22"/>
  <c r="F875" i="22"/>
  <c r="D875" i="22"/>
  <c r="C875" i="22"/>
  <c r="AR874" i="22"/>
  <c r="AZ874" i="22" s="1"/>
  <c r="AQ874" i="22"/>
  <c r="AM874" i="22"/>
  <c r="AK874" i="22"/>
  <c r="F874" i="22"/>
  <c r="D874" i="22"/>
  <c r="C874" i="22"/>
  <c r="AR873" i="22"/>
  <c r="AZ873" i="22" s="1"/>
  <c r="AQ873" i="22"/>
  <c r="AM873" i="22"/>
  <c r="AK873" i="22"/>
  <c r="F873" i="22"/>
  <c r="D873" i="22"/>
  <c r="C873" i="22"/>
  <c r="AR872" i="22"/>
  <c r="AZ872" i="22" s="1"/>
  <c r="AQ872" i="22"/>
  <c r="AM872" i="22"/>
  <c r="AK872" i="22"/>
  <c r="F872" i="22"/>
  <c r="D872" i="22"/>
  <c r="C872" i="22"/>
  <c r="AR871" i="22"/>
  <c r="AZ871" i="22" s="1"/>
  <c r="AQ871" i="22"/>
  <c r="AM871" i="22"/>
  <c r="AK871" i="22"/>
  <c r="F871" i="22"/>
  <c r="D871" i="22"/>
  <c r="C871" i="22"/>
  <c r="AR870" i="22"/>
  <c r="AZ870" i="22" s="1"/>
  <c r="AQ870" i="22"/>
  <c r="AM870" i="22"/>
  <c r="AK870" i="22"/>
  <c r="D870" i="22"/>
  <c r="C870" i="22"/>
  <c r="AR869" i="22"/>
  <c r="AZ869" i="22" s="1"/>
  <c r="AQ869" i="22"/>
  <c r="D869" i="22"/>
  <c r="C869" i="22"/>
  <c r="D868" i="22"/>
  <c r="C868" i="22"/>
  <c r="AR859" i="22"/>
  <c r="AZ859" i="22" s="1"/>
  <c r="AQ859" i="22"/>
  <c r="AM859" i="22"/>
  <c r="AK859" i="22"/>
  <c r="AR858" i="22"/>
  <c r="AZ858" i="22" s="1"/>
  <c r="AQ858" i="22"/>
  <c r="AM858" i="22"/>
  <c r="AK858" i="22"/>
  <c r="AR857" i="22"/>
  <c r="AZ857" i="22" s="1"/>
  <c r="AQ857" i="22"/>
  <c r="AM857" i="22"/>
  <c r="AK857" i="22"/>
  <c r="F857" i="22"/>
  <c r="C857" i="22"/>
  <c r="AR856" i="22"/>
  <c r="AZ856" i="22" s="1"/>
  <c r="AQ856" i="22"/>
  <c r="AO856" i="22"/>
  <c r="AM856" i="22"/>
  <c r="AK856" i="22"/>
  <c r="F856" i="22"/>
  <c r="D856" i="22"/>
  <c r="C856" i="22"/>
  <c r="AR855" i="22"/>
  <c r="AZ855" i="22" s="1"/>
  <c r="AQ855" i="22"/>
  <c r="AO855" i="22"/>
  <c r="AM855" i="22"/>
  <c r="AK855" i="22"/>
  <c r="F855" i="22"/>
  <c r="D855" i="22"/>
  <c r="C855" i="22"/>
  <c r="AR854" i="22"/>
  <c r="AZ854" i="22" s="1"/>
  <c r="AQ854" i="22"/>
  <c r="AO854" i="22"/>
  <c r="AM854" i="22"/>
  <c r="AK854" i="22"/>
  <c r="F854" i="22"/>
  <c r="D854" i="22"/>
  <c r="C854" i="22"/>
  <c r="AR853" i="22"/>
  <c r="AZ853" i="22" s="1"/>
  <c r="AQ853" i="22"/>
  <c r="AO853" i="22"/>
  <c r="AM853" i="22"/>
  <c r="AK853" i="22"/>
  <c r="F853" i="22"/>
  <c r="D853" i="22"/>
  <c r="C853" i="22"/>
  <c r="AR852" i="22"/>
  <c r="AZ852" i="22" s="1"/>
  <c r="AQ852" i="22"/>
  <c r="AO852" i="22"/>
  <c r="AM852" i="22"/>
  <c r="AK852" i="22"/>
  <c r="F852" i="22"/>
  <c r="D852" i="22"/>
  <c r="C852" i="22"/>
  <c r="AR851" i="22"/>
  <c r="AZ851" i="22" s="1"/>
  <c r="AQ851" i="22"/>
  <c r="AO851" i="22"/>
  <c r="AM851" i="22"/>
  <c r="AK851" i="22"/>
  <c r="F851" i="22"/>
  <c r="D851" i="22"/>
  <c r="C851" i="22"/>
  <c r="AR850" i="22"/>
  <c r="AZ850" i="22" s="1"/>
  <c r="AQ850" i="22"/>
  <c r="AO850" i="22"/>
  <c r="AM850" i="22"/>
  <c r="AK850" i="22"/>
  <c r="F850" i="22"/>
  <c r="D850" i="22"/>
  <c r="C850" i="22"/>
  <c r="AR849" i="22"/>
  <c r="AZ849" i="22" s="1"/>
  <c r="AQ849" i="22"/>
  <c r="AO849" i="22"/>
  <c r="AM849" i="22"/>
  <c r="AK849" i="22"/>
  <c r="F849" i="22"/>
  <c r="D849" i="22"/>
  <c r="C849" i="22"/>
  <c r="AR848" i="22"/>
  <c r="AZ848" i="22" s="1"/>
  <c r="AQ848" i="22"/>
  <c r="AO848" i="22"/>
  <c r="AM848" i="22"/>
  <c r="AK848" i="22"/>
  <c r="F848" i="22"/>
  <c r="D848" i="22"/>
  <c r="C848" i="22"/>
  <c r="AR847" i="22"/>
  <c r="AZ847" i="22" s="1"/>
  <c r="AQ847" i="22"/>
  <c r="AO847" i="22"/>
  <c r="AM847" i="22"/>
  <c r="AK847" i="22"/>
  <c r="F847" i="22"/>
  <c r="D847" i="22"/>
  <c r="C847" i="22"/>
  <c r="AR846" i="22"/>
  <c r="AZ846" i="22" s="1"/>
  <c r="AQ846" i="22"/>
  <c r="AO846" i="22"/>
  <c r="AM846" i="22"/>
  <c r="AK846" i="22"/>
  <c r="F846" i="22"/>
  <c r="D846" i="22"/>
  <c r="C846" i="22"/>
  <c r="AR845" i="22"/>
  <c r="AZ845" i="22" s="1"/>
  <c r="AQ845" i="22"/>
  <c r="AO845" i="22"/>
  <c r="AM845" i="22"/>
  <c r="AK845" i="22"/>
  <c r="F845" i="22"/>
  <c r="D845" i="22"/>
  <c r="C845" i="22"/>
  <c r="AR844" i="22"/>
  <c r="AZ844" i="22" s="1"/>
  <c r="AQ844" i="22"/>
  <c r="AO844" i="22"/>
  <c r="AM844" i="22"/>
  <c r="AK844" i="22"/>
  <c r="F844" i="22"/>
  <c r="D844" i="22"/>
  <c r="C844" i="22"/>
  <c r="AR843" i="22"/>
  <c r="AZ843" i="22" s="1"/>
  <c r="AQ843" i="22"/>
  <c r="AO843" i="22"/>
  <c r="AM843" i="22"/>
  <c r="AK843" i="22"/>
  <c r="F843" i="22"/>
  <c r="D843" i="22"/>
  <c r="C843" i="22"/>
  <c r="AR842" i="22"/>
  <c r="AZ842" i="22" s="1"/>
  <c r="AQ842" i="22"/>
  <c r="AO842" i="22"/>
  <c r="AM842" i="22"/>
  <c r="AK842" i="22"/>
  <c r="F842" i="22"/>
  <c r="D842" i="22"/>
  <c r="C842" i="22"/>
  <c r="AR841" i="22"/>
  <c r="AZ841" i="22" s="1"/>
  <c r="AQ841" i="22"/>
  <c r="AO841" i="22"/>
  <c r="AM841" i="22"/>
  <c r="AK841" i="22"/>
  <c r="F841" i="22"/>
  <c r="D841" i="22"/>
  <c r="C841" i="22"/>
  <c r="AR840" i="22"/>
  <c r="AZ840" i="22" s="1"/>
  <c r="AQ840" i="22"/>
  <c r="AO840" i="22"/>
  <c r="AM840" i="22"/>
  <c r="AK840" i="22"/>
  <c r="F840" i="22"/>
  <c r="D840" i="22"/>
  <c r="C840" i="22"/>
  <c r="AR839" i="22"/>
  <c r="AZ839" i="22" s="1"/>
  <c r="AQ839" i="22"/>
  <c r="AO839" i="22"/>
  <c r="AM839" i="22"/>
  <c r="AK839" i="22"/>
  <c r="F839" i="22"/>
  <c r="D839" i="22"/>
  <c r="C839" i="22"/>
  <c r="AR838" i="22"/>
  <c r="AZ838" i="22" s="1"/>
  <c r="AQ838" i="22"/>
  <c r="AO838" i="22"/>
  <c r="AM838" i="22"/>
  <c r="AK838" i="22"/>
  <c r="F838" i="22"/>
  <c r="D838" i="22"/>
  <c r="C838" i="22"/>
  <c r="AR837" i="22"/>
  <c r="AZ837" i="22" s="1"/>
  <c r="AQ837" i="22"/>
  <c r="AO837" i="22"/>
  <c r="AM837" i="22"/>
  <c r="AK837" i="22"/>
  <c r="F837" i="22"/>
  <c r="D837" i="22"/>
  <c r="C837" i="22"/>
  <c r="AR836" i="22"/>
  <c r="AZ836" i="22" s="1"/>
  <c r="AQ836" i="22"/>
  <c r="AO836" i="22"/>
  <c r="AM836" i="22"/>
  <c r="AK836" i="22"/>
  <c r="F836" i="22"/>
  <c r="D836" i="22"/>
  <c r="C836" i="22"/>
  <c r="AR835" i="22"/>
  <c r="AZ835" i="22" s="1"/>
  <c r="AQ835" i="22"/>
  <c r="AO835" i="22"/>
  <c r="AM835" i="22"/>
  <c r="AK835" i="22"/>
  <c r="F835" i="22"/>
  <c r="D835" i="22"/>
  <c r="C835" i="22"/>
  <c r="AR834" i="22"/>
  <c r="AZ834" i="22" s="1"/>
  <c r="AQ834" i="22"/>
  <c r="AO834" i="22"/>
  <c r="AM834" i="22"/>
  <c r="AK834" i="22"/>
  <c r="F834" i="22"/>
  <c r="D834" i="22"/>
  <c r="C834" i="22"/>
  <c r="AR833" i="22"/>
  <c r="AZ833" i="22" s="1"/>
  <c r="AQ833" i="22"/>
  <c r="AO833" i="22"/>
  <c r="AM833" i="22"/>
  <c r="AK833" i="22"/>
  <c r="F833" i="22"/>
  <c r="D833" i="22"/>
  <c r="C833" i="22"/>
  <c r="AR832" i="22"/>
  <c r="AZ832" i="22" s="1"/>
  <c r="AQ832" i="22"/>
  <c r="AO832" i="22"/>
  <c r="AM832" i="22"/>
  <c r="AK832" i="22"/>
  <c r="F832" i="22"/>
  <c r="D832" i="22"/>
  <c r="C832" i="22"/>
  <c r="AR831" i="22"/>
  <c r="AZ831" i="22" s="1"/>
  <c r="AQ831" i="22"/>
  <c r="AO831" i="22"/>
  <c r="AM831" i="22"/>
  <c r="AK831" i="22"/>
  <c r="F831" i="22"/>
  <c r="D831" i="22"/>
  <c r="C831" i="22"/>
  <c r="AR830" i="22"/>
  <c r="AZ830" i="22" s="1"/>
  <c r="AQ830" i="22"/>
  <c r="AO830" i="22"/>
  <c r="AM830" i="22"/>
  <c r="AK830" i="22"/>
  <c r="F830" i="22"/>
  <c r="D830" i="22"/>
  <c r="C830" i="22"/>
  <c r="AR829" i="22"/>
  <c r="AZ829" i="22" s="1"/>
  <c r="AQ829" i="22"/>
  <c r="AO829" i="22"/>
  <c r="AM829" i="22"/>
  <c r="AK829" i="22"/>
  <c r="F829" i="22"/>
  <c r="D829" i="22"/>
  <c r="C829" i="22"/>
  <c r="AR828" i="22"/>
  <c r="AZ828" i="22" s="1"/>
  <c r="AQ828" i="22"/>
  <c r="AO828" i="22"/>
  <c r="AM828" i="22"/>
  <c r="AK828" i="22"/>
  <c r="F828" i="22"/>
  <c r="D828" i="22"/>
  <c r="C828" i="22"/>
  <c r="AR827" i="22"/>
  <c r="AZ827" i="22" s="1"/>
  <c r="AQ827" i="22"/>
  <c r="AO827" i="22"/>
  <c r="AM827" i="22"/>
  <c r="AK827" i="22"/>
  <c r="F827" i="22"/>
  <c r="D827" i="22"/>
  <c r="C827" i="22"/>
  <c r="AR826" i="22"/>
  <c r="AZ826" i="22" s="1"/>
  <c r="AQ826" i="22"/>
  <c r="AO826" i="22"/>
  <c r="AM826" i="22"/>
  <c r="AK826" i="22"/>
  <c r="F826" i="22"/>
  <c r="D826" i="22"/>
  <c r="C826" i="22"/>
  <c r="AR825" i="22"/>
  <c r="AZ825" i="22" s="1"/>
  <c r="AQ825" i="22"/>
  <c r="AO825" i="22"/>
  <c r="AM825" i="22"/>
  <c r="AK825" i="22"/>
  <c r="F825" i="22"/>
  <c r="D825" i="22"/>
  <c r="C825" i="22"/>
  <c r="AR824" i="22"/>
  <c r="AZ824" i="22" s="1"/>
  <c r="AQ824" i="22"/>
  <c r="AO824" i="22"/>
  <c r="AM824" i="22"/>
  <c r="AK824" i="22"/>
  <c r="F824" i="22"/>
  <c r="D824" i="22"/>
  <c r="C824" i="22"/>
  <c r="AR823" i="22"/>
  <c r="AZ823" i="22" s="1"/>
  <c r="AQ823" i="22"/>
  <c r="AO823" i="22"/>
  <c r="AM823" i="22"/>
  <c r="AK823" i="22"/>
  <c r="F823" i="22"/>
  <c r="D823" i="22"/>
  <c r="C823" i="22"/>
  <c r="AR822" i="22"/>
  <c r="AZ822" i="22" s="1"/>
  <c r="AQ822" i="22"/>
  <c r="AO822" i="22"/>
  <c r="AM822" i="22"/>
  <c r="AL822" i="22"/>
  <c r="AK822" i="22"/>
  <c r="F822" i="22"/>
  <c r="D822" i="22"/>
  <c r="C822" i="22"/>
  <c r="AR821" i="22"/>
  <c r="AZ821" i="22" s="1"/>
  <c r="AQ821" i="22"/>
  <c r="AO821" i="22"/>
  <c r="AM821" i="22"/>
  <c r="AL821" i="22"/>
  <c r="AK821" i="22"/>
  <c r="F821" i="22"/>
  <c r="D821" i="22"/>
  <c r="C821" i="22"/>
  <c r="AR820" i="22"/>
  <c r="AZ820" i="22" s="1"/>
  <c r="AQ820" i="22"/>
  <c r="AO820" i="22"/>
  <c r="AM820" i="22"/>
  <c r="AL820" i="22"/>
  <c r="AK820" i="22"/>
  <c r="F820" i="22"/>
  <c r="D820" i="22"/>
  <c r="C820" i="22"/>
  <c r="AR819" i="22"/>
  <c r="AZ819" i="22" s="1"/>
  <c r="AQ819" i="22"/>
  <c r="AO819" i="22"/>
  <c r="AM819" i="22"/>
  <c r="AL819" i="22"/>
  <c r="AK819" i="22"/>
  <c r="F819" i="22"/>
  <c r="D819" i="22"/>
  <c r="C819" i="22"/>
  <c r="AR818" i="22"/>
  <c r="AZ818" i="22" s="1"/>
  <c r="AQ818" i="22"/>
  <c r="AO818" i="22"/>
  <c r="AM818" i="22"/>
  <c r="AL818" i="22"/>
  <c r="AK818" i="22"/>
  <c r="F818" i="22"/>
  <c r="D818" i="22"/>
  <c r="C818" i="22"/>
  <c r="AR817" i="22"/>
  <c r="AZ817" i="22" s="1"/>
  <c r="AQ817" i="22"/>
  <c r="AO817" i="22"/>
  <c r="AM817" i="22"/>
  <c r="AL817" i="22"/>
  <c r="AK817" i="22"/>
  <c r="F817" i="22"/>
  <c r="D817" i="22"/>
  <c r="C817" i="22"/>
  <c r="AR816" i="22"/>
  <c r="AZ816" i="22" s="1"/>
  <c r="AQ816" i="22"/>
  <c r="AO816" i="22"/>
  <c r="AM816" i="22"/>
  <c r="AL816" i="22"/>
  <c r="AK816" i="22"/>
  <c r="F816" i="22"/>
  <c r="D816" i="22"/>
  <c r="C816" i="22"/>
  <c r="AR815" i="22"/>
  <c r="AZ815" i="22" s="1"/>
  <c r="AQ815" i="22"/>
  <c r="AO815" i="22"/>
  <c r="AM815" i="22"/>
  <c r="AL815" i="22"/>
  <c r="AK815" i="22"/>
  <c r="F815" i="22"/>
  <c r="D815" i="22"/>
  <c r="C815" i="22"/>
  <c r="AR814" i="22"/>
  <c r="AZ814" i="22" s="1"/>
  <c r="AQ814" i="22"/>
  <c r="AO814" i="22"/>
  <c r="AM814" i="22"/>
  <c r="AL814" i="22"/>
  <c r="AK814" i="22"/>
  <c r="F814" i="22"/>
  <c r="D814" i="22"/>
  <c r="C814" i="22"/>
  <c r="AR813" i="22"/>
  <c r="AZ813" i="22" s="1"/>
  <c r="AQ813" i="22"/>
  <c r="AO813" i="22"/>
  <c r="AM813" i="22"/>
  <c r="AL813" i="22"/>
  <c r="AK813" i="22"/>
  <c r="F813" i="22"/>
  <c r="D813" i="22"/>
  <c r="C813" i="22"/>
  <c r="AR812" i="22"/>
  <c r="AZ812" i="22" s="1"/>
  <c r="AQ812" i="22"/>
  <c r="AO812" i="22"/>
  <c r="AM812" i="22"/>
  <c r="AL812" i="22"/>
  <c r="AK812" i="22"/>
  <c r="F812" i="22"/>
  <c r="D812" i="22"/>
  <c r="C812" i="22"/>
  <c r="AR811" i="22"/>
  <c r="AZ811" i="22" s="1"/>
  <c r="AQ811" i="22"/>
  <c r="AO811" i="22"/>
  <c r="AM811" i="22"/>
  <c r="AL811" i="22"/>
  <c r="AK811" i="22"/>
  <c r="F811" i="22"/>
  <c r="D811" i="22"/>
  <c r="C811" i="22"/>
  <c r="AR810" i="22"/>
  <c r="AZ810" i="22" s="1"/>
  <c r="AQ810" i="22"/>
  <c r="AO810" i="22"/>
  <c r="AM810" i="22"/>
  <c r="AL810" i="22"/>
  <c r="AK810" i="22"/>
  <c r="F810" i="22"/>
  <c r="D810" i="22"/>
  <c r="C810" i="22"/>
  <c r="AR809" i="22"/>
  <c r="AZ809" i="22" s="1"/>
  <c r="AQ809" i="22"/>
  <c r="AO809" i="22"/>
  <c r="AM809" i="22"/>
  <c r="AL809" i="22"/>
  <c r="AK809" i="22"/>
  <c r="F809" i="22"/>
  <c r="D809" i="22"/>
  <c r="C809" i="22"/>
  <c r="AR808" i="22"/>
  <c r="AZ808" i="22" s="1"/>
  <c r="AQ808" i="22"/>
  <c r="AO808" i="22"/>
  <c r="AM808" i="22"/>
  <c r="AL808" i="22"/>
  <c r="AK808" i="22"/>
  <c r="F808" i="22"/>
  <c r="D808" i="22"/>
  <c r="C808" i="22"/>
  <c r="AR807" i="22"/>
  <c r="AZ807" i="22" s="1"/>
  <c r="AQ807" i="22"/>
  <c r="AO807" i="22"/>
  <c r="AM807" i="22"/>
  <c r="AL807" i="22"/>
  <c r="AK807" i="22"/>
  <c r="F807" i="22"/>
  <c r="D807" i="22"/>
  <c r="C807" i="22"/>
  <c r="AR806" i="22"/>
  <c r="AZ806" i="22" s="1"/>
  <c r="AQ806" i="22"/>
  <c r="AO806" i="22"/>
  <c r="AM806" i="22"/>
  <c r="AL806" i="22"/>
  <c r="AK806" i="22"/>
  <c r="F806" i="22"/>
  <c r="D806" i="22"/>
  <c r="C806" i="22"/>
  <c r="AR805" i="22"/>
  <c r="AZ805" i="22" s="1"/>
  <c r="AQ805" i="22"/>
  <c r="AO805" i="22"/>
  <c r="AM805" i="22"/>
  <c r="AL805" i="22"/>
  <c r="AK805" i="22"/>
  <c r="F805" i="22"/>
  <c r="D805" i="22"/>
  <c r="C805" i="22"/>
  <c r="AR804" i="22"/>
  <c r="AZ804" i="22" s="1"/>
  <c r="AQ804" i="22"/>
  <c r="AO804" i="22"/>
  <c r="AM804" i="22"/>
  <c r="AL804" i="22"/>
  <c r="AK804" i="22"/>
  <c r="F804" i="22"/>
  <c r="D804" i="22"/>
  <c r="C804" i="22"/>
  <c r="AR803" i="22"/>
  <c r="AZ803" i="22" s="1"/>
  <c r="AQ803" i="22"/>
  <c r="AO803" i="22"/>
  <c r="AM803" i="22"/>
  <c r="AL803" i="22"/>
  <c r="AK803" i="22"/>
  <c r="F803" i="22"/>
  <c r="D803" i="22"/>
  <c r="C803" i="22"/>
  <c r="AR802" i="22"/>
  <c r="AZ802" i="22" s="1"/>
  <c r="AQ802" i="22"/>
  <c r="AO802" i="22"/>
  <c r="AM802" i="22"/>
  <c r="AL802" i="22"/>
  <c r="AK802" i="22"/>
  <c r="F802" i="22"/>
  <c r="D802" i="22"/>
  <c r="C802" i="22"/>
  <c r="AR801" i="22"/>
  <c r="AZ801" i="22" s="1"/>
  <c r="AQ801" i="22"/>
  <c r="AO801" i="22"/>
  <c r="AM801" i="22"/>
  <c r="AL801" i="22"/>
  <c r="AK801" i="22"/>
  <c r="F801" i="22"/>
  <c r="D801" i="22"/>
  <c r="C801" i="22"/>
  <c r="AR800" i="22"/>
  <c r="AZ800" i="22" s="1"/>
  <c r="AQ800" i="22"/>
  <c r="AO800" i="22"/>
  <c r="AM800" i="22"/>
  <c r="AL800" i="22"/>
  <c r="AK800" i="22"/>
  <c r="F800" i="22"/>
  <c r="D800" i="22"/>
  <c r="C800" i="22"/>
  <c r="AR799" i="22"/>
  <c r="AZ799" i="22" s="1"/>
  <c r="AQ799" i="22"/>
  <c r="AO799" i="22"/>
  <c r="AM799" i="22"/>
  <c r="AL799" i="22"/>
  <c r="AK799" i="22"/>
  <c r="F799" i="22"/>
  <c r="D799" i="22"/>
  <c r="C799" i="22"/>
  <c r="AR798" i="22"/>
  <c r="AZ798" i="22" s="1"/>
  <c r="AQ798" i="22"/>
  <c r="AO798" i="22"/>
  <c r="AM798" i="22"/>
  <c r="AL798" i="22"/>
  <c r="AK798" i="22"/>
  <c r="F798" i="22"/>
  <c r="D798" i="22"/>
  <c r="C798" i="22"/>
  <c r="AR797" i="22"/>
  <c r="AZ797" i="22" s="1"/>
  <c r="AO797" i="22"/>
  <c r="AM797" i="22"/>
  <c r="AL797" i="22"/>
  <c r="AK797" i="22"/>
  <c r="F797" i="22"/>
  <c r="D797" i="22"/>
  <c r="AR794" i="22"/>
  <c r="AZ794" i="22" s="1"/>
  <c r="AQ794" i="22"/>
  <c r="AO794" i="22"/>
  <c r="AM794" i="22"/>
  <c r="AL794" i="22"/>
  <c r="AK794" i="22"/>
  <c r="F794" i="22"/>
  <c r="AR793" i="22"/>
  <c r="AZ793" i="22" s="1"/>
  <c r="AQ793" i="22"/>
  <c r="AO793" i="22"/>
  <c r="AM793" i="22"/>
  <c r="AL793" i="22"/>
  <c r="AK793" i="22"/>
  <c r="F793" i="22"/>
  <c r="D793" i="22"/>
  <c r="AR792" i="22"/>
  <c r="AZ792" i="22" s="1"/>
  <c r="AQ792" i="22"/>
  <c r="AO792" i="22"/>
  <c r="AM792" i="22"/>
  <c r="AL792" i="22"/>
  <c r="AK792" i="22"/>
  <c r="F792" i="22"/>
  <c r="D792" i="22"/>
  <c r="C792" i="22"/>
  <c r="AR791" i="22"/>
  <c r="AZ791" i="22" s="1"/>
  <c r="AQ791" i="22"/>
  <c r="AO791" i="22"/>
  <c r="AM791" i="22"/>
  <c r="AL791" i="22"/>
  <c r="AK791" i="22"/>
  <c r="F791" i="22"/>
  <c r="D791" i="22"/>
  <c r="C791" i="22"/>
  <c r="AR790" i="22"/>
  <c r="AZ790" i="22" s="1"/>
  <c r="AQ790" i="22"/>
  <c r="AO790" i="22"/>
  <c r="AM790" i="22"/>
  <c r="AL790" i="22"/>
  <c r="AK790" i="22"/>
  <c r="F790" i="22"/>
  <c r="D790" i="22"/>
  <c r="C790" i="22"/>
  <c r="AR789" i="22"/>
  <c r="AZ789" i="22" s="1"/>
  <c r="AQ789" i="22"/>
  <c r="AO789" i="22"/>
  <c r="AM789" i="22"/>
  <c r="AL789" i="22"/>
  <c r="AK789" i="22"/>
  <c r="F789" i="22"/>
  <c r="D789" i="22"/>
  <c r="C789" i="22"/>
  <c r="AR788" i="22"/>
  <c r="AZ788" i="22" s="1"/>
  <c r="AQ788" i="22"/>
  <c r="AO788" i="22"/>
  <c r="AM788" i="22"/>
  <c r="AL788" i="22"/>
  <c r="AK788" i="22"/>
  <c r="F788" i="22"/>
  <c r="D788" i="22"/>
  <c r="C788" i="22"/>
  <c r="AR787" i="22"/>
  <c r="AZ787" i="22" s="1"/>
  <c r="AQ787" i="22"/>
  <c r="AO787" i="22"/>
  <c r="AM787" i="22"/>
  <c r="AL787" i="22"/>
  <c r="AK787" i="22"/>
  <c r="F787" i="22"/>
  <c r="D787" i="22"/>
  <c r="C787" i="22"/>
  <c r="AR786" i="22"/>
  <c r="AZ786" i="22" s="1"/>
  <c r="AQ786" i="22"/>
  <c r="AO786" i="22"/>
  <c r="AM786" i="22"/>
  <c r="AL786" i="22"/>
  <c r="AK786" i="22"/>
  <c r="F786" i="22"/>
  <c r="D786" i="22"/>
  <c r="C786" i="22"/>
  <c r="AR785" i="22"/>
  <c r="AZ785" i="22" s="1"/>
  <c r="AQ785" i="22"/>
  <c r="AO785" i="22"/>
  <c r="AM785" i="22"/>
  <c r="AL785" i="22"/>
  <c r="AK785" i="22"/>
  <c r="F785" i="22"/>
  <c r="D785" i="22"/>
  <c r="C785" i="22"/>
  <c r="AR784" i="22"/>
  <c r="AZ784" i="22" s="1"/>
  <c r="AQ784" i="22"/>
  <c r="AO784" i="22"/>
  <c r="AM784" i="22"/>
  <c r="AL784" i="22"/>
  <c r="AK784" i="22"/>
  <c r="F784" i="22"/>
  <c r="D784" i="22"/>
  <c r="C784" i="22"/>
  <c r="AR783" i="22"/>
  <c r="AZ783" i="22" s="1"/>
  <c r="AQ783" i="22"/>
  <c r="AO783" i="22"/>
  <c r="AM783" i="22"/>
  <c r="AL783" i="22"/>
  <c r="AK783" i="22"/>
  <c r="F783" i="22"/>
  <c r="D783" i="22"/>
  <c r="C783" i="22"/>
  <c r="AR782" i="22"/>
  <c r="AZ782" i="22" s="1"/>
  <c r="AQ782" i="22"/>
  <c r="AO782" i="22"/>
  <c r="AM782" i="22"/>
  <c r="AL782" i="22"/>
  <c r="AK782" i="22"/>
  <c r="F782" i="22"/>
  <c r="D782" i="22"/>
  <c r="C782" i="22"/>
  <c r="AR781" i="22"/>
  <c r="AZ781" i="22" s="1"/>
  <c r="AQ781" i="22"/>
  <c r="AO781" i="22"/>
  <c r="AM781" i="22"/>
  <c r="AL781" i="22"/>
  <c r="AK781" i="22"/>
  <c r="F781" i="22"/>
  <c r="D781" i="22"/>
  <c r="C781" i="22"/>
  <c r="AR780" i="22"/>
  <c r="AZ780" i="22" s="1"/>
  <c r="AQ780" i="22"/>
  <c r="AO780" i="22"/>
  <c r="AM780" i="22"/>
  <c r="AL780" i="22"/>
  <c r="AK780" i="22"/>
  <c r="F780" i="22"/>
  <c r="D780" i="22"/>
  <c r="C780" i="22"/>
  <c r="AR779" i="22"/>
  <c r="AZ779" i="22" s="1"/>
  <c r="AQ779" i="22"/>
  <c r="AO779" i="22"/>
  <c r="AM779" i="22"/>
  <c r="AL779" i="22"/>
  <c r="AK779" i="22"/>
  <c r="F779" i="22"/>
  <c r="D779" i="22"/>
  <c r="C779" i="22"/>
  <c r="AR778" i="22"/>
  <c r="AZ778" i="22" s="1"/>
  <c r="AQ778" i="22"/>
  <c r="AO778" i="22"/>
  <c r="AM778" i="22"/>
  <c r="AL778" i="22"/>
  <c r="AK778" i="22"/>
  <c r="F778" i="22"/>
  <c r="D778" i="22"/>
  <c r="C778" i="22"/>
  <c r="AR777" i="22"/>
  <c r="AZ777" i="22" s="1"/>
  <c r="AQ777" i="22"/>
  <c r="AO777" i="22"/>
  <c r="AM777" i="22"/>
  <c r="AL777" i="22"/>
  <c r="AK777" i="22"/>
  <c r="F777" i="22"/>
  <c r="D777" i="22"/>
  <c r="C777" i="22"/>
  <c r="AR776" i="22"/>
  <c r="AZ776" i="22" s="1"/>
  <c r="AQ776" i="22"/>
  <c r="AO776" i="22"/>
  <c r="AM776" i="22"/>
  <c r="AL776" i="22"/>
  <c r="AK776" i="22"/>
  <c r="F776" i="22"/>
  <c r="D776" i="22"/>
  <c r="C776" i="22"/>
  <c r="AR775" i="22"/>
  <c r="AZ775" i="22" s="1"/>
  <c r="AQ775" i="22"/>
  <c r="AO775" i="22"/>
  <c r="AM775" i="22"/>
  <c r="AL775" i="22"/>
  <c r="AK775" i="22"/>
  <c r="F775" i="22"/>
  <c r="D775" i="22"/>
  <c r="C775" i="22"/>
  <c r="AR774" i="22"/>
  <c r="AZ774" i="22" s="1"/>
  <c r="AQ774" i="22"/>
  <c r="AO774" i="22"/>
  <c r="AM774" i="22"/>
  <c r="AL774" i="22"/>
  <c r="AK774" i="22"/>
  <c r="F774" i="22"/>
  <c r="D774" i="22"/>
  <c r="C774" i="22"/>
  <c r="AR773" i="22"/>
  <c r="AZ773" i="22" s="1"/>
  <c r="AQ773" i="22"/>
  <c r="AO773" i="22"/>
  <c r="AM773" i="22"/>
  <c r="AL773" i="22"/>
  <c r="AK773" i="22"/>
  <c r="F773" i="22"/>
  <c r="D773" i="22"/>
  <c r="C773" i="22"/>
  <c r="AR772" i="22"/>
  <c r="AZ772" i="22" s="1"/>
  <c r="AQ772" i="22"/>
  <c r="AO772" i="22"/>
  <c r="AM772" i="22"/>
  <c r="AL772" i="22"/>
  <c r="AK772" i="22"/>
  <c r="F772" i="22"/>
  <c r="D772" i="22"/>
  <c r="C772" i="22"/>
  <c r="AR771" i="22"/>
  <c r="AZ771" i="22" s="1"/>
  <c r="AQ771" i="22"/>
  <c r="AO771" i="22"/>
  <c r="AM771" i="22"/>
  <c r="AL771" i="22"/>
  <c r="AK771" i="22"/>
  <c r="F771" i="22"/>
  <c r="D771" i="22"/>
  <c r="C771" i="22"/>
  <c r="AR770" i="22"/>
  <c r="AZ770" i="22" s="1"/>
  <c r="AQ770" i="22"/>
  <c r="AO770" i="22"/>
  <c r="AM770" i="22"/>
  <c r="AL770" i="22"/>
  <c r="AK770" i="22"/>
  <c r="F770" i="22"/>
  <c r="D770" i="22"/>
  <c r="C770" i="22"/>
  <c r="AR769" i="22"/>
  <c r="AZ769" i="22" s="1"/>
  <c r="AQ769" i="22"/>
  <c r="AO769" i="22"/>
  <c r="AM769" i="22"/>
  <c r="AL769" i="22"/>
  <c r="AK769" i="22"/>
  <c r="F769" i="22"/>
  <c r="D769" i="22"/>
  <c r="C769" i="22"/>
  <c r="AR768" i="22"/>
  <c r="AZ768" i="22" s="1"/>
  <c r="AQ768" i="22"/>
  <c r="AO768" i="22"/>
  <c r="AM768" i="22"/>
  <c r="AL768" i="22"/>
  <c r="AK768" i="22"/>
  <c r="F768" i="22"/>
  <c r="D768" i="22"/>
  <c r="C768" i="22"/>
  <c r="AR767" i="22"/>
  <c r="AZ767" i="22" s="1"/>
  <c r="AQ767" i="22"/>
  <c r="AO767" i="22"/>
  <c r="AM767" i="22"/>
  <c r="AL767" i="22"/>
  <c r="AK767" i="22"/>
  <c r="F767" i="22"/>
  <c r="D767" i="22"/>
  <c r="C767" i="22"/>
  <c r="AR766" i="22"/>
  <c r="AZ766" i="22" s="1"/>
  <c r="AQ766" i="22"/>
  <c r="AO766" i="22"/>
  <c r="AM766" i="22"/>
  <c r="AL766" i="22"/>
  <c r="AK766" i="22"/>
  <c r="F766" i="22"/>
  <c r="D766" i="22"/>
  <c r="C766" i="22"/>
  <c r="AR765" i="22"/>
  <c r="AZ765" i="22" s="1"/>
  <c r="AQ765" i="22"/>
  <c r="AO765" i="22"/>
  <c r="AM765" i="22"/>
  <c r="AL765" i="22"/>
  <c r="AK765" i="22"/>
  <c r="F765" i="22"/>
  <c r="D765" i="22"/>
  <c r="C765" i="22"/>
  <c r="AR764" i="22"/>
  <c r="AZ764" i="22" s="1"/>
  <c r="AQ764" i="22"/>
  <c r="AO764" i="22"/>
  <c r="AM764" i="22"/>
  <c r="AL764" i="22"/>
  <c r="AK764" i="22"/>
  <c r="F764" i="22"/>
  <c r="D764" i="22"/>
  <c r="C764" i="22"/>
  <c r="AR763" i="22"/>
  <c r="AZ763" i="22" s="1"/>
  <c r="AQ763" i="22"/>
  <c r="AO763" i="22"/>
  <c r="AM763" i="22"/>
  <c r="AL763" i="22"/>
  <c r="AK763" i="22"/>
  <c r="F763" i="22"/>
  <c r="D763" i="22"/>
  <c r="C763" i="22"/>
  <c r="AR762" i="22"/>
  <c r="AZ762" i="22" s="1"/>
  <c r="AQ762" i="22"/>
  <c r="AO762" i="22"/>
  <c r="AM762" i="22"/>
  <c r="AL762" i="22"/>
  <c r="AK762" i="22"/>
  <c r="F762" i="22"/>
  <c r="D762" i="22"/>
  <c r="C762" i="22"/>
  <c r="AR561" i="22"/>
  <c r="AZ561" i="22" s="1"/>
  <c r="AQ561" i="22"/>
  <c r="AO561" i="22"/>
  <c r="AM561" i="22"/>
  <c r="AL561" i="22"/>
  <c r="AK561" i="22"/>
  <c r="F561" i="22"/>
  <c r="D561" i="22"/>
  <c r="C561" i="22"/>
  <c r="AR560" i="22"/>
  <c r="AZ560" i="22" s="1"/>
  <c r="AQ560" i="22"/>
  <c r="AO560" i="22"/>
  <c r="AM560" i="22"/>
  <c r="AL560" i="22"/>
  <c r="AK560" i="22"/>
  <c r="F560" i="22"/>
  <c r="D560" i="22"/>
  <c r="C560" i="22"/>
  <c r="AR559" i="22"/>
  <c r="AZ559" i="22" s="1"/>
  <c r="AQ559" i="22"/>
  <c r="AO559" i="22"/>
  <c r="AM559" i="22"/>
  <c r="AL559" i="22"/>
  <c r="AK559" i="22"/>
  <c r="F559" i="22"/>
  <c r="D559" i="22"/>
  <c r="C559" i="22"/>
  <c r="AR558" i="22"/>
  <c r="AZ558" i="22" s="1"/>
  <c r="AQ558" i="22"/>
  <c r="AO558" i="22"/>
  <c r="AM558" i="22"/>
  <c r="AL558" i="22"/>
  <c r="AK558" i="22"/>
  <c r="F558" i="22"/>
  <c r="D558" i="22"/>
  <c r="C558" i="22"/>
  <c r="AR557" i="22"/>
  <c r="AZ557" i="22" s="1"/>
  <c r="AQ557" i="22"/>
  <c r="AO557" i="22"/>
  <c r="AM557" i="22"/>
  <c r="AL557" i="22"/>
  <c r="AK557" i="22"/>
  <c r="F557" i="22"/>
  <c r="D557" i="22"/>
  <c r="C557" i="22"/>
  <c r="AR556" i="22"/>
  <c r="AZ556" i="22" s="1"/>
  <c r="AQ556" i="22"/>
  <c r="AO556" i="22"/>
  <c r="AM556" i="22"/>
  <c r="AL556" i="22"/>
  <c r="AK556" i="22"/>
  <c r="F556" i="22"/>
  <c r="D556" i="22"/>
  <c r="C556" i="22"/>
  <c r="AR555" i="22"/>
  <c r="AZ555" i="22" s="1"/>
  <c r="AQ555" i="22"/>
  <c r="AO555" i="22"/>
  <c r="AM555" i="22"/>
  <c r="AL555" i="22"/>
  <c r="AK555" i="22"/>
  <c r="F555" i="22"/>
  <c r="D555" i="22"/>
  <c r="C555" i="22"/>
  <c r="AR554" i="22"/>
  <c r="AZ554" i="22" s="1"/>
  <c r="AQ554" i="22"/>
  <c r="AO554" i="22"/>
  <c r="AM554" i="22"/>
  <c r="AL554" i="22"/>
  <c r="AK554" i="22"/>
  <c r="F554" i="22"/>
  <c r="D554" i="22"/>
  <c r="C554" i="22"/>
  <c r="AR553" i="22"/>
  <c r="AZ553" i="22" s="1"/>
  <c r="AQ553" i="22"/>
  <c r="AO553" i="22"/>
  <c r="AM553" i="22"/>
  <c r="AL553" i="22"/>
  <c r="AK553" i="22"/>
  <c r="F553" i="22"/>
  <c r="D553" i="22"/>
  <c r="C553" i="22"/>
  <c r="AR552" i="22"/>
  <c r="AZ552" i="22" s="1"/>
  <c r="AQ552" i="22"/>
  <c r="AO552" i="22"/>
  <c r="AM552" i="22"/>
  <c r="AL552" i="22"/>
  <c r="AK552" i="22"/>
  <c r="F552" i="22"/>
  <c r="D552" i="22"/>
  <c r="C552" i="22"/>
  <c r="AR551" i="22"/>
  <c r="AZ551" i="22" s="1"/>
  <c r="AQ551" i="22"/>
  <c r="AO551" i="22"/>
  <c r="AM551" i="22"/>
  <c r="AL551" i="22"/>
  <c r="AK551" i="22"/>
  <c r="F551" i="22"/>
  <c r="D551" i="22"/>
  <c r="C551" i="22"/>
  <c r="AR550" i="22"/>
  <c r="AZ550" i="22" s="1"/>
  <c r="AQ550" i="22"/>
  <c r="AO550" i="22"/>
  <c r="AM550" i="22"/>
  <c r="AL550" i="22"/>
  <c r="AK550" i="22"/>
  <c r="F550" i="22"/>
  <c r="D550" i="22"/>
  <c r="C550" i="22"/>
  <c r="AR549" i="22"/>
  <c r="AZ549" i="22" s="1"/>
  <c r="AQ549" i="22"/>
  <c r="AO549" i="22"/>
  <c r="AM549" i="22"/>
  <c r="AL549" i="22"/>
  <c r="AK549" i="22"/>
  <c r="F549" i="22"/>
  <c r="D549" i="22"/>
  <c r="C549" i="22"/>
  <c r="AR548" i="22"/>
  <c r="AZ548" i="22" s="1"/>
  <c r="AQ548" i="22"/>
  <c r="AO548" i="22"/>
  <c r="AM548" i="22"/>
  <c r="AL548" i="22"/>
  <c r="AK548" i="22"/>
  <c r="F548" i="22"/>
  <c r="D548" i="22"/>
  <c r="C548" i="22"/>
  <c r="AR547" i="22"/>
  <c r="AZ547" i="22" s="1"/>
  <c r="AQ547" i="22"/>
  <c r="AO547" i="22"/>
  <c r="AM547" i="22"/>
  <c r="AL547" i="22"/>
  <c r="AK547" i="22"/>
  <c r="F547" i="22"/>
  <c r="D547" i="22"/>
  <c r="C547" i="22"/>
  <c r="AR546" i="22"/>
  <c r="AZ546" i="22" s="1"/>
  <c r="AQ546" i="22"/>
  <c r="AO546" i="22"/>
  <c r="AM546" i="22"/>
  <c r="AL546" i="22"/>
  <c r="AK546" i="22"/>
  <c r="F546" i="22"/>
  <c r="D546" i="22"/>
  <c r="C546" i="22"/>
  <c r="AR545" i="22"/>
  <c r="AZ545" i="22" s="1"/>
  <c r="AQ545" i="22"/>
  <c r="AO545" i="22"/>
  <c r="AM545" i="22"/>
  <c r="AL545" i="22"/>
  <c r="AK545" i="22"/>
  <c r="F545" i="22"/>
  <c r="D545" i="22"/>
  <c r="C545" i="22"/>
  <c r="AR544" i="22"/>
  <c r="AZ544" i="22" s="1"/>
  <c r="AQ544" i="22"/>
  <c r="AO544" i="22"/>
  <c r="AM544" i="22"/>
  <c r="AL544" i="22"/>
  <c r="AK544" i="22"/>
  <c r="F544" i="22"/>
  <c r="D544" i="22"/>
  <c r="C544" i="22"/>
  <c r="AR543" i="22"/>
  <c r="AZ543" i="22" s="1"/>
  <c r="AQ543" i="22"/>
  <c r="AO543" i="22"/>
  <c r="AM543" i="22"/>
  <c r="AL543" i="22"/>
  <c r="AK543" i="22"/>
  <c r="F543" i="22"/>
  <c r="D543" i="22"/>
  <c r="C543" i="22"/>
  <c r="AR542" i="22"/>
  <c r="AZ542" i="22" s="1"/>
  <c r="AQ542" i="22"/>
  <c r="AO542" i="22"/>
  <c r="AM542" i="22"/>
  <c r="AL542" i="22"/>
  <c r="AK542" i="22"/>
  <c r="F542" i="22"/>
  <c r="D542" i="22"/>
  <c r="C542" i="22"/>
  <c r="AR541" i="22"/>
  <c r="AZ541" i="22" s="1"/>
  <c r="AQ541" i="22"/>
  <c r="AO541" i="22"/>
  <c r="AM541" i="22"/>
  <c r="AL541" i="22"/>
  <c r="AK541" i="22"/>
  <c r="F541" i="22"/>
  <c r="D541" i="22"/>
  <c r="C541" i="22"/>
  <c r="AR540" i="22"/>
  <c r="AZ540" i="22" s="1"/>
  <c r="AQ540" i="22"/>
  <c r="AO540" i="22"/>
  <c r="AM540" i="22"/>
  <c r="AL540" i="22"/>
  <c r="AK540" i="22"/>
  <c r="F540" i="22"/>
  <c r="D540" i="22"/>
  <c r="C540" i="22"/>
  <c r="AR539" i="22"/>
  <c r="AZ539" i="22" s="1"/>
  <c r="AQ539" i="22"/>
  <c r="AO539" i="22"/>
  <c r="AM539" i="22"/>
  <c r="AL539" i="22"/>
  <c r="AK539" i="22"/>
  <c r="F539" i="22"/>
  <c r="D539" i="22"/>
  <c r="C539" i="22"/>
  <c r="AR538" i="22"/>
  <c r="AZ538" i="22" s="1"/>
  <c r="AQ538" i="22"/>
  <c r="AO538" i="22"/>
  <c r="AM538" i="22"/>
  <c r="AL538" i="22"/>
  <c r="AK538" i="22"/>
  <c r="F538" i="22"/>
  <c r="D538" i="22"/>
  <c r="C538" i="22"/>
  <c r="AR537" i="22"/>
  <c r="AZ537" i="22" s="1"/>
  <c r="AQ537" i="22"/>
  <c r="AO537" i="22"/>
  <c r="AM537" i="22"/>
  <c r="AL537" i="22"/>
  <c r="AK537" i="22"/>
  <c r="F537" i="22"/>
  <c r="D537" i="22"/>
  <c r="C537" i="22"/>
  <c r="AR536" i="22"/>
  <c r="AZ536" i="22" s="1"/>
  <c r="AQ536" i="22"/>
  <c r="AO536" i="22"/>
  <c r="AM536" i="22"/>
  <c r="AL536" i="22"/>
  <c r="AK536" i="22"/>
  <c r="F536" i="22"/>
  <c r="D536" i="22"/>
  <c r="C536" i="22"/>
  <c r="AR535" i="22"/>
  <c r="AZ535" i="22" s="1"/>
  <c r="AQ535" i="22"/>
  <c r="AO535" i="22"/>
  <c r="AM535" i="22"/>
  <c r="AL535" i="22"/>
  <c r="AK535" i="22"/>
  <c r="F535" i="22"/>
  <c r="D535" i="22"/>
  <c r="C535" i="22"/>
  <c r="AR534" i="22"/>
  <c r="AZ534" i="22" s="1"/>
  <c r="AQ534" i="22"/>
  <c r="AO534" i="22"/>
  <c r="AM534" i="22"/>
  <c r="AL534" i="22"/>
  <c r="AK534" i="22"/>
  <c r="F534" i="22"/>
  <c r="D534" i="22"/>
  <c r="C534" i="22"/>
  <c r="AR533" i="22"/>
  <c r="AZ533" i="22" s="1"/>
  <c r="AQ533" i="22"/>
  <c r="AO533" i="22"/>
  <c r="AM533" i="22"/>
  <c r="AL533" i="22"/>
  <c r="AK533" i="22"/>
  <c r="F533" i="22"/>
  <c r="D533" i="22"/>
  <c r="C533" i="22"/>
  <c r="AR532" i="22"/>
  <c r="AZ532" i="22" s="1"/>
  <c r="AQ532" i="22"/>
  <c r="AO532" i="22"/>
  <c r="AM532" i="22"/>
  <c r="AL532" i="22"/>
  <c r="AK532" i="22"/>
  <c r="F532" i="22"/>
  <c r="D532" i="22"/>
  <c r="C532" i="22"/>
  <c r="AR531" i="22"/>
  <c r="AZ531" i="22" s="1"/>
  <c r="AQ531" i="22"/>
  <c r="AO531" i="22"/>
  <c r="AM531" i="22"/>
  <c r="AL531" i="22"/>
  <c r="AK531" i="22"/>
  <c r="F531" i="22"/>
  <c r="D531" i="22"/>
  <c r="C531" i="22"/>
  <c r="AR530" i="22"/>
  <c r="AZ530" i="22" s="1"/>
  <c r="AQ530" i="22"/>
  <c r="AO530" i="22"/>
  <c r="AM530" i="22"/>
  <c r="AL530" i="22"/>
  <c r="AK530" i="22"/>
  <c r="F530" i="22"/>
  <c r="D530" i="22"/>
  <c r="C530" i="22"/>
  <c r="AR529" i="22"/>
  <c r="AZ529" i="22" s="1"/>
  <c r="AQ529" i="22"/>
  <c r="AO529" i="22"/>
  <c r="AM529" i="22"/>
  <c r="AL529" i="22"/>
  <c r="AK529" i="22"/>
  <c r="F529" i="22"/>
  <c r="D529" i="22"/>
  <c r="C529" i="22"/>
  <c r="AR528" i="22"/>
  <c r="AZ528" i="22" s="1"/>
  <c r="AQ528" i="22"/>
  <c r="AO528" i="22"/>
  <c r="AM528" i="22"/>
  <c r="AL528" i="22"/>
  <c r="AK528" i="22"/>
  <c r="F528" i="22"/>
  <c r="D528" i="22"/>
  <c r="C528" i="22"/>
  <c r="AR527" i="22"/>
  <c r="AZ527" i="22" s="1"/>
  <c r="AQ527" i="22"/>
  <c r="AO527" i="22"/>
  <c r="AM527" i="22"/>
  <c r="AL527" i="22"/>
  <c r="AK527" i="22"/>
  <c r="F527" i="22"/>
  <c r="D527" i="22"/>
  <c r="C527" i="22"/>
  <c r="AR526" i="22"/>
  <c r="AZ526" i="22" s="1"/>
  <c r="AQ526" i="22"/>
  <c r="AO526" i="22"/>
  <c r="AM526" i="22"/>
  <c r="AL526" i="22"/>
  <c r="AK526" i="22"/>
  <c r="F526" i="22"/>
  <c r="D526" i="22"/>
  <c r="C526" i="22"/>
  <c r="AR525" i="22"/>
  <c r="AZ525" i="22" s="1"/>
  <c r="AQ525" i="22"/>
  <c r="AO525" i="22"/>
  <c r="AM525" i="22"/>
  <c r="AL525" i="22"/>
  <c r="AK525" i="22"/>
  <c r="F525" i="22"/>
  <c r="D525" i="22"/>
  <c r="C525" i="22"/>
  <c r="AR524" i="22"/>
  <c r="AZ524" i="22" s="1"/>
  <c r="AQ524" i="22"/>
  <c r="AO524" i="22"/>
  <c r="AM524" i="22"/>
  <c r="AL524" i="22"/>
  <c r="AK524" i="22"/>
  <c r="F524" i="22"/>
  <c r="D524" i="22"/>
  <c r="C524" i="22"/>
  <c r="AR523" i="22"/>
  <c r="AZ523" i="22" s="1"/>
  <c r="AQ523" i="22"/>
  <c r="AO523" i="22"/>
  <c r="AM523" i="22"/>
  <c r="AL523" i="22"/>
  <c r="AK523" i="22"/>
  <c r="F523" i="22"/>
  <c r="D523" i="22"/>
  <c r="C523" i="22"/>
  <c r="AR522" i="22"/>
  <c r="AZ522" i="22" s="1"/>
  <c r="AQ522" i="22"/>
  <c r="AO522" i="22"/>
  <c r="AM522" i="22"/>
  <c r="AL522" i="22"/>
  <c r="AK522" i="22"/>
  <c r="F522" i="22"/>
  <c r="D522" i="22"/>
  <c r="C522" i="22"/>
  <c r="AR521" i="22"/>
  <c r="AZ521" i="22" s="1"/>
  <c r="AQ521" i="22"/>
  <c r="AO521" i="22"/>
  <c r="AM521" i="22"/>
  <c r="AL521" i="22"/>
  <c r="AK521" i="22"/>
  <c r="F521" i="22"/>
  <c r="D521" i="22"/>
  <c r="C521" i="22"/>
  <c r="AR520" i="22"/>
  <c r="AZ520" i="22" s="1"/>
  <c r="AQ520" i="22"/>
  <c r="AO520" i="22"/>
  <c r="AM520" i="22"/>
  <c r="AL520" i="22"/>
  <c r="AK520" i="22"/>
  <c r="F520" i="22"/>
  <c r="D520" i="22"/>
  <c r="C520" i="22"/>
  <c r="AR519" i="22"/>
  <c r="AZ519" i="22" s="1"/>
  <c r="AQ519" i="22"/>
  <c r="AO519" i="22"/>
  <c r="AM519" i="22"/>
  <c r="AL519" i="22"/>
  <c r="AK519" i="22"/>
  <c r="F519" i="22"/>
  <c r="D519" i="22"/>
  <c r="C519" i="22"/>
  <c r="AR518" i="22"/>
  <c r="AZ518" i="22" s="1"/>
  <c r="AQ518" i="22"/>
  <c r="AO518" i="22"/>
  <c r="AM518" i="22"/>
  <c r="AL518" i="22"/>
  <c r="AK518" i="22"/>
  <c r="F518" i="22"/>
  <c r="D518" i="22"/>
  <c r="C518" i="22"/>
  <c r="AR517" i="22"/>
  <c r="AZ517" i="22" s="1"/>
  <c r="AQ517" i="22"/>
  <c r="AO517" i="22"/>
  <c r="AM517" i="22"/>
  <c r="AL517" i="22"/>
  <c r="AK517" i="22"/>
  <c r="F517" i="22"/>
  <c r="D517" i="22"/>
  <c r="C517" i="22"/>
  <c r="AR516" i="22"/>
  <c r="AZ516" i="22" s="1"/>
  <c r="AQ516" i="22"/>
  <c r="AO516" i="22"/>
  <c r="AM516" i="22"/>
  <c r="AL516" i="22"/>
  <c r="AK516" i="22"/>
  <c r="F516" i="22"/>
  <c r="D516" i="22"/>
  <c r="C516" i="22"/>
  <c r="AR515" i="22"/>
  <c r="AZ515" i="22" s="1"/>
  <c r="AQ515" i="22"/>
  <c r="AO515" i="22"/>
  <c r="AM515" i="22"/>
  <c r="AL515" i="22"/>
  <c r="AK515" i="22"/>
  <c r="F515" i="22"/>
  <c r="D515" i="22"/>
  <c r="C515" i="22"/>
  <c r="AR514" i="22"/>
  <c r="AZ514" i="22" s="1"/>
  <c r="AQ514" i="22"/>
  <c r="AO514" i="22"/>
  <c r="AM514" i="22"/>
  <c r="AL514" i="22"/>
  <c r="AK514" i="22"/>
  <c r="F514" i="22"/>
  <c r="D514" i="22"/>
  <c r="C514" i="22"/>
  <c r="AR513" i="22"/>
  <c r="AZ513" i="22" s="1"/>
  <c r="AQ513" i="22"/>
  <c r="AO513" i="22"/>
  <c r="AM513" i="22"/>
  <c r="AL513" i="22"/>
  <c r="AK513" i="22"/>
  <c r="F513" i="22"/>
  <c r="D513" i="22"/>
  <c r="C513" i="22"/>
  <c r="AR512" i="22"/>
  <c r="AZ512" i="22" s="1"/>
  <c r="AQ512" i="22"/>
  <c r="AO512" i="22"/>
  <c r="AM512" i="22"/>
  <c r="AL512" i="22"/>
  <c r="AK512" i="22"/>
  <c r="F512" i="22"/>
  <c r="D512" i="22"/>
  <c r="C512" i="22"/>
  <c r="AR511" i="22"/>
  <c r="AZ511" i="22" s="1"/>
  <c r="AQ511" i="22"/>
  <c r="AO511" i="22"/>
  <c r="AM511" i="22"/>
  <c r="AL511" i="22"/>
  <c r="AK511" i="22"/>
  <c r="F511" i="22"/>
  <c r="D511" i="22"/>
  <c r="C511" i="22"/>
  <c r="AR510" i="22"/>
  <c r="AZ510" i="22" s="1"/>
  <c r="AQ510" i="22"/>
  <c r="AO510" i="22"/>
  <c r="AM510" i="22"/>
  <c r="AL510" i="22"/>
  <c r="AK510" i="22"/>
  <c r="F510" i="22"/>
  <c r="D510" i="22"/>
  <c r="C510" i="22"/>
  <c r="AR509" i="22"/>
  <c r="AZ509" i="22" s="1"/>
  <c r="AQ509" i="22"/>
  <c r="AO509" i="22"/>
  <c r="AM509" i="22"/>
  <c r="AL509" i="22"/>
  <c r="AK509" i="22"/>
  <c r="F509" i="22"/>
  <c r="D509" i="22"/>
  <c r="C509" i="22"/>
  <c r="AR508" i="22"/>
  <c r="AZ508" i="22" s="1"/>
  <c r="AQ508" i="22"/>
  <c r="AO508" i="22"/>
  <c r="AM508" i="22"/>
  <c r="AL508" i="22"/>
  <c r="AK508" i="22"/>
  <c r="F508" i="22"/>
  <c r="D508" i="22"/>
  <c r="C508" i="22"/>
  <c r="AR507" i="22"/>
  <c r="AZ507" i="22" s="1"/>
  <c r="AQ507" i="22"/>
  <c r="AO507" i="22"/>
  <c r="AM507" i="22"/>
  <c r="AL507" i="22"/>
  <c r="AK507" i="22"/>
  <c r="F507" i="22"/>
  <c r="D507" i="22"/>
  <c r="C507" i="22"/>
  <c r="AR506" i="22"/>
  <c r="AZ506" i="22" s="1"/>
  <c r="AQ506" i="22"/>
  <c r="AO506" i="22"/>
  <c r="AM506" i="22"/>
  <c r="AL506" i="22"/>
  <c r="AK506" i="22"/>
  <c r="F506" i="22"/>
  <c r="D506" i="22"/>
  <c r="C506" i="22"/>
  <c r="AR505" i="22"/>
  <c r="AZ505" i="22" s="1"/>
  <c r="AQ505" i="22"/>
  <c r="AO505" i="22"/>
  <c r="AM505" i="22"/>
  <c r="AL505" i="22"/>
  <c r="AK505" i="22"/>
  <c r="F505" i="22"/>
  <c r="D505" i="22"/>
  <c r="C505" i="22"/>
  <c r="AR504" i="22"/>
  <c r="AZ504" i="22" s="1"/>
  <c r="AQ504" i="22"/>
  <c r="AO504" i="22"/>
  <c r="AM504" i="22"/>
  <c r="AL504" i="22"/>
  <c r="AK504" i="22"/>
  <c r="F504" i="22"/>
  <c r="D504" i="22"/>
  <c r="C504" i="22"/>
  <c r="AR503" i="22"/>
  <c r="AZ503" i="22" s="1"/>
  <c r="AQ503" i="22"/>
  <c r="AO503" i="22"/>
  <c r="AM503" i="22"/>
  <c r="AL503" i="22"/>
  <c r="AK503" i="22"/>
  <c r="F503" i="22"/>
  <c r="D503" i="22"/>
  <c r="C503" i="22"/>
  <c r="AR502" i="22"/>
  <c r="AZ502" i="22" s="1"/>
  <c r="AQ502" i="22"/>
  <c r="AO502" i="22"/>
  <c r="AM502" i="22"/>
  <c r="AL502" i="22"/>
  <c r="AK502" i="22"/>
  <c r="F502" i="22"/>
  <c r="D502" i="22"/>
  <c r="C502" i="22"/>
  <c r="AR501" i="22"/>
  <c r="AZ501" i="22" s="1"/>
  <c r="AQ501" i="22"/>
  <c r="AO501" i="22"/>
  <c r="AM501" i="22"/>
  <c r="AL501" i="22"/>
  <c r="AK501" i="22"/>
  <c r="F501" i="22"/>
  <c r="D501" i="22"/>
  <c r="C501" i="22"/>
  <c r="AR500" i="22"/>
  <c r="AZ500" i="22" s="1"/>
  <c r="AQ500" i="22"/>
  <c r="AO500" i="22"/>
  <c r="AM500" i="22"/>
  <c r="AL500" i="22"/>
  <c r="AK500" i="22"/>
  <c r="F500" i="22"/>
  <c r="D500" i="22"/>
  <c r="C500" i="22"/>
  <c r="AR499" i="22"/>
  <c r="AZ499" i="22" s="1"/>
  <c r="AQ499" i="22"/>
  <c r="AO499" i="22"/>
  <c r="AM499" i="22"/>
  <c r="AL499" i="22"/>
  <c r="AK499" i="22"/>
  <c r="F499" i="22"/>
  <c r="D499" i="22"/>
  <c r="C499" i="22"/>
  <c r="AR498" i="22"/>
  <c r="AZ498" i="22" s="1"/>
  <c r="AQ498" i="22"/>
  <c r="AO498" i="22"/>
  <c r="AM498" i="22"/>
  <c r="AL498" i="22"/>
  <c r="AK498" i="22"/>
  <c r="F498" i="22"/>
  <c r="D498" i="22"/>
  <c r="C498" i="22"/>
  <c r="AR497" i="22"/>
  <c r="AZ497" i="22" s="1"/>
  <c r="AQ497" i="22"/>
  <c r="AO497" i="22"/>
  <c r="AM497" i="22"/>
  <c r="AL497" i="22"/>
  <c r="AK497" i="22"/>
  <c r="F497" i="22"/>
  <c r="D497" i="22"/>
  <c r="C497" i="22"/>
  <c r="AR496" i="22"/>
  <c r="AZ496" i="22" s="1"/>
  <c r="AQ496" i="22"/>
  <c r="AO496" i="22"/>
  <c r="AM496" i="22"/>
  <c r="AL496" i="22"/>
  <c r="AK496" i="22"/>
  <c r="F496" i="22"/>
  <c r="D496" i="22"/>
  <c r="C496" i="22"/>
  <c r="AR495" i="22"/>
  <c r="AZ495" i="22" s="1"/>
  <c r="AQ495" i="22"/>
  <c r="AO495" i="22"/>
  <c r="AM495" i="22"/>
  <c r="AL495" i="22"/>
  <c r="AK495" i="22"/>
  <c r="F495" i="22"/>
  <c r="D495" i="22"/>
  <c r="C495" i="22"/>
  <c r="AR494" i="22"/>
  <c r="AZ494" i="22" s="1"/>
  <c r="AQ494" i="22"/>
  <c r="AO494" i="22"/>
  <c r="AM494" i="22"/>
  <c r="AL494" i="22"/>
  <c r="AK494" i="22"/>
  <c r="F494" i="22"/>
  <c r="D494" i="22"/>
  <c r="C494" i="22"/>
  <c r="AR493" i="22"/>
  <c r="AZ493" i="22" s="1"/>
  <c r="AQ493" i="22"/>
  <c r="AO493" i="22"/>
  <c r="AM493" i="22"/>
  <c r="AL493" i="22"/>
  <c r="AK493" i="22"/>
  <c r="F493" i="22"/>
  <c r="D493" i="22"/>
  <c r="C493" i="22"/>
  <c r="AR492" i="22"/>
  <c r="AZ492" i="22" s="1"/>
  <c r="AQ492" i="22"/>
  <c r="AO492" i="22"/>
  <c r="AM492" i="22"/>
  <c r="AL492" i="22"/>
  <c r="AK492" i="22"/>
  <c r="F492" i="22"/>
  <c r="D492" i="22"/>
  <c r="C492" i="22"/>
  <c r="AR491" i="22"/>
  <c r="AZ491" i="22" s="1"/>
  <c r="AQ491" i="22"/>
  <c r="AO491" i="22"/>
  <c r="AM491" i="22"/>
  <c r="AL491" i="22"/>
  <c r="AK491" i="22"/>
  <c r="F491" i="22"/>
  <c r="D491" i="22"/>
  <c r="C491" i="22"/>
  <c r="AR490" i="22"/>
  <c r="AZ490" i="22" s="1"/>
  <c r="AQ490" i="22"/>
  <c r="AO490" i="22"/>
  <c r="AM490" i="22"/>
  <c r="AL490" i="22"/>
  <c r="AK490" i="22"/>
  <c r="F490" i="22"/>
  <c r="D490" i="22"/>
  <c r="C490" i="22"/>
  <c r="AR489" i="22"/>
  <c r="AZ489" i="22" s="1"/>
  <c r="AQ489" i="22"/>
  <c r="AO489" i="22"/>
  <c r="AM489" i="22"/>
  <c r="AL489" i="22"/>
  <c r="AK489" i="22"/>
  <c r="F489" i="22"/>
  <c r="D489" i="22"/>
  <c r="C489" i="22"/>
  <c r="AR488" i="22"/>
  <c r="AZ488" i="22" s="1"/>
  <c r="AQ488" i="22"/>
  <c r="AO488" i="22"/>
  <c r="AM488" i="22"/>
  <c r="AL488" i="22"/>
  <c r="AK488" i="22"/>
  <c r="F488" i="22"/>
  <c r="D488" i="22"/>
  <c r="C488" i="22"/>
  <c r="AR487" i="22"/>
  <c r="AZ487" i="22" s="1"/>
  <c r="AQ487" i="22"/>
  <c r="AO487" i="22"/>
  <c r="AM487" i="22"/>
  <c r="AL487" i="22"/>
  <c r="AK487" i="22"/>
  <c r="F487" i="22"/>
  <c r="D487" i="22"/>
  <c r="C487" i="22"/>
  <c r="AR486" i="22"/>
  <c r="AZ486" i="22" s="1"/>
  <c r="AQ486" i="22"/>
  <c r="AO486" i="22"/>
  <c r="AM486" i="22"/>
  <c r="AL486" i="22"/>
  <c r="AK486" i="22"/>
  <c r="F486" i="22"/>
  <c r="D486" i="22"/>
  <c r="C486" i="22"/>
  <c r="AR485" i="22"/>
  <c r="AZ485" i="22" s="1"/>
  <c r="AQ485" i="22"/>
  <c r="AO485" i="22"/>
  <c r="AM485" i="22"/>
  <c r="AL485" i="22"/>
  <c r="AK485" i="22"/>
  <c r="F485" i="22"/>
  <c r="D485" i="22"/>
  <c r="C485" i="22"/>
  <c r="AR484" i="22"/>
  <c r="AZ484" i="22" s="1"/>
  <c r="AQ484" i="22"/>
  <c r="AO484" i="22"/>
  <c r="AM484" i="22"/>
  <c r="AL484" i="22"/>
  <c r="AK484" i="22"/>
  <c r="F484" i="22"/>
  <c r="D484" i="22"/>
  <c r="C484" i="22"/>
  <c r="AR483" i="22"/>
  <c r="AZ483" i="22" s="1"/>
  <c r="AQ483" i="22"/>
  <c r="AO483" i="22"/>
  <c r="AM483" i="22"/>
  <c r="AL483" i="22"/>
  <c r="AK483" i="22"/>
  <c r="F483" i="22"/>
  <c r="D483" i="22"/>
  <c r="C483" i="22"/>
  <c r="AR482" i="22"/>
  <c r="AZ482" i="22" s="1"/>
  <c r="AQ482" i="22"/>
  <c r="AO482" i="22"/>
  <c r="AM482" i="22"/>
  <c r="AL482" i="22"/>
  <c r="AK482" i="22"/>
  <c r="F482" i="22"/>
  <c r="D482" i="22"/>
  <c r="C482" i="22"/>
  <c r="AR481" i="22"/>
  <c r="AZ481" i="22" s="1"/>
  <c r="AQ481" i="22"/>
  <c r="AO481" i="22"/>
  <c r="AM481" i="22"/>
  <c r="AL481" i="22"/>
  <c r="AK481" i="22"/>
  <c r="F481" i="22"/>
  <c r="D481" i="22"/>
  <c r="C481" i="22"/>
  <c r="AR480" i="22"/>
  <c r="AZ480" i="22" s="1"/>
  <c r="AQ480" i="22"/>
  <c r="AO480" i="22"/>
  <c r="AM480" i="22"/>
  <c r="AL480" i="22"/>
  <c r="AK480" i="22"/>
  <c r="F480" i="22"/>
  <c r="D480" i="22"/>
  <c r="C480" i="22"/>
  <c r="AR479" i="22"/>
  <c r="AZ479" i="22" s="1"/>
  <c r="AQ479" i="22"/>
  <c r="AO479" i="22"/>
  <c r="AM479" i="22"/>
  <c r="AL479" i="22"/>
  <c r="AK479" i="22"/>
  <c r="F479" i="22"/>
  <c r="D479" i="22"/>
  <c r="C479" i="22"/>
  <c r="AR478" i="22"/>
  <c r="AZ478" i="22" s="1"/>
  <c r="AQ478" i="22"/>
  <c r="AO478" i="22"/>
  <c r="AM478" i="22"/>
  <c r="AL478" i="22"/>
  <c r="AK478" i="22"/>
  <c r="F478" i="22"/>
  <c r="D478" i="22"/>
  <c r="C478" i="22"/>
  <c r="AR477" i="22"/>
  <c r="AZ477" i="22" s="1"/>
  <c r="AQ477" i="22"/>
  <c r="AO477" i="22"/>
  <c r="AM477" i="22"/>
  <c r="AL477" i="22"/>
  <c r="AK477" i="22"/>
  <c r="F477" i="22"/>
  <c r="D477" i="22"/>
  <c r="C477" i="22"/>
  <c r="AR476" i="22"/>
  <c r="AZ476" i="22" s="1"/>
  <c r="AQ476" i="22"/>
  <c r="AO476" i="22"/>
  <c r="AM476" i="22"/>
  <c r="AL476" i="22"/>
  <c r="AK476" i="22"/>
  <c r="F476" i="22"/>
  <c r="D476" i="22"/>
  <c r="C476" i="22"/>
  <c r="AR475" i="22"/>
  <c r="AZ475" i="22" s="1"/>
  <c r="AQ475" i="22"/>
  <c r="AO475" i="22"/>
  <c r="AM475" i="22"/>
  <c r="AL475" i="22"/>
  <c r="AK475" i="22"/>
  <c r="F475" i="22"/>
  <c r="D475" i="22"/>
  <c r="C475" i="22"/>
  <c r="AR474" i="22"/>
  <c r="AZ474" i="22" s="1"/>
  <c r="AQ474" i="22"/>
  <c r="AO474" i="22"/>
  <c r="AM474" i="22"/>
  <c r="AL474" i="22"/>
  <c r="AK474" i="22"/>
  <c r="F474" i="22"/>
  <c r="D474" i="22"/>
  <c r="C474" i="22"/>
  <c r="AR473" i="22"/>
  <c r="AZ473" i="22" s="1"/>
  <c r="AQ473" i="22"/>
  <c r="AO473" i="22"/>
  <c r="AM473" i="22"/>
  <c r="AL473" i="22"/>
  <c r="AK473" i="22"/>
  <c r="F473" i="22"/>
  <c r="D473" i="22"/>
  <c r="C473" i="22"/>
  <c r="AR472" i="22"/>
  <c r="AZ472" i="22" s="1"/>
  <c r="AQ472" i="22"/>
  <c r="AO472" i="22"/>
  <c r="AM472" i="22"/>
  <c r="AL472" i="22"/>
  <c r="AK472" i="22"/>
  <c r="F472" i="22"/>
  <c r="D472" i="22"/>
  <c r="C472" i="22"/>
  <c r="AR471" i="22"/>
  <c r="AZ471" i="22" s="1"/>
  <c r="AQ471" i="22"/>
  <c r="AO471" i="22"/>
  <c r="AM471" i="22"/>
  <c r="AL471" i="22"/>
  <c r="AK471" i="22"/>
  <c r="F471" i="22"/>
  <c r="D471" i="22"/>
  <c r="C471" i="22"/>
  <c r="AR470" i="22"/>
  <c r="AZ470" i="22" s="1"/>
  <c r="AQ470" i="22"/>
  <c r="AO470" i="22"/>
  <c r="AM470" i="22"/>
  <c r="AL470" i="22"/>
  <c r="AK470" i="22"/>
  <c r="F470" i="22"/>
  <c r="D470" i="22"/>
  <c r="C470" i="22"/>
  <c r="AR469" i="22"/>
  <c r="AZ469" i="22" s="1"/>
  <c r="AQ469" i="22"/>
  <c r="AO469" i="22"/>
  <c r="AM469" i="22"/>
  <c r="AL469" i="22"/>
  <c r="AK469" i="22"/>
  <c r="F469" i="22"/>
  <c r="D469" i="22"/>
  <c r="C469" i="22"/>
  <c r="AR468" i="22"/>
  <c r="AZ468" i="22" s="1"/>
  <c r="AQ468" i="22"/>
  <c r="AO468" i="22"/>
  <c r="AM468" i="22"/>
  <c r="AL468" i="22"/>
  <c r="AK468" i="22"/>
  <c r="F468" i="22"/>
  <c r="D468" i="22"/>
  <c r="C468" i="22"/>
  <c r="AR467" i="22"/>
  <c r="AZ467" i="22" s="1"/>
  <c r="AQ467" i="22"/>
  <c r="AO467" i="22"/>
  <c r="AM467" i="22"/>
  <c r="AL467" i="22"/>
  <c r="AK467" i="22"/>
  <c r="F467" i="22"/>
  <c r="D467" i="22"/>
  <c r="C467" i="22"/>
  <c r="AR466" i="22"/>
  <c r="AZ466" i="22" s="1"/>
  <c r="AQ466" i="22"/>
  <c r="AO466" i="22"/>
  <c r="AM466" i="22"/>
  <c r="AL466" i="22"/>
  <c r="AK466" i="22"/>
  <c r="F466" i="22"/>
  <c r="D466" i="22"/>
  <c r="C466" i="22"/>
  <c r="AR465" i="22"/>
  <c r="AZ465" i="22" s="1"/>
  <c r="AQ465" i="22"/>
  <c r="AO465" i="22"/>
  <c r="AM465" i="22"/>
  <c r="AL465" i="22"/>
  <c r="AK465" i="22"/>
  <c r="F465" i="22"/>
  <c r="D465" i="22"/>
  <c r="C465" i="22"/>
  <c r="AR464" i="22"/>
  <c r="AZ464" i="22" s="1"/>
  <c r="AQ464" i="22"/>
  <c r="AO464" i="22"/>
  <c r="AM464" i="22"/>
  <c r="AL464" i="22"/>
  <c r="AK464" i="22"/>
  <c r="F464" i="22"/>
  <c r="D464" i="22"/>
  <c r="C464" i="22"/>
  <c r="AR463" i="22"/>
  <c r="AZ463" i="22" s="1"/>
  <c r="AQ463" i="22"/>
  <c r="AO463" i="22"/>
  <c r="AM463" i="22"/>
  <c r="AL463" i="22"/>
  <c r="AK463" i="22"/>
  <c r="F463" i="22"/>
  <c r="D463" i="22"/>
  <c r="C463" i="22"/>
  <c r="AR462" i="22"/>
  <c r="AZ462" i="22" s="1"/>
  <c r="AQ462" i="22"/>
  <c r="AO462" i="22"/>
  <c r="AM462" i="22"/>
  <c r="AL462" i="22"/>
  <c r="AK462" i="22"/>
  <c r="F462" i="22"/>
  <c r="D462" i="22"/>
  <c r="C462" i="22"/>
  <c r="AR461" i="22"/>
  <c r="AZ461" i="22" s="1"/>
  <c r="AQ461" i="22"/>
  <c r="AO461" i="22"/>
  <c r="AM461" i="22"/>
  <c r="AL461" i="22"/>
  <c r="AK461" i="22"/>
  <c r="F461" i="22"/>
  <c r="D461" i="22"/>
  <c r="C461" i="22"/>
  <c r="AR460" i="22"/>
  <c r="AZ460" i="22" s="1"/>
  <c r="AQ460" i="22"/>
  <c r="AO460" i="22"/>
  <c r="AM460" i="22"/>
  <c r="AL460" i="22"/>
  <c r="AK460" i="22"/>
  <c r="F460" i="22"/>
  <c r="D460" i="22"/>
  <c r="C460" i="22"/>
  <c r="AR459" i="22"/>
  <c r="AZ459" i="22" s="1"/>
  <c r="AQ459" i="22"/>
  <c r="AO459" i="22"/>
  <c r="AM459" i="22"/>
  <c r="AL459" i="22"/>
  <c r="AK459" i="22"/>
  <c r="F459" i="22"/>
  <c r="D459" i="22"/>
  <c r="C459" i="22"/>
  <c r="AR458" i="22"/>
  <c r="AZ458" i="22" s="1"/>
  <c r="AQ458" i="22"/>
  <c r="AO458" i="22"/>
  <c r="AM458" i="22"/>
  <c r="AL458" i="22"/>
  <c r="AK458" i="22"/>
  <c r="F458" i="22"/>
  <c r="D458" i="22"/>
  <c r="C458" i="22"/>
  <c r="AR457" i="22"/>
  <c r="AZ457" i="22" s="1"/>
  <c r="AQ457" i="22"/>
  <c r="AO457" i="22"/>
  <c r="AM457" i="22"/>
  <c r="AL457" i="22"/>
  <c r="AK457" i="22"/>
  <c r="F457" i="22"/>
  <c r="D457" i="22"/>
  <c r="C457" i="22"/>
  <c r="AR456" i="22"/>
  <c r="AZ456" i="22" s="1"/>
  <c r="AQ456" i="22"/>
  <c r="AO456" i="22"/>
  <c r="AM456" i="22"/>
  <c r="AL456" i="22"/>
  <c r="AK456" i="22"/>
  <c r="F456" i="22"/>
  <c r="D456" i="22"/>
  <c r="C456" i="22"/>
  <c r="AR455" i="22"/>
  <c r="AZ455" i="22" s="1"/>
  <c r="AQ455" i="22"/>
  <c r="AO455" i="22"/>
  <c r="AM455" i="22"/>
  <c r="AL455" i="22"/>
  <c r="AK455" i="22"/>
  <c r="F455" i="22"/>
  <c r="D455" i="22"/>
  <c r="C455" i="22"/>
  <c r="AR454" i="22"/>
  <c r="AZ454" i="22" s="1"/>
  <c r="AQ454" i="22"/>
  <c r="AO454" i="22"/>
  <c r="AM454" i="22"/>
  <c r="AL454" i="22"/>
  <c r="AK454" i="22"/>
  <c r="F454" i="22"/>
  <c r="D454" i="22"/>
  <c r="C454" i="22"/>
  <c r="AR453" i="22"/>
  <c r="AZ453" i="22" s="1"/>
  <c r="AQ453" i="22"/>
  <c r="AO453" i="22"/>
  <c r="AM453" i="22"/>
  <c r="AL453" i="22"/>
  <c r="AK453" i="22"/>
  <c r="F453" i="22"/>
  <c r="D453" i="22"/>
  <c r="C453" i="22"/>
  <c r="AR452" i="22"/>
  <c r="AZ452" i="22" s="1"/>
  <c r="AQ452" i="22"/>
  <c r="AO452" i="22"/>
  <c r="AM452" i="22"/>
  <c r="AL452" i="22"/>
  <c r="AK452" i="22"/>
  <c r="F452" i="22"/>
  <c r="D452" i="22"/>
  <c r="C452" i="22"/>
  <c r="AR451" i="22"/>
  <c r="AZ451" i="22" s="1"/>
  <c r="AQ451" i="22"/>
  <c r="AO451" i="22"/>
  <c r="AM451" i="22"/>
  <c r="AL451" i="22"/>
  <c r="AK451" i="22"/>
  <c r="F451" i="22"/>
  <c r="D451" i="22"/>
  <c r="C451" i="22"/>
  <c r="AR450" i="22"/>
  <c r="AZ450" i="22" s="1"/>
  <c r="AQ450" i="22"/>
  <c r="AO450" i="22"/>
  <c r="AM450" i="22"/>
  <c r="AL450" i="22"/>
  <c r="AK450" i="22"/>
  <c r="F450" i="22"/>
  <c r="D450" i="22"/>
  <c r="C450" i="22"/>
  <c r="AR449" i="22"/>
  <c r="AZ449" i="22" s="1"/>
  <c r="AQ449" i="22"/>
  <c r="AO449" i="22"/>
  <c r="AM449" i="22"/>
  <c r="AL449" i="22"/>
  <c r="AK449" i="22"/>
  <c r="F449" i="22"/>
  <c r="D449" i="22"/>
  <c r="C449" i="22"/>
  <c r="AR448" i="22"/>
  <c r="AZ448" i="22" s="1"/>
  <c r="AQ448" i="22"/>
  <c r="AO448" i="22"/>
  <c r="AM448" i="22"/>
  <c r="AL448" i="22"/>
  <c r="AK448" i="22"/>
  <c r="F448" i="22"/>
  <c r="D448" i="22"/>
  <c r="C448" i="22"/>
  <c r="AR447" i="22"/>
  <c r="AZ447" i="22" s="1"/>
  <c r="AQ447" i="22"/>
  <c r="AO447" i="22"/>
  <c r="AM447" i="22"/>
  <c r="AL447" i="22"/>
  <c r="AK447" i="22"/>
  <c r="F447" i="22"/>
  <c r="D447" i="22"/>
  <c r="C447" i="22"/>
  <c r="AR446" i="22"/>
  <c r="AZ446" i="22" s="1"/>
  <c r="AQ446" i="22"/>
  <c r="AO446" i="22"/>
  <c r="AM446" i="22"/>
  <c r="AL446" i="22"/>
  <c r="AK446" i="22"/>
  <c r="F446" i="22"/>
  <c r="D446" i="22"/>
  <c r="C446" i="22"/>
  <c r="AR445" i="22"/>
  <c r="AZ445" i="22" s="1"/>
  <c r="AQ445" i="22"/>
  <c r="AO445" i="22"/>
  <c r="AM445" i="22"/>
  <c r="AL445" i="22"/>
  <c r="AK445" i="22"/>
  <c r="F445" i="22"/>
  <c r="D445" i="22"/>
  <c r="C445" i="22"/>
  <c r="AR444" i="22"/>
  <c r="AZ444" i="22" s="1"/>
  <c r="AQ444" i="22"/>
  <c r="AO444" i="22"/>
  <c r="AM444" i="22"/>
  <c r="AL444" i="22"/>
  <c r="AK444" i="22"/>
  <c r="F444" i="22"/>
  <c r="D444" i="22"/>
  <c r="C444" i="22"/>
  <c r="AR443" i="22"/>
  <c r="AZ443" i="22" s="1"/>
  <c r="AQ443" i="22"/>
  <c r="AO443" i="22"/>
  <c r="AM443" i="22"/>
  <c r="AL443" i="22"/>
  <c r="AK443" i="22"/>
  <c r="F443" i="22"/>
  <c r="D443" i="22"/>
  <c r="C443" i="22"/>
  <c r="AR442" i="22"/>
  <c r="AZ442" i="22" s="1"/>
  <c r="AQ442" i="22"/>
  <c r="AO442" i="22"/>
  <c r="AM442" i="22"/>
  <c r="AL442" i="22"/>
  <c r="AK442" i="22"/>
  <c r="F442" i="22"/>
  <c r="D442" i="22"/>
  <c r="C442" i="22"/>
  <c r="AR441" i="22"/>
  <c r="AZ441" i="22" s="1"/>
  <c r="AQ441" i="22"/>
  <c r="AO441" i="22"/>
  <c r="AM441" i="22"/>
  <c r="AL441" i="22"/>
  <c r="AK441" i="22"/>
  <c r="F441" i="22"/>
  <c r="D441" i="22"/>
  <c r="C441" i="22"/>
  <c r="AR440" i="22"/>
  <c r="AZ440" i="22" s="1"/>
  <c r="AQ440" i="22"/>
  <c r="AO440" i="22"/>
  <c r="AM440" i="22"/>
  <c r="AL440" i="22"/>
  <c r="AK440" i="22"/>
  <c r="F440" i="22"/>
  <c r="D440" i="22"/>
  <c r="C440" i="22"/>
  <c r="AR439" i="22"/>
  <c r="AZ439" i="22" s="1"/>
  <c r="AQ439" i="22"/>
  <c r="AO439" i="22"/>
  <c r="AM439" i="22"/>
  <c r="AL439" i="22"/>
  <c r="AK439" i="22"/>
  <c r="F439" i="22"/>
  <c r="D439" i="22"/>
  <c r="C439" i="22"/>
  <c r="AR438" i="22"/>
  <c r="AZ438" i="22" s="1"/>
  <c r="AQ438" i="22"/>
  <c r="AO438" i="22"/>
  <c r="AM438" i="22"/>
  <c r="AL438" i="22"/>
  <c r="AK438" i="22"/>
  <c r="F438" i="22"/>
  <c r="D438" i="22"/>
  <c r="C438" i="22"/>
  <c r="AR437" i="22"/>
  <c r="AZ437" i="22" s="1"/>
  <c r="AQ437" i="22"/>
  <c r="AO437" i="22"/>
  <c r="AM437" i="22"/>
  <c r="AL437" i="22"/>
  <c r="AK437" i="22"/>
  <c r="F437" i="22"/>
  <c r="D437" i="22"/>
  <c r="C437" i="22"/>
  <c r="AR436" i="22"/>
  <c r="AZ436" i="22" s="1"/>
  <c r="AQ436" i="22"/>
  <c r="AO436" i="22"/>
  <c r="AM436" i="22"/>
  <c r="AL436" i="22"/>
  <c r="AK436" i="22"/>
  <c r="F436" i="22"/>
  <c r="D436" i="22"/>
  <c r="C436" i="22"/>
  <c r="AR435" i="22"/>
  <c r="AZ435" i="22" s="1"/>
  <c r="AQ435" i="22"/>
  <c r="AO435" i="22"/>
  <c r="AM435" i="22"/>
  <c r="AL435" i="22"/>
  <c r="AK435" i="22"/>
  <c r="F435" i="22"/>
  <c r="D435" i="22"/>
  <c r="C435" i="22"/>
  <c r="AR434" i="22"/>
  <c r="AZ434" i="22" s="1"/>
  <c r="AQ434" i="22"/>
  <c r="AO434" i="22"/>
  <c r="AM434" i="22"/>
  <c r="AL434" i="22"/>
  <c r="AK434" i="22"/>
  <c r="F434" i="22"/>
  <c r="D434" i="22"/>
  <c r="C434" i="22"/>
  <c r="AR433" i="22"/>
  <c r="AZ433" i="22" s="1"/>
  <c r="AQ433" i="22"/>
  <c r="AO433" i="22"/>
  <c r="AM433" i="22"/>
  <c r="AL433" i="22"/>
  <c r="AK433" i="22"/>
  <c r="F433" i="22"/>
  <c r="D433" i="22"/>
  <c r="C433" i="22"/>
  <c r="AR432" i="22"/>
  <c r="AZ432" i="22" s="1"/>
  <c r="AQ432" i="22"/>
  <c r="AO432" i="22"/>
  <c r="AM432" i="22"/>
  <c r="AL432" i="22"/>
  <c r="AK432" i="22"/>
  <c r="F432" i="22"/>
  <c r="D432" i="22"/>
  <c r="C432" i="22"/>
  <c r="AR431" i="22"/>
  <c r="AZ431" i="22" s="1"/>
  <c r="AQ431" i="22"/>
  <c r="AO431" i="22"/>
  <c r="AM431" i="22"/>
  <c r="AL431" i="22"/>
  <c r="AK431" i="22"/>
  <c r="F431" i="22"/>
  <c r="D431" i="22"/>
  <c r="C431" i="22"/>
  <c r="AR430" i="22"/>
  <c r="AZ430" i="22" s="1"/>
  <c r="AQ430" i="22"/>
  <c r="AO430" i="22"/>
  <c r="AM430" i="22"/>
  <c r="AL430" i="22"/>
  <c r="AK430" i="22"/>
  <c r="F430" i="22"/>
  <c r="D430" i="22"/>
  <c r="C430" i="22"/>
  <c r="AR429" i="22"/>
  <c r="AZ429" i="22" s="1"/>
  <c r="AQ429" i="22"/>
  <c r="AO429" i="22"/>
  <c r="AM429" i="22"/>
  <c r="AL429" i="22"/>
  <c r="AK429" i="22"/>
  <c r="F429" i="22"/>
  <c r="D429" i="22"/>
  <c r="C429" i="22"/>
  <c r="AR428" i="22"/>
  <c r="AZ428" i="22" s="1"/>
  <c r="AQ428" i="22"/>
  <c r="AO428" i="22"/>
  <c r="AM428" i="22"/>
  <c r="AL428" i="22"/>
  <c r="AK428" i="22"/>
  <c r="F428" i="22"/>
  <c r="D428" i="22"/>
  <c r="C428" i="22"/>
  <c r="AR427" i="22"/>
  <c r="AZ427" i="22" s="1"/>
  <c r="AQ427" i="22"/>
  <c r="AO427" i="22"/>
  <c r="AM427" i="22"/>
  <c r="AL427" i="22"/>
  <c r="AK427" i="22"/>
  <c r="F427" i="22"/>
  <c r="D427" i="22"/>
  <c r="C427" i="22"/>
  <c r="AR426" i="22"/>
  <c r="AZ426" i="22" s="1"/>
  <c r="AQ426" i="22"/>
  <c r="AO426" i="22"/>
  <c r="AM426" i="22"/>
  <c r="AL426" i="22"/>
  <c r="AK426" i="22"/>
  <c r="F426" i="22"/>
  <c r="D426" i="22"/>
  <c r="C426" i="22"/>
  <c r="AR425" i="22"/>
  <c r="AZ425" i="22" s="1"/>
  <c r="AQ425" i="22"/>
  <c r="AO425" i="22"/>
  <c r="AM425" i="22"/>
  <c r="AL425" i="22"/>
  <c r="AK425" i="22"/>
  <c r="F425" i="22"/>
  <c r="D425" i="22"/>
  <c r="C425" i="22"/>
  <c r="AR424" i="22"/>
  <c r="AZ424" i="22" s="1"/>
  <c r="AQ424" i="22"/>
  <c r="AO424" i="22"/>
  <c r="AM424" i="22"/>
  <c r="AL424" i="22"/>
  <c r="AK424" i="22"/>
  <c r="F424" i="22"/>
  <c r="D424" i="22"/>
  <c r="C424" i="22"/>
  <c r="AR423" i="22"/>
  <c r="AZ423" i="22" s="1"/>
  <c r="AQ423" i="22"/>
  <c r="AO423" i="22"/>
  <c r="AM423" i="22"/>
  <c r="AL423" i="22"/>
  <c r="AK423" i="22"/>
  <c r="F423" i="22"/>
  <c r="D423" i="22"/>
  <c r="C423" i="22"/>
  <c r="AR422" i="22"/>
  <c r="AZ422" i="22" s="1"/>
  <c r="AQ422" i="22"/>
  <c r="AO422" i="22"/>
  <c r="AM422" i="22"/>
  <c r="AL422" i="22"/>
  <c r="AK422" i="22"/>
  <c r="F422" i="22"/>
  <c r="D422" i="22"/>
  <c r="C422" i="22"/>
  <c r="AR421" i="22"/>
  <c r="AZ421" i="22" s="1"/>
  <c r="AQ421" i="22"/>
  <c r="AO421" i="22"/>
  <c r="AM421" i="22"/>
  <c r="AL421" i="22"/>
  <c r="AK421" i="22"/>
  <c r="F421" i="22"/>
  <c r="D421" i="22"/>
  <c r="C421" i="22"/>
  <c r="AR420" i="22"/>
  <c r="AZ420" i="22" s="1"/>
  <c r="AQ420" i="22"/>
  <c r="AO420" i="22"/>
  <c r="AM420" i="22"/>
  <c r="AL420" i="22"/>
  <c r="AK420" i="22"/>
  <c r="F420" i="22"/>
  <c r="D420" i="22"/>
  <c r="C420" i="22"/>
  <c r="AR419" i="22"/>
  <c r="AZ419" i="22" s="1"/>
  <c r="AQ419" i="22"/>
  <c r="AO419" i="22"/>
  <c r="AM419" i="22"/>
  <c r="AL419" i="22"/>
  <c r="AK419" i="22"/>
  <c r="F419" i="22"/>
  <c r="D419" i="22"/>
  <c r="C419" i="22"/>
  <c r="AR418" i="22"/>
  <c r="AZ418" i="22" s="1"/>
  <c r="AQ418" i="22"/>
  <c r="AO418" i="22"/>
  <c r="AM418" i="22"/>
  <c r="AL418" i="22"/>
  <c r="AK418" i="22"/>
  <c r="F418" i="22"/>
  <c r="D418" i="22"/>
  <c r="C418" i="22"/>
  <c r="AR417" i="22"/>
  <c r="AZ417" i="22" s="1"/>
  <c r="AQ417" i="22"/>
  <c r="AO417" i="22"/>
  <c r="AM417" i="22"/>
  <c r="AL417" i="22"/>
  <c r="AK417" i="22"/>
  <c r="F417" i="22"/>
  <c r="D417" i="22"/>
  <c r="C417" i="22"/>
  <c r="AR416" i="22"/>
  <c r="AZ416" i="22" s="1"/>
  <c r="AQ416" i="22"/>
  <c r="AO416" i="22"/>
  <c r="AM416" i="22"/>
  <c r="AL416" i="22"/>
  <c r="AK416" i="22"/>
  <c r="F416" i="22"/>
  <c r="D416" i="22"/>
  <c r="C416" i="22"/>
  <c r="AR415" i="22"/>
  <c r="AZ415" i="22" s="1"/>
  <c r="AQ415" i="22"/>
  <c r="AO415" i="22"/>
  <c r="AM415" i="22"/>
  <c r="AL415" i="22"/>
  <c r="AK415" i="22"/>
  <c r="F415" i="22"/>
  <c r="D415" i="22"/>
  <c r="C415" i="22"/>
  <c r="AR414" i="22"/>
  <c r="AZ414" i="22" s="1"/>
  <c r="AQ414" i="22"/>
  <c r="AO414" i="22"/>
  <c r="AM414" i="22"/>
  <c r="AL414" i="22"/>
  <c r="AK414" i="22"/>
  <c r="F414" i="22"/>
  <c r="D414" i="22"/>
  <c r="C414" i="22"/>
  <c r="AR413" i="22"/>
  <c r="AZ413" i="22" s="1"/>
  <c r="AQ413" i="22"/>
  <c r="AO413" i="22"/>
  <c r="AM413" i="22"/>
  <c r="AL413" i="22"/>
  <c r="AK413" i="22"/>
  <c r="F413" i="22"/>
  <c r="D413" i="22"/>
  <c r="C413" i="22"/>
  <c r="AR412" i="22"/>
  <c r="AZ412" i="22" s="1"/>
  <c r="AQ412" i="22"/>
  <c r="AO412" i="22"/>
  <c r="AM412" i="22"/>
  <c r="AL412" i="22"/>
  <c r="AK412" i="22"/>
  <c r="F412" i="22"/>
  <c r="D412" i="22"/>
  <c r="C412" i="22"/>
  <c r="AR411" i="22"/>
  <c r="AZ411" i="22" s="1"/>
  <c r="AQ411" i="22"/>
  <c r="AO411" i="22"/>
  <c r="AM411" i="22"/>
  <c r="AL411" i="22"/>
  <c r="AK411" i="22"/>
  <c r="F411" i="22"/>
  <c r="D411" i="22"/>
  <c r="C411" i="22"/>
  <c r="AR410" i="22"/>
  <c r="AZ410" i="22" s="1"/>
  <c r="AQ410" i="22"/>
  <c r="AO410" i="22"/>
  <c r="AM410" i="22"/>
  <c r="AL410" i="22"/>
  <c r="AK410" i="22"/>
  <c r="F410" i="22"/>
  <c r="D410" i="22"/>
  <c r="C410" i="22"/>
  <c r="AR409" i="22"/>
  <c r="AZ409" i="22" s="1"/>
  <c r="AQ409" i="22"/>
  <c r="AO409" i="22"/>
  <c r="AM409" i="22"/>
  <c r="AL409" i="22"/>
  <c r="AK409" i="22"/>
  <c r="F409" i="22"/>
  <c r="D409" i="22"/>
  <c r="C409" i="22"/>
  <c r="AR408" i="22"/>
  <c r="AZ408" i="22" s="1"/>
  <c r="AQ408" i="22"/>
  <c r="AO408" i="22"/>
  <c r="AM408" i="22"/>
  <c r="AL408" i="22"/>
  <c r="AK408" i="22"/>
  <c r="F408" i="22"/>
  <c r="D408" i="22"/>
  <c r="C408" i="22"/>
  <c r="AR407" i="22"/>
  <c r="AZ407" i="22" s="1"/>
  <c r="AQ407" i="22"/>
  <c r="AO407" i="22"/>
  <c r="AM407" i="22"/>
  <c r="AL407" i="22"/>
  <c r="AK407" i="22"/>
  <c r="F407" i="22"/>
  <c r="D407" i="22"/>
  <c r="C407" i="22"/>
  <c r="AR406" i="22"/>
  <c r="AZ406" i="22" s="1"/>
  <c r="AQ406" i="22"/>
  <c r="AO406" i="22"/>
  <c r="AM406" i="22"/>
  <c r="AL406" i="22"/>
  <c r="AK406" i="22"/>
  <c r="F406" i="22"/>
  <c r="D406" i="22"/>
  <c r="C406" i="22"/>
  <c r="AR405" i="22"/>
  <c r="AZ405" i="22" s="1"/>
  <c r="AQ405" i="22"/>
  <c r="AO405" i="22"/>
  <c r="AM405" i="22"/>
  <c r="AL405" i="22"/>
  <c r="AK405" i="22"/>
  <c r="F405" i="22"/>
  <c r="D405" i="22"/>
  <c r="C405" i="22"/>
  <c r="AR404" i="22"/>
  <c r="AZ404" i="22" s="1"/>
  <c r="AQ404" i="22"/>
  <c r="AO404" i="22"/>
  <c r="AM404" i="22"/>
  <c r="AL404" i="22"/>
  <c r="AK404" i="22"/>
  <c r="F404" i="22"/>
  <c r="D404" i="22"/>
  <c r="C404" i="22"/>
  <c r="AR403" i="22"/>
  <c r="AZ403" i="22" s="1"/>
  <c r="AQ403" i="22"/>
  <c r="AO403" i="22"/>
  <c r="AM403" i="22"/>
  <c r="AL403" i="22"/>
  <c r="AK403" i="22"/>
  <c r="F403" i="22"/>
  <c r="D403" i="22"/>
  <c r="C403" i="22"/>
  <c r="AR402" i="22"/>
  <c r="AZ402" i="22" s="1"/>
  <c r="AQ402" i="22"/>
  <c r="AO402" i="22"/>
  <c r="AM402" i="22"/>
  <c r="AL402" i="22"/>
  <c r="AK402" i="22"/>
  <c r="F402" i="22"/>
  <c r="D402" i="22"/>
  <c r="C402" i="22"/>
  <c r="AR401" i="22"/>
  <c r="AZ401" i="22" s="1"/>
  <c r="AQ401" i="22"/>
  <c r="AO401" i="22"/>
  <c r="AM401" i="22"/>
  <c r="AL401" i="22"/>
  <c r="AK401" i="22"/>
  <c r="F401" i="22"/>
  <c r="D401" i="22"/>
  <c r="C401" i="22"/>
  <c r="AR400" i="22"/>
  <c r="AZ400" i="22" s="1"/>
  <c r="AQ400" i="22"/>
  <c r="AO400" i="22"/>
  <c r="AM400" i="22"/>
  <c r="AL400" i="22"/>
  <c r="AK400" i="22"/>
  <c r="F400" i="22"/>
  <c r="D400" i="22"/>
  <c r="C400" i="22"/>
  <c r="AR399" i="22"/>
  <c r="AZ399" i="22" s="1"/>
  <c r="AQ399" i="22"/>
  <c r="AO399" i="22"/>
  <c r="AM399" i="22"/>
  <c r="AL399" i="22"/>
  <c r="AK399" i="22"/>
  <c r="F399" i="22"/>
  <c r="D399" i="22"/>
  <c r="C399" i="22"/>
  <c r="AR398" i="22"/>
  <c r="AZ398" i="22" s="1"/>
  <c r="AQ398" i="22"/>
  <c r="AO398" i="22"/>
  <c r="AM398" i="22"/>
  <c r="AL398" i="22"/>
  <c r="AK398" i="22"/>
  <c r="F398" i="22"/>
  <c r="D398" i="22"/>
  <c r="C398" i="22"/>
  <c r="AR397" i="22"/>
  <c r="AZ397" i="22" s="1"/>
  <c r="AQ397" i="22"/>
  <c r="AO397" i="22"/>
  <c r="AM397" i="22"/>
  <c r="AL397" i="22"/>
  <c r="AK397" i="22"/>
  <c r="F397" i="22"/>
  <c r="D397" i="22"/>
  <c r="C397" i="22"/>
  <c r="AR396" i="22"/>
  <c r="AZ396" i="22" s="1"/>
  <c r="AQ396" i="22"/>
  <c r="AO396" i="22"/>
  <c r="AM396" i="22"/>
  <c r="AL396" i="22"/>
  <c r="AK396" i="22"/>
  <c r="F396" i="22"/>
  <c r="D396" i="22"/>
  <c r="C396" i="22"/>
  <c r="AR395" i="22"/>
  <c r="AZ395" i="22" s="1"/>
  <c r="AQ395" i="22"/>
  <c r="AO395" i="22"/>
  <c r="AM395" i="22"/>
  <c r="AL395" i="22"/>
  <c r="AK395" i="22"/>
  <c r="F395" i="22"/>
  <c r="D395" i="22"/>
  <c r="C395" i="22"/>
  <c r="AR394" i="22"/>
  <c r="AZ394" i="22" s="1"/>
  <c r="AQ394" i="22"/>
  <c r="AO394" i="22"/>
  <c r="AM394" i="22"/>
  <c r="AL394" i="22"/>
  <c r="AK394" i="22"/>
  <c r="F394" i="22"/>
  <c r="D394" i="22"/>
  <c r="C394" i="22"/>
  <c r="AR393" i="22"/>
  <c r="AZ393" i="22" s="1"/>
  <c r="AQ393" i="22"/>
  <c r="AO393" i="22"/>
  <c r="AM393" i="22"/>
  <c r="AL393" i="22"/>
  <c r="AK393" i="22"/>
  <c r="F393" i="22"/>
  <c r="D393" i="22"/>
  <c r="C393" i="22"/>
  <c r="AR392" i="22"/>
  <c r="AZ392" i="22" s="1"/>
  <c r="AQ392" i="22"/>
  <c r="AO392" i="22"/>
  <c r="AM392" i="22"/>
  <c r="AL392" i="22"/>
  <c r="AK392" i="22"/>
  <c r="F392" i="22"/>
  <c r="D392" i="22"/>
  <c r="C392" i="22"/>
  <c r="AR391" i="22"/>
  <c r="AZ391" i="22" s="1"/>
  <c r="AQ391" i="22"/>
  <c r="AO391" i="22"/>
  <c r="AM391" i="22"/>
  <c r="AL391" i="22"/>
  <c r="AK391" i="22"/>
  <c r="F391" i="22"/>
  <c r="D391" i="22"/>
  <c r="C391" i="22"/>
  <c r="AR390" i="22"/>
  <c r="AZ390" i="22" s="1"/>
  <c r="AQ390" i="22"/>
  <c r="AO390" i="22"/>
  <c r="AM390" i="22"/>
  <c r="AL390" i="22"/>
  <c r="AK390" i="22"/>
  <c r="F390" i="22"/>
  <c r="D390" i="22"/>
  <c r="C390" i="22"/>
  <c r="AR389" i="22"/>
  <c r="AZ389" i="22" s="1"/>
  <c r="AQ389" i="22"/>
  <c r="AO389" i="22"/>
  <c r="AM389" i="22"/>
  <c r="AL389" i="22"/>
  <c r="AK389" i="22"/>
  <c r="F389" i="22"/>
  <c r="D389" i="22"/>
  <c r="C389" i="22"/>
  <c r="AR388" i="22"/>
  <c r="AZ388" i="22" s="1"/>
  <c r="AQ388" i="22"/>
  <c r="AO388" i="22"/>
  <c r="AM388" i="22"/>
  <c r="AL388" i="22"/>
  <c r="AK388" i="22"/>
  <c r="F388" i="22"/>
  <c r="D388" i="22"/>
  <c r="C388" i="22"/>
  <c r="AR387" i="22"/>
  <c r="AZ387" i="22" s="1"/>
  <c r="AQ387" i="22"/>
  <c r="AO387" i="22"/>
  <c r="AM387" i="22"/>
  <c r="AL387" i="22"/>
  <c r="AK387" i="22"/>
  <c r="F387" i="22"/>
  <c r="D387" i="22"/>
  <c r="C387" i="22"/>
  <c r="AR386" i="22"/>
  <c r="AZ386" i="22" s="1"/>
  <c r="AQ386" i="22"/>
  <c r="AO386" i="22"/>
  <c r="AM386" i="22"/>
  <c r="AL386" i="22"/>
  <c r="AK386" i="22"/>
  <c r="F386" i="22"/>
  <c r="D386" i="22"/>
  <c r="C386" i="22"/>
  <c r="AR385" i="22"/>
  <c r="AZ385" i="22" s="1"/>
  <c r="AQ385" i="22"/>
  <c r="AO385" i="22"/>
  <c r="AM385" i="22"/>
  <c r="AL385" i="22"/>
  <c r="AK385" i="22"/>
  <c r="F385" i="22"/>
  <c r="D385" i="22"/>
  <c r="C385" i="22"/>
  <c r="AR384" i="22"/>
  <c r="AZ384" i="22" s="1"/>
  <c r="AQ384" i="22"/>
  <c r="AO384" i="22"/>
  <c r="AM384" i="22"/>
  <c r="AL384" i="22"/>
  <c r="AK384" i="22"/>
  <c r="F384" i="22"/>
  <c r="D384" i="22"/>
  <c r="C384" i="22"/>
  <c r="AR383" i="22"/>
  <c r="AZ383" i="22" s="1"/>
  <c r="AQ383" i="22"/>
  <c r="AO383" i="22"/>
  <c r="AM383" i="22"/>
  <c r="AL383" i="22"/>
  <c r="AK383" i="22"/>
  <c r="F383" i="22"/>
  <c r="D383" i="22"/>
  <c r="C383" i="22"/>
  <c r="AR382" i="22"/>
  <c r="AZ382" i="22" s="1"/>
  <c r="AQ382" i="22"/>
  <c r="AO382" i="22"/>
  <c r="AM382" i="22"/>
  <c r="AL382" i="22"/>
  <c r="AK382" i="22"/>
  <c r="F382" i="22"/>
  <c r="D382" i="22"/>
  <c r="C382" i="22"/>
  <c r="AR381" i="22"/>
  <c r="AZ381" i="22" s="1"/>
  <c r="AQ381" i="22"/>
  <c r="AO381" i="22"/>
  <c r="AM381" i="22"/>
  <c r="AL381" i="22"/>
  <c r="AK381" i="22"/>
  <c r="F381" i="22"/>
  <c r="D381" i="22"/>
  <c r="C381" i="22"/>
  <c r="AR380" i="22"/>
  <c r="AZ380" i="22" s="1"/>
  <c r="AQ380" i="22"/>
  <c r="AO380" i="22"/>
  <c r="AM380" i="22"/>
  <c r="AL380" i="22"/>
  <c r="AK380" i="22"/>
  <c r="F380" i="22"/>
  <c r="D380" i="22"/>
  <c r="C380" i="22"/>
  <c r="AR379" i="22"/>
  <c r="AZ379" i="22" s="1"/>
  <c r="AQ379" i="22"/>
  <c r="AO379" i="22"/>
  <c r="AM379" i="22"/>
  <c r="AL379" i="22"/>
  <c r="AK379" i="22"/>
  <c r="F379" i="22"/>
  <c r="D379" i="22"/>
  <c r="C379" i="22"/>
  <c r="AR378" i="22"/>
  <c r="AZ378" i="22" s="1"/>
  <c r="AQ378" i="22"/>
  <c r="AO378" i="22"/>
  <c r="AM378" i="22"/>
  <c r="AL378" i="22"/>
  <c r="AK378" i="22"/>
  <c r="F378" i="22"/>
  <c r="D378" i="22"/>
  <c r="C378" i="22"/>
  <c r="AR377" i="22"/>
  <c r="AZ377" i="22" s="1"/>
  <c r="AQ377" i="22"/>
  <c r="AO377" i="22"/>
  <c r="AM377" i="22"/>
  <c r="AL377" i="22"/>
  <c r="AK377" i="22"/>
  <c r="F377" i="22"/>
  <c r="D377" i="22"/>
  <c r="C377" i="22"/>
  <c r="AR376" i="22"/>
  <c r="AZ376" i="22" s="1"/>
  <c r="AQ376" i="22"/>
  <c r="AO376" i="22"/>
  <c r="AM376" i="22"/>
  <c r="AL376" i="22"/>
  <c r="AK376" i="22"/>
  <c r="F376" i="22"/>
  <c r="D376" i="22"/>
  <c r="C376" i="22"/>
  <c r="AR375" i="22"/>
  <c r="AZ375" i="22" s="1"/>
  <c r="AQ375" i="22"/>
  <c r="AO375" i="22"/>
  <c r="AM375" i="22"/>
  <c r="AL375" i="22"/>
  <c r="AK375" i="22"/>
  <c r="F375" i="22"/>
  <c r="D375" i="22"/>
  <c r="C375" i="22"/>
  <c r="AR374" i="22"/>
  <c r="AZ374" i="22" s="1"/>
  <c r="AQ374" i="22"/>
  <c r="AO374" i="22"/>
  <c r="AM374" i="22"/>
  <c r="AL374" i="22"/>
  <c r="AK374" i="22"/>
  <c r="F374" i="22"/>
  <c r="D374" i="22"/>
  <c r="C374" i="22"/>
  <c r="AR373" i="22"/>
  <c r="AZ373" i="22" s="1"/>
  <c r="AQ373" i="22"/>
  <c r="AO373" i="22"/>
  <c r="AM373" i="22"/>
  <c r="AL373" i="22"/>
  <c r="AK373" i="22"/>
  <c r="F373" i="22"/>
  <c r="D373" i="22"/>
  <c r="C373" i="22"/>
  <c r="AR372" i="22"/>
  <c r="AZ372" i="22" s="1"/>
  <c r="AQ372" i="22"/>
  <c r="AO372" i="22"/>
  <c r="AM372" i="22"/>
  <c r="AL372" i="22"/>
  <c r="AK372" i="22"/>
  <c r="F372" i="22"/>
  <c r="D372" i="22"/>
  <c r="C372" i="22"/>
  <c r="AR371" i="22"/>
  <c r="AZ371" i="22" s="1"/>
  <c r="AQ371" i="22"/>
  <c r="AO371" i="22"/>
  <c r="AM371" i="22"/>
  <c r="AL371" i="22"/>
  <c r="AK371" i="22"/>
  <c r="F371" i="22"/>
  <c r="D371" i="22"/>
  <c r="C371" i="22"/>
  <c r="AR370" i="22"/>
  <c r="AZ370" i="22" s="1"/>
  <c r="AQ370" i="22"/>
  <c r="AO370" i="22"/>
  <c r="AM370" i="22"/>
  <c r="AL370" i="22"/>
  <c r="AK370" i="22"/>
  <c r="F370" i="22"/>
  <c r="D370" i="22"/>
  <c r="C370" i="22"/>
  <c r="AR369" i="22"/>
  <c r="AZ369" i="22" s="1"/>
  <c r="AQ369" i="22"/>
  <c r="AO369" i="22"/>
  <c r="AM369" i="22"/>
  <c r="AL369" i="22"/>
  <c r="AK369" i="22"/>
  <c r="F369" i="22"/>
  <c r="D369" i="22"/>
  <c r="C369" i="22"/>
  <c r="AR368" i="22"/>
  <c r="AZ368" i="22" s="1"/>
  <c r="AQ368" i="22"/>
  <c r="AO368" i="22"/>
  <c r="AM368" i="22"/>
  <c r="AL368" i="22"/>
  <c r="AK368" i="22"/>
  <c r="F368" i="22"/>
  <c r="D368" i="22"/>
  <c r="C368" i="22"/>
  <c r="AR367" i="22"/>
  <c r="AZ367" i="22" s="1"/>
  <c r="AQ367" i="22"/>
  <c r="AO367" i="22"/>
  <c r="AM367" i="22"/>
  <c r="AL367" i="22"/>
  <c r="AK367" i="22"/>
  <c r="F367" i="22"/>
  <c r="D367" i="22"/>
  <c r="C367" i="22"/>
  <c r="AR366" i="22"/>
  <c r="AZ366" i="22" s="1"/>
  <c r="AQ366" i="22"/>
  <c r="AO366" i="22"/>
  <c r="AM366" i="22"/>
  <c r="AL366" i="22"/>
  <c r="AK366" i="22"/>
  <c r="F366" i="22"/>
  <c r="D366" i="22"/>
  <c r="C366" i="22"/>
  <c r="AR365" i="22"/>
  <c r="AZ365" i="22" s="1"/>
  <c r="AQ365" i="22"/>
  <c r="AO365" i="22"/>
  <c r="AM365" i="22"/>
  <c r="AL365" i="22"/>
  <c r="AK365" i="22"/>
  <c r="F365" i="22"/>
  <c r="D365" i="22"/>
  <c r="C365" i="22"/>
  <c r="AR364" i="22"/>
  <c r="AZ364" i="22" s="1"/>
  <c r="AQ364" i="22"/>
  <c r="AO364" i="22"/>
  <c r="AM364" i="22"/>
  <c r="AL364" i="22"/>
  <c r="AK364" i="22"/>
  <c r="F364" i="22"/>
  <c r="D364" i="22"/>
  <c r="C364" i="22"/>
  <c r="AR363" i="22"/>
  <c r="AZ363" i="22" s="1"/>
  <c r="AQ363" i="22"/>
  <c r="AO363" i="22"/>
  <c r="AM363" i="22"/>
  <c r="AL363" i="22"/>
  <c r="AK363" i="22"/>
  <c r="F363" i="22"/>
  <c r="D363" i="22"/>
  <c r="C363" i="22"/>
  <c r="AR362" i="22"/>
  <c r="AZ362" i="22" s="1"/>
  <c r="AQ362" i="22"/>
  <c r="AO362" i="22"/>
  <c r="AM362" i="22"/>
  <c r="AL362" i="22"/>
  <c r="AK362" i="22"/>
  <c r="F362" i="22"/>
  <c r="D362" i="22"/>
  <c r="C362" i="22"/>
  <c r="AR361" i="22"/>
  <c r="AZ361" i="22" s="1"/>
  <c r="AQ361" i="22"/>
  <c r="AO361" i="22"/>
  <c r="AM361" i="22"/>
  <c r="AL361" i="22"/>
  <c r="AK361" i="22"/>
  <c r="F361" i="22"/>
  <c r="D361" i="22"/>
  <c r="C361" i="22"/>
  <c r="AR360" i="22"/>
  <c r="AZ360" i="22" s="1"/>
  <c r="AQ360" i="22"/>
  <c r="AO360" i="22"/>
  <c r="AM360" i="22"/>
  <c r="AL360" i="22"/>
  <c r="AK360" i="22"/>
  <c r="F360" i="22"/>
  <c r="D360" i="22"/>
  <c r="C360" i="22"/>
  <c r="AR359" i="22"/>
  <c r="AZ359" i="22" s="1"/>
  <c r="AQ359" i="22"/>
  <c r="AO359" i="22"/>
  <c r="AM359" i="22"/>
  <c r="AL359" i="22"/>
  <c r="AK359" i="22"/>
  <c r="F359" i="22"/>
  <c r="D359" i="22"/>
  <c r="C359" i="22"/>
  <c r="AR358" i="22"/>
  <c r="AZ358" i="22" s="1"/>
  <c r="AQ358" i="22"/>
  <c r="AO358" i="22"/>
  <c r="AM358" i="22"/>
  <c r="AL358" i="22"/>
  <c r="AK358" i="22"/>
  <c r="F358" i="22"/>
  <c r="D358" i="22"/>
  <c r="C358" i="22"/>
  <c r="AR357" i="22"/>
  <c r="AZ357" i="22" s="1"/>
  <c r="AQ357" i="22"/>
  <c r="AO357" i="22"/>
  <c r="AM357" i="22"/>
  <c r="AL357" i="22"/>
  <c r="AK357" i="22"/>
  <c r="F357" i="22"/>
  <c r="D357" i="22"/>
  <c r="C357" i="22"/>
  <c r="AR356" i="22"/>
  <c r="AZ356" i="22" s="1"/>
  <c r="AQ356" i="22"/>
  <c r="AO356" i="22"/>
  <c r="AM356" i="22"/>
  <c r="AL356" i="22"/>
  <c r="AK356" i="22"/>
  <c r="F356" i="22"/>
  <c r="D356" i="22"/>
  <c r="C356" i="22"/>
  <c r="AR355" i="22"/>
  <c r="AZ355" i="22" s="1"/>
  <c r="AQ355" i="22"/>
  <c r="AO355" i="22"/>
  <c r="AM355" i="22"/>
  <c r="AL355" i="22"/>
  <c r="AK355" i="22"/>
  <c r="F355" i="22"/>
  <c r="D355" i="22"/>
  <c r="C355" i="22"/>
  <c r="AR354" i="22"/>
  <c r="AZ354" i="22" s="1"/>
  <c r="AQ354" i="22"/>
  <c r="AO354" i="22"/>
  <c r="AM354" i="22"/>
  <c r="AL354" i="22"/>
  <c r="AK354" i="22"/>
  <c r="F354" i="22"/>
  <c r="D354" i="22"/>
  <c r="C354" i="22"/>
  <c r="AR353" i="22"/>
  <c r="AZ353" i="22" s="1"/>
  <c r="AQ353" i="22"/>
  <c r="AO353" i="22"/>
  <c r="AM353" i="22"/>
  <c r="AL353" i="22"/>
  <c r="AK353" i="22"/>
  <c r="F353" i="22"/>
  <c r="D353" i="22"/>
  <c r="C353" i="22"/>
  <c r="AR352" i="22"/>
  <c r="AZ352" i="22" s="1"/>
  <c r="AQ352" i="22"/>
  <c r="AO352" i="22"/>
  <c r="AM352" i="22"/>
  <c r="AL352" i="22"/>
  <c r="AK352" i="22"/>
  <c r="F352" i="22"/>
  <c r="D352" i="22"/>
  <c r="C352" i="22"/>
  <c r="AR351" i="22"/>
  <c r="AZ351" i="22" s="1"/>
  <c r="AQ351" i="22"/>
  <c r="AO351" i="22"/>
  <c r="AM351" i="22"/>
  <c r="AL351" i="22"/>
  <c r="AK351" i="22"/>
  <c r="F351" i="22"/>
  <c r="D351" i="22"/>
  <c r="C351" i="22"/>
  <c r="AR350" i="22"/>
  <c r="AZ350" i="22" s="1"/>
  <c r="AQ350" i="22"/>
  <c r="AO350" i="22"/>
  <c r="AM350" i="22"/>
  <c r="AL350" i="22"/>
  <c r="AK350" i="22"/>
  <c r="F350" i="22"/>
  <c r="D350" i="22"/>
  <c r="C350" i="22"/>
  <c r="AR349" i="22"/>
  <c r="AZ349" i="22" s="1"/>
  <c r="AQ349" i="22"/>
  <c r="AO349" i="22"/>
  <c r="AM349" i="22"/>
  <c r="AL349" i="22"/>
  <c r="AK349" i="22"/>
  <c r="F349" i="22"/>
  <c r="D349" i="22"/>
  <c r="C349" i="22"/>
  <c r="AR348" i="22"/>
  <c r="AZ348" i="22" s="1"/>
  <c r="AQ348" i="22"/>
  <c r="AO348" i="22"/>
  <c r="AM348" i="22"/>
  <c r="AL348" i="22"/>
  <c r="AK348" i="22"/>
  <c r="F348" i="22"/>
  <c r="D348" i="22"/>
  <c r="C348" i="22"/>
  <c r="AR347" i="22"/>
  <c r="AZ347" i="22" s="1"/>
  <c r="AQ347" i="22"/>
  <c r="AO347" i="22"/>
  <c r="AM347" i="22"/>
  <c r="AL347" i="22"/>
  <c r="AK347" i="22"/>
  <c r="F347" i="22"/>
  <c r="D347" i="22"/>
  <c r="C347" i="22"/>
  <c r="AR346" i="22"/>
  <c r="AZ346" i="22" s="1"/>
  <c r="AQ346" i="22"/>
  <c r="AO346" i="22"/>
  <c r="AM346" i="22"/>
  <c r="AL346" i="22"/>
  <c r="AK346" i="22"/>
  <c r="F346" i="22"/>
  <c r="D346" i="22"/>
  <c r="C346" i="22"/>
  <c r="AR345" i="22"/>
  <c r="AZ345" i="22" s="1"/>
  <c r="AQ345" i="22"/>
  <c r="AO345" i="22"/>
  <c r="AM345" i="22"/>
  <c r="AL345" i="22"/>
  <c r="AK345" i="22"/>
  <c r="F345" i="22"/>
  <c r="D345" i="22"/>
  <c r="C345" i="22"/>
  <c r="AR344" i="22"/>
  <c r="AZ344" i="22" s="1"/>
  <c r="AQ344" i="22"/>
  <c r="AO344" i="22"/>
  <c r="AM344" i="22"/>
  <c r="AL344" i="22"/>
  <c r="AK344" i="22"/>
  <c r="F344" i="22"/>
  <c r="D344" i="22"/>
  <c r="C344" i="22"/>
  <c r="AR343" i="22"/>
  <c r="AZ343" i="22" s="1"/>
  <c r="AQ343" i="22"/>
  <c r="AO343" i="22"/>
  <c r="AM343" i="22"/>
  <c r="AL343" i="22"/>
  <c r="AK343" i="22"/>
  <c r="F343" i="22"/>
  <c r="D343" i="22"/>
  <c r="C343" i="22"/>
  <c r="AR342" i="22"/>
  <c r="AZ342" i="22" s="1"/>
  <c r="AQ342" i="22"/>
  <c r="AO342" i="22"/>
  <c r="AM342" i="22"/>
  <c r="AL342" i="22"/>
  <c r="AK342" i="22"/>
  <c r="F342" i="22"/>
  <c r="D342" i="22"/>
  <c r="C342" i="22"/>
  <c r="AR341" i="22"/>
  <c r="AZ341" i="22" s="1"/>
  <c r="AQ341" i="22"/>
  <c r="AO341" i="22"/>
  <c r="AM341" i="22"/>
  <c r="AL341" i="22"/>
  <c r="AK341" i="22"/>
  <c r="F341" i="22"/>
  <c r="D341" i="22"/>
  <c r="C341" i="22"/>
  <c r="AR340" i="22"/>
  <c r="AZ340" i="22" s="1"/>
  <c r="AQ340" i="22"/>
  <c r="AO340" i="22"/>
  <c r="AM340" i="22"/>
  <c r="AL340" i="22"/>
  <c r="AK340" i="22"/>
  <c r="F340" i="22"/>
  <c r="D340" i="22"/>
  <c r="C340" i="22"/>
  <c r="AR339" i="22"/>
  <c r="AZ339" i="22" s="1"/>
  <c r="AQ339" i="22"/>
  <c r="AO339" i="22"/>
  <c r="AM339" i="22"/>
  <c r="AL339" i="22"/>
  <c r="AK339" i="22"/>
  <c r="F339" i="22"/>
  <c r="D339" i="22"/>
  <c r="C339" i="22"/>
  <c r="AR338" i="22"/>
  <c r="AZ338" i="22" s="1"/>
  <c r="AQ338" i="22"/>
  <c r="AO338" i="22"/>
  <c r="AM338" i="22"/>
  <c r="AL338" i="22"/>
  <c r="AK338" i="22"/>
  <c r="F338" i="22"/>
  <c r="D338" i="22"/>
  <c r="C338" i="22"/>
  <c r="AR337" i="22"/>
  <c r="AZ337" i="22" s="1"/>
  <c r="AQ337" i="22"/>
  <c r="AO337" i="22"/>
  <c r="AM337" i="22"/>
  <c r="AL337" i="22"/>
  <c r="AK337" i="22"/>
  <c r="F337" i="22"/>
  <c r="D337" i="22"/>
  <c r="C337" i="22"/>
  <c r="AR336" i="22"/>
  <c r="AZ336" i="22" s="1"/>
  <c r="AQ336" i="22"/>
  <c r="AO336" i="22"/>
  <c r="AM336" i="22"/>
  <c r="AL336" i="22"/>
  <c r="AK336" i="22"/>
  <c r="F336" i="22"/>
  <c r="D336" i="22"/>
  <c r="C336" i="22"/>
  <c r="AR335" i="22"/>
  <c r="AZ335" i="22" s="1"/>
  <c r="AQ335" i="22"/>
  <c r="AO335" i="22"/>
  <c r="AM335" i="22"/>
  <c r="AL335" i="22"/>
  <c r="AK335" i="22"/>
  <c r="F335" i="22"/>
  <c r="D335" i="22"/>
  <c r="C335" i="22"/>
  <c r="AR334" i="22"/>
  <c r="AZ334" i="22" s="1"/>
  <c r="AQ334" i="22"/>
  <c r="AO334" i="22"/>
  <c r="AM334" i="22"/>
  <c r="AL334" i="22"/>
  <c r="AK334" i="22"/>
  <c r="F334" i="22"/>
  <c r="D334" i="22"/>
  <c r="C334" i="22"/>
  <c r="AR333" i="22"/>
  <c r="AZ333" i="22" s="1"/>
  <c r="AQ333" i="22"/>
  <c r="AO333" i="22"/>
  <c r="AM333" i="22"/>
  <c r="AL333" i="22"/>
  <c r="AK333" i="22"/>
  <c r="F333" i="22"/>
  <c r="D333" i="22"/>
  <c r="C333" i="22"/>
  <c r="AR332" i="22"/>
  <c r="AZ332" i="22" s="1"/>
  <c r="AQ332" i="22"/>
  <c r="AO332" i="22"/>
  <c r="AM332" i="22"/>
  <c r="AL332" i="22"/>
  <c r="AK332" i="22"/>
  <c r="F332" i="22"/>
  <c r="D332" i="22"/>
  <c r="C332" i="22"/>
  <c r="AR331" i="22"/>
  <c r="AZ331" i="22" s="1"/>
  <c r="AQ331" i="22"/>
  <c r="AO331" i="22"/>
  <c r="AM331" i="22"/>
  <c r="AL331" i="22"/>
  <c r="AK331" i="22"/>
  <c r="F331" i="22"/>
  <c r="D331" i="22"/>
  <c r="C331" i="22"/>
  <c r="AR330" i="22"/>
  <c r="AZ330" i="22" s="1"/>
  <c r="AQ330" i="22"/>
  <c r="AO330" i="22"/>
  <c r="AM330" i="22"/>
  <c r="AL330" i="22"/>
  <c r="AK330" i="22"/>
  <c r="F330" i="22"/>
  <c r="D330" i="22"/>
  <c r="C330" i="22"/>
  <c r="AR329" i="22"/>
  <c r="AZ329" i="22" s="1"/>
  <c r="AQ329" i="22"/>
  <c r="AO329" i="22"/>
  <c r="AM329" i="22"/>
  <c r="AL329" i="22"/>
  <c r="AK329" i="22"/>
  <c r="F329" i="22"/>
  <c r="D329" i="22"/>
  <c r="C329" i="22"/>
  <c r="AR328" i="22"/>
  <c r="AZ328" i="22" s="1"/>
  <c r="AQ328" i="22"/>
  <c r="AO328" i="22"/>
  <c r="AM328" i="22"/>
  <c r="AL328" i="22"/>
  <c r="AK328" i="22"/>
  <c r="F328" i="22"/>
  <c r="D328" i="22"/>
  <c r="C328" i="22"/>
  <c r="AR327" i="22"/>
  <c r="AZ327" i="22" s="1"/>
  <c r="AQ327" i="22"/>
  <c r="AO327" i="22"/>
  <c r="AM327" i="22"/>
  <c r="AL327" i="22"/>
  <c r="AK327" i="22"/>
  <c r="F327" i="22"/>
  <c r="D327" i="22"/>
  <c r="C327" i="22"/>
  <c r="AR326" i="22"/>
  <c r="AZ326" i="22" s="1"/>
  <c r="AQ326" i="22"/>
  <c r="AO326" i="22"/>
  <c r="AM326" i="22"/>
  <c r="AL326" i="22"/>
  <c r="AK326" i="22"/>
  <c r="F326" i="22"/>
  <c r="D326" i="22"/>
  <c r="C326" i="22"/>
  <c r="AR325" i="22"/>
  <c r="AZ325" i="22" s="1"/>
  <c r="AQ325" i="22"/>
  <c r="AO325" i="22"/>
  <c r="AM325" i="22"/>
  <c r="AL325" i="22"/>
  <c r="AK325" i="22"/>
  <c r="F325" i="22"/>
  <c r="D325" i="22"/>
  <c r="C325" i="22"/>
  <c r="AR324" i="22"/>
  <c r="AZ324" i="22" s="1"/>
  <c r="AQ324" i="22"/>
  <c r="AO324" i="22"/>
  <c r="AM324" i="22"/>
  <c r="AL324" i="22"/>
  <c r="AK324" i="22"/>
  <c r="F324" i="22"/>
  <c r="D324" i="22"/>
  <c r="C324" i="22"/>
  <c r="AR323" i="22"/>
  <c r="AZ323" i="22" s="1"/>
  <c r="AQ323" i="22"/>
  <c r="AO323" i="22"/>
  <c r="AM323" i="22"/>
  <c r="AL323" i="22"/>
  <c r="AK323" i="22"/>
  <c r="F323" i="22"/>
  <c r="D323" i="22"/>
  <c r="C323" i="22"/>
  <c r="AR322" i="22"/>
  <c r="AZ322" i="22" s="1"/>
  <c r="AQ322" i="22"/>
  <c r="AO322" i="22"/>
  <c r="AM322" i="22"/>
  <c r="AL322" i="22"/>
  <c r="AK322" i="22"/>
  <c r="F322" i="22"/>
  <c r="D322" i="22"/>
  <c r="C322" i="22"/>
  <c r="AR321" i="22"/>
  <c r="AZ321" i="22" s="1"/>
  <c r="AQ321" i="22"/>
  <c r="AO321" i="22"/>
  <c r="AM321" i="22"/>
  <c r="AL321" i="22"/>
  <c r="AK321" i="22"/>
  <c r="F321" i="22"/>
  <c r="D321" i="22"/>
  <c r="C321" i="22"/>
  <c r="AR320" i="22"/>
  <c r="AZ320" i="22" s="1"/>
  <c r="AQ320" i="22"/>
  <c r="AO320" i="22"/>
  <c r="AM320" i="22"/>
  <c r="AL320" i="22"/>
  <c r="AK320" i="22"/>
  <c r="F320" i="22"/>
  <c r="D320" i="22"/>
  <c r="C320" i="22"/>
  <c r="AR319" i="22"/>
  <c r="AZ319" i="22" s="1"/>
  <c r="AQ319" i="22"/>
  <c r="AO319" i="22"/>
  <c r="AM319" i="22"/>
  <c r="AL319" i="22"/>
  <c r="AK319" i="22"/>
  <c r="F319" i="22"/>
  <c r="D319" i="22"/>
  <c r="C319" i="22"/>
  <c r="AR318" i="22"/>
  <c r="AZ318" i="22" s="1"/>
  <c r="AQ318" i="22"/>
  <c r="AO318" i="22"/>
  <c r="AM318" i="22"/>
  <c r="AL318" i="22"/>
  <c r="AK318" i="22"/>
  <c r="F318" i="22"/>
  <c r="D318" i="22"/>
  <c r="C318" i="22"/>
  <c r="AR317" i="22"/>
  <c r="AZ317" i="22" s="1"/>
  <c r="AQ317" i="22"/>
  <c r="AO317" i="22"/>
  <c r="AM317" i="22"/>
  <c r="AL317" i="22"/>
  <c r="AK317" i="22"/>
  <c r="F317" i="22"/>
  <c r="D317" i="22"/>
  <c r="C317" i="22"/>
  <c r="AR316" i="22"/>
  <c r="AZ316" i="22" s="1"/>
  <c r="AQ316" i="22"/>
  <c r="AO316" i="22"/>
  <c r="AM316" i="22"/>
  <c r="AL316" i="22"/>
  <c r="AK316" i="22"/>
  <c r="F316" i="22"/>
  <c r="D316" i="22"/>
  <c r="C316" i="22"/>
  <c r="AR315" i="22"/>
  <c r="AZ315" i="22" s="1"/>
  <c r="AQ315" i="22"/>
  <c r="AO315" i="22"/>
  <c r="AM315" i="22"/>
  <c r="AL315" i="22"/>
  <c r="AK315" i="22"/>
  <c r="F315" i="22"/>
  <c r="D315" i="22"/>
  <c r="C315" i="22"/>
  <c r="AR314" i="22"/>
  <c r="AZ314" i="22" s="1"/>
  <c r="AQ314" i="22"/>
  <c r="AO314" i="22"/>
  <c r="AM314" i="22"/>
  <c r="AL314" i="22"/>
  <c r="AK314" i="22"/>
  <c r="F314" i="22"/>
  <c r="D314" i="22"/>
  <c r="C314" i="22"/>
  <c r="AR313" i="22"/>
  <c r="AZ313" i="22" s="1"/>
  <c r="AQ313" i="22"/>
  <c r="AO313" i="22"/>
  <c r="AM313" i="22"/>
  <c r="AL313" i="22"/>
  <c r="AK313" i="22"/>
  <c r="F313" i="22"/>
  <c r="D313" i="22"/>
  <c r="C313" i="22"/>
  <c r="AR312" i="22"/>
  <c r="AZ312" i="22" s="1"/>
  <c r="AQ312" i="22"/>
  <c r="AO312" i="22"/>
  <c r="AM312" i="22"/>
  <c r="AL312" i="22"/>
  <c r="AK312" i="22"/>
  <c r="F312" i="22"/>
  <c r="D312" i="22"/>
  <c r="C312" i="22"/>
  <c r="AR311" i="22"/>
  <c r="AZ311" i="22" s="1"/>
  <c r="AQ311" i="22"/>
  <c r="AO311" i="22"/>
  <c r="AM311" i="22"/>
  <c r="AL311" i="22"/>
  <c r="AK311" i="22"/>
  <c r="F311" i="22"/>
  <c r="D311" i="22"/>
  <c r="C311" i="22"/>
  <c r="AR310" i="22"/>
  <c r="AZ310" i="22" s="1"/>
  <c r="AQ310" i="22"/>
  <c r="AO310" i="22"/>
  <c r="AM310" i="22"/>
  <c r="AL310" i="22"/>
  <c r="AK310" i="22"/>
  <c r="F310" i="22"/>
  <c r="D310" i="22"/>
  <c r="C310" i="22"/>
  <c r="AR309" i="22"/>
  <c r="AZ309" i="22" s="1"/>
  <c r="AQ309" i="22"/>
  <c r="AO309" i="22"/>
  <c r="AM309" i="22"/>
  <c r="AL309" i="22"/>
  <c r="AK309" i="22"/>
  <c r="F309" i="22"/>
  <c r="D309" i="22"/>
  <c r="C309" i="22"/>
  <c r="AR308" i="22"/>
  <c r="AZ308" i="22" s="1"/>
  <c r="AQ308" i="22"/>
  <c r="AO308" i="22"/>
  <c r="AM308" i="22"/>
  <c r="AL308" i="22"/>
  <c r="AK308" i="22"/>
  <c r="F308" i="22"/>
  <c r="D308" i="22"/>
  <c r="C308" i="22"/>
  <c r="AR307" i="22"/>
  <c r="AZ307" i="22" s="1"/>
  <c r="AQ307" i="22"/>
  <c r="AO307" i="22"/>
  <c r="AM307" i="22"/>
  <c r="AL307" i="22"/>
  <c r="AK307" i="22"/>
  <c r="F307" i="22"/>
  <c r="D307" i="22"/>
  <c r="C307" i="22"/>
  <c r="AR306" i="22"/>
  <c r="AZ306" i="22" s="1"/>
  <c r="AQ306" i="22"/>
  <c r="AO306" i="22"/>
  <c r="AM306" i="22"/>
  <c r="AL306" i="22"/>
  <c r="AK306" i="22"/>
  <c r="F306" i="22"/>
  <c r="D306" i="22"/>
  <c r="C306" i="22"/>
  <c r="AR305" i="22"/>
  <c r="AZ305" i="22" s="1"/>
  <c r="AQ305" i="22"/>
  <c r="AO305" i="22"/>
  <c r="AM305" i="22"/>
  <c r="AL305" i="22"/>
  <c r="AK305" i="22"/>
  <c r="F305" i="22"/>
  <c r="D305" i="22"/>
  <c r="C305" i="22"/>
  <c r="AR304" i="22"/>
  <c r="AZ304" i="22" s="1"/>
  <c r="AQ304" i="22"/>
  <c r="AO304" i="22"/>
  <c r="AM304" i="22"/>
  <c r="AL304" i="22"/>
  <c r="AK304" i="22"/>
  <c r="F304" i="22"/>
  <c r="D304" i="22"/>
  <c r="C304" i="22"/>
  <c r="AR303" i="22"/>
  <c r="AZ303" i="22" s="1"/>
  <c r="AQ303" i="22"/>
  <c r="AO303" i="22"/>
  <c r="AM303" i="22"/>
  <c r="AL303" i="22"/>
  <c r="AK303" i="22"/>
  <c r="F303" i="22"/>
  <c r="D303" i="22"/>
  <c r="C303" i="22"/>
  <c r="AR302" i="22"/>
  <c r="AZ302" i="22" s="1"/>
  <c r="AQ302" i="22"/>
  <c r="AO302" i="22"/>
  <c r="AM302" i="22"/>
  <c r="AL302" i="22"/>
  <c r="AK302" i="22"/>
  <c r="F302" i="22"/>
  <c r="D302" i="22"/>
  <c r="C302" i="22"/>
  <c r="AR301" i="22"/>
  <c r="AZ301" i="22" s="1"/>
  <c r="AQ301" i="22"/>
  <c r="AO301" i="22"/>
  <c r="AM301" i="22"/>
  <c r="AL301" i="22"/>
  <c r="AK301" i="22"/>
  <c r="F301" i="22"/>
  <c r="D301" i="22"/>
  <c r="C301" i="22"/>
  <c r="AR300" i="22"/>
  <c r="AZ300" i="22" s="1"/>
  <c r="AQ300" i="22"/>
  <c r="AO300" i="22"/>
  <c r="AM300" i="22"/>
  <c r="AL300" i="22"/>
  <c r="AK300" i="22"/>
  <c r="F300" i="22"/>
  <c r="D300" i="22"/>
  <c r="C300" i="22"/>
  <c r="AR299" i="22"/>
  <c r="AZ299" i="22" s="1"/>
  <c r="AQ299" i="22"/>
  <c r="AO299" i="22"/>
  <c r="AM299" i="22"/>
  <c r="AL299" i="22"/>
  <c r="AK299" i="22"/>
  <c r="F299" i="22"/>
  <c r="D299" i="22"/>
  <c r="C299" i="22"/>
  <c r="AR298" i="22"/>
  <c r="AZ298" i="22" s="1"/>
  <c r="AQ298" i="22"/>
  <c r="AO298" i="22"/>
  <c r="AM298" i="22"/>
  <c r="AL298" i="22"/>
  <c r="AK298" i="22"/>
  <c r="F298" i="22"/>
  <c r="D298" i="22"/>
  <c r="C298" i="22"/>
  <c r="AR297" i="22"/>
  <c r="AZ297" i="22" s="1"/>
  <c r="AQ297" i="22"/>
  <c r="AO297" i="22"/>
  <c r="AM297" i="22"/>
  <c r="AL297" i="22"/>
  <c r="AK297" i="22"/>
  <c r="F297" i="22"/>
  <c r="D297" i="22"/>
  <c r="C297" i="22"/>
  <c r="AR296" i="22"/>
  <c r="AZ296" i="22" s="1"/>
  <c r="AQ296" i="22"/>
  <c r="AO296" i="22"/>
  <c r="AM296" i="22"/>
  <c r="AL296" i="22"/>
  <c r="AK296" i="22"/>
  <c r="F296" i="22"/>
  <c r="D296" i="22"/>
  <c r="C296" i="22"/>
  <c r="AR295" i="22"/>
  <c r="AZ295" i="22" s="1"/>
  <c r="AQ295" i="22"/>
  <c r="AO295" i="22"/>
  <c r="AM295" i="22"/>
  <c r="AL295" i="22"/>
  <c r="AK295" i="22"/>
  <c r="F295" i="22"/>
  <c r="D295" i="22"/>
  <c r="C295" i="22"/>
  <c r="AR294" i="22"/>
  <c r="AZ294" i="22" s="1"/>
  <c r="AQ294" i="22"/>
  <c r="AO294" i="22"/>
  <c r="AM294" i="22"/>
  <c r="AL294" i="22"/>
  <c r="AK294" i="22"/>
  <c r="F294" i="22"/>
  <c r="D294" i="22"/>
  <c r="C294" i="22"/>
  <c r="AR293" i="22"/>
  <c r="AZ293" i="22" s="1"/>
  <c r="AQ293" i="22"/>
  <c r="AO293" i="22"/>
  <c r="AM293" i="22"/>
  <c r="AL293" i="22"/>
  <c r="AK293" i="22"/>
  <c r="F293" i="22"/>
  <c r="D293" i="22"/>
  <c r="C293" i="22"/>
  <c r="AR292" i="22"/>
  <c r="AZ292" i="22" s="1"/>
  <c r="AQ292" i="22"/>
  <c r="AO292" i="22"/>
  <c r="AM292" i="22"/>
  <c r="AL292" i="22"/>
  <c r="AK292" i="22"/>
  <c r="F292" i="22"/>
  <c r="D292" i="22"/>
  <c r="C292" i="22"/>
  <c r="AR291" i="22"/>
  <c r="AZ291" i="22" s="1"/>
  <c r="AQ291" i="22"/>
  <c r="AO291" i="22"/>
  <c r="AM291" i="22"/>
  <c r="AL291" i="22"/>
  <c r="AK291" i="22"/>
  <c r="F291" i="22"/>
  <c r="D291" i="22"/>
  <c r="C291" i="22"/>
  <c r="AR290" i="22"/>
  <c r="AZ290" i="22" s="1"/>
  <c r="AQ290" i="22"/>
  <c r="AO290" i="22"/>
  <c r="AM290" i="22"/>
  <c r="AL290" i="22"/>
  <c r="AK290" i="22"/>
  <c r="F290" i="22"/>
  <c r="D290" i="22"/>
  <c r="C290" i="22"/>
  <c r="AR289" i="22"/>
  <c r="AZ289" i="22" s="1"/>
  <c r="AQ289" i="22"/>
  <c r="AO289" i="22"/>
  <c r="AM289" i="22"/>
  <c r="AL289" i="22"/>
  <c r="AK289" i="22"/>
  <c r="F289" i="22"/>
  <c r="D289" i="22"/>
  <c r="C289" i="22"/>
  <c r="AR288" i="22"/>
  <c r="AZ288" i="22" s="1"/>
  <c r="AQ288" i="22"/>
  <c r="AO288" i="22"/>
  <c r="AM288" i="22"/>
  <c r="AL288" i="22"/>
  <c r="AK288" i="22"/>
  <c r="F288" i="22"/>
  <c r="D288" i="22"/>
  <c r="C288" i="22"/>
  <c r="AR287" i="22"/>
  <c r="AZ287" i="22" s="1"/>
  <c r="AQ287" i="22"/>
  <c r="AO287" i="22"/>
  <c r="AM287" i="22"/>
  <c r="AL287" i="22"/>
  <c r="AK287" i="22"/>
  <c r="F287" i="22"/>
  <c r="D287" i="22"/>
  <c r="C287" i="22"/>
  <c r="AR286" i="22"/>
  <c r="AZ286" i="22" s="1"/>
  <c r="AQ286" i="22"/>
  <c r="AO286" i="22"/>
  <c r="AM286" i="22"/>
  <c r="AL286" i="22"/>
  <c r="AK286" i="22"/>
  <c r="F286" i="22"/>
  <c r="D286" i="22"/>
  <c r="C286" i="22"/>
  <c r="AR285" i="22"/>
  <c r="AZ285" i="22" s="1"/>
  <c r="AQ285" i="22"/>
  <c r="AO285" i="22"/>
  <c r="AM285" i="22"/>
  <c r="AL285" i="22"/>
  <c r="AK285" i="22"/>
  <c r="F285" i="22"/>
  <c r="D285" i="22"/>
  <c r="C285" i="22"/>
  <c r="AR284" i="22"/>
  <c r="AZ284" i="22" s="1"/>
  <c r="AQ284" i="22"/>
  <c r="AO284" i="22"/>
  <c r="AM284" i="22"/>
  <c r="AL284" i="22"/>
  <c r="AK284" i="22"/>
  <c r="F284" i="22"/>
  <c r="D284" i="22"/>
  <c r="C284" i="22"/>
  <c r="AR283" i="22"/>
  <c r="AZ283" i="22" s="1"/>
  <c r="AQ283" i="22"/>
  <c r="AO283" i="22"/>
  <c r="AM283" i="22"/>
  <c r="AL283" i="22"/>
  <c r="AK283" i="22"/>
  <c r="F283" i="22"/>
  <c r="D283" i="22"/>
  <c r="C283" i="22"/>
  <c r="AR282" i="22"/>
  <c r="AZ282" i="22" s="1"/>
  <c r="AQ282" i="22"/>
  <c r="AO282" i="22"/>
  <c r="AM282" i="22"/>
  <c r="AL282" i="22"/>
  <c r="AK282" i="22"/>
  <c r="F282" i="22"/>
  <c r="D282" i="22"/>
  <c r="C282" i="22"/>
  <c r="AR281" i="22"/>
  <c r="AZ281" i="22" s="1"/>
  <c r="AQ281" i="22"/>
  <c r="AO281" i="22"/>
  <c r="AM281" i="22"/>
  <c r="AL281" i="22"/>
  <c r="AK281" i="22"/>
  <c r="F281" i="22"/>
  <c r="D281" i="22"/>
  <c r="C281" i="22"/>
  <c r="AR280" i="22"/>
  <c r="AZ280" i="22" s="1"/>
  <c r="AQ280" i="22"/>
  <c r="AO280" i="22"/>
  <c r="AM280" i="22"/>
  <c r="AL280" i="22"/>
  <c r="AK280" i="22"/>
  <c r="F280" i="22"/>
  <c r="D280" i="22"/>
  <c r="C280" i="22"/>
  <c r="AR279" i="22"/>
  <c r="AZ279" i="22" s="1"/>
  <c r="AQ279" i="22"/>
  <c r="AO279" i="22"/>
  <c r="AM279" i="22"/>
  <c r="AL279" i="22"/>
  <c r="AK279" i="22"/>
  <c r="F279" i="22"/>
  <c r="D279" i="22"/>
  <c r="C279" i="22"/>
  <c r="AR278" i="22"/>
  <c r="AZ278" i="22" s="1"/>
  <c r="AQ278" i="22"/>
  <c r="AO278" i="22"/>
  <c r="AM278" i="22"/>
  <c r="AL278" i="22"/>
  <c r="AK278" i="22"/>
  <c r="F278" i="22"/>
  <c r="D278" i="22"/>
  <c r="C278" i="22"/>
  <c r="AR277" i="22"/>
  <c r="AZ277" i="22" s="1"/>
  <c r="AQ277" i="22"/>
  <c r="AO277" i="22"/>
  <c r="AM277" i="22"/>
  <c r="AL277" i="22"/>
  <c r="AK277" i="22"/>
  <c r="F277" i="22"/>
  <c r="D277" i="22"/>
  <c r="C277" i="22"/>
  <c r="AR276" i="22"/>
  <c r="AZ276" i="22" s="1"/>
  <c r="AQ276" i="22"/>
  <c r="AO276" i="22"/>
  <c r="AM276" i="22"/>
  <c r="AL276" i="22"/>
  <c r="AK276" i="22"/>
  <c r="F276" i="22"/>
  <c r="D276" i="22"/>
  <c r="C276" i="22"/>
  <c r="AR275" i="22"/>
  <c r="AZ275" i="22" s="1"/>
  <c r="AQ275" i="22"/>
  <c r="AO275" i="22"/>
  <c r="AM275" i="22"/>
  <c r="AL275" i="22"/>
  <c r="AK275" i="22"/>
  <c r="F275" i="22"/>
  <c r="D275" i="22"/>
  <c r="C275" i="22"/>
  <c r="AR274" i="22"/>
  <c r="AZ274" i="22" s="1"/>
  <c r="AQ274" i="22"/>
  <c r="AO274" i="22"/>
  <c r="AM274" i="22"/>
  <c r="AL274" i="22"/>
  <c r="AK274" i="22"/>
  <c r="F274" i="22"/>
  <c r="D274" i="22"/>
  <c r="C274" i="22"/>
  <c r="AR273" i="22"/>
  <c r="AZ273" i="22" s="1"/>
  <c r="AQ273" i="22"/>
  <c r="AO273" i="22"/>
  <c r="AM273" i="22"/>
  <c r="AL273" i="22"/>
  <c r="AK273" i="22"/>
  <c r="F273" i="22"/>
  <c r="D273" i="22"/>
  <c r="C273" i="22"/>
  <c r="AR272" i="22"/>
  <c r="AZ272" i="22" s="1"/>
  <c r="AQ272" i="22"/>
  <c r="AO272" i="22"/>
  <c r="AM272" i="22"/>
  <c r="AL272" i="22"/>
  <c r="AK272" i="22"/>
  <c r="F272" i="22"/>
  <c r="D272" i="22"/>
  <c r="C272" i="22"/>
  <c r="AR271" i="22"/>
  <c r="AZ271" i="22" s="1"/>
  <c r="AQ271" i="22"/>
  <c r="AO271" i="22"/>
  <c r="AM271" i="22"/>
  <c r="AL271" i="22"/>
  <c r="AK271" i="22"/>
  <c r="F271" i="22"/>
  <c r="D271" i="22"/>
  <c r="C271" i="22"/>
  <c r="AR270" i="22"/>
  <c r="AZ270" i="22" s="1"/>
  <c r="AQ270" i="22"/>
  <c r="AO270" i="22"/>
  <c r="AM270" i="22"/>
  <c r="AL270" i="22"/>
  <c r="AK270" i="22"/>
  <c r="F270" i="22"/>
  <c r="D270" i="22"/>
  <c r="C270" i="22"/>
  <c r="AR269" i="22"/>
  <c r="AZ269" i="22" s="1"/>
  <c r="AQ269" i="22"/>
  <c r="AO269" i="22"/>
  <c r="AM269" i="22"/>
  <c r="AL269" i="22"/>
  <c r="AK269" i="22"/>
  <c r="F269" i="22"/>
  <c r="D269" i="22"/>
  <c r="C269" i="22"/>
  <c r="AR268" i="22"/>
  <c r="AZ268" i="22" s="1"/>
  <c r="AQ268" i="22"/>
  <c r="AO268" i="22"/>
  <c r="AM268" i="22"/>
  <c r="AL268" i="22"/>
  <c r="AK268" i="22"/>
  <c r="F268" i="22"/>
  <c r="D268" i="22"/>
  <c r="C268" i="22"/>
  <c r="AR267" i="22"/>
  <c r="AZ267" i="22" s="1"/>
  <c r="AQ267" i="22"/>
  <c r="AO267" i="22"/>
  <c r="AM267" i="22"/>
  <c r="AL267" i="22"/>
  <c r="AK267" i="22"/>
  <c r="F267" i="22"/>
  <c r="D267" i="22"/>
  <c r="C267" i="22"/>
  <c r="AR266" i="22"/>
  <c r="AZ266" i="22" s="1"/>
  <c r="AQ266" i="22"/>
  <c r="AO266" i="22"/>
  <c r="AM266" i="22"/>
  <c r="AL266" i="22"/>
  <c r="AK266" i="22"/>
  <c r="F266" i="22"/>
  <c r="D266" i="22"/>
  <c r="C266" i="22"/>
  <c r="AR265" i="22"/>
  <c r="AZ265" i="22" s="1"/>
  <c r="AQ265" i="22"/>
  <c r="AO265" i="22"/>
  <c r="AM265" i="22"/>
  <c r="AL265" i="22"/>
  <c r="AK265" i="22"/>
  <c r="F265" i="22"/>
  <c r="D265" i="22"/>
  <c r="C265" i="22"/>
  <c r="AR264" i="22"/>
  <c r="AZ264" i="22" s="1"/>
  <c r="AQ264" i="22"/>
  <c r="AO264" i="22"/>
  <c r="AM264" i="22"/>
  <c r="AL264" i="22"/>
  <c r="AK264" i="22"/>
  <c r="F264" i="22"/>
  <c r="D264" i="22"/>
  <c r="C264" i="22"/>
  <c r="AR263" i="22"/>
  <c r="AZ263" i="22" s="1"/>
  <c r="AQ263" i="22"/>
  <c r="AO263" i="22"/>
  <c r="AM263" i="22"/>
  <c r="AL263" i="22"/>
  <c r="AK263" i="22"/>
  <c r="F263" i="22"/>
  <c r="D263" i="22"/>
  <c r="C263" i="22"/>
  <c r="AR262" i="22"/>
  <c r="AZ262" i="22" s="1"/>
  <c r="AQ262" i="22"/>
  <c r="AO262" i="22"/>
  <c r="AM262" i="22"/>
  <c r="AL262" i="22"/>
  <c r="AK262" i="22"/>
  <c r="F262" i="22"/>
  <c r="D262" i="22"/>
  <c r="C262" i="22"/>
  <c r="AR261" i="22"/>
  <c r="AZ261" i="22" s="1"/>
  <c r="AQ261" i="22"/>
  <c r="AO261" i="22"/>
  <c r="AM261" i="22"/>
  <c r="AL261" i="22"/>
  <c r="AK261" i="22"/>
  <c r="F261" i="22"/>
  <c r="D261" i="22"/>
  <c r="C261" i="22"/>
  <c r="AR260" i="22"/>
  <c r="AZ260" i="22" s="1"/>
  <c r="AQ260" i="22"/>
  <c r="AO260" i="22"/>
  <c r="AM260" i="22"/>
  <c r="AL260" i="22"/>
  <c r="AK260" i="22"/>
  <c r="F260" i="22"/>
  <c r="D260" i="22"/>
  <c r="C260" i="22"/>
  <c r="AR259" i="22"/>
  <c r="AZ259" i="22" s="1"/>
  <c r="AQ259" i="22"/>
  <c r="AO259" i="22"/>
  <c r="AM259" i="22"/>
  <c r="AL259" i="22"/>
  <c r="AK259" i="22"/>
  <c r="F259" i="22"/>
  <c r="D259" i="22"/>
  <c r="C259" i="22"/>
  <c r="AR258" i="22"/>
  <c r="AZ258" i="22" s="1"/>
  <c r="AQ258" i="22"/>
  <c r="AO258" i="22"/>
  <c r="AM258" i="22"/>
  <c r="AL258" i="22"/>
  <c r="AK258" i="22"/>
  <c r="F258" i="22"/>
  <c r="D258" i="22"/>
  <c r="C258" i="22"/>
  <c r="AR257" i="22"/>
  <c r="AZ257" i="22" s="1"/>
  <c r="AQ257" i="22"/>
  <c r="AO257" i="22"/>
  <c r="AM257" i="22"/>
  <c r="AL257" i="22"/>
  <c r="AK257" i="22"/>
  <c r="F257" i="22"/>
  <c r="D257" i="22"/>
  <c r="C257" i="22"/>
  <c r="AR256" i="22"/>
  <c r="AZ256" i="22" s="1"/>
  <c r="AQ256" i="22"/>
  <c r="AO256" i="22"/>
  <c r="AM256" i="22"/>
  <c r="AL256" i="22"/>
  <c r="AK256" i="22"/>
  <c r="F256" i="22"/>
  <c r="D256" i="22"/>
  <c r="C256" i="22"/>
  <c r="AR255" i="22"/>
  <c r="AZ255" i="22" s="1"/>
  <c r="AQ255" i="22"/>
  <c r="AO255" i="22"/>
  <c r="AM255" i="22"/>
  <c r="AL255" i="22"/>
  <c r="AK255" i="22"/>
  <c r="F255" i="22"/>
  <c r="D255" i="22"/>
  <c r="C255" i="22"/>
  <c r="AR254" i="22"/>
  <c r="AZ254" i="22" s="1"/>
  <c r="AQ254" i="22"/>
  <c r="AO254" i="22"/>
  <c r="AM254" i="22"/>
  <c r="AL254" i="22"/>
  <c r="AK254" i="22"/>
  <c r="F254" i="22"/>
  <c r="D254" i="22"/>
  <c r="C254" i="22"/>
  <c r="AR253" i="22"/>
  <c r="AZ253" i="22" s="1"/>
  <c r="AQ253" i="22"/>
  <c r="AO253" i="22"/>
  <c r="AM253" i="22"/>
  <c r="AL253" i="22"/>
  <c r="AK253" i="22"/>
  <c r="F253" i="22"/>
  <c r="D253" i="22"/>
  <c r="C253" i="22"/>
  <c r="AR252" i="22"/>
  <c r="AZ252" i="22" s="1"/>
  <c r="AQ252" i="22"/>
  <c r="AO252" i="22"/>
  <c r="AM252" i="22"/>
  <c r="AL252" i="22"/>
  <c r="AK252" i="22"/>
  <c r="F252" i="22"/>
  <c r="D252" i="22"/>
  <c r="C252" i="22"/>
  <c r="AR251" i="22"/>
  <c r="AZ251" i="22" s="1"/>
  <c r="AQ251" i="22"/>
  <c r="AO251" i="22"/>
  <c r="AM251" i="22"/>
  <c r="AL251" i="22"/>
  <c r="AK251" i="22"/>
  <c r="F251" i="22"/>
  <c r="D251" i="22"/>
  <c r="C251" i="22"/>
  <c r="AR250" i="22"/>
  <c r="AZ250" i="22" s="1"/>
  <c r="AQ250" i="22"/>
  <c r="AO250" i="22"/>
  <c r="AM250" i="22"/>
  <c r="AL250" i="22"/>
  <c r="AK250" i="22"/>
  <c r="F250" i="22"/>
  <c r="D250" i="22"/>
  <c r="C250" i="22"/>
  <c r="AR249" i="22"/>
  <c r="AZ249" i="22" s="1"/>
  <c r="AQ249" i="22"/>
  <c r="AO249" i="22"/>
  <c r="AM249" i="22"/>
  <c r="AL249" i="22"/>
  <c r="AK249" i="22"/>
  <c r="F249" i="22"/>
  <c r="D249" i="22"/>
  <c r="C249" i="22"/>
  <c r="AR248" i="22"/>
  <c r="AZ248" i="22" s="1"/>
  <c r="AQ248" i="22"/>
  <c r="AO248" i="22"/>
  <c r="AM248" i="22"/>
  <c r="AL248" i="22"/>
  <c r="AK248" i="22"/>
  <c r="F248" i="22"/>
  <c r="D248" i="22"/>
  <c r="C248" i="22"/>
  <c r="AR247" i="22"/>
  <c r="AZ247" i="22" s="1"/>
  <c r="AQ247" i="22"/>
  <c r="AO247" i="22"/>
  <c r="AM247" i="22"/>
  <c r="AL247" i="22"/>
  <c r="AK247" i="22"/>
  <c r="F247" i="22"/>
  <c r="D247" i="22"/>
  <c r="C247" i="22"/>
  <c r="AR246" i="22"/>
  <c r="AZ246" i="22" s="1"/>
  <c r="AQ246" i="22"/>
  <c r="AO246" i="22"/>
  <c r="AM246" i="22"/>
  <c r="AL246" i="22"/>
  <c r="AK246" i="22"/>
  <c r="F246" i="22"/>
  <c r="D246" i="22"/>
  <c r="C246" i="22"/>
  <c r="AR245" i="22"/>
  <c r="AZ245" i="22" s="1"/>
  <c r="AQ245" i="22"/>
  <c r="AO245" i="22"/>
  <c r="AM245" i="22"/>
  <c r="AL245" i="22"/>
  <c r="AK245" i="22"/>
  <c r="F245" i="22"/>
  <c r="D245" i="22"/>
  <c r="C245" i="22"/>
  <c r="AR244" i="22"/>
  <c r="AZ244" i="22" s="1"/>
  <c r="AQ244" i="22"/>
  <c r="AO244" i="22"/>
  <c r="AM244" i="22"/>
  <c r="AL244" i="22"/>
  <c r="AK244" i="22"/>
  <c r="F244" i="22"/>
  <c r="D244" i="22"/>
  <c r="C244" i="22"/>
  <c r="AR243" i="22"/>
  <c r="AZ243" i="22" s="1"/>
  <c r="AQ243" i="22"/>
  <c r="AO243" i="22"/>
  <c r="AM243" i="22"/>
  <c r="AL243" i="22"/>
  <c r="AK243" i="22"/>
  <c r="F243" i="22"/>
  <c r="D243" i="22"/>
  <c r="C243" i="22"/>
  <c r="AR242" i="22"/>
  <c r="AZ242" i="22" s="1"/>
  <c r="AQ242" i="22"/>
  <c r="AO242" i="22"/>
  <c r="AM242" i="22"/>
  <c r="AL242" i="22"/>
  <c r="AK242" i="22"/>
  <c r="F242" i="22"/>
  <c r="D242" i="22"/>
  <c r="C242" i="22"/>
  <c r="AR241" i="22"/>
  <c r="AZ241" i="22" s="1"/>
  <c r="AQ241" i="22"/>
  <c r="AO241" i="22"/>
  <c r="AM241" i="22"/>
  <c r="AL241" i="22"/>
  <c r="AK241" i="22"/>
  <c r="F241" i="22"/>
  <c r="D241" i="22"/>
  <c r="C241" i="22"/>
  <c r="AR240" i="22"/>
  <c r="AZ240" i="22" s="1"/>
  <c r="AQ240" i="22"/>
  <c r="AO240" i="22"/>
  <c r="AM240" i="22"/>
  <c r="AL240" i="22"/>
  <c r="AK240" i="22"/>
  <c r="F240" i="22"/>
  <c r="D240" i="22"/>
  <c r="C240" i="22"/>
  <c r="AR239" i="22"/>
  <c r="AZ239" i="22" s="1"/>
  <c r="AQ239" i="22"/>
  <c r="AO239" i="22"/>
  <c r="AM239" i="22"/>
  <c r="AL239" i="22"/>
  <c r="AK239" i="22"/>
  <c r="F239" i="22"/>
  <c r="D239" i="22"/>
  <c r="C239" i="22"/>
  <c r="AR238" i="22"/>
  <c r="AZ238" i="22" s="1"/>
  <c r="AQ238" i="22"/>
  <c r="AO238" i="22"/>
  <c r="AM238" i="22"/>
  <c r="AL238" i="22"/>
  <c r="AK238" i="22"/>
  <c r="F238" i="22"/>
  <c r="D238" i="22"/>
  <c r="C238" i="22"/>
  <c r="AR237" i="22"/>
  <c r="AZ237" i="22" s="1"/>
  <c r="AQ237" i="22"/>
  <c r="AO237" i="22"/>
  <c r="AM237" i="22"/>
  <c r="AL237" i="22"/>
  <c r="AK237" i="22"/>
  <c r="F237" i="22"/>
  <c r="D237" i="22"/>
  <c r="C237" i="22"/>
  <c r="AR236" i="22"/>
  <c r="AZ236" i="22" s="1"/>
  <c r="AQ236" i="22"/>
  <c r="AO236" i="22"/>
  <c r="AM236" i="22"/>
  <c r="AL236" i="22"/>
  <c r="AK236" i="22"/>
  <c r="F236" i="22"/>
  <c r="D236" i="22"/>
  <c r="C236" i="22"/>
  <c r="AR235" i="22"/>
  <c r="AZ235" i="22" s="1"/>
  <c r="AQ235" i="22"/>
  <c r="AO235" i="22"/>
  <c r="AM235" i="22"/>
  <c r="AL235" i="22"/>
  <c r="AK235" i="22"/>
  <c r="F235" i="22"/>
  <c r="D235" i="22"/>
  <c r="C235" i="22"/>
  <c r="AR234" i="22"/>
  <c r="AZ234" i="22" s="1"/>
  <c r="AQ234" i="22"/>
  <c r="AO234" i="22"/>
  <c r="AM234" i="22"/>
  <c r="AL234" i="22"/>
  <c r="AK234" i="22"/>
  <c r="F234" i="22"/>
  <c r="D234" i="22"/>
  <c r="C234" i="22"/>
  <c r="AR225" i="22"/>
  <c r="AZ225" i="22" s="1"/>
  <c r="AQ225" i="22"/>
  <c r="AO225" i="22"/>
  <c r="AM225" i="22"/>
  <c r="AL225" i="22"/>
  <c r="AK225" i="22"/>
  <c r="F225" i="22"/>
  <c r="D225" i="22"/>
  <c r="C225" i="22"/>
  <c r="AR224" i="22"/>
  <c r="AZ224" i="22" s="1"/>
  <c r="AQ224" i="22"/>
  <c r="AO224" i="22"/>
  <c r="AM224" i="22"/>
  <c r="AL224" i="22"/>
  <c r="AK224" i="22"/>
  <c r="F224" i="22"/>
  <c r="D224" i="22"/>
  <c r="C224" i="22"/>
  <c r="AR223" i="22"/>
  <c r="AZ223" i="22" s="1"/>
  <c r="AQ223" i="22"/>
  <c r="AO223" i="22"/>
  <c r="AM223" i="22"/>
  <c r="AL223" i="22"/>
  <c r="AK223" i="22"/>
  <c r="F223" i="22"/>
  <c r="D223" i="22"/>
  <c r="C223" i="22"/>
  <c r="AR222" i="22"/>
  <c r="AZ222" i="22" s="1"/>
  <c r="AQ222" i="22"/>
  <c r="AO222" i="22"/>
  <c r="AM222" i="22"/>
  <c r="AL222" i="22"/>
  <c r="AK222" i="22"/>
  <c r="F222" i="22"/>
  <c r="D222" i="22"/>
  <c r="C222" i="22"/>
  <c r="AR221" i="22"/>
  <c r="AZ221" i="22" s="1"/>
  <c r="AQ221" i="22"/>
  <c r="AO221" i="22"/>
  <c r="AM221" i="22"/>
  <c r="AL221" i="22"/>
  <c r="AK221" i="22"/>
  <c r="F221" i="22"/>
  <c r="D221" i="22"/>
  <c r="C221" i="22"/>
  <c r="AR220" i="22"/>
  <c r="AZ220" i="22" s="1"/>
  <c r="AQ220" i="22"/>
  <c r="AO220" i="22"/>
  <c r="AM220" i="22"/>
  <c r="AL220" i="22"/>
  <c r="AK220" i="22"/>
  <c r="F220" i="22"/>
  <c r="D220" i="22"/>
  <c r="C220" i="22"/>
  <c r="AR219" i="22"/>
  <c r="AZ219" i="22" s="1"/>
  <c r="AQ219" i="22"/>
  <c r="AO219" i="22"/>
  <c r="AM219" i="22"/>
  <c r="AL219" i="22"/>
  <c r="AK219" i="22"/>
  <c r="F219" i="22"/>
  <c r="D219" i="22"/>
  <c r="C219" i="22"/>
  <c r="AR218" i="22"/>
  <c r="AZ218" i="22" s="1"/>
  <c r="AQ218" i="22"/>
  <c r="AO218" i="22"/>
  <c r="AM218" i="22"/>
  <c r="AL218" i="22"/>
  <c r="AK218" i="22"/>
  <c r="F218" i="22"/>
  <c r="D218" i="22"/>
  <c r="C218" i="22"/>
  <c r="AR217" i="22"/>
  <c r="AZ217" i="22" s="1"/>
  <c r="AQ217" i="22"/>
  <c r="AO217" i="22"/>
  <c r="AM217" i="22"/>
  <c r="AL217" i="22"/>
  <c r="AK217" i="22"/>
  <c r="F217" i="22"/>
  <c r="D217" i="22"/>
  <c r="C217" i="22"/>
  <c r="AR216" i="22"/>
  <c r="AZ216" i="22" s="1"/>
  <c r="AQ216" i="22"/>
  <c r="AO216" i="22"/>
  <c r="AM216" i="22"/>
  <c r="AL216" i="22"/>
  <c r="AK216" i="22"/>
  <c r="F216" i="22"/>
  <c r="D216" i="22"/>
  <c r="C216" i="22"/>
  <c r="AR215" i="22"/>
  <c r="AZ215" i="22" s="1"/>
  <c r="AQ215" i="22"/>
  <c r="AO215" i="22"/>
  <c r="AM215" i="22"/>
  <c r="AL215" i="22"/>
  <c r="AK215" i="22"/>
  <c r="F215" i="22"/>
  <c r="D215" i="22"/>
  <c r="C215" i="22"/>
  <c r="AR214" i="22"/>
  <c r="AZ214" i="22" s="1"/>
  <c r="AQ214" i="22"/>
  <c r="AO214" i="22"/>
  <c r="AM214" i="22"/>
  <c r="AL214" i="22"/>
  <c r="AK214" i="22"/>
  <c r="F214" i="22"/>
  <c r="D214" i="22"/>
  <c r="C214" i="22"/>
  <c r="AR213" i="22"/>
  <c r="AZ213" i="22" s="1"/>
  <c r="AQ213" i="22"/>
  <c r="AO213" i="22"/>
  <c r="AM213" i="22"/>
  <c r="AL213" i="22"/>
  <c r="AK213" i="22"/>
  <c r="F213" i="22"/>
  <c r="D213" i="22"/>
  <c r="C213" i="22"/>
  <c r="AR212" i="22"/>
  <c r="AZ212" i="22" s="1"/>
  <c r="AQ212" i="22"/>
  <c r="AO212" i="22"/>
  <c r="AM212" i="22"/>
  <c r="AL212" i="22"/>
  <c r="AK212" i="22"/>
  <c r="F212" i="22"/>
  <c r="D212" i="22"/>
  <c r="C212" i="22"/>
  <c r="AR211" i="22"/>
  <c r="AZ211" i="22" s="1"/>
  <c r="AQ211" i="22"/>
  <c r="AO211" i="22"/>
  <c r="AM211" i="22"/>
  <c r="AL211" i="22"/>
  <c r="AK211" i="22"/>
  <c r="F211" i="22"/>
  <c r="D211" i="22"/>
  <c r="C211" i="22"/>
  <c r="AR210" i="22"/>
  <c r="AZ210" i="22" s="1"/>
  <c r="AQ210" i="22"/>
  <c r="AO210" i="22"/>
  <c r="AM210" i="22"/>
  <c r="AL210" i="22"/>
  <c r="AK210" i="22"/>
  <c r="F210" i="22"/>
  <c r="D210" i="22"/>
  <c r="C210" i="22"/>
  <c r="AR209" i="22"/>
  <c r="AZ209" i="22" s="1"/>
  <c r="AQ209" i="22"/>
  <c r="AO209" i="22"/>
  <c r="AM209" i="22"/>
  <c r="AL209" i="22"/>
  <c r="AK209" i="22"/>
  <c r="F209" i="22"/>
  <c r="D209" i="22"/>
  <c r="C209" i="22"/>
  <c r="AR208" i="22"/>
  <c r="AZ208" i="22" s="1"/>
  <c r="AQ208" i="22"/>
  <c r="AO208" i="22"/>
  <c r="AM208" i="22"/>
  <c r="AL208" i="22"/>
  <c r="AK208" i="22"/>
  <c r="F208" i="22"/>
  <c r="D208" i="22"/>
  <c r="C208" i="22"/>
  <c r="AR207" i="22"/>
  <c r="AZ207" i="22" s="1"/>
  <c r="AQ207" i="22"/>
  <c r="AO207" i="22"/>
  <c r="AM207" i="22"/>
  <c r="AL207" i="22"/>
  <c r="AK207" i="22"/>
  <c r="F207" i="22"/>
  <c r="D207" i="22"/>
  <c r="C207" i="22"/>
  <c r="AR206" i="22"/>
  <c r="AZ206" i="22" s="1"/>
  <c r="AQ206" i="22"/>
  <c r="AO206" i="22"/>
  <c r="AM206" i="22"/>
  <c r="AL206" i="22"/>
  <c r="AK206" i="22"/>
  <c r="F206" i="22"/>
  <c r="D206" i="22"/>
  <c r="C206" i="22"/>
  <c r="AR205" i="22"/>
  <c r="AZ205" i="22" s="1"/>
  <c r="AQ205" i="22"/>
  <c r="AO205" i="22"/>
  <c r="AM205" i="22"/>
  <c r="AL205" i="22"/>
  <c r="AK205" i="22"/>
  <c r="F205" i="22"/>
  <c r="D205" i="22"/>
  <c r="C205" i="22"/>
  <c r="AR204" i="22"/>
  <c r="AZ204" i="22" s="1"/>
  <c r="AQ204" i="22"/>
  <c r="AO204" i="22"/>
  <c r="AM204" i="22"/>
  <c r="AL204" i="22"/>
  <c r="AK204" i="22"/>
  <c r="F204" i="22"/>
  <c r="D204" i="22"/>
  <c r="C204" i="22"/>
  <c r="AR203" i="22"/>
  <c r="AZ203" i="22" s="1"/>
  <c r="AQ203" i="22"/>
  <c r="AO203" i="22"/>
  <c r="AM203" i="22"/>
  <c r="AL203" i="22"/>
  <c r="AK203" i="22"/>
  <c r="F203" i="22"/>
  <c r="D203" i="22"/>
  <c r="C203" i="22"/>
  <c r="AR202" i="22"/>
  <c r="AZ202" i="22" s="1"/>
  <c r="AQ202" i="22"/>
  <c r="AO202" i="22"/>
  <c r="AM202" i="22"/>
  <c r="AL202" i="22"/>
  <c r="AK202" i="22"/>
  <c r="F202" i="22"/>
  <c r="D202" i="22"/>
  <c r="C202" i="22"/>
  <c r="AR201" i="22"/>
  <c r="AZ201" i="22" s="1"/>
  <c r="AQ201" i="22"/>
  <c r="AO201" i="22"/>
  <c r="AM201" i="22"/>
  <c r="AL201" i="22"/>
  <c r="AK201" i="22"/>
  <c r="F201" i="22"/>
  <c r="D201" i="22"/>
  <c r="C201" i="22"/>
  <c r="AR200" i="22"/>
  <c r="AZ200" i="22" s="1"/>
  <c r="AQ200" i="22"/>
  <c r="AO200" i="22"/>
  <c r="AM200" i="22"/>
  <c r="AL200" i="22"/>
  <c r="AK200" i="22"/>
  <c r="F200" i="22"/>
  <c r="D200" i="22"/>
  <c r="C200" i="22"/>
  <c r="AR199" i="22"/>
  <c r="AZ199" i="22" s="1"/>
  <c r="AQ199" i="22"/>
  <c r="AO199" i="22"/>
  <c r="AM199" i="22"/>
  <c r="AL199" i="22"/>
  <c r="AK199" i="22"/>
  <c r="F199" i="22"/>
  <c r="D199" i="22"/>
  <c r="C199" i="22"/>
  <c r="AR198" i="22"/>
  <c r="AZ198" i="22" s="1"/>
  <c r="AQ198" i="22"/>
  <c r="AO198" i="22"/>
  <c r="AM198" i="22"/>
  <c r="AL198" i="22"/>
  <c r="AK198" i="22"/>
  <c r="F198" i="22"/>
  <c r="D198" i="22"/>
  <c r="C198" i="22"/>
  <c r="AR197" i="22"/>
  <c r="AZ197" i="22" s="1"/>
  <c r="AQ197" i="22"/>
  <c r="AO197" i="22"/>
  <c r="AM197" i="22"/>
  <c r="AL197" i="22"/>
  <c r="AK197" i="22"/>
  <c r="F197" i="22"/>
  <c r="D197" i="22"/>
  <c r="C197" i="22"/>
  <c r="AR196" i="22"/>
  <c r="AZ196" i="22" s="1"/>
  <c r="AQ196" i="22"/>
  <c r="AO196" i="22"/>
  <c r="AM196" i="22"/>
  <c r="AL196" i="22"/>
  <c r="AK196" i="22"/>
  <c r="F196" i="22"/>
  <c r="D196" i="22"/>
  <c r="C196" i="22"/>
  <c r="AR195" i="22"/>
  <c r="AZ195" i="22" s="1"/>
  <c r="AQ195" i="22"/>
  <c r="AM195" i="22"/>
  <c r="AL195" i="22"/>
  <c r="AK195" i="22"/>
  <c r="F195" i="22"/>
  <c r="D195" i="22"/>
  <c r="C195" i="22"/>
  <c r="AR44" i="22"/>
  <c r="AZ44" i="22" s="1"/>
  <c r="AQ44" i="22"/>
  <c r="AO44" i="22"/>
  <c r="AM44" i="22"/>
  <c r="AL44" i="22"/>
  <c r="AK44" i="22"/>
  <c r="L44" i="22"/>
  <c r="F44" i="22"/>
  <c r="D44" i="22"/>
  <c r="C44" i="22"/>
  <c r="AR43" i="22"/>
  <c r="AZ43" i="22" s="1"/>
  <c r="AQ43" i="22"/>
  <c r="AO43" i="22"/>
  <c r="AM43" i="22"/>
  <c r="AL43" i="22"/>
  <c r="AK43" i="22"/>
  <c r="L43" i="22"/>
  <c r="F43" i="22"/>
  <c r="D43" i="22"/>
  <c r="C43" i="22"/>
  <c r="AR42" i="22"/>
  <c r="AZ42" i="22" s="1"/>
  <c r="AQ42" i="22"/>
  <c r="AO42" i="22"/>
  <c r="AM42" i="22"/>
  <c r="AL42" i="22"/>
  <c r="AK42" i="22"/>
  <c r="L42" i="22"/>
  <c r="F42" i="22"/>
  <c r="D42" i="22"/>
  <c r="C42" i="22"/>
  <c r="AR41" i="22"/>
  <c r="AZ41" i="22" s="1"/>
  <c r="AQ41" i="22"/>
  <c r="AO41" i="22"/>
  <c r="AM41" i="22"/>
  <c r="AL41" i="22"/>
  <c r="AK41" i="22"/>
  <c r="F41" i="22"/>
  <c r="D41" i="22"/>
  <c r="C41" i="22"/>
  <c r="AR40" i="22"/>
  <c r="AZ40" i="22" s="1"/>
  <c r="AQ40" i="22"/>
  <c r="AO40" i="22"/>
  <c r="AM40" i="22"/>
  <c r="AL40" i="22"/>
  <c r="AK40" i="22"/>
  <c r="F40" i="22"/>
  <c r="D40" i="22"/>
  <c r="C40" i="22"/>
  <c r="AR39" i="22"/>
  <c r="AZ39" i="22" s="1"/>
  <c r="AQ39" i="22"/>
  <c r="AO39" i="22"/>
  <c r="AM39" i="22"/>
  <c r="AL39" i="22"/>
  <c r="AK39" i="22"/>
  <c r="F39" i="22"/>
  <c r="D39" i="22"/>
  <c r="C39" i="22"/>
  <c r="AR38" i="22"/>
  <c r="AZ38" i="22" s="1"/>
  <c r="AQ38" i="22"/>
  <c r="AO38" i="22"/>
  <c r="AM38" i="22"/>
  <c r="AL38" i="22"/>
  <c r="AK38" i="22"/>
  <c r="F38" i="22"/>
  <c r="D38" i="22"/>
  <c r="C38" i="22"/>
  <c r="AR37" i="22"/>
  <c r="AZ37" i="22" s="1"/>
  <c r="AQ37" i="22"/>
  <c r="AO37" i="22"/>
  <c r="AM37" i="22"/>
  <c r="AL37" i="22"/>
  <c r="AK37" i="22"/>
  <c r="F37" i="22"/>
  <c r="D37" i="22"/>
  <c r="C37" i="22"/>
  <c r="AR36" i="22"/>
  <c r="AZ36" i="22" s="1"/>
  <c r="AQ36" i="22"/>
  <c r="AO36" i="22"/>
  <c r="AM36" i="22"/>
  <c r="AL36" i="22"/>
  <c r="AK36" i="22"/>
  <c r="F36" i="22"/>
  <c r="D36" i="22"/>
  <c r="C36" i="22"/>
  <c r="AR35" i="22"/>
  <c r="AZ35" i="22" s="1"/>
  <c r="AQ35" i="22"/>
  <c r="AO35" i="22"/>
  <c r="AM35" i="22"/>
  <c r="AL35" i="22"/>
  <c r="AK35" i="22"/>
  <c r="F35" i="22"/>
  <c r="D35" i="22"/>
  <c r="C35" i="22"/>
  <c r="AR34" i="22"/>
  <c r="AZ34" i="22" s="1"/>
  <c r="AQ34" i="22"/>
  <c r="AO34" i="22"/>
  <c r="AM34" i="22"/>
  <c r="AL34" i="22"/>
  <c r="AK34" i="22"/>
  <c r="F34" i="22"/>
  <c r="D34" i="22"/>
  <c r="C34" i="22"/>
  <c r="AR33" i="22"/>
  <c r="AZ33" i="22" s="1"/>
  <c r="AQ33" i="22"/>
  <c r="AO33" i="22"/>
  <c r="AM33" i="22"/>
  <c r="AL33" i="22"/>
  <c r="AK33" i="22"/>
  <c r="F33" i="22"/>
  <c r="D33" i="22"/>
  <c r="C33" i="22"/>
  <c r="AR32" i="22"/>
  <c r="AZ32" i="22" s="1"/>
  <c r="AQ32" i="22"/>
  <c r="AO32" i="22"/>
  <c r="AM32" i="22"/>
  <c r="AL32" i="22"/>
  <c r="AK32" i="22"/>
  <c r="F32" i="22"/>
  <c r="D32" i="22"/>
  <c r="C32" i="22"/>
  <c r="AR31" i="22"/>
  <c r="AZ31" i="22" s="1"/>
  <c r="AQ31" i="22"/>
  <c r="AO31" i="22"/>
  <c r="AM31" i="22"/>
  <c r="AL31" i="22"/>
  <c r="AK31" i="22"/>
  <c r="F31" i="22"/>
  <c r="D31" i="22"/>
  <c r="C31" i="22"/>
  <c r="AR30" i="22"/>
  <c r="AZ30" i="22" s="1"/>
  <c r="AQ30" i="22"/>
  <c r="AO30" i="22"/>
  <c r="AM30" i="22"/>
  <c r="AL30" i="22"/>
  <c r="AK30" i="22"/>
  <c r="F30" i="22"/>
  <c r="D30" i="22"/>
  <c r="C30" i="22"/>
  <c r="AR29" i="22"/>
  <c r="AZ29" i="22" s="1"/>
  <c r="AQ29" i="22"/>
  <c r="AO29" i="22"/>
  <c r="AM29" i="22"/>
  <c r="AL29" i="22"/>
  <c r="AK29" i="22"/>
  <c r="F29" i="22"/>
  <c r="D29" i="22"/>
  <c r="C29" i="22"/>
  <c r="AR28" i="22"/>
  <c r="AZ28" i="22" s="1"/>
  <c r="AQ28" i="22"/>
  <c r="AO28" i="22"/>
  <c r="AM28" i="22"/>
  <c r="AL28" i="22"/>
  <c r="AK28" i="22"/>
  <c r="F28" i="22"/>
  <c r="D28" i="22"/>
  <c r="C28" i="22"/>
  <c r="AR27" i="22"/>
  <c r="AZ27" i="22" s="1"/>
  <c r="AQ27" i="22"/>
  <c r="AO27" i="22"/>
  <c r="AM27" i="22"/>
  <c r="AL27" i="22"/>
  <c r="AK27" i="22"/>
  <c r="F27" i="22"/>
  <c r="D27" i="22"/>
  <c r="C27" i="22"/>
  <c r="AR26" i="22"/>
  <c r="AZ26" i="22" s="1"/>
  <c r="AQ26" i="22"/>
  <c r="AO26" i="22"/>
  <c r="AM26" i="22"/>
  <c r="AL26" i="22"/>
  <c r="AK26" i="22"/>
  <c r="F26" i="22"/>
  <c r="D26" i="22"/>
  <c r="C26" i="22"/>
  <c r="AR25" i="22"/>
  <c r="AZ25" i="22" s="1"/>
  <c r="AQ25" i="22"/>
  <c r="AO25" i="22"/>
  <c r="AM25" i="22"/>
  <c r="AL25" i="22"/>
  <c r="AK25" i="22"/>
  <c r="F25" i="22"/>
  <c r="D25" i="22"/>
  <c r="C25" i="22"/>
  <c r="AR24" i="22"/>
  <c r="AZ24" i="22" s="1"/>
  <c r="AQ24" i="22"/>
  <c r="AO24" i="22"/>
  <c r="AM24" i="22"/>
  <c r="AL24" i="22"/>
  <c r="AK24" i="22"/>
  <c r="F24" i="22"/>
  <c r="D24" i="22"/>
  <c r="C24" i="22"/>
  <c r="AR23" i="22"/>
  <c r="AZ23" i="22" s="1"/>
  <c r="AQ23" i="22"/>
  <c r="AO23" i="22"/>
  <c r="AM23" i="22"/>
  <c r="AL23" i="22"/>
  <c r="AK23" i="22"/>
  <c r="F23" i="22"/>
  <c r="D23" i="22"/>
  <c r="C23" i="22"/>
  <c r="AR22" i="22"/>
  <c r="AZ22" i="22" s="1"/>
  <c r="AQ22" i="22"/>
  <c r="AO22" i="22"/>
  <c r="AM22" i="22"/>
  <c r="AL22" i="22"/>
  <c r="AK22" i="22"/>
  <c r="F22" i="22"/>
  <c r="D22" i="22"/>
  <c r="C22" i="22"/>
  <c r="AR21" i="22"/>
  <c r="AZ21" i="22" s="1"/>
  <c r="AQ21" i="22"/>
  <c r="AO21" i="22"/>
  <c r="AM21" i="22"/>
  <c r="AL21" i="22"/>
  <c r="AK21" i="22"/>
  <c r="F21" i="22"/>
  <c r="D21" i="22"/>
  <c r="C21" i="22"/>
  <c r="AR20" i="22"/>
  <c r="AZ20" i="22" s="1"/>
  <c r="AQ20" i="22"/>
  <c r="AO20" i="22"/>
  <c r="AM20" i="22"/>
  <c r="AL20" i="22"/>
  <c r="AK20" i="22"/>
  <c r="F20" i="22"/>
  <c r="D20" i="22"/>
  <c r="C20" i="22"/>
  <c r="AR19" i="22"/>
  <c r="AZ19" i="22" s="1"/>
  <c r="AQ19" i="22"/>
  <c r="AO19" i="22"/>
  <c r="AM19" i="22"/>
  <c r="AL19" i="22"/>
  <c r="AK19" i="22"/>
  <c r="F19" i="22"/>
  <c r="D19" i="22"/>
  <c r="C19" i="22"/>
  <c r="AR18" i="22"/>
  <c r="AZ18" i="22" s="1"/>
  <c r="AQ18" i="22"/>
  <c r="AO18" i="22"/>
  <c r="AM18" i="22"/>
  <c r="AL18" i="22"/>
  <c r="AK18" i="22"/>
  <c r="F18" i="22"/>
  <c r="D18" i="22"/>
  <c r="C18" i="22"/>
  <c r="AR17" i="22"/>
  <c r="AZ17" i="22" s="1"/>
  <c r="AQ17" i="22"/>
  <c r="AO17" i="22"/>
  <c r="AM17" i="22"/>
  <c r="AL17" i="22"/>
  <c r="AK17" i="22"/>
  <c r="F17" i="22"/>
  <c r="D17" i="22"/>
  <c r="C17" i="22"/>
  <c r="AR16" i="22"/>
  <c r="AZ16" i="22" s="1"/>
  <c r="AQ16" i="22"/>
  <c r="AO16" i="22"/>
  <c r="AM16" i="22"/>
  <c r="AL16" i="22"/>
  <c r="AK16" i="22"/>
  <c r="F16" i="22"/>
  <c r="D16" i="22"/>
  <c r="C16" i="22"/>
  <c r="AR15" i="22"/>
  <c r="AZ15" i="22" s="1"/>
  <c r="AQ15" i="22"/>
  <c r="AO15" i="22"/>
  <c r="AM15" i="22"/>
  <c r="AL15" i="22"/>
  <c r="AK15" i="22"/>
  <c r="F15" i="22"/>
  <c r="D15" i="22"/>
  <c r="C15" i="22"/>
  <c r="AR14" i="22"/>
  <c r="AZ14" i="22" s="1"/>
  <c r="AQ14" i="22"/>
  <c r="AO14" i="22"/>
  <c r="AM14" i="22"/>
  <c r="AL14" i="22"/>
  <c r="AK14" i="22"/>
  <c r="F14" i="22"/>
  <c r="D14" i="22"/>
  <c r="C14" i="22"/>
  <c r="AR13" i="22"/>
  <c r="AZ13" i="22" s="1"/>
  <c r="AQ13" i="22"/>
  <c r="AO13" i="22"/>
  <c r="AM13" i="22"/>
  <c r="AL13" i="22"/>
  <c r="AK13" i="22"/>
  <c r="F13" i="22"/>
  <c r="D13" i="22"/>
  <c r="C13" i="22"/>
  <c r="AR12" i="22"/>
  <c r="AZ12" i="22" s="1"/>
  <c r="AQ12" i="22"/>
  <c r="AO12" i="22"/>
  <c r="AM12" i="22"/>
  <c r="AL12" i="22"/>
  <c r="AK12" i="22"/>
  <c r="F12" i="22"/>
  <c r="D12" i="22"/>
  <c r="C12" i="22"/>
  <c r="AR11" i="22"/>
  <c r="AZ11" i="22" s="1"/>
  <c r="AQ11" i="22"/>
  <c r="AO11" i="22"/>
  <c r="AM11" i="22"/>
  <c r="AL11" i="22"/>
  <c r="AK11" i="22"/>
  <c r="F11" i="22"/>
  <c r="D11" i="22"/>
  <c r="C11" i="22"/>
  <c r="AR10" i="22"/>
  <c r="AZ10" i="22" s="1"/>
  <c r="AQ10" i="22"/>
  <c r="AO10" i="22"/>
  <c r="AM10" i="22"/>
  <c r="AL10" i="22"/>
  <c r="AK10" i="22"/>
  <c r="F10" i="22"/>
  <c r="D10" i="22"/>
  <c r="C10" i="22"/>
  <c r="AR9" i="22"/>
  <c r="AZ9" i="22" s="1"/>
  <c r="AQ9" i="22"/>
  <c r="AO9" i="22"/>
  <c r="AM9" i="22"/>
  <c r="AL9" i="22"/>
  <c r="AK9" i="22"/>
  <c r="F9" i="22"/>
  <c r="D9" i="22"/>
  <c r="C9" i="22"/>
  <c r="AR8" i="22"/>
  <c r="AZ8" i="22" s="1"/>
  <c r="AQ8" i="22"/>
  <c r="AO8" i="22"/>
  <c r="AM8" i="22"/>
  <c r="AL8" i="22"/>
  <c r="AK8" i="22"/>
  <c r="F8" i="22"/>
  <c r="D8" i="22"/>
  <c r="C8" i="22"/>
  <c r="AR7" i="22"/>
  <c r="AZ7" i="22" s="1"/>
  <c r="AQ7" i="22"/>
  <c r="AO7" i="22"/>
  <c r="AM7" i="22"/>
  <c r="AL7" i="22"/>
  <c r="AK7" i="22"/>
  <c r="F7" i="22"/>
  <c r="D7" i="22"/>
  <c r="C7" i="22"/>
  <c r="AR6" i="22"/>
  <c r="AZ6" i="22" s="1"/>
  <c r="AQ6" i="22"/>
  <c r="AO6" i="22"/>
  <c r="AM6" i="22"/>
  <c r="AL6" i="22"/>
  <c r="AK6" i="22"/>
  <c r="F6" i="22"/>
  <c r="D6" i="22"/>
  <c r="C6" i="22"/>
  <c r="BA5" i="22"/>
  <c r="AY5" i="22"/>
  <c r="AX5" i="22"/>
  <c r="AW5" i="22"/>
  <c r="AR5" i="22"/>
  <c r="AZ5" i="22" s="1"/>
  <c r="AQ5" i="22"/>
  <c r="AO5" i="22"/>
  <c r="AM5" i="22"/>
  <c r="AL5" i="22"/>
  <c r="AK5" i="22"/>
  <c r="F5" i="22"/>
  <c r="D5" i="22"/>
  <c r="C5" i="22"/>
  <c r="U35" i="20" l="1"/>
  <c r="T35" i="20"/>
  <c r="S35" i="20"/>
  <c r="R17" i="20"/>
  <c r="R16" i="20"/>
  <c r="AB12" i="20"/>
  <c r="AA12" i="20"/>
  <c r="G8" i="20"/>
  <c r="O7" i="20"/>
  <c r="G7" i="20"/>
  <c r="X10" i="20" s="1"/>
  <c r="X6" i="20"/>
  <c r="O6" i="20"/>
  <c r="G6" i="20"/>
  <c r="W10" i="20" s="1"/>
  <c r="AA5" i="20"/>
  <c r="O5" i="20"/>
  <c r="V18" i="20" s="1"/>
  <c r="G5" i="20"/>
  <c r="V10" i="20" s="1"/>
  <c r="U4" i="20"/>
  <c r="O4" i="20"/>
  <c r="G4" i="20"/>
  <c r="U10" i="20" s="1"/>
  <c r="O3" i="20"/>
  <c r="G3" i="20"/>
  <c r="T4" i="20" s="1"/>
  <c r="V2" i="20"/>
  <c r="U2" i="20"/>
  <c r="O2" i="20"/>
  <c r="G2" i="20"/>
  <c r="S7" i="20" s="1"/>
  <c r="L962" i="22" l="1"/>
  <c r="L963" i="22"/>
  <c r="L964" i="22"/>
  <c r="L965" i="22"/>
  <c r="L966" i="22"/>
  <c r="L967" i="22"/>
  <c r="L968" i="22"/>
  <c r="L969" i="22"/>
  <c r="L960" i="22"/>
  <c r="L961" i="22"/>
  <c r="L5" i="22"/>
  <c r="L38" i="22"/>
  <c r="L19" i="22"/>
  <c r="L14" i="22"/>
  <c r="L9" i="22"/>
  <c r="L18" i="22"/>
  <c r="L21" i="22"/>
  <c r="L33" i="22"/>
  <c r="L20" i="22"/>
  <c r="L23" i="22"/>
  <c r="L16" i="22"/>
  <c r="L37" i="22"/>
  <c r="L32" i="22"/>
  <c r="L13" i="22"/>
  <c r="L8" i="22"/>
  <c r="L36" i="22"/>
  <c r="L12" i="22"/>
  <c r="L40" i="22"/>
  <c r="L22" i="22"/>
  <c r="L41" i="22"/>
  <c r="L17" i="22"/>
  <c r="L25" i="22"/>
  <c r="L31" i="22"/>
  <c r="L7" i="22"/>
  <c r="L35" i="22"/>
  <c r="L30" i="22"/>
  <c r="L11" i="22"/>
  <c r="L6" i="22"/>
  <c r="L34" i="22"/>
  <c r="L15" i="22"/>
  <c r="L10" i="22"/>
  <c r="L29" i="22"/>
  <c r="L24" i="22"/>
  <c r="L28" i="22"/>
  <c r="L27" i="22"/>
  <c r="L26" i="22"/>
  <c r="L39" i="22"/>
  <c r="X3" i="20"/>
  <c r="X5" i="20"/>
  <c r="S9" i="20"/>
  <c r="X4" i="20"/>
  <c r="T19" i="20"/>
  <c r="X2" i="20"/>
  <c r="V5" i="20"/>
  <c r="S11" i="20"/>
  <c r="T18" i="20"/>
  <c r="V20" i="20"/>
  <c r="V3" i="20"/>
  <c r="U19" i="20"/>
  <c r="U18" i="20"/>
  <c r="V19" i="20"/>
  <c r="S18" i="20"/>
  <c r="V4" i="20"/>
  <c r="T7" i="20"/>
  <c r="S2" i="20"/>
  <c r="U7" i="20"/>
  <c r="S3" i="20"/>
  <c r="W4" i="20"/>
  <c r="V7" i="20"/>
  <c r="U9" i="20"/>
  <c r="U11" i="20"/>
  <c r="S20" i="20"/>
  <c r="T9" i="20"/>
  <c r="T3" i="20"/>
  <c r="S6" i="20"/>
  <c r="W7" i="20"/>
  <c r="V9" i="20"/>
  <c r="V11" i="20"/>
  <c r="T20" i="20"/>
  <c r="T11" i="20"/>
  <c r="U3" i="20"/>
  <c r="T6" i="20"/>
  <c r="X7" i="20"/>
  <c r="W9" i="20"/>
  <c r="W11" i="20"/>
  <c r="U20" i="20"/>
  <c r="U6" i="20"/>
  <c r="X9" i="20"/>
  <c r="X11" i="20"/>
  <c r="W3" i="20"/>
  <c r="S5" i="20"/>
  <c r="V6" i="20"/>
  <c r="S8" i="20"/>
  <c r="S10" i="20"/>
  <c r="T2" i="20"/>
  <c r="T5" i="20"/>
  <c r="W6" i="20"/>
  <c r="T8" i="20"/>
  <c r="T10" i="20"/>
  <c r="U5" i="20"/>
  <c r="U8" i="20"/>
  <c r="V8" i="20"/>
  <c r="W2" i="20"/>
  <c r="S4" i="20"/>
  <c r="W5" i="20"/>
  <c r="W8" i="20"/>
  <c r="S19" i="20"/>
  <c r="X8" i="20"/>
  <c r="T21" i="20" l="1"/>
  <c r="U21" i="20"/>
  <c r="V21" i="20"/>
  <c r="U12" i="20"/>
  <c r="V12" i="20"/>
  <c r="S12" i="20"/>
  <c r="S21" i="20"/>
  <c r="X12" i="20"/>
  <c r="W12" i="20"/>
  <c r="T12" i="20"/>
  <c r="Z12" i="20" l="1"/>
  <c r="Z13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tc={57F3709D-90C7-43AE-B79B-BF634AA22D97}</author>
  </authors>
  <commentList>
    <comment ref="L2" authorId="0" shapeId="0" xr:uid="{57F3709D-90C7-43AE-B79B-BF634AA22D97}">
      <text>
        <r>
          <rPr>
            <sz val="11"/>
            <color theme="1"/>
            <rFont val="맑은 고딕"/>
            <family val="2"/>
            <charset val="129"/>
            <scheme val="minor"/>
          </rPr>
          <t>[스레드 댓글]
사용 중인 버전의 Excel에서 이 스레드 댓글을 읽을 수 있지만 파일을 이후 버전의 Excel에서 열면 편집 내용이 모두 제거됩니다. 자세한 정보: https://go.microsoft.com/fwlink/?linkid=870924.
댓글:
    0=삭제불가 / 1=삭제가능</t>
        </r>
      </text>
    </comment>
  </commentList>
</comments>
</file>

<file path=xl/sharedStrings.xml><?xml version="1.0" encoding="utf-8"?>
<sst xmlns="http://schemas.openxmlformats.org/spreadsheetml/2006/main" count="22925" uniqueCount="3240">
  <si>
    <t>id</t>
  </si>
  <si>
    <t>max_mount</t>
  </si>
  <si>
    <t>item_category</t>
  </si>
  <si>
    <t>item_desc</t>
  </si>
  <si>
    <t>type</t>
    <phoneticPr fontId="1" type="noConversion"/>
  </si>
  <si>
    <t>mount</t>
    <phoneticPr fontId="1" type="noConversion"/>
  </si>
  <si>
    <t>Parameter</t>
  </si>
  <si>
    <t>Parameter Description</t>
  </si>
  <si>
    <t>Value Set</t>
  </si>
  <si>
    <t>아이템 ID</t>
    <phoneticPr fontId="1" type="noConversion"/>
  </si>
  <si>
    <t>아이템 명</t>
    <phoneticPr fontId="1" type="noConversion"/>
  </si>
  <si>
    <t>아이템 소유 최대 개수</t>
    <phoneticPr fontId="1" type="noConversion"/>
  </si>
  <si>
    <t>인벤토리 탭 구분</t>
    <phoneticPr fontId="1" type="noConversion"/>
  </si>
  <si>
    <t>아이템 설명</t>
    <phoneticPr fontId="1" type="noConversion"/>
  </si>
  <si>
    <t>거래소 카테고리에 사용될 그룹 id</t>
    <phoneticPr fontId="1" type="noConversion"/>
  </si>
  <si>
    <t>거래소 카테고리에 사용될 서브 그룹 id</t>
    <phoneticPr fontId="1" type="noConversion"/>
  </si>
  <si>
    <t>획득 시 공지 및 채팅창 출력 유무</t>
    <phoneticPr fontId="1" type="noConversion"/>
  </si>
  <si>
    <t>[type]</t>
    <phoneticPr fontId="1" type="noConversion"/>
  </si>
  <si>
    <t>#</t>
    <phoneticPr fontId="1" type="noConversion"/>
  </si>
  <si>
    <t>아이템
종류</t>
    <phoneticPr fontId="1" type="noConversion"/>
  </si>
  <si>
    <t>거래소 카테고리에
사용될 그룹 id</t>
    <phoneticPr fontId="1" type="noConversion"/>
  </si>
  <si>
    <t>거래소 카테고리에
사용될 서브 그룹 id</t>
    <phoneticPr fontId="1" type="noConversion"/>
  </si>
  <si>
    <t>item_potion_recover_hp_001</t>
  </si>
  <si>
    <t>item_potion_recover_stamina_001</t>
  </si>
  <si>
    <t>item_potion_recover_electirc_001</t>
  </si>
  <si>
    <t>resource</t>
    <phoneticPr fontId="1" type="noConversion"/>
  </si>
  <si>
    <t>bg_resource</t>
    <phoneticPr fontId="1" type="noConversion"/>
  </si>
  <si>
    <t>int</t>
    <phoneticPr fontId="1" type="noConversion"/>
  </si>
  <si>
    <t>string</t>
    <phoneticPr fontId="1" type="noConversion"/>
  </si>
  <si>
    <t>grade</t>
    <phoneticPr fontId="1" type="noConversion"/>
  </si>
  <si>
    <t>name</t>
    <phoneticPr fontId="1" type="noConversion"/>
  </si>
  <si>
    <t>drop_resource_icon</t>
    <phoneticPr fontId="1" type="noConversion"/>
  </si>
  <si>
    <t>drop_resource_prefab</t>
    <phoneticPr fontId="1" type="noConversion"/>
  </si>
  <si>
    <t>참고</t>
    <phoneticPr fontId="1" type="noConversion"/>
  </si>
  <si>
    <t>아이템 이름
기획 참고용</t>
    <phoneticPr fontId="1" type="noConversion"/>
  </si>
  <si>
    <t>아이템 설명
기획 참고용</t>
    <phoneticPr fontId="1" type="noConversion"/>
  </si>
  <si>
    <t>재료</t>
  </si>
  <si>
    <t>순간이동</t>
  </si>
  <si>
    <t>가챠박스</t>
  </si>
  <si>
    <t>인벤토리 확장권</t>
  </si>
  <si>
    <t>던전 이용권</t>
  </si>
  <si>
    <t>확률마석(일반)</t>
  </si>
  <si>
    <t>보호마석(일반)</t>
  </si>
  <si>
    <t>수호마석(일반)</t>
  </si>
  <si>
    <t>정수 아이템(몬스터 도감용)</t>
  </si>
  <si>
    <t>스탯 포인트-엘릭서(스탯)</t>
  </si>
  <si>
    <t>스킬 포인트-엘릭서(스킬)</t>
  </si>
  <si>
    <t>회복</t>
    <phoneticPr fontId="1" type="noConversion"/>
  </si>
  <si>
    <t>버프</t>
    <phoneticPr fontId="1" type="noConversion"/>
  </si>
  <si>
    <t>디버프 해제</t>
    <phoneticPr fontId="1" type="noConversion"/>
  </si>
  <si>
    <t>보석</t>
    <phoneticPr fontId="1" type="noConversion"/>
  </si>
  <si>
    <t>스킬북</t>
    <phoneticPr fontId="1" type="noConversion"/>
  </si>
  <si>
    <t>퀘스트 스크롤-싱글</t>
    <phoneticPr fontId="1" type="noConversion"/>
  </si>
  <si>
    <t>퀘스트 스크롤-파티</t>
    <phoneticPr fontId="1" type="noConversion"/>
  </si>
  <si>
    <t>이름 변경권</t>
    <phoneticPr fontId="1" type="noConversion"/>
  </si>
  <si>
    <t>가챠 이용권</t>
    <phoneticPr fontId="1" type="noConversion"/>
  </si>
  <si>
    <t>축복강화마석(일반무기)</t>
    <phoneticPr fontId="1" type="noConversion"/>
  </si>
  <si>
    <t>축복강화마석(일반방어구)</t>
    <phoneticPr fontId="1" type="noConversion"/>
  </si>
  <si>
    <t>축복강화마석(일반악세사리)</t>
    <phoneticPr fontId="1" type="noConversion"/>
  </si>
  <si>
    <t>강화마석(일반무기)</t>
  </si>
  <si>
    <t>강화마석(일반방어구)</t>
  </si>
  <si>
    <t>강화마석(일반악세사리)</t>
  </si>
  <si>
    <t>탈 것 획득권</t>
    <phoneticPr fontId="1" type="noConversion"/>
  </si>
  <si>
    <t>공용창고 확장권</t>
    <phoneticPr fontId="1" type="noConversion"/>
  </si>
  <si>
    <t>type_compare_id</t>
    <phoneticPr fontId="1" type="noConversion"/>
  </si>
  <si>
    <t>compare_value_type</t>
    <phoneticPr fontId="1" type="noConversion"/>
  </si>
  <si>
    <t>compare_value</t>
    <phoneticPr fontId="1" type="noConversion"/>
  </si>
  <si>
    <t>sealed_type</t>
  </si>
  <si>
    <t>int</t>
  </si>
  <si>
    <t>아이템 타입</t>
    <phoneticPr fontId="1" type="noConversion"/>
  </si>
  <si>
    <t>타입 이름</t>
    <phoneticPr fontId="1" type="noConversion"/>
  </si>
  <si>
    <t>참조 데이터</t>
    <phoneticPr fontId="1" type="noConversion"/>
  </si>
  <si>
    <t>ability</t>
    <phoneticPr fontId="1" type="noConversion"/>
  </si>
  <si>
    <t>character_base_skillset</t>
    <phoneticPr fontId="1" type="noConversion"/>
  </si>
  <si>
    <t>ability_id</t>
    <phoneticPr fontId="1" type="noConversion"/>
  </si>
  <si>
    <t>skill_id</t>
    <phoneticPr fontId="1" type="noConversion"/>
  </si>
  <si>
    <t>탈 것 데이터</t>
    <phoneticPr fontId="1" type="noConversion"/>
  </si>
  <si>
    <t>탈 것 id</t>
    <phoneticPr fontId="1" type="noConversion"/>
  </si>
  <si>
    <t>가챠 아이템 그룹 데이터</t>
    <phoneticPr fontId="1" type="noConversion"/>
  </si>
  <si>
    <t>가챠 아이템 그룹 id</t>
    <phoneticPr fontId="1" type="noConversion"/>
  </si>
  <si>
    <t>퀘스트 스크롤 데이터</t>
    <phoneticPr fontId="1" type="noConversion"/>
  </si>
  <si>
    <t>퀘스트 스크롤 id</t>
    <phoneticPr fontId="1" type="noConversion"/>
  </si>
  <si>
    <t>몬스터 base 데이터</t>
    <phoneticPr fontId="1" type="noConversion"/>
  </si>
  <si>
    <t>몬스터 id</t>
    <phoneticPr fontId="1" type="noConversion"/>
  </si>
  <si>
    <t>item_equip_base</t>
    <phoneticPr fontId="1" type="noConversion"/>
  </si>
  <si>
    <t>장비 타입 값</t>
    <phoneticPr fontId="1" type="noConversion"/>
  </si>
  <si>
    <t>수치 값, 만분율 값</t>
    <phoneticPr fontId="1" type="noConversion"/>
  </si>
  <si>
    <t>&lt;- 타입에 따른 값 작성</t>
    <phoneticPr fontId="1" type="noConversion"/>
  </si>
  <si>
    <t>수치 값</t>
    <phoneticPr fontId="1" type="noConversion"/>
  </si>
  <si>
    <t>그룹 내에 있는 아이템 중에 몇 개 줄건지 결정</t>
    <phoneticPr fontId="1" type="noConversion"/>
  </si>
  <si>
    <t>아이템 사용 시 포인트 얼마나 줄 건지 수치 결정해서 작성</t>
    <phoneticPr fontId="1" type="noConversion"/>
  </si>
  <si>
    <t>만분율 값</t>
    <phoneticPr fontId="1" type="noConversion"/>
  </si>
  <si>
    <t>&lt;- 강화 추가 확률 값 작성</t>
    <phoneticPr fontId="1" type="noConversion"/>
  </si>
  <si>
    <t>type_compare_id에 들어갈 참조 값</t>
    <phoneticPr fontId="1" type="noConversion"/>
  </si>
  <si>
    <t>compare_value_type에 들어갈 타입 값</t>
    <phoneticPr fontId="1" type="noConversion"/>
  </si>
  <si>
    <t>compare_value에 들어갈 수치 값</t>
    <phoneticPr fontId="1" type="noConversion"/>
  </si>
  <si>
    <t>sell_type</t>
    <phoneticPr fontId="1" type="noConversion"/>
  </si>
  <si>
    <t>item_group</t>
    <phoneticPr fontId="1" type="noConversion"/>
  </si>
  <si>
    <t>item_group_sub</t>
    <phoneticPr fontId="1" type="noConversion"/>
  </si>
  <si>
    <t>획득 시 공지 및
채팅창 출력 유무
0 = 출력 안함
1 = 출력 함</t>
    <phoneticPr fontId="1" type="noConversion"/>
  </si>
  <si>
    <t>거래소 등록
가능 여부
0 = 등록 불가
1 = 등록 가능</t>
    <phoneticPr fontId="1" type="noConversion"/>
  </si>
  <si>
    <t>판매 가능 여부
0 = 판매 불가
1 = 판매 가능</t>
    <phoneticPr fontId="1" type="noConversion"/>
  </si>
  <si>
    <t>trade_registration_price</t>
    <phoneticPr fontId="1" type="noConversion"/>
  </si>
  <si>
    <t>sell_price</t>
    <phoneticPr fontId="1" type="noConversion"/>
  </si>
  <si>
    <t>판매
가격</t>
    <phoneticPr fontId="1" type="noConversion"/>
  </si>
  <si>
    <t>trade_registration_type</t>
    <phoneticPr fontId="1" type="noConversion"/>
  </si>
  <si>
    <t>cooltime</t>
    <phoneticPr fontId="1" type="noConversion"/>
  </si>
  <si>
    <t>아이템 쿨타임
(밀리세컨드 사용)
0 = 쿨타임 없음</t>
    <phoneticPr fontId="1" type="noConversion"/>
  </si>
  <si>
    <t>trade_registration</t>
    <phoneticPr fontId="1" type="noConversion"/>
  </si>
  <si>
    <t>message_notification</t>
    <phoneticPr fontId="1" type="noConversion"/>
  </si>
  <si>
    <t>아이템 타입에 따른
참조 id 작성
(칼럼명세의
아이템 타입 표 참조)</t>
    <phoneticPr fontId="1" type="noConversion"/>
  </si>
  <si>
    <t>작성된 참조 id의
적용 값 타입 작성
(칼럼명세의 
아이템 타입 표 참조)
1 = 수치(value)
2 = 만분율(r10000)</t>
    <phoneticPr fontId="1" type="noConversion"/>
  </si>
  <si>
    <t>작성된 참조 id의
적용 값 작성
(칼럼명세의
아이템 타입 표 참조)</t>
    <phoneticPr fontId="1" type="noConversion"/>
  </si>
  <si>
    <t>아이템 종류</t>
    <phoneticPr fontId="1" type="noConversion"/>
  </si>
  <si>
    <t>아이템 타입에 따른 참조 id 작성</t>
    <phoneticPr fontId="1" type="noConversion"/>
  </si>
  <si>
    <t>(칼럼명세의 아이템 타입 표 참조)</t>
    <phoneticPr fontId="1" type="noConversion"/>
  </si>
  <si>
    <t>작성된 참조 id의 적용 값 타입 작성</t>
    <phoneticPr fontId="1" type="noConversion"/>
  </si>
  <si>
    <t>1 = 수치(value) / 2 = 만분율(r10000)</t>
    <phoneticPr fontId="1" type="noConversion"/>
  </si>
  <si>
    <t>작성된 참조 id의 적용 값 작성</t>
    <phoneticPr fontId="1" type="noConversion"/>
  </si>
  <si>
    <t>아이템 쿨타임 (밀리세컨드 사용)</t>
    <phoneticPr fontId="1" type="noConversion"/>
  </si>
  <si>
    <t>0 = 쿨타임 없음</t>
    <phoneticPr fontId="1" type="noConversion"/>
  </si>
  <si>
    <t>각인(귀속) 아이템 타입 설정 값을 작성하는 칼럼</t>
    <phoneticPr fontId="1" type="noConversion"/>
  </si>
  <si>
    <t>인벤 슬롯 1개당 최대 보유 개수</t>
    <phoneticPr fontId="1" type="noConversion"/>
  </si>
  <si>
    <t>판매 가능 여부</t>
    <phoneticPr fontId="1" type="noConversion"/>
  </si>
  <si>
    <t>0 = 판매 불가 / 1 = 판매 가능</t>
    <phoneticPr fontId="1" type="noConversion"/>
  </si>
  <si>
    <t>판매 가격</t>
    <phoneticPr fontId="1" type="noConversion"/>
  </si>
  <si>
    <t>거래소 등록 가능 여부</t>
    <phoneticPr fontId="1" type="noConversion"/>
  </si>
  <si>
    <t>0 = 등록 불가 / 1 = 등록 가능</t>
    <phoneticPr fontId="1" type="noConversion"/>
  </si>
  <si>
    <t>거래소 등록 시 기본 거래 가격의 유형</t>
    <phoneticPr fontId="1" type="noConversion"/>
  </si>
  <si>
    <t>재화 타입 값으로 작성</t>
    <phoneticPr fontId="1" type="noConversion"/>
  </si>
  <si>
    <t>거래소 등록 시 기본 거래 가격</t>
    <phoneticPr fontId="1" type="noConversion"/>
  </si>
  <si>
    <t>0 = 출력 안함 / 1 = 출력 함</t>
    <phoneticPr fontId="1" type="noConversion"/>
  </si>
  <si>
    <t>그래픽 리소스 이름</t>
    <phoneticPr fontId="1" type="noConversion"/>
  </si>
  <si>
    <t>0 = 레벨 무관</t>
    <phoneticPr fontId="1" type="noConversion"/>
  </si>
  <si>
    <t>드랍 오브젝트 프리펩 이름</t>
    <phoneticPr fontId="1" type="noConversion"/>
  </si>
  <si>
    <t>드랍 오브젝트 아이콘 이름</t>
    <phoneticPr fontId="1" type="noConversion"/>
  </si>
  <si>
    <t>bg 리소스(빽판) 이름</t>
    <phoneticPr fontId="1" type="noConversion"/>
  </si>
  <si>
    <t>각인(귀속) 아이템 타입
설정 값을 작성하는 칼럼
0 = 각인(귀속) 아이템 아님
1 = 획득 시 각인(귀속)</t>
    <phoneticPr fontId="1" type="noConversion"/>
  </si>
  <si>
    <t>limit_lv_min</t>
    <phoneticPr fontId="1" type="noConversion"/>
  </si>
  <si>
    <t>limit_lv_max</t>
    <phoneticPr fontId="1" type="noConversion"/>
  </si>
  <si>
    <t>사용 가능
캐릭터 최소 레벨
0 = 레벨 무관</t>
    <phoneticPr fontId="1" type="noConversion"/>
  </si>
  <si>
    <t>사용 가능
캐릭터 최대 레벨
0 = 레벨 무관</t>
    <phoneticPr fontId="1" type="noConversion"/>
  </si>
  <si>
    <t>사용 가능 캐릭터 최소 레벨</t>
    <phoneticPr fontId="1" type="noConversion"/>
  </si>
  <si>
    <t>사용 가능 캐릭터 최대 레벨</t>
    <phoneticPr fontId="1" type="noConversion"/>
  </si>
  <si>
    <t>0 = 각인(귀속) 아이템 아님 / 1 = 획득 시 각인(귀속)</t>
    <phoneticPr fontId="1" type="noConversion"/>
  </si>
  <si>
    <t>주무기</t>
  </si>
  <si>
    <t>보조무기</t>
  </si>
  <si>
    <t>머리</t>
  </si>
  <si>
    <t>상의</t>
  </si>
  <si>
    <t>보조방어구</t>
  </si>
  <si>
    <t>하의</t>
  </si>
  <si>
    <t>신발</t>
  </si>
  <si>
    <t>목걸이</t>
  </si>
  <si>
    <t>반지</t>
  </si>
  <si>
    <t>불칸</t>
    <phoneticPr fontId="1" type="noConversion"/>
  </si>
  <si>
    <t>휴먼</t>
    <phoneticPr fontId="1" type="noConversion"/>
  </si>
  <si>
    <t>카이립톤</t>
    <phoneticPr fontId="1" type="noConversion"/>
  </si>
  <si>
    <t>에이디아</t>
    <phoneticPr fontId="1" type="noConversion"/>
  </si>
  <si>
    <t>item_potion_recover_mana_001</t>
    <phoneticPr fontId="1" type="noConversion"/>
  </si>
  <si>
    <t>item_enchant_magicstone_002</t>
  </si>
  <si>
    <t>item_enchant_magicstone_003</t>
  </si>
  <si>
    <t>item_enchant_magicstone_005</t>
  </si>
  <si>
    <t>item_material_bar_plastic</t>
  </si>
  <si>
    <t>item_material_fiber_red</t>
  </si>
  <si>
    <t>item_material_plate_metal</t>
  </si>
  <si>
    <t>일반 강화섬유-R</t>
  </si>
  <si>
    <t>일반 스틸 플레이트</t>
  </si>
  <si>
    <t>일반 실버 웨이퍼</t>
  </si>
  <si>
    <t>일반 티타늄 스틱</t>
  </si>
  <si>
    <t>고급 강화섬유-R</t>
  </si>
  <si>
    <t>고급 스틸 플레이트</t>
  </si>
  <si>
    <t>고급 실버 웨이퍼</t>
  </si>
  <si>
    <t>고급 티타늄 스틱</t>
  </si>
  <si>
    <t>희귀 강화섬유-R</t>
  </si>
  <si>
    <t>희귀 스틸 플레이트</t>
  </si>
  <si>
    <t>희귀 실버 웨이퍼</t>
  </si>
  <si>
    <t>희귀 티타늄 스틱</t>
  </si>
  <si>
    <t xml:space="preserve"> </t>
    <phoneticPr fontId="1" type="noConversion"/>
  </si>
  <si>
    <r>
      <t xml:space="preserve">인벤토리 탭 구분
</t>
    </r>
    <r>
      <rPr>
        <sz val="9"/>
        <color theme="1" tint="0.499984740745262"/>
        <rFont val="맑은 고딕"/>
        <family val="3"/>
        <charset val="129"/>
        <scheme val="minor"/>
      </rPr>
      <t xml:space="preserve">1 = 장비
</t>
    </r>
    <r>
      <rPr>
        <sz val="9"/>
        <color theme="1"/>
        <rFont val="맑은 고딕"/>
        <family val="3"/>
        <charset val="129"/>
        <scheme val="minor"/>
      </rPr>
      <t>2 = 인벤토리 사용 가능
(물약/스크롤/상자 등)
3 = 인벤토리 사용 불가
(제작재료 등)</t>
    </r>
    <phoneticPr fontId="1" type="noConversion"/>
  </si>
  <si>
    <t>drop_item_potion</t>
  </si>
  <si>
    <t>item_potion_recover_hp_002</t>
    <phoneticPr fontId="1" type="noConversion"/>
  </si>
  <si>
    <t>item_potion_recover_hp_003</t>
    <phoneticPr fontId="1" type="noConversion"/>
  </si>
  <si>
    <t>item_potion_recover_stamina_002</t>
  </si>
  <si>
    <t>item_potion_recover_stamina_003</t>
  </si>
  <si>
    <t>item_potion_recover_electirc_002</t>
  </si>
  <si>
    <t>item_potion_recover_electirc_003</t>
  </si>
  <si>
    <t>item_potion_recover_mana_002</t>
  </si>
  <si>
    <t>item_potion_recover_mana_003</t>
  </si>
  <si>
    <t>item_material_gather_chip_01</t>
  </si>
  <si>
    <t>item_potion_buff_005</t>
  </si>
  <si>
    <t>item_potion_buff_003</t>
  </si>
  <si>
    <t>item_potion_buff_006</t>
  </si>
  <si>
    <t>item_potion_buff_004</t>
  </si>
  <si>
    <t>item_questcroll_monster_002</t>
  </si>
  <si>
    <t>item_material_quest_003</t>
  </si>
  <si>
    <t>item_material_quest_004</t>
  </si>
  <si>
    <t>item_material_quest_005</t>
  </si>
  <si>
    <t>item_material_quest_006</t>
  </si>
  <si>
    <t>item_material_gather_grass_01</t>
    <phoneticPr fontId="1" type="noConversion"/>
  </si>
  <si>
    <t>item_material_gather_stone_01</t>
    <phoneticPr fontId="1" type="noConversion"/>
  </si>
  <si>
    <t>동일타입
내 구분</t>
    <phoneticPr fontId="1" type="noConversion"/>
  </si>
  <si>
    <t>sub_type</t>
    <phoneticPr fontId="1" type="noConversion"/>
  </si>
  <si>
    <t>장갑</t>
    <phoneticPr fontId="1" type="noConversion"/>
  </si>
  <si>
    <t>서브타입번호</t>
    <phoneticPr fontId="1" type="noConversion"/>
  </si>
  <si>
    <t>루비</t>
    <phoneticPr fontId="1" type="noConversion"/>
  </si>
  <si>
    <t>토파즈</t>
    <phoneticPr fontId="1" type="noConversion"/>
  </si>
  <si>
    <t>에메랄드</t>
    <phoneticPr fontId="1" type="noConversion"/>
  </si>
  <si>
    <t>사파이어</t>
    <phoneticPr fontId="1" type="noConversion"/>
  </si>
  <si>
    <t>앰버</t>
    <phoneticPr fontId="1" type="noConversion"/>
  </si>
  <si>
    <t>자수정</t>
    <phoneticPr fontId="1" type="noConversion"/>
  </si>
  <si>
    <t>오팔</t>
    <phoneticPr fontId="1" type="noConversion"/>
  </si>
  <si>
    <t>다이아몬드</t>
    <phoneticPr fontId="1" type="noConversion"/>
  </si>
  <si>
    <t>휴먼 스킬북-휴대용 발전기</t>
  </si>
  <si>
    <t>휴먼 스킬북-조준력</t>
  </si>
  <si>
    <t>각 아이템 타입 별 서브타입 현황 참조 링크</t>
    <phoneticPr fontId="1" type="noConversion"/>
  </si>
  <si>
    <t>https://docs.google.com/spreadsheets/d/1DdJVhFZQyJvWG2xVnh2VD0TS00S2cYNmtKkKwv1x62I</t>
    <phoneticPr fontId="1" type="noConversion"/>
  </si>
  <si>
    <t>에센스 캡슐 : TYPE-R</t>
  </si>
  <si>
    <t>데카르디 염료 가루</t>
  </si>
  <si>
    <t>에이디아 스킬북-링 엑스퍼트</t>
  </si>
  <si>
    <t>에이디아 스킬북-힐링 팩터</t>
  </si>
  <si>
    <t>에이디아 스킬북-자연의 회복</t>
  </si>
  <si>
    <t>에이디아 스킬북-소환술 마스터리</t>
  </si>
  <si>
    <t>에이디아 스킬북-음악의 열정</t>
  </si>
  <si>
    <t>카이립톤 스킬북-집중</t>
  </si>
  <si>
    <t>카이립톤 스킬북-스태프 마스터</t>
  </si>
  <si>
    <t>카이립톤 스킬북-교란</t>
  </si>
  <si>
    <t>카이립톤 스킬북-컨퓨전</t>
  </si>
  <si>
    <t>카이립톤 스킬북-스펠 마스터</t>
  </si>
  <si>
    <t>카이립톤 스킬북-위자드리 아머</t>
  </si>
  <si>
    <t>휴먼 스킬북-매트릭스 아머</t>
  </si>
  <si>
    <t>휴먼 스킬북-홀리 매트릭스 아머</t>
  </si>
  <si>
    <t>불칸 스킬북-도끼의 달인</t>
  </si>
  <si>
    <t>불칸 스킬북-회복력 증가</t>
  </si>
  <si>
    <t>불칸 스킬북-강인한 정신</t>
  </si>
  <si>
    <t>불칸 스킬북-통찰의 눈</t>
  </si>
  <si>
    <t>drop_item_receiver</t>
  </si>
  <si>
    <t>item_material_craft_decardi_01</t>
  </si>
  <si>
    <t>item_material_craft_shylone_01</t>
  </si>
  <si>
    <t>item_material_craft_whitezone_01</t>
  </si>
  <si>
    <t>item_potion_buff_002</t>
  </si>
  <si>
    <t>item_material_quest_008</t>
  </si>
  <si>
    <t>item_material_quest_009</t>
  </si>
  <si>
    <t>item_material_quest_010</t>
  </si>
  <si>
    <t>item_material_quest_015</t>
  </si>
  <si>
    <t>item_material_quest_016</t>
  </si>
  <si>
    <t>item_material_quest_017</t>
  </si>
  <si>
    <t>item_material_quest_018</t>
  </si>
  <si>
    <t>item_material_quest_019</t>
  </si>
  <si>
    <t>item_material_quest_020</t>
  </si>
  <si>
    <t>item_material_quest_022</t>
  </si>
  <si>
    <t>item_material_quest_023</t>
  </si>
  <si>
    <t>item_material_quest_025</t>
  </si>
  <si>
    <t>item_material_quest_027</t>
  </si>
  <si>
    <t>item_potion_antidote_001</t>
  </si>
  <si>
    <t>item_decardi_quest_003</t>
  </si>
  <si>
    <t>item_decardi_quest_012</t>
  </si>
  <si>
    <t>item_decardi_quest_013</t>
  </si>
  <si>
    <t>item_decardi_quest_017</t>
  </si>
  <si>
    <t>item_decardi_quest_027</t>
  </si>
  <si>
    <t>item_decardi_gather_001</t>
  </si>
  <si>
    <t>item_decardi_gather_006</t>
  </si>
  <si>
    <t>item_decardi_quest_001</t>
  </si>
  <si>
    <t>item_decardi_quest_002</t>
  </si>
  <si>
    <t>item_decardi_quest_005</t>
  </si>
  <si>
    <t>item_decardi_quest_010</t>
  </si>
  <si>
    <t>item_decardi_quest_014</t>
  </si>
  <si>
    <t>item_decardi_quest_016</t>
  </si>
  <si>
    <t>item_decardi_quest_020</t>
  </si>
  <si>
    <t>item_decardi_quest_021</t>
  </si>
  <si>
    <t>item_decardi_quest_022</t>
  </si>
  <si>
    <t>item_decardi_quest_024</t>
  </si>
  <si>
    <t>item_decardi_quest_026</t>
  </si>
  <si>
    <t>item_decardi_quest_028</t>
  </si>
  <si>
    <t>item_decardi_quest_030</t>
  </si>
  <si>
    <t>item_decardi_quest_031</t>
  </si>
  <si>
    <t>item_decardi_quest_033</t>
  </si>
  <si>
    <t>item_decardi_quest_034</t>
  </si>
  <si>
    <t>item_decardi_quest_036</t>
  </si>
  <si>
    <t>무게
1무게=100
#무게관련
시트 참조</t>
    <phoneticPr fontId="1" type="noConversion"/>
  </si>
  <si>
    <t>weight</t>
    <phoneticPr fontId="1" type="noConversion"/>
  </si>
  <si>
    <t>부위 종류</t>
    <phoneticPr fontId="1" type="noConversion"/>
  </si>
  <si>
    <t>무게가중치</t>
    <phoneticPr fontId="1" type="noConversion"/>
  </si>
  <si>
    <t>장비등급</t>
    <phoneticPr fontId="1" type="noConversion"/>
  </si>
  <si>
    <t>물약</t>
    <phoneticPr fontId="1" type="noConversion"/>
  </si>
  <si>
    <t>재료등급</t>
    <phoneticPr fontId="1" type="noConversion"/>
  </si>
  <si>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</si>
  <si>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</si>
  <si>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</si>
  <si>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</si>
  <si>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</si>
  <si>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신화</t>
    <phoneticPr fontId="1" type="noConversion"/>
  </si>
  <si>
    <t>주무기</t>
    <phoneticPr fontId="1" type="noConversion"/>
  </si>
  <si>
    <t>체력</t>
    <phoneticPr fontId="1" type="noConversion"/>
  </si>
  <si>
    <t>보조무기</t>
    <phoneticPr fontId="1" type="noConversion"/>
  </si>
  <si>
    <t>보조자원</t>
    <phoneticPr fontId="1" type="noConversion"/>
  </si>
  <si>
    <t>머리</t>
    <phoneticPr fontId="1" type="noConversion"/>
  </si>
  <si>
    <t>상의</t>
    <phoneticPr fontId="1" type="noConversion"/>
  </si>
  <si>
    <t>보조방어구</t>
    <phoneticPr fontId="1" type="noConversion"/>
  </si>
  <si>
    <t>하의</t>
    <phoneticPr fontId="1" type="noConversion"/>
  </si>
  <si>
    <t>신발</t>
    <phoneticPr fontId="1" type="noConversion"/>
  </si>
  <si>
    <t>스피릿</t>
    <phoneticPr fontId="1" type="noConversion"/>
  </si>
  <si>
    <t>배율</t>
    <phoneticPr fontId="1" type="noConversion"/>
  </si>
  <si>
    <t>목걸이</t>
    <phoneticPr fontId="1" type="noConversion"/>
  </si>
  <si>
    <t>반지</t>
    <phoneticPr fontId="1" type="noConversion"/>
  </si>
  <si>
    <t>총합</t>
    <phoneticPr fontId="1" type="noConversion"/>
  </si>
  <si>
    <t>보유개수</t>
    <phoneticPr fontId="1" type="noConversion"/>
  </si>
  <si>
    <t>기본무게</t>
    <phoneticPr fontId="1" type="noConversion"/>
  </si>
  <si>
    <t>O</t>
    <phoneticPr fontId="1" type="noConversion"/>
  </si>
  <si>
    <t>X</t>
    <phoneticPr fontId="1" type="noConversion"/>
  </si>
  <si>
    <t>등급무게</t>
    <phoneticPr fontId="1" type="noConversion"/>
  </si>
  <si>
    <t>기준</t>
    <phoneticPr fontId="1" type="noConversion"/>
  </si>
  <si>
    <t>포션</t>
    <phoneticPr fontId="1" type="noConversion"/>
  </si>
  <si>
    <t>1시간</t>
    <phoneticPr fontId="1" type="noConversion"/>
  </si>
  <si>
    <t>2시간</t>
    <phoneticPr fontId="1" type="noConversion"/>
  </si>
  <si>
    <t>6시간</t>
    <phoneticPr fontId="1" type="noConversion"/>
  </si>
  <si>
    <t>5분 쿨</t>
    <phoneticPr fontId="1" type="noConversion"/>
  </si>
  <si>
    <t>12개</t>
    <phoneticPr fontId="1" type="noConversion"/>
  </si>
  <si>
    <t>24개</t>
    <phoneticPr fontId="1" type="noConversion"/>
  </si>
  <si>
    <t>72개</t>
    <phoneticPr fontId="1" type="noConversion"/>
  </si>
  <si>
    <t xml:space="preserve">2000 베이스 </t>
    <phoneticPr fontId="1" type="noConversion"/>
  </si>
  <si>
    <t>4000 Max</t>
    <phoneticPr fontId="1" type="noConversion"/>
  </si>
  <si>
    <t>500 포션</t>
    <phoneticPr fontId="1" type="noConversion"/>
  </si>
  <si>
    <t xml:space="preserve"> + a 시간당 포션</t>
    <phoneticPr fontId="1" type="noConversion"/>
  </si>
  <si>
    <t>1500 장비</t>
    <phoneticPr fontId="1" type="noConversion"/>
  </si>
  <si>
    <t>3배수 + 포션 + 보조 + 잡템 + 퀘템 &gt; 추후 체크</t>
    <phoneticPr fontId="1" type="noConversion"/>
  </si>
  <si>
    <t>캐릭터</t>
    <phoneticPr fontId="1" type="noConversion"/>
  </si>
  <si>
    <t>1레벨</t>
    <phoneticPr fontId="1" type="noConversion"/>
  </si>
  <si>
    <t>120레벨</t>
    <phoneticPr fontId="1" type="noConversion"/>
  </si>
  <si>
    <t>150레벨</t>
    <phoneticPr fontId="1" type="noConversion"/>
  </si>
  <si>
    <t>탈것</t>
    <phoneticPr fontId="1" type="noConversion"/>
  </si>
  <si>
    <t>합</t>
    <phoneticPr fontId="1" type="noConversion"/>
  </si>
  <si>
    <t>선택</t>
    <phoneticPr fontId="1" type="noConversion"/>
  </si>
  <si>
    <t>종족
구분
불칸</t>
    <phoneticPr fontId="1" type="noConversion"/>
  </si>
  <si>
    <t>종족
구분
카이</t>
    <phoneticPr fontId="1" type="noConversion"/>
  </si>
  <si>
    <t>종족
구분
휴먼</t>
    <phoneticPr fontId="1" type="noConversion"/>
  </si>
  <si>
    <t>종족
구분
에이</t>
    <phoneticPr fontId="1" type="noConversion"/>
  </si>
  <si>
    <t>O</t>
  </si>
  <si>
    <t>char_usage</t>
    <phoneticPr fontId="1" type="noConversion"/>
  </si>
  <si>
    <t>종족 전용
수치값
(자동계산)</t>
    <phoneticPr fontId="1" type="noConversion"/>
  </si>
  <si>
    <t>X</t>
  </si>
  <si>
    <t>기존: 95</t>
    <phoneticPr fontId="1" type="noConversion"/>
  </si>
  <si>
    <t>커스텀 연산회로</t>
  </si>
  <si>
    <t>에너지 결정 덩어리</t>
  </si>
  <si>
    <t>잘 익은 덤불 열매</t>
  </si>
  <si>
    <t>온전한 연산회로</t>
  </si>
  <si>
    <t>에너지 결정 가루</t>
  </si>
  <si>
    <t>덜 익은 덤불 열매</t>
  </si>
  <si>
    <t>item_material_pet_ticket_10times_002</t>
    <phoneticPr fontId="1" type="noConversion"/>
  </si>
  <si>
    <t>엠</t>
    <phoneticPr fontId="1" type="noConversion"/>
  </si>
  <si>
    <t>합계</t>
    <phoneticPr fontId="1" type="noConversion"/>
  </si>
  <si>
    <t>보조</t>
    <phoneticPr fontId="1" type="noConversion"/>
  </si>
  <si>
    <t>HP 회복약 (소) - 회복량 35 고정</t>
    <phoneticPr fontId="1" type="noConversion"/>
  </si>
  <si>
    <t>마방2</t>
    <phoneticPr fontId="1" type="noConversion"/>
  </si>
  <si>
    <t>물방3</t>
    <phoneticPr fontId="1" type="noConversion"/>
  </si>
  <si>
    <t>물방2</t>
    <phoneticPr fontId="1" type="noConversion"/>
  </si>
  <si>
    <t>마방3</t>
    <phoneticPr fontId="1" type="noConversion"/>
  </si>
  <si>
    <t>마방1</t>
    <phoneticPr fontId="1" type="noConversion"/>
  </si>
  <si>
    <t>물방1</t>
    <phoneticPr fontId="1" type="noConversion"/>
  </si>
  <si>
    <t>휴먼 스킬북-연사 II</t>
  </si>
  <si>
    <t>휴먼 스킬북-샷건 II</t>
  </si>
  <si>
    <t>불칸-패시브 스킬 [아이언 아머] 습득 및 강화 가능</t>
  </si>
  <si>
    <t>불칸-패시브 스킬 [디펜시브 포스] 습득 및 강화 가능</t>
  </si>
  <si>
    <t>불칸-패시브 스킬 [배틀액스 엑스퍼트] 습득 및 강화 가능</t>
  </si>
  <si>
    <t>휴먼-패시브 스킬 [조작술] 습득 및 강화 가능</t>
  </si>
  <si>
    <t>휴먼-패시브 스킬 [재장전] 습득 및 강화 가능</t>
  </si>
  <si>
    <t>카이립톤-패시브 스킬 [컨퓨전] 습득 및 강화 가능</t>
  </si>
  <si>
    <t>카이립톤-패시브 스킬 [마법 해석] 습득 및 강화 가능</t>
  </si>
  <si>
    <t>에이디아-패시브 스킬 [자연의 회복] 습득 및 강화 가능</t>
  </si>
  <si>
    <t>에이디아-패시브 스킬 [음악의 열정] 습득 및 강화 가능</t>
  </si>
  <si>
    <t>에이디아-패시브 스킬 [순수한 정신] 습득 및 강화 가능</t>
  </si>
  <si>
    <t>불칸-패시브 스킬 [엑스 머슬러] 습득 및 강화 가능</t>
  </si>
  <si>
    <t>불칸-패시브 스킬 [강인한 정신] 습득 및 강화 가능</t>
  </si>
  <si>
    <t>불칸-패시브 스킬 [프로텍션 쉴드] 습득 및 강화 가능</t>
  </si>
  <si>
    <t>휴먼-패시브 스킬 [라이플 엑스퍼트] 습득 및 강화 가능</t>
  </si>
  <si>
    <t>휴먼-패시브 스킬 [휴대용 발전기] 습득 및 강화 가능</t>
  </si>
  <si>
    <t>휴먼-패시브 스킬 [매트릭스 아머] 습득 및 강화 가능</t>
  </si>
  <si>
    <t>휴먼-패시브 스킬 [홀리 매트릭스 아머] 습득 및 강화 가능</t>
  </si>
  <si>
    <t>카이립톤-패시브 스킬 [스태프 마스터] 습득 및 강화 가능</t>
  </si>
  <si>
    <t>카이립톤-패시브 스킬 [스펠 마스터] 습득 및 강화 가능</t>
  </si>
  <si>
    <t>카이립톤-패시브 스킬 [위자드리 아머] 습득 및 강화 가능</t>
  </si>
  <si>
    <t>에이디아-패시브 스킬 [링 엑스퍼트] 습득 및 강화 가능</t>
  </si>
  <si>
    <t>에이디아-패시브 스킬 [힐링 팩터] 습득 및 강화 가능</t>
  </si>
  <si>
    <t>에이디아-패시브 스킬 [소환술 마스터리] 습득 및 강화 가능</t>
  </si>
  <si>
    <t>캐릭터 생성 슬롯 확장권</t>
  </si>
  <si>
    <t>랜덤 상자</t>
    <phoneticPr fontId="1" type="noConversion"/>
  </si>
  <si>
    <t>reward_group_box</t>
    <phoneticPr fontId="1" type="noConversion"/>
  </si>
  <si>
    <t>group_id</t>
    <phoneticPr fontId="1" type="noConversion"/>
  </si>
  <si>
    <t>선택 상자</t>
    <phoneticPr fontId="1" type="noConversion"/>
  </si>
  <si>
    <t>일괄 지급 상자</t>
    <phoneticPr fontId="1" type="noConversion"/>
  </si>
  <si>
    <t>캐릭터 생성 슬롯 확장권</t>
    <phoneticPr fontId="1" type="noConversion"/>
  </si>
  <si>
    <t>item_cha_slot_open</t>
    <phoneticPr fontId="1" type="noConversion"/>
  </si>
  <si>
    <t>equip_weapon_sub_k_0003</t>
  </si>
  <si>
    <t>item_food_buff_001</t>
    <phoneticPr fontId="1" type="noConversion"/>
  </si>
  <si>
    <t>item_food_buff_002</t>
  </si>
  <si>
    <t>item_food_buff_003</t>
  </si>
  <si>
    <t>equip_subarmor_b_0004</t>
  </si>
  <si>
    <t>장비제작 : 도안</t>
    <phoneticPr fontId="1" type="noConversion"/>
  </si>
  <si>
    <t>제작재료_기타</t>
    <phoneticPr fontId="1" type="noConversion"/>
  </si>
  <si>
    <t>item_potion_buff_001</t>
    <phoneticPr fontId="1" type="noConversion"/>
  </si>
  <si>
    <t>item_missionscroll_s_001</t>
    <phoneticPr fontId="1" type="noConversion"/>
  </si>
  <si>
    <t>inventory_order</t>
    <phoneticPr fontId="1" type="noConversion"/>
  </si>
  <si>
    <t>인벤토리 정렬 시
아이템 타입별 정렬 순서</t>
    <phoneticPr fontId="1" type="noConversion"/>
  </si>
  <si>
    <t>인벤토리 정렬 순서</t>
    <phoneticPr fontId="1" type="noConversion"/>
  </si>
  <si>
    <t>추락지 클레이 소울의 손톱</t>
  </si>
  <si>
    <t>평원 헬코브라의 가죽</t>
  </si>
  <si>
    <t>해안가 독전갈 집게발</t>
  </si>
  <si>
    <t>고지대 꼬챙이할퍼의 손톱</t>
  </si>
  <si>
    <t>침묵의 꼬챙이할퍼의 손톱</t>
  </si>
  <si>
    <t>해변의 꼬챙이할퍼의 손톱</t>
  </si>
  <si>
    <t>회수병 철퇴카발의 가죽</t>
  </si>
  <si>
    <t>언덕의 매드사이보그의 코어</t>
  </si>
  <si>
    <t>공격대 매드사이보그의 코어</t>
  </si>
  <si>
    <t>회수대장 철퇴카발의 가죽</t>
  </si>
  <si>
    <t>돌격대 다크소울의 완드</t>
  </si>
  <si>
    <t>만능약</t>
  </si>
  <si>
    <t>일반 실루프 마석 : 무기</t>
  </si>
  <si>
    <t>일반 실루프 마석 : 방어구</t>
  </si>
  <si>
    <t>일반 실루프 마석 : 장신구</t>
  </si>
  <si>
    <t>축복 실루프 마석 : 무기</t>
  </si>
  <si>
    <t>축복 실루프 마석 : 방어구</t>
  </si>
  <si>
    <t>축복 실루프 마석 : 장신구</t>
  </si>
  <si>
    <t>저주 실루프 마석 : 무기</t>
  </si>
  <si>
    <t>저주 실루프 마석 : 방어구</t>
  </si>
  <si>
    <t>저주 실루프 마석 : 장신구</t>
  </si>
  <si>
    <t>라다의 독침</t>
  </si>
  <si>
    <t>저가형 연산회로</t>
  </si>
  <si>
    <t>돌덩이</t>
  </si>
  <si>
    <t>잡초</t>
  </si>
  <si>
    <t>보급형 연산회로</t>
  </si>
  <si>
    <t>둥근 돌덩이</t>
  </si>
  <si>
    <t>생생한 잡초</t>
  </si>
  <si>
    <t>에센스 캡슐 : TYPE-B</t>
  </si>
  <si>
    <t>에센스 캡슐 : TYPE-G</t>
  </si>
  <si>
    <t>에센스 캡슐 : TYPE-S</t>
  </si>
  <si>
    <t>에센스 캡슐 : TYPE-P</t>
  </si>
  <si>
    <t>에센스 캡슐 : TYPE-Sv</t>
  </si>
  <si>
    <t>샤일론 염료 가루</t>
  </si>
  <si>
    <t>축축한 늑대 발톱</t>
  </si>
  <si>
    <t>흉포한 늑대 발톱</t>
  </si>
  <si>
    <t>해안가 독각게의 알집</t>
  </si>
  <si>
    <t>불칸 스킬북-아이언 아머</t>
  </si>
  <si>
    <t>불칸 스킬북-디펜시브 포스</t>
  </si>
  <si>
    <t>불칸 스킬북-배틀액스 엑스퍼트</t>
  </si>
  <si>
    <t>공통 스킬북-속성 저항 : 파이어 대미지</t>
  </si>
  <si>
    <t>공통 스킬북-속성 저항 : 아이스 대미지</t>
  </si>
  <si>
    <t>공통 스킬북-속성 저항 : 윈드 대미지</t>
  </si>
  <si>
    <t>공통 스킬북-속성 저항 : 스톤 대미지</t>
  </si>
  <si>
    <t>공통 스킬북-상태이상 저항 : 기절</t>
  </si>
  <si>
    <t>공통 스킬북-상태이상 저항 : 침묵</t>
  </si>
  <si>
    <t>공통 스킬북-상태이상 저항 : 둔화</t>
  </si>
  <si>
    <t>공통 스킬북-상태이상 저항 : 출혈</t>
  </si>
  <si>
    <t>공통 스킬북-상태이상 저항 : 중독</t>
  </si>
  <si>
    <t>공통 스킬북-상태이상 저항 : 석화</t>
  </si>
  <si>
    <t>공통 스킬북-상태이상 저항 : 콜드</t>
  </si>
  <si>
    <t>공통 스킬북-상태이상 저항 : 마비</t>
  </si>
  <si>
    <t>공통 스킬북-상태이상 저항 : 혼돈</t>
  </si>
  <si>
    <t>협곡 디노의 오염된 식수통</t>
  </si>
  <si>
    <t>오니암의 돌</t>
  </si>
  <si>
    <t>그람린의 생기넘치는 털</t>
  </si>
  <si>
    <t>힘에 만취한 그렘의 크고 빛나는 무기</t>
  </si>
  <si>
    <t>뇌전사 제어 칩</t>
  </si>
  <si>
    <t>뇌전사 제어신호 발신기</t>
  </si>
  <si>
    <t>해안가 라다의 독침</t>
  </si>
  <si>
    <t>고지대 라다의 피뢰침</t>
  </si>
  <si>
    <t>다 쓴 다크솔져 배터리팩</t>
  </si>
  <si>
    <t>데빌자이언트의 등껍질</t>
  </si>
  <si>
    <t>충전된 다크솔져 배터리팩</t>
  </si>
  <si>
    <t>프로자이언트의 뿔</t>
  </si>
  <si>
    <t>진귀한 문양석</t>
  </si>
  <si>
    <t>캐릭터 슬롯 해방 키</t>
  </si>
  <si>
    <t>바닷가 갑게의 집게</t>
  </si>
  <si>
    <t>협곡 스티라코노이드의 가시</t>
  </si>
  <si>
    <t>흥분한 티라노이드의 이빨</t>
  </si>
  <si>
    <t>커다란 렉스로이드의 가죽</t>
  </si>
  <si>
    <t>불안한 랩터로이드의 발톱</t>
  </si>
  <si>
    <t>커트리자드의 무기 파편</t>
  </si>
  <si>
    <t>흥분한 스티라코노이드의 뿔</t>
  </si>
  <si>
    <t>해안가 액스리자드의 도끼날</t>
  </si>
  <si>
    <t>집결지 렉스로이드의 혀</t>
  </si>
  <si>
    <t>개활지 미노트의 뿔 장식</t>
  </si>
  <si>
    <t>습지의 토레스의 어깨 보호구</t>
  </si>
  <si>
    <t>오래된 화석</t>
  </si>
  <si>
    <t>잘 마른 약초</t>
  </si>
  <si>
    <t>지진계 부품</t>
  </si>
  <si>
    <t>온전한 화석</t>
  </si>
  <si>
    <t>그을린 약초</t>
  </si>
  <si>
    <t>전선 달린 뇌관</t>
  </si>
  <si>
    <t>완벽한 화석</t>
  </si>
  <si>
    <t>싱싱한 약초</t>
  </si>
  <si>
    <t>해독제</t>
  </si>
  <si>
    <t>지혈제</t>
  </si>
  <si>
    <t>무료 복구 아이템</t>
  </si>
  <si>
    <t>초음파 센서</t>
  </si>
  <si>
    <t>부서진 운석</t>
  </si>
  <si>
    <t>눈꽃 새싹</t>
  </si>
  <si>
    <t>이미지 센서</t>
  </si>
  <si>
    <t>보존된 운석</t>
  </si>
  <si>
    <t>만개한 눈꽃</t>
  </si>
  <si>
    <t>아이스콜렉터의 어깨 갑옷</t>
  </si>
  <si>
    <t>아이스크래커의 갈기</t>
  </si>
  <si>
    <t>가르폰 첨병의 머리 보호구</t>
  </si>
  <si>
    <t>추락지 프로즌헤드의 무기 파편</t>
  </si>
  <si>
    <t>빙하의 매드사이보그의 코어</t>
  </si>
  <si>
    <t>예티의 하얀털</t>
  </si>
  <si>
    <t>수색대 가르폰 근위병의 쉴드</t>
  </si>
  <si>
    <t>빙하의 프로즌예티 털</t>
  </si>
  <si>
    <t>첨병대 데빌자이언트의 뿔</t>
  </si>
  <si>
    <t>구덩이 가르폰 병사의 무기 파편</t>
  </si>
  <si>
    <t>고지대 아이스리스크의 어깨 장식</t>
  </si>
  <si>
    <t>싸늘한 칼 드라키온의 장갑 조각</t>
  </si>
  <si>
    <t>헤일위저드의 쉴드 파편</t>
  </si>
  <si>
    <t>수비대장 배틀자이언트의 무기 파편</t>
  </si>
  <si>
    <t>사용 시 모든 상태이상 즉시 해제</t>
  </si>
  <si>
    <t>무기 강화수치 +1 재료</t>
  </si>
  <si>
    <t>방어구 강화수치 +1 재료</t>
  </si>
  <si>
    <t>장신구 강화수치 +1 재료</t>
  </si>
  <si>
    <t>무기 강화수치 +1~+3 재료</t>
  </si>
  <si>
    <t>방어구 강화수치 +1~+3 재료</t>
  </si>
  <si>
    <t>장신구 강화수치 +1~+3 재료</t>
  </si>
  <si>
    <t>무기 강화수치 -1 재료</t>
  </si>
  <si>
    <t>방어구 강화수치 -1 재료</t>
  </si>
  <si>
    <t>장신구 강화수치 -1 재료</t>
  </si>
  <si>
    <t>일반등급 장비 제작 부재료</t>
  </si>
  <si>
    <t>고급등급 장비 제작 부재료</t>
  </si>
  <si>
    <t>희귀등급 장비 제작 부재료</t>
  </si>
  <si>
    <t>퀘스트 아이템</t>
  </si>
  <si>
    <t>카이립톤-패시브 스킬 [교란] 습득 및 강화 가능</t>
  </si>
  <si>
    <t>공통-패시브 스킬 [속성 저항 : 파이어 대미지] 습득 및 강화 가능</t>
  </si>
  <si>
    <t>공통-패시브 스킬 [속성 저항 : 아이스 대미지] 습득 및 강화 가능</t>
  </si>
  <si>
    <t>공통-패시브 스킬 [속성 저항 : 윈드 대미지] 습득 및 강화 가능</t>
  </si>
  <si>
    <t>공통-패시브 스킬 [속성 저항 : 스톤 대미지] 습득 및 강화 가능</t>
  </si>
  <si>
    <t>공통-패시브 스킬 [상태이상 저항 : 기절] 습득 및 강화 가능</t>
  </si>
  <si>
    <t>공통-패시브 스킬 [상태이상 저항 : 침묵] 습득 및 강화 가능</t>
  </si>
  <si>
    <t>공통-패시브 스킬 [상태이상 저항 : 둔화] 습득 및 강화 가능</t>
  </si>
  <si>
    <t>공통-패시브 스킬 [상태이상 저항 : 출혈] 습득 및 강화 가능</t>
  </si>
  <si>
    <t>공통-패시브 스킬 [상태이상 저항 : 중독] 습득 및 강화 가능</t>
  </si>
  <si>
    <t>공통-패시브 스킬 [상태이상 저항 : 석화] 습득 및 강화 가능</t>
  </si>
  <si>
    <t>공통-패시브 스킬 [상태이상 저항 : 콜드] 습득 및 강화 가능</t>
  </si>
  <si>
    <t>공통-패시브 스킬 [상태이상 저항 : 마비] 습득 및 강화 가능</t>
  </si>
  <si>
    <t>공통-패시브 스킬 [상태이상 저항 : 혼돈] 습득 및 강화 가능</t>
  </si>
  <si>
    <t>사용 시 일정 시간 동안 이동속도 +10%</t>
  </si>
  <si>
    <t>사용 시 일정 시간 동안 공격속도 +10%</t>
  </si>
  <si>
    <t>사용 시 일정 시간 동안 최소/최대 물리대미지 +1(불칸 전용)</t>
  </si>
  <si>
    <t>사용 시 일정 시간 동안 공격속도 +5%(휴먼 전용)</t>
  </si>
  <si>
    <t>사용 시 일정 시간 동안 최소/최대 마법대미지 +1(카이립톤/에이디아 전용)</t>
  </si>
  <si>
    <t>사용 시 일정 시간 동안 힘 +3(불칸/휴먼 전용)</t>
  </si>
  <si>
    <t>사용 시 일정 시간 동안 기민성 +3(불칸/휴먼 전용)</t>
  </si>
  <si>
    <t>사용 시 일정 시간 동안 지혜 +3(카이립톤/에이디아 전용)</t>
  </si>
  <si>
    <t>사용 시 일정 시간 동안 파이어 대미지 +2</t>
  </si>
  <si>
    <t>사용 시 일정 시간 동안 아이스 대미지 +2</t>
  </si>
  <si>
    <t>사용 시 일정 시간 동안 윈드 대미지 +2</t>
  </si>
  <si>
    <t>사용 시 일정 시간 동안 스톤 대미지 +2</t>
  </si>
  <si>
    <t>사용 시 일정 시간 동안 획득 경험치 +20%</t>
  </si>
  <si>
    <t>사용 시 일정 시간 동안 획득 라임 +20%</t>
  </si>
  <si>
    <t>사용 시 일정 시간 동안 몬스터 처치 시 아이템 획득확률 +10%</t>
  </si>
  <si>
    <t>사용 시 일정 시간 동안 채집속도 +20%</t>
  </si>
  <si>
    <t>매입 상인이 비싸게 사 줄 것 같은 빛나는 문양석</t>
  </si>
  <si>
    <t>상자 안의 보상품 중 1종을 무작위로 획득</t>
  </si>
  <si>
    <t>상자 안의 보상품 중 1종을 선택하여 획득</t>
  </si>
  <si>
    <t>상자 안의 보상품 전체를 획득</t>
  </si>
  <si>
    <t>사용 시 100% 확률로 중독 상태 해제</t>
  </si>
  <si>
    <t>사용 시 100% 확률로 출혈 상태 해제</t>
  </si>
  <si>
    <t>item_material_wafer_b</t>
    <phoneticPr fontId="1" type="noConversion"/>
  </si>
  <si>
    <t>그레이트 화이트 혼 염료 가루</t>
  </si>
  <si>
    <t>장비 감정 아이템</t>
    <phoneticPr fontId="1" type="noConversion"/>
  </si>
  <si>
    <t>item_material_identify_001</t>
    <phoneticPr fontId="1" type="noConversion"/>
  </si>
  <si>
    <t>소형 체력 회복약</t>
  </si>
  <si>
    <t>중형 체력 회복약</t>
  </si>
  <si>
    <t>대형 체력 회복약</t>
  </si>
  <si>
    <t>소형 스태미너 회복약</t>
  </si>
  <si>
    <t>중형 스태미너 회복약</t>
  </si>
  <si>
    <t>대형 스태미너 회복약</t>
  </si>
  <si>
    <t>소형 전기력 회복약</t>
  </si>
  <si>
    <t>중형 전기력 회복약</t>
  </si>
  <si>
    <t>대형 전기력 회복약</t>
  </si>
  <si>
    <t>소형 마나 회복약</t>
  </si>
  <si>
    <t>중형 마나 회복약</t>
  </si>
  <si>
    <t>대형 마나 회복약</t>
  </si>
  <si>
    <t>랜덤상자 (테스트용)</t>
  </si>
  <si>
    <t>일반 액티브 스킬북 I 선택상자</t>
  </si>
  <si>
    <t>일반 액티브 스킬북 II 선택상자</t>
  </si>
  <si>
    <t>일괄상자 (테스트용)</t>
  </si>
  <si>
    <t>습지의 타우론의 몽둥이</t>
  </si>
  <si>
    <t>장비 감정 스캐너</t>
  </si>
  <si>
    <t>캐릭터 체력 [n1]만큼 즉시 회복</t>
  </si>
  <si>
    <t>케릭터 스태미너 [n1]만큼 즉시 회복</t>
  </si>
  <si>
    <t>케릭터 전기력 [n1]만큼 즉시 회복</t>
  </si>
  <si>
    <t>케릭터 마나 [n1]만큼 즉시 회복</t>
  </si>
  <si>
    <t>판매용 아이템&lt;br&gt;매입상인이 적당한 가격에 사줄 것 같다.</t>
  </si>
  <si>
    <t>아이템 제작 재료. 장비를 분해하여 획득 가능</t>
  </si>
  <si>
    <t>아이템 제작 재료. 데카르디 지역에서만 획득 가능</t>
  </si>
  <si>
    <t>아이템 제작 재료. 샤일론 지역에서만 획득 가능</t>
  </si>
  <si>
    <t>아이템 제작 재료. 그레이트 화이트혼 지역에서만 획득 가능</t>
  </si>
  <si>
    <t>사용 시 일정 시간 동안 인벤토리 최대 무게 +300</t>
  </si>
  <si>
    <t>사용 시 일정 시간 동안 물리대미지 +2^ 명중 +1^ 체력/보조자원 회복 +0.2%^ 피격 물리 대미지 감소 +2(불칸/휴먼 전용)</t>
  </si>
  <si>
    <t>사용 시 일정 시간 동안 전체 속성대미지 +2^ 체력회복 +0.2%^ 보조자원 회복 +0.4%^ 피격 마법 대미지 감소 +2(카이립톤 전용)</t>
  </si>
  <si>
    <t>사용 시 일정 시간 동안 마법대미지 +2^ 명중 +1^ 체력/보조자원 회복 +0.2%^ 피격 마법 대미지 감소 +2(에이디아 전용)</t>
  </si>
  <si>
    <t>일반 ~ 영웅 등급 펫을 무작위로 1개 획득할 수 있습니다</t>
  </si>
  <si>
    <t>일반 ~ 영웅 등급 펫을 무작위로 11개 획득할 수 있습니다</t>
  </si>
  <si>
    <t>확인되지 않은 장비의 추가 효과를 발현하는데 쓰인다.</t>
  </si>
  <si>
    <t>타입 내
순서</t>
    <phoneticPr fontId="1" type="noConversion"/>
  </si>
  <si>
    <t>메모리 모듈</t>
  </si>
  <si>
    <t>다른 테이블 참고 키값</t>
    <phoneticPr fontId="1" type="noConversion"/>
  </si>
  <si>
    <t>수신기 퀘스트 활성화: 라그라미아 전 지역 몬스터</t>
  </si>
  <si>
    <t>영웅 펫 소환권 테스트(11회)</t>
    <phoneticPr fontId="1" type="noConversion"/>
  </si>
  <si>
    <t>촉매제</t>
  </si>
  <si>
    <t>상급 촉매제</t>
  </si>
  <si>
    <t>엘릭서</t>
  </si>
  <si>
    <t>상급 엘릭서</t>
  </si>
  <si>
    <t>에테르</t>
  </si>
  <si>
    <t>상급 에테르</t>
  </si>
  <si>
    <t>염료 정수</t>
  </si>
  <si>
    <t>고귀한 문양석</t>
  </si>
  <si>
    <t>회복약 합성 장치</t>
  </si>
  <si>
    <t>재활용 메모리</t>
  </si>
  <si>
    <t>광물 결정체</t>
  </si>
  <si>
    <t>활력의 허브</t>
  </si>
  <si>
    <t>생명의 정수</t>
  </si>
  <si>
    <t>스태미너의 정수</t>
  </si>
  <si>
    <t>전기력의 정수</t>
  </si>
  <si>
    <t>회복물약 제작 재료</t>
  </si>
  <si>
    <t>회복물약 제작 재료(중급)</t>
  </si>
  <si>
    <t>제작 재료(임시)</t>
    <phoneticPr fontId="1" type="noConversion"/>
  </si>
  <si>
    <t>데카르디 염료</t>
    <phoneticPr fontId="1" type="noConversion"/>
  </si>
  <si>
    <t>샤일론 염료</t>
    <phoneticPr fontId="1" type="noConversion"/>
  </si>
  <si>
    <t>그레이트 화이트 혼 염료</t>
    <phoneticPr fontId="1" type="noConversion"/>
  </si>
  <si>
    <t>상급 강화섬유-R</t>
    <phoneticPr fontId="1" type="noConversion"/>
  </si>
  <si>
    <t>상급 스틸 플레이트</t>
    <phoneticPr fontId="1" type="noConversion"/>
  </si>
  <si>
    <t>상급 티타늄 스틱</t>
    <phoneticPr fontId="1" type="noConversion"/>
  </si>
  <si>
    <t>최상급 강화섬유-R</t>
    <phoneticPr fontId="1" type="noConversion"/>
  </si>
  <si>
    <t>최상급 스틸 플레이트</t>
    <phoneticPr fontId="1" type="noConversion"/>
  </si>
  <si>
    <t>최상급 티타늄 스틱</t>
    <phoneticPr fontId="1" type="noConversion"/>
  </si>
  <si>
    <t>퀘스트 아이템</t>
    <phoneticPr fontId="1" type="noConversion"/>
  </si>
  <si>
    <t>item_material_quest_026</t>
    <phoneticPr fontId="1" type="noConversion"/>
  </si>
  <si>
    <t>item_material_quest_024</t>
    <phoneticPr fontId="1" type="noConversion"/>
  </si>
  <si>
    <t>item_material_quest_025</t>
    <phoneticPr fontId="1" type="noConversion"/>
  </si>
  <si>
    <t>이벤트 아이템</t>
    <phoneticPr fontId="1" type="noConversion"/>
  </si>
  <si>
    <t>재료 - 판매 및 거래 가능</t>
    <phoneticPr fontId="1" type="noConversion"/>
  </si>
  <si>
    <t>재료 - 판매 및 거래 불가</t>
    <phoneticPr fontId="1" type="noConversion"/>
  </si>
  <si>
    <t>item_delete</t>
    <phoneticPr fontId="1" type="noConversion"/>
  </si>
  <si>
    <t>값어치 나가 보이는 아이템.&lt;br&gt;매입 상인이 찾아 헤맨다는 소문이 있습니다.</t>
    <phoneticPr fontId="1" type="noConversion"/>
  </si>
  <si>
    <t>화성 라면</t>
    <phoneticPr fontId="1" type="noConversion"/>
  </si>
  <si>
    <t>카시오페아 칠면조 튀김</t>
    <phoneticPr fontId="1" type="noConversion"/>
  </si>
  <si>
    <t>명왕성 치킨</t>
    <phoneticPr fontId="1" type="noConversion"/>
  </si>
  <si>
    <t>그룹별
삭제 가능 여부</t>
    <phoneticPr fontId="1" type="noConversion"/>
  </si>
  <si>
    <t>삭제여부</t>
    <phoneticPr fontId="1" type="noConversion"/>
  </si>
  <si>
    <t>가공하면 유용하게 쓸 수 있을 것 같은 아이템.&lt;br&gt;일반~희귀 등급 장비 아이템 제작 시 사용합니다.</t>
    <phoneticPr fontId="1" type="noConversion"/>
  </si>
  <si>
    <t>가공하면 유용하게 쓸 수 있을 것 같은 아이템.&lt;br&gt;일반 등급 장비 아이템 제작 시 사용합니다.</t>
    <phoneticPr fontId="1" type="noConversion"/>
  </si>
  <si>
    <t>가공하면 유용하게 쓸 수 있을 것 같은 아이템.&lt;br&gt;영웅 등급 장비 아이템 제작 시 사용합니다.</t>
    <phoneticPr fontId="1" type="noConversion"/>
  </si>
  <si>
    <t>가공하면 유용하게 쓸 수 있을 것 같은 아이템.&lt;br&gt;고급 등급 장비 아이템 제작 시 사용합니다.</t>
    <phoneticPr fontId="1" type="noConversion"/>
  </si>
  <si>
    <t>가공하면 유용하게 쓸 수 있을 것 같은 아이템.&lt;br&gt;전설 등급 장비 아이템 제작 시 사용합니다.</t>
    <phoneticPr fontId="1" type="noConversion"/>
  </si>
  <si>
    <t>가공하면 유용하게 쓸 수 있을 것 같은 아이템.&lt;br&gt;희귀 등급 장비 아이템 제작 시 사용합니다.</t>
    <phoneticPr fontId="1" type="noConversion"/>
  </si>
  <si>
    <t>누군가 필요로 할 것 같은 아이템.</t>
    <phoneticPr fontId="1" type="noConversion"/>
  </si>
  <si>
    <t>가공하면 유용하게 쓸 수 있을 것 같은 아이템.&lt;br&gt;장비를 분해해 획득할 수 있습니다.</t>
    <phoneticPr fontId="1" type="noConversion"/>
  </si>
  <si>
    <t>가공하면 유용하게 쓸 수 있을 것 같은 아이템.&lt;br&gt;데카르디에서만 얻을 수 있는 특산품입니다.</t>
    <phoneticPr fontId="1" type="noConversion"/>
  </si>
  <si>
    <t>가공하면 유용하게 쓸 수 있을 것 같은 아이템.&lt;br&gt;샤일론에서만 얻을 수 있는 특산품입니다.</t>
    <phoneticPr fontId="1" type="noConversion"/>
  </si>
  <si>
    <t>가공하면 유용하게 쓸 수 있을 것 같은 아이템.&lt;br&gt;그레이트 화이트 혼에서만 얻을 수 있는 특산품입니다.</t>
    <phoneticPr fontId="1" type="noConversion"/>
  </si>
  <si>
    <t>가공하면 유용하게 쓸 수 있을 것 같은 아이템.&lt;br&gt;물물교환 시 거래할 수 있습니다.</t>
    <phoneticPr fontId="1" type="noConversion"/>
  </si>
  <si>
    <t>사물을 자세하게 분석할 수 있는 스캐너.&lt;br&gt;장비에 내재된 추가 효과를 발견할 수 있습니다.</t>
    <phoneticPr fontId="1" type="noConversion"/>
  </si>
  <si>
    <t>무료로 아이템을 복구할 수 있습니다.</t>
    <phoneticPr fontId="1" type="noConversion"/>
  </si>
  <si>
    <t>신비한 기운으로 제작 재료의 순도를 높여 등급을 승급할 수 있게 해주는 물질.</t>
    <phoneticPr fontId="1" type="noConversion"/>
  </si>
  <si>
    <t>100% 확률로 출혈 상태를 해제할 수 있는 지혈제</t>
    <phoneticPr fontId="1" type="noConversion"/>
  </si>
  <si>
    <t>100% 확률로 중독 상태를 해제할 수 있는 해독제</t>
    <phoneticPr fontId="1" type="noConversion"/>
  </si>
  <si>
    <t>모든 상태이상을 즉시 해제할 수 있는 신비한 만능약</t>
    <phoneticPr fontId="1" type="noConversion"/>
  </si>
  <si>
    <t>신비한 힘을 지닌 마석. 강화 성공 시 무기 강화 단계를 1 상승시킬 수 있습니다.</t>
    <phoneticPr fontId="1" type="noConversion"/>
  </si>
  <si>
    <t>신비한 힘을 지닌 마석. 강화 성공 시 방어구 강화 단계를 1 상승시킬 수 있습니다.</t>
    <phoneticPr fontId="1" type="noConversion"/>
  </si>
  <si>
    <t>신비한 힘을 지닌 마석. 강화 성공 시 장신구 강화 단계를 1 상승시킬 수 있습니다.</t>
    <phoneticPr fontId="1" type="noConversion"/>
  </si>
  <si>
    <t>불길한 힘을 지닌 마석. 무기 강화 단계를 1 하락시킬 수 있습니다.</t>
    <phoneticPr fontId="1" type="noConversion"/>
  </si>
  <si>
    <t>불길한 힘을 지닌 마석. 방어구 강화 단계를 1 하락시킬 수 있습니다.</t>
    <phoneticPr fontId="1" type="noConversion"/>
  </si>
  <si>
    <t>불길한 힘을 지닌 마석. 장신구 강화 단계를 1 하락시킬 수 있습니다.</t>
    <phoneticPr fontId="1" type="noConversion"/>
  </si>
  <si>
    <t>미사용 구역</t>
    <phoneticPr fontId="1" type="noConversion"/>
  </si>
  <si>
    <t>아바타 가챠 티켓</t>
    <phoneticPr fontId="1" type="noConversion"/>
  </si>
  <si>
    <t>탈것 가챠 티켓</t>
    <phoneticPr fontId="1" type="noConversion"/>
  </si>
  <si>
    <t>펫 가챠 티켓</t>
    <phoneticPr fontId="1" type="noConversion"/>
  </si>
  <si>
    <t>reward_group_gacha</t>
    <phoneticPr fontId="1" type="noConversion"/>
  </si>
  <si>
    <t>group_id</t>
    <phoneticPr fontId="1" type="noConversion"/>
  </si>
  <si>
    <t>일반 ~ 영웅 등급 아바타를 무작위로 1개 획득할 수 있습니다</t>
    <phoneticPr fontId="1" type="noConversion"/>
  </si>
  <si>
    <t>일반 ~ 영웅 등급 아바타를 무작위로 11개 획득할 수 있습니다</t>
    <phoneticPr fontId="1" type="noConversion"/>
  </si>
  <si>
    <t>일반 ~ 영웅 등급 탈것을 무작위로 1개 획득할 수 있습니다</t>
    <phoneticPr fontId="1" type="noConversion"/>
  </si>
  <si>
    <t>일반 ~ 영웅 등급 탈것을 무작위로 11개 획득할 수 있습니다</t>
    <phoneticPr fontId="1" type="noConversion"/>
  </si>
  <si>
    <t>뽑기 횟수</t>
    <phoneticPr fontId="1" type="noConversion"/>
  </si>
  <si>
    <t>item_enchant_weapon_stone_001</t>
    <phoneticPr fontId="1" type="noConversion"/>
  </si>
  <si>
    <t>item_enchant_shield_stone_001</t>
    <phoneticPr fontId="1" type="noConversion"/>
  </si>
  <si>
    <t>item_enchant_accessory_stone_001</t>
    <phoneticPr fontId="1" type="noConversion"/>
  </si>
  <si>
    <t>item_enchant_weapon_stone_002</t>
    <phoneticPr fontId="1" type="noConversion"/>
  </si>
  <si>
    <t>item_enchant_shield_stone_002</t>
    <phoneticPr fontId="1" type="noConversion"/>
  </si>
  <si>
    <t>item_enchant_accessory_stone_002</t>
    <phoneticPr fontId="1" type="noConversion"/>
  </si>
  <si>
    <t>item_enchant_weapon_stone_003</t>
    <phoneticPr fontId="1" type="noConversion"/>
  </si>
  <si>
    <t>item_enchant_shield_stone_003</t>
    <phoneticPr fontId="1" type="noConversion"/>
  </si>
  <si>
    <t>item_enchant_accessory_stone_003</t>
    <phoneticPr fontId="1" type="noConversion"/>
  </si>
  <si>
    <t>라임 별이용 아이템</t>
  </si>
  <si>
    <t>아바타 1회 소환권</t>
    <phoneticPr fontId="1" type="noConversion"/>
  </si>
  <si>
    <t>아바타 11회 소환권</t>
    <phoneticPr fontId="1" type="noConversion"/>
  </si>
  <si>
    <t>탈것 1회 소환권</t>
    <phoneticPr fontId="1" type="noConversion"/>
  </si>
  <si>
    <t>탈것 11회 소환권</t>
    <phoneticPr fontId="1" type="noConversion"/>
  </si>
  <si>
    <t>펫 1회 소환권</t>
    <phoneticPr fontId="1" type="noConversion"/>
  </si>
  <si>
    <t>펫 11회 소환권</t>
    <phoneticPr fontId="1" type="noConversion"/>
  </si>
  <si>
    <t>점령대 커트리자드의 꼬리</t>
    <phoneticPr fontId="1" type="noConversion"/>
  </si>
  <si>
    <t>common_skill_passive_1031</t>
  </si>
  <si>
    <t>common_skill_passive_1041</t>
  </si>
  <si>
    <t>common_skill_passive_1051</t>
  </si>
  <si>
    <t>common_skill_passive_1061</t>
  </si>
  <si>
    <t>common_skill_passive_1071</t>
  </si>
  <si>
    <t>common_skill_passive_1081</t>
  </si>
  <si>
    <t>common_skill_passive_1091</t>
  </si>
  <si>
    <t>common_skill_passive_1101</t>
  </si>
  <si>
    <t>common_skill_passive_1111</t>
  </si>
  <si>
    <t>common_skill_passive_1121</t>
  </si>
  <si>
    <t>common_skill_passive_1131</t>
  </si>
  <si>
    <t>common_skill_passive_1141</t>
  </si>
  <si>
    <t>common_skill_passive_1151</t>
  </si>
  <si>
    <t>item_summon_avatar_single_04</t>
    <phoneticPr fontId="1" type="noConversion"/>
  </si>
  <si>
    <t>item_summon_avatar_group_04</t>
    <phoneticPr fontId="1" type="noConversion"/>
  </si>
  <si>
    <t>item_summon_vehicle_group_04</t>
    <phoneticPr fontId="1" type="noConversion"/>
  </si>
  <si>
    <t>음슴</t>
    <phoneticPr fontId="1" type="noConversion"/>
  </si>
  <si>
    <t>item_summon_avatar_single_03</t>
    <phoneticPr fontId="1" type="noConversion"/>
  </si>
  <si>
    <t>불칸 수영복 아바타 소환권</t>
    <phoneticPr fontId="1" type="noConversion"/>
  </si>
  <si>
    <t>휴먼 수영복 아바타 소환권</t>
    <phoneticPr fontId="1" type="noConversion"/>
  </si>
  <si>
    <t>에이디아 수영복 아바타 소환권</t>
    <phoneticPr fontId="1" type="noConversion"/>
  </si>
  <si>
    <t>불칸 전통복 아바타 소환권</t>
    <phoneticPr fontId="1" type="noConversion"/>
  </si>
  <si>
    <t>휴먼 전통복 아바타 소환권</t>
    <phoneticPr fontId="1" type="noConversion"/>
  </si>
  <si>
    <t>에이디아 전통복 아바타 소환권</t>
    <phoneticPr fontId="1" type="noConversion"/>
  </si>
  <si>
    <t>사용 시 불칸 수영복 아바타를 획득할 수 있습니다.</t>
    <phoneticPr fontId="1" type="noConversion"/>
  </si>
  <si>
    <t>사용 시 휴먼 수영복 아바타를 획득할 수 있습니다.</t>
    <phoneticPr fontId="1" type="noConversion"/>
  </si>
  <si>
    <t>사용 시 카이립톤 수영복 아바타를 획득할 수 있습니다.</t>
    <phoneticPr fontId="1" type="noConversion"/>
  </si>
  <si>
    <t>사용 시 에이디아 수영복 아바타를 획득할 수 있습니다.</t>
    <phoneticPr fontId="1" type="noConversion"/>
  </si>
  <si>
    <t>사용 시 불칸 전통복 아바타를 획득할 수 있습니다.</t>
  </si>
  <si>
    <t>사용 시 휴먼 전통복 아바타를 획득할 수 있습니다.</t>
  </si>
  <si>
    <t>사용 시 카이립톤 전통복 아바타를 획득할 수 있습니다.</t>
  </si>
  <si>
    <t>사용 시 에이디아 전통복 아바타를 획득할 수 있습니다.</t>
  </si>
  <si>
    <t>수영복 선택상자</t>
    <phoneticPr fontId="1" type="noConversion"/>
  </si>
  <si>
    <t>전통복 선택상자</t>
    <phoneticPr fontId="1" type="noConversion"/>
  </si>
  <si>
    <t>종족별 전통복 소환권 중 하나를 선택하여 획득할 수 있습니다.</t>
    <phoneticPr fontId="1" type="noConversion"/>
  </si>
  <si>
    <t>종족별 수영복 소환권 중 하나를 선택하여 획득할 수 있습니다.</t>
    <phoneticPr fontId="1" type="noConversion"/>
  </si>
  <si>
    <t>에센스 캡슐 : 무기</t>
    <phoneticPr fontId="1" type="noConversion"/>
  </si>
  <si>
    <t>에센스 캡슐 : 장신구</t>
    <phoneticPr fontId="1" type="noConversion"/>
  </si>
  <si>
    <t>상급 에센스 캡슐 : 무기</t>
    <phoneticPr fontId="1" type="noConversion"/>
  </si>
  <si>
    <t>상급 에센스 캡슐 : 장신구</t>
    <phoneticPr fontId="1" type="noConversion"/>
  </si>
  <si>
    <t>item_material_box_005</t>
    <phoneticPr fontId="1" type="noConversion"/>
  </si>
  <si>
    <t>거래소 등록 시
기본 거래 가격의 유형
재화 타입 값으로 작성
(안씀)</t>
    <phoneticPr fontId="1" type="noConversion"/>
  </si>
  <si>
    <t>거래소 등록 시
기본 거래 가격
(안씀)</t>
    <phoneticPr fontId="1" type="noConversion"/>
  </si>
  <si>
    <t>상급 실버 웨이퍼</t>
    <phoneticPr fontId="1" type="noConversion"/>
  </si>
  <si>
    <t>사용 시 확장 슬롯 1개를 잠금 해제할 수 있습니다.</t>
    <phoneticPr fontId="1" type="noConversion"/>
  </si>
  <si>
    <t>compare_value</t>
    <phoneticPr fontId="1" type="noConversion"/>
  </si>
  <si>
    <t>ability_base_value</t>
    <phoneticPr fontId="1" type="noConversion"/>
  </si>
  <si>
    <t>item_desc 다른 테이블 참고 키값에 들어갈 참조 데이터</t>
    <phoneticPr fontId="1" type="noConversion"/>
  </si>
  <si>
    <t>item_material_base</t>
    <phoneticPr fontId="1" type="noConversion"/>
  </si>
  <si>
    <t>skill_ability_group</t>
    <phoneticPr fontId="1" type="noConversion"/>
  </si>
  <si>
    <t>skill_ability_group</t>
    <phoneticPr fontId="1" type="noConversion"/>
  </si>
  <si>
    <t>jewel_ability_group</t>
    <phoneticPr fontId="1" type="noConversion"/>
  </si>
  <si>
    <t>item_desc 다른 테이블 참고 키값에 들어갈 참조 값</t>
    <phoneticPr fontId="1" type="noConversion"/>
  </si>
  <si>
    <t>ability_value</t>
    <phoneticPr fontId="1" type="noConversion"/>
  </si>
  <si>
    <t>reward_group_box</t>
    <phoneticPr fontId="1" type="noConversion"/>
  </si>
  <si>
    <t>product_value</t>
    <phoneticPr fontId="1" type="noConversion"/>
  </si>
  <si>
    <t>불칸 스킬북-강철의 몸</t>
  </si>
  <si>
    <t>불칸 스킬북-포스 크러쉬</t>
  </si>
  <si>
    <t>불칸 스킬북-집중 타격</t>
  </si>
  <si>
    <t>불칸 스킬북-아이언 스킨</t>
  </si>
  <si>
    <t>불칸 스킬북-분노의 폭발</t>
  </si>
  <si>
    <t>휴먼 스킬북-속사술</t>
  </si>
  <si>
    <t>휴먼 스킬북-일렉트릭 실드</t>
  </si>
  <si>
    <t>휴먼 스킬북-헤드샷</t>
  </si>
  <si>
    <t>휴먼 스킬북-터렛</t>
  </si>
  <si>
    <t>휴먼 스킬북-샷건</t>
  </si>
  <si>
    <t>휴먼 스킬북-이동술</t>
  </si>
  <si>
    <t>휴먼 스킬북-스팅어 샷</t>
  </si>
  <si>
    <t>휴먼 스킬북-앱솔루트 닷지</t>
  </si>
  <si>
    <t>휴먼 스킬북-사격술</t>
  </si>
  <si>
    <t>카이립톤 스킬북-패블샷</t>
  </si>
  <si>
    <t>카이립톤 스킬북-낙석</t>
  </si>
  <si>
    <t>카이립톤 스킬북-토네이도 루인</t>
  </si>
  <si>
    <t>카이립톤 스킬북-마나 증가</t>
  </si>
  <si>
    <t>카이립톤 스킬북-불기둥</t>
  </si>
  <si>
    <t>카이립톤 스킬북-프로즌 필드</t>
  </si>
  <si>
    <t>카이립톤 스킬북-뱀파이어 터치</t>
  </si>
  <si>
    <t>카이립톤 스킬북-속성저항</t>
  </si>
  <si>
    <t>카이립톤 스킬북-엘리멘털 속성 강화</t>
  </si>
  <si>
    <t>카이립톤 스킬북-윈드 컷</t>
  </si>
  <si>
    <t>에이디아 스킬북-소환술</t>
  </si>
  <si>
    <t>에이디아 스킬북-마나 리커버리</t>
  </si>
  <si>
    <t>에이디아 스킬북-알레그로</t>
  </si>
  <si>
    <t>에이디아 스킬북-대지의 축복</t>
  </si>
  <si>
    <t>에이디아 스킬북-페노메논</t>
  </si>
  <si>
    <t>에이디아 스킬북-투지의 음계</t>
  </si>
  <si>
    <t>에이디아 스킬북-수호의 음계</t>
  </si>
  <si>
    <t>에이디아 스킬북-라이프 익스펜션</t>
  </si>
  <si>
    <t>에이디아 스킬북-스타카토</t>
  </si>
  <si>
    <t>에이디아 스킬북-보호의 음계</t>
  </si>
  <si>
    <t>에이디아 스킬북-평온</t>
  </si>
  <si>
    <t>무기 강화석</t>
    <phoneticPr fontId="1" type="noConversion"/>
  </si>
  <si>
    <t>방어구 강화석</t>
    <phoneticPr fontId="1" type="noConversion"/>
  </si>
  <si>
    <t>장신구 강화석</t>
    <phoneticPr fontId="1" type="noConversion"/>
  </si>
  <si>
    <t>축복받은 무기 강화석</t>
    <phoneticPr fontId="1" type="noConversion"/>
  </si>
  <si>
    <t>저주서린 무기 강화석</t>
    <phoneticPr fontId="1" type="noConversion"/>
  </si>
  <si>
    <t>축복받은 방어구 강화석</t>
    <phoneticPr fontId="1" type="noConversion"/>
  </si>
  <si>
    <t>축복받은 장신구 강화석</t>
    <phoneticPr fontId="1" type="noConversion"/>
  </si>
  <si>
    <t>저주서린 방어구 강화석</t>
    <phoneticPr fontId="1" type="noConversion"/>
  </si>
  <si>
    <t>저주서린 장신구 강화석</t>
    <phoneticPr fontId="1" type="noConversion"/>
  </si>
  <si>
    <t>카이립톤 수영복 아바타 소환권</t>
    <phoneticPr fontId="1" type="noConversion"/>
  </si>
  <si>
    <t>카이립톤 전통복 아바타 소환권</t>
    <phoneticPr fontId="1" type="noConversion"/>
  </si>
  <si>
    <t>item_summon_avatar_single_01</t>
    <phoneticPr fontId="1" type="noConversion"/>
  </si>
  <si>
    <t>불칸 일반 아바타 1회 소환권</t>
    <phoneticPr fontId="1" type="noConversion"/>
  </si>
  <si>
    <t>휴먼 일반 아바타 1회 소환권</t>
    <phoneticPr fontId="1" type="noConversion"/>
  </si>
  <si>
    <t>카이립톤 일반 아바타 1회 소환권</t>
    <phoneticPr fontId="1" type="noConversion"/>
  </si>
  <si>
    <t>에이디아 일반 아바타 1회 소환권</t>
    <phoneticPr fontId="1" type="noConversion"/>
  </si>
  <si>
    <t>사용 시 불칸 일반 아바타를 1개 획득할 수 있습니다.</t>
    <phoneticPr fontId="1" type="noConversion"/>
  </si>
  <si>
    <t>사용 시 휴먼 일반 아바타를 1개 획득할 수 있습니다.</t>
    <phoneticPr fontId="1" type="noConversion"/>
  </si>
  <si>
    <t>사용 시 카이립톤 일반 아바타를 1개 획득할 수 있습니다.</t>
    <phoneticPr fontId="1" type="noConversion"/>
  </si>
  <si>
    <t>사용 시 에이디아 일반 아바타를 1개 획득할 수 있습니다.</t>
    <phoneticPr fontId="1" type="noConversion"/>
  </si>
  <si>
    <t>item_summon_vehicle_single_01</t>
    <phoneticPr fontId="1" type="noConversion"/>
  </si>
  <si>
    <t>일반 탈것 소환권</t>
    <phoneticPr fontId="1" type="noConversion"/>
  </si>
  <si>
    <t>일반 등급 탈것을 1개 획득할 수 있습니다.</t>
    <phoneticPr fontId="1" type="noConversion"/>
  </si>
  <si>
    <t>item_summon_pet_single_01</t>
    <phoneticPr fontId="1" type="noConversion"/>
  </si>
  <si>
    <t>일반 펫 소환권</t>
    <phoneticPr fontId="1" type="noConversion"/>
  </si>
  <si>
    <t>일반 등급 펫을 무작위로 1개 획득할 수 있습니다</t>
    <phoneticPr fontId="1" type="noConversion"/>
  </si>
  <si>
    <t>사나운 티그리스 송곳니</t>
  </si>
  <si>
    <t>1 = 1초</t>
    <phoneticPr fontId="1" type="noConversion"/>
  </si>
  <si>
    <t>수치값</t>
    <phoneticPr fontId="1" type="noConversion"/>
  </si>
  <si>
    <t>몬스터 코어</t>
    <phoneticPr fontId="1" type="noConversion"/>
  </si>
  <si>
    <t>옵션 보존 스캐너</t>
    <phoneticPr fontId="1" type="noConversion"/>
  </si>
  <si>
    <t>item_material_memorydevice_01</t>
    <phoneticPr fontId="1" type="noConversion"/>
  </si>
  <si>
    <t>자사던전 id</t>
    <phoneticPr fontId="1" type="noConversion"/>
  </si>
  <si>
    <t>item_material_dungeon_charge_time_001</t>
    <phoneticPr fontId="1" type="noConversion"/>
  </si>
  <si>
    <t>item_material_dungeon_charge_time_002</t>
    <phoneticPr fontId="1" type="noConversion"/>
  </si>
  <si>
    <t>소형 자원 회복약 선택 상자</t>
  </si>
  <si>
    <t>중형 자원 회복약 선택 상자</t>
  </si>
  <si>
    <t>대형 자원 회복약 선택 상자</t>
  </si>
  <si>
    <t>캐시 장신구 선택 상자</t>
  </si>
  <si>
    <t>희귀 무기 도안 선택 상자</t>
  </si>
  <si>
    <t>영웅 무기 도안 선택 상자</t>
  </si>
  <si>
    <t>구성품 중 1종을 선택하여 획득할 수 있습니다.</t>
    <phoneticPr fontId="1" type="noConversion"/>
  </si>
  <si>
    <t>체력 회복약 선택 상자</t>
    <phoneticPr fontId="1" type="noConversion"/>
  </si>
  <si>
    <t>몬스터 도감 등록에 필요한 데카르디 일반 몬스터 코어</t>
  </si>
  <si>
    <t>몬스터 도감 등록에 필요한 데카르디 엘리트 몬스터 코어</t>
  </si>
  <si>
    <t>몬스터 도감 등록에 필요한 데카르디 챔피언 몬스터 코어</t>
  </si>
  <si>
    <t>몬스터 도감 등록에 필요한 데카르디 보스 몬스터 코어</t>
  </si>
  <si>
    <t>몬스터 도감 등록에 필요한 데카르디 레이드 보스 몬스터 코어</t>
  </si>
  <si>
    <t>몬스터 도감 등록에 필요한 샤일론 일반 몬스터 코어</t>
  </si>
  <si>
    <t>몬스터 도감 등록에 필요한 샤일론 엘리트 몬스터 코어</t>
  </si>
  <si>
    <t>몬스터 도감 등록에 필요한 샤일론 챔피언 몬스터 코어</t>
  </si>
  <si>
    <t>몬스터 도감 등록에 필요한 샤일론 보스 몬스터 코어</t>
  </si>
  <si>
    <t>몬스터 도감 등록에 필요한 샤일론 레이드 보스 몬스터 코어</t>
  </si>
  <si>
    <t>몬스터 도감 등록에 필요한 그레이트 화이트 혼 일반 몬스터 코어</t>
  </si>
  <si>
    <t>몬스터 도감 등록에 필요한 그레이트 화이트 혼 엘리트 몬스터 코어</t>
  </si>
  <si>
    <t>몬스터 도감 등록에 필요한 그레이트 화이트 혼 챔피언 몬스터 코어</t>
  </si>
  <si>
    <t>몬스터 도감 등록에 필요한 그레이트 화이트 혼 보스 몬스터 코어</t>
  </si>
  <si>
    <t>몬스터 도감 등록에 필요한 그레이트 화이트 혼 레이드 보스 몬스터 코어</t>
  </si>
  <si>
    <t>icon_material_monster_core_001</t>
  </si>
  <si>
    <t>icon_material_monster_core_001</t>
    <phoneticPr fontId="1" type="noConversion"/>
  </si>
  <si>
    <t>icon_material_monster_core_002</t>
  </si>
  <si>
    <t>icon_material_monster_core_003</t>
  </si>
  <si>
    <t>icon_material_monster_core_004</t>
  </si>
  <si>
    <t>불칸 희귀 아바타 소환권</t>
    <phoneticPr fontId="1" type="noConversion"/>
  </si>
  <si>
    <t>불칸이 착용할 수 있는 희귀 등급 아바타 중 1개를 획득할 수 있습니다.</t>
    <phoneticPr fontId="1" type="noConversion"/>
  </si>
  <si>
    <t>휴먼 희귀 아바타 소환권</t>
    <phoneticPr fontId="1" type="noConversion"/>
  </si>
  <si>
    <t>휴먼이 착용할 수 있는 희귀 등급 아바타 중 1개를 획득할 수 있습니다.</t>
    <phoneticPr fontId="1" type="noConversion"/>
  </si>
  <si>
    <t>카이립톤 희귀 아바타 소환권</t>
    <phoneticPr fontId="1" type="noConversion"/>
  </si>
  <si>
    <t>카이립톤이 착용할 수 있는 희귀 등급 아바타 중 1개를 획득할 수 있습니다.</t>
    <phoneticPr fontId="1" type="noConversion"/>
  </si>
  <si>
    <t>에이디아 희귀 아바타 소환권</t>
    <phoneticPr fontId="1" type="noConversion"/>
  </si>
  <si>
    <t>불칸 영웅 아바타 소환권</t>
    <phoneticPr fontId="1" type="noConversion"/>
  </si>
  <si>
    <t>불칸이 착용할 수 있는 영웅 등급 아바타 중 1개를 획득할 수 있습니다.</t>
  </si>
  <si>
    <t>휴먼 영웅 아바타 소환권</t>
    <phoneticPr fontId="1" type="noConversion"/>
  </si>
  <si>
    <t>휴먼이 착용할 수 있는 영웅 등급 아바타 중 1개를 획득할 수 있습니다.</t>
  </si>
  <si>
    <t>카이립톤 영웅 아바타 소환권</t>
    <phoneticPr fontId="1" type="noConversion"/>
  </si>
  <si>
    <t>카이립톤이 착용할 수 있는 영웅 등급 아바타 중 1개를 획득할 수 있습니다.</t>
  </si>
  <si>
    <t>에이디아 영웅 아바타 소환권</t>
    <phoneticPr fontId="1" type="noConversion"/>
  </si>
  <si>
    <t>에이디아가 착용할 수 있는 영웅 등급 아바타 중 1개를 획득할 수 있습니다.</t>
    <phoneticPr fontId="1" type="noConversion"/>
  </si>
  <si>
    <t>에이디아가 착용할 수 있는 희귀 등급 아바타 중 1개를 획득할 수 있습니다.</t>
    <phoneticPr fontId="1" type="noConversion"/>
  </si>
  <si>
    <t>사용 시 일정 시간 동안 PK 진행 시 물리 대미지 +3</t>
    <phoneticPr fontId="1" type="noConversion"/>
  </si>
  <si>
    <t>사용 시 일정 시간 동안 PK 진행 시 마법 대미지 +3</t>
    <phoneticPr fontId="1" type="noConversion"/>
  </si>
  <si>
    <t>경험치 던전 충전권</t>
    <phoneticPr fontId="1" type="noConversion"/>
  </si>
  <si>
    <t>강화석 던전 충전권</t>
    <phoneticPr fontId="1" type="noConversion"/>
  </si>
  <si>
    <t>음식 선택 상자</t>
    <phoneticPr fontId="1" type="noConversion"/>
  </si>
  <si>
    <t>버프 물약 상자</t>
    <phoneticPr fontId="1" type="noConversion"/>
  </si>
  <si>
    <t>제작 재료 선택 상자</t>
    <phoneticPr fontId="1" type="noConversion"/>
  </si>
  <si>
    <t>보석 랜덤 상자 (속성 저항)</t>
    <phoneticPr fontId="1" type="noConversion"/>
  </si>
  <si>
    <t>보석 랜덤 상자 (속성 공격)</t>
    <phoneticPr fontId="1" type="noConversion"/>
  </si>
  <si>
    <t>일반 ~ 전설 등급 탈것을 1개 획득할 수 있습니다.</t>
    <phoneticPr fontId="1" type="noConversion"/>
  </si>
  <si>
    <t>일반 ~ 전설 등급 탈것을 11개 획득할 수 있습니다.</t>
    <phoneticPr fontId="1" type="noConversion"/>
  </si>
  <si>
    <t>일반 ~ 전설 등급 펫을 무작위로 1개 획득할 수 있습니다</t>
    <phoneticPr fontId="1" type="noConversion"/>
  </si>
  <si>
    <t>일반 ~ 전설 등급 펫을 무작위로 11개 획득할 수 있습니다</t>
    <phoneticPr fontId="1" type="noConversion"/>
  </si>
  <si>
    <t>일반 ~ 전설 등급 아바타를 1개 획득할 수 있습니다.</t>
    <phoneticPr fontId="1" type="noConversion"/>
  </si>
  <si>
    <t>일반 ~ 전설 등급 아바타를 11개 획득할 수 있습니다.</t>
    <phoneticPr fontId="1" type="noConversion"/>
  </si>
  <si>
    <t>스피릿 능력치를 부여할 수 있는 아이템.</t>
    <phoneticPr fontId="1" type="noConversion"/>
  </si>
  <si>
    <t>고급 주무기 도안 선택 상자</t>
    <phoneticPr fontId="1" type="noConversion"/>
  </si>
  <si>
    <t>고급 보조무기 도안 선택 상자</t>
    <phoneticPr fontId="1" type="noConversion"/>
  </si>
  <si>
    <t>스피릿 파인더</t>
    <phoneticPr fontId="1" type="noConversion"/>
  </si>
  <si>
    <t>보석 랜덤 상자 (기타)</t>
    <phoneticPr fontId="1" type="noConversion"/>
  </si>
  <si>
    <t>소환권 선택 상자 (11회)</t>
    <phoneticPr fontId="1" type="noConversion"/>
  </si>
  <si>
    <t>직업 버프 물약 상자</t>
    <phoneticPr fontId="1" type="noConversion"/>
  </si>
  <si>
    <t>희귀 펫 소환권 (1회)</t>
    <phoneticPr fontId="1" type="noConversion"/>
  </si>
  <si>
    <t>희귀 등급 펫을 1개 획득할 수 있습니다.</t>
    <phoneticPr fontId="1" type="noConversion"/>
  </si>
  <si>
    <t>희귀 탈것 소환권 (1회)</t>
    <phoneticPr fontId="1" type="noConversion"/>
  </si>
  <si>
    <t>희귀 아바타 뽑기권 (1회)</t>
    <phoneticPr fontId="1" type="noConversion"/>
  </si>
  <si>
    <t>희귀 등급 탈것을 1개 획득할 수 있습니다.</t>
    <phoneticPr fontId="1" type="noConversion"/>
  </si>
  <si>
    <t>item_summon_pet_single_03</t>
    <phoneticPr fontId="1" type="noConversion"/>
  </si>
  <si>
    <t>item_summon_vehicle_single_03</t>
    <phoneticPr fontId="1" type="noConversion"/>
  </si>
  <si>
    <t>희귀 소환권 선택 상자 (1회)</t>
    <phoneticPr fontId="1" type="noConversion"/>
  </si>
  <si>
    <t>소환권 선택 상자 (1회)</t>
    <phoneticPr fontId="1" type="noConversion"/>
  </si>
  <si>
    <t>희귀 등급 아바타를 1개 획득할 수 있습니다.</t>
    <phoneticPr fontId="1" type="noConversion"/>
  </si>
  <si>
    <t>item_material_box_002</t>
    <phoneticPr fontId="1" type="noConversion"/>
  </si>
  <si>
    <t>item_material_box_001</t>
    <phoneticPr fontId="1" type="noConversion"/>
  </si>
  <si>
    <t>고급 액티브 스킬북 I 선택상자</t>
    <phoneticPr fontId="1" type="noConversion"/>
  </si>
  <si>
    <t>코어-라그라미아 I</t>
  </si>
  <si>
    <t>코어-라그라미아 II</t>
  </si>
  <si>
    <t>코어-라그라미아 III</t>
  </si>
  <si>
    <t>코어-라그라미아 IV</t>
  </si>
  <si>
    <t>코어-라그라미아 V</t>
  </si>
  <si>
    <t>코어-데카르디 I</t>
  </si>
  <si>
    <t>코어-데카르디 II</t>
  </si>
  <si>
    <t>코어-데카르디 III</t>
  </si>
  <si>
    <t>코어-데카르디 IV</t>
  </si>
  <si>
    <t>코어-데카르디 V</t>
  </si>
  <si>
    <t>코어-샤일론 I</t>
  </si>
  <si>
    <t>코어-샤일론 II</t>
  </si>
  <si>
    <t>코어-샤일론 III</t>
  </si>
  <si>
    <t>코어-샤일론 IV</t>
  </si>
  <si>
    <t>코어-샤일론 V</t>
  </si>
  <si>
    <t>코어-그레이트 화이트 혼 I</t>
  </si>
  <si>
    <t>코어-그레이트 화이트 혼 II</t>
  </si>
  <si>
    <t>코어-그레이트 화이트 혼 III</t>
  </si>
  <si>
    <t>코어-그레이트 화이트 혼 IV</t>
  </si>
  <si>
    <t>코어-그레이트 화이트 혼 V</t>
  </si>
  <si>
    <t>몬스터 도감 등록에 필요한 라그라미아 일반 몬스터 코어</t>
  </si>
  <si>
    <t>몬스터 도감 등록에 필요한 라그라미아 엘리트 몬스터 코어</t>
  </si>
  <si>
    <t>몬스터 도감 등록에 필요한 라그라미아 챔피언 몬스터 코어</t>
  </si>
  <si>
    <t>몬스터 도감 등록에 필요한 라그라미아 보스 몬스터 코어</t>
  </si>
  <si>
    <t>몬스터 도감 등록에 필요한 라그라미아 레이드 보스 몬스터 코어</t>
  </si>
  <si>
    <t>효과 보존 스캐너</t>
    <phoneticPr fontId="1" type="noConversion"/>
  </si>
  <si>
    <t>몬스터 코어 등록 시 이전 정보를 저장하여 낮은 효과가 되지 않도록 합니다</t>
    <phoneticPr fontId="1" type="noConversion"/>
  </si>
  <si>
    <t>캐시 장신구 강화수치 +1 재료</t>
    <phoneticPr fontId="1" type="noConversion"/>
  </si>
  <si>
    <t>item_enchant_accessory_cash_stone_901</t>
    <phoneticPr fontId="1" type="noConversion"/>
  </si>
  <si>
    <t>영롱한 장신구 강화석</t>
    <phoneticPr fontId="1" type="noConversion"/>
  </si>
  <si>
    <t>영롱한 힘을 지닌 마석. 특별한 장신구 강화 단계를 1 상승시킬 수 있습니다.</t>
    <phoneticPr fontId="1" type="noConversion"/>
  </si>
  <si>
    <t>영웅만 나옴</t>
    <phoneticPr fontId="1" type="noConversion"/>
  </si>
  <si>
    <t>영웅 탈것만 나옴 11회</t>
    <phoneticPr fontId="1" type="noConversion"/>
  </si>
  <si>
    <t>유저 지급 금지</t>
    <phoneticPr fontId="1" type="noConversion"/>
  </si>
  <si>
    <t>영웅만 11회 나옴</t>
    <phoneticPr fontId="1" type="noConversion"/>
  </si>
  <si>
    <t>일반 액티브 스킬북 III 선택상자</t>
    <phoneticPr fontId="1" type="noConversion"/>
  </si>
  <si>
    <t>가공하면 유용하게 쓸 수 있을 것 같은 아이템.&lt;br&gt;다양한 아이템 제작 시 사용합니다.</t>
    <phoneticPr fontId="1" type="noConversion"/>
  </si>
  <si>
    <t>신비한 기운이 감도는 상자.&lt;br&gt;사용 시 선택 아이템 고급 액티브 스킬북을 1개 획득할 수 있습니다.</t>
    <phoneticPr fontId="1" type="noConversion"/>
  </si>
  <si>
    <t>신비한 기운이 감도는 상자.&lt;br&gt;사용 시 선택 아이템 일반 액티브 스킬북을 1개 획득할 수 있습니다.</t>
    <phoneticPr fontId="1" type="noConversion"/>
  </si>
  <si>
    <t>item_decardi_quest_035</t>
    <phoneticPr fontId="1" type="noConversion"/>
  </si>
  <si>
    <t>item_greatwhitehorn_quest_031</t>
    <phoneticPr fontId="1" type="noConversion"/>
  </si>
  <si>
    <t>item_field_greatwhitehorn_quest_030</t>
    <phoneticPr fontId="1" type="noConversion"/>
  </si>
  <si>
    <t>item_shylone_quest_033</t>
    <phoneticPr fontId="1" type="noConversion"/>
  </si>
  <si>
    <t>item_many_gold_002</t>
    <phoneticPr fontId="1" type="noConversion"/>
  </si>
  <si>
    <t>스피릿 아이템</t>
    <phoneticPr fontId="1" type="noConversion"/>
  </si>
  <si>
    <t>item_material_spirit_coin_01</t>
    <phoneticPr fontId="1" type="noConversion"/>
  </si>
  <si>
    <t>item_material_box_010</t>
    <phoneticPr fontId="1" type="noConversion"/>
  </si>
  <si>
    <t>코어-데카렌 I</t>
  </si>
  <si>
    <t>몬스터 도감 등록에 필요한 데카렌 던전 일반 몬스터 코어</t>
    <phoneticPr fontId="1" type="noConversion"/>
  </si>
  <si>
    <t>icon_material_monster_core_012</t>
  </si>
  <si>
    <t>코어-데카렌 II</t>
  </si>
  <si>
    <t>몬스터 도감 등록에 필요한 데카렌 던전 엘리트 몬스터 코어</t>
    <phoneticPr fontId="1" type="noConversion"/>
  </si>
  <si>
    <t>코어-데카렌 III</t>
  </si>
  <si>
    <t>몬스터 도감 등록에 필요한 데카렌 던전 챔피언 몬스터 코어</t>
    <phoneticPr fontId="1" type="noConversion"/>
  </si>
  <si>
    <t>코어-데카렌 IV</t>
  </si>
  <si>
    <t>몬스터 도감 등록에 필요한 데카렌 던전 보스 몬스터 코어</t>
    <phoneticPr fontId="1" type="noConversion"/>
  </si>
  <si>
    <t>코어-데카렌 V</t>
  </si>
  <si>
    <t>몬스터 도감 등록에 필요한 데카렌 던전 레이드 보스 몬스터 코어</t>
    <phoneticPr fontId="1" type="noConversion"/>
  </si>
  <si>
    <t>코어-시루스트 I</t>
  </si>
  <si>
    <t>몬스터 도감 등록에 필요한 시루스트 던전 일반 몬스터 코어</t>
  </si>
  <si>
    <t>icon_material_monster_core_013</t>
  </si>
  <si>
    <t>코어-시루스트 II</t>
  </si>
  <si>
    <t>몬스터 도감 등록에 필요한 시루스트 던전 엘리트 몬스터 코어</t>
  </si>
  <si>
    <t>코어-시루스트 III</t>
  </si>
  <si>
    <t>몬스터 도감 등록에 필요한 시루스트 던전 챔피언 몬스터 코어</t>
  </si>
  <si>
    <t>코어-시루스트 IV</t>
  </si>
  <si>
    <t>몬스터 도감 등록에 필요한 시루스트 던전 보스 몬스터 코어</t>
  </si>
  <si>
    <t>코어-시루스트 V</t>
  </si>
  <si>
    <t>몬스터 도감 등록에 필요한 시루스트 던전 레이드 보스 몬스터 코어</t>
  </si>
  <si>
    <t>코어-그라운드 제로 I</t>
  </si>
  <si>
    <t>몬스터 도감 등록에 필요한 그라운드 제로 던전 일반 몬스터 코어</t>
  </si>
  <si>
    <t>icon_material_monster_core_014</t>
  </si>
  <si>
    <t>코어-그라운드 제로 II</t>
  </si>
  <si>
    <t>몬스터 도감 등록에 필요한 그라운드 제로 던전 엘리트 몬스터 코어</t>
  </si>
  <si>
    <t>코어-그라운드 제로 III</t>
  </si>
  <si>
    <t>몬스터 도감 등록에 필요한 그라운드 제로 던전 챔피언 몬스터 코어</t>
  </si>
  <si>
    <t>코어-그라운드 제로 IV</t>
  </si>
  <si>
    <t>몬스터 도감 등록에 필요한 그라운드 제로 던전 보스 몬스터 코어</t>
  </si>
  <si>
    <t>코어-그라운드 제로 V</t>
  </si>
  <si>
    <t>몬스터 도감 등록에 필요한 그라운드 제로 던전 레이드 보스 몬스터 코어</t>
  </si>
  <si>
    <t>drop_item_aid</t>
  </si>
  <si>
    <t>drop_item_material</t>
  </si>
  <si>
    <t>찬란한 태양 팔찌 상자</t>
    <phoneticPr fontId="1" type="noConversion"/>
  </si>
  <si>
    <t>싸늘한 달빛 귀걸이 상자</t>
    <phoneticPr fontId="1" type="noConversion"/>
  </si>
  <si>
    <t>사용 시 찬란한 태양 팔찌 1개와 영롱한 장신구 강화석 15개를 획득합니다.</t>
    <phoneticPr fontId="1" type="noConversion"/>
  </si>
  <si>
    <t>사용 시 싸늘한 달빛 귀걸이 1개와 영롱한 장신구 강화석 15개를 획득합니다.</t>
    <phoneticPr fontId="1" type="noConversion"/>
  </si>
  <si>
    <t>고급 무기 도안</t>
  </si>
  <si>
    <t>고급 방어구 도안</t>
  </si>
  <si>
    <t>고급 장신구 도안</t>
  </si>
  <si>
    <t>희귀 무기 도안</t>
  </si>
  <si>
    <t>희귀 방어구 도안</t>
  </si>
  <si>
    <t>희귀 장신구 도안</t>
  </si>
  <si>
    <t>영웅 무기 도안</t>
  </si>
  <si>
    <t>영웅 방어구 도안</t>
  </si>
  <si>
    <t>영웅 장신구 도안</t>
  </si>
  <si>
    <t>전설 무기 도안</t>
  </si>
  <si>
    <t>전설 방어구 도안</t>
  </si>
  <si>
    <t>전설 장신구 도안</t>
  </si>
  <si>
    <t>신화 무기 도안</t>
  </si>
  <si>
    <t>신화 방어구 도안</t>
  </si>
  <si>
    <t>신화 장신구 도안</t>
  </si>
  <si>
    <t>고급 등급 장비 제작에 사용됩니다.</t>
    <phoneticPr fontId="1" type="noConversion"/>
  </si>
  <si>
    <t>희귀 등급 장비 제작에 사용됩니다.</t>
  </si>
  <si>
    <t>영웅 등급 장비 제작에 사용됩니다.</t>
  </si>
  <si>
    <t>전설 등급 장비 제작에 사용됩니다.</t>
  </si>
  <si>
    <t>신화 등급 장비 제작에 사용됩니다.</t>
  </si>
  <si>
    <t>최상급 실버 웨이퍼</t>
    <phoneticPr fontId="1" type="noConversion"/>
  </si>
  <si>
    <t>에센스 캡슐 : 방어구</t>
    <phoneticPr fontId="1" type="noConversion"/>
  </si>
  <si>
    <t>상급 에센스 캡슐 : 방어구</t>
    <phoneticPr fontId="1" type="noConversion"/>
  </si>
  <si>
    <t>소형 체력 회복약 (귀속)</t>
  </si>
  <si>
    <t>중형 체력 회복약 (귀속)</t>
  </si>
  <si>
    <t>대형 체력 회복약 (귀속)</t>
  </si>
  <si>
    <t>소형 스태미너 회복약 (귀속)</t>
  </si>
  <si>
    <t>중형 스태미너 회복약 (귀속)</t>
  </si>
  <si>
    <t>대형 스태미너 회복약 (귀속)</t>
  </si>
  <si>
    <t>소형 전기력 회복약 (귀속)</t>
  </si>
  <si>
    <t>중형 전기력 회복약 (귀속)</t>
  </si>
  <si>
    <t>대형 전기력 회복약 (귀속)</t>
  </si>
  <si>
    <t>소형 마나 회복약 (귀속)</t>
  </si>
  <si>
    <t>중형 마나 회복약 (귀속)</t>
  </si>
  <si>
    <t>대형 마나 회복약 (귀속)</t>
  </si>
  <si>
    <t>버프 물약 : 이동속도 증가 (귀속)</t>
  </si>
  <si>
    <t>버프 물약 : 무게 증가 (귀속)</t>
  </si>
  <si>
    <t>버프 물약 : 공격속도 증가 (공통) (귀속)</t>
  </si>
  <si>
    <t>버프 물약 : 물리대미지 증가 (귀속)</t>
  </si>
  <si>
    <t>버프 물약 : 공격속도 증가 (귀속)</t>
  </si>
  <si>
    <t>버프 물약 : 마법대미지 증가 (귀속)</t>
  </si>
  <si>
    <t>버프 물약 : 힘 증가 (귀속)</t>
  </si>
  <si>
    <t>버프 물약 : 기민성 증가 (귀속)</t>
  </si>
  <si>
    <t>버프 물약 : 지혜 증가 (귀속)</t>
  </si>
  <si>
    <t>버프 음식 : 화성 라면 (귀속)</t>
  </si>
  <si>
    <t>버프 음식 : 카시오페아 칠면조 튀김 (귀속)</t>
  </si>
  <si>
    <t>버프 음식 : 명왕성 치킨 (귀속)</t>
  </si>
  <si>
    <t>버프 물약 : 파이어 대미지 증가 (귀속)</t>
  </si>
  <si>
    <t>버프 물약 : 아이스 대미지 증가 (귀속)</t>
  </si>
  <si>
    <t>버프 물약 : 윈드 대미지 증가 (귀속)</t>
  </si>
  <si>
    <t>버프 물약 : 스톤 대미지 증가 (귀속)</t>
  </si>
  <si>
    <t>버프 물약 : 경험치 증가 (귀속)</t>
  </si>
  <si>
    <t>버프 물약 : 라임 증가 (귀속)</t>
  </si>
  <si>
    <t>버프 물약 : 아이템 획득확률 증가 (귀속)</t>
  </si>
  <si>
    <t>버프 물약 : PK 물리 대미지 증가 (귀속)</t>
  </si>
  <si>
    <t>버프 물약 : 채집속도 증가 (귀속)</t>
  </si>
  <si>
    <t>버프 물약 : PK 마법 대미지 증가 (귀속)</t>
  </si>
  <si>
    <t>만능약 (귀속)</t>
  </si>
  <si>
    <t>해독제 (귀속)</t>
  </si>
  <si>
    <t>지혈제 (귀속)</t>
  </si>
  <si>
    <t>저가형 연산회로 (귀속)</t>
  </si>
  <si>
    <t>돌덩이 (귀속)</t>
  </si>
  <si>
    <t>잡초 (귀속)</t>
  </si>
  <si>
    <t>보급형 연산회로 (귀속)</t>
  </si>
  <si>
    <t>둥근 돌덩이 (귀속)</t>
  </si>
  <si>
    <t>생생한 잡초 (귀속)</t>
  </si>
  <si>
    <t>온전한 연산회로 (귀속)</t>
  </si>
  <si>
    <t>에너지 결정 가루 (귀속)</t>
  </si>
  <si>
    <t>덜 익은 덤불 열매 (귀속)</t>
  </si>
  <si>
    <t>커스텀 연산회로 (귀속)</t>
  </si>
  <si>
    <t>에너지 결정 덩어리 (귀속)</t>
  </si>
  <si>
    <t>잘 익은 덤불 열매 (귀속)</t>
  </si>
  <si>
    <t>마나의 정수 (귀속)</t>
  </si>
  <si>
    <t>진귀한 문양석 (귀속)</t>
  </si>
  <si>
    <t>메모리 모듈 (귀속)</t>
  </si>
  <si>
    <t>오래된 화석 (귀속)</t>
  </si>
  <si>
    <t>잘 마른 약초 (귀속)</t>
  </si>
  <si>
    <t>지진계 부품 (귀속)</t>
  </si>
  <si>
    <t>온전한 화석 (귀속)</t>
  </si>
  <si>
    <t>그을린 약초 (귀속)</t>
  </si>
  <si>
    <t>전선 달린 뇌관 (귀속)</t>
  </si>
  <si>
    <t>완벽한 화석 (귀속)</t>
  </si>
  <si>
    <t>싱싱한 약초 (귀속)</t>
  </si>
  <si>
    <t>무료 복구 아이템 (귀속)</t>
  </si>
  <si>
    <t>불칸 스킬북-아이언 아머 (귀속)</t>
  </si>
  <si>
    <t>불칸 스킬북-디펜시브 포스 (귀속)</t>
  </si>
  <si>
    <t>불칸 스킬북-배틀액스 엑스퍼트 (귀속)</t>
  </si>
  <si>
    <t>불칸 스킬북-엑스 머슬러 (귀속)</t>
  </si>
  <si>
    <t>불칸 스킬북-강인한 정신 (귀속)</t>
  </si>
  <si>
    <t>휴먼 스킬북-연사 II (귀속)</t>
  </si>
  <si>
    <t>휴먼 스킬북-샷건 II (귀속)</t>
  </si>
  <si>
    <t>휴먼 스킬북-라이플 엑스퍼트 (귀속)</t>
  </si>
  <si>
    <t>휴먼 스킬북-휴대용 발전기 (귀속)</t>
  </si>
  <si>
    <t>휴먼 스킬북-조작술 (귀속)</t>
  </si>
  <si>
    <t>휴먼 스킬북-재장전 (귀속)</t>
  </si>
  <si>
    <t>휴먼 스킬북-매트릭스 아머 (귀속)</t>
  </si>
  <si>
    <t>휴먼 스킬북-홀리 매트릭스 아머 (귀속)</t>
  </si>
  <si>
    <t>카이립톤 스킬북-스태프 마스터 (귀속)</t>
  </si>
  <si>
    <t>카이립톤 스킬북-교란 (귀속)</t>
  </si>
  <si>
    <t>카이립톤 스킬북-컨퓨전 (귀속)</t>
  </si>
  <si>
    <t>카이립톤 스킬북-스펠 마스터 (귀속)</t>
  </si>
  <si>
    <t>카이립톤 스킬북-마법 해석 (귀속)</t>
  </si>
  <si>
    <t>카이립톤 스킬북-위자드리 아머 (귀속)</t>
  </si>
  <si>
    <t>에이디아 스킬북-링 엑스퍼트 (귀속)</t>
  </si>
  <si>
    <t>에이디아 스킬북-힐링 팩터 (귀속)</t>
  </si>
  <si>
    <t>에이디아 스킬북-자연의 회복 (귀속)</t>
  </si>
  <si>
    <t>에이디아 스킬북-소환술 마스터리 (귀속)</t>
  </si>
  <si>
    <t>에이디아 스킬북-음악의 열정 (귀속)</t>
  </si>
  <si>
    <t>에이디아 스킬북-순수한 정신 (귀속)</t>
  </si>
  <si>
    <t>공통 스킬북-속성 저항 : 파이어 대미지 (귀속)</t>
  </si>
  <si>
    <t>공통 스킬북-속성 저항 : 아이스 대미지 (귀속)</t>
  </si>
  <si>
    <t>공통 스킬북-속성 저항 : 윈드 대미지 (귀속)</t>
  </si>
  <si>
    <t>공통 스킬북-속성 저항 : 스톤 대미지 (귀속)</t>
  </si>
  <si>
    <t>공통 스킬북-상태이상 저항 : 기절 (귀속)</t>
  </si>
  <si>
    <t>공통 스킬북-상태이상 저항 : 침묵 (귀속)</t>
  </si>
  <si>
    <t>공통 스킬북-상태이상 저항 : 둔화 (귀속)</t>
  </si>
  <si>
    <t>공통 스킬북-상태이상 저항 : 출혈 (귀속)</t>
  </si>
  <si>
    <t>공통 스킬북-상태이상 저항 : 중독 (귀속)</t>
  </si>
  <si>
    <t>공통 스킬북-상태이상 저항 : 석화 (귀속)</t>
  </si>
  <si>
    <t>공통 스킬북-상태이상 저항 : 콜드 (귀속)</t>
  </si>
  <si>
    <t>공통 스킬북-상태이상 저항 : 마비 (귀속)</t>
  </si>
  <si>
    <t>공통 스킬북-상태이상 저항 : 혼돈 (귀속)</t>
  </si>
  <si>
    <t>경험치 던전 충전권 (30분) (귀속)</t>
  </si>
  <si>
    <t>강화석 던전 충전권 (30분) (귀속)</t>
  </si>
  <si>
    <t>고급 무기 도안 (귀속)</t>
  </si>
  <si>
    <t>고급 방어구 도안 (귀속)</t>
  </si>
  <si>
    <t>고급 장신구 도안 (귀속)</t>
  </si>
  <si>
    <t>희귀 무기 도안 (귀속)</t>
  </si>
  <si>
    <t>희귀 방어구 도안 (귀속)</t>
  </si>
  <si>
    <t>영웅 무기 도안 (귀속)</t>
  </si>
  <si>
    <t>영웅 방어구 도안 (귀속)</t>
  </si>
  <si>
    <t>영웅 장신구 도안 (귀속)</t>
  </si>
  <si>
    <t>전설 무기 도안 (귀속)</t>
  </si>
  <si>
    <t>전설 방어구 도안 (귀속)</t>
  </si>
  <si>
    <t>전설 장신구 도안 (귀속)</t>
  </si>
  <si>
    <t>신화 무기 도안 (귀속)</t>
  </si>
  <si>
    <t>신화 방어구 도안 (귀속)</t>
  </si>
  <si>
    <t>신화 장신구 도안 (귀속)</t>
  </si>
  <si>
    <t>일반 실루프 마석 : 무기 (귀속)</t>
  </si>
  <si>
    <t>일반 실루프 마석 : 방어구 (귀속)</t>
  </si>
  <si>
    <t>일반 실루프 마석 : 장신구 (귀속)</t>
  </si>
  <si>
    <t>축복 실루프 마석 : 무기 (귀속)</t>
  </si>
  <si>
    <t>축복 실루프 마석 : 방어구 (귀속)</t>
  </si>
  <si>
    <t>축복 실루프 마석 : 장신구 (귀속)</t>
  </si>
  <si>
    <t>저주 실루프 마석 : 무기 (귀속)</t>
  </si>
  <si>
    <t>저주 실루프 마석 : 방어구 (귀속)</t>
  </si>
  <si>
    <t>저주 실루프 마석 : 장신구 (귀속)</t>
  </si>
  <si>
    <t>캐시 악세서리 마석 (귀속)</t>
  </si>
  <si>
    <t>효과 보존 스캐너 (귀속)</t>
  </si>
  <si>
    <t>아바타 뽑기권 1회 (귀속)</t>
  </si>
  <si>
    <t>아바타 뽑기권 11회 (귀속)</t>
  </si>
  <si>
    <t>불칸 희귀 아바타 (귀속)</t>
  </si>
  <si>
    <t>휴먼 희귀 아바타 (귀속)</t>
  </si>
  <si>
    <t>카이립톤 희귀 아바타 (귀속)</t>
  </si>
  <si>
    <t>에이디아 희귀 아바타 (귀속)</t>
  </si>
  <si>
    <t>불칸 영웅 아바타 (귀속)</t>
  </si>
  <si>
    <t>휴먼 영웅 아바타 (귀속)</t>
  </si>
  <si>
    <t>카이립톤 영웅 아바타 (귀속)</t>
  </si>
  <si>
    <t>에이디아 영웅 아바타 (귀속)</t>
  </si>
  <si>
    <t>희귀 아바타 뽑기권 (1회) (귀속)</t>
  </si>
  <si>
    <t>영웅 아바타만 11회 나옴 (귀속)</t>
  </si>
  <si>
    <t>불칸 일반 아바타 퀘스트 (귀속)</t>
  </si>
  <si>
    <t>휴먼 일반 아바타 퀘스트 (귀속)</t>
  </si>
  <si>
    <t>카이립톤 일반 아바타 퀘스트 (귀속)</t>
  </si>
  <si>
    <t>에이디아 일반 아바타 퀘스트 (귀속)</t>
  </si>
  <si>
    <t>불칸 수영복 아바타 (귀속)</t>
  </si>
  <si>
    <t>휴먼 수영복 아바타 (귀속)</t>
  </si>
  <si>
    <t>카이립튼 수영복 아바타 (귀속)</t>
  </si>
  <si>
    <t>에이디아 수영복 아바타 (귀속)</t>
  </si>
  <si>
    <t>불칸 전통복 아바타 (귀속)</t>
  </si>
  <si>
    <t>휴먼 전통복 아바타 (귀속)</t>
  </si>
  <si>
    <t>카이립튼 전통복 아바타 (귀속)</t>
  </si>
  <si>
    <t>에이디아 전통복 아바타 (귀속)</t>
  </si>
  <si>
    <t>탈것 뽑기권 1회 (귀속)</t>
  </si>
  <si>
    <t>탈것 뽑기권 11회 (귀속)</t>
  </si>
  <si>
    <t>희귀 탈것 소환권 (1회) (귀속)</t>
  </si>
  <si>
    <t>영웅 탈것 소환권 11회 (귀속)</t>
  </si>
  <si>
    <t>일반 탈것 퀘스트 (귀속)</t>
  </si>
  <si>
    <t>펫 소환권 (1회) (귀속)</t>
  </si>
  <si>
    <t>펫 소환권 (11회) (귀속)</t>
  </si>
  <si>
    <t>영웅 펫 소환권 테스트(11회) (귀속)</t>
  </si>
  <si>
    <t>희귀 펫 소환권 (1회) (귀속)</t>
  </si>
  <si>
    <t>펫 일반 퀘스트 (귀속)</t>
  </si>
  <si>
    <t>랜덤상자 (테스트용) (귀속)</t>
  </si>
  <si>
    <t>보석 랜덤 상자 (속성 공격) (귀속)</t>
  </si>
  <si>
    <t>보석 랜덤 상자 (속성 저항) (귀속)</t>
  </si>
  <si>
    <t>보석 랜덤 상자 (기타) (귀속)</t>
  </si>
  <si>
    <t>전통복 선택상자 (귀속)</t>
  </si>
  <si>
    <t>수영복 선택상자 (귀속)</t>
  </si>
  <si>
    <t>일반 액티브 스킬북 I 선택상자 (귀속)</t>
  </si>
  <si>
    <t>일반 액티브 스킬북 II 선택상자 (귀속)</t>
  </si>
  <si>
    <t>일반 패시브 스킬북 I 선택상자 (귀속)</t>
  </si>
  <si>
    <t>체력 회복약 선택 상자 (귀속)</t>
  </si>
  <si>
    <t>소형 자원 회복약 선택 상자 (귀속)</t>
  </si>
  <si>
    <t>중형 자원 회복약 선택 상자 (귀속)</t>
  </si>
  <si>
    <t>대형 자원 회복약 선택 상자 (귀속)</t>
  </si>
  <si>
    <t>희귀 무기 도안 선택 상자 (귀속)</t>
  </si>
  <si>
    <t>영웅 무기 도안 선택 상자 (귀속)</t>
  </si>
  <si>
    <t>캐시 장신구 선택 상자 (귀속)</t>
  </si>
  <si>
    <t>음식 선택 상자 (귀속)</t>
  </si>
  <si>
    <t>버프 물약 상자 (귀속)</t>
  </si>
  <si>
    <t>직업 버프 물약 상자 (귀속)</t>
  </si>
  <si>
    <t>제작 재료 선택 상자 (귀속)</t>
  </si>
  <si>
    <t>소환권 선택 상자 (11회) (귀속)</t>
  </si>
  <si>
    <t>고급 주무기 도안 선택 상자 (귀속)</t>
  </si>
  <si>
    <t>고급 보조무기 도안 선택 상자 (귀속)</t>
  </si>
  <si>
    <t>소환권 선택 상자 (1회) (귀속)</t>
  </si>
  <si>
    <t>희귀 소환권 선택 상자 (1회) (귀속)</t>
  </si>
  <si>
    <t>고급 액티브 스킬북 I 선택상자 (귀속)</t>
  </si>
  <si>
    <t>일괄상자 (테스트용) (귀속)</t>
  </si>
  <si>
    <t>찬란한 태양 팔찌 상자 (귀속)</t>
  </si>
  <si>
    <t>싸늘한 달빛 귀걸이 (귀속)</t>
  </si>
  <si>
    <t>캐릭터 슬롯 해방 키 (귀속)</t>
  </si>
  <si>
    <t>장비 감정 스캐너 (귀속)</t>
  </si>
  <si>
    <t>라다의 독침 (귀속)</t>
  </si>
  <si>
    <t>축축한 늑대 발톱 (귀속)</t>
  </si>
  <si>
    <t>흉포한 늑대 발톱 (귀속)</t>
  </si>
  <si>
    <t>해안가 독각게의 알집 (귀속)</t>
  </si>
  <si>
    <t>평원 헬코브라의 가죽 (귀속)</t>
  </si>
  <si>
    <t>협곡 디노의 오염된 식수통 (귀속)</t>
  </si>
  <si>
    <t>오니암의 돌 (귀속)</t>
  </si>
  <si>
    <t>그람린의 생기넘치는 털 (귀속)</t>
  </si>
  <si>
    <t>힘에 만취한 그렘의 크고 빛나는 무기 (귀속)</t>
  </si>
  <si>
    <t>뇌전사 제어 칩 (귀속)</t>
  </si>
  <si>
    <t>뇌전사 제어신호 발신기 (귀속)</t>
  </si>
  <si>
    <t>사나운 백호 송곳니 (귀속)</t>
  </si>
  <si>
    <t>해안가 독전갈 집게발 (귀속)</t>
  </si>
  <si>
    <t>해안가 라다의 독침 (귀속)</t>
  </si>
  <si>
    <t>고지대 꼬챙이할퍼의 손톱 (귀속)</t>
  </si>
  <si>
    <t>고지대 라다의 피뢰침 (귀속)</t>
  </si>
  <si>
    <t>침묵의 꼬챙이할퍼의 손톱 (귀속)</t>
  </si>
  <si>
    <t>해변의 꼬챙이할퍼의 손톱 (귀속)</t>
  </si>
  <si>
    <t>회수병 철퇴카발의 가죽 (귀속)</t>
  </si>
  <si>
    <t>언덕의 매드사이보그의 코어 (귀속)</t>
  </si>
  <si>
    <t>공격대 매드사이보그의 코어 (귀속)</t>
  </si>
  <si>
    <t>회수대장 철퇴카발의 가죽 (귀속)</t>
  </si>
  <si>
    <t>다 쓴 다크솔져 배터리팩 (귀속)</t>
  </si>
  <si>
    <t>데빌자이언트의 등껍질 (귀속)</t>
  </si>
  <si>
    <t>충전된 다크솔져 배터리팩 (귀속)</t>
  </si>
  <si>
    <t>프로자이언트의 뿔 (귀속)</t>
  </si>
  <si>
    <t>바닷가 갑게의 집게 (귀속)</t>
  </si>
  <si>
    <t>협곡 스티라코노이드의 가시 (귀속)</t>
  </si>
  <si>
    <t>흥분한 티라노이드의 이빨 (귀속)</t>
  </si>
  <si>
    <t>커다란 렉스로이드의 가죽 (귀속)</t>
  </si>
  <si>
    <t>불안한 랩터로이드의 발톱 (귀속)</t>
  </si>
  <si>
    <t>커트리자드의 무기 파편 (귀속)</t>
  </si>
  <si>
    <t>흥분한 스티라코노이드의 뿔 (귀속)</t>
  </si>
  <si>
    <t>해안가 액스리자드의 도끼날 (귀속)</t>
  </si>
  <si>
    <t>집결지 렉스로이드의 혀 (귀속)</t>
  </si>
  <si>
    <t>개활지 미노트의 뿔 장식 (귀속)</t>
  </si>
  <si>
    <t>집결지 커트리자드의 꼬리 (귀속)</t>
  </si>
  <si>
    <t>습지의 토레스의 어깨 보호구 (귀속)</t>
  </si>
  <si>
    <t>습지의 타우론의 몽둥이 (귀속)</t>
  </si>
  <si>
    <t>돌격대 다크소울의 완드 (귀속)</t>
  </si>
  <si>
    <t>아이스콜렉터의 어깨 갑옷 (귀속)</t>
  </si>
  <si>
    <t>아이스크래커의 갈기 (귀속)</t>
  </si>
  <si>
    <t>가르폰 첨병의 머리 보호구 (귀속)</t>
  </si>
  <si>
    <t>추락지 프로즌헤드의 무기 파편 (귀속)</t>
  </si>
  <si>
    <t>빙하의 매드사이보그의 코어 (귀속)</t>
  </si>
  <si>
    <t>예티의 하얀털 (귀속)</t>
  </si>
  <si>
    <t>수색대 가르폰 근위병의 쉴드 (귀속)</t>
  </si>
  <si>
    <t>빙하의 프로즌예티 털 (귀속)</t>
  </si>
  <si>
    <t>첨병대 데빌자이언트의 뿔 (귀속)</t>
  </si>
  <si>
    <t>추락지 클레이 소울의 손톱 (귀속)</t>
  </si>
  <si>
    <t>구덩이 가르폰 병사의 무기 파편 (귀속)</t>
  </si>
  <si>
    <t>고지대 아이스리스크의 어깨 장식 (귀속)</t>
  </si>
  <si>
    <t>싸늘한 칼 드라키온의 장갑 조각 (귀속)</t>
  </si>
  <si>
    <t>헤일위저드의 쉴드 파편 (귀속)</t>
  </si>
  <si>
    <t>수비대장 배틀자이언트의 무기 파편 (귀속)</t>
  </si>
  <si>
    <t>스피릿 파인더 (귀속)</t>
  </si>
  <si>
    <t>item_questcroll_monster_001</t>
    <phoneticPr fontId="1" type="noConversion"/>
  </si>
  <si>
    <t>교신하기 유용한 수신기.&lt;br&gt;사용 시 라그라미아 전 지역 몬스터 퇴치 퀘스트를 수주할 수 있습니다.&lt;br&gt;권장 레벨 : 1 ~ 30</t>
    <phoneticPr fontId="1" type="noConversion"/>
  </si>
  <si>
    <t>수신기 퀘스트 활성화: 데카르디 전 지역 몬스터</t>
    <phoneticPr fontId="1" type="noConversion"/>
  </si>
  <si>
    <t>교신하기 유용한 수신기.&lt;br&gt;사용 시 데카르디 전 지역 몬스터 퇴치 퀘스트를 수주할 수 있습니다.&lt;br&gt;권장 레벨 : 31 ~ 60</t>
    <phoneticPr fontId="1" type="noConversion"/>
  </si>
  <si>
    <t>수신기 퀘스트 활성화: 샤일론 전 지역 몬스터</t>
    <phoneticPr fontId="1" type="noConversion"/>
  </si>
  <si>
    <t>item_questcroll_monster_003</t>
    <phoneticPr fontId="1" type="noConversion"/>
  </si>
  <si>
    <t>교신하기 유용한 수신기.&lt;br&gt;사용 시 샤일론 전 지역 몬스터 퇴치 퀘스트를 수주할 수 있습니다.&lt;br&gt;권장 레벨 : 61 ~ 100</t>
    <phoneticPr fontId="1" type="noConversion"/>
  </si>
  <si>
    <t>수신기 퀘스트 활성화: 그레이트 화이트 혼 전 지역 몬스터</t>
    <phoneticPr fontId="1" type="noConversion"/>
  </si>
  <si>
    <t>item_questcroll_monster_004</t>
    <phoneticPr fontId="1" type="noConversion"/>
  </si>
  <si>
    <t>교신하기 유용한 수신기.&lt;br&gt;사용 시 그레이트 화이트 혼 전 지역 몬스터 퇴치 퀘스트를 수주할 수 있습니다.&lt;br&gt;권장 레벨 : 101 ~ 130</t>
    <phoneticPr fontId="1" type="noConversion"/>
  </si>
  <si>
    <t>아이템 ID
고유번호 1자리
+ 타입번호 2자리+귀속/비귀속 구분(1/0) 1자리
+ 타입내 순서 4자리</t>
    <phoneticPr fontId="1" type="noConversion"/>
  </si>
  <si>
    <t>초음파 센서 (귀속)</t>
    <phoneticPr fontId="1" type="noConversion"/>
  </si>
  <si>
    <t>부서진 운석 (귀속)</t>
    <phoneticPr fontId="1" type="noConversion"/>
  </si>
  <si>
    <t>눈꽃 새싹 (귀속)</t>
    <phoneticPr fontId="1" type="noConversion"/>
  </si>
  <si>
    <t>이미지 센서 (귀속)</t>
    <phoneticPr fontId="1" type="noConversion"/>
  </si>
  <si>
    <t>보존된 운석 (귀속)</t>
    <phoneticPr fontId="1" type="noConversion"/>
  </si>
  <si>
    <t>만개한 눈꽃 (귀속)</t>
    <phoneticPr fontId="1" type="noConversion"/>
  </si>
  <si>
    <t>일반 수신기-라그라미아</t>
  </si>
  <si>
    <t>일반 수신기-라그라미아</t>
    <phoneticPr fontId="1" type="noConversion"/>
  </si>
  <si>
    <t>일반 수신기-데카르디</t>
  </si>
  <si>
    <t>일반 수신기-데카르디</t>
    <phoneticPr fontId="1" type="noConversion"/>
  </si>
  <si>
    <t>일반 수신기-샤일론</t>
  </si>
  <si>
    <t>일반 수신기-샤일론</t>
    <phoneticPr fontId="1" type="noConversion"/>
  </si>
  <si>
    <t>일반 수신기-그레이트 화이트 혼</t>
  </si>
  <si>
    <t>일반 수신기-그레이트 화이트 혼</t>
    <phoneticPr fontId="1" type="noConversion"/>
  </si>
  <si>
    <t>고급 수신기-라그라미아</t>
  </si>
  <si>
    <t>고급 수신기-라그라미아</t>
    <phoneticPr fontId="1" type="noConversion"/>
  </si>
  <si>
    <t>고급 수신기-데카르디</t>
  </si>
  <si>
    <t>고급 수신기-데카르디</t>
    <phoneticPr fontId="1" type="noConversion"/>
  </si>
  <si>
    <t>고급 수신기-샤일론</t>
  </si>
  <si>
    <t>고급 수신기-샤일론</t>
    <phoneticPr fontId="1" type="noConversion"/>
  </si>
  <si>
    <t>고급 수신기-그레이트 화이트 혼</t>
  </si>
  <si>
    <t>고급 수신기-그레이트 화이트 혼</t>
    <phoneticPr fontId="1" type="noConversion"/>
  </si>
  <si>
    <t>희귀+ 무기 도안</t>
  </si>
  <si>
    <t>희귀+ 방어구 도안</t>
  </si>
  <si>
    <t>희귀+ 장신구 도안</t>
  </si>
  <si>
    <t>영웅+ 무기 도안</t>
  </si>
  <si>
    <t>영웅+ 방어구 도안</t>
  </si>
  <si>
    <t>영웅+ 장신구 도안</t>
  </si>
  <si>
    <t>전설+ 무기 도안</t>
  </si>
  <si>
    <t>전설+ 방어구 도안</t>
  </si>
  <si>
    <t>전설+ 장신구 도안</t>
  </si>
  <si>
    <t>전설 무기 도안</t>
    <phoneticPr fontId="1" type="noConversion"/>
  </si>
  <si>
    <t>전설 방어구 도안</t>
    <phoneticPr fontId="1" type="noConversion"/>
  </si>
  <si>
    <t>전설 장신구 도안</t>
    <phoneticPr fontId="1" type="noConversion"/>
  </si>
  <si>
    <t>신화+ 무기 도안</t>
  </si>
  <si>
    <t>신화+ 방어구 도안</t>
  </si>
  <si>
    <t>신화+ 장신구 도안</t>
  </si>
  <si>
    <t>item_recipe_weapon</t>
    <phoneticPr fontId="1" type="noConversion"/>
  </si>
  <si>
    <t>item_recipe_armor</t>
    <phoneticPr fontId="1" type="noConversion"/>
  </si>
  <si>
    <t>item_recipe_accessary</t>
    <phoneticPr fontId="1" type="noConversion"/>
  </si>
  <si>
    <t>item_recipe_plus_weapon</t>
    <phoneticPr fontId="1" type="noConversion"/>
  </si>
  <si>
    <t>item_recipe_plus_armor</t>
    <phoneticPr fontId="1" type="noConversion"/>
  </si>
  <si>
    <t>item_recipe_plus_accessary</t>
    <phoneticPr fontId="1" type="noConversion"/>
  </si>
  <si>
    <t>일반 수신기-라그라미아 (귀속)</t>
    <phoneticPr fontId="1" type="noConversion"/>
  </si>
  <si>
    <t>일반 수신기-데카르디 (귀속)</t>
    <phoneticPr fontId="1" type="noConversion"/>
  </si>
  <si>
    <t>일반 수신기-샤일론 (귀속)</t>
    <phoneticPr fontId="1" type="noConversion"/>
  </si>
  <si>
    <t>일반 수신기-그레이트 화이트 혼 (귀속)</t>
    <phoneticPr fontId="1" type="noConversion"/>
  </si>
  <si>
    <t>고급 수신기-라그라미아 (귀속)</t>
    <phoneticPr fontId="1" type="noConversion"/>
  </si>
  <si>
    <t>고급 수신기-데카르디 (귀속)</t>
    <phoneticPr fontId="1" type="noConversion"/>
  </si>
  <si>
    <t>고급 수신기-샤일론 (귀속)</t>
    <phoneticPr fontId="1" type="noConversion"/>
  </si>
  <si>
    <t>고급 수신기-그레이트 화이트 혼 (귀속)</t>
    <phoneticPr fontId="1" type="noConversion"/>
  </si>
  <si>
    <t>희귀 장신구 도안 (귀속)</t>
    <phoneticPr fontId="1" type="noConversion"/>
  </si>
  <si>
    <t>희귀+ 무기 도안 (귀속)</t>
    <phoneticPr fontId="1" type="noConversion"/>
  </si>
  <si>
    <t>희귀+ 방어구 도안 (귀속)</t>
    <phoneticPr fontId="1" type="noConversion"/>
  </si>
  <si>
    <t>희귀+ 장신구 도안 (귀속)</t>
    <phoneticPr fontId="1" type="noConversion"/>
  </si>
  <si>
    <t>영웅+ 무기 도안 (귀속)</t>
    <phoneticPr fontId="1" type="noConversion"/>
  </si>
  <si>
    <t>영웅+ 방어구 도안 (귀속)</t>
    <phoneticPr fontId="1" type="noConversion"/>
  </si>
  <si>
    <t>영웅+ 장신구 도안 (귀속)</t>
    <phoneticPr fontId="1" type="noConversion"/>
  </si>
  <si>
    <t>전설+ 무기 도안 (귀속)</t>
    <phoneticPr fontId="1" type="noConversion"/>
  </si>
  <si>
    <t>전설+ 방어구 도안 (귀속)</t>
    <phoneticPr fontId="1" type="noConversion"/>
  </si>
  <si>
    <t>전설+ 장신구 도안 (귀속)</t>
    <phoneticPr fontId="1" type="noConversion"/>
  </si>
  <si>
    <t>신화+ 무기 도안 (귀속)</t>
    <phoneticPr fontId="1" type="noConversion"/>
  </si>
  <si>
    <t>신화+ 방어구 도안 (귀속)</t>
    <phoneticPr fontId="1" type="noConversion"/>
  </si>
  <si>
    <t>신화+ 장신구 도안 (귀속)</t>
    <phoneticPr fontId="1" type="noConversion"/>
  </si>
  <si>
    <t>귀환 장치 (귀속)</t>
    <phoneticPr fontId="1" type="noConversion"/>
  </si>
  <si>
    <t>귀환</t>
    <phoneticPr fontId="1" type="noConversion"/>
  </si>
  <si>
    <t>item_townscroll_000</t>
    <phoneticPr fontId="1" type="noConversion"/>
  </si>
  <si>
    <t>귀환 장치</t>
    <phoneticPr fontId="1" type="noConversion"/>
  </si>
  <si>
    <t>사용자를 안전하게 이동시키는 귀환장치.&lt;br&gt;사용 시 가까운 마을로 자동 귀환합니다.</t>
    <phoneticPr fontId="1" type="noConversion"/>
  </si>
  <si>
    <t>패스 재료</t>
    <phoneticPr fontId="1" type="noConversion"/>
  </si>
  <si>
    <t>아이템 등급
1 = 일반
2 = 고급
3 = 희귀
4 = 영웅
5 = 전설
6 = 신화
99 = 스피릿</t>
    <phoneticPr fontId="1" type="noConversion"/>
  </si>
  <si>
    <t>item_material_pass_001</t>
    <phoneticPr fontId="1" type="noConversion"/>
  </si>
  <si>
    <t>VIP 토큰</t>
    <phoneticPr fontId="1" type="noConversion"/>
  </si>
  <si>
    <t>장비도감에 등록하면 효과를 받을 수 있다.</t>
    <phoneticPr fontId="1" type="noConversion"/>
  </si>
  <si>
    <t>몬스터 수신기-라그라미아 보상 상자 Ⅰ</t>
    <phoneticPr fontId="1" type="noConversion"/>
  </si>
  <si>
    <t>몬스터 수신기-라그라미아 보상 상자 Ⅱ</t>
    <phoneticPr fontId="1" type="noConversion"/>
  </si>
  <si>
    <t>몬스터 수신기-데카르디 보상 상자 Ⅰ</t>
    <phoneticPr fontId="1" type="noConversion"/>
  </si>
  <si>
    <t>몬스터 수신기-데카르디 보상 상자 Ⅱ</t>
    <phoneticPr fontId="1" type="noConversion"/>
  </si>
  <si>
    <t>몬스터 수신기-샤일론 보상 상자 Ⅰ</t>
    <phoneticPr fontId="1" type="noConversion"/>
  </si>
  <si>
    <t>몬스터 수신기-샤일론 보상 상자 Ⅱ</t>
    <phoneticPr fontId="1" type="noConversion"/>
  </si>
  <si>
    <t>몬스터 수신기-화이트 혼 보상 상자 Ⅰ</t>
    <phoneticPr fontId="1" type="noConversion"/>
  </si>
  <si>
    <t>몬스터 수신기-화이트 혼 보상 상자 Ⅱ</t>
    <phoneticPr fontId="1" type="noConversion"/>
  </si>
  <si>
    <t>이동속도 증가 물약</t>
    <phoneticPr fontId="1" type="noConversion"/>
  </si>
  <si>
    <t>무게 증가 물약</t>
    <phoneticPr fontId="1" type="noConversion"/>
  </si>
  <si>
    <t>공격속도 증가 물약</t>
    <phoneticPr fontId="1" type="noConversion"/>
  </si>
  <si>
    <t>파이어 대미지 증가 비약</t>
    <phoneticPr fontId="1" type="noConversion"/>
  </si>
  <si>
    <t>아이스 대미지 증가 비약</t>
    <phoneticPr fontId="1" type="noConversion"/>
  </si>
  <si>
    <t>윈드 대미지 증가 비약</t>
    <phoneticPr fontId="1" type="noConversion"/>
  </si>
  <si>
    <t>스톤 대미지 증가 비약</t>
    <phoneticPr fontId="1" type="noConversion"/>
  </si>
  <si>
    <t>경험치 증가 비약</t>
    <phoneticPr fontId="1" type="noConversion"/>
  </si>
  <si>
    <t>라임 증가 비약</t>
    <phoneticPr fontId="1" type="noConversion"/>
  </si>
  <si>
    <t>아이템 획득확률 증가 비약</t>
    <phoneticPr fontId="1" type="noConversion"/>
  </si>
  <si>
    <t>PK 물리 대미지 증가 비약</t>
    <phoneticPr fontId="1" type="noConversion"/>
  </si>
  <si>
    <t>채집속도 증가 비약</t>
    <phoneticPr fontId="1" type="noConversion"/>
  </si>
  <si>
    <t>PK 마법 대미지 증가 비약</t>
    <phoneticPr fontId="1" type="noConversion"/>
  </si>
  <si>
    <t>버프 물약 : 햄버거</t>
    <phoneticPr fontId="1" type="noConversion"/>
  </si>
  <si>
    <t>item_food_buff_004</t>
    <phoneticPr fontId="1" type="noConversion"/>
  </si>
  <si>
    <t>안드로메다 버거</t>
    <phoneticPr fontId="1" type="noConversion"/>
  </si>
  <si>
    <t>item_potion_buff_107</t>
    <phoneticPr fontId="1" type="noConversion"/>
  </si>
  <si>
    <t>item_potion_buff_108</t>
    <phoneticPr fontId="1" type="noConversion"/>
  </si>
  <si>
    <t>item_potion_buff_109</t>
    <phoneticPr fontId="1" type="noConversion"/>
  </si>
  <si>
    <t>item_potion_buff_110</t>
    <phoneticPr fontId="1" type="noConversion"/>
  </si>
  <si>
    <t>스트로크의 영약</t>
    <phoneticPr fontId="1" type="noConversion"/>
  </si>
  <si>
    <t>발렌타인의 영약</t>
    <phoneticPr fontId="1" type="noConversion"/>
  </si>
  <si>
    <t>커크의 영약</t>
    <phoneticPr fontId="1" type="noConversion"/>
  </si>
  <si>
    <t>이안의 영약</t>
    <phoneticPr fontId="1" type="noConversion"/>
  </si>
  <si>
    <t>item_potion_buff_007</t>
    <phoneticPr fontId="1" type="noConversion"/>
  </si>
  <si>
    <t>item_summon_avatar_single_05</t>
    <phoneticPr fontId="1" type="noConversion"/>
  </si>
  <si>
    <t>item_summon_avatar_group_05</t>
    <phoneticPr fontId="1" type="noConversion"/>
  </si>
  <si>
    <t>item_summon_vehicle_single_05</t>
    <phoneticPr fontId="1" type="noConversion"/>
  </si>
  <si>
    <t>item_summon_vehicle_group_05</t>
    <phoneticPr fontId="1" type="noConversion"/>
  </si>
  <si>
    <t>item_summon_pet_single_05</t>
    <phoneticPr fontId="1" type="noConversion"/>
  </si>
  <si>
    <t>item_summon_pet_group_05</t>
    <phoneticPr fontId="1" type="noConversion"/>
  </si>
  <si>
    <t>스태미너를 즉시 회복시켜 줍니다.&lt;br&gt;&lt;br&gt;(불칸 전용)&lt;br&gt;&lt;br&gt;스태미너 + [n1]</t>
    <phoneticPr fontId="1" type="noConversion"/>
  </si>
  <si>
    <t>체력을 즉시 회복시켜 줍니다.&lt;br&gt;&lt;br&gt;체력 + [n1]</t>
    <phoneticPr fontId="1" type="noConversion"/>
  </si>
  <si>
    <t>전기력을 즉시 회복시켜 줍니다.&lt;br&gt;&lt;br&gt;(휴먼 전용)&lt;br&gt;&lt;br&gt;전기력 + [n1]</t>
    <phoneticPr fontId="1" type="noConversion"/>
  </si>
  <si>
    <t>마나를 즉시 회복시켜 줍니다.&lt;br&gt;&lt;br&gt;(카이립톤/에이디아 전용)&lt;br&gt;&lt;br&gt;마나 + [n1]</t>
    <phoneticPr fontId="1" type="noConversion"/>
  </si>
  <si>
    <t>item_summon_avatar_group_03</t>
    <phoneticPr fontId="1" type="noConversion"/>
  </si>
  <si>
    <t>하급 아바타 1회 소환권</t>
    <phoneticPr fontId="1" type="noConversion"/>
  </si>
  <si>
    <t>하급 아바타 11회 소환권</t>
    <phoneticPr fontId="1" type="noConversion"/>
  </si>
  <si>
    <t>일반 ~ 희귀 등급 아바타를 1개 획득할 수 있습니다.</t>
  </si>
  <si>
    <t>일반 ~ 희귀 등급 아바타를 11개 획득할 수 있습니다.</t>
  </si>
  <si>
    <t>일반 ~ 희귀 아바타 뽑기권 1회 (귀속)</t>
    <phoneticPr fontId="1" type="noConversion"/>
  </si>
  <si>
    <t>일반 ~ 희귀 아바타 뽑기권 11회 (귀속)</t>
    <phoneticPr fontId="1" type="noConversion"/>
  </si>
  <si>
    <t>일반 ~ 희귀 탈것 뽑기권 1회 (귀속)</t>
    <phoneticPr fontId="1" type="noConversion"/>
  </si>
  <si>
    <t>일반 ~ 희귀 탈것 뽑기권 11회 (귀속)</t>
    <phoneticPr fontId="1" type="noConversion"/>
  </si>
  <si>
    <t>item_summon_vehicle_group_03</t>
    <phoneticPr fontId="1" type="noConversion"/>
  </si>
  <si>
    <t>하급 탈것 1회 소환권</t>
  </si>
  <si>
    <t>하급 탈것 11회 소환권</t>
  </si>
  <si>
    <t>일반 ~ 희귀 등급 탈것을 1개 획득할 수 있습니다.</t>
  </si>
  <si>
    <t>일반 ~ 희귀 등급 탈것을 11개 획득할 수 있습니다.</t>
  </si>
  <si>
    <t>일반 ~ 희귀 펫 뽑기권 1회 (귀속)</t>
  </si>
  <si>
    <t>일반 ~ 희귀 펫 뽑기권 11회 (귀속)</t>
  </si>
  <si>
    <t>item_summon_pet_group_03</t>
    <phoneticPr fontId="1" type="noConversion"/>
  </si>
  <si>
    <t>하급 펫 1회 소환권</t>
  </si>
  <si>
    <t>하급 펫 11회 소환권</t>
  </si>
  <si>
    <t>일반 ~ 희귀 등급 펫을 1개 획득할 수 있습니다.</t>
  </si>
  <si>
    <t>일반 ~ 희귀 등급 펫을 11개 획득할 수 있습니다.</t>
  </si>
  <si>
    <t>파괴방지 아이템</t>
    <phoneticPr fontId="1" type="noConversion"/>
  </si>
  <si>
    <t>영험한 힘을 지닌 마석. 강화 성공 시 무기 강화 단계를 1에서 2까지 상승시킬 수 있습니다.</t>
  </si>
  <si>
    <t>영험한 힘을 지닌 마석. 강화 성공 시 방어구 강화 단계를 1에서 2까지 상승시킬 수 있습니다.</t>
  </si>
  <si>
    <t>영험한 힘을 지닌 마석. 강화 성공 시 장신구 강화 단계를 1에서 2까지 상승시킬 수 있습니다.</t>
  </si>
  <si>
    <t>item_break_avoid_001</t>
    <phoneticPr fontId="1" type="noConversion"/>
  </si>
  <si>
    <t>장비 파괴방지 아이템</t>
    <phoneticPr fontId="1" type="noConversion"/>
  </si>
  <si>
    <t>스탯 초기화 아이템</t>
    <phoneticPr fontId="1" type="noConversion"/>
  </si>
  <si>
    <t>스탯 포인트 초기화 아이템</t>
    <phoneticPr fontId="1" type="noConversion"/>
  </si>
  <si>
    <t>item_initialization_001</t>
    <phoneticPr fontId="1" type="noConversion"/>
  </si>
  <si>
    <t>강렬한 쇼트 케이크</t>
    <phoneticPr fontId="1" type="noConversion"/>
  </si>
  <si>
    <t>보너스 스탯 포인트를 재분배할 수 있습니다.</t>
    <phoneticPr fontId="1" type="noConversion"/>
  </si>
  <si>
    <t>일반 장신구 도안</t>
    <phoneticPr fontId="1" type="noConversion"/>
  </si>
  <si>
    <t>일반 등급 장신구 제작에 사용됩니다.</t>
    <phoneticPr fontId="1" type="noConversion"/>
  </si>
  <si>
    <t>라그라미아 코어 랜덤상자</t>
    <phoneticPr fontId="1" type="noConversion"/>
  </si>
  <si>
    <t>데카르디 코어 랜덤상자</t>
    <phoneticPr fontId="1" type="noConversion"/>
  </si>
  <si>
    <t>샤일론 코어 랜덤상자</t>
    <phoneticPr fontId="1" type="noConversion"/>
  </si>
  <si>
    <t>그레이트 화이트 혼 코어 랜덤상자</t>
    <phoneticPr fontId="1" type="noConversion"/>
  </si>
  <si>
    <t>item_material_box_011</t>
    <phoneticPr fontId="1" type="noConversion"/>
  </si>
  <si>
    <t>라그라미아 코어 중 1종을 무작위로 획득합니다.</t>
    <phoneticPr fontId="1" type="noConversion"/>
  </si>
  <si>
    <t>데카르디 코어 중 1종을 무작위로 획득합니다.</t>
    <phoneticPr fontId="1" type="noConversion"/>
  </si>
  <si>
    <t>샤일론 코어 중 1종을 무작위로 획득합니다.</t>
    <phoneticPr fontId="1" type="noConversion"/>
  </si>
  <si>
    <t>그레이트 화이트 혼 코어 중 1종을 무작위로 획득합니다.</t>
    <phoneticPr fontId="1" type="noConversion"/>
  </si>
  <si>
    <t>버프 물약 : 마법대미지 증가_에이디아 (귀속)</t>
    <phoneticPr fontId="1" type="noConversion"/>
  </si>
  <si>
    <t>버프 물약 : 지혜 증가_에이디아 (귀속)</t>
    <phoneticPr fontId="1" type="noConversion"/>
  </si>
  <si>
    <t>용맹의 비약</t>
    <phoneticPr fontId="1" type="noConversion"/>
  </si>
  <si>
    <t>신속의 비약</t>
    <phoneticPr fontId="1" type="noConversion"/>
  </si>
  <si>
    <t>투지 비약</t>
    <phoneticPr fontId="1" type="noConversion"/>
  </si>
  <si>
    <t>축복의 비약</t>
    <phoneticPr fontId="1" type="noConversion"/>
  </si>
  <si>
    <t>item_potion_buff_201</t>
    <phoneticPr fontId="1" type="noConversion"/>
  </si>
  <si>
    <t>item_potion_buff_202</t>
    <phoneticPr fontId="1" type="noConversion"/>
  </si>
  <si>
    <t>item_potion_buff_203</t>
    <phoneticPr fontId="1" type="noConversion"/>
  </si>
  <si>
    <t>item_potion_buff_204</t>
    <phoneticPr fontId="1" type="noConversion"/>
  </si>
  <si>
    <t>warehouse_use</t>
  </si>
  <si>
    <t>공용창고
보관 여부
0 = 불가능
1 = 가능</t>
    <phoneticPr fontId="1" type="noConversion"/>
  </si>
  <si>
    <t>창고 보관 여부</t>
    <phoneticPr fontId="1" type="noConversion"/>
  </si>
  <si>
    <t>item_many_gold_001</t>
    <phoneticPr fontId="1" type="noConversion"/>
  </si>
  <si>
    <t>item_material_cash_box_001</t>
    <phoneticPr fontId="1" type="noConversion"/>
  </si>
  <si>
    <t>item_material_cash_box_002</t>
    <phoneticPr fontId="1" type="noConversion"/>
  </si>
  <si>
    <t>item_potion_buff_101</t>
    <phoneticPr fontId="1" type="noConversion"/>
  </si>
  <si>
    <t>item_potion_buff_102</t>
    <phoneticPr fontId="1" type="noConversion"/>
  </si>
  <si>
    <t>item_potion_buff_103</t>
    <phoneticPr fontId="1" type="noConversion"/>
  </si>
  <si>
    <t>item_potion_buff_104</t>
    <phoneticPr fontId="1" type="noConversion"/>
  </si>
  <si>
    <t>item_potion_buff_105</t>
    <phoneticPr fontId="1" type="noConversion"/>
  </si>
  <si>
    <t>item_potion_buff_106</t>
    <phoneticPr fontId="1" type="noConversion"/>
  </si>
  <si>
    <t>안씀</t>
    <phoneticPr fontId="1" type="noConversion"/>
  </si>
  <si>
    <t>item_material_craft_essence_10</t>
    <phoneticPr fontId="1" type="noConversion"/>
  </si>
  <si>
    <t>item_material_craft_essence_11</t>
    <phoneticPr fontId="1" type="noConversion"/>
  </si>
  <si>
    <t>item_material_craft_essence_12</t>
    <phoneticPr fontId="1" type="noConversion"/>
  </si>
  <si>
    <t>item_material_gather_grass_02</t>
    <phoneticPr fontId="1" type="noConversion"/>
  </si>
  <si>
    <t>item_material_quest_030</t>
    <phoneticPr fontId="1" type="noConversion"/>
  </si>
  <si>
    <t>item_material_quest_031</t>
    <phoneticPr fontId="1" type="noConversion"/>
  </si>
  <si>
    <t>item_material_quest_032</t>
    <phoneticPr fontId="1" type="noConversion"/>
  </si>
  <si>
    <t>item_material_quest_033</t>
    <phoneticPr fontId="1" type="noConversion"/>
  </si>
  <si>
    <t>item_material_quest_034</t>
    <phoneticPr fontId="1" type="noConversion"/>
  </si>
  <si>
    <t>item_material_quest_035</t>
    <phoneticPr fontId="1" type="noConversion"/>
  </si>
  <si>
    <t>item_material_quest_036</t>
    <phoneticPr fontId="1" type="noConversion"/>
  </si>
  <si>
    <t>item_material_vehicle_upgrade_001</t>
    <phoneticPr fontId="1" type="noConversion"/>
  </si>
  <si>
    <t>item_material_quest_021</t>
    <phoneticPr fontId="1" type="noConversion"/>
  </si>
  <si>
    <t>item_material_quest_012</t>
    <phoneticPr fontId="1" type="noConversion"/>
  </si>
  <si>
    <t>고급 액티브 스킬북 II 선택상자 (귀속)</t>
    <phoneticPr fontId="1" type="noConversion"/>
  </si>
  <si>
    <t>고급 액티브 스킬북 II 선택상자</t>
    <phoneticPr fontId="1" type="noConversion"/>
  </si>
  <si>
    <t>희귀 ~ 영웅 아바타 뽑기권 11회 (귀속)</t>
    <phoneticPr fontId="1" type="noConversion"/>
  </si>
  <si>
    <t>희귀 ~ 영웅 아바타 뽑기권 1회 (귀속)</t>
    <phoneticPr fontId="1" type="noConversion"/>
  </si>
  <si>
    <t>상급 아바타 1회 소환권</t>
    <phoneticPr fontId="1" type="noConversion"/>
  </si>
  <si>
    <t>희귀 ~ 영웅 등급 아바타를 1개 획득할 수 있습니다.</t>
    <phoneticPr fontId="1" type="noConversion"/>
  </si>
  <si>
    <t>상급 아바타 11회 소환권</t>
    <phoneticPr fontId="1" type="noConversion"/>
  </si>
  <si>
    <t>희귀 ~ 영웅 등급 아바타를 11개 획득할 수 있습니다.</t>
    <phoneticPr fontId="1" type="noConversion"/>
  </si>
  <si>
    <t>일반 ~ 영웅 아바타 뽑기권 1회 (귀속)</t>
    <phoneticPr fontId="1" type="noConversion"/>
  </si>
  <si>
    <t>일반 ~ 영웅 아바타 뽑기권 11회 (귀속)</t>
    <phoneticPr fontId="1" type="noConversion"/>
  </si>
  <si>
    <t>중급 아바타 1회 소환권</t>
    <phoneticPr fontId="1" type="noConversion"/>
  </si>
  <si>
    <t>중급 아바타 11회 소환권</t>
    <phoneticPr fontId="1" type="noConversion"/>
  </si>
  <si>
    <t>일반 ~ 영웅 등급 아바타를 11개 획득할 수 있습니다.</t>
    <phoneticPr fontId="1" type="noConversion"/>
  </si>
  <si>
    <t>일반 ~ 영웅 등급 아바타를 1개 획득할 수 있습니다.</t>
    <phoneticPr fontId="1" type="noConversion"/>
  </si>
  <si>
    <t>일반 ~ 영웅 탈것 뽑기권 1회 (귀속)</t>
  </si>
  <si>
    <t>일반 ~ 영웅 탈것 뽑기권 11회 (귀속)</t>
  </si>
  <si>
    <t>희귀 ~ 영웅 탈것 뽑기권 1회 (귀속)</t>
  </si>
  <si>
    <t>희귀 ~ 영웅 탈것 뽑기권 11회 (귀속)</t>
  </si>
  <si>
    <t>item_summon_vehicle_single_05</t>
  </si>
  <si>
    <t>item_summon_vehicle_group_05</t>
  </si>
  <si>
    <t>중급 탈것 1회 소환권</t>
  </si>
  <si>
    <t>중급 탈것 11회 소환권</t>
  </si>
  <si>
    <t>상급 탈것 1회 소환권</t>
  </si>
  <si>
    <t>상급 탈것 11회 소환권</t>
  </si>
  <si>
    <t>일반 ~ 영웅 등급 탈것을 1개 획득할 수 있습니다.</t>
  </si>
  <si>
    <t>일반 ~ 영웅 등급 탈것을 11개 획득할 수 있습니다.</t>
  </si>
  <si>
    <t>희귀 ~ 영웅 등급 탈것을 1개 획득할 수 있습니다.</t>
  </si>
  <si>
    <t>희귀 ~ 영웅 등급 탈것을 11개 획득할 수 있습니다.</t>
  </si>
  <si>
    <t>일반 ~ 영웅 펫 뽑기권 1회 (귀속)</t>
  </si>
  <si>
    <t>일반 ~ 영웅 펫 뽑기권 11회 (귀속)</t>
  </si>
  <si>
    <t>희귀 ~ 영웅 펫 뽑기권 1회 (귀속)</t>
  </si>
  <si>
    <t>희귀 ~ 영웅 펫 뽑기권 11회 (귀속)</t>
  </si>
  <si>
    <t>item_summon_pet_single_05</t>
  </si>
  <si>
    <t>item_summon_pet_group_05</t>
  </si>
  <si>
    <t>중급 펫 1회 소환권</t>
  </si>
  <si>
    <t>중급 펫 11회 소환권</t>
  </si>
  <si>
    <t>상급 펫 1회 소환권</t>
  </si>
  <si>
    <t>상급 펫 11회 소환권</t>
  </si>
  <si>
    <t>일반 ~ 영웅 등급 펫을 1개 획득할 수 있습니다.</t>
  </si>
  <si>
    <t>일반 ~ 영웅 등급 펫을 11개 획득할 수 있습니다.</t>
  </si>
  <si>
    <t>희귀 ~ 영웅 등급 펫을 1개 획득할 수 있습니다.</t>
  </si>
  <si>
    <t>희귀 ~ 영웅 등급 펫을 11개 획득할 수 있습니다.</t>
  </si>
  <si>
    <t>아이템 삭제
가능 여부
0 = 불가능
1 = 가능</t>
    <phoneticPr fontId="1" type="noConversion"/>
  </si>
  <si>
    <t>종류</t>
    <phoneticPr fontId="1" type="noConversion"/>
  </si>
  <si>
    <t>판매</t>
    <phoneticPr fontId="1" type="noConversion"/>
  </si>
  <si>
    <t>거래소 이용</t>
    <phoneticPr fontId="1" type="noConversion"/>
  </si>
  <si>
    <t>창고 보관</t>
    <phoneticPr fontId="1" type="noConversion"/>
  </si>
  <si>
    <t>삭제</t>
    <phoneticPr fontId="1" type="noConversion"/>
  </si>
  <si>
    <t>개조된 무기 도안</t>
    <phoneticPr fontId="1" type="noConversion"/>
  </si>
  <si>
    <t>개조된 방어구 도안</t>
    <phoneticPr fontId="1" type="noConversion"/>
  </si>
  <si>
    <t>개조된 장신구 도안</t>
    <phoneticPr fontId="1" type="noConversion"/>
  </si>
  <si>
    <t>개조된 고급 무기 도안</t>
    <phoneticPr fontId="1" type="noConversion"/>
  </si>
  <si>
    <t>개조된 고급 방어구 도안</t>
    <phoneticPr fontId="1" type="noConversion"/>
  </si>
  <si>
    <t>개조된 고급 장신구 도안</t>
    <phoneticPr fontId="1" type="noConversion"/>
  </si>
  <si>
    <t>개조된 희귀 무기 도안</t>
    <phoneticPr fontId="1" type="noConversion"/>
  </si>
  <si>
    <t>개조된 희귀 방어구 도안</t>
    <phoneticPr fontId="1" type="noConversion"/>
  </si>
  <si>
    <t>개조된 희귀 장신구 도안</t>
    <phoneticPr fontId="1" type="noConversion"/>
  </si>
  <si>
    <t>일반 등급 장비 제작에 사용됩니다.</t>
    <phoneticPr fontId="1" type="noConversion"/>
  </si>
  <si>
    <t>개조된 영웅 무기 도안</t>
  </si>
  <si>
    <t>개조된 영웅 방어구 도안</t>
  </si>
  <si>
    <t>개조된 영웅 장신구 도안</t>
  </si>
  <si>
    <t>개조된 전설 무기 도안</t>
  </si>
  <si>
    <t>개조된 전설 방어구 도안</t>
  </si>
  <si>
    <t>개조된 전설 장신구 도안</t>
  </si>
  <si>
    <t>개조된 신화 무기 도안</t>
  </si>
  <si>
    <t>개조된 신화 방어구 도안</t>
  </si>
  <si>
    <t>개조된 신화 장신구 도안</t>
  </si>
  <si>
    <t>개조된 무기 도안 (귀속)</t>
  </si>
  <si>
    <t>개조된 방어구 도안 (귀속)</t>
  </si>
  <si>
    <t>개조된 장신구 도안 (귀속)</t>
  </si>
  <si>
    <t>개조된 고급 무기 도안 (귀속)</t>
  </si>
  <si>
    <t>개조된 고급 방어구 도안 (귀속)</t>
  </si>
  <si>
    <t>개조된 고급 장신구 도안 (귀속)</t>
  </si>
  <si>
    <t>600초 동안 힘이 증가합니다. &lt;br&gt;&lt;br&gt;(불칸 전용)&lt;br&gt;&lt;br&gt;힘 + 3</t>
  </si>
  <si>
    <t>600초 동안 기민성이 증가합니다. &lt;br&gt;&lt;br&gt;(휴먼 전용)&lt;br&gt;&lt;br&gt;기민성 + 3</t>
  </si>
  <si>
    <t>180초 동안 파이어 속성 대미지가 증가합니다.&lt;br&gt;&lt;br&gt;파이어 속성 대미지 + 2</t>
  </si>
  <si>
    <t>180초 동안 아이스 속성 대미지가 증가합니다.&lt;br&gt;&lt;br&gt;아이스 속성 대미지 + 2</t>
  </si>
  <si>
    <t>180초 동안 윈드 속성 대미지가 증가합니다.&lt;br&gt;&lt;br&gt;윈드 속성 대미지 + 2</t>
  </si>
  <si>
    <t>180초 동안 스톤 속성 대미지가 증가합니다.&lt;br&gt;&lt;br&gt;스톤 속성 대미지 + 2</t>
  </si>
  <si>
    <t>3600초 동안 경험치 획득량이 증가합니다.&lt;br&gt;&lt;br&gt;경험치 획득량 + 20%</t>
  </si>
  <si>
    <t>3600초 동안 라임 획득량이 증가합니다.&lt;br&gt;&lt;br&gt;라임 획득량 + 20%</t>
  </si>
  <si>
    <t>3600초 동안 아이템 획득확률이 증가합니다.&lt;br&gt;&lt;br&gt;아이템 획득 확률 + 10%</t>
  </si>
  <si>
    <t>1200초 동안 PK 대미지가 증가합니다.&lt;br&gt;&lt;br&gt;PVP 물리 최소 대미지 + 3&lt;br&gt;PVP 물리 최대 대미지 + 3</t>
  </si>
  <si>
    <t>1200초 동안 PK 대미지가 증가합니다.&lt;br&gt;&lt;br&gt;PVP 마법 최소 대미지 + 3&lt;br&gt;PVP 마법 최대 대미지 + 3</t>
  </si>
  <si>
    <t>600초 동안 공격 속도가 증가합니다. &lt;br&gt;&lt;br&gt;(휴먼 전용) &lt;br&gt;&lt;br&gt;공격 속도 + 5%</t>
  </si>
  <si>
    <t>600초 동안 마법 대미지가 증가합니다. &lt;br&gt;&lt;br&gt;(카이립톤 전용)&lt;br&gt;&lt;br&gt;최소 마법 대미지 + 1&lt;br&gt;최대 마법 대미지 + 1</t>
  </si>
  <si>
    <t>600초 동안 지혜가 증가합니다. &lt;br&gt;&lt;br&gt;(카이립톤 전용)&lt;br&gt;&lt;br&gt;지혜 + 3</t>
  </si>
  <si>
    <t>1200초 동안 채집 속도가 증가합니다.&lt;br&gt;&lt;br&gt;채집 속도 + 50%</t>
  </si>
  <si>
    <t>600초 동안 마법 대미지가 증가합니다. &lt;br&gt;&lt;br&gt;(에이디아 전용)&lt;br&gt;최소 마법 대미지 + 1&lt;br&gt;최대 마법 대미지 + 1</t>
  </si>
  <si>
    <t>300초 동안 이동 속도가 증가합니다.&lt;br&gt;&lt;br&gt;이동 속도 + 15%</t>
  </si>
  <si>
    <t>1200초 동안 무게가 증가합니다.&lt;br&gt;&lt;br&gt;무게 + 300</t>
  </si>
  <si>
    <t>300초 동안 공격 속도가 증가합니다.&lt;br&gt;&lt;br&gt;공격 속도 + 10%</t>
  </si>
  <si>
    <t>600초 동안 물리 대미지가 증가합니다. &lt;br&gt;&lt;br&gt;(불칸 전용)&lt;br&gt;&lt;br&gt;최소 물리 대미지 + 1&lt;br&gt;최대 물리 대미지 + 1</t>
  </si>
  <si>
    <t>최상급 에센스 캡슐 : 무기</t>
    <phoneticPr fontId="1" type="noConversion"/>
  </si>
  <si>
    <t>최상급 에센스 캡슐 : 방어구</t>
    <phoneticPr fontId="1" type="noConversion"/>
  </si>
  <si>
    <t>최상급 에센스 캡슐 : 장신구</t>
    <phoneticPr fontId="1" type="noConversion"/>
  </si>
  <si>
    <t>연성 재료 등록 아이템</t>
    <phoneticPr fontId="1" type="noConversion"/>
  </si>
  <si>
    <t>item_fusion_group</t>
    <phoneticPr fontId="1" type="noConversion"/>
  </si>
  <si>
    <t>아카식 레코드</t>
    <phoneticPr fontId="1" type="noConversion"/>
  </si>
  <si>
    <t>연성을 위한 재료 등록 시 필요한 아이템.</t>
    <phoneticPr fontId="1" type="noConversion"/>
  </si>
  <si>
    <t>item_material_records</t>
    <phoneticPr fontId="1" type="noConversion"/>
  </si>
  <si>
    <t>drop_item_material</t>
    <phoneticPr fontId="1" type="noConversion"/>
  </si>
  <si>
    <t>item_material_craft_essence_20</t>
    <phoneticPr fontId="1" type="noConversion"/>
  </si>
  <si>
    <t>item_material_craft_essence_21</t>
    <phoneticPr fontId="1" type="noConversion"/>
  </si>
  <si>
    <t>item_material_craft_essence_22</t>
    <phoneticPr fontId="1" type="noConversion"/>
  </si>
  <si>
    <t>item_material_craft_essence_01</t>
    <phoneticPr fontId="1" type="noConversion"/>
  </si>
  <si>
    <t>item_material_craft_essence_02</t>
    <phoneticPr fontId="1" type="noConversion"/>
  </si>
  <si>
    <t>item_material_craft_essence_04</t>
    <phoneticPr fontId="1" type="noConversion"/>
  </si>
  <si>
    <t>불칸 스킬북-숄더차지</t>
  </si>
  <si>
    <t>불칸 스킬북-스컬크래시</t>
  </si>
  <si>
    <t>불칸 스킬북-휠윈드</t>
  </si>
  <si>
    <t>불칸 스킬북-돌진</t>
  </si>
  <si>
    <t>불칸 스킬북-타이탄 스텝</t>
  </si>
  <si>
    <t>불칸 스킬북-헬 크라이 컨트롤</t>
  </si>
  <si>
    <t>불칸 스킬북-내려찍기</t>
  </si>
  <si>
    <t>불칸 스킬북-돌려베기</t>
  </si>
  <si>
    <t>휴먼 스킬북-연사</t>
  </si>
  <si>
    <t>휴먼 스킬북-빙결탄</t>
  </si>
  <si>
    <t>휴먼 스킬북-프로즌 샷</t>
  </si>
  <si>
    <t>휴먼 스킬북-앵클 샷</t>
  </si>
  <si>
    <t>휴먼 스킬북-윈드 샷</t>
  </si>
  <si>
    <t>휴먼 스킬북-스톰 샷</t>
  </si>
  <si>
    <t>카이립톤 스킬북-파이어 볼트</t>
  </si>
  <si>
    <t>카이립톤 스킬북-파이어 볼</t>
  </si>
  <si>
    <t>카이립톤 스킬북-아이스 볼트</t>
  </si>
  <si>
    <t>카이립톤 스킬북-아이스 볼</t>
  </si>
  <si>
    <t>에이디아 스킬북-플라워 봄</t>
  </si>
  <si>
    <t>에이디아 스킬북-플라워힐</t>
  </si>
  <si>
    <t>에이디아 스킬북-플라워 밴딩</t>
  </si>
  <si>
    <t>에이디아 스킬북-플라워 버닝</t>
  </si>
  <si>
    <t>에이디아 스킬북-리커버리</t>
  </si>
  <si>
    <t>에이디아 스킬북-플라워 그레네이드</t>
  </si>
  <si>
    <t>불칸 스킬북-포스 어택</t>
  </si>
  <si>
    <t>불칸 스킬북-헬 크라이</t>
  </si>
  <si>
    <t>불칸 스킬북-어스퀘이크</t>
  </si>
  <si>
    <t>휴먼 스킬북-관통력</t>
  </si>
  <si>
    <t>카이립톤 스킬북-사념의 폭풍</t>
  </si>
  <si>
    <t>에이디아 스킬북-테누토</t>
  </si>
  <si>
    <t>없음</t>
    <phoneticPr fontId="1" type="noConversion"/>
  </si>
  <si>
    <t>새로운 스킬을 얻을 수 있는 귀한 고서.&lt;br&gt;사용 시 불칸 액티브 스킬 [스컬크래시] 습득 및 강화를 할 수 있습니다.</t>
  </si>
  <si>
    <t>새로운 스킬을 얻을 수 있는 귀한 고서.&lt;br&gt;사용 시 불칸 액티브 스킬 [돌려베기] 습득 및 강화를 할 수 있습니다.</t>
  </si>
  <si>
    <t>새로운 스킬을 얻을 수 있는 귀한 고서.&lt;br&gt;사용 시 불칸 액티브 스킬 [휠윈드] 습득 및 강화를 할 수 있습니다.</t>
  </si>
  <si>
    <t>새로운 스킬을 얻을 수 있는 귀한 고서.&lt;br&gt;사용 시 불칸 액티브 스킬 [숄더차지] 습득 및 강화를 할 수 있습니다.</t>
  </si>
  <si>
    <t>새로운 스킬을 얻을 수 있는 귀한 고서.&lt;br&gt;사용 시 불칸 액티브 스킬 [돌진] 습득 및 강화를 할 수 있습니다.</t>
  </si>
  <si>
    <t>새로운 스킬을 얻을 수 있는 귀한 고서.&lt;br&gt;사용 시 불칸 액티브 스킬 [어스퀘이크] 습득 및 강화를 할 수 있습니다.</t>
  </si>
  <si>
    <t>새로운 스킬을 얻을 수 있는 귀한 고서.&lt;br&gt;사용 시 불칸 액티브 스킬 [강철의 몸] 습득 및 강화를 할 수 있습니다.</t>
  </si>
  <si>
    <t>새로운 스킬을 얻을 수 있는 귀한 고서.&lt;br&gt;사용 시 불칸 액티브 스킬 [포스 어택] 습득 및 강화를 할 수 있습니다.</t>
  </si>
  <si>
    <t>새로운 스킬을 얻을 수 있는 귀한 고서.&lt;br&gt;사용 시 불칸 액티브 스킬 [포스 크러쉬] 습득 및 강화를 할 수 있습니다.</t>
  </si>
  <si>
    <t>새로운 스킬을 얻을 수 있는 귀한 고서.&lt;br&gt;사용 시 불칸 액티브 스킬 [타이탄 스텝] 습득 및 강화를 할 수 있습니다.</t>
  </si>
  <si>
    <t>새로운 스킬을 얻을 수 있는 귀한 고서.&lt;br&gt;사용 시 불칸 액티브 스킬 [집중 타격] 습득 및 강화를 할 수 있습니다.</t>
  </si>
  <si>
    <t>새로운 스킬을 얻을 수 있는 귀한 고서.&lt;br&gt;사용 시 불칸 액티브 스킬 [헬 크라이] 습득 및 강화를 할 수 있습니다.</t>
  </si>
  <si>
    <t>새로운 스킬을 얻을 수 있는 귀한 고서.&lt;br&gt;사용 시 불칸 액티브 스킬 [헬 크라이 컨트롤] 습득 및 강화를 할 수 있습니다.</t>
  </si>
  <si>
    <t>새로운 스킬을 얻을 수 있는 귀한 고서.&lt;br&gt;사용 시 불칸 액티브 스킬 [통찰의 눈] 습득 및 강화를 할 수 있습니다.</t>
  </si>
  <si>
    <t>새로운 스킬을 얻을 수 있는 귀한 고서.&lt;br&gt;사용 시 불칸 액티브 스킬 [아이언 스킨] 습득 및 강화를 할 수 있습니다.</t>
  </si>
  <si>
    <t>새로운 스킬을 얻을 수 있는 귀한 고서.&lt;br&gt;사용 시 불칸 액티브 스킬 [분노의 폭발] 습득 및 강화를 할 수 있습니다.</t>
  </si>
  <si>
    <t>새로운 스킬을 얻을 수 있는 귀한 고서.&lt;br&gt;사용 시 불칸 액티브 스킬 [회복력 증가] 습득 및 강화를 할 수 있습니다.</t>
  </si>
  <si>
    <t>새로운 스킬을 얻을 수 있는 귀한 고서.&lt;br&gt;사용 시 불칸 액티브 스킬 [도끼의 달인] 습득 및 강화를 할 수 있습니다.</t>
  </si>
  <si>
    <t>새로운 스킬을 얻을 수 있는 귀한 고서.&lt;br&gt;사용 시 휴먼 액티브 스킬 [연사] 습득 및 강화를 할 수 있습니다.</t>
  </si>
  <si>
    <t>새로운 스킬을 얻을 수 있는 귀한 고서.&lt;br&gt;사용 시 휴먼 액티브 스킬 [연사 II] 습득 및 강화를 할 수 있습니다.</t>
  </si>
  <si>
    <t>새로운 스킬을 얻을 수 있는 귀한 고서.&lt;br&gt;사용 시 휴먼 액티브 스킬 [빙결탄] 습득 및 강화를 할 수 있습니다.</t>
  </si>
  <si>
    <t>새로운 스킬을 얻을 수 있는 귀한 고서.&lt;br&gt;사용 시 휴먼 액티브 스킬 [프로즌 샷] 습득 및 강화를 할 수 있습니다.</t>
  </si>
  <si>
    <t>새로운 스킬을 얻을 수 있는 귀한 고서.&lt;br&gt;사용 시 휴먼 액티브 스킬 [속사술] 습득 및 강화를 할 수 있습니다.</t>
  </si>
  <si>
    <t>새로운 스킬을 얻을 수 있는 귀한 고서.&lt;br&gt;사용 시 휴먼 액티브 스킬 [앵클 샷] 습득 및 강화를 할 수 있습니다.</t>
  </si>
  <si>
    <t>새로운 스킬을 얻을 수 있는 귀한 고서.&lt;br&gt;사용 시 휴먼 액티브 스킬 [윈드 샷] 습득 및 강화를 할 수 있습니다.</t>
  </si>
  <si>
    <t>새로운 스킬을 얻을 수 있는 귀한 고서.&lt;br&gt;사용 시 휴먼 액티브 스킬 [스톰 샷] 습득 및 강화를 할 수 있습니다.</t>
  </si>
  <si>
    <t>새로운 스킬을 얻을 수 있는 귀한 고서.&lt;br&gt;사용 시 휴먼 액티브 스킬 [일렉트릭 실드] 습득 및 강화를 할 수 있습니다.</t>
  </si>
  <si>
    <t>새로운 스킬을 얻을 수 있는 귀한 고서.&lt;br&gt;사용 시 휴먼 액티브 스킬 [헤드샷] 습득 및 강화를 할 수 있습니다.</t>
  </si>
  <si>
    <t>새로운 스킬을 얻을 수 있는 귀한 고서.&lt;br&gt;사용 시 휴먼 액티브 스킬 [터렛] 습득 및 강화를 할 수 있습니다.</t>
  </si>
  <si>
    <t>새로운 스킬을 얻을 수 있는 귀한 고서.&lt;br&gt;사용 시 휴먼 액티브 스킬 [샷건] 습득 및 강화를 할 수 있습니다.</t>
  </si>
  <si>
    <t>새로운 스킬을 얻을 수 있는 귀한 고서.&lt;br&gt;사용 시 휴먼 액티브 스킬 [샷건 II] 습득 및 강화를 할 수 있습니다.</t>
  </si>
  <si>
    <t>새로운 스킬을 얻을 수 있는 귀한 고서.&lt;br&gt;사용 시 휴먼 액티브 스킬 [이동술] 습득 및 강화를 할 수 있습니다.</t>
  </si>
  <si>
    <t>새로운 스킬을 얻을 수 있는 귀한 고서.&lt;br&gt;사용 시 휴먼 액티브 스킬 [조준력] 습득 및 강화를 할 수 있습니다.</t>
  </si>
  <si>
    <t>새로운 스킬을 얻을 수 있는 귀한 고서.&lt;br&gt;사용 시 휴먼 액티브 스킬 [스팅어 샷] 습득 및 강화를 할 수 있습니다.</t>
  </si>
  <si>
    <t>새로운 스킬을 얻을 수 있는 귀한 고서.&lt;br&gt;사용 시 휴먼 액티브 스킬 [앱솔루트 닷지] 습득 및 강화를 할 수 있습니다.</t>
  </si>
  <si>
    <t>새로운 스킬을 얻을 수 있는 귀한 고서.&lt;br&gt;사용 시 휴먼 액티브 스킬 [사격술] 습득 및 강화를 할 수 있습니다.</t>
  </si>
  <si>
    <t>새로운 스킬을 얻을 수 있는 귀한 고서.&lt;br&gt;사용 시 휴먼 액티브 스킬 [관통력] 습득 및 강화를 할 수 있습니다.</t>
  </si>
  <si>
    <t>새로운 스킬을 얻을 수 있는 귀한 고서.&lt;br&gt;사용 시 카이립톤 액티브 스킬 [파이어 볼트] 습득 및 강화를 할 수 있습니다.</t>
  </si>
  <si>
    <t>새로운 스킬을 얻을 수 있는 귀한 고서.&lt;br&gt;사용 시 카이립톤 액티브 스킬 [파이어 볼] 습득 및 강화를 할 수 있습니다.</t>
  </si>
  <si>
    <t>새로운 스킬을 얻을 수 있는 귀한 고서.&lt;br&gt;사용 시 카이립톤 액티브 스킬 [아이스 볼트] 습득 및 강화를 할 수 있습니다.</t>
  </si>
  <si>
    <t>새로운 스킬을 얻을 수 있는 귀한 고서.&lt;br&gt;사용 시 카이립톤 액티브 스킬 [아이스 볼] 습득 및 강화를 할 수 있습니다.</t>
  </si>
  <si>
    <t>새로운 스킬을 얻을 수 있는 귀한 고서.&lt;br&gt;사용 시 카이립톤 액티브 스킬 [패블샷] 습득 및 강화를 할 수 있습니다.</t>
  </si>
  <si>
    <t>새로운 스킬을 얻을 수 있는 귀한 고서.&lt;br&gt;사용 시 카이립톤 액티브 스킬 [낙석] 습득 및 강화를 할 수 있습니다.</t>
  </si>
  <si>
    <t>새로운 스킬을 얻을 수 있는 귀한 고서.&lt;br&gt;사용 시 카이립톤 액티브 스킬 [토네이도 루인] 습득 및 강화를 할 수 있습니다.</t>
  </si>
  <si>
    <t>새로운 스킬을 얻을 수 있는 귀한 고서.&lt;br&gt;사용 시 카이립톤 액티브 스킬 [마나 증가] 습득 및 강화를 할 수 있습니다.</t>
  </si>
  <si>
    <t>새로운 스킬을 얻을 수 있는 귀한 고서.&lt;br&gt;사용 시 카이립톤 액티브 스킬 [불기둥] 습득 및 강화를 할 수 있습니다.</t>
  </si>
  <si>
    <t>새로운 스킬을 얻을 수 있는 귀한 고서.&lt;br&gt;사용 시 카이립톤 액티브 스킬 [프로즌 필드] 습득 및 강화를 할 수 있습니다.</t>
  </si>
  <si>
    <t>새로운 스킬을 얻을 수 있는 귀한 고서.&lt;br&gt;사용 시 카이립톤 액티브 스킬 [뱀파이어 터치] 습득 및 강화를 할 수 있습니다.</t>
  </si>
  <si>
    <t>새로운 스킬을 얻을 수 있는 귀한 고서.&lt;br&gt;사용 시 카이립톤 액티브 스킬 [속성저항] 습득 및 강화를 할 수 있습니다.</t>
  </si>
  <si>
    <t>새로운 스킬을 얻을 수 있는 귀한 고서.&lt;br&gt;사용 시 카이립톤 액티브 스킬 [엘리멘털 속성 강화] 습득 및 강화를 할 수 있습니다.</t>
  </si>
  <si>
    <t>새로운 스킬을 얻을 수 있는 귀한 고서.&lt;br&gt;사용 시 카이립톤 액티브 스킬 [윈드 컷] 습득 및 강화를 할 수 있습니다.</t>
  </si>
  <si>
    <t>새로운 스킬을 얻을 수 있는 귀한 고서.&lt;br&gt;사용 시 카이립톤 액티브 스킬 [집중] 습득 및 강화를 할 수 있습니다.</t>
  </si>
  <si>
    <t>새로운 스킬을 얻을 수 있는 귀한 고서.&lt;br&gt;사용 시 카이립톤 액티브 스킬 [사념의 폭풍] 습득 및 강화를 할 수 있습니다.</t>
  </si>
  <si>
    <t>새로운 스킬을 얻을 수 있는 귀한 고서.&lt;br&gt;사용 시 에이디아 액티브 스킬 [플라워 봄] 습득 및 강화를 할 수 있습니다.</t>
  </si>
  <si>
    <t>새로운 스킬을 얻을 수 있는 귀한 고서.&lt;br&gt;사용 시 에이디아 액티브 스킬 [플라워 그레네이드] 습득 및 강화를 할 수 있습니다.</t>
  </si>
  <si>
    <t>새로운 스킬을 얻을 수 있는 귀한 고서.&lt;br&gt;사용 시 에이디아 액티브 스킬 [광합성] 습득 및 강화를 할 수 있습니다.</t>
  </si>
  <si>
    <t>새로운 스킬을 얻을 수 있는 귀한 고서.&lt;br&gt;사용 시 에이디아 액티브 스킬 [플라워힐] 습득 및 강화를 할 수 있습니다.</t>
  </si>
  <si>
    <t>새로운 스킬을 얻을 수 있는 귀한 고서.&lt;br&gt;사용 시 에이디아 액티브 스킬 [소환술] 습득 및 강화를 할 수 있습니다.</t>
  </si>
  <si>
    <t>새로운 스킬을 얻을 수 있는 귀한 고서.&lt;br&gt;사용 시 에이디아 액티브 스킬 [플라워 밴딩] 습득 및 강화를 할 수 있습니다.</t>
  </si>
  <si>
    <t>새로운 스킬을 얻을 수 있는 귀한 고서.&lt;br&gt;사용 시 에이디아 액티브 스킬 [플라워 버닝] 습득 및 강화를 할 수 있습니다.</t>
  </si>
  <si>
    <t>새로운 스킬을 얻을 수 있는 귀한 고서.&lt;br&gt;사용 시 에이디아 액티브 스킬 [리커버리] 습득 및 강화를 할 수 있습니다.</t>
  </si>
  <si>
    <t>새로운 스킬을 얻을 수 있는 귀한 고서.&lt;br&gt;사용 시 에이디아 액티브 스킬 [마나 리커버리] 습득 및 강화를 할 수 있습니다.</t>
  </si>
  <si>
    <t>새로운 스킬을 얻을 수 있는 귀한 고서.&lt;br&gt;사용 시 에이디아 액티브 스킬 [테누토] 습득 및 강화를 할 수 있습니다.</t>
  </si>
  <si>
    <t>새로운 스킬을 얻을 수 있는 귀한 고서.&lt;br&gt;사용 시 에이디아 액티브 스킬 [알레그로] 습득 및 강화를 할 수 있습니다.</t>
  </si>
  <si>
    <t>새로운 스킬을 얻을 수 있는 귀한 고서.&lt;br&gt;사용 시 에이디아 액티브 스킬 [대지의 축복] 습득 및 강화를 할 수 있습니다.</t>
  </si>
  <si>
    <t>새로운 스킬을 얻을 수 있는 귀한 고서.&lt;br&gt;사용 시 에이디아 액티브 스킬 [페노메논] 습득 및 강화를 할 수 있습니다.</t>
  </si>
  <si>
    <t>새로운 스킬을 얻을 수 있는 귀한 고서.&lt;br&gt;사용 시 에이디아 액티브 스킬 [투지의 음계] 습득 및 강화를 할 수 있습니다.</t>
  </si>
  <si>
    <t>새로운 스킬을 얻을 수 있는 귀한 고서.&lt;br&gt;사용 시 에이디아 액티브 스킬 [수호의 음계] 습득 및 강화를 할 수 있습니다.</t>
  </si>
  <si>
    <t>새로운 스킬을 얻을 수 있는 귀한 고서.&lt;br&gt;사용 시 에이디아 액티브 스킬 [라이프 익스펜션] 습득 및 강화를 할 수 있습니다.</t>
  </si>
  <si>
    <t>새로운 스킬을 얻을 수 있는 귀한 고서.&lt;br&gt;사용 시 에이디아 액티브 스킬 [스타카토] 습득 및 강화를 할 수 있습니다.</t>
  </si>
  <si>
    <t>새로운 스킬을 얻을 수 있는 귀한 고서.&lt;br&gt;사용 시 에이디아 액티브 스킬 [보호의 음계] 습득 및 강화를 할 수 있습니다.</t>
  </si>
  <si>
    <t>새로운 스킬을 얻을 수 있는 귀한 고서.&lt;br&gt;사용 시 에이디아 액티브 스킬 [평온] 습득 및 강화를 할 수 있습니다.</t>
  </si>
  <si>
    <t>불칸 스킬북-내려찍기 (귀속)</t>
  </si>
  <si>
    <t>불칸 스킬북-스컬크래시 (귀속)</t>
  </si>
  <si>
    <t>불칸 스킬북-돌려베기 (귀속)</t>
  </si>
  <si>
    <t>불칸 스킬북-휠윈드 (귀속)</t>
  </si>
  <si>
    <t>불칸 스킬북-강철의 몸 (귀속)</t>
  </si>
  <si>
    <t>불칸 스킬북-숄더차지 (귀속)</t>
  </si>
  <si>
    <t>불칸 스킬북-돌진 (귀속)</t>
  </si>
  <si>
    <t>불칸 스킬북-포스 어택 (귀속)</t>
  </si>
  <si>
    <t>불칸 스킬북-어스퀘이크 (귀속)</t>
  </si>
  <si>
    <t>불칸 스킬북-포스 크러쉬 (귀속)</t>
  </si>
  <si>
    <t>불칸 스킬북-타이탄 스텝 (귀속)</t>
  </si>
  <si>
    <t>불칸 스킬북-집중 타격 (귀속)</t>
  </si>
  <si>
    <t>불칸 스킬북-헬 크라이 (귀속)</t>
  </si>
  <si>
    <t>불칸 스킬북-헬 크라이 컨트롤 (귀속)</t>
  </si>
  <si>
    <t>불칸 스킬북-통찰의 눈 (귀속)</t>
  </si>
  <si>
    <t>불칸 스킬북-아이언 스킨 (귀속)</t>
  </si>
  <si>
    <t>불칸 스킬북-분노의 폭발 (귀속)</t>
  </si>
  <si>
    <t>불칸 스킬북-회복력 증가 (귀속)</t>
  </si>
  <si>
    <t>불칸 스킬북-도끼의 달인 (귀속)</t>
  </si>
  <si>
    <t>휴먼 스킬북-연사 (귀속)</t>
  </si>
  <si>
    <t>휴먼 스킬북-빙결탄 (귀속)</t>
  </si>
  <si>
    <t>휴먼 스킬북-프로즌 샷 (귀속)</t>
  </si>
  <si>
    <t>휴먼 스킬북-속사술 (귀속)</t>
  </si>
  <si>
    <t>휴먼 스킬북-앵클 샷 (귀속)</t>
  </si>
  <si>
    <t>휴먼 스킬북-윈드 샷 (귀속)</t>
  </si>
  <si>
    <t>휴먼 스킬북-스톰 샷 (귀속)</t>
  </si>
  <si>
    <t>휴먼 스킬북-일렉트릭 실드 (귀속)</t>
  </si>
  <si>
    <t>휴먼 스킬북-헤드샷 (귀속)</t>
  </si>
  <si>
    <t>휴먼 스킬북-터렛 (귀속)</t>
  </si>
  <si>
    <t>휴먼 스킬북-샷건 (귀속)</t>
  </si>
  <si>
    <t>휴먼 스킬북-이동술 (귀속)</t>
  </si>
  <si>
    <t>휴먼 스킬북-조준력 (귀속)</t>
  </si>
  <si>
    <t>휴먼 스킬북-스팅어 샷 (귀속)</t>
  </si>
  <si>
    <t>휴먼 스킬북-앱솔루트 닷지 (귀속)</t>
  </si>
  <si>
    <t>휴먼 스킬북-사격술 (귀속)</t>
  </si>
  <si>
    <t>휴먼 스킬북-관통력 (귀속)</t>
  </si>
  <si>
    <t>카이립톤 스킬북-파이어 볼트 (귀속)</t>
  </si>
  <si>
    <t>카이립톤 스킬북-파이어 볼 (귀속)</t>
  </si>
  <si>
    <t>카이립톤 스킬북-아이스 볼트 (귀속)</t>
  </si>
  <si>
    <t>카이립톤 스킬북-아이스 볼 (귀속)</t>
  </si>
  <si>
    <t>카이립톤 스킬북-패블샷 (귀속)</t>
  </si>
  <si>
    <t>카이립톤 스킬북-낙석 (귀속)</t>
  </si>
  <si>
    <t>카이립톤 스킬북-토네이도 루인 (귀속)</t>
  </si>
  <si>
    <t>카이립톤 스킬북-마나 증가 (귀속)</t>
  </si>
  <si>
    <t>카이립톤 스킬북-불기둥 (귀속)</t>
  </si>
  <si>
    <t>카이립톤 스킬북-프로즌 필드 (귀속)</t>
  </si>
  <si>
    <t>카이립톤 스킬북-뱀파이어 터치 (귀속)</t>
  </si>
  <si>
    <t>카이립톤 스킬북-속성저항 (귀속)</t>
  </si>
  <si>
    <t>카이립톤 스킬북-엘리멘털 속성 강화 (귀속)</t>
  </si>
  <si>
    <t>카이립톤 스킬북-윈드 컷 (귀속)</t>
  </si>
  <si>
    <t>카이립톤 스킬북-집중 (귀속)</t>
  </si>
  <si>
    <t>카이립톤 스킬북-사념의 폭풍 (귀속)</t>
  </si>
  <si>
    <t>에이디아 스킬북-플라워 봄 (귀속)</t>
  </si>
  <si>
    <t>에이디아 스킬북-플라워 그레네이드 (귀속)</t>
  </si>
  <si>
    <t>에이디아 스킬북-광합성 (귀속)</t>
  </si>
  <si>
    <t>에이디아 스킬북-플라워힐 (귀속)</t>
  </si>
  <si>
    <t>에이디아 스킬북-소환술 (귀속)</t>
  </si>
  <si>
    <t>에이디아 스킬북-플라워 밴딩 (귀속)</t>
  </si>
  <si>
    <t>에이디아 스킬북-플라워 버닝 (귀속)</t>
  </si>
  <si>
    <t>에이디아 스킬북-리커버리 (귀속)</t>
  </si>
  <si>
    <t>에이디아 스킬북-마나 리커버리 (귀속)</t>
  </si>
  <si>
    <t>에이디아 스킬북-테누토 (귀속)</t>
  </si>
  <si>
    <t>에이디아 스킬북-알레그로 (귀속)</t>
  </si>
  <si>
    <t>에이디아 스킬북-대지의 축복 (귀속)</t>
  </si>
  <si>
    <t>에이디아 스킬북-페노메논 (귀속)</t>
  </si>
  <si>
    <t>에이디아 스킬북-투지의 음계 (귀속)</t>
  </si>
  <si>
    <t>에이디아 스킬북-수호의 음계 (귀속)</t>
  </si>
  <si>
    <t>에이디아 스킬북-라이프 익스펜션 (귀속)</t>
  </si>
  <si>
    <t>에이디아 스킬북-스타카토 (귀속)</t>
  </si>
  <si>
    <t>에이디아 스킬북-보호의 음계 (귀속)</t>
  </si>
  <si>
    <t>에이디아 스킬북-평온 (귀속)</t>
  </si>
  <si>
    <t>에이디아 스킬북-광합성</t>
  </si>
  <si>
    <t>새로운 스킬을 얻을 수 있는 귀한 고서.&lt;br&gt;사용 시 공통 패시브 스킬 [속성 저항 : 파이어 대미지] 습득 및 강화를 할 수 있습니다.</t>
  </si>
  <si>
    <t>새로운 스킬을 얻을 수 있는 귀한 고서.&lt;br&gt;사용 시 공통 패시브 스킬 [속성 저항 : 파이어 대미지] 습득 및 강화를 할 수 있습니다.</t>
    <phoneticPr fontId="1" type="noConversion"/>
  </si>
  <si>
    <t>새로운 스킬을 얻을 수 있는 귀한 고서.&lt;br&gt;사용 시 공통 패시브 스킬 [속성 저항 : 아이스 대미지] 습득 및 강화를 할 수 있습니다.</t>
  </si>
  <si>
    <t>새로운 스킬을 얻을 수 있는 귀한 고서.&lt;br&gt;사용 시 공통 패시브 스킬 [속성 저항 : 아이스 대미지] 습득 및 강화를 할 수 있습니다.</t>
    <phoneticPr fontId="1" type="noConversion"/>
  </si>
  <si>
    <t>새로운 스킬을 얻을 수 있는 귀한 고서.&lt;br&gt;사용 시 공통 패시브 스킬 [속성 저항 : 윈드 대미지] 습득 및 강화를 할 수 있습니다.</t>
  </si>
  <si>
    <t>새로운 스킬을 얻을 수 있는 귀한 고서.&lt;br&gt;사용 시 공통 패시브 스킬 [속성 저항 : 윈드 대미지] 습득 및 강화를 할 수 있습니다.</t>
    <phoneticPr fontId="1" type="noConversion"/>
  </si>
  <si>
    <t>새로운 스킬을 얻을 수 있는 귀한 고서.&lt;br&gt;사용 시 공통 패시브 스킬 [속성 저항 : 스톤 대미지] 습득 및 강화를 할 수 있습니다.</t>
  </si>
  <si>
    <t>새로운 스킬을 얻을 수 있는 귀한 고서.&lt;br&gt;사용 시 공통 패시브 스킬 [속성 저항 : 스톤 대미지] 습득 및 강화를 할 수 있습니다.</t>
    <phoneticPr fontId="1" type="noConversion"/>
  </si>
  <si>
    <t>새로운 스킬을 얻을 수 있는 귀한 고서.&lt;br&gt;사용 시 공통 패시브 스킬 [상태이상 저항 : 기절] 습득 및 강화를 할 수 있습니다.</t>
  </si>
  <si>
    <t>새로운 스킬을 얻을 수 있는 귀한 고서.&lt;br&gt;사용 시 공통 패시브 스킬 [상태이상 저항 : 기절] 습득 및 강화를 할 수 있습니다.</t>
    <phoneticPr fontId="1" type="noConversion"/>
  </si>
  <si>
    <t>새로운 스킬을 얻을 수 있는 귀한 고서.&lt;br&gt;사용 시 공통 패시브 스킬 [상태이상 저항 : 침묵] 습득 및 강화를 할 수 있습니다.</t>
  </si>
  <si>
    <t>새로운 스킬을 얻을 수 있는 귀한 고서.&lt;br&gt;사용 시 공통 패시브 스킬 [상태이상 저항 : 침묵] 습득 및 강화를 할 수 있습니다.</t>
    <phoneticPr fontId="1" type="noConversion"/>
  </si>
  <si>
    <t>새로운 스킬을 얻을 수 있는 귀한 고서.&lt;br&gt;사용 시 공통 패시브 스킬 [상태이상 저항 : 둔화] 습득 및 강화를 할 수 있습니다.</t>
  </si>
  <si>
    <t>새로운 스킬을 얻을 수 있는 귀한 고서.&lt;br&gt;사용 시 공통 패시브 스킬 [상태이상 저항 : 둔화] 습득 및 강화를 할 수 있습니다.</t>
    <phoneticPr fontId="1" type="noConversion"/>
  </si>
  <si>
    <t>새로운 스킬을 얻을 수 있는 귀한 고서.&lt;br&gt;사용 시 공통 패시브 스킬 [상태이상 저항 : 출혈] 습득 및 강화를 할 수 있습니다.</t>
  </si>
  <si>
    <t>새로운 스킬을 얻을 수 있는 귀한 고서.&lt;br&gt;사용 시 공통 패시브 스킬 [상태이상 저항 : 출혈] 습득 및 강화를 할 수 있습니다.</t>
    <phoneticPr fontId="1" type="noConversion"/>
  </si>
  <si>
    <t>새로운 스킬을 얻을 수 있는 귀한 고서.&lt;br&gt;사용 시 공통 패시브 스킬 [상태이상 저항 : 중독] 습득 및 강화를 할 수 있습니다.</t>
  </si>
  <si>
    <t>새로운 스킬을 얻을 수 있는 귀한 고서.&lt;br&gt;사용 시 공통 패시브 스킬 [상태이상 저항 : 중독] 습득 및 강화를 할 수 있습니다.</t>
    <phoneticPr fontId="1" type="noConversion"/>
  </si>
  <si>
    <t>새로운 스킬을 얻을 수 있는 귀한 고서.&lt;br&gt;사용 시 공통 패시브 스킬 [상태이상 저항 : 석화] 습득 및 강화를 할 수 있습니다.</t>
  </si>
  <si>
    <t>새로운 스킬을 얻을 수 있는 귀한 고서.&lt;br&gt;사용 시 공통 패시브 스킬 [상태이상 저항 : 석화] 습득 및 강화를 할 수 있습니다.</t>
    <phoneticPr fontId="1" type="noConversion"/>
  </si>
  <si>
    <t>새로운 스킬을 얻을 수 있는 귀한 고서.&lt;br&gt;사용 시 공통 패시브 스킬 [상태이상 저항 : 콜드] 습득 및 강화를 할 수 있습니다.</t>
  </si>
  <si>
    <t>새로운 스킬을 얻을 수 있는 귀한 고서.&lt;br&gt;사용 시 공통 패시브 스킬 [상태이상 저항 : 콜드] 습득 및 강화를 할 수 있습니다.</t>
    <phoneticPr fontId="1" type="noConversion"/>
  </si>
  <si>
    <t>새로운 스킬을 얻을 수 있는 귀한 고서.&lt;br&gt;사용 시 공통 패시브 스킬 [상태이상 저항 : 마비] 습득 및 강화를 할 수 있습니다.</t>
  </si>
  <si>
    <t>새로운 스킬을 얻을 수 있는 귀한 고서.&lt;br&gt;사용 시 공통 패시브 스킬 [상태이상 저항 : 마비] 습득 및 강화를 할 수 있습니다.</t>
    <phoneticPr fontId="1" type="noConversion"/>
  </si>
  <si>
    <t>새로운 스킬을 얻을 수 있는 귀한 고서.&lt;br&gt;사용 시 공통 패시브 스킬 [상태이상 저항 : 혼돈] 습득 및 강화를 할 수 있습니다.</t>
  </si>
  <si>
    <t>새로운 스킬을 얻을 수 있는 귀한 고서.&lt;br&gt;사용 시 공통 패시브 스킬 [상태이상 저항 : 혼돈] 습득 및 강화를 할 수 있습니다.</t>
    <phoneticPr fontId="1" type="noConversion"/>
  </si>
  <si>
    <t>새로운 스킬을 얻을 수 있는 귀한 고서.&lt;br&gt;사용 시 불칸 액티브 스킬 [내려찍기] 습득 및 강화를 할 수 있습니다.</t>
  </si>
  <si>
    <t>새로운 스킬을 얻을 수 있는 귀한 고서.&lt;br&gt;사용 시 불칸 패시브 스킬 [아이언 아머] 습득 및 강화를 할 수 있습니다.</t>
  </si>
  <si>
    <t>새로운 스킬을 얻을 수 있는 귀한 고서.&lt;br&gt;사용 시 불칸 패시브 스킬 [디펜시브 포스] 습득 및 강화를 할 수 있습니다.</t>
  </si>
  <si>
    <t>새로운 스킬을 얻을 수 있는 귀한 고서.&lt;br&gt;사용 시 불칸 패시브 스킬 [배틀액스 엑스퍼트] 습득 및 강화를 할 수 있습니다.</t>
  </si>
  <si>
    <t>새로운 스킬을 얻을 수 있는 귀한 고서.&lt;br&gt;사용 시 불칸 패시브 스킬 [엑스 머슬러] 습득 및 강화를 할 수 있습니다.</t>
  </si>
  <si>
    <t>새로운 스킬을 얻을 수 있는 귀한 고서.&lt;br&gt;사용 시 불칸 패시브 스킬 [강인한 정신] 습득 및 강화를 할 수 있습니다.</t>
  </si>
  <si>
    <t>새로운 스킬을 얻을 수 있는 귀한 고서.&lt;br&gt;사용 시 휴먼 패시브 스킬 [라이플 엑스퍼트] 습득 및 강화를 할 수 있습니다.</t>
  </si>
  <si>
    <t>새로운 스킬을 얻을 수 있는 귀한 고서.&lt;br&gt;사용 시 휴먼 패시브 스킬 [휴대용 발전기] 습득 및 강화를 할 수 있습니다.</t>
  </si>
  <si>
    <t>새로운 스킬을 얻을 수 있는 귀한 고서.&lt;br&gt;사용 시 휴먼 패시브 스킬 [조작술] 습득 및 강화를 할 수 있습니다.</t>
  </si>
  <si>
    <t>새로운 스킬을 얻을 수 있는 귀한 고서.&lt;br&gt;사용 시 휴먼 패시브 스킬 [재장전] 습득 및 강화를 할 수 있습니다.</t>
  </si>
  <si>
    <t>새로운 스킬을 얻을 수 있는 귀한 고서.&lt;br&gt;사용 시 휴먼 패시브 스킬 [매트릭스 아머] 습득 및 강화를 할 수 있습니다.</t>
  </si>
  <si>
    <t>새로운 스킬을 얻을 수 있는 귀한 고서.&lt;br&gt;사용 시 휴먼 패시브 스킬 [홀리 매트릭스 아머] 습득 및 강화를 할 수 있습니다.</t>
  </si>
  <si>
    <t>새로운 스킬을 얻을 수 있는 귀한 고서.&lt;br&gt;사용 시 카이립톤 패시브 스킬 [스태프 마스터] 습득 및 강화를 할 수 있습니다.</t>
  </si>
  <si>
    <t>새로운 스킬을 얻을 수 있는 귀한 고서.&lt;br&gt;사용 시 카이립톤 패시브 스킬 [교란] 습득 및 강화를 할 수 있습니다.</t>
  </si>
  <si>
    <t>새로운 스킬을 얻을 수 있는 귀한 고서.&lt;br&gt;사용 시 카이립톤 패시브 스킬 [컨퓨전] 습득 및 강화를 할 수 있습니다.</t>
  </si>
  <si>
    <t>새로운 스킬을 얻을 수 있는 귀한 고서.&lt;br&gt;사용 시 카이립톤 패시브 스킬 [스펠 마스터] 습득 및 강화를 할 수 있습니다.</t>
  </si>
  <si>
    <t>새로운 스킬을 얻을 수 있는 귀한 고서.&lt;br&gt;사용 시 카이립톤 패시브 스킬 [마법 해석] 습득 및 강화를 할 수 있습니다.</t>
  </si>
  <si>
    <t>새로운 스킬을 얻을 수 있는 귀한 고서.&lt;br&gt;사용 시 카이립톤 패시브 스킬 [위자드리 아머] 습득 및 강화를 할 수 있습니다.</t>
  </si>
  <si>
    <t>새로운 스킬을 얻을 수 있는 귀한 고서.&lt;br&gt;사용 시 에이디아 패시브 스킬 [링 엑스퍼트] 습득 및 강화를 할 수 있습니다.</t>
  </si>
  <si>
    <t>새로운 스킬을 얻을 수 있는 귀한 고서.&lt;br&gt;사용 시 에이디아 패시브 스킬 [힐링 팩터] 습득 및 강화를 할 수 있습니다.</t>
  </si>
  <si>
    <t>새로운 스킬을 얻을 수 있는 귀한 고서.&lt;br&gt;사용 시 에이디아 패시브 스킬 [자연의 회복] 습득 및 강화를 할 수 있습니다.</t>
  </si>
  <si>
    <t>새로운 스킬을 얻을 수 있는 귀한 고서.&lt;br&gt;사용 시 에이디아 패시브 스킬 [소환술 마스터리] 습득 및 강화를 할 수 있습니다.</t>
  </si>
  <si>
    <t>새로운 스킬을 얻을 수 있는 귀한 고서.&lt;br&gt;사용 시 에이디아 패시브 스킬 [음악의 열정] 습득 및 강화를 할 수 있습니다.</t>
  </si>
  <si>
    <t>새로운 스킬을 얻을 수 있는 귀한 고서.&lt;br&gt;사용 시 에이디아 패시브 스킬 [순수한 정신] 습득 및 강화를 할 수 있습니다.</t>
  </si>
  <si>
    <t>카이립톤 스킬북-윈드 배리어</t>
    <phoneticPr fontId="1" type="noConversion"/>
  </si>
  <si>
    <t>카이립톤 스킬북-윈드 배리어 (귀속)</t>
    <phoneticPr fontId="1" type="noConversion"/>
  </si>
  <si>
    <t>카이립톤 스킬북-마나 재생</t>
    <phoneticPr fontId="1" type="noConversion"/>
  </si>
  <si>
    <t>새로운 스킬을 얻을 수 있는 귀한 고서.&lt;br&gt;사용 시 카이립톤 액티브 스킬 [윈드 배리어] 습득 및 강화를 할 수 있습니다.</t>
    <phoneticPr fontId="1" type="noConversion"/>
  </si>
  <si>
    <t>새로운 스킬을 얻을 수 있는 귀한 고서.&lt;br&gt;사용 시 카이립톤 액티브 스킬 [마나 재생] 습득 및 강화를 할 수 있습니다.</t>
    <phoneticPr fontId="1" type="noConversion"/>
  </si>
  <si>
    <t>카이립톤 스킬북-마나 재생 (귀속)</t>
    <phoneticPr fontId="1" type="noConversion"/>
  </si>
  <si>
    <t>카이립톤 스킬북-마법 이전</t>
    <phoneticPr fontId="1" type="noConversion"/>
  </si>
  <si>
    <t>카이립톤 스킬북-마법 이전 (귀속)</t>
    <phoneticPr fontId="1" type="noConversion"/>
  </si>
  <si>
    <t>새로운 스킬을 얻을 수 있는 귀한 고서.&lt;br&gt;사용 시 카이립톤 액티브 스킬 [마법 이전] 습득 및 강화를 할 수 있습니다.</t>
    <phoneticPr fontId="1" type="noConversion"/>
  </si>
  <si>
    <t>불칸 스킬북-엑스 머슬러</t>
    <phoneticPr fontId="1" type="noConversion"/>
  </si>
  <si>
    <t>휴먼 스킬북-라이플 엑스퍼트</t>
    <phoneticPr fontId="1" type="noConversion"/>
  </si>
  <si>
    <t>휴먼 스킬북-조작술</t>
    <phoneticPr fontId="1" type="noConversion"/>
  </si>
  <si>
    <t>휴먼 스킬북-재장전</t>
    <phoneticPr fontId="1" type="noConversion"/>
  </si>
  <si>
    <t>카이립톤 스킬북-마법 해석</t>
    <phoneticPr fontId="1" type="noConversion"/>
  </si>
  <si>
    <t>에이디아 스킬북-순수한 정신</t>
    <phoneticPr fontId="1" type="noConversion"/>
  </si>
  <si>
    <t>불칸 스킬북-프로텍션 실드</t>
  </si>
  <si>
    <t>불칸 스킬북-프로텍션 실드 (귀속)</t>
  </si>
  <si>
    <t>새로운 스킬을 얻을 수 있는 귀한 고서.&lt;br&gt;사용 시 불칸 패시브 스킬 [프로텍션 실드] 습득 및 강화를 할 수 있습니다.</t>
  </si>
  <si>
    <t>가공하면 유용하게 쓸 수 있을 것 같은 아이템.&lt;br&gt;제작을 통해 획득할 수 있습니다.</t>
    <phoneticPr fontId="1" type="noConversion"/>
  </si>
  <si>
    <t>불칸 스킬북-강인한 정신</t>
    <phoneticPr fontId="1" type="noConversion"/>
  </si>
  <si>
    <t>b_m_skill_active_1011</t>
  </si>
  <si>
    <t>b_m_skill_active_1101</t>
  </si>
  <si>
    <t>b_m_skill_active_1041</t>
  </si>
  <si>
    <t>b_m_skill_active_1081</t>
  </si>
  <si>
    <t>b_m_skill_active_1061</t>
  </si>
  <si>
    <t>b_m_skill_active_1021</t>
  </si>
  <si>
    <t>b_m_skill_active_1111</t>
  </si>
  <si>
    <t>b_m_skill_active_1051</t>
  </si>
  <si>
    <t>b_m_skill_active_1091</t>
  </si>
  <si>
    <t>b_m_skill_active_1031</t>
  </si>
  <si>
    <t>b_m_skill_active_1071</t>
  </si>
  <si>
    <t>b_m_skill_buff_1101</t>
  </si>
  <si>
    <t>b_m_skill_buff_1111</t>
  </si>
  <si>
    <t>b_m_skill_buff_1121</t>
  </si>
  <si>
    <t>b_m_skill_buff_1102</t>
  </si>
  <si>
    <t>b_m_skill_buff_1001</t>
  </si>
  <si>
    <t>b_m_skill_buff_1131</t>
  </si>
  <si>
    <t>b_m_skill_buff_1003</t>
  </si>
  <si>
    <t>b_m_skill_buff_1004</t>
  </si>
  <si>
    <t>b_m_skill_passive_1011</t>
  </si>
  <si>
    <t>b_m_skill_passive_1021</t>
  </si>
  <si>
    <t>b_m_skill_passive_1031</t>
  </si>
  <si>
    <t>b_m_skill_passive_1041</t>
  </si>
  <si>
    <t>b_m_skill_passive_1061</t>
  </si>
  <si>
    <t>h_f_skill_active_1011</t>
  </si>
  <si>
    <t>h_f_skill_active_1081</t>
  </si>
  <si>
    <t>h_f_skill_active_1041</t>
  </si>
  <si>
    <t>h_f_skill_active_1061</t>
  </si>
  <si>
    <t>h_f_skill_active_1031</t>
  </si>
  <si>
    <t>h_f_skill_active_1151</t>
  </si>
  <si>
    <t>h_f_skill_active_1091</t>
  </si>
  <si>
    <t>h_f_skill_active_1051</t>
  </si>
  <si>
    <t>h_f_skill_active_1161</t>
  </si>
  <si>
    <t>h_f_skill_active_1021</t>
  </si>
  <si>
    <t>h_f_skill_active_1071</t>
  </si>
  <si>
    <t>h_f_skill_buff_1101</t>
  </si>
  <si>
    <t>h_f_skill_buff_1111</t>
  </si>
  <si>
    <t>h_f_skill_buff_1131</t>
  </si>
  <si>
    <t>h_f_skill_buff_1121</t>
  </si>
  <si>
    <t>h_f_skill_buff_1002</t>
  </si>
  <si>
    <t>h_f_skill_buff_1004</t>
  </si>
  <si>
    <t>h_f_skill_buff_1003</t>
  </si>
  <si>
    <t>h_f_skill_buff_1141</t>
  </si>
  <si>
    <t>h_f_skill_passive_1011</t>
  </si>
  <si>
    <t>h_f_skill_passive_1021</t>
  </si>
  <si>
    <t>h_f_skill_passive_1031</t>
  </si>
  <si>
    <t>h_f_skill_passive_1041</t>
  </si>
  <si>
    <t>h_f_skill_passive_1051</t>
  </si>
  <si>
    <t>h_f_skill_passive_1061</t>
  </si>
  <si>
    <t>k_m_skill_active_1011</t>
  </si>
  <si>
    <t>k_m_skill_active_1021</t>
  </si>
  <si>
    <t>k_m_skill_active_1031</t>
  </si>
  <si>
    <t>k_m_skill_active_1091</t>
  </si>
  <si>
    <t>k_m_skill_active_1041</t>
  </si>
  <si>
    <t>k_m_skill_active_1101</t>
  </si>
  <si>
    <t>k_m_skill_active_1051</t>
  </si>
  <si>
    <t>k_m_skill_active_1081</t>
  </si>
  <si>
    <t>k_m_skill_active_1071</t>
  </si>
  <si>
    <t>k_m_skill_active_1061</t>
  </si>
  <si>
    <t>k_m_skill_buff_1031</t>
  </si>
  <si>
    <t>k_m_skill_buff_1041</t>
  </si>
  <si>
    <t>k_m_skill_buff_1011</t>
  </si>
  <si>
    <t>k_m_skill_buff_1021</t>
  </si>
  <si>
    <t>k_m_skill_buff_1051</t>
  </si>
  <si>
    <t>k_m_skill_buff_1001</t>
  </si>
  <si>
    <t>k_m_skill_buff_1002</t>
  </si>
  <si>
    <t>k_m_skill_buff_1003</t>
  </si>
  <si>
    <t>k_m_skill_passive_1011</t>
  </si>
  <si>
    <t>k_m_skill_passive_1021</t>
  </si>
  <si>
    <t>k_m_skill_passive_1031</t>
  </si>
  <si>
    <t>k_m_skill_passive_1041</t>
  </si>
  <si>
    <t>k_m_skill_passive_1051</t>
  </si>
  <si>
    <t>k_m_skill_passive_1061</t>
  </si>
  <si>
    <t>a_f_skill_active_1011</t>
  </si>
  <si>
    <t>a_f_skill_active_1071</t>
  </si>
  <si>
    <t>a_f_skill_active_1021</t>
  </si>
  <si>
    <t>a_f_skill_active_1031</t>
  </si>
  <si>
    <t>a_f_skill_active_1081</t>
  </si>
  <si>
    <t>a_f_skill_active_1091</t>
  </si>
  <si>
    <t>a_f_skill_active_1061</t>
  </si>
  <si>
    <t>a_f_skill_buff_1041</t>
  </si>
  <si>
    <t>a_f_skill_active_1101</t>
  </si>
  <si>
    <t>a_f_skill_active_1051</t>
  </si>
  <si>
    <t>a_f_skill_active_1041</t>
  </si>
  <si>
    <t>a_f_skill_buff_1061</t>
  </si>
  <si>
    <t>a_f_skill_buff_1071</t>
  </si>
  <si>
    <t>a_f_skill_buff_1021</t>
  </si>
  <si>
    <t>a_f_skill_buff_1031</t>
  </si>
  <si>
    <t>a_f_skill_buff_1051</t>
  </si>
  <si>
    <t>a_f_skill_buff_1001</t>
  </si>
  <si>
    <t>a_f_skill_buff_1002</t>
  </si>
  <si>
    <t>a_f_skill_buff_1003</t>
  </si>
  <si>
    <t>a_f_skill_passive_1011</t>
  </si>
  <si>
    <t>a_f_skill_passive_1021</t>
  </si>
  <si>
    <t>a_f_skill_passive_1031</t>
  </si>
  <si>
    <t>a_f_skill_passive_1041</t>
  </si>
  <si>
    <t>a_f_skill_passive_1051</t>
  </si>
  <si>
    <t>a_f_skill_passive_1061</t>
  </si>
  <si>
    <t>b_m_skill_passive_1051</t>
  </si>
  <si>
    <t>skill_active_1011</t>
  </si>
  <si>
    <t>skill_active_1101</t>
  </si>
  <si>
    <t>skill_active_1041</t>
  </si>
  <si>
    <t>skill_active_1081</t>
  </si>
  <si>
    <t>skill_active_1061</t>
  </si>
  <si>
    <t>skill_active_1021</t>
  </si>
  <si>
    <t>skill_active_1111</t>
  </si>
  <si>
    <t>skill_active_1051</t>
  </si>
  <si>
    <t>skill_active_1091</t>
  </si>
  <si>
    <t>skill_active_1031</t>
  </si>
  <si>
    <t>skill_active_1071</t>
  </si>
  <si>
    <t>skill_buff_1101</t>
  </si>
  <si>
    <t>skill_buff_1111</t>
  </si>
  <si>
    <t>skill_buff_1121</t>
  </si>
  <si>
    <t>skill_buff_1102</t>
  </si>
  <si>
    <t>skill_buff_1001</t>
  </si>
  <si>
    <t>skill_buff_1131</t>
  </si>
  <si>
    <t>skill_buff_1003</t>
  </si>
  <si>
    <t>skill_buff_1004</t>
  </si>
  <si>
    <t>skill_passive_1011</t>
  </si>
  <si>
    <t>skill_passive_1021</t>
  </si>
  <si>
    <t>skill_passive_1031</t>
  </si>
  <si>
    <t>skill_passive_1041</t>
  </si>
  <si>
    <t>skill_passive_1051</t>
  </si>
  <si>
    <t>skill_passive_1061</t>
  </si>
  <si>
    <t>skill_active_1151</t>
  </si>
  <si>
    <t>skill_active_1161</t>
  </si>
  <si>
    <t>skill_buff_1002</t>
  </si>
  <si>
    <t>skill_buff_1141</t>
  </si>
  <si>
    <t>skill_buff_1031</t>
  </si>
  <si>
    <t>skill_buff_1041</t>
  </si>
  <si>
    <t>skill_buff_1011</t>
  </si>
  <si>
    <t>skill_buff_1021</t>
  </si>
  <si>
    <t>skill_buff_1051</t>
  </si>
  <si>
    <t>skill_buff_1061</t>
  </si>
  <si>
    <t>skill_buff_1071</t>
  </si>
  <si>
    <t>#</t>
    <phoneticPr fontId="1" type="noConversion"/>
  </si>
  <si>
    <t>새로운 스킬을 얻을 수 있는 귀한 고서.&lt;br&gt;사용 시 카이립톤 액티브 스킬 [윈드 배리어] 습득 및 강화를 할 수 있습니다.</t>
  </si>
  <si>
    <t>새로운 스킬을 얻을 수 있는 귀한 고서.&lt;br&gt;사용 시 카이립톤 액티브 스킬 [마나 재생] 습득 및 강화를 할 수 있습니다.</t>
  </si>
  <si>
    <t>새로운 스킬을 얻을 수 있는 귀한 고서.&lt;br&gt;사용 시 카이립톤 액티브 스킬 [마법 이전] 습득 및 강화를 할 수 있습니다.</t>
  </si>
  <si>
    <t>skill_active_1012</t>
  </si>
  <si>
    <t>skill_active_1052</t>
  </si>
  <si>
    <t>skill_active_1022</t>
  </si>
  <si>
    <t>skill_active_1032</t>
  </si>
  <si>
    <t>skill_active_1042</t>
  </si>
  <si>
    <t>skill_active_1062</t>
  </si>
  <si>
    <t>skill_buff_1005</t>
  </si>
  <si>
    <t>skill_active_1092</t>
  </si>
  <si>
    <t>skill_buff_1012</t>
  </si>
  <si>
    <t>skill_buff_1022</t>
  </si>
  <si>
    <t>310011</t>
  </si>
  <si>
    <t>310021</t>
  </si>
  <si>
    <t>310031</t>
  </si>
  <si>
    <t>310041</t>
  </si>
  <si>
    <t>310051</t>
  </si>
  <si>
    <t>310061</t>
  </si>
  <si>
    <t>310071</t>
  </si>
  <si>
    <t>310081</t>
  </si>
  <si>
    <t>310091</t>
  </si>
  <si>
    <t>310101</t>
  </si>
  <si>
    <t>310111</t>
  </si>
  <si>
    <t>310121</t>
  </si>
  <si>
    <t>310131</t>
  </si>
  <si>
    <t>310141</t>
  </si>
  <si>
    <t>310151</t>
  </si>
  <si>
    <t>310161</t>
  </si>
  <si>
    <t>310171</t>
  </si>
  <si>
    <t>310181</t>
  </si>
  <si>
    <t>310191</t>
  </si>
  <si>
    <t>310201</t>
  </si>
  <si>
    <t>310211</t>
  </si>
  <si>
    <t>310221</t>
  </si>
  <si>
    <t>연구소 사용 아이템</t>
    <phoneticPr fontId="1" type="noConversion"/>
  </si>
  <si>
    <t>복구권</t>
    <phoneticPr fontId="1" type="noConversion"/>
  </si>
  <si>
    <t>icon_material_monster_core_012</t>
    <phoneticPr fontId="1" type="noConversion"/>
  </si>
  <si>
    <t>몬스터 도감 등록에 필요한 라그라미아 일반 몬스터 늑대 코어</t>
  </si>
  <si>
    <t>몬스터 도감 등록에 필요한 라그라미아 일반 몬스터 갑옷쥐 코어</t>
  </si>
  <si>
    <t>몬스터 도감 등록에 필요한 라그라미아 일반 몬스터 티그리스 코어</t>
  </si>
  <si>
    <t>몬스터 도감 등록에 필요한 라그라미아 일반 몬스터 독전갈 코어</t>
  </si>
  <si>
    <t>몬스터 도감 등록에 필요한 라그라미아 일반 몬스터 라다 코어</t>
  </si>
  <si>
    <t>몬스터 도감 등록에 필요한 라그라미아 일반 몬스터 갑게 코어</t>
  </si>
  <si>
    <t>몬스터 도감 등록에 필요한 라그라미아 일반 몬스터 꼬챙이할퍼 코어</t>
  </si>
  <si>
    <t>몬스터 도감 등록에 필요한 라그라미아 일반 몬스터 바다전갈 코어</t>
  </si>
  <si>
    <t>몬스터 도감 등록에 필요한 라그라미아 일반 몬스터 독각게 코어</t>
  </si>
  <si>
    <t>몬스터 도감 등록에 필요한 라그라미아 일반 몬스터 크메로 코어</t>
  </si>
  <si>
    <t>몬스터 도감 등록에 필요한 라그라미아 일반 몬스터 매드사이보그 코어</t>
  </si>
  <si>
    <t>몬스터 도감 등록에 필요한 라그라미아 일반 몬스터 철퇴카발 코어</t>
  </si>
  <si>
    <t>몬스터 도감 등록에 필요한 라그라미아 일반 몬스터 칼 드라키온 코어</t>
  </si>
  <si>
    <t>몬스터 도감 등록에 필요한 라그라미아 일반 몬스터 마법 드라키온 코어</t>
  </si>
  <si>
    <t>몬스터 도감 등록에 필요한 라그라미아 엘리트 몬스터 독각게 코어</t>
  </si>
  <si>
    <t>몬스터 도감 등록에 필요한 라그라미아 엘리트 몬스터 늑대 코어</t>
  </si>
  <si>
    <t>몬스터 도감 등록에 필요한 라그라미아 엘리트 몬스터 알타이카 코어</t>
  </si>
  <si>
    <t>몬스터 도감 등록에 필요한 라그라미아 엘리트 몬스터 독전갈 코어</t>
  </si>
  <si>
    <t>몬스터 도감 등록에 필요한 라그라미아 엘리트 몬스터 꼬챙이할퍼 코어</t>
  </si>
  <si>
    <t>몬스터 도감 등록에 필요한 라그라미아 엘리트 몬스터 라다 코어</t>
  </si>
  <si>
    <t>몬스터 도감 등록에 필요한 라그라미아 엘리트 몬스터 철퇴카발 코어</t>
  </si>
  <si>
    <t>몬스터 도감 등록에 필요한 라그라미아 엘리트 몬스터 매드사이보그 코어</t>
  </si>
  <si>
    <t>몬스터 도감 등록에 필요한 라그라미아 챔피언 몬스터 칼 드라키온 코어</t>
  </si>
  <si>
    <t>몬스터 도감 등록에 필요한 라그라미아 보스 몬스터 주니어 데미가드 코어</t>
  </si>
  <si>
    <t>몬스터 도감 등록에 필요한 데카르디 일반 몬스터 헬코브라 코어</t>
  </si>
  <si>
    <t>몬스터 도감 등록에 필요한 데카르디 일반 몬스터 모크 코어</t>
  </si>
  <si>
    <t>몬스터 도감 등록에 필요한 데카르디 일반 몬스터 디노 코어</t>
  </si>
  <si>
    <t>몬스터 도감 등록에 필요한 데카르디 일반 몬스터 그렘 코어</t>
  </si>
  <si>
    <t>몬스터 도감 등록에 필요한 데카르디 일반 몬스터 다크솔져 코어</t>
  </si>
  <si>
    <t>몬스터 도감 등록에 필요한 데카르디 일반 몬스터 오니암 코어</t>
  </si>
  <si>
    <t>몬스터 도감 등록에 필요한 데카르디 일반 몬스터 그람린 코어</t>
  </si>
  <si>
    <t>몬스터 도감 등록에 필요한 데카르디 일반 몬스터 데빌자이언트 코어</t>
  </si>
  <si>
    <t>몬스터 도감 등록에 필요한 데카르디 일반 몬스터 뇌전사 코어</t>
  </si>
  <si>
    <t>몬스터 도감 등록에 필요한 데카르디 일반 몬스터 프로자이언트 코어</t>
  </si>
  <si>
    <t>몬스터 도감 등록에 필요한 데카르디 일반 몬스터 배틀자이언트 코어</t>
  </si>
  <si>
    <t>몬스터 도감 등록에 필요한 데카르디 일반 몬스터 매드사이보그 코어</t>
  </si>
  <si>
    <t>몬스터 도감 등록에 필요한 데카르디 엘리트 몬스터 모크 코어</t>
  </si>
  <si>
    <t>몬스터 도감 등록에 필요한 데카르디 엘리트 몬스터 오니암 코어</t>
  </si>
  <si>
    <t>몬스터 도감 등록에 필요한 데카르디 엘리트 몬스터 디노 코어</t>
  </si>
  <si>
    <t>몬스터 도감 등록에 필요한 데카르디 엘리트 몬스터 프로자이언트 코어</t>
  </si>
  <si>
    <t>몬스터 도감 등록에 필요한 데카르디 엘리트 몬스터 다크솔져 코어</t>
  </si>
  <si>
    <t>몬스터 도감 등록에 필요한 데카르디 엘리트 몬스터 데빌자이언트 코어</t>
  </si>
  <si>
    <t>몬스터 도감 등록에 필요한 데카르디 엘리트 몬스터 뇌전사 코어</t>
  </si>
  <si>
    <t>몬스터 도감 등록에 필요한 데카르디 엘리트 몬스터 헬코브라 코어</t>
  </si>
  <si>
    <t>몬스터 도감 등록에 필요한 데카르디 엘리트 몬스터 그렘 코어</t>
  </si>
  <si>
    <t>몬스터 도감 등록에 필요한 데카르디 챔피언 몬스터 주니어 데미가드 코어</t>
  </si>
  <si>
    <t>몬스터 도감 등록에 필요한 데카르디 보스 몬스터 배틀자이언트 코어</t>
  </si>
  <si>
    <t>몬스터 도감 등록에 필요한 샤일론 일반 몬스터 유우플로케팔로이드 코어</t>
  </si>
  <si>
    <t>몬스터 도감 등록에 필요한 샤일론 일반 몬스터 파키케팔로이드 코어</t>
  </si>
  <si>
    <t>몬스터 도감 등록에 필요한 샤일론 일반 몬스터 랩터로이드 코어</t>
  </si>
  <si>
    <t>몬스터 도감 등록에 필요한 샤일론 일반 몬스터 렉스로이드 코어</t>
  </si>
  <si>
    <t>몬스터 도감 등록에 필요한 샤일론 일반 몬스터 갑게 코어</t>
  </si>
  <si>
    <t>몬스터 도감 등록에 필요한 샤일론 일반 몬스터 다크소울 코어</t>
  </si>
  <si>
    <t>몬스터 도감 등록에 필요한 샤일론 일반 몬스터 티라노이드 코어</t>
  </si>
  <si>
    <t>몬스터 도감 등록에 필요한 샤일론 일반 몬스터 라다 코어</t>
  </si>
  <si>
    <t>몬스터 도감 등록에 필요한 샤일론 일반 몬스터 스티라코노이드 코어</t>
  </si>
  <si>
    <t>몬스터 도감 등록에 필요한 샤일론 일반 몬스터 카마로이드 코어</t>
  </si>
  <si>
    <t>몬스터 도감 등록에 필요한 샤일론 일반 몬스터 호러리자드 코어</t>
  </si>
  <si>
    <t>몬스터 도감 등록에 필요한 샤일론 일반 몬스터 액스리자드 코어</t>
  </si>
  <si>
    <t>몬스터 도감 등록에 필요한 샤일론 일반 몬스터 사우론 코어</t>
  </si>
  <si>
    <t>몬스터 도감 등록에 필요한 샤일론 일반 몬스터 토레스 코어</t>
  </si>
  <si>
    <t>몬스터 도감 등록에 필요한 샤일론 일반 몬스터 커트리자드 코어</t>
  </si>
  <si>
    <t>몬스터 도감 등록에 필요한 샤일론 일반 몬스터 미노트 코어</t>
  </si>
  <si>
    <t>몬스터 도감 등록에 필요한 샤일론 일반 몬스터 타우론 코어</t>
  </si>
  <si>
    <t>몬스터 도감 등록에 필요한 샤일론 엘리트 몬스터 랩터로이드 코어</t>
  </si>
  <si>
    <t>몬스터 도감 등록에 필요한 샤일론 엘리트 몬스터 티라노이드 코어</t>
  </si>
  <si>
    <t>몬스터 도감 등록에 필요한 샤일론 엘리트 몬스터 파키케팔로이드 코어</t>
  </si>
  <si>
    <t>몬스터 도감 등록에 필요한 샤일론 엘리트 몬스터 렉스로이드 코어</t>
  </si>
  <si>
    <t>몬스터 도감 등록에 필요한 샤일론 엘리트 몬스터 카마로이드 코어</t>
  </si>
  <si>
    <t>몬스터 도감 등록에 필요한 샤일론 엘리트 몬스터 스티라코노이드 코어</t>
  </si>
  <si>
    <t>몬스터 도감 등록에 필요한 샤일론 엘리트 몬스터 호러리자드 코어</t>
  </si>
  <si>
    <t>몬스터 도감 등록에 필요한 샤일론 엘리트 몬스터 다크소울 코어</t>
  </si>
  <si>
    <t>몬스터 도감 등록에 필요한 샤일론 엘리트 몬스터 유우플로케팔로이드 코어</t>
  </si>
  <si>
    <t>몬스터 도감 등록에 필요한 샤일론 엘리트 몬스터 사우론 코어</t>
  </si>
  <si>
    <t>몬스터 도감 등록에 필요한 샤일론 엘리트 몬스터 워자이언트 코어</t>
  </si>
  <si>
    <t>몬스터 도감 등록에 필요한 샤일론 엘리트 몬스터 액스리자드 코어</t>
  </si>
  <si>
    <t>몬스터 도감 등록에 필요한 샤일론 엘리트 몬스터 토레스 코어</t>
  </si>
  <si>
    <t>몬스터 도감 등록에 필요한 샤일론 챔피언 몬스터 스티라코노이드 코어</t>
  </si>
  <si>
    <t>몬스터 도감 등록에 필요한 샤일론 챔피언 몬스터 타우론 코어</t>
  </si>
  <si>
    <t>습지 보스 워자이언트</t>
  </si>
  <si>
    <t>몬스터 도감 등록에 필요한 샤일론 보스 몬스터 워자이언트 코어</t>
  </si>
  <si>
    <t>몬스터 도감 등록에 필요한 그레이트 화이트 혼 일반 몬스터 아이스할퍼 코어</t>
  </si>
  <si>
    <t>몬스터 도감 등록에 필요한 그레이트 화이트 혼 일반 몬스터 아이스콜렉터 코어</t>
  </si>
  <si>
    <t>몬스터 도감 등록에 필요한 그레이트 화이트 혼 일반 몬스터 아이스크래커 코어</t>
  </si>
  <si>
    <t>몬스터 도감 등록에 필요한 그레이트 화이트 혼 일반 몬스터 아이스리스크 코어</t>
  </si>
  <si>
    <t>몬스터 도감 등록에 필요한 그레이트 화이트 혼 일반 몬스터 예티 코어</t>
  </si>
  <si>
    <t>몬스터 도감 등록에 필요한 그레이트 화이트 혼 일반 몬스터 가르폰 장창병 코어</t>
  </si>
  <si>
    <t>몬스터 도감 등록에 필요한 그레이트 화이트 혼 일반 몬스터 가르폰 근위병 코어</t>
  </si>
  <si>
    <t>몬스터 도감 등록에 필요한 그레이트 화이트 혼 일반 몬스터 프로즌헤드 코어</t>
  </si>
  <si>
    <t>몬스터 도감 등록에 필요한 그레이트 화이트 혼 일반 몬스터 가르폰 병사 코어</t>
  </si>
  <si>
    <t>몬스터 도감 등록에 필요한 그레이트 화이트 혼 일반 몬스터 가르폰 첨병 코어</t>
  </si>
  <si>
    <t>몬스터 도감 등록에 필요한 그레이트 화이트 혼 일반 몬스터 클레이소울 코어</t>
  </si>
  <si>
    <t>몬스터 도감 등록에 필요한 그레이트 화이트 혼 일반 몬스터 매드사이보그 코어</t>
  </si>
  <si>
    <t>몬스터 도감 등록에 필요한 그레이트 화이트 혼 일반 몬스터 마법 드라키온 코어</t>
  </si>
  <si>
    <t>몬스터 도감 등록에 필요한 그레이트 화이트 혼 일반 몬스터 칼 드라키온 코어</t>
  </si>
  <si>
    <t>몬스터 도감 등록에 필요한 그레이트 화이트 혼 일반 몬스터 프로즌예티 코어</t>
  </si>
  <si>
    <t>몬스터 도감 등록에 필요한 그레이트 화이트 혼 일반 몬스터 데빌자이언트 코어</t>
  </si>
  <si>
    <t>몬스터 도감 등록에 필요한 그레이트 화이트 혼 일반 몬스터 헤일위저드 코어</t>
  </si>
  <si>
    <t>몬스터 도감 등록에 필요한 그레이트 화이트 혼 일반 몬스터 다크솔져 코어</t>
  </si>
  <si>
    <t>몬스터 도감 등록에 필요한 그레이트 화이트 혼 일반 몬스터 뇌전사 코어</t>
  </si>
  <si>
    <t>몬스터 도감 등록에 필요한 그레이트 화이트 혼 엘리트 몬스터 아이스크래커 코어</t>
  </si>
  <si>
    <t>몬스터 도감 등록에 필요한 그레이트 화이트 혼 엘리트 몬스터 가르폰 근위병 코어</t>
  </si>
  <si>
    <t>몬스터 도감 등록에 필요한 그레이트 화이트 혼 엘리트 몬스터 철퇴카발 코어</t>
  </si>
  <si>
    <t>몬스터 도감 등록에 필요한 그레이트 화이트 혼 엘리트 몬스터 프로즌헤드 코어</t>
  </si>
  <si>
    <t>몬스터 도감 등록에 필요한 그레이트 화이트 혼 엘리트 몬스터 아이스할퍼 코어</t>
  </si>
  <si>
    <t>몬스터 도감 등록에 필요한 그레이트 화이트 혼 엘리트 몬스터 예티 코어</t>
  </si>
  <si>
    <t>몬스터 도감 등록에 필요한 그레이트 화이트 혼 엘리트 몬스터 배틀자이언트 코어</t>
  </si>
  <si>
    <t>몬스터 도감 등록에 필요한 그레이트 화이트 혼 엘리트 몬스터 가르폰 장창병 코어</t>
  </si>
  <si>
    <t>몬스터 도감 등록에 필요한 그레이트 화이트 혼 엘리트 몬스터 프로즌예티 코어</t>
  </si>
  <si>
    <t>몬스터 도감 등록에 필요한 그레이트 화이트 혼 엘리트 몬스터 가르폰 첨병 코어</t>
  </si>
  <si>
    <t>몬스터 도감 등록에 필요한 그레이트 화이트 혼 엘리트 몬스터 아이스리스크 코어</t>
  </si>
  <si>
    <t>몬스터 도감 등록에 필요한 그레이트 화이트 혼 엘리트 몬스터 뇌전사 코어</t>
  </si>
  <si>
    <t>몬스터 도감 등록에 필요한 그레이트 화이트 혼 엘리트 몬스터 데빌자이언트 코어</t>
  </si>
  <si>
    <t>몬스터 도감 등록에 필요한 그레이트 화이트 혼 엘리트 몬스터 가르폰 병사 코어</t>
  </si>
  <si>
    <t>몬스터 도감 등록에 필요한 그레이트 화이트 혼 엘리트 몬스터 아이스콜렉터 코어</t>
  </si>
  <si>
    <t>몬스터 도감 등록에 필요한 그레이트 화이트 혼 엘리트 몬스터 헤일위저드 코어</t>
  </si>
  <si>
    <t>몬스터 도감 등록에 필요한 그레이트 화이트 혼 엘리트 몬스터 강화 헤일위저드 코어</t>
  </si>
  <si>
    <t>몬스터 도감 등록에 필요한 그레이트 화이트 혼 엘리트 몬스터 윈터나이트 코어</t>
  </si>
  <si>
    <t>몬스터 도감 등록에 필요한 그레이트 화이트 혼 챔피언 몬스터 프로즌예티 코어</t>
  </si>
  <si>
    <t>몬스터 도감 등록에 필요한 그레이트 화이트 혼 챔피언 몬스터 강화 헤일위저드 코어</t>
  </si>
  <si>
    <t>설원 보스 윈터나이트</t>
  </si>
  <si>
    <t>몬스터 도감 등록에 필요한 그레이트 화이트 혼 보스 몬스터 윈터나이트 코어</t>
  </si>
  <si>
    <t>몬스터 도감 등록에 필요한 데카렌 일반 몬스터 좀비 코어</t>
  </si>
  <si>
    <t>몬스터 도감 등록에 필요한 데카렌 일반 몬스터 아크자칼 코어</t>
  </si>
  <si>
    <t>몬스터 도감 등록에 필요한 데카렌 일반 몬스터 클러자칼 코어</t>
  </si>
  <si>
    <t>몬스터 도감 등록에 필요한 데카렌 일반 몬스터 곤터 코어</t>
  </si>
  <si>
    <t>몬스터 도감 등록에 필요한 데카렌 일반 몬스터 코뿔마수 코어</t>
  </si>
  <si>
    <t>몬스터 도감 등록에 필요한 데카렌 일반 몬스터 슬픈 그림자 코어</t>
  </si>
  <si>
    <t>몬스터 도감 등록에 필요한 데카렌 일반 몬스터 곤마 코어</t>
  </si>
  <si>
    <t>몬스터 도감 등록에 필요한 데카렌 일반 몬스터 곤드라 코어</t>
  </si>
  <si>
    <t>몬스터 도감 등록에 필요한 데카렌 일반 몬스터 스컬파이터 코어</t>
  </si>
  <si>
    <t>몬스터 도감 등록에 필요한 데카렌 엘리트 몬스터 커터칸 코어</t>
  </si>
  <si>
    <t>몬스터 도감 등록에 필요한 데카렌 엘리트 몬스터 시클칸 코어</t>
  </si>
  <si>
    <t>몬스터 도감 등록에 필요한 데카렌 엘리트 몬스터 좀비 코어</t>
  </si>
  <si>
    <t>몬스터 도감 등록에 필요한 데카렌 엘리트 몬스터 와일드스컬 코어</t>
  </si>
  <si>
    <t>몬스터 도감 등록에 필요한 데카렌 엘리트 몬스터 스컬파이터 코어</t>
  </si>
  <si>
    <t>몬스터 도감 등록에 필요한 데카렌 챔피언 몬스터 칸 코어</t>
  </si>
  <si>
    <t>몬스터 도감 등록에 필요한 데카렌 보스 몬스터 소울킹 코어</t>
  </si>
  <si>
    <t>몬스터 도감 등록에 필요한 시루스트 일반 몬스터 린치 코어</t>
  </si>
  <si>
    <t>몬스터 도감 등록에 필요한 시루스트 일반 몬스터 피처 코어</t>
  </si>
  <si>
    <t>몬스터 도감 등록에 필요한 시루스트 일반 몬스터 펀치 코어</t>
  </si>
  <si>
    <t>몬스터 도감 등록에 필요한 시루스트 일반 몬스터 자이언트웜 코어</t>
  </si>
  <si>
    <t>몬스터 도감 등록에 필요한 시루스트 일반 몬스터 리스크 코어</t>
  </si>
  <si>
    <t>몬스터 도감 등록에 필요한 시루스트 일반 몬스터 템플러 코어</t>
  </si>
  <si>
    <t>몬스터 도감 등록에 필요한 시루스트 일반 몬스터 에보니 어쌔신 코어</t>
  </si>
  <si>
    <t>몬스터 도감 등록에 필요한 시루스트 일반 몬스터 시클리퍼 코어</t>
  </si>
  <si>
    <t>몬스터 도감 등록에 필요한 시루스트 일반 몬스터 앤트로스 코어</t>
  </si>
  <si>
    <t>몬스터 도감 등록에 필요한 시루스트 일반 몬스터 샤이닝 자칼 코어</t>
  </si>
  <si>
    <t>몬스터 도감 등록에 필요한 시루스트 일반 몬스터 데스콘울프 코어</t>
  </si>
  <si>
    <t>몬스터 도감 등록에 필요한 시루스트 일반 몬스터 소울리퍼 코어</t>
  </si>
  <si>
    <t>몬스터 도감 등록에 필요한 시루스트 일반 몬스터 드레드 나이트 코어</t>
  </si>
  <si>
    <t>몬스터 도감 등록에 필요한 시루스트 엘리트 몬스터 데스콘울프 코어</t>
  </si>
  <si>
    <t>몬스터 도감 등록에 필요한 시루스트 엘리트 몬스터 린치 코어</t>
  </si>
  <si>
    <t>몬스터 도감 등록에 필요한 시루스트 엘리트 몬스터 자이언트웜 코어</t>
  </si>
  <si>
    <t>몬스터 도감 등록에 필요한 시루스트 엘리트 몬스터 에보니 어쌔신 코어</t>
  </si>
  <si>
    <t>몬스터 도감 등록에 필요한 시루스트 엘리트 몬스터 리스크 코어</t>
  </si>
  <si>
    <t>몬스터 도감 등록에 필요한 시루스트 엘리트 몬스터 템플러 코어</t>
  </si>
  <si>
    <t>몬스터 도감 등록에 필요한 시루스트 엘리트 몬스터 소울리퍼 코어</t>
  </si>
  <si>
    <t>몬스터 도감 등록에 필요한 시루스트 엘리트 몬스터 앤트로스 코어</t>
  </si>
  <si>
    <t>몬스터 도감 등록에 필요한 시루스트 챔피언 몬스터 드레드 템플러 코어</t>
  </si>
  <si>
    <t>몬스터 도감 등록에 필요한 시루스트 챔피언 몬스터 킹 앤트로스 코어</t>
  </si>
  <si>
    <t>몬스터 도감 등록에 필요한 시루스트 보스 몬스터 데빌킹 코어</t>
  </si>
  <si>
    <t>구릉지 일반 늑대</t>
  </si>
  <si>
    <t>구릉지 일반 갑옷쥐</t>
  </si>
  <si>
    <t>구릉지 일반 티그리스</t>
  </si>
  <si>
    <t>구릉지 일반 독전갈</t>
  </si>
  <si>
    <t>구릉지 일반 라다</t>
  </si>
  <si>
    <t>구릉지 일반 갑게</t>
  </si>
  <si>
    <t>구릉지 일반 꼬챙이할퍼</t>
  </si>
  <si>
    <t>구릉지 일반 바다전갈</t>
  </si>
  <si>
    <t>구릉지 일반 독각게</t>
  </si>
  <si>
    <t>구릉지 일반 크메로</t>
  </si>
  <si>
    <t>구릉지 일반 매드사이보그</t>
  </si>
  <si>
    <t>구릉지 일반 철퇴카발</t>
  </si>
  <si>
    <t>구릉지 일반 칼 드라키온</t>
  </si>
  <si>
    <t>구릉지 일반 마법 드라키온</t>
  </si>
  <si>
    <t>구릉지 엘리트 독각게</t>
  </si>
  <si>
    <t>구릉지 엘리트 늑대</t>
  </si>
  <si>
    <t>구릉지 엘리트 알타이카</t>
  </si>
  <si>
    <t>구릉지 엘리트 독전갈</t>
  </si>
  <si>
    <t>구릉지 엘리트 꼬챙이할퍼</t>
  </si>
  <si>
    <t>구릉지 엘리트 라다</t>
  </si>
  <si>
    <t>구릉지 엘리트 철퇴카발</t>
  </si>
  <si>
    <t>구릉지 엘리트 매드사이보그</t>
  </si>
  <si>
    <t>구릉지 챔피언 칼 드라키온</t>
  </si>
  <si>
    <t>구릉지 보스 주니어 데미가드</t>
  </si>
  <si>
    <t>사막 일반 헬코브라</t>
  </si>
  <si>
    <t>사막 일반 모크</t>
  </si>
  <si>
    <t>사막 일반 디노</t>
  </si>
  <si>
    <t>사막 일반 그렘</t>
  </si>
  <si>
    <t>사막 일반 다크솔져</t>
  </si>
  <si>
    <t>사막 일반 오니암</t>
  </si>
  <si>
    <t>사막 일반 그람린</t>
  </si>
  <si>
    <t>사막 일반 데빌자이언트</t>
  </si>
  <si>
    <t>사막 일반 뇌전사</t>
  </si>
  <si>
    <t>사막 일반 프로자이언트</t>
  </si>
  <si>
    <t>사막 일반 배틀자이언트</t>
  </si>
  <si>
    <t>사막 일반 매드사이보그</t>
  </si>
  <si>
    <t>사막 엘리트 모크</t>
  </si>
  <si>
    <t>사막 엘리트 오니암</t>
  </si>
  <si>
    <t>사막 엘리트 디노</t>
  </si>
  <si>
    <t>사막 엘리트 프로자이언트</t>
  </si>
  <si>
    <t>사막 엘리트 다크솔져</t>
  </si>
  <si>
    <t>사막 엘리트 데빌자이언트</t>
  </si>
  <si>
    <t>사막 엘리트 뇌전사</t>
  </si>
  <si>
    <t>사막 엘리트 헬코브라</t>
  </si>
  <si>
    <t>사막 엘리트 그렘</t>
  </si>
  <si>
    <t>사막 챔피언 주니어 데미가드</t>
  </si>
  <si>
    <t>사막 보스 배틀자이언트</t>
  </si>
  <si>
    <t>습지 일반 유우플로케팔로이드</t>
  </si>
  <si>
    <t>습지 일반 파키케팔로이드</t>
  </si>
  <si>
    <t>습지 일반 랩터로이드</t>
  </si>
  <si>
    <t>습지 일반 렉스로이드</t>
  </si>
  <si>
    <t>습지 일반 갑게</t>
  </si>
  <si>
    <t>습지 일반 다크소울</t>
  </si>
  <si>
    <t>습지 일반 티라노이드</t>
  </si>
  <si>
    <t>습지 일반 라다</t>
  </si>
  <si>
    <t>습지 일반 스티라코노이드</t>
  </si>
  <si>
    <t>습지 일반 카마로이드</t>
  </si>
  <si>
    <t>습지 일반 호러리자드</t>
  </si>
  <si>
    <t>습지 일반 액스리자드</t>
  </si>
  <si>
    <t>습지 일반 사우론</t>
  </si>
  <si>
    <t>습지 일반 토레스</t>
  </si>
  <si>
    <t>습지 일반 커트리자드</t>
  </si>
  <si>
    <t>습지 일반 미노트</t>
  </si>
  <si>
    <t>습지 일반 타우론</t>
  </si>
  <si>
    <t>습지 엘리트 랩터로이드</t>
  </si>
  <si>
    <t>습지 엘리트 티라노이드</t>
  </si>
  <si>
    <t>습지 엘리트 파키케팔로이드</t>
  </si>
  <si>
    <t>습지 엘리트 렉스로이드</t>
  </si>
  <si>
    <t>습지 엘리트 카마로이드</t>
  </si>
  <si>
    <t>습지 엘리트 스티라코노이드</t>
  </si>
  <si>
    <t>습지 엘리트 호러리자드</t>
  </si>
  <si>
    <t>습지 엘리트 다크소울</t>
  </si>
  <si>
    <t>습지 엘리트 유우플로케팔로이드</t>
  </si>
  <si>
    <t>습지 엘리트 사우론</t>
  </si>
  <si>
    <t>습지 엘리트 워자이언트</t>
  </si>
  <si>
    <t>습지 엘리트 액스리자드</t>
  </si>
  <si>
    <t>습지 엘리트 토레스</t>
  </si>
  <si>
    <t>습지 챔피언 스티라코노이드</t>
  </si>
  <si>
    <t>습지 챔피언 타우론</t>
  </si>
  <si>
    <t>설원 일반 아이스할퍼</t>
  </si>
  <si>
    <t>설원 일반 아이스콜렉터</t>
  </si>
  <si>
    <t>설원 일반 아이스크래커</t>
  </si>
  <si>
    <t>설원 일반 아이스리스크</t>
  </si>
  <si>
    <t>설원 일반 예티</t>
  </si>
  <si>
    <t>설원 일반 가르폰 장창병</t>
  </si>
  <si>
    <t>설원 일반 가르폰 근위병</t>
  </si>
  <si>
    <t>설원 일반 프로즌헤드</t>
  </si>
  <si>
    <t>설원 일반 가르폰 병사</t>
  </si>
  <si>
    <t>설원 일반 가르폰 첨병</t>
  </si>
  <si>
    <t>설원 일반 클레이소울</t>
  </si>
  <si>
    <t>설원 일반 매드사이보그</t>
  </si>
  <si>
    <t>설원 일반 마법 드라키온</t>
  </si>
  <si>
    <t>설원 일반 칼 드라키온</t>
  </si>
  <si>
    <t>설원 일반 프로즌예티</t>
  </si>
  <si>
    <t>설원 일반 데빌자이언트</t>
  </si>
  <si>
    <t>설원 일반 헤일위저드</t>
  </si>
  <si>
    <t>설원 일반 다크솔져</t>
  </si>
  <si>
    <t>설원 일반 뇌전사</t>
  </si>
  <si>
    <t>설원 엘리트 아이스크래커</t>
  </si>
  <si>
    <t>설원 엘리트 가르폰 근위병</t>
  </si>
  <si>
    <t>설원 엘리트 철퇴카발</t>
  </si>
  <si>
    <t>설원 엘리트 프로즌헤드</t>
  </si>
  <si>
    <t>설원 엘리트 아이스할퍼</t>
  </si>
  <si>
    <t>설원 엘리트 예티</t>
  </si>
  <si>
    <t>설원 엘리트 배틀자이언트</t>
  </si>
  <si>
    <t>설원 엘리트 가르폰 장창병</t>
  </si>
  <si>
    <t>설원 엘리트 프로즌예티</t>
  </si>
  <si>
    <t>설원 엘리트 가르폰 첨병</t>
  </si>
  <si>
    <t>설원 엘리트 아이스리스크</t>
  </si>
  <si>
    <t>설원 엘리트 뇌전사</t>
  </si>
  <si>
    <t>설원 엘리트 데빌자이언트</t>
  </si>
  <si>
    <t>설원 엘리트 가르폰 병사</t>
  </si>
  <si>
    <t>설원 엘리트 아이스콜렉터</t>
  </si>
  <si>
    <t>설원 엘리트 헤일위저드</t>
  </si>
  <si>
    <t>설원 엘리트 강화 헤일위저드</t>
  </si>
  <si>
    <t>설원 엘리트 윈터나이트</t>
  </si>
  <si>
    <t>설원 챔피언 프로즌예티</t>
  </si>
  <si>
    <t>설원 챔피언 강화 헤일위저드</t>
  </si>
  <si>
    <t>유적지 일반 좀비</t>
  </si>
  <si>
    <t>유적지 일반 아크자칼</t>
  </si>
  <si>
    <t>유적지 일반 클러자칼</t>
  </si>
  <si>
    <t>유적지 일반 곤터</t>
  </si>
  <si>
    <t>유적지 일반 코뿔마수</t>
  </si>
  <si>
    <t>유적지 일반 슬픈 그림자</t>
  </si>
  <si>
    <t>유적지 일반 곤마</t>
  </si>
  <si>
    <t>유적지 일반 곤드라</t>
  </si>
  <si>
    <t>유적지 일반 스컬파이터</t>
  </si>
  <si>
    <t>유적지 엘리트 커터칸</t>
  </si>
  <si>
    <t>유적지 엘리트 시클칸</t>
  </si>
  <si>
    <t>유적지 엘리트 좀비</t>
  </si>
  <si>
    <t>유적지 엘리트 와일드스컬</t>
  </si>
  <si>
    <t>유적지 엘리트 스컬파이터</t>
  </si>
  <si>
    <t>유적지 챔피언 칸</t>
  </si>
  <si>
    <t>유적지 보스 소울킹</t>
  </si>
  <si>
    <t>연구소 일반 린치</t>
  </si>
  <si>
    <t>연구소 일반 피처</t>
  </si>
  <si>
    <t>연구소 일반 펀치</t>
  </si>
  <si>
    <t>연구소 일반 자이언트웜</t>
  </si>
  <si>
    <t>연구소 일반 리스크</t>
  </si>
  <si>
    <t>연구소 일반 템플러</t>
  </si>
  <si>
    <t>연구소 일반 에보니 어쌔신</t>
  </si>
  <si>
    <t>연구소 일반 시클리퍼</t>
  </si>
  <si>
    <t>연구소 일반 앤트로스</t>
  </si>
  <si>
    <t>연구소 일반 샤이닝 자칼</t>
  </si>
  <si>
    <t>연구소 일반 데스콘울프</t>
  </si>
  <si>
    <t>연구소 일반 소울리퍼</t>
  </si>
  <si>
    <t>연구소 일반 드레드 나이트</t>
  </si>
  <si>
    <t>연구소 엘리트 데스콘울프</t>
  </si>
  <si>
    <t>연구소 엘리트 린치</t>
  </si>
  <si>
    <t>연구소 엘리트 자이언트웜</t>
  </si>
  <si>
    <t>연구소 엘리트 에보니 어쌔신</t>
  </si>
  <si>
    <t>연구소 엘리트 리스크</t>
  </si>
  <si>
    <t>연구소 엘리트 템플러</t>
  </si>
  <si>
    <t>연구소 엘리트 소울리퍼</t>
  </si>
  <si>
    <t>연구소 엘리트 앤트로스</t>
  </si>
  <si>
    <t>연구소 챔피언 드레드 템플러</t>
  </si>
  <si>
    <t>연구소 챔피언 킹 앤트로스</t>
  </si>
  <si>
    <t>연구소 보스 데빌킹</t>
  </si>
  <si>
    <t>라그라미아 연구소 아이템</t>
    <phoneticPr fontId="1" type="noConversion"/>
  </si>
  <si>
    <t>데카르디 연구소 아이템</t>
    <phoneticPr fontId="1" type="noConversion"/>
  </si>
  <si>
    <t>샤일론 연구소 아이템</t>
    <phoneticPr fontId="1" type="noConversion"/>
  </si>
  <si>
    <t>그레이트 화이트 혼 연구소 아이템</t>
    <phoneticPr fontId="1" type="noConversion"/>
  </si>
  <si>
    <t>캐시 연구소 아이템</t>
    <phoneticPr fontId="1" type="noConversion"/>
  </si>
  <si>
    <t>데카렌 연구소 아이템</t>
    <phoneticPr fontId="1" type="noConversion"/>
  </si>
  <si>
    <t>시루스트 연구소 아이템</t>
    <phoneticPr fontId="1" type="noConversion"/>
  </si>
  <si>
    <t>item_material_lab_002</t>
  </si>
  <si>
    <t>item_material_lab_003</t>
  </si>
  <si>
    <t>item_material_lab_004</t>
  </si>
  <si>
    <t>item_material_lab_005</t>
  </si>
  <si>
    <t>item_material_lab_006</t>
  </si>
  <si>
    <t>item_material_lab_007</t>
  </si>
  <si>
    <t>item_material_lab_008</t>
  </si>
  <si>
    <t>item_material_lab_009</t>
  </si>
  <si>
    <t>음슴</t>
    <phoneticPr fontId="1" type="noConversion"/>
  </si>
  <si>
    <t>라그라미아 핵심 연구 승인 키</t>
    <phoneticPr fontId="1" type="noConversion"/>
  </si>
  <si>
    <t>데카르디 핵심 연구 승인 키</t>
    <phoneticPr fontId="1" type="noConversion"/>
  </si>
  <si>
    <t>샤일론 핵심 연구 승인 키</t>
    <phoneticPr fontId="1" type="noConversion"/>
  </si>
  <si>
    <t>그레이트 화이트 혼 핵심 연구 승인 키</t>
    <phoneticPr fontId="1" type="noConversion"/>
  </si>
  <si>
    <t>데카렌 던전 핵심 연구 승인 키</t>
    <phoneticPr fontId="1" type="noConversion"/>
  </si>
  <si>
    <t>시루스트 던전 핵심 연구 승인 키</t>
    <phoneticPr fontId="1" type="noConversion"/>
  </si>
  <si>
    <t>item_material_lab_card_001</t>
    <phoneticPr fontId="1" type="noConversion"/>
  </si>
  <si>
    <t>item_material_lab_card_002</t>
  </si>
  <si>
    <t>item_material_lab_card_003</t>
  </si>
  <si>
    <t>item_material_lab_card_004</t>
  </si>
  <si>
    <t>item_material_lab_card_005</t>
  </si>
  <si>
    <t>item_material_lab_card_006</t>
  </si>
  <si>
    <t>item_material_lab_card_007</t>
  </si>
  <si>
    <t>item_material_lab_card_008</t>
  </si>
  <si>
    <t>item_material_lab_card_009</t>
  </si>
  <si>
    <t>연구소 2번 재료</t>
    <phoneticPr fontId="1" type="noConversion"/>
  </si>
  <si>
    <t>item_material_lab_100</t>
  </si>
  <si>
    <t>스타 더스트</t>
    <phoneticPr fontId="1" type="noConversion"/>
  </si>
  <si>
    <t>모든 연구 시 필요 재료</t>
    <phoneticPr fontId="1" type="noConversion"/>
  </si>
  <si>
    <t>1800초 동안 체력 재생^ 스킬 자원 재생^ 최소 물리 대미지^ 최대 물리 대미지^ 물리 방어력^ 마법 방어력^ 명중^이 증가합니다.&lt;br&gt;&lt;br&gt;(불칸 전용)&lt;br&gt;&lt;br&gt;체력 재생 + 2&lt;br&gt;스킬 자원 재생 + 2&lt;br&gt;최소 물리 대미지 + 2&lt;br&gt;최대 물리 대미지 + 2&lt;br&gt;물리 방어력 + 2&lt;br&gt;마법 방어력 + 2&lt;br&gt;명중 + 1</t>
  </si>
  <si>
    <t>1800초 동안 체력 재생^ 스킬 자원 재생^ 물리 방어력^ 마법 방어력^ 파이어 속성 대미지^ 아이스 속성 대미지^ 윈드 속성 대미지^ 스톤 속성 대미지가 증가합니다.&lt;br&gt;&lt;br&gt;(카이립톤 전용)&lt;br&gt;&lt;br&gt;체력 재생 + 2&lt;br&gt;스킬 자원 재생 + 3&lt;br&gt;물리 방어력 + 2&lt;br&gt;마법 방어력 + 2&lt;br&gt;파이어 속성 대미지 + 1&lt;br&gt;아이스 속성 대미지 + 1&lt;br&gt;윈드 속성 대미지 + 1&lt;br&gt;스톤 속성 대미지 + 1</t>
  </si>
  <si>
    <t>1800초 동안 체력 재생^ 스킬 자원 재생^ 최소 마법 대미지^ 최대 마법 대미지^ 물리 방어력^ 마법 방어력이 증가합니다.&lt;br&gt;&lt;br&gt;(에이디아 전용)&lt;br&gt;&lt;br&gt;체력 재생 + 2&lt;br&gt;스킬 자원 재생 + 2&lt;br&gt;최소 마법 대미지 + 2&lt;br&gt;최대 마법 대미지 + 2&lt;br&gt;물리 방어력 + 2&lt;br&gt;마법 방어력 + 2&lt;br&gt;명중 + 1</t>
  </si>
  <si>
    <t>1800초 동안 체력 재생^ 스킬 자원 재생^ 최소 물리 대미지^ 최대 물리 대미지^ 물리 방어력^ 마법 방어력^ 명중^이 증가합니다.&lt;br&gt;&lt;br&gt;(휴먼 전용)&lt;br&gt;&lt;br&gt;체력 재생 + 2&lt;br&gt;스킬 자원 재생 + 2&lt;br&gt;최소 물리 대미지 + 2&lt;br&gt;최대 물리 대미지 + 2&lt;br&gt;물리 방어력 + 2&lt;br&gt;마법 방어력 + 2&lt;br&gt;명중 + 1</t>
  </si>
  <si>
    <t>600초 동안 지혜가 증가합니다. &lt;br&gt;&lt;br&gt;(에이디아 전용)&lt;br&gt;&lt;br&gt;지혜 + 3</t>
  </si>
  <si>
    <t>item_material_lab_001</t>
    <phoneticPr fontId="1" type="noConversion"/>
  </si>
  <si>
    <t>mob_wolf</t>
  </si>
  <si>
    <t>mob_rat_armor</t>
  </si>
  <si>
    <t>mob_tiger_white</t>
  </si>
  <si>
    <t>mob_scorpion_poison</t>
  </si>
  <si>
    <t>mob_lada</t>
  </si>
  <si>
    <t>mob_crab_armor</t>
  </si>
  <si>
    <t>mob_harper_skewer</t>
  </si>
  <si>
    <t>mob_scorpion_sea</t>
  </si>
  <si>
    <t>mob_crab_spike</t>
  </si>
  <si>
    <t>mob_kmero</t>
  </si>
  <si>
    <t>mob_madcyborg</t>
  </si>
  <si>
    <t>mob_kabal_mace</t>
  </si>
  <si>
    <t>mob_drachyon_sword</t>
  </si>
  <si>
    <t>mob_drachyon_magician</t>
  </si>
  <si>
    <t>mob_tiger_yellow</t>
  </si>
  <si>
    <t>mob_demiguard_junior</t>
  </si>
  <si>
    <t>mob_cobra_hell</t>
  </si>
  <si>
    <t>mob_morc</t>
  </si>
  <si>
    <t>mob_deenoh</t>
  </si>
  <si>
    <t>mob_grem</t>
  </si>
  <si>
    <t>mob_dark_soldier</t>
  </si>
  <si>
    <t>mob_oniarm</t>
  </si>
  <si>
    <t>mob_gramlin</t>
  </si>
  <si>
    <t>mob_devilgiant</t>
  </si>
  <si>
    <t>mob_spark_warrior</t>
  </si>
  <si>
    <t>mob_progiant</t>
  </si>
  <si>
    <t>mob_devilgiant_battler</t>
  </si>
  <si>
    <t>mob_dino_euoplocephaloid</t>
  </si>
  <si>
    <t>mob_dino_pachycephaloid</t>
  </si>
  <si>
    <t>mob_dino_raptoroid</t>
  </si>
  <si>
    <t>mob_dino_rexroid</t>
  </si>
  <si>
    <t>mob_dark_soul</t>
  </si>
  <si>
    <t>mob_dino_tyranoid</t>
  </si>
  <si>
    <t>mob_dino_styraconoid</t>
  </si>
  <si>
    <t>mob_dino_camaroid</t>
  </si>
  <si>
    <t>mob_lizardman_horror</t>
  </si>
  <si>
    <t>mob_lizardman_axer</t>
  </si>
  <si>
    <t>mob_lizardman_saurone</t>
  </si>
  <si>
    <t>mob_lizardman_torece</t>
  </si>
  <si>
    <t>mob_lizardman_cutter</t>
  </si>
  <si>
    <t>mob_lizardman_minot</t>
  </si>
  <si>
    <t>mob_lizardman_taurone</t>
  </si>
  <si>
    <t>mob_wargiant</t>
  </si>
  <si>
    <t>mob_wargiant_boss</t>
  </si>
  <si>
    <t>mob_harper_icepike</t>
  </si>
  <si>
    <t>mob_icecollecter</t>
  </si>
  <si>
    <t>mob_icecracker</t>
  </si>
  <si>
    <t>mob_icelisk</t>
  </si>
  <si>
    <t>mob_yeti</t>
  </si>
  <si>
    <t>mob_garpon_pike</t>
  </si>
  <si>
    <t>mob_garpon_guardian</t>
  </si>
  <si>
    <t>mob_frozenhead</t>
  </si>
  <si>
    <t>mob_garpon_soldier</t>
  </si>
  <si>
    <t>mob_garpon_ranger</t>
  </si>
  <si>
    <t>mob_wight_claysoul</t>
  </si>
  <si>
    <t>mob_yeti_frozen</t>
  </si>
  <si>
    <t>mob_heylwizard</t>
  </si>
  <si>
    <t>mob_heylwizard_supreme</t>
  </si>
  <si>
    <t>mob_winterknight</t>
  </si>
  <si>
    <t>mob_zombie</t>
  </si>
  <si>
    <t>mob_jackal_arc</t>
  </si>
  <si>
    <t>mob_jackal_claw</t>
  </si>
  <si>
    <t>mob_gon_tor</t>
  </si>
  <si>
    <t>mob_nosehorn_beast</t>
  </si>
  <si>
    <t>mob_sadshadow</t>
  </si>
  <si>
    <t>mob_gon_mar</t>
  </si>
  <si>
    <t>mob_gon_dra</t>
  </si>
  <si>
    <t>mob_skullfighter</t>
  </si>
  <si>
    <t>mob_khane_cutter</t>
  </si>
  <si>
    <t>mob_khane_sickle</t>
  </si>
  <si>
    <t>mob_wildskull</t>
  </si>
  <si>
    <t>mob_khane</t>
  </si>
  <si>
    <t>boss_soulking</t>
  </si>
  <si>
    <t>mob_linch</t>
  </si>
  <si>
    <t>mob_pitzar</t>
  </si>
  <si>
    <t>mob_punch</t>
  </si>
  <si>
    <t>mob_giantworm</t>
  </si>
  <si>
    <t>mob_lisk</t>
  </si>
  <si>
    <t>mob_wight_templar</t>
  </si>
  <si>
    <t>mob_assassin_ebony</t>
  </si>
  <si>
    <t>mob_reaper_sickle</t>
  </si>
  <si>
    <t>mob_antross</t>
  </si>
  <si>
    <t>mob_jackal_shining</t>
  </si>
  <si>
    <t>mob_desconwolf</t>
  </si>
  <si>
    <t>mob_reaper_soul</t>
  </si>
  <si>
    <t>mob_wight_dred_knight</t>
  </si>
  <si>
    <t>mob_wight_dred_templar</t>
  </si>
  <si>
    <t>mob_antross_king</t>
  </si>
  <si>
    <t>boss_devilking</t>
  </si>
  <si>
    <t>일반 공격 보석 1번</t>
  </si>
  <si>
    <t>일반 공격 보석 2번</t>
  </si>
  <si>
    <t>일반 공격 보석 3번</t>
  </si>
  <si>
    <t>일반 공격 보석 4번</t>
  </si>
  <si>
    <t>일반 공격 보석 5번</t>
  </si>
  <si>
    <t>일반 공격 보석 6번</t>
  </si>
  <si>
    <t>일반 공격 보석 7번</t>
  </si>
  <si>
    <t>일반 공격 보석 8번</t>
  </si>
  <si>
    <t>일반 공격 보석 9번</t>
  </si>
  <si>
    <t>일반 공격 보석 10번</t>
  </si>
  <si>
    <t>일반 방어 보석 1번</t>
  </si>
  <si>
    <t>일반 방어 보석 2번</t>
  </si>
  <si>
    <t>일반 방어 보석 3번</t>
  </si>
  <si>
    <t>일반 방어 보석 4번</t>
  </si>
  <si>
    <t>일반 방어 보석 5번</t>
  </si>
  <si>
    <t>일반 방어 보석 6번</t>
  </si>
  <si>
    <t>일반 방어 보석 7번</t>
  </si>
  <si>
    <t>일반 방어 보석 8번</t>
  </si>
  <si>
    <t>일반 방어 보석 9번</t>
  </si>
  <si>
    <t>일반 방어 보석 10번</t>
  </si>
  <si>
    <t>일반 기타 보석 1번</t>
  </si>
  <si>
    <t>일반 기타 보석 2번</t>
  </si>
  <si>
    <t>일반 기타 보석 3번</t>
  </si>
  <si>
    <t>일반 기타 보석 4번</t>
  </si>
  <si>
    <t>일반 기타 보석 5번</t>
  </si>
  <si>
    <t>일반 기타 보석 6번</t>
  </si>
  <si>
    <t>일반 기타 보석 7번</t>
  </si>
  <si>
    <t>일반 기타 보석 8번</t>
  </si>
  <si>
    <t>일반 기타 보석 9번</t>
  </si>
  <si>
    <t>일반 기타 보석 10번</t>
  </si>
  <si>
    <t>고급 공격 보석 1번</t>
  </si>
  <si>
    <t>고급 공격 보석 2번</t>
  </si>
  <si>
    <t>고급 공격 보석 3번</t>
  </si>
  <si>
    <t>고급 공격 보석 4번</t>
  </si>
  <si>
    <t>고급 공격 보석 5번</t>
  </si>
  <si>
    <t>고급 공격 보석 6번</t>
  </si>
  <si>
    <t>고급 공격 보석 7번</t>
  </si>
  <si>
    <t>고급 공격 보석 8번</t>
  </si>
  <si>
    <t>고급 공격 보석 9번</t>
  </si>
  <si>
    <t>고급 공격 보석 10번</t>
  </si>
  <si>
    <t>고급 방어 보석 1번</t>
  </si>
  <si>
    <t>고급 방어 보석 2번</t>
  </si>
  <si>
    <t>고급 방어 보석 3번</t>
  </si>
  <si>
    <t>고급 방어 보석 4번</t>
  </si>
  <si>
    <t>고급 방어 보석 5번</t>
  </si>
  <si>
    <t>고급 방어 보석 6번</t>
  </si>
  <si>
    <t>고급 방어 보석 7번</t>
  </si>
  <si>
    <t>고급 방어 보석 8번</t>
  </si>
  <si>
    <t>고급 방어 보석 9번</t>
  </si>
  <si>
    <t>고급 방어 보석 10번</t>
  </si>
  <si>
    <t>고급 기타 보석 1번</t>
  </si>
  <si>
    <t>고급 기타 보석 2번</t>
  </si>
  <si>
    <t>고급 기타 보석 3번</t>
  </si>
  <si>
    <t>고급 기타 보석 4번</t>
  </si>
  <si>
    <t>고급 기타 보석 5번</t>
  </si>
  <si>
    <t>고급 기타 보석 6번</t>
  </si>
  <si>
    <t>고급 기타 보석 7번</t>
  </si>
  <si>
    <t>고급 기타 보석 8번</t>
  </si>
  <si>
    <t>고급 기타 보석 9번</t>
  </si>
  <si>
    <t>고급 기타 보석 10번</t>
  </si>
  <si>
    <t>희귀 공격 보석 1번</t>
  </si>
  <si>
    <t>희귀 공격 보석 2번</t>
  </si>
  <si>
    <t>희귀 공격 보석 3번</t>
  </si>
  <si>
    <t>희귀 공격 보석 4번</t>
  </si>
  <si>
    <t>희귀 공격 보석 5번</t>
  </si>
  <si>
    <t>희귀 공격 보석 6번</t>
  </si>
  <si>
    <t>희귀 공격 보석 7번</t>
  </si>
  <si>
    <t>희귀 공격 보석 8번</t>
  </si>
  <si>
    <t>희귀 공격 보석 9번</t>
  </si>
  <si>
    <t>희귀 공격 보석 10번</t>
  </si>
  <si>
    <t>희귀 방어 보석 1번</t>
  </si>
  <si>
    <t>희귀 방어 보석 2번</t>
  </si>
  <si>
    <t>희귀 방어 보석 3번</t>
  </si>
  <si>
    <t>희귀 방어 보석 4번</t>
  </si>
  <si>
    <t>희귀 방어 보석 5번</t>
  </si>
  <si>
    <t>희귀 방어 보석 6번</t>
  </si>
  <si>
    <t>희귀 방어 보석 7번</t>
  </si>
  <si>
    <t>희귀 방어 보석 8번</t>
  </si>
  <si>
    <t>희귀 방어 보석 9번</t>
  </si>
  <si>
    <t>희귀 방어 보석 10번</t>
  </si>
  <si>
    <t>희귀 기타 보석 1번</t>
  </si>
  <si>
    <t>희귀 기타 보석 2번</t>
  </si>
  <si>
    <t>희귀 기타 보석 3번</t>
  </si>
  <si>
    <t>희귀 기타 보석 4번</t>
  </si>
  <si>
    <t>희귀 기타 보석 5번</t>
  </si>
  <si>
    <t>희귀 기타 보석 6번</t>
  </si>
  <si>
    <t>희귀 기타 보석 7번</t>
  </si>
  <si>
    <t>희귀 기타 보석 8번</t>
  </si>
  <si>
    <t>희귀 기타 보석 9번</t>
  </si>
  <si>
    <t>희귀 기타 보석 10번</t>
  </si>
  <si>
    <t>영웅 공격 보석 1번</t>
  </si>
  <si>
    <t>영웅 공격 보석 2번</t>
  </si>
  <si>
    <t>영웅 공격 보석 3번</t>
  </si>
  <si>
    <t>영웅 공격 보석 4번</t>
  </si>
  <si>
    <t>영웅 공격 보석 5번</t>
  </si>
  <si>
    <t>영웅 공격 보석 6번</t>
  </si>
  <si>
    <t>영웅 공격 보석 7번</t>
  </si>
  <si>
    <t>영웅 공격 보석 8번</t>
  </si>
  <si>
    <t>영웅 공격 보석 9번</t>
  </si>
  <si>
    <t>영웅 공격 보석 10번</t>
  </si>
  <si>
    <t>영웅 방어 보석 1번</t>
  </si>
  <si>
    <t>영웅 방어 보석 2번</t>
  </si>
  <si>
    <t>영웅 방어 보석 3번</t>
  </si>
  <si>
    <t>영웅 방어 보석 4번</t>
  </si>
  <si>
    <t>영웅 방어 보석 5번</t>
  </si>
  <si>
    <t>영웅 방어 보석 6번</t>
  </si>
  <si>
    <t>영웅 방어 보석 7번</t>
  </si>
  <si>
    <t>영웅 방어 보석 8번</t>
  </si>
  <si>
    <t>영웅 방어 보석 9번</t>
  </si>
  <si>
    <t>영웅 방어 보석 10번</t>
  </si>
  <si>
    <t>영웅 기타 보석 1번</t>
  </si>
  <si>
    <t>영웅 기타 보석 2번</t>
  </si>
  <si>
    <t>영웅 기타 보석 3번</t>
  </si>
  <si>
    <t>영웅 기타 보석 4번</t>
  </si>
  <si>
    <t>영웅 기타 보석 5번</t>
  </si>
  <si>
    <t>영웅 기타 보석 6번</t>
  </si>
  <si>
    <t>영웅 기타 보석 7번</t>
  </si>
  <si>
    <t>영웅 기타 보석 8번</t>
  </si>
  <si>
    <t>영웅 기타 보석 9번</t>
  </si>
  <si>
    <t>영웅 기타 보석 10번</t>
  </si>
  <si>
    <t>전설 공격 보석 1번</t>
  </si>
  <si>
    <t>전설 공격 보석 2번</t>
  </si>
  <si>
    <t>전설 공격 보석 3번</t>
  </si>
  <si>
    <t>전설 공격 보석 4번</t>
  </si>
  <si>
    <t>전설 공격 보석 5번</t>
  </si>
  <si>
    <t>전설 공격 보석 6번</t>
  </si>
  <si>
    <t>전설 공격 보석 7번</t>
  </si>
  <si>
    <t>전설 공격 보석 8번</t>
  </si>
  <si>
    <t>전설 공격 보석 9번</t>
  </si>
  <si>
    <t>전설 공격 보석 10번</t>
  </si>
  <si>
    <t>전설 방어 보석 1번</t>
  </si>
  <si>
    <t>전설 방어 보석 2번</t>
  </si>
  <si>
    <t>전설 방어 보석 3번</t>
  </si>
  <si>
    <t>전설 방어 보석 4번</t>
  </si>
  <si>
    <t>전설 방어 보석 5번</t>
  </si>
  <si>
    <t>전설 방어 보석 6번</t>
  </si>
  <si>
    <t>전설 방어 보석 7번</t>
  </si>
  <si>
    <t>전설 방어 보석 8번</t>
  </si>
  <si>
    <t>전설 방어 보석 9번</t>
  </si>
  <si>
    <t>전설 방어 보석 10번</t>
  </si>
  <si>
    <t>전설 기타 보석 1번</t>
  </si>
  <si>
    <t>전설 기타 보석 2번</t>
  </si>
  <si>
    <t>전설 기타 보석 3번</t>
  </si>
  <si>
    <t>전설 기타 보석 4번</t>
  </si>
  <si>
    <t>전설 기타 보석 5번</t>
  </si>
  <si>
    <t>전설 기타 보석 6번</t>
  </si>
  <si>
    <t>전설 기타 보석 7번</t>
  </si>
  <si>
    <t>전설 기타 보석 8번</t>
  </si>
  <si>
    <t>전설 기타 보석 9번</t>
  </si>
  <si>
    <t>전설 기타 보석 10번</t>
  </si>
  <si>
    <t>음슴</t>
    <phoneticPr fontId="1" type="noConversion"/>
  </si>
  <si>
    <t>1단계 붉은색 보석 - 알파</t>
    <phoneticPr fontId="1" type="noConversion"/>
  </si>
  <si>
    <t>1단계 붉은색 보석 - 베타</t>
    <phoneticPr fontId="1" type="noConversion"/>
  </si>
  <si>
    <t>1단계 붉은색 보석 - 감마</t>
    <phoneticPr fontId="1" type="noConversion"/>
  </si>
  <si>
    <t>1단계 붉은색 보석 - 입실론</t>
    <phoneticPr fontId="1" type="noConversion"/>
  </si>
  <si>
    <t>1단계 붉은색 보석 - 세타</t>
    <phoneticPr fontId="1" type="noConversion"/>
  </si>
  <si>
    <t>1단계 푸른색 보석 - 알파</t>
  </si>
  <si>
    <t>1단계 푸른색 보석 - 베타</t>
  </si>
  <si>
    <t>1단계 푸른색 보석 - 감마</t>
  </si>
  <si>
    <t>1단계 푸른색 보석 - 입실론</t>
  </si>
  <si>
    <t>1단계 푸른색 보석 - 세타</t>
  </si>
  <si>
    <t>1단계 초록색 보석 - 알파</t>
  </si>
  <si>
    <t>1단계 초록색 보석 - 베타</t>
  </si>
  <si>
    <t>1단계 초록색 보석 - 감마</t>
  </si>
  <si>
    <t>1단계 초록색 보석 - 입실론</t>
  </si>
  <si>
    <t>1단계 초록색 보석 - 세타</t>
  </si>
  <si>
    <t>2단계 붉은색 보석 - 알파</t>
  </si>
  <si>
    <t>2단계 붉은색 보석 - 베타</t>
  </si>
  <si>
    <t>2단계 붉은색 보석 - 감마</t>
  </si>
  <si>
    <t>2단계 붉은색 보석 - 입실론</t>
  </si>
  <si>
    <t>2단계 붉은색 보석 - 세타</t>
  </si>
  <si>
    <t>2단계 푸른색 보석 - 알파</t>
  </si>
  <si>
    <t>2단계 푸른색 보석 - 베타</t>
  </si>
  <si>
    <t>2단계 푸른색 보석 - 감마</t>
  </si>
  <si>
    <t>2단계 푸른색 보석 - 입실론</t>
  </si>
  <si>
    <t>2단계 푸른색 보석 - 세타</t>
  </si>
  <si>
    <t>2단계 초록색 보석 - 알파</t>
  </si>
  <si>
    <t>2단계 초록색 보석 - 베타</t>
  </si>
  <si>
    <t>2단계 초록색 보석 - 감마</t>
  </si>
  <si>
    <t>2단계 초록색 보석 - 입실론</t>
  </si>
  <si>
    <t>2단계 초록색 보석 - 세타</t>
  </si>
  <si>
    <t>3단계 붉은색 보석 - 알파</t>
  </si>
  <si>
    <t>3단계 붉은색 보석 - 베타</t>
  </si>
  <si>
    <t>3단계 붉은색 보석 - 감마</t>
  </si>
  <si>
    <t>3단계 붉은색 보석 - 입실론</t>
  </si>
  <si>
    <t>3단계 붉은색 보석 - 세타</t>
  </si>
  <si>
    <t>3단계 푸른색 보석 - 알파</t>
  </si>
  <si>
    <t>3단계 푸른색 보석 - 베타</t>
  </si>
  <si>
    <t>3단계 푸른색 보석 - 감마</t>
  </si>
  <si>
    <t>3단계 푸른색 보석 - 입실론</t>
  </si>
  <si>
    <t>3단계 푸른색 보석 - 세타</t>
  </si>
  <si>
    <t>3단계 초록색 보석 - 알파</t>
  </si>
  <si>
    <t>3단계 초록색 보석 - 베타</t>
  </si>
  <si>
    <t>3단계 초록색 보석 - 감마</t>
  </si>
  <si>
    <t>3단계 초록색 보석 - 입실론</t>
  </si>
  <si>
    <t>3단계 초록색 보석 - 세타</t>
  </si>
  <si>
    <t>4단계 붉은색 보석 - 알파</t>
  </si>
  <si>
    <t>4단계 붉은색 보석 - 베타</t>
  </si>
  <si>
    <t>4단계 붉은색 보석 - 감마</t>
  </si>
  <si>
    <t>4단계 붉은색 보석 - 입실론</t>
  </si>
  <si>
    <t>4단계 붉은색 보석 - 세타</t>
  </si>
  <si>
    <t>4단계 푸른색 보석 - 알파</t>
  </si>
  <si>
    <t>4단계 푸른색 보석 - 베타</t>
  </si>
  <si>
    <t>4단계 푸른색 보석 - 감마</t>
  </si>
  <si>
    <t>4단계 푸른색 보석 - 입실론</t>
  </si>
  <si>
    <t>4단계 푸른색 보석 - 세타</t>
  </si>
  <si>
    <t>4단계 초록색 보석 - 알파</t>
  </si>
  <si>
    <t>4단계 초록색 보석 - 베타</t>
  </si>
  <si>
    <t>4단계 초록색 보석 - 감마</t>
  </si>
  <si>
    <t>4단계 초록색 보석 - 입실론</t>
  </si>
  <si>
    <t>4단계 초록색 보석 - 세타</t>
  </si>
  <si>
    <t>5단계 붉은색 보석 - 알파</t>
  </si>
  <si>
    <t>5단계 붉은색 보석 - 베타</t>
  </si>
  <si>
    <t>5단계 붉은색 보석 - 감마</t>
  </si>
  <si>
    <t>5단계 붉은색 보석 - 입실론</t>
  </si>
  <si>
    <t>5단계 붉은색 보석 - 세타</t>
  </si>
  <si>
    <t>5단계 푸른색 보석 - 알파</t>
  </si>
  <si>
    <t>5단계 푸른색 보석 - 베타</t>
  </si>
  <si>
    <t>5단계 푸른색 보석 - 감마</t>
  </si>
  <si>
    <t>5단계 푸른색 보석 - 입실론</t>
  </si>
  <si>
    <t>5단계 푸른색 보석 - 세타</t>
  </si>
  <si>
    <t>5단계 초록색 보석 - 알파</t>
  </si>
  <si>
    <t>5단계 초록색 보석 - 베타</t>
  </si>
  <si>
    <t>5단계 초록색 보석 - 감마</t>
  </si>
  <si>
    <t>5단계 초록색 보석 - 입실론</t>
  </si>
  <si>
    <t>5단계 초록색 보석 - 세타</t>
  </si>
  <si>
    <t>item_material_jewel_001</t>
  </si>
  <si>
    <t>item_material_jewel_002</t>
  </si>
  <si>
    <t>item_material_jewel_003</t>
  </si>
  <si>
    <t>item_material_jewel_004</t>
  </si>
  <si>
    <t>item_material_jewel_005</t>
  </si>
  <si>
    <t>item_material_jewel_006</t>
  </si>
  <si>
    <t>item_material_jewel_007</t>
  </si>
  <si>
    <t>item_material_jewel_008</t>
  </si>
  <si>
    <t>item_material_jewel_009</t>
  </si>
  <si>
    <t>item_material_jewel_010</t>
  </si>
  <si>
    <t>item_material_jewel_101</t>
    <phoneticPr fontId="1" type="noConversion"/>
  </si>
  <si>
    <t>item_material_jewel_102</t>
  </si>
  <si>
    <t>item_material_jewel_103</t>
  </si>
  <si>
    <t>item_material_jewel_104</t>
  </si>
  <si>
    <t>item_material_jewel_105</t>
  </si>
  <si>
    <t>item_material_jewel_106</t>
  </si>
  <si>
    <t>item_material_jewel_107</t>
  </si>
  <si>
    <t>item_material_jewel_108</t>
  </si>
  <si>
    <t>item_material_jewel_109</t>
  </si>
  <si>
    <t>item_material_jewel_110</t>
  </si>
  <si>
    <t>item_material_jewel_011</t>
    <phoneticPr fontId="1" type="noConversion"/>
  </si>
  <si>
    <t>item_material_jewel_012</t>
  </si>
  <si>
    <t>item_material_jewel_013</t>
  </si>
  <si>
    <t>item_material_jewel_014</t>
  </si>
  <si>
    <t>item_material_jewel_015</t>
  </si>
  <si>
    <t>item_material_jewel_016</t>
  </si>
  <si>
    <t>item_material_jewel_017</t>
  </si>
  <si>
    <t>item_material_jewel_018</t>
  </si>
  <si>
    <t>item_material_jewel_019</t>
  </si>
  <si>
    <t>item_material_jewel_020</t>
  </si>
  <si>
    <t>item_material_jewel_111</t>
    <phoneticPr fontId="1" type="noConversion"/>
  </si>
  <si>
    <t>item_material_jewel_112</t>
  </si>
  <si>
    <t>item_material_jewel_113</t>
  </si>
  <si>
    <t>item_material_jewel_114</t>
  </si>
  <si>
    <t>item_material_jewel_115</t>
  </si>
  <si>
    <t>item_material_jewel_116</t>
  </si>
  <si>
    <t>item_material_jewel_117</t>
  </si>
  <si>
    <t>item_material_jewel_118</t>
  </si>
  <si>
    <t>item_material_jewel_119</t>
  </si>
  <si>
    <t>item_material_jewel_120</t>
  </si>
  <si>
    <t>item_material_jewel_021</t>
    <phoneticPr fontId="1" type="noConversion"/>
  </si>
  <si>
    <t>item_material_jewel_022</t>
  </si>
  <si>
    <t>item_material_jewel_023</t>
  </si>
  <si>
    <t>item_material_jewel_024</t>
  </si>
  <si>
    <t>item_material_jewel_025</t>
  </si>
  <si>
    <t>item_material_jewel_026</t>
  </si>
  <si>
    <t>item_material_jewel_027</t>
  </si>
  <si>
    <t>item_material_jewel_028</t>
  </si>
  <si>
    <t>item_material_jewel_029</t>
  </si>
  <si>
    <t>item_material_jewel_030</t>
  </si>
  <si>
    <t>item_material_jewel_121</t>
    <phoneticPr fontId="1" type="noConversion"/>
  </si>
  <si>
    <t>item_material_jewel_122</t>
  </si>
  <si>
    <t>item_material_jewel_123</t>
  </si>
  <si>
    <t>item_material_jewel_124</t>
  </si>
  <si>
    <t>item_material_jewel_125</t>
  </si>
  <si>
    <t>item_material_jewel_126</t>
  </si>
  <si>
    <t>item_material_jewel_127</t>
  </si>
  <si>
    <t>item_material_jewel_128</t>
  </si>
  <si>
    <t>item_material_jewel_129</t>
  </si>
  <si>
    <t>item_material_jewel_130</t>
  </si>
  <si>
    <t>item_material_jewel_031</t>
    <phoneticPr fontId="1" type="noConversion"/>
  </si>
  <si>
    <t>item_material_jewel_032</t>
  </si>
  <si>
    <t>item_material_jewel_033</t>
  </si>
  <si>
    <t>item_material_jewel_034</t>
  </si>
  <si>
    <t>item_material_jewel_035</t>
  </si>
  <si>
    <t>item_material_jewel_036</t>
  </si>
  <si>
    <t>item_material_jewel_037</t>
  </si>
  <si>
    <t>item_material_jewel_038</t>
  </si>
  <si>
    <t>item_material_jewel_039</t>
  </si>
  <si>
    <t>item_material_jewel_040</t>
  </si>
  <si>
    <t>item_material_jewel_131</t>
    <phoneticPr fontId="1" type="noConversion"/>
  </si>
  <si>
    <t>item_material_jewel_132</t>
  </si>
  <si>
    <t>item_material_jewel_133</t>
  </si>
  <si>
    <t>item_material_jewel_134</t>
  </si>
  <si>
    <t>item_material_jewel_135</t>
  </si>
  <si>
    <t>item_material_jewel_136</t>
  </si>
  <si>
    <t>item_material_jewel_137</t>
  </si>
  <si>
    <t>item_material_jewel_138</t>
  </si>
  <si>
    <t>item_material_jewel_139</t>
  </si>
  <si>
    <t>item_material_jewel_140</t>
  </si>
  <si>
    <t>item_material_jewel_041</t>
    <phoneticPr fontId="1" type="noConversion"/>
  </si>
  <si>
    <t>item_material_jewel_042</t>
  </si>
  <si>
    <t>item_material_jewel_043</t>
  </si>
  <si>
    <t>item_material_jewel_044</t>
  </si>
  <si>
    <t>item_material_jewel_046</t>
  </si>
  <si>
    <t>item_material_jewel_047</t>
  </si>
  <si>
    <t>item_material_jewel_048</t>
  </si>
  <si>
    <t>item_material_jewel_049</t>
  </si>
  <si>
    <t>item_material_jewel_050</t>
  </si>
  <si>
    <t>item_material_jewel_141</t>
    <phoneticPr fontId="1" type="noConversion"/>
  </si>
  <si>
    <t>item_material_jewel_142</t>
  </si>
  <si>
    <t>item_material_jewel_143</t>
  </si>
  <si>
    <t>item_material_jewel_144</t>
  </si>
  <si>
    <t>item_material_jewel_145</t>
  </si>
  <si>
    <t>item_material_jewel_146</t>
  </si>
  <si>
    <t>item_material_jewel_147</t>
  </si>
  <si>
    <t>item_material_jewel_148</t>
  </si>
  <si>
    <t>item_material_jewel_149</t>
  </si>
  <si>
    <t>item_material_jewel_150</t>
  </si>
  <si>
    <t>칭호 메달</t>
    <phoneticPr fontId="1" type="noConversion"/>
  </si>
  <si>
    <t>도감에 등록해 추가 능력치를 획득할 수 있습니다.</t>
  </si>
  <si>
    <t>도감 등록 아이템</t>
    <phoneticPr fontId="1" type="noConversion"/>
  </si>
  <si>
    <t>보급형 메모리 칩 : 무기</t>
    <phoneticPr fontId="1" type="noConversion"/>
  </si>
  <si>
    <t>보급형 메모리 칩 : 방어구</t>
    <phoneticPr fontId="1" type="noConversion"/>
  </si>
  <si>
    <t>개량형 메모리 칩 : 무기</t>
    <phoneticPr fontId="1" type="noConversion"/>
  </si>
  <si>
    <t>개량형 메모리 칩 : 방어구</t>
    <phoneticPr fontId="1" type="noConversion"/>
  </si>
  <si>
    <t>고급형 메모리 칩 : 무기</t>
    <phoneticPr fontId="1" type="noConversion"/>
  </si>
  <si>
    <t>고급형 메모리 칩 : 방어구</t>
    <phoneticPr fontId="1" type="noConversion"/>
  </si>
  <si>
    <t>장비를 기동하게 해 주는 메모리 칩.&lt;br&gt;특정 장비 제작 시 사용합니다.</t>
    <phoneticPr fontId="1" type="noConversion"/>
  </si>
  <si>
    <t>장비를 기동하게 해 주는 향상된 메모리 칩.&lt;br&gt;특정 장비 제작 시 사용합니다.</t>
    <phoneticPr fontId="1" type="noConversion"/>
  </si>
  <si>
    <t>장비를 기동하게 해 주는 고품질 메모리 칩.&lt;br&gt;특정 장비 제작 시 사용합니다.</t>
    <phoneticPr fontId="1" type="noConversion"/>
  </si>
  <si>
    <t>item_material_jewel_045</t>
    <phoneticPr fontId="1" type="noConversion"/>
  </si>
  <si>
    <t>item_material_jewel_301</t>
    <phoneticPr fontId="1" type="noConversion"/>
  </si>
  <si>
    <t>item_material_jewel_302</t>
  </si>
  <si>
    <t>item_material_jewel_303</t>
  </si>
  <si>
    <t>item_material_jewel_304</t>
  </si>
  <si>
    <t>item_material_jewel_305</t>
  </si>
  <si>
    <t>item_material_jewel_306</t>
  </si>
  <si>
    <t>item_material_jewel_307</t>
  </si>
  <si>
    <t>item_material_jewel_308</t>
  </si>
  <si>
    <t>item_material_jewel_309</t>
  </si>
  <si>
    <t>item_material_jewel_310</t>
  </si>
  <si>
    <t>item_material_jewel_311</t>
    <phoneticPr fontId="1" type="noConversion"/>
  </si>
  <si>
    <t>item_material_jewel_312</t>
  </si>
  <si>
    <t>item_material_jewel_313</t>
  </si>
  <si>
    <t>item_material_jewel_314</t>
  </si>
  <si>
    <t>item_material_jewel_315</t>
  </si>
  <si>
    <t>item_material_jewel_316</t>
  </si>
  <si>
    <t>item_material_jewel_317</t>
  </si>
  <si>
    <t>item_material_jewel_318</t>
  </si>
  <si>
    <t>item_material_jewel_319</t>
  </si>
  <si>
    <t>item_material_jewel_320</t>
  </si>
  <si>
    <t>item_material_jewel_321</t>
    <phoneticPr fontId="1" type="noConversion"/>
  </si>
  <si>
    <t>item_material_jewel_322</t>
  </si>
  <si>
    <t>item_material_jewel_323</t>
  </si>
  <si>
    <t>item_material_jewel_324</t>
  </si>
  <si>
    <t>item_material_jewel_325</t>
  </si>
  <si>
    <t>item_material_jewel_326</t>
  </si>
  <si>
    <t>item_material_jewel_327</t>
  </si>
  <si>
    <t>item_material_jewel_328</t>
  </si>
  <si>
    <t>item_material_jewel_329</t>
  </si>
  <si>
    <t>item_material_jewel_330</t>
  </si>
  <si>
    <t>item_material_jewel_331</t>
    <phoneticPr fontId="1" type="noConversion"/>
  </si>
  <si>
    <t>item_material_jewel_332</t>
  </si>
  <si>
    <t>item_material_jewel_333</t>
  </si>
  <si>
    <t>item_material_jewel_334</t>
  </si>
  <si>
    <t>item_material_jewel_335</t>
  </si>
  <si>
    <t>item_material_jewel_336</t>
  </si>
  <si>
    <t>item_material_jewel_337</t>
  </si>
  <si>
    <t>item_material_jewel_338</t>
  </si>
  <si>
    <t>item_material_jewel_339</t>
  </si>
  <si>
    <t>item_material_jewel_340</t>
  </si>
  <si>
    <t>item_material_jewel_341</t>
    <phoneticPr fontId="1" type="noConversion"/>
  </si>
  <si>
    <t>item_material_jewel_342</t>
  </si>
  <si>
    <t>item_material_jewel_343</t>
  </si>
  <si>
    <t>item_material_jewel_344</t>
  </si>
  <si>
    <t>item_material_jewel_345</t>
  </si>
  <si>
    <t>item_material_jewel_346</t>
  </si>
  <si>
    <t>item_material_jewel_347</t>
  </si>
  <si>
    <t>item_material_jewel_348</t>
  </si>
  <si>
    <t>item_material_jewel_349</t>
  </si>
  <si>
    <t>item_material_jewel_350</t>
  </si>
  <si>
    <t>1단계 붉은색 보석 - 뮤</t>
    <phoneticPr fontId="1" type="noConversion"/>
  </si>
  <si>
    <t>1단계 붉은색 보석 - 파이</t>
    <phoneticPr fontId="1" type="noConversion"/>
  </si>
  <si>
    <t>1단계 붉은색 보석 - 카이</t>
    <phoneticPr fontId="1" type="noConversion"/>
  </si>
  <si>
    <t>1단계 붉은색 보석 - 오메가</t>
    <phoneticPr fontId="1" type="noConversion"/>
  </si>
  <si>
    <t>1단계 붉은색 보석 - 타우</t>
    <phoneticPr fontId="1" type="noConversion"/>
  </si>
  <si>
    <t>1단계 푸른색 보석 - 뮤</t>
  </si>
  <si>
    <t>1단계 푸른색 보석 - 파이</t>
  </si>
  <si>
    <t>1단계 푸른색 보석 - 타우</t>
  </si>
  <si>
    <t>1단계 푸른색 보석 - 카이</t>
  </si>
  <si>
    <t>1단계 푸른색 보석 - 오메가</t>
  </si>
  <si>
    <t>1단계 초록색 보석 - 뮤</t>
  </si>
  <si>
    <t>1단계 초록색 보석 - 파이</t>
  </si>
  <si>
    <t>1단계 초록색 보석 - 타우</t>
  </si>
  <si>
    <t>1단계 초록색 보석 - 카이</t>
  </si>
  <si>
    <t>1단계 초록색 보석 - 오메가</t>
  </si>
  <si>
    <t>2단계 붉은색 보석 - 뮤</t>
  </si>
  <si>
    <t>2단계 붉은색 보석 - 파이</t>
  </si>
  <si>
    <t>2단계 붉은색 보석 - 타우</t>
  </si>
  <si>
    <t>2단계 붉은색 보석 - 카이</t>
  </si>
  <si>
    <t>2단계 붉은색 보석 - 오메가</t>
  </si>
  <si>
    <t>2단계 푸른색 보석 - 뮤</t>
  </si>
  <si>
    <t>2단계 푸른색 보석 - 파이</t>
  </si>
  <si>
    <t>2단계 푸른색 보석 - 타우</t>
  </si>
  <si>
    <t>2단계 푸른색 보석 - 카이</t>
  </si>
  <si>
    <t>2단계 푸른색 보석 - 오메가</t>
  </si>
  <si>
    <t>2단계 초록색 보석 - 뮤</t>
  </si>
  <si>
    <t>2단계 초록색 보석 - 파이</t>
  </si>
  <si>
    <t>2단계 초록색 보석 - 타우</t>
  </si>
  <si>
    <t>2단계 초록색 보석 - 카이</t>
  </si>
  <si>
    <t>2단계 초록색 보석 - 오메가</t>
  </si>
  <si>
    <t>3단계 붉은색 보석 - 뮤</t>
  </si>
  <si>
    <t>3단계 붉은색 보석 - 파이</t>
  </si>
  <si>
    <t>3단계 붉은색 보석 - 타우</t>
  </si>
  <si>
    <t>3단계 붉은색 보석 - 카이</t>
  </si>
  <si>
    <t>3단계 붉은색 보석 - 오메가</t>
  </si>
  <si>
    <t>3단계 푸른색 보석 - 뮤</t>
  </si>
  <si>
    <t>3단계 푸른색 보석 - 파이</t>
  </si>
  <si>
    <t>3단계 푸른색 보석 - 타우</t>
  </si>
  <si>
    <t>3단계 푸른색 보석 - 카이</t>
  </si>
  <si>
    <t>3단계 푸른색 보석 - 오메가</t>
  </si>
  <si>
    <t>3단계 초록색 보석 - 뮤</t>
  </si>
  <si>
    <t>3단계 초록색 보석 - 파이</t>
  </si>
  <si>
    <t>3단계 초록색 보석 - 타우</t>
  </si>
  <si>
    <t>3단계 초록색 보석 - 카이</t>
  </si>
  <si>
    <t>3단계 초록색 보석 - 오메가</t>
  </si>
  <si>
    <t>4단계 붉은색 보석 - 뮤</t>
  </si>
  <si>
    <t>4단계 붉은색 보석 - 파이</t>
  </si>
  <si>
    <t>4단계 붉은색 보석 - 타우</t>
  </si>
  <si>
    <t>4단계 붉은색 보석 - 카이</t>
  </si>
  <si>
    <t>4단계 붉은색 보석 - 오메가</t>
  </si>
  <si>
    <t>4단계 푸른색 보석 - 뮤</t>
  </si>
  <si>
    <t>4단계 푸른색 보석 - 파이</t>
  </si>
  <si>
    <t>4단계 푸른색 보석 - 타우</t>
  </si>
  <si>
    <t>4단계 푸른색 보석 - 카이</t>
  </si>
  <si>
    <t>4단계 푸른색 보석 - 오메가</t>
  </si>
  <si>
    <t>4단계 초록색 보석 - 뮤</t>
  </si>
  <si>
    <t>4단계 초록색 보석 - 파이</t>
  </si>
  <si>
    <t>4단계 초록색 보석 - 타우</t>
  </si>
  <si>
    <t>4단계 초록색 보석 - 카이</t>
  </si>
  <si>
    <t>4단계 초록색 보석 - 오메가</t>
  </si>
  <si>
    <t>5단계 붉은색 보석 - 뮤</t>
  </si>
  <si>
    <t>5단계 붉은색 보석 - 파이</t>
  </si>
  <si>
    <t>5단계 붉은색 보석 - 타우</t>
  </si>
  <si>
    <t>5단계 붉은색 보석 - 카이</t>
  </si>
  <si>
    <t>5단계 붉은색 보석 - 오메가</t>
  </si>
  <si>
    <t>5단계 푸른색 보석 - 뮤</t>
  </si>
  <si>
    <t>5단계 푸른색 보석 - 파이</t>
  </si>
  <si>
    <t>5단계 푸른색 보석 - 타우</t>
  </si>
  <si>
    <t>5단계 푸른색 보석 - 카이</t>
  </si>
  <si>
    <t>5단계 푸른색 보석 - 오메가</t>
  </si>
  <si>
    <t>5단계 초록색 보석 - 뮤</t>
  </si>
  <si>
    <t>5단계 초록색 보석 - 파이</t>
  </si>
  <si>
    <t>5단계 초록색 보석 - 타우</t>
  </si>
  <si>
    <t>5단계 초록색 보석 - 카이</t>
  </si>
  <si>
    <t>5단계 초록색 보석 - 오메가</t>
  </si>
  <si>
    <t>토벌전 1번 보상상자 - 영웅</t>
    <phoneticPr fontId="1" type="noConversion"/>
  </si>
  <si>
    <t>토벌전 1번 보상상자 - 희귀</t>
    <phoneticPr fontId="1" type="noConversion"/>
  </si>
  <si>
    <t>토벌전 1번 보상상자 - 고급</t>
    <phoneticPr fontId="1" type="noConversion"/>
  </si>
  <si>
    <t>토벌전 1번 보상상자 - 일반</t>
    <phoneticPr fontId="1" type="noConversion"/>
  </si>
  <si>
    <t>토벌전 2번 보상상자 - 영웅</t>
  </si>
  <si>
    <t>토벌전 2번 보상상자 - 희귀</t>
  </si>
  <si>
    <t>토벌전 2번 보상상자 - 고급</t>
  </si>
  <si>
    <t>토벌전 2번 보상상자 - 일반</t>
  </si>
  <si>
    <t>음슴</t>
    <phoneticPr fontId="1" type="noConversion"/>
  </si>
  <si>
    <t>item_material_box_100</t>
    <phoneticPr fontId="1" type="noConversion"/>
  </si>
  <si>
    <t>item_material_box_101</t>
    <phoneticPr fontId="1" type="noConversion"/>
  </si>
  <si>
    <t>버서커 토벌전 보상 상자 - 영웅</t>
    <phoneticPr fontId="1" type="noConversion"/>
  </si>
  <si>
    <t>버서커 토벌전 보상 상자 - 희귀</t>
    <phoneticPr fontId="1" type="noConversion"/>
  </si>
  <si>
    <t>버서커 토벌전 보상 상자 - 고급</t>
    <phoneticPr fontId="1" type="noConversion"/>
  </si>
  <si>
    <t>버서커 토벌전 보상 상자 - 일반</t>
    <phoneticPr fontId="1" type="noConversion"/>
  </si>
  <si>
    <t>탄탈로스 토벌전 보상 상자 - 영웅</t>
  </si>
  <si>
    <t>탄탈로스 토벌전 보상 상자 - 희귀</t>
  </si>
  <si>
    <t>탄탈로스 토벌전 보상 상자 - 고급</t>
  </si>
  <si>
    <t>탄탈로스 토벌전 보상 상자 - 일반</t>
  </si>
  <si>
    <t>버서커 토벌 성공 시 지급되는 보상 상자</t>
    <phoneticPr fontId="1" type="noConversion"/>
  </si>
  <si>
    <t>탄탈로스 토벌 성공 시 지급되는 보상 상자</t>
    <phoneticPr fontId="1" type="noConversion"/>
  </si>
  <si>
    <t>라그라미아 DNA 캡슐</t>
    <phoneticPr fontId="1" type="noConversion"/>
  </si>
  <si>
    <t>데카르디 DNA 캡슐</t>
    <phoneticPr fontId="1" type="noConversion"/>
  </si>
  <si>
    <t>샤일론 DNA 캡슐</t>
    <phoneticPr fontId="1" type="noConversion"/>
  </si>
  <si>
    <t>그레이트 화이트 혼 DNA 캡슐</t>
    <phoneticPr fontId="1" type="noConversion"/>
  </si>
  <si>
    <t>데카렌 DNA 캡슐</t>
    <phoneticPr fontId="1" type="noConversion"/>
  </si>
  <si>
    <t>시루스트 DNA 캡슐</t>
    <phoneticPr fontId="1" type="noConversion"/>
  </si>
  <si>
    <t>만능 DNA 캡슐</t>
    <phoneticPr fontId="1" type="noConversion"/>
  </si>
  <si>
    <t>라그라미아 심화 연구 승인 키</t>
    <phoneticPr fontId="1" type="noConversion"/>
  </si>
  <si>
    <t>데카르디 심화 연구 승인 키</t>
    <phoneticPr fontId="1" type="noConversion"/>
  </si>
  <si>
    <t>샤일론 심화 연구 승인 키</t>
    <phoneticPr fontId="1" type="noConversion"/>
  </si>
  <si>
    <t>그레이트 화이트 혼 심화 연구 승인 키</t>
    <phoneticPr fontId="1" type="noConversion"/>
  </si>
  <si>
    <t>데카렌 심화 연구 승인 키</t>
    <phoneticPr fontId="1" type="noConversion"/>
  </si>
  <si>
    <t>시루스트 심화 연구 승인 키</t>
    <phoneticPr fontId="1" type="noConversion"/>
  </si>
  <si>
    <t>신존 DNA 캡슐</t>
    <phoneticPr fontId="1" type="noConversion"/>
  </si>
  <si>
    <t>제누스 레버너티 DNA 캡슐</t>
    <phoneticPr fontId="1" type="noConversion"/>
  </si>
  <si>
    <t>제누스 레버너티 심화 연구 승인 키</t>
    <phoneticPr fontId="1" type="noConversion"/>
  </si>
  <si>
    <t>신존 심화 연구 승인 키</t>
    <phoneticPr fontId="1" type="noConversion"/>
  </si>
  <si>
    <t>라그라미아 연구에 사용되는 캡슐</t>
    <phoneticPr fontId="1" type="noConversion"/>
  </si>
  <si>
    <t>데카르디 연구에 사용되는 캡슐</t>
    <phoneticPr fontId="1" type="noConversion"/>
  </si>
  <si>
    <t>샤일론 연구에 사용되는 캡슐</t>
    <phoneticPr fontId="1" type="noConversion"/>
  </si>
  <si>
    <t>그레이트 화이트 혼 연구에 사용되는 캡슐</t>
    <phoneticPr fontId="1" type="noConversion"/>
  </si>
  <si>
    <t>모든 캡슐을 대신하여 사용할 수 있는 캡슐</t>
    <phoneticPr fontId="1" type="noConversion"/>
  </si>
  <si>
    <t>제누스 레버너티 연구에 사용되는 캡슐</t>
    <phoneticPr fontId="1" type="noConversion"/>
  </si>
  <si>
    <t>신존 연구에 사용되는 캡슐</t>
    <phoneticPr fontId="1" type="noConversion"/>
  </si>
  <si>
    <t>데카렌 연구에 사용되는 캡슐</t>
    <phoneticPr fontId="1" type="noConversion"/>
  </si>
  <si>
    <t>시루스트 연구에 사용되는 캡슐</t>
    <phoneticPr fontId="1" type="noConversion"/>
  </si>
  <si>
    <t>라그라미아 심화 연구 승인에 필요한 키</t>
    <phoneticPr fontId="1" type="noConversion"/>
  </si>
  <si>
    <t>데카르디 심화 연구 승인에 필요한 키</t>
    <phoneticPr fontId="1" type="noConversion"/>
  </si>
  <si>
    <t>샤일론 심화 연구 승인에 필요한 키</t>
    <phoneticPr fontId="1" type="noConversion"/>
  </si>
  <si>
    <t>그레이트 화이트 혼 심화 연구 승인에 필요한 키</t>
    <phoneticPr fontId="1" type="noConversion"/>
  </si>
  <si>
    <t>제누스 레버너티 심화 연구 승인에 필요한 키</t>
    <phoneticPr fontId="1" type="noConversion"/>
  </si>
  <si>
    <t>데카렌 심화 연구 승인에 필요한 키</t>
    <phoneticPr fontId="1" type="noConversion"/>
  </si>
  <si>
    <t>시루스트 심화 연구 승인에 필요한 키</t>
    <phoneticPr fontId="1" type="noConversion"/>
  </si>
  <si>
    <t>신존 심화 연구 승인에 필요한 키</t>
    <phoneticPr fontId="1" type="noConversion"/>
  </si>
  <si>
    <t>최상급 메모리 칩 : 방어구</t>
    <phoneticPr fontId="1" type="noConversion"/>
  </si>
  <si>
    <t>최상급 메모리 칩 : 무기</t>
    <phoneticPr fontId="1" type="noConversion"/>
  </si>
  <si>
    <t>장비를 기동하게 해 주는 최상급 메모리 칩.&lt;br&gt;특정 장비 제작 시 사용합니다.</t>
    <phoneticPr fontId="1" type="noConversion"/>
  </si>
  <si>
    <t>드미트론 DNA 캡슐</t>
    <phoneticPr fontId="1" type="noConversion"/>
  </si>
  <si>
    <t>드미트론 연구에 사용되는 캡슐</t>
    <phoneticPr fontId="1" type="noConversion"/>
  </si>
  <si>
    <t>드미트론 심화 연구 승인 키</t>
    <phoneticPr fontId="1" type="noConversion"/>
  </si>
  <si>
    <t>드미트론 심화 연구 승인에 필요한 키</t>
    <phoneticPr fontId="1" type="noConversion"/>
  </si>
  <si>
    <t>드미트론 핵심 연구 승인 키</t>
    <phoneticPr fontId="1" type="noConversion"/>
  </si>
  <si>
    <t>제누스 레버너티 핵심 연구 승인 키</t>
    <phoneticPr fontId="1" type="noConversion"/>
  </si>
  <si>
    <t>신존 핵심 연구 승인 키</t>
    <phoneticPr fontId="1" type="noConversion"/>
  </si>
  <si>
    <t>드미트론 연구소 아이템</t>
    <phoneticPr fontId="1" type="noConversion"/>
  </si>
  <si>
    <t>제누스 레버너티 연구소 아이템</t>
    <phoneticPr fontId="1" type="noConversion"/>
  </si>
  <si>
    <t>신존 연구소 아이템</t>
    <phoneticPr fontId="1" type="noConversion"/>
  </si>
  <si>
    <t>구릉지 챔피언 매드사이보그</t>
    <phoneticPr fontId="1" type="noConversion"/>
  </si>
  <si>
    <t>사막 챔피언 마법 드라키온</t>
    <phoneticPr fontId="1" type="noConversion"/>
  </si>
  <si>
    <t>습지 챔피언 렉스로이드</t>
    <phoneticPr fontId="1" type="noConversion"/>
  </si>
  <si>
    <t>설원 챔피언 아이스리스크</t>
    <phoneticPr fontId="1" type="noConversion"/>
  </si>
  <si>
    <t>연구소 챔피언 와일드스컬</t>
    <phoneticPr fontId="1" type="noConversion"/>
  </si>
  <si>
    <t>몬스터 도감 등록에 필요한 시루스트 챔피언 몬스터 자이언트 와일드스컬 코어</t>
    <phoneticPr fontId="1" type="noConversion"/>
  </si>
  <si>
    <t>몬스터 도감 등록에 필요한 그레이트 화이트 혼 챔피언 몬스터 아이스리스크 코어</t>
    <phoneticPr fontId="1" type="noConversion"/>
  </si>
  <si>
    <t>몬스터 도감 등록에 필요한 샤일론 챔피언 몬스터 렉스로이드 코어</t>
    <phoneticPr fontId="1" type="noConversion"/>
  </si>
  <si>
    <t>몬스터 도감 등록에 필요한 데카르디 챔피언 몬스터 마법 드라키온 코어</t>
    <phoneticPr fontId="1" type="noConversion"/>
  </si>
  <si>
    <t>몬스터 도감 등록에 필요한 라그라미아 챔피언 몬스터 매드사이보그 코어</t>
    <phoneticPr fontId="1" type="noConversion"/>
  </si>
  <si>
    <t>몬스터 도감 등록에 필요한 그레이트 화이트 혼 챔피언 몬스터 아이스리스키 코어</t>
    <phoneticPr fontId="1" type="noConversion"/>
  </si>
  <si>
    <t>몬스터 도감 등록에 필요한 시루스트 챔피언 몬스터 와일드스컬 코어</t>
    <phoneticPr fontId="1" type="noConversion"/>
  </si>
  <si>
    <t>item_material_memorychip_01</t>
    <phoneticPr fontId="1" type="noConversion"/>
  </si>
  <si>
    <t>item_material_memorychip_02</t>
  </si>
  <si>
    <t>item_material_memorychip_03</t>
  </si>
  <si>
    <t>item_material_memorychip_04</t>
  </si>
  <si>
    <t>item_material_memorychip_05</t>
  </si>
  <si>
    <t>item_material_memorychip_06</t>
  </si>
  <si>
    <t>item_material_memorychip_07</t>
  </si>
  <si>
    <t>item_material_memorychip_08</t>
  </si>
  <si>
    <t>item_collect_medal_001</t>
    <phoneticPr fontId="1" type="noConversion"/>
  </si>
  <si>
    <t>장비에 장착 시 다음의 효과를 얻을 수 있습니다.&lt;br&gt;최대 물리 대미지 + 1</t>
  </si>
  <si>
    <t>장비에 장착 시 다음의 효과를 얻을 수 있습니다.&lt;br&gt;최대 마법 대미지 + 1</t>
  </si>
  <si>
    <t>장비에 장착 시 다음의 효과를 얻을 수 있습니다.&lt;br&gt;PvP 최대 물리 대미지 + 1</t>
  </si>
  <si>
    <t>장비에 장착 시 다음의 효과를 얻을 수 있습니다.&lt;br&gt;PvP 최대 마법 대미지 + 1</t>
  </si>
  <si>
    <t>장비에 장착 시 다음의 효과를 얻을 수 있습니다.&lt;br&gt;PvE 최대 물리 대미지 + 1</t>
  </si>
  <si>
    <t>장비에 장착 시 다음의 효과를 얻을 수 있습니다.&lt;br&gt;PvE 최대 마법 대미지 + 1</t>
  </si>
  <si>
    <t>장비에 장착 시 다음의 효과를 얻을 수 있습니다.&lt;br&gt;BOSS 최대 물리 대미지 + 1</t>
  </si>
  <si>
    <t>장비에 장착 시 다음의 효과를 얻을 수 있습니다.&lt;br&gt;BOSS 최대 마법 대미지 + 1</t>
  </si>
  <si>
    <t>장비에 장착 시 다음의 효과를 얻을 수 있습니다.&lt;br&gt;체력 재생 + 1</t>
  </si>
  <si>
    <t>장비에 장착 시 다음의 효과를 얻을 수 있습니다.&lt;br&gt;물리 대미지 감소 + 1</t>
  </si>
  <si>
    <t>장비에 장착 시 다음의 효과를 얻을 수 있습니다.&lt;br&gt;마법 대미지 감소 + 1</t>
  </si>
  <si>
    <t>장비에 장착 시 다음의 효과를 얻을 수 있습니다.&lt;br&gt;PvP 물리 대미지 감소 + 1</t>
  </si>
  <si>
    <t>장비에 장착 시 다음의 효과를 얻을 수 있습니다.&lt;br&gt;PvP 마법 대미지 감소 + 1</t>
  </si>
  <si>
    <t>장비에 장착 시 다음의 효과를 얻을 수 있습니다.&lt;br&gt;PvE 물리 대미지 감소 + 1</t>
  </si>
  <si>
    <t>장비에 장착 시 다음의 효과를 얻을 수 있습니다.&lt;br&gt;PvE 마법 대미지 감소 + 1</t>
  </si>
  <si>
    <t>장비에 장착 시 다음의 효과를 얻을 수 있습니다.&lt;br&gt;BOSS 물리 대미지 감소 + 1</t>
  </si>
  <si>
    <t>장비에 장착 시 다음의 효과를 얻을 수 있습니다.&lt;br&gt;BOSS 마법 대미지 감소 + 1</t>
  </si>
  <si>
    <t>장비에 장착 시 다음의 효과를 얻을 수 있습니다.&lt;br&gt;스킬 자원 재생 + 1</t>
  </si>
  <si>
    <t>장비에 장착 시 다음의 효과를 얻을 수 있습니다.&lt;br&gt;명중 + 1</t>
  </si>
  <si>
    <t>장비에 장착 시 다음의 효과를 얻을 수 있습니다.&lt;br&gt;회피 + 1</t>
  </si>
  <si>
    <t>장비에 장착 시 다음의 효과를 얻을 수 있습니다.&lt;br&gt;PvP 명중 + 1</t>
  </si>
  <si>
    <t>장비에 장착 시 다음의 효과를 얻을 수 있습니다.&lt;br&gt;PvP 회피 + 1</t>
  </si>
  <si>
    <t>장비에 장착 시 다음의 효과를 얻을 수 있습니다.&lt;br&gt;PvE 명중 + 1</t>
  </si>
  <si>
    <t>장비에 장착 시 다음의 효과를 얻을 수 있습니다.&lt;br&gt;PvE 회피 + 1</t>
  </si>
  <si>
    <t>장비에 장착 시 다음의 효과를 얻을 수 있습니다.&lt;br&gt;BOSS 명중 + 1</t>
  </si>
  <si>
    <t>장비에 장착 시 다음의 효과를 얻을 수 있습니다.&lt;br&gt;BOSS 회피 + 1</t>
  </si>
  <si>
    <t>장비에 장착 시 다음의 효과를 얻을 수 있습니다.&lt;br&gt;최대 물리 대미지 + 2</t>
  </si>
  <si>
    <t>장비에 장착 시 다음의 효과를 얻을 수 있습니다.&lt;br&gt;최대 마법 대미지 + 2</t>
  </si>
  <si>
    <t>장비에 장착 시 다음의 효과를 얻을 수 있습니다.&lt;br&gt;PvP 최대 물리 대미지 + 2</t>
  </si>
  <si>
    <t>장비에 장착 시 다음의 효과를 얻을 수 있습니다.&lt;br&gt;PvP 최대 마법 대미지 + 2</t>
  </si>
  <si>
    <t>장비에 장착 시 다음의 효과를 얻을 수 있습니다.&lt;br&gt;PvE 최대 물리 대미지 + 2</t>
  </si>
  <si>
    <t>장비에 장착 시 다음의 효과를 얻을 수 있습니다.&lt;br&gt;PvE 최대 마법 대미지 + 2</t>
  </si>
  <si>
    <t>장비에 장착 시 다음의 효과를 얻을 수 있습니다.&lt;br&gt;BOSS 최대 물리 대미지 + 2</t>
  </si>
  <si>
    <t>장비에 장착 시 다음의 효과를 얻을 수 있습니다.&lt;br&gt;BOSS 최대 마법 대미지 + 2</t>
  </si>
  <si>
    <t>장비에 장착 시 다음의 효과를 얻을 수 있습니다.&lt;br&gt;체력 재생 + 2</t>
  </si>
  <si>
    <t>장비에 장착 시 다음의 효과를 얻을 수 있습니다.&lt;br&gt;물리 대미지 감소 + 2</t>
  </si>
  <si>
    <t>장비에 장착 시 다음의 효과를 얻을 수 있습니다.&lt;br&gt;마법 대미지 감소 + 2</t>
  </si>
  <si>
    <t>장비에 장착 시 다음의 효과를 얻을 수 있습니다.&lt;br&gt;PvP 물리 대미지 감소 + 2</t>
  </si>
  <si>
    <t>장비에 장착 시 다음의 효과를 얻을 수 있습니다.&lt;br&gt;PvP 마법 대미지 감소 + 2</t>
  </si>
  <si>
    <t>장비에 장착 시 다음의 효과를 얻을 수 있습니다.&lt;br&gt;PvE 물리 대미지 감소 + 2</t>
  </si>
  <si>
    <t>장비에 장착 시 다음의 효과를 얻을 수 있습니다.&lt;br&gt;PvE 마법 대미지 감소 + 2</t>
  </si>
  <si>
    <t>장비에 장착 시 다음의 효과를 얻을 수 있습니다.&lt;br&gt;BOSS 물리 대미지 감소 + 2</t>
  </si>
  <si>
    <t>장비에 장착 시 다음의 효과를 얻을 수 있습니다.&lt;br&gt;BOSS 마법 대미지 감소 + 2</t>
  </si>
  <si>
    <t>장비에 장착 시 다음의 효과를 얻을 수 있습니다.&lt;br&gt;스킬 자원 재생 + 2</t>
  </si>
  <si>
    <t>장비에 장착 시 다음의 효과를 얻을 수 있습니다.&lt;br&gt;명중 + 2</t>
  </si>
  <si>
    <t>장비에 장착 시 다음의 효과를 얻을 수 있습니다.&lt;br&gt;회피 + 2</t>
  </si>
  <si>
    <t>장비에 장착 시 다음의 효과를 얻을 수 있습니다.&lt;br&gt;PvP 명중 + 2</t>
  </si>
  <si>
    <t>장비에 장착 시 다음의 효과를 얻을 수 있습니다.&lt;br&gt;PvP 회피 + 2</t>
  </si>
  <si>
    <t>장비에 장착 시 다음의 효과를 얻을 수 있습니다.&lt;br&gt;PvE 명중 + 2</t>
  </si>
  <si>
    <t>장비에 장착 시 다음의 효과를 얻을 수 있습니다.&lt;br&gt;PvE 회피 + 2</t>
  </si>
  <si>
    <t>장비에 장착 시 다음의 효과를 얻을 수 있습니다.&lt;br&gt;BOSS 명중 + 2</t>
  </si>
  <si>
    <t>장비에 장착 시 다음의 효과를 얻을 수 있습니다.&lt;br&gt;BOSS 회피 + 2</t>
  </si>
  <si>
    <t>장비에 장착 시 다음의 효과를 얻을 수 있습니다.&lt;br&gt;최대 물리 대미지 + 3</t>
  </si>
  <si>
    <t>장비에 장착 시 다음의 효과를 얻을 수 있습니다.&lt;br&gt;최대 마법 대미지 + 3</t>
  </si>
  <si>
    <t>장비에 장착 시 다음의 효과를 얻을 수 있습니다.&lt;br&gt;PvP 최대 물리 대미지 + 3</t>
  </si>
  <si>
    <t>장비에 장착 시 다음의 효과를 얻을 수 있습니다.&lt;br&gt;PvP 최대 마법 대미지 + 3</t>
  </si>
  <si>
    <t>장비에 장착 시 다음의 효과를 얻을 수 있습니다.&lt;br&gt;PvE 최대 물리 대미지 + 3</t>
  </si>
  <si>
    <t>장비에 장착 시 다음의 효과를 얻을 수 있습니다.&lt;br&gt;PvE 최대 마법 대미지 + 3</t>
  </si>
  <si>
    <t>장비에 장착 시 다음의 효과를 얻을 수 있습니다.&lt;br&gt;BOSS 최대 물리 대미지 + 3</t>
  </si>
  <si>
    <t>장비에 장착 시 다음의 효과를 얻을 수 있습니다.&lt;br&gt;BOSS 최대 마법 대미지 + 3</t>
  </si>
  <si>
    <t>장비에 장착 시 다음의 효과를 얻을 수 있습니다.&lt;br&gt;체력 재생 + 3</t>
  </si>
  <si>
    <t>장비에 장착 시 다음의 효과를 얻을 수 있습니다.&lt;br&gt;물리 대미지 감소 + 3</t>
  </si>
  <si>
    <t>장비에 장착 시 다음의 효과를 얻을 수 있습니다.&lt;br&gt;마법 대미지 감소 + 3</t>
  </si>
  <si>
    <t>장비에 장착 시 다음의 효과를 얻을 수 있습니다.&lt;br&gt;PvP 물리 대미지 감소 + 3</t>
  </si>
  <si>
    <t>장비에 장착 시 다음의 효과를 얻을 수 있습니다.&lt;br&gt;PvP 마법 대미지 감소 + 3</t>
  </si>
  <si>
    <t>장비에 장착 시 다음의 효과를 얻을 수 있습니다.&lt;br&gt;PvE 물리 대미지 감소 + 3</t>
  </si>
  <si>
    <t>장비에 장착 시 다음의 효과를 얻을 수 있습니다.&lt;br&gt;PvE 마법 대미지 감소 + 3</t>
  </si>
  <si>
    <t>장비에 장착 시 다음의 효과를 얻을 수 있습니다.&lt;br&gt;BOSS 물리 대미지 감소 + 3</t>
  </si>
  <si>
    <t>장비에 장착 시 다음의 효과를 얻을 수 있습니다.&lt;br&gt;BOSS 마법 대미지 감소 + 3</t>
  </si>
  <si>
    <t>장비에 장착 시 다음의 효과를 얻을 수 있습니다.&lt;br&gt;스킬 자원 재생 + 3</t>
  </si>
  <si>
    <t>장비에 장착 시 다음의 효과를 얻을 수 있습니다.&lt;br&gt;명중 + 3</t>
  </si>
  <si>
    <t>장비에 장착 시 다음의 효과를 얻을 수 있습니다.&lt;br&gt;회피 + 3</t>
  </si>
  <si>
    <t>장비에 장착 시 다음의 효과를 얻을 수 있습니다.&lt;br&gt;PvP 명중 + 3</t>
  </si>
  <si>
    <t>장비에 장착 시 다음의 효과를 얻을 수 있습니다.&lt;br&gt;PvP 회피 + 3</t>
  </si>
  <si>
    <t>장비에 장착 시 다음의 효과를 얻을 수 있습니다.&lt;br&gt;PvE 명중 + 3</t>
  </si>
  <si>
    <t>장비에 장착 시 다음의 효과를 얻을 수 있습니다.&lt;br&gt;PvE 회피 + 3</t>
  </si>
  <si>
    <t>장비에 장착 시 다음의 효과를 얻을 수 있습니다.&lt;br&gt;BOSS 명중 + 3</t>
  </si>
  <si>
    <t>장비에 장착 시 다음의 효과를 얻을 수 있습니다.&lt;br&gt;BOSS 회피 + 3</t>
  </si>
  <si>
    <t>장비에 장착 시 다음의 효과를 얻을 수 있습니다.&lt;br&gt;최대 물리 대미지 + 4</t>
  </si>
  <si>
    <t>장비에 장착 시 다음의 효과를 얻을 수 있습니다.&lt;br&gt;최대 마법 대미지 + 4</t>
  </si>
  <si>
    <t>장비에 장착 시 다음의 효과를 얻을 수 있습니다.&lt;br&gt;PvP 최대 물리 대미지 + 4</t>
  </si>
  <si>
    <t>장비에 장착 시 다음의 효과를 얻을 수 있습니다.&lt;br&gt;PvP 최대 마법 대미지 + 4</t>
  </si>
  <si>
    <t>장비에 장착 시 다음의 효과를 얻을 수 있습니다.&lt;br&gt;PvE 최대 물리 대미지 + 4</t>
  </si>
  <si>
    <t>장비에 장착 시 다음의 효과를 얻을 수 있습니다.&lt;br&gt;PvE 최대 마법 대미지 + 4</t>
  </si>
  <si>
    <t>장비에 장착 시 다음의 효과를 얻을 수 있습니다.&lt;br&gt;BOSS 최대 물리 대미지 + 4</t>
  </si>
  <si>
    <t>장비에 장착 시 다음의 효과를 얻을 수 있습니다.&lt;br&gt;BOSS 최대 마법 대미지 + 4</t>
  </si>
  <si>
    <t>장비에 장착 시 다음의 효과를 얻을 수 있습니다.&lt;br&gt;체력 재생 + 4</t>
  </si>
  <si>
    <t>장비에 장착 시 다음의 효과를 얻을 수 있습니다.&lt;br&gt;물리 대미지 감소 + 4</t>
  </si>
  <si>
    <t>장비에 장착 시 다음의 효과를 얻을 수 있습니다.&lt;br&gt;마법 대미지 감소 + 4</t>
  </si>
  <si>
    <t>장비에 장착 시 다음의 효과를 얻을 수 있습니다.&lt;br&gt;PvP 물리 대미지 감소 + 4</t>
  </si>
  <si>
    <t>장비에 장착 시 다음의 효과를 얻을 수 있습니다.&lt;br&gt;PvP 마법 대미지 감소 + 4</t>
  </si>
  <si>
    <t>장비에 장착 시 다음의 효과를 얻을 수 있습니다.&lt;br&gt;PvE 물리 대미지 감소 + 4</t>
  </si>
  <si>
    <t>장비에 장착 시 다음의 효과를 얻을 수 있습니다.&lt;br&gt;PvE 마법 대미지 감소 + 4</t>
  </si>
  <si>
    <t>장비에 장착 시 다음의 효과를 얻을 수 있습니다.&lt;br&gt;BOSS 물리 대미지 감소 + 4</t>
  </si>
  <si>
    <t>장비에 장착 시 다음의 효과를 얻을 수 있습니다.&lt;br&gt;BOSS 마법 대미지 감소 + 4</t>
  </si>
  <si>
    <t>장비에 장착 시 다음의 효과를 얻을 수 있습니다.&lt;br&gt;스킬 자원 + 4</t>
  </si>
  <si>
    <t>장비에 장착 시 다음의 효과를 얻을 수 있습니다.&lt;br&gt;스킬 자원 재생 + 4</t>
  </si>
  <si>
    <t>장비에 장착 시 다음의 효과를 얻을 수 있습니다.&lt;br&gt;명중 + 4</t>
  </si>
  <si>
    <t>장비에 장착 시 다음의 효과를 얻을 수 있습니다.&lt;br&gt;회피 + 4</t>
  </si>
  <si>
    <t>장비에 장착 시 다음의 효과를 얻을 수 있습니다.&lt;br&gt;PvP 명중 + 4</t>
  </si>
  <si>
    <t>장비에 장착 시 다음의 효과를 얻을 수 있습니다.&lt;br&gt;PvP 회피 + 4</t>
  </si>
  <si>
    <t>장비에 장착 시 다음의 효과를 얻을 수 있습니다.&lt;br&gt;PvE 명중 + 4</t>
  </si>
  <si>
    <t>장비에 장착 시 다음의 효과를 얻을 수 있습니다.&lt;br&gt;PvE 회피 + 4</t>
  </si>
  <si>
    <t>장비에 장착 시 다음의 효과를 얻을 수 있습니다.&lt;br&gt;BOSS 명중 + 4</t>
  </si>
  <si>
    <t>장비에 장착 시 다음의 효과를 얻을 수 있습니다.&lt;br&gt;BOSS 회피 + 4</t>
  </si>
  <si>
    <t>장비에 장착 시 다음의 효과를 얻을 수 있습니다.&lt;br&gt;최대 물리 대미지 + 5</t>
  </si>
  <si>
    <t>장비에 장착 시 다음의 효과를 얻을 수 있습니다.&lt;br&gt;최대 마법 대미지 + 5</t>
  </si>
  <si>
    <t>장비에 장착 시 다음의 효과를 얻을 수 있습니다.&lt;br&gt;PvP 최대 물리 대미지 + 5</t>
  </si>
  <si>
    <t>장비에 장착 시 다음의 효과를 얻을 수 있습니다.&lt;br&gt;PvP 최대 마법 대미지 + 5</t>
  </si>
  <si>
    <t>장비에 장착 시 다음의 효과를 얻을 수 있습니다.&lt;br&gt;PvE 최대 물리 대미지 + 5</t>
  </si>
  <si>
    <t>장비에 장착 시 다음의 효과를 얻을 수 있습니다.&lt;br&gt;PvE 최대 마법 대미지 + 5</t>
  </si>
  <si>
    <t>장비에 장착 시 다음의 효과를 얻을 수 있습니다.&lt;br&gt;BOSS 최대 물리 대미지 + 5</t>
  </si>
  <si>
    <t>장비에 장착 시 다음의 효과를 얻을 수 있습니다.&lt;br&gt;BOSS 최대 마법 대미지 + 5</t>
  </si>
  <si>
    <t>장비에 장착 시 다음의 효과를 얻을 수 있습니다.&lt;br&gt;체력 + 5</t>
  </si>
  <si>
    <t>장비에 장착 시 다음의 효과를 얻을 수 있습니다.&lt;br&gt;체력 재생 + 5</t>
  </si>
  <si>
    <t>장비에 장착 시 다음의 효과를 얻을 수 있습니다.&lt;br&gt;물리 대미지 감소 + 5</t>
  </si>
  <si>
    <t>장비에 장착 시 다음의 효과를 얻을 수 있습니다.&lt;br&gt;마법 대미지 감소 + 5</t>
  </si>
  <si>
    <t>장비에 장착 시 다음의 효과를 얻을 수 있습니다.&lt;br&gt;PvP 물리 대미지 감소 + 5</t>
  </si>
  <si>
    <t>장비에 장착 시 다음의 효과를 얻을 수 있습니다.&lt;br&gt;PvP 마법 대미지 감소 + 5</t>
  </si>
  <si>
    <t>장비에 장착 시 다음의 효과를 얻을 수 있습니다.&lt;br&gt;PvE 물리 대미지 감소 + 5</t>
  </si>
  <si>
    <t>장비에 장착 시 다음의 효과를 얻을 수 있습니다.&lt;br&gt;PvE 마법 대미지 감소 + 5</t>
  </si>
  <si>
    <t>장비에 장착 시 다음의 효과를 얻을 수 있습니다.&lt;br&gt;BOSS 물리 대미지 감소 + 5</t>
  </si>
  <si>
    <t>장비에 장착 시 다음의 효과를 얻을 수 있습니다.&lt;br&gt;BOSS 마법 대미지 감소 + 5</t>
  </si>
  <si>
    <t>장비에 장착 시 다음의 효과를 얻을 수 있습니다.&lt;br&gt;스킬 자원 재생 + 5</t>
  </si>
  <si>
    <t>장비에 장착 시 다음의 효과를 얻을 수 있습니다.&lt;br&gt;명중 + 5</t>
  </si>
  <si>
    <t>장비에 장착 시 다음의 효과를 얻을 수 있습니다.&lt;br&gt;회피 + 5</t>
  </si>
  <si>
    <t>장비에 장착 시 다음의 효과를 얻을 수 있습니다.&lt;br&gt;PvP 명중 + 5</t>
  </si>
  <si>
    <t>장비에 장착 시 다음의 효과를 얻을 수 있습니다.&lt;br&gt;PvP 회피 + 5</t>
  </si>
  <si>
    <t>장비에 장착 시 다음의 효과를 얻을 수 있습니다.&lt;br&gt;PvE 명중 + 5</t>
  </si>
  <si>
    <t>장비에 장착 시 다음의 효과를 얻을 수 있습니다.&lt;br&gt;PvE 회피 + 5</t>
  </si>
  <si>
    <t>장비에 장착 시 다음의 효과를 얻을 수 있습니다.&lt;br&gt;BOSS 명중 + 5</t>
  </si>
  <si>
    <t>장비에 장착 시 다음의 효과를 얻을 수 있습니다.&lt;br&gt;BOSS 회피 + 5</t>
  </si>
  <si>
    <t>장비에 장착 시 다음의 효과를 얻을 수 있습니다.&lt;br&gt;체력 + 10</t>
    <phoneticPr fontId="1" type="noConversion"/>
  </si>
  <si>
    <t>장비에 장착 시 다음의 효과를 얻을 수 있습니다.&lt;br&gt;스킬 자원 + 10</t>
    <phoneticPr fontId="1" type="noConversion"/>
  </si>
  <si>
    <t>장비에 장착 시 다음의 효과를 얻을 수 있습니다.&lt;br&gt;체력 + 20</t>
    <phoneticPr fontId="1" type="noConversion"/>
  </si>
  <si>
    <t>장비에 장착 시 다음의 효과를 얻을 수 있습니다.&lt;br&gt;스킬 자원 + 20</t>
    <phoneticPr fontId="1" type="noConversion"/>
  </si>
  <si>
    <t>장비에 장착 시 다음의 효과를 얻을 수 있습니다.&lt;br&gt;체력 + 30</t>
    <phoneticPr fontId="1" type="noConversion"/>
  </si>
  <si>
    <t>장비에 장착 시 다음의 효과를 얻을 수 있습니다.&lt;br&gt;스킬 자원 + 30</t>
    <phoneticPr fontId="1" type="noConversion"/>
  </si>
  <si>
    <t>장비에 장착 시 다음의 효과를 얻을 수 있습니다.&lt;br&gt;체력 + 40</t>
    <phoneticPr fontId="1" type="noConversion"/>
  </si>
  <si>
    <t>장비에 장착 시 다음의 효과를 얻을 수 있습니다.&lt;br&gt;스킬 자원 + 50</t>
    <phoneticPr fontId="1" type="noConversion"/>
  </si>
  <si>
    <t>장비에 장착 시 다음의 효과를 얻을 수 있습니다.&lt;br&gt;채집 속도 + 1%</t>
    <phoneticPr fontId="1" type="noConversion"/>
  </si>
  <si>
    <t>장비에 장착 시 다음의 효과를 얻을 수 있습니다.&lt;br&gt;이동 속도 + 1%</t>
    <phoneticPr fontId="1" type="noConversion"/>
  </si>
  <si>
    <t>장비에 장착 시 다음의 효과를 얻을 수 있습니다.&lt;br&gt;채집 속도 + 1.5%</t>
    <phoneticPr fontId="1" type="noConversion"/>
  </si>
  <si>
    <t>장비에 장착 시 다음의 효과를 얻을 수 있습니다.&lt;br&gt;이동 속도 + 1.5%</t>
    <phoneticPr fontId="1" type="noConversion"/>
  </si>
  <si>
    <t>장비에 장착 시 다음의 효과를 얻을 수 있습니다.&lt;br&gt;채집 속도 + 2%</t>
    <phoneticPr fontId="1" type="noConversion"/>
  </si>
  <si>
    <t>장비에 장착 시 다음의 효과를 얻을 수 있습니다.&lt;br&gt;이동 속도 + 2%</t>
    <phoneticPr fontId="1" type="noConversion"/>
  </si>
  <si>
    <t>장비에 장착 시 다음의 효과를 얻을 수 있습니다.&lt;br&gt;채집 속도 + 2.5%</t>
    <phoneticPr fontId="1" type="noConversion"/>
  </si>
  <si>
    <t>장비에 장착 시 다음의 효과를 얻을 수 있습니다.&lt;br&gt;이동 속도 + 2.5%</t>
    <phoneticPr fontId="1" type="noConversion"/>
  </si>
  <si>
    <t>장비에 장착 시 다음의 효과를 얻을 수 있습니다.&lt;br&gt;채집 속도 + 3%</t>
    <phoneticPr fontId="1" type="noConversion"/>
  </si>
  <si>
    <t>장비에 장착 시 다음의 효과를 얻을 수 있습니다.&lt;br&gt;이동 속도 + 3%</t>
    <phoneticPr fontId="1" type="noConversion"/>
  </si>
  <si>
    <t>미확인 구역 입장 시간 충전권 (30분)</t>
    <phoneticPr fontId="1" type="noConversion"/>
  </si>
  <si>
    <t>보안 통제 구역 입장 시간 충전권 (30분)</t>
    <phoneticPr fontId="1" type="noConversion"/>
  </si>
  <si>
    <t>미확인 구역에 더 오래 머무를 수 있습니다.</t>
    <phoneticPr fontId="1" type="noConversion"/>
  </si>
  <si>
    <t>보안 통제 구역에 더 오래 머무를 수 있습니다.</t>
    <phoneticPr fontId="1" type="noConversion"/>
  </si>
  <si>
    <t>1000만 라임</t>
    <phoneticPr fontId="1" type="noConversion"/>
  </si>
  <si>
    <t>1억 라임</t>
    <phoneticPr fontId="1" type="noConversion"/>
  </si>
  <si>
    <t>음슴</t>
    <phoneticPr fontId="1" type="noConversion"/>
  </si>
  <si>
    <t>item_wealth_gold_01</t>
    <phoneticPr fontId="1" type="noConversion"/>
  </si>
  <si>
    <t>item_wealth_gold_02</t>
    <phoneticPr fontId="1" type="noConversion"/>
  </si>
  <si>
    <t>미니 골드바</t>
    <phoneticPr fontId="1" type="noConversion"/>
  </si>
  <si>
    <t>거대 골드바</t>
    <phoneticPr fontId="1" type="noConversion"/>
  </si>
  <si>
    <t>상점에 판매 시 1억 라임을 획득할 수 있다.</t>
    <phoneticPr fontId="1" type="noConversion"/>
  </si>
  <si>
    <t>상점에 판매 시 1,000만 라임을 획득할 수 있다.</t>
    <phoneticPr fontId="1" type="noConversion"/>
  </si>
  <si>
    <t>최대 사용 개수</t>
    <phoneticPr fontId="1" type="noConversion"/>
  </si>
  <si>
    <t>특정 강화 단계 시도 시 장비가 파괴되지 않게 보호합니다.&lt;br&gt;&lt;br&gt;무기 : 9단계까지 보호&lt;br&gt;방어구 : 7단계까지 보호&lt;br&gt;장신구 : 3단계까지 보호&lt;br&gt;&lt;br&gt;신화 무기 : 5단계까지 보호&lt;br&gt;신화 방어구 : 4단계까지 보호&lt;br&gt;신화 장신구 : 3단계까지 보호</t>
    <phoneticPr fontId="1" type="noConversion"/>
  </si>
  <si>
    <t>파괴 방지 키트</t>
    <phoneticPr fontId="1" type="noConversion"/>
  </si>
  <si>
    <t>#</t>
    <phoneticPr fontId="1" type="noConversion"/>
  </si>
  <si>
    <t>하급 강화섬유-R</t>
    <phoneticPr fontId="1" type="noConversion"/>
  </si>
  <si>
    <t>하급 스틸 플레이트</t>
    <phoneticPr fontId="1" type="noConversion"/>
  </si>
  <si>
    <t>하급 실버 웨이퍼</t>
    <phoneticPr fontId="1" type="noConversion"/>
  </si>
  <si>
    <t>하급 티타늄 스틱</t>
    <phoneticPr fontId="1" type="noConversion"/>
  </si>
  <si>
    <t>중급 강화섬유-R</t>
    <phoneticPr fontId="1" type="noConversion"/>
  </si>
  <si>
    <t>중급 스틸 플레이트</t>
    <phoneticPr fontId="1" type="noConversion"/>
  </si>
  <si>
    <t>중급 실버 웨이퍼</t>
    <phoneticPr fontId="1" type="noConversion"/>
  </si>
  <si>
    <t>중급 티타늄 스틱</t>
    <phoneticPr fontId="1" type="noConversion"/>
  </si>
  <si>
    <t>하급 에센스 캡슐 : 무기</t>
    <phoneticPr fontId="1" type="noConversion"/>
  </si>
  <si>
    <t>하급 에센스 캡슐 : 방어구</t>
    <phoneticPr fontId="1" type="noConversion"/>
  </si>
  <si>
    <t>하급 에센스 캡슐 : 장신구</t>
    <phoneticPr fontId="1" type="noConversion"/>
  </si>
  <si>
    <t>중급 연마제</t>
    <phoneticPr fontId="1" type="noConversion"/>
  </si>
  <si>
    <t>상급 연마제</t>
    <phoneticPr fontId="1" type="noConversion"/>
  </si>
  <si>
    <t>최상급 연마제</t>
    <phoneticPr fontId="1" type="noConversion"/>
  </si>
  <si>
    <t>하급 메모리 모듈 : 무기</t>
    <phoneticPr fontId="1" type="noConversion"/>
  </si>
  <si>
    <t>장비를 기동하게 해 주는 메모리 모듈.&lt;br&gt;특정 장비 제작 시 사용합니다.</t>
  </si>
  <si>
    <t>하급 메모리 모듈 : 방어구</t>
    <phoneticPr fontId="1" type="noConversion"/>
  </si>
  <si>
    <t>중급 메모리 모듈 : 무기</t>
    <phoneticPr fontId="1" type="noConversion"/>
  </si>
  <si>
    <t>장비를 기동하게 해 주는 향상된 메모리 모듈.&lt;br&gt;특정 장비 제작 시 사용합니다.</t>
  </si>
  <si>
    <t>중급 메모리 모듈 : 방어구</t>
    <phoneticPr fontId="1" type="noConversion"/>
  </si>
  <si>
    <t>상급 메모리 모듈 : 무기</t>
    <phoneticPr fontId="1" type="noConversion"/>
  </si>
  <si>
    <t>장비를 기동하게 해 주는 고품질 메모리 모듈.&lt;br&gt;특정 장비 제작 시 사용합니다.</t>
  </si>
  <si>
    <t>상급 메모리 모듈 : 방어구</t>
    <phoneticPr fontId="1" type="noConversion"/>
  </si>
  <si>
    <t>최상급 메모리 모듈 : 무기</t>
    <phoneticPr fontId="1" type="noConversion"/>
  </si>
  <si>
    <t>장비를 기동하게 해 주는 최상급 메모리 모듈.&lt;br&gt;특정 장비 제작 시 사용합니다.</t>
  </si>
  <si>
    <t>최상급 메모리 모듈 : 방어구</t>
    <phoneticPr fontId="1" type="noConversion"/>
  </si>
  <si>
    <t>중급 에센스 캡슐 : 무기</t>
    <phoneticPr fontId="1" type="noConversion"/>
  </si>
  <si>
    <t>중급 에센스 캡슐 : 방어구</t>
    <phoneticPr fontId="1" type="noConversion"/>
  </si>
  <si>
    <t>중급 에센스 캡슐 : 장신구</t>
    <phoneticPr fontId="1" type="noConversion"/>
  </si>
  <si>
    <t>하급 연마제</t>
    <phoneticPr fontId="1" type="noConversion"/>
  </si>
  <si>
    <t>가공하면 유용하게 쓸 수 있을 것 같은 아이템.&lt;br&gt;라그라미아에서만 얻을 수 있는 특산품입니다.</t>
    <phoneticPr fontId="1" type="noConversion"/>
  </si>
  <si>
    <t>하급 식물성 섬유</t>
  </si>
  <si>
    <t>item_decardi_quest_004</t>
    <phoneticPr fontId="1" type="noConversion"/>
  </si>
  <si>
    <t>제작 재료로 사용되는 섬유</t>
    <phoneticPr fontId="1" type="noConversion"/>
  </si>
  <si>
    <t>중급 식물성 섬유</t>
    <phoneticPr fontId="1" type="noConversion"/>
  </si>
  <si>
    <t>상급 식물성 섬유</t>
    <phoneticPr fontId="1" type="noConversion"/>
  </si>
  <si>
    <t>최상급 식물성 섬유</t>
    <phoneticPr fontId="1" type="noConversion"/>
  </si>
  <si>
    <t>하급 메모리 모듈 : 장신구</t>
    <phoneticPr fontId="1" type="noConversion"/>
  </si>
  <si>
    <t>장신구를 기동하게 해 주는 하급 메모리 모듈.&lt;br&gt;특정 장신구 제작 시 사용합니다.</t>
  </si>
  <si>
    <t>item_material_memorychip_08</t>
    <phoneticPr fontId="1" type="noConversion"/>
  </si>
  <si>
    <t>중급 메모리 모듈 : 장신구</t>
    <phoneticPr fontId="1" type="noConversion"/>
  </si>
  <si>
    <t>장신구를 기동하게 해 주는 중급 메모리 모듈.&lt;br&gt;특정 장신구 제작 시 사용합니다.</t>
  </si>
  <si>
    <t>상급 메모리 모듈 : 장신구</t>
    <phoneticPr fontId="1" type="noConversion"/>
  </si>
  <si>
    <t>장신구를 기동하게 해 주는 상급 메모리 모듈.&lt;br&gt;특정 장신구 제작 시 사용합니다.</t>
  </si>
  <si>
    <t>최상급 메모리 모듈 : 장신구</t>
    <phoneticPr fontId="1" type="noConversion"/>
  </si>
  <si>
    <t>장신구를 기동하게 해 주는 최상급 메모리 모듈.&lt;br&gt;특정 장신구 제작 시 사용합니다.</t>
  </si>
  <si>
    <t>전설 등급 장비 제작 부재료</t>
    <phoneticPr fontId="1" type="noConversion"/>
  </si>
  <si>
    <t>item_material_memorychip_01</t>
  </si>
  <si>
    <t>관통 메모리 칩</t>
    <phoneticPr fontId="1" type="noConversion"/>
  </si>
  <si>
    <t>제작 재료로 사용되는 메모리칩</t>
    <phoneticPr fontId="1" type="noConversion"/>
  </si>
  <si>
    <t>광물질 화석</t>
  </si>
  <si>
    <t>제작 재료로 사용되는 화석</t>
    <phoneticPr fontId="1" type="noConversion"/>
  </si>
  <si>
    <t>제작 재료로 사용되는 식물</t>
    <phoneticPr fontId="1" type="noConversion"/>
  </si>
  <si>
    <t>차단 메모리 칩</t>
  </si>
  <si>
    <t>섬유질 화석</t>
  </si>
  <si>
    <t>집속 메모리 칩</t>
  </si>
  <si>
    <t>호박 화석</t>
  </si>
  <si>
    <t>초전도 직접회로</t>
  </si>
  <si>
    <t>제작 재료로 사용되는 직접회로</t>
    <phoneticPr fontId="1" type="noConversion"/>
  </si>
  <si>
    <t>암석형 운석</t>
  </si>
  <si>
    <t>제작 재료로 사용되는 운석</t>
    <phoneticPr fontId="1" type="noConversion"/>
  </si>
  <si>
    <t>초정밀 직접회로</t>
  </si>
  <si>
    <t>금속형 운석</t>
  </si>
  <si>
    <t>강화 연산회로</t>
  </si>
  <si>
    <t>제작 재료로 사용되는 연산회로</t>
    <phoneticPr fontId="1" type="noConversion"/>
  </si>
  <si>
    <t>미네랄 원석</t>
    <phoneticPr fontId="1" type="noConversion"/>
  </si>
  <si>
    <t>제작 재료로 사용되는 광물</t>
    <phoneticPr fontId="1" type="noConversion"/>
  </si>
  <si>
    <t>방호 연산회로</t>
    <phoneticPr fontId="1" type="noConversion"/>
  </si>
  <si>
    <t>item_field_greatwhitehorn_quest_030</t>
  </si>
  <si>
    <t>미네랄 광석</t>
    <phoneticPr fontId="1" type="noConversion"/>
  </si>
  <si>
    <t>item_material_quest_030</t>
  </si>
  <si>
    <t>증폭 연산회로</t>
    <phoneticPr fontId="1" type="noConversion"/>
  </si>
  <si>
    <t>item_material_quest_012</t>
  </si>
  <si>
    <t>에너지 결정</t>
    <phoneticPr fontId="1" type="noConversion"/>
  </si>
  <si>
    <t>제작 재료로 사용되는 식물의 열매</t>
    <phoneticPr fontId="1" type="noConversion"/>
  </si>
  <si>
    <t>완충 연산회로</t>
  </si>
  <si>
    <t>에너지 결정체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</si>
</sst>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3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u/>
      <sz val="9.35"/>
      <color theme="1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681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0533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6668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8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" fillId="0" borderId="0">
      <alignment vertical="center"/>
    </xf>
    <xf numFmtId="0" fontId="20" fillId="0" borderId="0"/>
    <xf numFmtId="0" fontId="20" fillId="0" borderId="0"/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0" fillId="0" borderId="0"/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0" fontId="3" fillId="9" borderId="9" applyNumberFormat="0" applyFon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6" fillId="0" borderId="0" xfId="36666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3" fillId="0" borderId="1" xfId="0" applyFont="1" applyBorder="1">
      <alignment vertical="center"/>
    </xf>
    <xf numFmtId="0" fontId="25" fillId="0" borderId="0" xfId="0" applyFont="1" applyProtection="1">
      <alignment vertical="center"/>
      <protection locked="0"/>
    </xf>
    <xf numFmtId="0" fontId="25" fillId="0" borderId="0" xfId="0" applyFont="1" applyAlignment="1">
      <alignment vertical="center" wrapText="1"/>
    </xf>
    <xf numFmtId="0" fontId="24" fillId="34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>
      <alignment vertical="center"/>
    </xf>
    <xf numFmtId="0" fontId="25" fillId="0" borderId="1" xfId="0" applyFont="1" applyBorder="1" applyAlignment="1">
      <alignment vertical="top" wrapText="1"/>
    </xf>
    <xf numFmtId="0" fontId="28" fillId="0" borderId="1" xfId="0" applyFont="1" applyBorder="1" applyAlignment="1">
      <alignment vertical="center" wrapText="1"/>
    </xf>
    <xf numFmtId="0" fontId="29" fillId="0" borderId="1" xfId="0" applyFont="1" applyBorder="1">
      <alignment vertical="center"/>
    </xf>
    <xf numFmtId="0" fontId="23" fillId="0" borderId="0" xfId="0" applyFont="1" applyAlignment="1">
      <alignment vertical="center" wrapText="1"/>
    </xf>
    <xf numFmtId="0" fontId="22" fillId="0" borderId="0" xfId="36667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horizontal="right" vertical="center"/>
    </xf>
    <xf numFmtId="0" fontId="33" fillId="34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25" fillId="0" borderId="1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34" fillId="0" borderId="0" xfId="0" applyFont="1">
      <alignment vertical="center"/>
    </xf>
    <xf numFmtId="9" fontId="0" fillId="0" borderId="0" xfId="0" applyNumberFormat="1">
      <alignment vertical="center"/>
    </xf>
    <xf numFmtId="0" fontId="35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3" fillId="0" borderId="14" xfId="0" applyFont="1" applyBorder="1">
      <alignment vertical="center"/>
    </xf>
    <xf numFmtId="0" fontId="23" fillId="0" borderId="15" xfId="0" applyFont="1" applyBorder="1">
      <alignment vertical="center"/>
    </xf>
    <xf numFmtId="0" fontId="23" fillId="0" borderId="17" xfId="0" applyFont="1" applyBorder="1">
      <alignment vertical="center"/>
    </xf>
    <xf numFmtId="0" fontId="23" fillId="0" borderId="18" xfId="0" applyFont="1" applyBorder="1">
      <alignment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>
      <alignment vertical="center"/>
    </xf>
    <xf numFmtId="0" fontId="35" fillId="35" borderId="11" xfId="0" applyFont="1" applyFill="1" applyBorder="1">
      <alignment vertical="center"/>
    </xf>
    <xf numFmtId="0" fontId="29" fillId="35" borderId="12" xfId="0" applyFont="1" applyFill="1" applyBorder="1">
      <alignment vertical="center"/>
    </xf>
    <xf numFmtId="0" fontId="29" fillId="35" borderId="12" xfId="0" applyFont="1" applyFill="1" applyBorder="1" applyAlignment="1">
      <alignment horizontal="center" vertical="center"/>
    </xf>
    <xf numFmtId="0" fontId="29" fillId="35" borderId="12" xfId="0" applyFont="1" applyFill="1" applyBorder="1" applyAlignment="1">
      <alignment vertical="center" wrapText="1"/>
    </xf>
    <xf numFmtId="0" fontId="29" fillId="35" borderId="16" xfId="0" applyFont="1" applyFill="1" applyBorder="1" applyAlignment="1">
      <alignment vertical="center" wrapText="1"/>
    </xf>
    <xf numFmtId="0" fontId="25" fillId="37" borderId="0" xfId="0" applyFont="1" applyFill="1">
      <alignment vertical="center"/>
    </xf>
    <xf numFmtId="0" fontId="25" fillId="38" borderId="0" xfId="0" applyFont="1" applyFill="1">
      <alignment vertical="center"/>
    </xf>
    <xf numFmtId="0" fontId="36" fillId="39" borderId="0" xfId="0" applyFont="1" applyFill="1" applyAlignment="1">
      <alignment horizontal="center" vertical="center"/>
    </xf>
    <xf numFmtId="0" fontId="25" fillId="37" borderId="0" xfId="0" applyFont="1" applyFill="1" applyAlignment="1">
      <alignment horizontal="center" vertical="center"/>
    </xf>
    <xf numFmtId="0" fontId="0" fillId="36" borderId="0" xfId="0" applyFill="1">
      <alignment vertical="center"/>
    </xf>
    <xf numFmtId="0" fontId="25" fillId="36" borderId="0" xfId="0" applyFont="1" applyFill="1" applyAlignment="1">
      <alignment horizontal="center" vertical="center"/>
    </xf>
    <xf numFmtId="0" fontId="34" fillId="36" borderId="0" xfId="0" applyFont="1" applyFill="1">
      <alignment vertical="center"/>
    </xf>
    <xf numFmtId="0" fontId="0" fillId="38" borderId="0" xfId="0" applyFill="1">
      <alignment vertical="center"/>
    </xf>
    <xf numFmtId="0" fontId="31" fillId="0" borderId="1" xfId="0" applyFont="1" applyBorder="1" applyAlignment="1">
      <alignment vertical="center" wrapText="1"/>
    </xf>
    <xf numFmtId="0" fontId="31" fillId="0" borderId="0" xfId="0" applyFont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top" wrapText="1"/>
    </xf>
    <xf numFmtId="0" fontId="28" fillId="0" borderId="0" xfId="0" applyFont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23" fillId="0" borderId="12" xfId="0" applyFont="1" applyBorder="1">
      <alignment vertical="center"/>
    </xf>
    <xf numFmtId="0" fontId="23" fillId="0" borderId="16" xfId="0" applyFont="1" applyBorder="1">
      <alignment vertical="center"/>
    </xf>
    <xf numFmtId="0" fontId="25" fillId="40" borderId="0" xfId="0" applyFont="1" applyFill="1">
      <alignment vertical="center"/>
    </xf>
    <xf numFmtId="0" fontId="25" fillId="38" borderId="0" xfId="0" applyFont="1" applyFill="1" applyAlignment="1">
      <alignment horizontal="center" vertical="center"/>
    </xf>
    <xf numFmtId="0" fontId="25" fillId="41" borderId="0" xfId="0" applyFont="1" applyFill="1" applyAlignment="1">
      <alignment horizontal="center" vertical="center" wrapText="1"/>
    </xf>
    <xf numFmtId="0" fontId="25" fillId="41" borderId="0" xfId="0" applyFont="1" applyFill="1" applyAlignment="1">
      <alignment horizontal="center" vertical="center"/>
    </xf>
    <xf numFmtId="0" fontId="25" fillId="41" borderId="0" xfId="0" applyFont="1" applyFill="1">
      <alignment vertical="center"/>
    </xf>
    <xf numFmtId="0" fontId="25" fillId="0" borderId="0" xfId="0" quotePrefix="1" applyFont="1">
      <alignment vertical="center"/>
    </xf>
  </cellXfs>
  <cellStyles count="36668">
    <cellStyle name="20% - 강조색1" xfId="19" builtinId="30" customBuiltin="1"/>
    <cellStyle name="20% - 강조색1 10" xfId="49" xr:uid="{00000000-0005-0000-0000-000001000000}"/>
    <cellStyle name="20% - 강조색1 10 2" xfId="50" xr:uid="{00000000-0005-0000-0000-000002000000}"/>
    <cellStyle name="20% - 강조색1 10 2 2" xfId="51" xr:uid="{00000000-0005-0000-0000-000003000000}"/>
    <cellStyle name="20% - 강조색1 10 3" xfId="52" xr:uid="{00000000-0005-0000-0000-000004000000}"/>
    <cellStyle name="20% - 강조색1 11" xfId="53" xr:uid="{00000000-0005-0000-0000-000005000000}"/>
    <cellStyle name="20% - 강조색1 11 2" xfId="54" xr:uid="{00000000-0005-0000-0000-000006000000}"/>
    <cellStyle name="20% - 강조색1 11 2 2" xfId="55" xr:uid="{00000000-0005-0000-0000-000007000000}"/>
    <cellStyle name="20% - 강조색1 11 3" xfId="56" xr:uid="{00000000-0005-0000-0000-000008000000}"/>
    <cellStyle name="20% - 강조색1 12" xfId="57" xr:uid="{00000000-0005-0000-0000-000009000000}"/>
    <cellStyle name="20% - 강조색1 12 2" xfId="58" xr:uid="{00000000-0005-0000-0000-00000A000000}"/>
    <cellStyle name="20% - 강조색1 12 2 2" xfId="59" xr:uid="{00000000-0005-0000-0000-00000B000000}"/>
    <cellStyle name="20% - 강조색1 12 3" xfId="60" xr:uid="{00000000-0005-0000-0000-00000C000000}"/>
    <cellStyle name="20% - 강조색1 13" xfId="61" xr:uid="{00000000-0005-0000-0000-00000D000000}"/>
    <cellStyle name="20% - 강조색1 13 2" xfId="62" xr:uid="{00000000-0005-0000-0000-00000E000000}"/>
    <cellStyle name="20% - 강조색1 13 2 2" xfId="63" xr:uid="{00000000-0005-0000-0000-00000F000000}"/>
    <cellStyle name="20% - 강조색1 13 3" xfId="64" xr:uid="{00000000-0005-0000-0000-000010000000}"/>
    <cellStyle name="20% - 강조색1 14" xfId="65" xr:uid="{00000000-0005-0000-0000-000011000000}"/>
    <cellStyle name="20% - 강조색1 14 2" xfId="66" xr:uid="{00000000-0005-0000-0000-000012000000}"/>
    <cellStyle name="20% - 강조색1 15" xfId="67" xr:uid="{00000000-0005-0000-0000-000013000000}"/>
    <cellStyle name="20% - 강조색1 16" xfId="68" xr:uid="{00000000-0005-0000-0000-000014000000}"/>
    <cellStyle name="20% - 강조색1 2" xfId="69" xr:uid="{00000000-0005-0000-0000-000015000000}"/>
    <cellStyle name="20% - 강조색1 2 10" xfId="70" xr:uid="{00000000-0005-0000-0000-000016000000}"/>
    <cellStyle name="20% - 강조색1 2 10 2" xfId="71" xr:uid="{00000000-0005-0000-0000-000017000000}"/>
    <cellStyle name="20% - 강조색1 2 10 2 2" xfId="72" xr:uid="{00000000-0005-0000-0000-000018000000}"/>
    <cellStyle name="20% - 강조색1 2 10 3" xfId="73" xr:uid="{00000000-0005-0000-0000-000019000000}"/>
    <cellStyle name="20% - 강조색1 2 11" xfId="74" xr:uid="{00000000-0005-0000-0000-00001A000000}"/>
    <cellStyle name="20% - 강조색1 2 11 2" xfId="75" xr:uid="{00000000-0005-0000-0000-00001B000000}"/>
    <cellStyle name="20% - 강조색1 2 11 2 2" xfId="76" xr:uid="{00000000-0005-0000-0000-00001C000000}"/>
    <cellStyle name="20% - 강조색1 2 11 3" xfId="77" xr:uid="{00000000-0005-0000-0000-00001D000000}"/>
    <cellStyle name="20% - 강조색1 2 12" xfId="78" xr:uid="{00000000-0005-0000-0000-00001E000000}"/>
    <cellStyle name="20% - 강조색1 2 12 2" xfId="79" xr:uid="{00000000-0005-0000-0000-00001F000000}"/>
    <cellStyle name="20% - 강조색1 2 13" xfId="80" xr:uid="{00000000-0005-0000-0000-000020000000}"/>
    <cellStyle name="20% - 강조색1 2 14" xfId="81" xr:uid="{00000000-0005-0000-0000-000021000000}"/>
    <cellStyle name="20% - 강조색1 2 2" xfId="82" xr:uid="{00000000-0005-0000-0000-000022000000}"/>
    <cellStyle name="20% - 강조색1 2 2 10" xfId="83" xr:uid="{00000000-0005-0000-0000-000023000000}"/>
    <cellStyle name="20% - 강조색1 2 2 11" xfId="84" xr:uid="{00000000-0005-0000-0000-000024000000}"/>
    <cellStyle name="20% - 강조색1 2 2 2" xfId="85" xr:uid="{00000000-0005-0000-0000-000025000000}"/>
    <cellStyle name="20% - 강조색1 2 2 2 2" xfId="86" xr:uid="{00000000-0005-0000-0000-000026000000}"/>
    <cellStyle name="20% - 강조색1 2 2 2 2 2" xfId="87" xr:uid="{00000000-0005-0000-0000-000027000000}"/>
    <cellStyle name="20% - 강조색1 2 2 2 2 2 2" xfId="88" xr:uid="{00000000-0005-0000-0000-000028000000}"/>
    <cellStyle name="20% - 강조색1 2 2 2 2 2 2 2" xfId="89" xr:uid="{00000000-0005-0000-0000-000029000000}"/>
    <cellStyle name="20% - 강조색1 2 2 2 2 2 3" xfId="90" xr:uid="{00000000-0005-0000-0000-00002A000000}"/>
    <cellStyle name="20% - 강조색1 2 2 2 2 3" xfId="91" xr:uid="{00000000-0005-0000-0000-00002B000000}"/>
    <cellStyle name="20% - 강조색1 2 2 2 2 3 2" xfId="92" xr:uid="{00000000-0005-0000-0000-00002C000000}"/>
    <cellStyle name="20% - 강조색1 2 2 2 2 3 2 2" xfId="93" xr:uid="{00000000-0005-0000-0000-00002D000000}"/>
    <cellStyle name="20% - 강조색1 2 2 2 2 3 3" xfId="94" xr:uid="{00000000-0005-0000-0000-00002E000000}"/>
    <cellStyle name="20% - 강조색1 2 2 2 2 4" xfId="95" xr:uid="{00000000-0005-0000-0000-00002F000000}"/>
    <cellStyle name="20% - 강조색1 2 2 2 2 4 2" xfId="96" xr:uid="{00000000-0005-0000-0000-000030000000}"/>
    <cellStyle name="20% - 강조색1 2 2 2 2 4 2 2" xfId="97" xr:uid="{00000000-0005-0000-0000-000031000000}"/>
    <cellStyle name="20% - 강조색1 2 2 2 2 4 3" xfId="98" xr:uid="{00000000-0005-0000-0000-000032000000}"/>
    <cellStyle name="20% - 강조색1 2 2 2 2 5" xfId="99" xr:uid="{00000000-0005-0000-0000-000033000000}"/>
    <cellStyle name="20% - 강조색1 2 2 2 2 5 2" xfId="100" xr:uid="{00000000-0005-0000-0000-000034000000}"/>
    <cellStyle name="20% - 강조색1 2 2 2 2 6" xfId="101" xr:uid="{00000000-0005-0000-0000-000035000000}"/>
    <cellStyle name="20% - 강조색1 2 2 2 3" xfId="102" xr:uid="{00000000-0005-0000-0000-000036000000}"/>
    <cellStyle name="20% - 강조색1 2 2 2 3 2" xfId="103" xr:uid="{00000000-0005-0000-0000-000037000000}"/>
    <cellStyle name="20% - 강조색1 2 2 2 3 2 2" xfId="104" xr:uid="{00000000-0005-0000-0000-000038000000}"/>
    <cellStyle name="20% - 강조색1 2 2 2 3 3" xfId="105" xr:uid="{00000000-0005-0000-0000-000039000000}"/>
    <cellStyle name="20% - 강조색1 2 2 2 4" xfId="106" xr:uid="{00000000-0005-0000-0000-00003A000000}"/>
    <cellStyle name="20% - 강조색1 2 2 2 4 2" xfId="107" xr:uid="{00000000-0005-0000-0000-00003B000000}"/>
    <cellStyle name="20% - 강조색1 2 2 2 4 2 2" xfId="108" xr:uid="{00000000-0005-0000-0000-00003C000000}"/>
    <cellStyle name="20% - 강조색1 2 2 2 4 3" xfId="109" xr:uid="{00000000-0005-0000-0000-00003D000000}"/>
    <cellStyle name="20% - 강조색1 2 2 2 5" xfId="110" xr:uid="{00000000-0005-0000-0000-00003E000000}"/>
    <cellStyle name="20% - 강조색1 2 2 2 5 2" xfId="111" xr:uid="{00000000-0005-0000-0000-00003F000000}"/>
    <cellStyle name="20% - 강조색1 2 2 2 5 2 2" xfId="112" xr:uid="{00000000-0005-0000-0000-000040000000}"/>
    <cellStyle name="20% - 강조색1 2 2 2 5 3" xfId="113" xr:uid="{00000000-0005-0000-0000-000041000000}"/>
    <cellStyle name="20% - 강조색1 2 2 2 6" xfId="114" xr:uid="{00000000-0005-0000-0000-000042000000}"/>
    <cellStyle name="20% - 강조색1 2 2 2 6 2" xfId="115" xr:uid="{00000000-0005-0000-0000-000043000000}"/>
    <cellStyle name="20% - 강조색1 2 2 2 6 2 2" xfId="116" xr:uid="{00000000-0005-0000-0000-000044000000}"/>
    <cellStyle name="20% - 강조색1 2 2 2 6 3" xfId="117" xr:uid="{00000000-0005-0000-0000-000045000000}"/>
    <cellStyle name="20% - 강조색1 2 2 2 7" xfId="118" xr:uid="{00000000-0005-0000-0000-000046000000}"/>
    <cellStyle name="20% - 강조색1 2 2 2 7 2" xfId="119" xr:uid="{00000000-0005-0000-0000-000047000000}"/>
    <cellStyle name="20% - 강조색1 2 2 2 8" xfId="120" xr:uid="{00000000-0005-0000-0000-000048000000}"/>
    <cellStyle name="20% - 강조색1 2 2 2 9" xfId="121" xr:uid="{00000000-0005-0000-0000-000049000000}"/>
    <cellStyle name="20% - 강조색1 2 2 3" xfId="122" xr:uid="{00000000-0005-0000-0000-00004A000000}"/>
    <cellStyle name="20% - 강조색1 2 2 3 2" xfId="123" xr:uid="{00000000-0005-0000-0000-00004B000000}"/>
    <cellStyle name="20% - 강조색1 2 2 3 2 2" xfId="124" xr:uid="{00000000-0005-0000-0000-00004C000000}"/>
    <cellStyle name="20% - 강조색1 2 2 3 2 2 2" xfId="125" xr:uid="{00000000-0005-0000-0000-00004D000000}"/>
    <cellStyle name="20% - 강조색1 2 2 3 2 3" xfId="126" xr:uid="{00000000-0005-0000-0000-00004E000000}"/>
    <cellStyle name="20% - 강조색1 2 2 3 3" xfId="127" xr:uid="{00000000-0005-0000-0000-00004F000000}"/>
    <cellStyle name="20% - 강조색1 2 2 3 3 2" xfId="128" xr:uid="{00000000-0005-0000-0000-000050000000}"/>
    <cellStyle name="20% - 강조색1 2 2 3 3 2 2" xfId="129" xr:uid="{00000000-0005-0000-0000-000051000000}"/>
    <cellStyle name="20% - 강조색1 2 2 3 3 3" xfId="130" xr:uid="{00000000-0005-0000-0000-000052000000}"/>
    <cellStyle name="20% - 강조색1 2 2 3 4" xfId="131" xr:uid="{00000000-0005-0000-0000-000053000000}"/>
    <cellStyle name="20% - 강조색1 2 2 3 4 2" xfId="132" xr:uid="{00000000-0005-0000-0000-000054000000}"/>
    <cellStyle name="20% - 강조색1 2 2 3 4 2 2" xfId="133" xr:uid="{00000000-0005-0000-0000-000055000000}"/>
    <cellStyle name="20% - 강조색1 2 2 3 4 3" xfId="134" xr:uid="{00000000-0005-0000-0000-000056000000}"/>
    <cellStyle name="20% - 강조색1 2 2 3 5" xfId="135" xr:uid="{00000000-0005-0000-0000-000057000000}"/>
    <cellStyle name="20% - 강조색1 2 2 3 5 2" xfId="136" xr:uid="{00000000-0005-0000-0000-000058000000}"/>
    <cellStyle name="20% - 강조색1 2 2 3 6" xfId="137" xr:uid="{00000000-0005-0000-0000-000059000000}"/>
    <cellStyle name="20% - 강조색1 2 2 4" xfId="138" xr:uid="{00000000-0005-0000-0000-00005A000000}"/>
    <cellStyle name="20% - 강조색1 2 2 4 2" xfId="139" xr:uid="{00000000-0005-0000-0000-00005B000000}"/>
    <cellStyle name="20% - 강조색1 2 2 4 2 2" xfId="140" xr:uid="{00000000-0005-0000-0000-00005C000000}"/>
    <cellStyle name="20% - 강조색1 2 2 4 2 2 2" xfId="141" xr:uid="{00000000-0005-0000-0000-00005D000000}"/>
    <cellStyle name="20% - 강조색1 2 2 4 2 3" xfId="142" xr:uid="{00000000-0005-0000-0000-00005E000000}"/>
    <cellStyle name="20% - 강조색1 2 2 4 3" xfId="143" xr:uid="{00000000-0005-0000-0000-00005F000000}"/>
    <cellStyle name="20% - 강조색1 2 2 4 3 2" xfId="144" xr:uid="{00000000-0005-0000-0000-000060000000}"/>
    <cellStyle name="20% - 강조색1 2 2 4 3 2 2" xfId="145" xr:uid="{00000000-0005-0000-0000-000061000000}"/>
    <cellStyle name="20% - 강조색1 2 2 4 3 3" xfId="146" xr:uid="{00000000-0005-0000-0000-000062000000}"/>
    <cellStyle name="20% - 강조색1 2 2 4 4" xfId="147" xr:uid="{00000000-0005-0000-0000-000063000000}"/>
    <cellStyle name="20% - 강조색1 2 2 4 4 2" xfId="148" xr:uid="{00000000-0005-0000-0000-000064000000}"/>
    <cellStyle name="20% - 강조색1 2 2 4 4 2 2" xfId="149" xr:uid="{00000000-0005-0000-0000-000065000000}"/>
    <cellStyle name="20% - 강조색1 2 2 4 4 3" xfId="150" xr:uid="{00000000-0005-0000-0000-000066000000}"/>
    <cellStyle name="20% - 강조색1 2 2 4 5" xfId="151" xr:uid="{00000000-0005-0000-0000-000067000000}"/>
    <cellStyle name="20% - 강조색1 2 2 4 5 2" xfId="152" xr:uid="{00000000-0005-0000-0000-000068000000}"/>
    <cellStyle name="20% - 강조색1 2 2 4 6" xfId="153" xr:uid="{00000000-0005-0000-0000-000069000000}"/>
    <cellStyle name="20% - 강조색1 2 2 5" xfId="154" xr:uid="{00000000-0005-0000-0000-00006A000000}"/>
    <cellStyle name="20% - 강조색1 2 2 5 2" xfId="155" xr:uid="{00000000-0005-0000-0000-00006B000000}"/>
    <cellStyle name="20% - 강조색1 2 2 5 2 2" xfId="156" xr:uid="{00000000-0005-0000-0000-00006C000000}"/>
    <cellStyle name="20% - 강조색1 2 2 5 3" xfId="157" xr:uid="{00000000-0005-0000-0000-00006D000000}"/>
    <cellStyle name="20% - 강조색1 2 2 6" xfId="158" xr:uid="{00000000-0005-0000-0000-00006E000000}"/>
    <cellStyle name="20% - 강조색1 2 2 6 2" xfId="159" xr:uid="{00000000-0005-0000-0000-00006F000000}"/>
    <cellStyle name="20% - 강조색1 2 2 6 2 2" xfId="160" xr:uid="{00000000-0005-0000-0000-000070000000}"/>
    <cellStyle name="20% - 강조색1 2 2 6 3" xfId="161" xr:uid="{00000000-0005-0000-0000-000071000000}"/>
    <cellStyle name="20% - 강조색1 2 2 7" xfId="162" xr:uid="{00000000-0005-0000-0000-000072000000}"/>
    <cellStyle name="20% - 강조색1 2 2 7 2" xfId="163" xr:uid="{00000000-0005-0000-0000-000073000000}"/>
    <cellStyle name="20% - 강조색1 2 2 7 2 2" xfId="164" xr:uid="{00000000-0005-0000-0000-000074000000}"/>
    <cellStyle name="20% - 강조색1 2 2 7 3" xfId="165" xr:uid="{00000000-0005-0000-0000-000075000000}"/>
    <cellStyle name="20% - 강조색1 2 2 8" xfId="166" xr:uid="{00000000-0005-0000-0000-000076000000}"/>
    <cellStyle name="20% - 강조색1 2 2 8 2" xfId="167" xr:uid="{00000000-0005-0000-0000-000077000000}"/>
    <cellStyle name="20% - 강조색1 2 2 8 2 2" xfId="168" xr:uid="{00000000-0005-0000-0000-000078000000}"/>
    <cellStyle name="20% - 강조색1 2 2 8 3" xfId="169" xr:uid="{00000000-0005-0000-0000-000079000000}"/>
    <cellStyle name="20% - 강조색1 2 2 9" xfId="170" xr:uid="{00000000-0005-0000-0000-00007A000000}"/>
    <cellStyle name="20% - 강조색1 2 2 9 2" xfId="171" xr:uid="{00000000-0005-0000-0000-00007B000000}"/>
    <cellStyle name="20% - 강조색1 2 3" xfId="172" xr:uid="{00000000-0005-0000-0000-00007C000000}"/>
    <cellStyle name="20% - 강조색1 2 3 10" xfId="173" xr:uid="{00000000-0005-0000-0000-00007D000000}"/>
    <cellStyle name="20% - 강조색1 2 3 11" xfId="174" xr:uid="{00000000-0005-0000-0000-00007E000000}"/>
    <cellStyle name="20% - 강조색1 2 3 2" xfId="175" xr:uid="{00000000-0005-0000-0000-00007F000000}"/>
    <cellStyle name="20% - 강조색1 2 3 2 2" xfId="176" xr:uid="{00000000-0005-0000-0000-000080000000}"/>
    <cellStyle name="20% - 강조색1 2 3 2 2 2" xfId="177" xr:uid="{00000000-0005-0000-0000-000081000000}"/>
    <cellStyle name="20% - 강조색1 2 3 2 2 2 2" xfId="178" xr:uid="{00000000-0005-0000-0000-000082000000}"/>
    <cellStyle name="20% - 강조색1 2 3 2 2 2 2 2" xfId="179" xr:uid="{00000000-0005-0000-0000-000083000000}"/>
    <cellStyle name="20% - 강조색1 2 3 2 2 2 3" xfId="180" xr:uid="{00000000-0005-0000-0000-000084000000}"/>
    <cellStyle name="20% - 강조색1 2 3 2 2 3" xfId="181" xr:uid="{00000000-0005-0000-0000-000085000000}"/>
    <cellStyle name="20% - 강조색1 2 3 2 2 3 2" xfId="182" xr:uid="{00000000-0005-0000-0000-000086000000}"/>
    <cellStyle name="20% - 강조색1 2 3 2 2 3 2 2" xfId="183" xr:uid="{00000000-0005-0000-0000-000087000000}"/>
    <cellStyle name="20% - 강조색1 2 3 2 2 3 3" xfId="184" xr:uid="{00000000-0005-0000-0000-000088000000}"/>
    <cellStyle name="20% - 강조색1 2 3 2 2 4" xfId="185" xr:uid="{00000000-0005-0000-0000-000089000000}"/>
    <cellStyle name="20% - 강조색1 2 3 2 2 4 2" xfId="186" xr:uid="{00000000-0005-0000-0000-00008A000000}"/>
    <cellStyle name="20% - 강조색1 2 3 2 2 4 2 2" xfId="187" xr:uid="{00000000-0005-0000-0000-00008B000000}"/>
    <cellStyle name="20% - 강조색1 2 3 2 2 4 3" xfId="188" xr:uid="{00000000-0005-0000-0000-00008C000000}"/>
    <cellStyle name="20% - 강조색1 2 3 2 2 5" xfId="189" xr:uid="{00000000-0005-0000-0000-00008D000000}"/>
    <cellStyle name="20% - 강조색1 2 3 2 2 5 2" xfId="190" xr:uid="{00000000-0005-0000-0000-00008E000000}"/>
    <cellStyle name="20% - 강조색1 2 3 2 2 6" xfId="191" xr:uid="{00000000-0005-0000-0000-00008F000000}"/>
    <cellStyle name="20% - 강조색1 2 3 2 3" xfId="192" xr:uid="{00000000-0005-0000-0000-000090000000}"/>
    <cellStyle name="20% - 강조색1 2 3 2 3 2" xfId="193" xr:uid="{00000000-0005-0000-0000-000091000000}"/>
    <cellStyle name="20% - 강조색1 2 3 2 3 2 2" xfId="194" xr:uid="{00000000-0005-0000-0000-000092000000}"/>
    <cellStyle name="20% - 강조색1 2 3 2 3 3" xfId="195" xr:uid="{00000000-0005-0000-0000-000093000000}"/>
    <cellStyle name="20% - 강조색1 2 3 2 4" xfId="196" xr:uid="{00000000-0005-0000-0000-000094000000}"/>
    <cellStyle name="20% - 강조색1 2 3 2 4 2" xfId="197" xr:uid="{00000000-0005-0000-0000-000095000000}"/>
    <cellStyle name="20% - 강조색1 2 3 2 4 2 2" xfId="198" xr:uid="{00000000-0005-0000-0000-000096000000}"/>
    <cellStyle name="20% - 강조색1 2 3 2 4 3" xfId="199" xr:uid="{00000000-0005-0000-0000-000097000000}"/>
    <cellStyle name="20% - 강조색1 2 3 2 5" xfId="200" xr:uid="{00000000-0005-0000-0000-000098000000}"/>
    <cellStyle name="20% - 강조색1 2 3 2 5 2" xfId="201" xr:uid="{00000000-0005-0000-0000-000099000000}"/>
    <cellStyle name="20% - 강조색1 2 3 2 5 2 2" xfId="202" xr:uid="{00000000-0005-0000-0000-00009A000000}"/>
    <cellStyle name="20% - 강조색1 2 3 2 5 3" xfId="203" xr:uid="{00000000-0005-0000-0000-00009B000000}"/>
    <cellStyle name="20% - 강조색1 2 3 2 6" xfId="204" xr:uid="{00000000-0005-0000-0000-00009C000000}"/>
    <cellStyle name="20% - 강조색1 2 3 2 6 2" xfId="205" xr:uid="{00000000-0005-0000-0000-00009D000000}"/>
    <cellStyle name="20% - 강조색1 2 3 2 6 2 2" xfId="206" xr:uid="{00000000-0005-0000-0000-00009E000000}"/>
    <cellStyle name="20% - 강조색1 2 3 2 6 3" xfId="207" xr:uid="{00000000-0005-0000-0000-00009F000000}"/>
    <cellStyle name="20% - 강조색1 2 3 2 7" xfId="208" xr:uid="{00000000-0005-0000-0000-0000A0000000}"/>
    <cellStyle name="20% - 강조색1 2 3 2 7 2" xfId="209" xr:uid="{00000000-0005-0000-0000-0000A1000000}"/>
    <cellStyle name="20% - 강조색1 2 3 2 8" xfId="210" xr:uid="{00000000-0005-0000-0000-0000A2000000}"/>
    <cellStyle name="20% - 강조색1 2 3 2 9" xfId="211" xr:uid="{00000000-0005-0000-0000-0000A3000000}"/>
    <cellStyle name="20% - 강조색1 2 3 3" xfId="212" xr:uid="{00000000-0005-0000-0000-0000A4000000}"/>
    <cellStyle name="20% - 강조색1 2 3 3 2" xfId="213" xr:uid="{00000000-0005-0000-0000-0000A5000000}"/>
    <cellStyle name="20% - 강조색1 2 3 3 2 2" xfId="214" xr:uid="{00000000-0005-0000-0000-0000A6000000}"/>
    <cellStyle name="20% - 강조색1 2 3 3 2 2 2" xfId="215" xr:uid="{00000000-0005-0000-0000-0000A7000000}"/>
    <cellStyle name="20% - 강조색1 2 3 3 2 3" xfId="216" xr:uid="{00000000-0005-0000-0000-0000A8000000}"/>
    <cellStyle name="20% - 강조색1 2 3 3 3" xfId="217" xr:uid="{00000000-0005-0000-0000-0000A9000000}"/>
    <cellStyle name="20% - 강조색1 2 3 3 3 2" xfId="218" xr:uid="{00000000-0005-0000-0000-0000AA000000}"/>
    <cellStyle name="20% - 강조색1 2 3 3 3 2 2" xfId="219" xr:uid="{00000000-0005-0000-0000-0000AB000000}"/>
    <cellStyle name="20% - 강조색1 2 3 3 3 3" xfId="220" xr:uid="{00000000-0005-0000-0000-0000AC000000}"/>
    <cellStyle name="20% - 강조색1 2 3 3 4" xfId="221" xr:uid="{00000000-0005-0000-0000-0000AD000000}"/>
    <cellStyle name="20% - 강조색1 2 3 3 4 2" xfId="222" xr:uid="{00000000-0005-0000-0000-0000AE000000}"/>
    <cellStyle name="20% - 강조색1 2 3 3 4 2 2" xfId="223" xr:uid="{00000000-0005-0000-0000-0000AF000000}"/>
    <cellStyle name="20% - 강조색1 2 3 3 4 3" xfId="224" xr:uid="{00000000-0005-0000-0000-0000B0000000}"/>
    <cellStyle name="20% - 강조색1 2 3 3 5" xfId="225" xr:uid="{00000000-0005-0000-0000-0000B1000000}"/>
    <cellStyle name="20% - 강조색1 2 3 3 5 2" xfId="226" xr:uid="{00000000-0005-0000-0000-0000B2000000}"/>
    <cellStyle name="20% - 강조색1 2 3 3 6" xfId="227" xr:uid="{00000000-0005-0000-0000-0000B3000000}"/>
    <cellStyle name="20% - 강조색1 2 3 4" xfId="228" xr:uid="{00000000-0005-0000-0000-0000B4000000}"/>
    <cellStyle name="20% - 강조색1 2 3 4 2" xfId="229" xr:uid="{00000000-0005-0000-0000-0000B5000000}"/>
    <cellStyle name="20% - 강조색1 2 3 4 2 2" xfId="230" xr:uid="{00000000-0005-0000-0000-0000B6000000}"/>
    <cellStyle name="20% - 강조색1 2 3 4 2 2 2" xfId="231" xr:uid="{00000000-0005-0000-0000-0000B7000000}"/>
    <cellStyle name="20% - 강조색1 2 3 4 2 3" xfId="232" xr:uid="{00000000-0005-0000-0000-0000B8000000}"/>
    <cellStyle name="20% - 강조색1 2 3 4 3" xfId="233" xr:uid="{00000000-0005-0000-0000-0000B9000000}"/>
    <cellStyle name="20% - 강조색1 2 3 4 3 2" xfId="234" xr:uid="{00000000-0005-0000-0000-0000BA000000}"/>
    <cellStyle name="20% - 강조색1 2 3 4 3 2 2" xfId="235" xr:uid="{00000000-0005-0000-0000-0000BB000000}"/>
    <cellStyle name="20% - 강조색1 2 3 4 3 3" xfId="236" xr:uid="{00000000-0005-0000-0000-0000BC000000}"/>
    <cellStyle name="20% - 강조색1 2 3 4 4" xfId="237" xr:uid="{00000000-0005-0000-0000-0000BD000000}"/>
    <cellStyle name="20% - 강조색1 2 3 4 4 2" xfId="238" xr:uid="{00000000-0005-0000-0000-0000BE000000}"/>
    <cellStyle name="20% - 강조색1 2 3 4 4 2 2" xfId="239" xr:uid="{00000000-0005-0000-0000-0000BF000000}"/>
    <cellStyle name="20% - 강조색1 2 3 4 4 3" xfId="240" xr:uid="{00000000-0005-0000-0000-0000C0000000}"/>
    <cellStyle name="20% - 강조색1 2 3 4 5" xfId="241" xr:uid="{00000000-0005-0000-0000-0000C1000000}"/>
    <cellStyle name="20% - 강조색1 2 3 4 5 2" xfId="242" xr:uid="{00000000-0005-0000-0000-0000C2000000}"/>
    <cellStyle name="20% - 강조색1 2 3 4 6" xfId="243" xr:uid="{00000000-0005-0000-0000-0000C3000000}"/>
    <cellStyle name="20% - 강조색1 2 3 5" xfId="244" xr:uid="{00000000-0005-0000-0000-0000C4000000}"/>
    <cellStyle name="20% - 강조색1 2 3 5 2" xfId="245" xr:uid="{00000000-0005-0000-0000-0000C5000000}"/>
    <cellStyle name="20% - 강조색1 2 3 5 2 2" xfId="246" xr:uid="{00000000-0005-0000-0000-0000C6000000}"/>
    <cellStyle name="20% - 강조색1 2 3 5 3" xfId="247" xr:uid="{00000000-0005-0000-0000-0000C7000000}"/>
    <cellStyle name="20% - 강조색1 2 3 6" xfId="248" xr:uid="{00000000-0005-0000-0000-0000C8000000}"/>
    <cellStyle name="20% - 강조색1 2 3 6 2" xfId="249" xr:uid="{00000000-0005-0000-0000-0000C9000000}"/>
    <cellStyle name="20% - 강조색1 2 3 6 2 2" xfId="250" xr:uid="{00000000-0005-0000-0000-0000CA000000}"/>
    <cellStyle name="20% - 강조색1 2 3 6 3" xfId="251" xr:uid="{00000000-0005-0000-0000-0000CB000000}"/>
    <cellStyle name="20% - 강조색1 2 3 7" xfId="252" xr:uid="{00000000-0005-0000-0000-0000CC000000}"/>
    <cellStyle name="20% - 강조색1 2 3 7 2" xfId="253" xr:uid="{00000000-0005-0000-0000-0000CD000000}"/>
    <cellStyle name="20% - 강조색1 2 3 7 2 2" xfId="254" xr:uid="{00000000-0005-0000-0000-0000CE000000}"/>
    <cellStyle name="20% - 강조색1 2 3 7 3" xfId="255" xr:uid="{00000000-0005-0000-0000-0000CF000000}"/>
    <cellStyle name="20% - 강조색1 2 3 8" xfId="256" xr:uid="{00000000-0005-0000-0000-0000D0000000}"/>
    <cellStyle name="20% - 강조색1 2 3 8 2" xfId="257" xr:uid="{00000000-0005-0000-0000-0000D1000000}"/>
    <cellStyle name="20% - 강조색1 2 3 8 2 2" xfId="258" xr:uid="{00000000-0005-0000-0000-0000D2000000}"/>
    <cellStyle name="20% - 강조색1 2 3 8 3" xfId="259" xr:uid="{00000000-0005-0000-0000-0000D3000000}"/>
    <cellStyle name="20% - 강조색1 2 3 9" xfId="260" xr:uid="{00000000-0005-0000-0000-0000D4000000}"/>
    <cellStyle name="20% - 강조색1 2 3 9 2" xfId="261" xr:uid="{00000000-0005-0000-0000-0000D5000000}"/>
    <cellStyle name="20% - 강조색1 2 4" xfId="262" xr:uid="{00000000-0005-0000-0000-0000D6000000}"/>
    <cellStyle name="20% - 강조색1 2 4 10" xfId="263" xr:uid="{00000000-0005-0000-0000-0000D7000000}"/>
    <cellStyle name="20% - 강조색1 2 4 2" xfId="264" xr:uid="{00000000-0005-0000-0000-0000D8000000}"/>
    <cellStyle name="20% - 강조색1 2 4 2 2" xfId="265" xr:uid="{00000000-0005-0000-0000-0000D9000000}"/>
    <cellStyle name="20% - 강조색1 2 4 2 2 2" xfId="266" xr:uid="{00000000-0005-0000-0000-0000DA000000}"/>
    <cellStyle name="20% - 강조색1 2 4 2 2 2 2" xfId="267" xr:uid="{00000000-0005-0000-0000-0000DB000000}"/>
    <cellStyle name="20% - 강조색1 2 4 2 2 2 2 2" xfId="268" xr:uid="{00000000-0005-0000-0000-0000DC000000}"/>
    <cellStyle name="20% - 강조색1 2 4 2 2 2 3" xfId="269" xr:uid="{00000000-0005-0000-0000-0000DD000000}"/>
    <cellStyle name="20% - 강조색1 2 4 2 2 3" xfId="270" xr:uid="{00000000-0005-0000-0000-0000DE000000}"/>
    <cellStyle name="20% - 강조색1 2 4 2 2 3 2" xfId="271" xr:uid="{00000000-0005-0000-0000-0000DF000000}"/>
    <cellStyle name="20% - 강조색1 2 4 2 2 3 2 2" xfId="272" xr:uid="{00000000-0005-0000-0000-0000E0000000}"/>
    <cellStyle name="20% - 강조색1 2 4 2 2 3 3" xfId="273" xr:uid="{00000000-0005-0000-0000-0000E1000000}"/>
    <cellStyle name="20% - 강조색1 2 4 2 2 4" xfId="274" xr:uid="{00000000-0005-0000-0000-0000E2000000}"/>
    <cellStyle name="20% - 강조색1 2 4 2 2 4 2" xfId="275" xr:uid="{00000000-0005-0000-0000-0000E3000000}"/>
    <cellStyle name="20% - 강조색1 2 4 2 2 4 2 2" xfId="276" xr:uid="{00000000-0005-0000-0000-0000E4000000}"/>
    <cellStyle name="20% - 강조색1 2 4 2 2 4 3" xfId="277" xr:uid="{00000000-0005-0000-0000-0000E5000000}"/>
    <cellStyle name="20% - 강조색1 2 4 2 2 5" xfId="278" xr:uid="{00000000-0005-0000-0000-0000E6000000}"/>
    <cellStyle name="20% - 강조색1 2 4 2 2 5 2" xfId="279" xr:uid="{00000000-0005-0000-0000-0000E7000000}"/>
    <cellStyle name="20% - 강조색1 2 4 2 2 6" xfId="280" xr:uid="{00000000-0005-0000-0000-0000E8000000}"/>
    <cellStyle name="20% - 강조색1 2 4 2 3" xfId="281" xr:uid="{00000000-0005-0000-0000-0000E9000000}"/>
    <cellStyle name="20% - 강조색1 2 4 2 3 2" xfId="282" xr:uid="{00000000-0005-0000-0000-0000EA000000}"/>
    <cellStyle name="20% - 강조색1 2 4 2 3 2 2" xfId="283" xr:uid="{00000000-0005-0000-0000-0000EB000000}"/>
    <cellStyle name="20% - 강조색1 2 4 2 3 3" xfId="284" xr:uid="{00000000-0005-0000-0000-0000EC000000}"/>
    <cellStyle name="20% - 강조색1 2 4 2 4" xfId="285" xr:uid="{00000000-0005-0000-0000-0000ED000000}"/>
    <cellStyle name="20% - 강조색1 2 4 2 4 2" xfId="286" xr:uid="{00000000-0005-0000-0000-0000EE000000}"/>
    <cellStyle name="20% - 강조색1 2 4 2 4 2 2" xfId="287" xr:uid="{00000000-0005-0000-0000-0000EF000000}"/>
    <cellStyle name="20% - 강조색1 2 4 2 4 3" xfId="288" xr:uid="{00000000-0005-0000-0000-0000F0000000}"/>
    <cellStyle name="20% - 강조색1 2 4 2 5" xfId="289" xr:uid="{00000000-0005-0000-0000-0000F1000000}"/>
    <cellStyle name="20% - 강조색1 2 4 2 5 2" xfId="290" xr:uid="{00000000-0005-0000-0000-0000F2000000}"/>
    <cellStyle name="20% - 강조색1 2 4 2 5 2 2" xfId="291" xr:uid="{00000000-0005-0000-0000-0000F3000000}"/>
    <cellStyle name="20% - 강조색1 2 4 2 5 3" xfId="292" xr:uid="{00000000-0005-0000-0000-0000F4000000}"/>
    <cellStyle name="20% - 강조색1 2 4 2 6" xfId="293" xr:uid="{00000000-0005-0000-0000-0000F5000000}"/>
    <cellStyle name="20% - 강조색1 2 4 2 6 2" xfId="294" xr:uid="{00000000-0005-0000-0000-0000F6000000}"/>
    <cellStyle name="20% - 강조색1 2 4 2 7" xfId="295" xr:uid="{00000000-0005-0000-0000-0000F7000000}"/>
    <cellStyle name="20% - 강조색1 2 4 2 8" xfId="296" xr:uid="{00000000-0005-0000-0000-0000F8000000}"/>
    <cellStyle name="20% - 강조색1 2 4 3" xfId="297" xr:uid="{00000000-0005-0000-0000-0000F9000000}"/>
    <cellStyle name="20% - 강조색1 2 4 3 2" xfId="298" xr:uid="{00000000-0005-0000-0000-0000FA000000}"/>
    <cellStyle name="20% - 강조색1 2 4 3 2 2" xfId="299" xr:uid="{00000000-0005-0000-0000-0000FB000000}"/>
    <cellStyle name="20% - 강조색1 2 4 3 2 2 2" xfId="300" xr:uid="{00000000-0005-0000-0000-0000FC000000}"/>
    <cellStyle name="20% - 강조색1 2 4 3 2 3" xfId="301" xr:uid="{00000000-0005-0000-0000-0000FD000000}"/>
    <cellStyle name="20% - 강조색1 2 4 3 3" xfId="302" xr:uid="{00000000-0005-0000-0000-0000FE000000}"/>
    <cellStyle name="20% - 강조색1 2 4 3 3 2" xfId="303" xr:uid="{00000000-0005-0000-0000-0000FF000000}"/>
    <cellStyle name="20% - 강조색1 2 4 3 3 2 2" xfId="304" xr:uid="{00000000-0005-0000-0000-000000010000}"/>
    <cellStyle name="20% - 강조색1 2 4 3 3 3" xfId="305" xr:uid="{00000000-0005-0000-0000-000001010000}"/>
    <cellStyle name="20% - 강조색1 2 4 3 4" xfId="306" xr:uid="{00000000-0005-0000-0000-000002010000}"/>
    <cellStyle name="20% - 강조색1 2 4 3 4 2" xfId="307" xr:uid="{00000000-0005-0000-0000-000003010000}"/>
    <cellStyle name="20% - 강조색1 2 4 3 4 2 2" xfId="308" xr:uid="{00000000-0005-0000-0000-000004010000}"/>
    <cellStyle name="20% - 강조색1 2 4 3 4 3" xfId="309" xr:uid="{00000000-0005-0000-0000-000005010000}"/>
    <cellStyle name="20% - 강조색1 2 4 3 5" xfId="310" xr:uid="{00000000-0005-0000-0000-000006010000}"/>
    <cellStyle name="20% - 강조색1 2 4 3 5 2" xfId="311" xr:uid="{00000000-0005-0000-0000-000007010000}"/>
    <cellStyle name="20% - 강조색1 2 4 3 6" xfId="312" xr:uid="{00000000-0005-0000-0000-000008010000}"/>
    <cellStyle name="20% - 강조색1 2 4 4" xfId="313" xr:uid="{00000000-0005-0000-0000-000009010000}"/>
    <cellStyle name="20% - 강조색1 2 4 4 2" xfId="314" xr:uid="{00000000-0005-0000-0000-00000A010000}"/>
    <cellStyle name="20% - 강조색1 2 4 4 2 2" xfId="315" xr:uid="{00000000-0005-0000-0000-00000B010000}"/>
    <cellStyle name="20% - 강조색1 2 4 4 3" xfId="316" xr:uid="{00000000-0005-0000-0000-00000C010000}"/>
    <cellStyle name="20% - 강조색1 2 4 5" xfId="317" xr:uid="{00000000-0005-0000-0000-00000D010000}"/>
    <cellStyle name="20% - 강조색1 2 4 5 2" xfId="318" xr:uid="{00000000-0005-0000-0000-00000E010000}"/>
    <cellStyle name="20% - 강조색1 2 4 5 2 2" xfId="319" xr:uid="{00000000-0005-0000-0000-00000F010000}"/>
    <cellStyle name="20% - 강조색1 2 4 5 3" xfId="320" xr:uid="{00000000-0005-0000-0000-000010010000}"/>
    <cellStyle name="20% - 강조색1 2 4 6" xfId="321" xr:uid="{00000000-0005-0000-0000-000011010000}"/>
    <cellStyle name="20% - 강조색1 2 4 6 2" xfId="322" xr:uid="{00000000-0005-0000-0000-000012010000}"/>
    <cellStyle name="20% - 강조색1 2 4 6 2 2" xfId="323" xr:uid="{00000000-0005-0000-0000-000013010000}"/>
    <cellStyle name="20% - 강조색1 2 4 6 3" xfId="324" xr:uid="{00000000-0005-0000-0000-000014010000}"/>
    <cellStyle name="20% - 강조색1 2 4 7" xfId="325" xr:uid="{00000000-0005-0000-0000-000015010000}"/>
    <cellStyle name="20% - 강조색1 2 4 7 2" xfId="326" xr:uid="{00000000-0005-0000-0000-000016010000}"/>
    <cellStyle name="20% - 강조색1 2 4 7 2 2" xfId="327" xr:uid="{00000000-0005-0000-0000-000017010000}"/>
    <cellStyle name="20% - 강조색1 2 4 7 3" xfId="328" xr:uid="{00000000-0005-0000-0000-000018010000}"/>
    <cellStyle name="20% - 강조색1 2 4 8" xfId="329" xr:uid="{00000000-0005-0000-0000-000019010000}"/>
    <cellStyle name="20% - 강조색1 2 4 8 2" xfId="330" xr:uid="{00000000-0005-0000-0000-00001A010000}"/>
    <cellStyle name="20% - 강조색1 2 4 9" xfId="331" xr:uid="{00000000-0005-0000-0000-00001B010000}"/>
    <cellStyle name="20% - 강조색1 2 5" xfId="332" xr:uid="{00000000-0005-0000-0000-00001C010000}"/>
    <cellStyle name="20% - 강조색1 2 5 2" xfId="333" xr:uid="{00000000-0005-0000-0000-00001D010000}"/>
    <cellStyle name="20% - 강조색1 2 5 2 2" xfId="334" xr:uid="{00000000-0005-0000-0000-00001E010000}"/>
    <cellStyle name="20% - 강조색1 2 5 2 2 2" xfId="335" xr:uid="{00000000-0005-0000-0000-00001F010000}"/>
    <cellStyle name="20% - 강조색1 2 5 2 2 2 2" xfId="336" xr:uid="{00000000-0005-0000-0000-000020010000}"/>
    <cellStyle name="20% - 강조색1 2 5 2 2 3" xfId="337" xr:uid="{00000000-0005-0000-0000-000021010000}"/>
    <cellStyle name="20% - 강조색1 2 5 2 3" xfId="338" xr:uid="{00000000-0005-0000-0000-000022010000}"/>
    <cellStyle name="20% - 강조색1 2 5 2 3 2" xfId="339" xr:uid="{00000000-0005-0000-0000-000023010000}"/>
    <cellStyle name="20% - 강조색1 2 5 2 3 2 2" xfId="340" xr:uid="{00000000-0005-0000-0000-000024010000}"/>
    <cellStyle name="20% - 강조색1 2 5 2 3 3" xfId="341" xr:uid="{00000000-0005-0000-0000-000025010000}"/>
    <cellStyle name="20% - 강조색1 2 5 2 4" xfId="342" xr:uid="{00000000-0005-0000-0000-000026010000}"/>
    <cellStyle name="20% - 강조색1 2 5 2 4 2" xfId="343" xr:uid="{00000000-0005-0000-0000-000027010000}"/>
    <cellStyle name="20% - 강조색1 2 5 2 4 2 2" xfId="344" xr:uid="{00000000-0005-0000-0000-000028010000}"/>
    <cellStyle name="20% - 강조색1 2 5 2 4 3" xfId="345" xr:uid="{00000000-0005-0000-0000-000029010000}"/>
    <cellStyle name="20% - 강조색1 2 5 2 5" xfId="346" xr:uid="{00000000-0005-0000-0000-00002A010000}"/>
    <cellStyle name="20% - 강조색1 2 5 2 5 2" xfId="347" xr:uid="{00000000-0005-0000-0000-00002B010000}"/>
    <cellStyle name="20% - 강조색1 2 5 2 6" xfId="348" xr:uid="{00000000-0005-0000-0000-00002C010000}"/>
    <cellStyle name="20% - 강조색1 2 5 3" xfId="349" xr:uid="{00000000-0005-0000-0000-00002D010000}"/>
    <cellStyle name="20% - 강조색1 2 5 3 2" xfId="350" xr:uid="{00000000-0005-0000-0000-00002E010000}"/>
    <cellStyle name="20% - 강조색1 2 5 3 2 2" xfId="351" xr:uid="{00000000-0005-0000-0000-00002F010000}"/>
    <cellStyle name="20% - 강조색1 2 5 3 3" xfId="352" xr:uid="{00000000-0005-0000-0000-000030010000}"/>
    <cellStyle name="20% - 강조색1 2 5 4" xfId="353" xr:uid="{00000000-0005-0000-0000-000031010000}"/>
    <cellStyle name="20% - 강조색1 2 5 4 2" xfId="354" xr:uid="{00000000-0005-0000-0000-000032010000}"/>
    <cellStyle name="20% - 강조색1 2 5 4 2 2" xfId="355" xr:uid="{00000000-0005-0000-0000-000033010000}"/>
    <cellStyle name="20% - 강조색1 2 5 4 3" xfId="356" xr:uid="{00000000-0005-0000-0000-000034010000}"/>
    <cellStyle name="20% - 강조색1 2 5 5" xfId="357" xr:uid="{00000000-0005-0000-0000-000035010000}"/>
    <cellStyle name="20% - 강조색1 2 5 5 2" xfId="358" xr:uid="{00000000-0005-0000-0000-000036010000}"/>
    <cellStyle name="20% - 강조색1 2 5 5 2 2" xfId="359" xr:uid="{00000000-0005-0000-0000-000037010000}"/>
    <cellStyle name="20% - 강조색1 2 5 5 3" xfId="360" xr:uid="{00000000-0005-0000-0000-000038010000}"/>
    <cellStyle name="20% - 강조색1 2 5 6" xfId="361" xr:uid="{00000000-0005-0000-0000-000039010000}"/>
    <cellStyle name="20% - 강조색1 2 5 6 2" xfId="362" xr:uid="{00000000-0005-0000-0000-00003A010000}"/>
    <cellStyle name="20% - 강조색1 2 5 7" xfId="363" xr:uid="{00000000-0005-0000-0000-00003B010000}"/>
    <cellStyle name="20% - 강조색1 2 5 8" xfId="364" xr:uid="{00000000-0005-0000-0000-00003C010000}"/>
    <cellStyle name="20% - 강조색1 2 6" xfId="365" xr:uid="{00000000-0005-0000-0000-00003D010000}"/>
    <cellStyle name="20% - 강조색1 2 6 2" xfId="366" xr:uid="{00000000-0005-0000-0000-00003E010000}"/>
    <cellStyle name="20% - 강조색1 2 6 2 2" xfId="367" xr:uid="{00000000-0005-0000-0000-00003F010000}"/>
    <cellStyle name="20% - 강조색1 2 6 2 2 2" xfId="368" xr:uid="{00000000-0005-0000-0000-000040010000}"/>
    <cellStyle name="20% - 강조색1 2 6 2 3" xfId="369" xr:uid="{00000000-0005-0000-0000-000041010000}"/>
    <cellStyle name="20% - 강조색1 2 6 3" xfId="370" xr:uid="{00000000-0005-0000-0000-000042010000}"/>
    <cellStyle name="20% - 강조색1 2 6 3 2" xfId="371" xr:uid="{00000000-0005-0000-0000-000043010000}"/>
    <cellStyle name="20% - 강조색1 2 6 3 2 2" xfId="372" xr:uid="{00000000-0005-0000-0000-000044010000}"/>
    <cellStyle name="20% - 강조색1 2 6 3 3" xfId="373" xr:uid="{00000000-0005-0000-0000-000045010000}"/>
    <cellStyle name="20% - 강조색1 2 6 4" xfId="374" xr:uid="{00000000-0005-0000-0000-000046010000}"/>
    <cellStyle name="20% - 강조색1 2 6 4 2" xfId="375" xr:uid="{00000000-0005-0000-0000-000047010000}"/>
    <cellStyle name="20% - 강조색1 2 6 4 2 2" xfId="376" xr:uid="{00000000-0005-0000-0000-000048010000}"/>
    <cellStyle name="20% - 강조색1 2 6 4 3" xfId="377" xr:uid="{00000000-0005-0000-0000-000049010000}"/>
    <cellStyle name="20% - 강조색1 2 6 5" xfId="378" xr:uid="{00000000-0005-0000-0000-00004A010000}"/>
    <cellStyle name="20% - 강조색1 2 6 5 2" xfId="379" xr:uid="{00000000-0005-0000-0000-00004B010000}"/>
    <cellStyle name="20% - 강조색1 2 6 6" xfId="380" xr:uid="{00000000-0005-0000-0000-00004C010000}"/>
    <cellStyle name="20% - 강조색1 2 7" xfId="381" xr:uid="{00000000-0005-0000-0000-00004D010000}"/>
    <cellStyle name="20% - 강조색1 2 7 2" xfId="382" xr:uid="{00000000-0005-0000-0000-00004E010000}"/>
    <cellStyle name="20% - 강조색1 2 7 2 2" xfId="383" xr:uid="{00000000-0005-0000-0000-00004F010000}"/>
    <cellStyle name="20% - 강조색1 2 7 2 2 2" xfId="384" xr:uid="{00000000-0005-0000-0000-000050010000}"/>
    <cellStyle name="20% - 강조색1 2 7 2 3" xfId="385" xr:uid="{00000000-0005-0000-0000-000051010000}"/>
    <cellStyle name="20% - 강조색1 2 7 3" xfId="386" xr:uid="{00000000-0005-0000-0000-000052010000}"/>
    <cellStyle name="20% - 강조색1 2 7 3 2" xfId="387" xr:uid="{00000000-0005-0000-0000-000053010000}"/>
    <cellStyle name="20% - 강조색1 2 7 3 2 2" xfId="388" xr:uid="{00000000-0005-0000-0000-000054010000}"/>
    <cellStyle name="20% - 강조색1 2 7 3 3" xfId="389" xr:uid="{00000000-0005-0000-0000-000055010000}"/>
    <cellStyle name="20% - 강조색1 2 7 4" xfId="390" xr:uid="{00000000-0005-0000-0000-000056010000}"/>
    <cellStyle name="20% - 강조색1 2 7 4 2" xfId="391" xr:uid="{00000000-0005-0000-0000-000057010000}"/>
    <cellStyle name="20% - 강조색1 2 7 4 2 2" xfId="392" xr:uid="{00000000-0005-0000-0000-000058010000}"/>
    <cellStyle name="20% - 강조색1 2 7 4 3" xfId="393" xr:uid="{00000000-0005-0000-0000-000059010000}"/>
    <cellStyle name="20% - 강조색1 2 7 5" xfId="394" xr:uid="{00000000-0005-0000-0000-00005A010000}"/>
    <cellStyle name="20% - 강조색1 2 7 5 2" xfId="395" xr:uid="{00000000-0005-0000-0000-00005B010000}"/>
    <cellStyle name="20% - 강조색1 2 7 6" xfId="396" xr:uid="{00000000-0005-0000-0000-00005C010000}"/>
    <cellStyle name="20% - 강조색1 2 8" xfId="397" xr:uid="{00000000-0005-0000-0000-00005D010000}"/>
    <cellStyle name="20% - 강조색1 2 8 2" xfId="398" xr:uid="{00000000-0005-0000-0000-00005E010000}"/>
    <cellStyle name="20% - 강조색1 2 8 2 2" xfId="399" xr:uid="{00000000-0005-0000-0000-00005F010000}"/>
    <cellStyle name="20% - 강조색1 2 8 3" xfId="400" xr:uid="{00000000-0005-0000-0000-000060010000}"/>
    <cellStyle name="20% - 강조색1 2 9" xfId="401" xr:uid="{00000000-0005-0000-0000-000061010000}"/>
    <cellStyle name="20% - 강조색1 2 9 2" xfId="402" xr:uid="{00000000-0005-0000-0000-000062010000}"/>
    <cellStyle name="20% - 강조색1 2 9 2 2" xfId="403" xr:uid="{00000000-0005-0000-0000-000063010000}"/>
    <cellStyle name="20% - 강조색1 2 9 3" xfId="404" xr:uid="{00000000-0005-0000-0000-000064010000}"/>
    <cellStyle name="20% - 강조색1 3" xfId="405" xr:uid="{00000000-0005-0000-0000-000065010000}"/>
    <cellStyle name="20% - 강조색1 3 10" xfId="406" xr:uid="{00000000-0005-0000-0000-000066010000}"/>
    <cellStyle name="20% - 강조색1 3 10 2" xfId="407" xr:uid="{00000000-0005-0000-0000-000067010000}"/>
    <cellStyle name="20% - 강조색1 3 10 2 2" xfId="408" xr:uid="{00000000-0005-0000-0000-000068010000}"/>
    <cellStyle name="20% - 강조색1 3 10 3" xfId="409" xr:uid="{00000000-0005-0000-0000-000069010000}"/>
    <cellStyle name="20% - 강조색1 3 11" xfId="410" xr:uid="{00000000-0005-0000-0000-00006A010000}"/>
    <cellStyle name="20% - 강조색1 3 11 2" xfId="411" xr:uid="{00000000-0005-0000-0000-00006B010000}"/>
    <cellStyle name="20% - 강조색1 3 11 2 2" xfId="412" xr:uid="{00000000-0005-0000-0000-00006C010000}"/>
    <cellStyle name="20% - 강조색1 3 11 3" xfId="413" xr:uid="{00000000-0005-0000-0000-00006D010000}"/>
    <cellStyle name="20% - 강조색1 3 12" xfId="414" xr:uid="{00000000-0005-0000-0000-00006E010000}"/>
    <cellStyle name="20% - 강조색1 3 12 2" xfId="415" xr:uid="{00000000-0005-0000-0000-00006F010000}"/>
    <cellStyle name="20% - 강조색1 3 13" xfId="416" xr:uid="{00000000-0005-0000-0000-000070010000}"/>
    <cellStyle name="20% - 강조색1 3 14" xfId="417" xr:uid="{00000000-0005-0000-0000-000071010000}"/>
    <cellStyle name="20% - 강조색1 3 2" xfId="418" xr:uid="{00000000-0005-0000-0000-000072010000}"/>
    <cellStyle name="20% - 강조색1 3 2 10" xfId="419" xr:uid="{00000000-0005-0000-0000-000073010000}"/>
    <cellStyle name="20% - 강조색1 3 2 11" xfId="420" xr:uid="{00000000-0005-0000-0000-000074010000}"/>
    <cellStyle name="20% - 강조색1 3 2 2" xfId="421" xr:uid="{00000000-0005-0000-0000-000075010000}"/>
    <cellStyle name="20% - 강조색1 3 2 2 2" xfId="422" xr:uid="{00000000-0005-0000-0000-000076010000}"/>
    <cellStyle name="20% - 강조색1 3 2 2 2 2" xfId="423" xr:uid="{00000000-0005-0000-0000-000077010000}"/>
    <cellStyle name="20% - 강조색1 3 2 2 2 2 2" xfId="424" xr:uid="{00000000-0005-0000-0000-000078010000}"/>
    <cellStyle name="20% - 강조색1 3 2 2 2 2 2 2" xfId="425" xr:uid="{00000000-0005-0000-0000-000079010000}"/>
    <cellStyle name="20% - 강조색1 3 2 2 2 2 3" xfId="426" xr:uid="{00000000-0005-0000-0000-00007A010000}"/>
    <cellStyle name="20% - 강조색1 3 2 2 2 3" xfId="427" xr:uid="{00000000-0005-0000-0000-00007B010000}"/>
    <cellStyle name="20% - 강조색1 3 2 2 2 3 2" xfId="428" xr:uid="{00000000-0005-0000-0000-00007C010000}"/>
    <cellStyle name="20% - 강조색1 3 2 2 2 3 2 2" xfId="429" xr:uid="{00000000-0005-0000-0000-00007D010000}"/>
    <cellStyle name="20% - 강조색1 3 2 2 2 3 3" xfId="430" xr:uid="{00000000-0005-0000-0000-00007E010000}"/>
    <cellStyle name="20% - 강조색1 3 2 2 2 4" xfId="431" xr:uid="{00000000-0005-0000-0000-00007F010000}"/>
    <cellStyle name="20% - 강조색1 3 2 2 2 4 2" xfId="432" xr:uid="{00000000-0005-0000-0000-000080010000}"/>
    <cellStyle name="20% - 강조색1 3 2 2 2 4 2 2" xfId="433" xr:uid="{00000000-0005-0000-0000-000081010000}"/>
    <cellStyle name="20% - 강조색1 3 2 2 2 4 3" xfId="434" xr:uid="{00000000-0005-0000-0000-000082010000}"/>
    <cellStyle name="20% - 강조색1 3 2 2 2 5" xfId="435" xr:uid="{00000000-0005-0000-0000-000083010000}"/>
    <cellStyle name="20% - 강조색1 3 2 2 2 5 2" xfId="436" xr:uid="{00000000-0005-0000-0000-000084010000}"/>
    <cellStyle name="20% - 강조색1 3 2 2 2 6" xfId="437" xr:uid="{00000000-0005-0000-0000-000085010000}"/>
    <cellStyle name="20% - 강조색1 3 2 2 3" xfId="438" xr:uid="{00000000-0005-0000-0000-000086010000}"/>
    <cellStyle name="20% - 강조색1 3 2 2 3 2" xfId="439" xr:uid="{00000000-0005-0000-0000-000087010000}"/>
    <cellStyle name="20% - 강조색1 3 2 2 3 2 2" xfId="440" xr:uid="{00000000-0005-0000-0000-000088010000}"/>
    <cellStyle name="20% - 강조색1 3 2 2 3 3" xfId="441" xr:uid="{00000000-0005-0000-0000-000089010000}"/>
    <cellStyle name="20% - 강조색1 3 2 2 4" xfId="442" xr:uid="{00000000-0005-0000-0000-00008A010000}"/>
    <cellStyle name="20% - 강조색1 3 2 2 4 2" xfId="443" xr:uid="{00000000-0005-0000-0000-00008B010000}"/>
    <cellStyle name="20% - 강조색1 3 2 2 4 2 2" xfId="444" xr:uid="{00000000-0005-0000-0000-00008C010000}"/>
    <cellStyle name="20% - 강조색1 3 2 2 4 3" xfId="445" xr:uid="{00000000-0005-0000-0000-00008D010000}"/>
    <cellStyle name="20% - 강조색1 3 2 2 5" xfId="446" xr:uid="{00000000-0005-0000-0000-00008E010000}"/>
    <cellStyle name="20% - 강조색1 3 2 2 5 2" xfId="447" xr:uid="{00000000-0005-0000-0000-00008F010000}"/>
    <cellStyle name="20% - 강조색1 3 2 2 5 2 2" xfId="448" xr:uid="{00000000-0005-0000-0000-000090010000}"/>
    <cellStyle name="20% - 강조색1 3 2 2 5 3" xfId="449" xr:uid="{00000000-0005-0000-0000-000091010000}"/>
    <cellStyle name="20% - 강조색1 3 2 2 6" xfId="450" xr:uid="{00000000-0005-0000-0000-000092010000}"/>
    <cellStyle name="20% - 강조색1 3 2 2 6 2" xfId="451" xr:uid="{00000000-0005-0000-0000-000093010000}"/>
    <cellStyle name="20% - 강조색1 3 2 2 6 2 2" xfId="452" xr:uid="{00000000-0005-0000-0000-000094010000}"/>
    <cellStyle name="20% - 강조색1 3 2 2 6 3" xfId="453" xr:uid="{00000000-0005-0000-0000-000095010000}"/>
    <cellStyle name="20% - 강조색1 3 2 2 7" xfId="454" xr:uid="{00000000-0005-0000-0000-000096010000}"/>
    <cellStyle name="20% - 강조색1 3 2 2 7 2" xfId="455" xr:uid="{00000000-0005-0000-0000-000097010000}"/>
    <cellStyle name="20% - 강조색1 3 2 2 8" xfId="456" xr:uid="{00000000-0005-0000-0000-000098010000}"/>
    <cellStyle name="20% - 강조색1 3 2 2 9" xfId="457" xr:uid="{00000000-0005-0000-0000-000099010000}"/>
    <cellStyle name="20% - 강조색1 3 2 3" xfId="458" xr:uid="{00000000-0005-0000-0000-00009A010000}"/>
    <cellStyle name="20% - 강조색1 3 2 3 2" xfId="459" xr:uid="{00000000-0005-0000-0000-00009B010000}"/>
    <cellStyle name="20% - 강조색1 3 2 3 2 2" xfId="460" xr:uid="{00000000-0005-0000-0000-00009C010000}"/>
    <cellStyle name="20% - 강조색1 3 2 3 2 2 2" xfId="461" xr:uid="{00000000-0005-0000-0000-00009D010000}"/>
    <cellStyle name="20% - 강조색1 3 2 3 2 3" xfId="462" xr:uid="{00000000-0005-0000-0000-00009E010000}"/>
    <cellStyle name="20% - 강조색1 3 2 3 3" xfId="463" xr:uid="{00000000-0005-0000-0000-00009F010000}"/>
    <cellStyle name="20% - 강조색1 3 2 3 3 2" xfId="464" xr:uid="{00000000-0005-0000-0000-0000A0010000}"/>
    <cellStyle name="20% - 강조색1 3 2 3 3 2 2" xfId="465" xr:uid="{00000000-0005-0000-0000-0000A1010000}"/>
    <cellStyle name="20% - 강조색1 3 2 3 3 3" xfId="466" xr:uid="{00000000-0005-0000-0000-0000A2010000}"/>
    <cellStyle name="20% - 강조색1 3 2 3 4" xfId="467" xr:uid="{00000000-0005-0000-0000-0000A3010000}"/>
    <cellStyle name="20% - 강조색1 3 2 3 4 2" xfId="468" xr:uid="{00000000-0005-0000-0000-0000A4010000}"/>
    <cellStyle name="20% - 강조색1 3 2 3 4 2 2" xfId="469" xr:uid="{00000000-0005-0000-0000-0000A5010000}"/>
    <cellStyle name="20% - 강조색1 3 2 3 4 3" xfId="470" xr:uid="{00000000-0005-0000-0000-0000A6010000}"/>
    <cellStyle name="20% - 강조색1 3 2 3 5" xfId="471" xr:uid="{00000000-0005-0000-0000-0000A7010000}"/>
    <cellStyle name="20% - 강조색1 3 2 3 5 2" xfId="472" xr:uid="{00000000-0005-0000-0000-0000A8010000}"/>
    <cellStyle name="20% - 강조색1 3 2 3 6" xfId="473" xr:uid="{00000000-0005-0000-0000-0000A9010000}"/>
    <cellStyle name="20% - 강조색1 3 2 4" xfId="474" xr:uid="{00000000-0005-0000-0000-0000AA010000}"/>
    <cellStyle name="20% - 강조색1 3 2 4 2" xfId="475" xr:uid="{00000000-0005-0000-0000-0000AB010000}"/>
    <cellStyle name="20% - 강조색1 3 2 4 2 2" xfId="476" xr:uid="{00000000-0005-0000-0000-0000AC010000}"/>
    <cellStyle name="20% - 강조색1 3 2 4 2 2 2" xfId="477" xr:uid="{00000000-0005-0000-0000-0000AD010000}"/>
    <cellStyle name="20% - 강조색1 3 2 4 2 3" xfId="478" xr:uid="{00000000-0005-0000-0000-0000AE010000}"/>
    <cellStyle name="20% - 강조색1 3 2 4 3" xfId="479" xr:uid="{00000000-0005-0000-0000-0000AF010000}"/>
    <cellStyle name="20% - 강조색1 3 2 4 3 2" xfId="480" xr:uid="{00000000-0005-0000-0000-0000B0010000}"/>
    <cellStyle name="20% - 강조색1 3 2 4 3 2 2" xfId="481" xr:uid="{00000000-0005-0000-0000-0000B1010000}"/>
    <cellStyle name="20% - 강조색1 3 2 4 3 3" xfId="482" xr:uid="{00000000-0005-0000-0000-0000B2010000}"/>
    <cellStyle name="20% - 강조색1 3 2 4 4" xfId="483" xr:uid="{00000000-0005-0000-0000-0000B3010000}"/>
    <cellStyle name="20% - 강조색1 3 2 4 4 2" xfId="484" xr:uid="{00000000-0005-0000-0000-0000B4010000}"/>
    <cellStyle name="20% - 강조색1 3 2 4 4 2 2" xfId="485" xr:uid="{00000000-0005-0000-0000-0000B5010000}"/>
    <cellStyle name="20% - 강조색1 3 2 4 4 3" xfId="486" xr:uid="{00000000-0005-0000-0000-0000B6010000}"/>
    <cellStyle name="20% - 강조색1 3 2 4 5" xfId="487" xr:uid="{00000000-0005-0000-0000-0000B7010000}"/>
    <cellStyle name="20% - 강조색1 3 2 4 5 2" xfId="488" xr:uid="{00000000-0005-0000-0000-0000B8010000}"/>
    <cellStyle name="20% - 강조색1 3 2 4 6" xfId="489" xr:uid="{00000000-0005-0000-0000-0000B9010000}"/>
    <cellStyle name="20% - 강조색1 3 2 5" xfId="490" xr:uid="{00000000-0005-0000-0000-0000BA010000}"/>
    <cellStyle name="20% - 강조색1 3 2 5 2" xfId="491" xr:uid="{00000000-0005-0000-0000-0000BB010000}"/>
    <cellStyle name="20% - 강조색1 3 2 5 2 2" xfId="492" xr:uid="{00000000-0005-0000-0000-0000BC010000}"/>
    <cellStyle name="20% - 강조색1 3 2 5 3" xfId="493" xr:uid="{00000000-0005-0000-0000-0000BD010000}"/>
    <cellStyle name="20% - 강조색1 3 2 6" xfId="494" xr:uid="{00000000-0005-0000-0000-0000BE010000}"/>
    <cellStyle name="20% - 강조색1 3 2 6 2" xfId="495" xr:uid="{00000000-0005-0000-0000-0000BF010000}"/>
    <cellStyle name="20% - 강조색1 3 2 6 2 2" xfId="496" xr:uid="{00000000-0005-0000-0000-0000C0010000}"/>
    <cellStyle name="20% - 강조색1 3 2 6 3" xfId="497" xr:uid="{00000000-0005-0000-0000-0000C1010000}"/>
    <cellStyle name="20% - 강조색1 3 2 7" xfId="498" xr:uid="{00000000-0005-0000-0000-0000C2010000}"/>
    <cellStyle name="20% - 강조색1 3 2 7 2" xfId="499" xr:uid="{00000000-0005-0000-0000-0000C3010000}"/>
    <cellStyle name="20% - 강조색1 3 2 7 2 2" xfId="500" xr:uid="{00000000-0005-0000-0000-0000C4010000}"/>
    <cellStyle name="20% - 강조색1 3 2 7 3" xfId="501" xr:uid="{00000000-0005-0000-0000-0000C5010000}"/>
    <cellStyle name="20% - 강조색1 3 2 8" xfId="502" xr:uid="{00000000-0005-0000-0000-0000C6010000}"/>
    <cellStyle name="20% - 강조색1 3 2 8 2" xfId="503" xr:uid="{00000000-0005-0000-0000-0000C7010000}"/>
    <cellStyle name="20% - 강조색1 3 2 8 2 2" xfId="504" xr:uid="{00000000-0005-0000-0000-0000C8010000}"/>
    <cellStyle name="20% - 강조색1 3 2 8 3" xfId="505" xr:uid="{00000000-0005-0000-0000-0000C9010000}"/>
    <cellStyle name="20% - 강조색1 3 2 9" xfId="506" xr:uid="{00000000-0005-0000-0000-0000CA010000}"/>
    <cellStyle name="20% - 강조색1 3 2 9 2" xfId="507" xr:uid="{00000000-0005-0000-0000-0000CB010000}"/>
    <cellStyle name="20% - 강조색1 3 3" xfId="508" xr:uid="{00000000-0005-0000-0000-0000CC010000}"/>
    <cellStyle name="20% - 강조색1 3 3 10" xfId="509" xr:uid="{00000000-0005-0000-0000-0000CD010000}"/>
    <cellStyle name="20% - 강조색1 3 3 11" xfId="510" xr:uid="{00000000-0005-0000-0000-0000CE010000}"/>
    <cellStyle name="20% - 강조색1 3 3 2" xfId="511" xr:uid="{00000000-0005-0000-0000-0000CF010000}"/>
    <cellStyle name="20% - 강조색1 3 3 2 2" xfId="512" xr:uid="{00000000-0005-0000-0000-0000D0010000}"/>
    <cellStyle name="20% - 강조색1 3 3 2 2 2" xfId="513" xr:uid="{00000000-0005-0000-0000-0000D1010000}"/>
    <cellStyle name="20% - 강조색1 3 3 2 2 2 2" xfId="514" xr:uid="{00000000-0005-0000-0000-0000D2010000}"/>
    <cellStyle name="20% - 강조색1 3 3 2 2 2 2 2" xfId="515" xr:uid="{00000000-0005-0000-0000-0000D3010000}"/>
    <cellStyle name="20% - 강조색1 3 3 2 2 2 3" xfId="516" xr:uid="{00000000-0005-0000-0000-0000D4010000}"/>
    <cellStyle name="20% - 강조색1 3 3 2 2 3" xfId="517" xr:uid="{00000000-0005-0000-0000-0000D5010000}"/>
    <cellStyle name="20% - 강조색1 3 3 2 2 3 2" xfId="518" xr:uid="{00000000-0005-0000-0000-0000D6010000}"/>
    <cellStyle name="20% - 강조색1 3 3 2 2 3 2 2" xfId="519" xr:uid="{00000000-0005-0000-0000-0000D7010000}"/>
    <cellStyle name="20% - 강조색1 3 3 2 2 3 3" xfId="520" xr:uid="{00000000-0005-0000-0000-0000D8010000}"/>
    <cellStyle name="20% - 강조색1 3 3 2 2 4" xfId="521" xr:uid="{00000000-0005-0000-0000-0000D9010000}"/>
    <cellStyle name="20% - 강조색1 3 3 2 2 4 2" xfId="522" xr:uid="{00000000-0005-0000-0000-0000DA010000}"/>
    <cellStyle name="20% - 강조색1 3 3 2 2 4 2 2" xfId="523" xr:uid="{00000000-0005-0000-0000-0000DB010000}"/>
    <cellStyle name="20% - 강조색1 3 3 2 2 4 3" xfId="524" xr:uid="{00000000-0005-0000-0000-0000DC010000}"/>
    <cellStyle name="20% - 강조색1 3 3 2 2 5" xfId="525" xr:uid="{00000000-0005-0000-0000-0000DD010000}"/>
    <cellStyle name="20% - 강조색1 3 3 2 2 5 2" xfId="526" xr:uid="{00000000-0005-0000-0000-0000DE010000}"/>
    <cellStyle name="20% - 강조색1 3 3 2 2 6" xfId="527" xr:uid="{00000000-0005-0000-0000-0000DF010000}"/>
    <cellStyle name="20% - 강조색1 3 3 2 3" xfId="528" xr:uid="{00000000-0005-0000-0000-0000E0010000}"/>
    <cellStyle name="20% - 강조색1 3 3 2 3 2" xfId="529" xr:uid="{00000000-0005-0000-0000-0000E1010000}"/>
    <cellStyle name="20% - 강조색1 3 3 2 3 2 2" xfId="530" xr:uid="{00000000-0005-0000-0000-0000E2010000}"/>
    <cellStyle name="20% - 강조색1 3 3 2 3 3" xfId="531" xr:uid="{00000000-0005-0000-0000-0000E3010000}"/>
    <cellStyle name="20% - 강조색1 3 3 2 4" xfId="532" xr:uid="{00000000-0005-0000-0000-0000E4010000}"/>
    <cellStyle name="20% - 강조색1 3 3 2 4 2" xfId="533" xr:uid="{00000000-0005-0000-0000-0000E5010000}"/>
    <cellStyle name="20% - 강조색1 3 3 2 4 2 2" xfId="534" xr:uid="{00000000-0005-0000-0000-0000E6010000}"/>
    <cellStyle name="20% - 강조색1 3 3 2 4 3" xfId="535" xr:uid="{00000000-0005-0000-0000-0000E7010000}"/>
    <cellStyle name="20% - 강조색1 3 3 2 5" xfId="536" xr:uid="{00000000-0005-0000-0000-0000E8010000}"/>
    <cellStyle name="20% - 강조색1 3 3 2 5 2" xfId="537" xr:uid="{00000000-0005-0000-0000-0000E9010000}"/>
    <cellStyle name="20% - 강조색1 3 3 2 5 2 2" xfId="538" xr:uid="{00000000-0005-0000-0000-0000EA010000}"/>
    <cellStyle name="20% - 강조색1 3 3 2 5 3" xfId="539" xr:uid="{00000000-0005-0000-0000-0000EB010000}"/>
    <cellStyle name="20% - 강조색1 3 3 2 6" xfId="540" xr:uid="{00000000-0005-0000-0000-0000EC010000}"/>
    <cellStyle name="20% - 강조색1 3 3 2 6 2" xfId="541" xr:uid="{00000000-0005-0000-0000-0000ED010000}"/>
    <cellStyle name="20% - 강조색1 3 3 2 6 2 2" xfId="542" xr:uid="{00000000-0005-0000-0000-0000EE010000}"/>
    <cellStyle name="20% - 강조색1 3 3 2 6 3" xfId="543" xr:uid="{00000000-0005-0000-0000-0000EF010000}"/>
    <cellStyle name="20% - 강조색1 3 3 2 7" xfId="544" xr:uid="{00000000-0005-0000-0000-0000F0010000}"/>
    <cellStyle name="20% - 강조색1 3 3 2 7 2" xfId="545" xr:uid="{00000000-0005-0000-0000-0000F1010000}"/>
    <cellStyle name="20% - 강조색1 3 3 2 8" xfId="546" xr:uid="{00000000-0005-0000-0000-0000F2010000}"/>
    <cellStyle name="20% - 강조색1 3 3 2 9" xfId="547" xr:uid="{00000000-0005-0000-0000-0000F3010000}"/>
    <cellStyle name="20% - 강조색1 3 3 3" xfId="548" xr:uid="{00000000-0005-0000-0000-0000F4010000}"/>
    <cellStyle name="20% - 강조색1 3 3 3 2" xfId="549" xr:uid="{00000000-0005-0000-0000-0000F5010000}"/>
    <cellStyle name="20% - 강조색1 3 3 3 2 2" xfId="550" xr:uid="{00000000-0005-0000-0000-0000F6010000}"/>
    <cellStyle name="20% - 강조색1 3 3 3 2 2 2" xfId="551" xr:uid="{00000000-0005-0000-0000-0000F7010000}"/>
    <cellStyle name="20% - 강조색1 3 3 3 2 3" xfId="552" xr:uid="{00000000-0005-0000-0000-0000F8010000}"/>
    <cellStyle name="20% - 강조색1 3 3 3 3" xfId="553" xr:uid="{00000000-0005-0000-0000-0000F9010000}"/>
    <cellStyle name="20% - 강조색1 3 3 3 3 2" xfId="554" xr:uid="{00000000-0005-0000-0000-0000FA010000}"/>
    <cellStyle name="20% - 강조색1 3 3 3 3 2 2" xfId="555" xr:uid="{00000000-0005-0000-0000-0000FB010000}"/>
    <cellStyle name="20% - 강조색1 3 3 3 3 3" xfId="556" xr:uid="{00000000-0005-0000-0000-0000FC010000}"/>
    <cellStyle name="20% - 강조색1 3 3 3 4" xfId="557" xr:uid="{00000000-0005-0000-0000-0000FD010000}"/>
    <cellStyle name="20% - 강조색1 3 3 3 4 2" xfId="558" xr:uid="{00000000-0005-0000-0000-0000FE010000}"/>
    <cellStyle name="20% - 강조색1 3 3 3 4 2 2" xfId="559" xr:uid="{00000000-0005-0000-0000-0000FF010000}"/>
    <cellStyle name="20% - 강조색1 3 3 3 4 3" xfId="560" xr:uid="{00000000-0005-0000-0000-000000020000}"/>
    <cellStyle name="20% - 강조색1 3 3 3 5" xfId="561" xr:uid="{00000000-0005-0000-0000-000001020000}"/>
    <cellStyle name="20% - 강조색1 3 3 3 5 2" xfId="562" xr:uid="{00000000-0005-0000-0000-000002020000}"/>
    <cellStyle name="20% - 강조색1 3 3 3 6" xfId="563" xr:uid="{00000000-0005-0000-0000-000003020000}"/>
    <cellStyle name="20% - 강조색1 3 3 4" xfId="564" xr:uid="{00000000-0005-0000-0000-000004020000}"/>
    <cellStyle name="20% - 강조색1 3 3 4 2" xfId="565" xr:uid="{00000000-0005-0000-0000-000005020000}"/>
    <cellStyle name="20% - 강조색1 3 3 4 2 2" xfId="566" xr:uid="{00000000-0005-0000-0000-000006020000}"/>
    <cellStyle name="20% - 강조색1 3 3 4 2 2 2" xfId="567" xr:uid="{00000000-0005-0000-0000-000007020000}"/>
    <cellStyle name="20% - 강조색1 3 3 4 2 3" xfId="568" xr:uid="{00000000-0005-0000-0000-000008020000}"/>
    <cellStyle name="20% - 강조색1 3 3 4 3" xfId="569" xr:uid="{00000000-0005-0000-0000-000009020000}"/>
    <cellStyle name="20% - 강조색1 3 3 4 3 2" xfId="570" xr:uid="{00000000-0005-0000-0000-00000A020000}"/>
    <cellStyle name="20% - 강조색1 3 3 4 3 2 2" xfId="571" xr:uid="{00000000-0005-0000-0000-00000B020000}"/>
    <cellStyle name="20% - 강조색1 3 3 4 3 3" xfId="572" xr:uid="{00000000-0005-0000-0000-00000C020000}"/>
    <cellStyle name="20% - 강조색1 3 3 4 4" xfId="573" xr:uid="{00000000-0005-0000-0000-00000D020000}"/>
    <cellStyle name="20% - 강조색1 3 3 4 4 2" xfId="574" xr:uid="{00000000-0005-0000-0000-00000E020000}"/>
    <cellStyle name="20% - 강조색1 3 3 4 4 2 2" xfId="575" xr:uid="{00000000-0005-0000-0000-00000F020000}"/>
    <cellStyle name="20% - 강조색1 3 3 4 4 3" xfId="576" xr:uid="{00000000-0005-0000-0000-000010020000}"/>
    <cellStyle name="20% - 강조색1 3 3 4 5" xfId="577" xr:uid="{00000000-0005-0000-0000-000011020000}"/>
    <cellStyle name="20% - 강조색1 3 3 4 5 2" xfId="578" xr:uid="{00000000-0005-0000-0000-000012020000}"/>
    <cellStyle name="20% - 강조색1 3 3 4 6" xfId="579" xr:uid="{00000000-0005-0000-0000-000013020000}"/>
    <cellStyle name="20% - 강조색1 3 3 5" xfId="580" xr:uid="{00000000-0005-0000-0000-000014020000}"/>
    <cellStyle name="20% - 강조색1 3 3 5 2" xfId="581" xr:uid="{00000000-0005-0000-0000-000015020000}"/>
    <cellStyle name="20% - 강조색1 3 3 5 2 2" xfId="582" xr:uid="{00000000-0005-0000-0000-000016020000}"/>
    <cellStyle name="20% - 강조색1 3 3 5 3" xfId="583" xr:uid="{00000000-0005-0000-0000-000017020000}"/>
    <cellStyle name="20% - 강조색1 3 3 6" xfId="584" xr:uid="{00000000-0005-0000-0000-000018020000}"/>
    <cellStyle name="20% - 강조색1 3 3 6 2" xfId="585" xr:uid="{00000000-0005-0000-0000-000019020000}"/>
    <cellStyle name="20% - 강조색1 3 3 6 2 2" xfId="586" xr:uid="{00000000-0005-0000-0000-00001A020000}"/>
    <cellStyle name="20% - 강조색1 3 3 6 3" xfId="587" xr:uid="{00000000-0005-0000-0000-00001B020000}"/>
    <cellStyle name="20% - 강조색1 3 3 7" xfId="588" xr:uid="{00000000-0005-0000-0000-00001C020000}"/>
    <cellStyle name="20% - 강조색1 3 3 7 2" xfId="589" xr:uid="{00000000-0005-0000-0000-00001D020000}"/>
    <cellStyle name="20% - 강조색1 3 3 7 2 2" xfId="590" xr:uid="{00000000-0005-0000-0000-00001E020000}"/>
    <cellStyle name="20% - 강조색1 3 3 7 3" xfId="591" xr:uid="{00000000-0005-0000-0000-00001F020000}"/>
    <cellStyle name="20% - 강조색1 3 3 8" xfId="592" xr:uid="{00000000-0005-0000-0000-000020020000}"/>
    <cellStyle name="20% - 강조색1 3 3 8 2" xfId="593" xr:uid="{00000000-0005-0000-0000-000021020000}"/>
    <cellStyle name="20% - 강조색1 3 3 8 2 2" xfId="594" xr:uid="{00000000-0005-0000-0000-000022020000}"/>
    <cellStyle name="20% - 강조색1 3 3 8 3" xfId="595" xr:uid="{00000000-0005-0000-0000-000023020000}"/>
    <cellStyle name="20% - 강조색1 3 3 9" xfId="596" xr:uid="{00000000-0005-0000-0000-000024020000}"/>
    <cellStyle name="20% - 강조색1 3 3 9 2" xfId="597" xr:uid="{00000000-0005-0000-0000-000025020000}"/>
    <cellStyle name="20% - 강조색1 3 4" xfId="598" xr:uid="{00000000-0005-0000-0000-000026020000}"/>
    <cellStyle name="20% - 강조색1 3 4 10" xfId="599" xr:uid="{00000000-0005-0000-0000-000027020000}"/>
    <cellStyle name="20% - 강조색1 3 4 2" xfId="600" xr:uid="{00000000-0005-0000-0000-000028020000}"/>
    <cellStyle name="20% - 강조색1 3 4 2 2" xfId="601" xr:uid="{00000000-0005-0000-0000-000029020000}"/>
    <cellStyle name="20% - 강조색1 3 4 2 2 2" xfId="602" xr:uid="{00000000-0005-0000-0000-00002A020000}"/>
    <cellStyle name="20% - 강조색1 3 4 2 2 2 2" xfId="603" xr:uid="{00000000-0005-0000-0000-00002B020000}"/>
    <cellStyle name="20% - 강조색1 3 4 2 2 2 2 2" xfId="604" xr:uid="{00000000-0005-0000-0000-00002C020000}"/>
    <cellStyle name="20% - 강조색1 3 4 2 2 2 3" xfId="605" xr:uid="{00000000-0005-0000-0000-00002D020000}"/>
    <cellStyle name="20% - 강조색1 3 4 2 2 3" xfId="606" xr:uid="{00000000-0005-0000-0000-00002E020000}"/>
    <cellStyle name="20% - 강조색1 3 4 2 2 3 2" xfId="607" xr:uid="{00000000-0005-0000-0000-00002F020000}"/>
    <cellStyle name="20% - 강조색1 3 4 2 2 3 2 2" xfId="608" xr:uid="{00000000-0005-0000-0000-000030020000}"/>
    <cellStyle name="20% - 강조색1 3 4 2 2 3 3" xfId="609" xr:uid="{00000000-0005-0000-0000-000031020000}"/>
    <cellStyle name="20% - 강조색1 3 4 2 2 4" xfId="610" xr:uid="{00000000-0005-0000-0000-000032020000}"/>
    <cellStyle name="20% - 강조색1 3 4 2 2 4 2" xfId="611" xr:uid="{00000000-0005-0000-0000-000033020000}"/>
    <cellStyle name="20% - 강조색1 3 4 2 2 4 2 2" xfId="612" xr:uid="{00000000-0005-0000-0000-000034020000}"/>
    <cellStyle name="20% - 강조색1 3 4 2 2 4 3" xfId="613" xr:uid="{00000000-0005-0000-0000-000035020000}"/>
    <cellStyle name="20% - 강조색1 3 4 2 2 5" xfId="614" xr:uid="{00000000-0005-0000-0000-000036020000}"/>
    <cellStyle name="20% - 강조색1 3 4 2 2 5 2" xfId="615" xr:uid="{00000000-0005-0000-0000-000037020000}"/>
    <cellStyle name="20% - 강조색1 3 4 2 2 6" xfId="616" xr:uid="{00000000-0005-0000-0000-000038020000}"/>
    <cellStyle name="20% - 강조색1 3 4 2 3" xfId="617" xr:uid="{00000000-0005-0000-0000-000039020000}"/>
    <cellStyle name="20% - 강조색1 3 4 2 3 2" xfId="618" xr:uid="{00000000-0005-0000-0000-00003A020000}"/>
    <cellStyle name="20% - 강조색1 3 4 2 3 2 2" xfId="619" xr:uid="{00000000-0005-0000-0000-00003B020000}"/>
    <cellStyle name="20% - 강조색1 3 4 2 3 3" xfId="620" xr:uid="{00000000-0005-0000-0000-00003C020000}"/>
    <cellStyle name="20% - 강조색1 3 4 2 4" xfId="621" xr:uid="{00000000-0005-0000-0000-00003D020000}"/>
    <cellStyle name="20% - 강조색1 3 4 2 4 2" xfId="622" xr:uid="{00000000-0005-0000-0000-00003E020000}"/>
    <cellStyle name="20% - 강조색1 3 4 2 4 2 2" xfId="623" xr:uid="{00000000-0005-0000-0000-00003F020000}"/>
    <cellStyle name="20% - 강조색1 3 4 2 4 3" xfId="624" xr:uid="{00000000-0005-0000-0000-000040020000}"/>
    <cellStyle name="20% - 강조색1 3 4 2 5" xfId="625" xr:uid="{00000000-0005-0000-0000-000041020000}"/>
    <cellStyle name="20% - 강조색1 3 4 2 5 2" xfId="626" xr:uid="{00000000-0005-0000-0000-000042020000}"/>
    <cellStyle name="20% - 강조색1 3 4 2 5 2 2" xfId="627" xr:uid="{00000000-0005-0000-0000-000043020000}"/>
    <cellStyle name="20% - 강조색1 3 4 2 5 3" xfId="628" xr:uid="{00000000-0005-0000-0000-000044020000}"/>
    <cellStyle name="20% - 강조색1 3 4 2 6" xfId="629" xr:uid="{00000000-0005-0000-0000-000045020000}"/>
    <cellStyle name="20% - 강조색1 3 4 2 6 2" xfId="630" xr:uid="{00000000-0005-0000-0000-000046020000}"/>
    <cellStyle name="20% - 강조색1 3 4 2 7" xfId="631" xr:uid="{00000000-0005-0000-0000-000047020000}"/>
    <cellStyle name="20% - 강조색1 3 4 2 8" xfId="632" xr:uid="{00000000-0005-0000-0000-000048020000}"/>
    <cellStyle name="20% - 강조색1 3 4 3" xfId="633" xr:uid="{00000000-0005-0000-0000-000049020000}"/>
    <cellStyle name="20% - 강조색1 3 4 3 2" xfId="634" xr:uid="{00000000-0005-0000-0000-00004A020000}"/>
    <cellStyle name="20% - 강조색1 3 4 3 2 2" xfId="635" xr:uid="{00000000-0005-0000-0000-00004B020000}"/>
    <cellStyle name="20% - 강조색1 3 4 3 2 2 2" xfId="636" xr:uid="{00000000-0005-0000-0000-00004C020000}"/>
    <cellStyle name="20% - 강조색1 3 4 3 2 3" xfId="637" xr:uid="{00000000-0005-0000-0000-00004D020000}"/>
    <cellStyle name="20% - 강조색1 3 4 3 3" xfId="638" xr:uid="{00000000-0005-0000-0000-00004E020000}"/>
    <cellStyle name="20% - 강조색1 3 4 3 3 2" xfId="639" xr:uid="{00000000-0005-0000-0000-00004F020000}"/>
    <cellStyle name="20% - 강조색1 3 4 3 3 2 2" xfId="640" xr:uid="{00000000-0005-0000-0000-000050020000}"/>
    <cellStyle name="20% - 강조색1 3 4 3 3 3" xfId="641" xr:uid="{00000000-0005-0000-0000-000051020000}"/>
    <cellStyle name="20% - 강조색1 3 4 3 4" xfId="642" xr:uid="{00000000-0005-0000-0000-000052020000}"/>
    <cellStyle name="20% - 강조색1 3 4 3 4 2" xfId="643" xr:uid="{00000000-0005-0000-0000-000053020000}"/>
    <cellStyle name="20% - 강조색1 3 4 3 4 2 2" xfId="644" xr:uid="{00000000-0005-0000-0000-000054020000}"/>
    <cellStyle name="20% - 강조색1 3 4 3 4 3" xfId="645" xr:uid="{00000000-0005-0000-0000-000055020000}"/>
    <cellStyle name="20% - 강조색1 3 4 3 5" xfId="646" xr:uid="{00000000-0005-0000-0000-000056020000}"/>
    <cellStyle name="20% - 강조색1 3 4 3 5 2" xfId="647" xr:uid="{00000000-0005-0000-0000-000057020000}"/>
    <cellStyle name="20% - 강조색1 3 4 3 6" xfId="648" xr:uid="{00000000-0005-0000-0000-000058020000}"/>
    <cellStyle name="20% - 강조색1 3 4 4" xfId="649" xr:uid="{00000000-0005-0000-0000-000059020000}"/>
    <cellStyle name="20% - 강조색1 3 4 4 2" xfId="650" xr:uid="{00000000-0005-0000-0000-00005A020000}"/>
    <cellStyle name="20% - 강조색1 3 4 4 2 2" xfId="651" xr:uid="{00000000-0005-0000-0000-00005B020000}"/>
    <cellStyle name="20% - 강조색1 3 4 4 3" xfId="652" xr:uid="{00000000-0005-0000-0000-00005C020000}"/>
    <cellStyle name="20% - 강조색1 3 4 5" xfId="653" xr:uid="{00000000-0005-0000-0000-00005D020000}"/>
    <cellStyle name="20% - 강조색1 3 4 5 2" xfId="654" xr:uid="{00000000-0005-0000-0000-00005E020000}"/>
    <cellStyle name="20% - 강조색1 3 4 5 2 2" xfId="655" xr:uid="{00000000-0005-0000-0000-00005F020000}"/>
    <cellStyle name="20% - 강조색1 3 4 5 3" xfId="656" xr:uid="{00000000-0005-0000-0000-000060020000}"/>
    <cellStyle name="20% - 강조색1 3 4 6" xfId="657" xr:uid="{00000000-0005-0000-0000-000061020000}"/>
    <cellStyle name="20% - 강조색1 3 4 6 2" xfId="658" xr:uid="{00000000-0005-0000-0000-000062020000}"/>
    <cellStyle name="20% - 강조색1 3 4 6 2 2" xfId="659" xr:uid="{00000000-0005-0000-0000-000063020000}"/>
    <cellStyle name="20% - 강조색1 3 4 6 3" xfId="660" xr:uid="{00000000-0005-0000-0000-000064020000}"/>
    <cellStyle name="20% - 강조색1 3 4 7" xfId="661" xr:uid="{00000000-0005-0000-0000-000065020000}"/>
    <cellStyle name="20% - 강조색1 3 4 7 2" xfId="662" xr:uid="{00000000-0005-0000-0000-000066020000}"/>
    <cellStyle name="20% - 강조색1 3 4 7 2 2" xfId="663" xr:uid="{00000000-0005-0000-0000-000067020000}"/>
    <cellStyle name="20% - 강조색1 3 4 7 3" xfId="664" xr:uid="{00000000-0005-0000-0000-000068020000}"/>
    <cellStyle name="20% - 강조색1 3 4 8" xfId="665" xr:uid="{00000000-0005-0000-0000-000069020000}"/>
    <cellStyle name="20% - 강조색1 3 4 8 2" xfId="666" xr:uid="{00000000-0005-0000-0000-00006A020000}"/>
    <cellStyle name="20% - 강조색1 3 4 9" xfId="667" xr:uid="{00000000-0005-0000-0000-00006B020000}"/>
    <cellStyle name="20% - 강조색1 3 5" xfId="668" xr:uid="{00000000-0005-0000-0000-00006C020000}"/>
    <cellStyle name="20% - 강조색1 3 5 2" xfId="669" xr:uid="{00000000-0005-0000-0000-00006D020000}"/>
    <cellStyle name="20% - 강조색1 3 5 2 2" xfId="670" xr:uid="{00000000-0005-0000-0000-00006E020000}"/>
    <cellStyle name="20% - 강조색1 3 5 2 2 2" xfId="671" xr:uid="{00000000-0005-0000-0000-00006F020000}"/>
    <cellStyle name="20% - 강조색1 3 5 2 2 2 2" xfId="672" xr:uid="{00000000-0005-0000-0000-000070020000}"/>
    <cellStyle name="20% - 강조색1 3 5 2 2 3" xfId="673" xr:uid="{00000000-0005-0000-0000-000071020000}"/>
    <cellStyle name="20% - 강조색1 3 5 2 3" xfId="674" xr:uid="{00000000-0005-0000-0000-000072020000}"/>
    <cellStyle name="20% - 강조색1 3 5 2 3 2" xfId="675" xr:uid="{00000000-0005-0000-0000-000073020000}"/>
    <cellStyle name="20% - 강조색1 3 5 2 3 2 2" xfId="676" xr:uid="{00000000-0005-0000-0000-000074020000}"/>
    <cellStyle name="20% - 강조색1 3 5 2 3 3" xfId="677" xr:uid="{00000000-0005-0000-0000-000075020000}"/>
    <cellStyle name="20% - 강조색1 3 5 2 4" xfId="678" xr:uid="{00000000-0005-0000-0000-000076020000}"/>
    <cellStyle name="20% - 강조색1 3 5 2 4 2" xfId="679" xr:uid="{00000000-0005-0000-0000-000077020000}"/>
    <cellStyle name="20% - 강조색1 3 5 2 4 2 2" xfId="680" xr:uid="{00000000-0005-0000-0000-000078020000}"/>
    <cellStyle name="20% - 강조색1 3 5 2 4 3" xfId="681" xr:uid="{00000000-0005-0000-0000-000079020000}"/>
    <cellStyle name="20% - 강조색1 3 5 2 5" xfId="682" xr:uid="{00000000-0005-0000-0000-00007A020000}"/>
    <cellStyle name="20% - 강조색1 3 5 2 5 2" xfId="683" xr:uid="{00000000-0005-0000-0000-00007B020000}"/>
    <cellStyle name="20% - 강조색1 3 5 2 6" xfId="684" xr:uid="{00000000-0005-0000-0000-00007C020000}"/>
    <cellStyle name="20% - 강조색1 3 5 3" xfId="685" xr:uid="{00000000-0005-0000-0000-00007D020000}"/>
    <cellStyle name="20% - 강조색1 3 5 3 2" xfId="686" xr:uid="{00000000-0005-0000-0000-00007E020000}"/>
    <cellStyle name="20% - 강조색1 3 5 3 2 2" xfId="687" xr:uid="{00000000-0005-0000-0000-00007F020000}"/>
    <cellStyle name="20% - 강조색1 3 5 3 3" xfId="688" xr:uid="{00000000-0005-0000-0000-000080020000}"/>
    <cellStyle name="20% - 강조색1 3 5 4" xfId="689" xr:uid="{00000000-0005-0000-0000-000081020000}"/>
    <cellStyle name="20% - 강조색1 3 5 4 2" xfId="690" xr:uid="{00000000-0005-0000-0000-000082020000}"/>
    <cellStyle name="20% - 강조색1 3 5 4 2 2" xfId="691" xr:uid="{00000000-0005-0000-0000-000083020000}"/>
    <cellStyle name="20% - 강조색1 3 5 4 3" xfId="692" xr:uid="{00000000-0005-0000-0000-000084020000}"/>
    <cellStyle name="20% - 강조색1 3 5 5" xfId="693" xr:uid="{00000000-0005-0000-0000-000085020000}"/>
    <cellStyle name="20% - 강조색1 3 5 5 2" xfId="694" xr:uid="{00000000-0005-0000-0000-000086020000}"/>
    <cellStyle name="20% - 강조색1 3 5 5 2 2" xfId="695" xr:uid="{00000000-0005-0000-0000-000087020000}"/>
    <cellStyle name="20% - 강조색1 3 5 5 3" xfId="696" xr:uid="{00000000-0005-0000-0000-000088020000}"/>
    <cellStyle name="20% - 강조색1 3 5 6" xfId="697" xr:uid="{00000000-0005-0000-0000-000089020000}"/>
    <cellStyle name="20% - 강조색1 3 5 6 2" xfId="698" xr:uid="{00000000-0005-0000-0000-00008A020000}"/>
    <cellStyle name="20% - 강조색1 3 5 7" xfId="699" xr:uid="{00000000-0005-0000-0000-00008B020000}"/>
    <cellStyle name="20% - 강조색1 3 5 8" xfId="700" xr:uid="{00000000-0005-0000-0000-00008C020000}"/>
    <cellStyle name="20% - 강조색1 3 6" xfId="701" xr:uid="{00000000-0005-0000-0000-00008D020000}"/>
    <cellStyle name="20% - 강조색1 3 6 2" xfId="702" xr:uid="{00000000-0005-0000-0000-00008E020000}"/>
    <cellStyle name="20% - 강조색1 3 6 2 2" xfId="703" xr:uid="{00000000-0005-0000-0000-00008F020000}"/>
    <cellStyle name="20% - 강조색1 3 6 2 2 2" xfId="704" xr:uid="{00000000-0005-0000-0000-000090020000}"/>
    <cellStyle name="20% - 강조색1 3 6 2 3" xfId="705" xr:uid="{00000000-0005-0000-0000-000091020000}"/>
    <cellStyle name="20% - 강조색1 3 6 3" xfId="706" xr:uid="{00000000-0005-0000-0000-000092020000}"/>
    <cellStyle name="20% - 강조색1 3 6 3 2" xfId="707" xr:uid="{00000000-0005-0000-0000-000093020000}"/>
    <cellStyle name="20% - 강조색1 3 6 3 2 2" xfId="708" xr:uid="{00000000-0005-0000-0000-000094020000}"/>
    <cellStyle name="20% - 강조색1 3 6 3 3" xfId="709" xr:uid="{00000000-0005-0000-0000-000095020000}"/>
    <cellStyle name="20% - 강조색1 3 6 4" xfId="710" xr:uid="{00000000-0005-0000-0000-000096020000}"/>
    <cellStyle name="20% - 강조색1 3 6 4 2" xfId="711" xr:uid="{00000000-0005-0000-0000-000097020000}"/>
    <cellStyle name="20% - 강조색1 3 6 4 2 2" xfId="712" xr:uid="{00000000-0005-0000-0000-000098020000}"/>
    <cellStyle name="20% - 강조색1 3 6 4 3" xfId="713" xr:uid="{00000000-0005-0000-0000-000099020000}"/>
    <cellStyle name="20% - 강조색1 3 6 5" xfId="714" xr:uid="{00000000-0005-0000-0000-00009A020000}"/>
    <cellStyle name="20% - 강조색1 3 6 5 2" xfId="715" xr:uid="{00000000-0005-0000-0000-00009B020000}"/>
    <cellStyle name="20% - 강조색1 3 6 6" xfId="716" xr:uid="{00000000-0005-0000-0000-00009C020000}"/>
    <cellStyle name="20% - 강조색1 3 7" xfId="717" xr:uid="{00000000-0005-0000-0000-00009D020000}"/>
    <cellStyle name="20% - 강조색1 3 7 2" xfId="718" xr:uid="{00000000-0005-0000-0000-00009E020000}"/>
    <cellStyle name="20% - 강조색1 3 7 2 2" xfId="719" xr:uid="{00000000-0005-0000-0000-00009F020000}"/>
    <cellStyle name="20% - 강조색1 3 7 2 2 2" xfId="720" xr:uid="{00000000-0005-0000-0000-0000A0020000}"/>
    <cellStyle name="20% - 강조색1 3 7 2 3" xfId="721" xr:uid="{00000000-0005-0000-0000-0000A1020000}"/>
    <cellStyle name="20% - 강조색1 3 7 3" xfId="722" xr:uid="{00000000-0005-0000-0000-0000A2020000}"/>
    <cellStyle name="20% - 강조색1 3 7 3 2" xfId="723" xr:uid="{00000000-0005-0000-0000-0000A3020000}"/>
    <cellStyle name="20% - 강조색1 3 7 3 2 2" xfId="724" xr:uid="{00000000-0005-0000-0000-0000A4020000}"/>
    <cellStyle name="20% - 강조색1 3 7 3 3" xfId="725" xr:uid="{00000000-0005-0000-0000-0000A5020000}"/>
    <cellStyle name="20% - 강조색1 3 7 4" xfId="726" xr:uid="{00000000-0005-0000-0000-0000A6020000}"/>
    <cellStyle name="20% - 강조색1 3 7 4 2" xfId="727" xr:uid="{00000000-0005-0000-0000-0000A7020000}"/>
    <cellStyle name="20% - 강조색1 3 7 4 2 2" xfId="728" xr:uid="{00000000-0005-0000-0000-0000A8020000}"/>
    <cellStyle name="20% - 강조색1 3 7 4 3" xfId="729" xr:uid="{00000000-0005-0000-0000-0000A9020000}"/>
    <cellStyle name="20% - 강조색1 3 7 5" xfId="730" xr:uid="{00000000-0005-0000-0000-0000AA020000}"/>
    <cellStyle name="20% - 강조색1 3 7 5 2" xfId="731" xr:uid="{00000000-0005-0000-0000-0000AB020000}"/>
    <cellStyle name="20% - 강조색1 3 7 6" xfId="732" xr:uid="{00000000-0005-0000-0000-0000AC020000}"/>
    <cellStyle name="20% - 강조색1 3 8" xfId="733" xr:uid="{00000000-0005-0000-0000-0000AD020000}"/>
    <cellStyle name="20% - 강조색1 3 8 2" xfId="734" xr:uid="{00000000-0005-0000-0000-0000AE020000}"/>
    <cellStyle name="20% - 강조색1 3 8 2 2" xfId="735" xr:uid="{00000000-0005-0000-0000-0000AF020000}"/>
    <cellStyle name="20% - 강조색1 3 8 3" xfId="736" xr:uid="{00000000-0005-0000-0000-0000B0020000}"/>
    <cellStyle name="20% - 강조색1 3 9" xfId="737" xr:uid="{00000000-0005-0000-0000-0000B1020000}"/>
    <cellStyle name="20% - 강조색1 3 9 2" xfId="738" xr:uid="{00000000-0005-0000-0000-0000B2020000}"/>
    <cellStyle name="20% - 강조색1 3 9 2 2" xfId="739" xr:uid="{00000000-0005-0000-0000-0000B3020000}"/>
    <cellStyle name="20% - 강조색1 3 9 3" xfId="740" xr:uid="{00000000-0005-0000-0000-0000B4020000}"/>
    <cellStyle name="20% - 강조색1 4" xfId="741" xr:uid="{00000000-0005-0000-0000-0000B5020000}"/>
    <cellStyle name="20% - 강조색1 4 10" xfId="742" xr:uid="{00000000-0005-0000-0000-0000B6020000}"/>
    <cellStyle name="20% - 강조색1 4 11" xfId="743" xr:uid="{00000000-0005-0000-0000-0000B7020000}"/>
    <cellStyle name="20% - 강조색1 4 2" xfId="744" xr:uid="{00000000-0005-0000-0000-0000B8020000}"/>
    <cellStyle name="20% - 강조색1 4 2 2" xfId="745" xr:uid="{00000000-0005-0000-0000-0000B9020000}"/>
    <cellStyle name="20% - 강조색1 4 2 2 2" xfId="746" xr:uid="{00000000-0005-0000-0000-0000BA020000}"/>
    <cellStyle name="20% - 강조색1 4 2 2 2 2" xfId="747" xr:uid="{00000000-0005-0000-0000-0000BB020000}"/>
    <cellStyle name="20% - 강조색1 4 2 2 2 2 2" xfId="748" xr:uid="{00000000-0005-0000-0000-0000BC020000}"/>
    <cellStyle name="20% - 강조색1 4 2 2 2 3" xfId="749" xr:uid="{00000000-0005-0000-0000-0000BD020000}"/>
    <cellStyle name="20% - 강조색1 4 2 2 3" xfId="750" xr:uid="{00000000-0005-0000-0000-0000BE020000}"/>
    <cellStyle name="20% - 강조색1 4 2 2 3 2" xfId="751" xr:uid="{00000000-0005-0000-0000-0000BF020000}"/>
    <cellStyle name="20% - 강조색1 4 2 2 3 2 2" xfId="752" xr:uid="{00000000-0005-0000-0000-0000C0020000}"/>
    <cellStyle name="20% - 강조색1 4 2 2 3 3" xfId="753" xr:uid="{00000000-0005-0000-0000-0000C1020000}"/>
    <cellStyle name="20% - 강조색1 4 2 2 4" xfId="754" xr:uid="{00000000-0005-0000-0000-0000C2020000}"/>
    <cellStyle name="20% - 강조색1 4 2 2 4 2" xfId="755" xr:uid="{00000000-0005-0000-0000-0000C3020000}"/>
    <cellStyle name="20% - 강조색1 4 2 2 4 2 2" xfId="756" xr:uid="{00000000-0005-0000-0000-0000C4020000}"/>
    <cellStyle name="20% - 강조색1 4 2 2 4 3" xfId="757" xr:uid="{00000000-0005-0000-0000-0000C5020000}"/>
    <cellStyle name="20% - 강조색1 4 2 2 5" xfId="758" xr:uid="{00000000-0005-0000-0000-0000C6020000}"/>
    <cellStyle name="20% - 강조색1 4 2 2 5 2" xfId="759" xr:uid="{00000000-0005-0000-0000-0000C7020000}"/>
    <cellStyle name="20% - 강조색1 4 2 2 6" xfId="760" xr:uid="{00000000-0005-0000-0000-0000C8020000}"/>
    <cellStyle name="20% - 강조색1 4 2 3" xfId="761" xr:uid="{00000000-0005-0000-0000-0000C9020000}"/>
    <cellStyle name="20% - 강조색1 4 2 3 2" xfId="762" xr:uid="{00000000-0005-0000-0000-0000CA020000}"/>
    <cellStyle name="20% - 강조색1 4 2 3 2 2" xfId="763" xr:uid="{00000000-0005-0000-0000-0000CB020000}"/>
    <cellStyle name="20% - 강조색1 4 2 3 3" xfId="764" xr:uid="{00000000-0005-0000-0000-0000CC020000}"/>
    <cellStyle name="20% - 강조색1 4 2 4" xfId="765" xr:uid="{00000000-0005-0000-0000-0000CD020000}"/>
    <cellStyle name="20% - 강조색1 4 2 4 2" xfId="766" xr:uid="{00000000-0005-0000-0000-0000CE020000}"/>
    <cellStyle name="20% - 강조색1 4 2 4 2 2" xfId="767" xr:uid="{00000000-0005-0000-0000-0000CF020000}"/>
    <cellStyle name="20% - 강조색1 4 2 4 3" xfId="768" xr:uid="{00000000-0005-0000-0000-0000D0020000}"/>
    <cellStyle name="20% - 강조색1 4 2 5" xfId="769" xr:uid="{00000000-0005-0000-0000-0000D1020000}"/>
    <cellStyle name="20% - 강조색1 4 2 5 2" xfId="770" xr:uid="{00000000-0005-0000-0000-0000D2020000}"/>
    <cellStyle name="20% - 강조색1 4 2 5 2 2" xfId="771" xr:uid="{00000000-0005-0000-0000-0000D3020000}"/>
    <cellStyle name="20% - 강조색1 4 2 5 3" xfId="772" xr:uid="{00000000-0005-0000-0000-0000D4020000}"/>
    <cellStyle name="20% - 강조색1 4 2 6" xfId="773" xr:uid="{00000000-0005-0000-0000-0000D5020000}"/>
    <cellStyle name="20% - 강조색1 4 2 6 2" xfId="774" xr:uid="{00000000-0005-0000-0000-0000D6020000}"/>
    <cellStyle name="20% - 강조색1 4 2 6 2 2" xfId="775" xr:uid="{00000000-0005-0000-0000-0000D7020000}"/>
    <cellStyle name="20% - 강조색1 4 2 6 3" xfId="776" xr:uid="{00000000-0005-0000-0000-0000D8020000}"/>
    <cellStyle name="20% - 강조색1 4 2 7" xfId="777" xr:uid="{00000000-0005-0000-0000-0000D9020000}"/>
    <cellStyle name="20% - 강조색1 4 2 7 2" xfId="778" xr:uid="{00000000-0005-0000-0000-0000DA020000}"/>
    <cellStyle name="20% - 강조색1 4 2 8" xfId="779" xr:uid="{00000000-0005-0000-0000-0000DB020000}"/>
    <cellStyle name="20% - 강조색1 4 2 9" xfId="780" xr:uid="{00000000-0005-0000-0000-0000DC020000}"/>
    <cellStyle name="20% - 강조색1 4 3" xfId="781" xr:uid="{00000000-0005-0000-0000-0000DD020000}"/>
    <cellStyle name="20% - 강조색1 4 3 2" xfId="782" xr:uid="{00000000-0005-0000-0000-0000DE020000}"/>
    <cellStyle name="20% - 강조색1 4 3 2 2" xfId="783" xr:uid="{00000000-0005-0000-0000-0000DF020000}"/>
    <cellStyle name="20% - 강조색1 4 3 2 2 2" xfId="784" xr:uid="{00000000-0005-0000-0000-0000E0020000}"/>
    <cellStyle name="20% - 강조색1 4 3 2 3" xfId="785" xr:uid="{00000000-0005-0000-0000-0000E1020000}"/>
    <cellStyle name="20% - 강조색1 4 3 3" xfId="786" xr:uid="{00000000-0005-0000-0000-0000E2020000}"/>
    <cellStyle name="20% - 강조색1 4 3 3 2" xfId="787" xr:uid="{00000000-0005-0000-0000-0000E3020000}"/>
    <cellStyle name="20% - 강조색1 4 3 3 2 2" xfId="788" xr:uid="{00000000-0005-0000-0000-0000E4020000}"/>
    <cellStyle name="20% - 강조색1 4 3 3 3" xfId="789" xr:uid="{00000000-0005-0000-0000-0000E5020000}"/>
    <cellStyle name="20% - 강조색1 4 3 4" xfId="790" xr:uid="{00000000-0005-0000-0000-0000E6020000}"/>
    <cellStyle name="20% - 강조색1 4 3 4 2" xfId="791" xr:uid="{00000000-0005-0000-0000-0000E7020000}"/>
    <cellStyle name="20% - 강조색1 4 3 4 2 2" xfId="792" xr:uid="{00000000-0005-0000-0000-0000E8020000}"/>
    <cellStyle name="20% - 강조색1 4 3 4 3" xfId="793" xr:uid="{00000000-0005-0000-0000-0000E9020000}"/>
    <cellStyle name="20% - 강조색1 4 3 5" xfId="794" xr:uid="{00000000-0005-0000-0000-0000EA020000}"/>
    <cellStyle name="20% - 강조색1 4 3 5 2" xfId="795" xr:uid="{00000000-0005-0000-0000-0000EB020000}"/>
    <cellStyle name="20% - 강조색1 4 3 6" xfId="796" xr:uid="{00000000-0005-0000-0000-0000EC020000}"/>
    <cellStyle name="20% - 강조색1 4 4" xfId="797" xr:uid="{00000000-0005-0000-0000-0000ED020000}"/>
    <cellStyle name="20% - 강조색1 4 4 2" xfId="798" xr:uid="{00000000-0005-0000-0000-0000EE020000}"/>
    <cellStyle name="20% - 강조색1 4 4 2 2" xfId="799" xr:uid="{00000000-0005-0000-0000-0000EF020000}"/>
    <cellStyle name="20% - 강조색1 4 4 2 2 2" xfId="800" xr:uid="{00000000-0005-0000-0000-0000F0020000}"/>
    <cellStyle name="20% - 강조색1 4 4 2 3" xfId="801" xr:uid="{00000000-0005-0000-0000-0000F1020000}"/>
    <cellStyle name="20% - 강조색1 4 4 3" xfId="802" xr:uid="{00000000-0005-0000-0000-0000F2020000}"/>
    <cellStyle name="20% - 강조색1 4 4 3 2" xfId="803" xr:uid="{00000000-0005-0000-0000-0000F3020000}"/>
    <cellStyle name="20% - 강조색1 4 4 3 2 2" xfId="804" xr:uid="{00000000-0005-0000-0000-0000F4020000}"/>
    <cellStyle name="20% - 강조색1 4 4 3 3" xfId="805" xr:uid="{00000000-0005-0000-0000-0000F5020000}"/>
    <cellStyle name="20% - 강조색1 4 4 4" xfId="806" xr:uid="{00000000-0005-0000-0000-0000F6020000}"/>
    <cellStyle name="20% - 강조색1 4 4 4 2" xfId="807" xr:uid="{00000000-0005-0000-0000-0000F7020000}"/>
    <cellStyle name="20% - 강조색1 4 4 4 2 2" xfId="808" xr:uid="{00000000-0005-0000-0000-0000F8020000}"/>
    <cellStyle name="20% - 강조색1 4 4 4 3" xfId="809" xr:uid="{00000000-0005-0000-0000-0000F9020000}"/>
    <cellStyle name="20% - 강조색1 4 4 5" xfId="810" xr:uid="{00000000-0005-0000-0000-0000FA020000}"/>
    <cellStyle name="20% - 강조색1 4 4 5 2" xfId="811" xr:uid="{00000000-0005-0000-0000-0000FB020000}"/>
    <cellStyle name="20% - 강조색1 4 4 6" xfId="812" xr:uid="{00000000-0005-0000-0000-0000FC020000}"/>
    <cellStyle name="20% - 강조색1 4 5" xfId="813" xr:uid="{00000000-0005-0000-0000-0000FD020000}"/>
    <cellStyle name="20% - 강조색1 4 5 2" xfId="814" xr:uid="{00000000-0005-0000-0000-0000FE020000}"/>
    <cellStyle name="20% - 강조색1 4 5 2 2" xfId="815" xr:uid="{00000000-0005-0000-0000-0000FF020000}"/>
    <cellStyle name="20% - 강조색1 4 5 3" xfId="816" xr:uid="{00000000-0005-0000-0000-000000030000}"/>
    <cellStyle name="20% - 강조색1 4 6" xfId="817" xr:uid="{00000000-0005-0000-0000-000001030000}"/>
    <cellStyle name="20% - 강조색1 4 6 2" xfId="818" xr:uid="{00000000-0005-0000-0000-000002030000}"/>
    <cellStyle name="20% - 강조색1 4 6 2 2" xfId="819" xr:uid="{00000000-0005-0000-0000-000003030000}"/>
    <cellStyle name="20% - 강조색1 4 6 3" xfId="820" xr:uid="{00000000-0005-0000-0000-000004030000}"/>
    <cellStyle name="20% - 강조색1 4 7" xfId="821" xr:uid="{00000000-0005-0000-0000-000005030000}"/>
    <cellStyle name="20% - 강조색1 4 7 2" xfId="822" xr:uid="{00000000-0005-0000-0000-000006030000}"/>
    <cellStyle name="20% - 강조색1 4 7 2 2" xfId="823" xr:uid="{00000000-0005-0000-0000-000007030000}"/>
    <cellStyle name="20% - 강조색1 4 7 3" xfId="824" xr:uid="{00000000-0005-0000-0000-000008030000}"/>
    <cellStyle name="20% - 강조색1 4 8" xfId="825" xr:uid="{00000000-0005-0000-0000-000009030000}"/>
    <cellStyle name="20% - 강조색1 4 8 2" xfId="826" xr:uid="{00000000-0005-0000-0000-00000A030000}"/>
    <cellStyle name="20% - 강조색1 4 8 2 2" xfId="827" xr:uid="{00000000-0005-0000-0000-00000B030000}"/>
    <cellStyle name="20% - 강조색1 4 8 3" xfId="828" xr:uid="{00000000-0005-0000-0000-00000C030000}"/>
    <cellStyle name="20% - 강조색1 4 9" xfId="829" xr:uid="{00000000-0005-0000-0000-00000D030000}"/>
    <cellStyle name="20% - 강조색1 4 9 2" xfId="830" xr:uid="{00000000-0005-0000-0000-00000E030000}"/>
    <cellStyle name="20% - 강조색1 5" xfId="831" xr:uid="{00000000-0005-0000-0000-00000F030000}"/>
    <cellStyle name="20% - 강조색1 5 10" xfId="832" xr:uid="{00000000-0005-0000-0000-000010030000}"/>
    <cellStyle name="20% - 강조색1 5 11" xfId="833" xr:uid="{00000000-0005-0000-0000-000011030000}"/>
    <cellStyle name="20% - 강조색1 5 2" xfId="834" xr:uid="{00000000-0005-0000-0000-000012030000}"/>
    <cellStyle name="20% - 강조색1 5 2 2" xfId="835" xr:uid="{00000000-0005-0000-0000-000013030000}"/>
    <cellStyle name="20% - 강조색1 5 2 2 2" xfId="836" xr:uid="{00000000-0005-0000-0000-000014030000}"/>
    <cellStyle name="20% - 강조색1 5 2 2 2 2" xfId="837" xr:uid="{00000000-0005-0000-0000-000015030000}"/>
    <cellStyle name="20% - 강조색1 5 2 2 2 2 2" xfId="838" xr:uid="{00000000-0005-0000-0000-000016030000}"/>
    <cellStyle name="20% - 강조색1 5 2 2 2 3" xfId="839" xr:uid="{00000000-0005-0000-0000-000017030000}"/>
    <cellStyle name="20% - 강조색1 5 2 2 3" xfId="840" xr:uid="{00000000-0005-0000-0000-000018030000}"/>
    <cellStyle name="20% - 강조색1 5 2 2 3 2" xfId="841" xr:uid="{00000000-0005-0000-0000-000019030000}"/>
    <cellStyle name="20% - 강조색1 5 2 2 3 2 2" xfId="842" xr:uid="{00000000-0005-0000-0000-00001A030000}"/>
    <cellStyle name="20% - 강조색1 5 2 2 3 3" xfId="843" xr:uid="{00000000-0005-0000-0000-00001B030000}"/>
    <cellStyle name="20% - 강조색1 5 2 2 4" xfId="844" xr:uid="{00000000-0005-0000-0000-00001C030000}"/>
    <cellStyle name="20% - 강조색1 5 2 2 4 2" xfId="845" xr:uid="{00000000-0005-0000-0000-00001D030000}"/>
    <cellStyle name="20% - 강조색1 5 2 2 4 2 2" xfId="846" xr:uid="{00000000-0005-0000-0000-00001E030000}"/>
    <cellStyle name="20% - 강조색1 5 2 2 4 3" xfId="847" xr:uid="{00000000-0005-0000-0000-00001F030000}"/>
    <cellStyle name="20% - 강조색1 5 2 2 5" xfId="848" xr:uid="{00000000-0005-0000-0000-000020030000}"/>
    <cellStyle name="20% - 강조색1 5 2 2 5 2" xfId="849" xr:uid="{00000000-0005-0000-0000-000021030000}"/>
    <cellStyle name="20% - 강조색1 5 2 2 6" xfId="850" xr:uid="{00000000-0005-0000-0000-000022030000}"/>
    <cellStyle name="20% - 강조색1 5 2 3" xfId="851" xr:uid="{00000000-0005-0000-0000-000023030000}"/>
    <cellStyle name="20% - 강조색1 5 2 3 2" xfId="852" xr:uid="{00000000-0005-0000-0000-000024030000}"/>
    <cellStyle name="20% - 강조색1 5 2 3 2 2" xfId="853" xr:uid="{00000000-0005-0000-0000-000025030000}"/>
    <cellStyle name="20% - 강조색1 5 2 3 3" xfId="854" xr:uid="{00000000-0005-0000-0000-000026030000}"/>
    <cellStyle name="20% - 강조색1 5 2 4" xfId="855" xr:uid="{00000000-0005-0000-0000-000027030000}"/>
    <cellStyle name="20% - 강조색1 5 2 4 2" xfId="856" xr:uid="{00000000-0005-0000-0000-000028030000}"/>
    <cellStyle name="20% - 강조색1 5 2 4 2 2" xfId="857" xr:uid="{00000000-0005-0000-0000-000029030000}"/>
    <cellStyle name="20% - 강조색1 5 2 4 3" xfId="858" xr:uid="{00000000-0005-0000-0000-00002A030000}"/>
    <cellStyle name="20% - 강조색1 5 2 5" xfId="859" xr:uid="{00000000-0005-0000-0000-00002B030000}"/>
    <cellStyle name="20% - 강조색1 5 2 5 2" xfId="860" xr:uid="{00000000-0005-0000-0000-00002C030000}"/>
    <cellStyle name="20% - 강조색1 5 2 5 2 2" xfId="861" xr:uid="{00000000-0005-0000-0000-00002D030000}"/>
    <cellStyle name="20% - 강조색1 5 2 5 3" xfId="862" xr:uid="{00000000-0005-0000-0000-00002E030000}"/>
    <cellStyle name="20% - 강조색1 5 2 6" xfId="863" xr:uid="{00000000-0005-0000-0000-00002F030000}"/>
    <cellStyle name="20% - 강조색1 5 2 6 2" xfId="864" xr:uid="{00000000-0005-0000-0000-000030030000}"/>
    <cellStyle name="20% - 강조색1 5 2 6 2 2" xfId="865" xr:uid="{00000000-0005-0000-0000-000031030000}"/>
    <cellStyle name="20% - 강조색1 5 2 6 3" xfId="866" xr:uid="{00000000-0005-0000-0000-000032030000}"/>
    <cellStyle name="20% - 강조색1 5 2 7" xfId="867" xr:uid="{00000000-0005-0000-0000-000033030000}"/>
    <cellStyle name="20% - 강조색1 5 2 7 2" xfId="868" xr:uid="{00000000-0005-0000-0000-000034030000}"/>
    <cellStyle name="20% - 강조색1 5 2 8" xfId="869" xr:uid="{00000000-0005-0000-0000-000035030000}"/>
    <cellStyle name="20% - 강조색1 5 2 9" xfId="870" xr:uid="{00000000-0005-0000-0000-000036030000}"/>
    <cellStyle name="20% - 강조색1 5 3" xfId="871" xr:uid="{00000000-0005-0000-0000-000037030000}"/>
    <cellStyle name="20% - 강조색1 5 3 2" xfId="872" xr:uid="{00000000-0005-0000-0000-000038030000}"/>
    <cellStyle name="20% - 강조색1 5 3 2 2" xfId="873" xr:uid="{00000000-0005-0000-0000-000039030000}"/>
    <cellStyle name="20% - 강조색1 5 3 2 2 2" xfId="874" xr:uid="{00000000-0005-0000-0000-00003A030000}"/>
    <cellStyle name="20% - 강조색1 5 3 2 3" xfId="875" xr:uid="{00000000-0005-0000-0000-00003B030000}"/>
    <cellStyle name="20% - 강조색1 5 3 3" xfId="876" xr:uid="{00000000-0005-0000-0000-00003C030000}"/>
    <cellStyle name="20% - 강조색1 5 3 3 2" xfId="877" xr:uid="{00000000-0005-0000-0000-00003D030000}"/>
    <cellStyle name="20% - 강조색1 5 3 3 2 2" xfId="878" xr:uid="{00000000-0005-0000-0000-00003E030000}"/>
    <cellStyle name="20% - 강조색1 5 3 3 3" xfId="879" xr:uid="{00000000-0005-0000-0000-00003F030000}"/>
    <cellStyle name="20% - 강조색1 5 3 4" xfId="880" xr:uid="{00000000-0005-0000-0000-000040030000}"/>
    <cellStyle name="20% - 강조색1 5 3 4 2" xfId="881" xr:uid="{00000000-0005-0000-0000-000041030000}"/>
    <cellStyle name="20% - 강조색1 5 3 4 2 2" xfId="882" xr:uid="{00000000-0005-0000-0000-000042030000}"/>
    <cellStyle name="20% - 강조색1 5 3 4 3" xfId="883" xr:uid="{00000000-0005-0000-0000-000043030000}"/>
    <cellStyle name="20% - 강조색1 5 3 5" xfId="884" xr:uid="{00000000-0005-0000-0000-000044030000}"/>
    <cellStyle name="20% - 강조색1 5 3 5 2" xfId="885" xr:uid="{00000000-0005-0000-0000-000045030000}"/>
    <cellStyle name="20% - 강조색1 5 3 6" xfId="886" xr:uid="{00000000-0005-0000-0000-000046030000}"/>
    <cellStyle name="20% - 강조색1 5 4" xfId="887" xr:uid="{00000000-0005-0000-0000-000047030000}"/>
    <cellStyle name="20% - 강조색1 5 4 2" xfId="888" xr:uid="{00000000-0005-0000-0000-000048030000}"/>
    <cellStyle name="20% - 강조색1 5 4 2 2" xfId="889" xr:uid="{00000000-0005-0000-0000-000049030000}"/>
    <cellStyle name="20% - 강조색1 5 4 2 2 2" xfId="890" xr:uid="{00000000-0005-0000-0000-00004A030000}"/>
    <cellStyle name="20% - 강조색1 5 4 2 3" xfId="891" xr:uid="{00000000-0005-0000-0000-00004B030000}"/>
    <cellStyle name="20% - 강조색1 5 4 3" xfId="892" xr:uid="{00000000-0005-0000-0000-00004C030000}"/>
    <cellStyle name="20% - 강조색1 5 4 3 2" xfId="893" xr:uid="{00000000-0005-0000-0000-00004D030000}"/>
    <cellStyle name="20% - 강조색1 5 4 3 2 2" xfId="894" xr:uid="{00000000-0005-0000-0000-00004E030000}"/>
    <cellStyle name="20% - 강조색1 5 4 3 3" xfId="895" xr:uid="{00000000-0005-0000-0000-00004F030000}"/>
    <cellStyle name="20% - 강조색1 5 4 4" xfId="896" xr:uid="{00000000-0005-0000-0000-000050030000}"/>
    <cellStyle name="20% - 강조색1 5 4 4 2" xfId="897" xr:uid="{00000000-0005-0000-0000-000051030000}"/>
    <cellStyle name="20% - 강조색1 5 4 4 2 2" xfId="898" xr:uid="{00000000-0005-0000-0000-000052030000}"/>
    <cellStyle name="20% - 강조색1 5 4 4 3" xfId="899" xr:uid="{00000000-0005-0000-0000-000053030000}"/>
    <cellStyle name="20% - 강조색1 5 4 5" xfId="900" xr:uid="{00000000-0005-0000-0000-000054030000}"/>
    <cellStyle name="20% - 강조색1 5 4 5 2" xfId="901" xr:uid="{00000000-0005-0000-0000-000055030000}"/>
    <cellStyle name="20% - 강조색1 5 4 6" xfId="902" xr:uid="{00000000-0005-0000-0000-000056030000}"/>
    <cellStyle name="20% - 강조색1 5 5" xfId="903" xr:uid="{00000000-0005-0000-0000-000057030000}"/>
    <cellStyle name="20% - 강조색1 5 5 2" xfId="904" xr:uid="{00000000-0005-0000-0000-000058030000}"/>
    <cellStyle name="20% - 강조색1 5 5 2 2" xfId="905" xr:uid="{00000000-0005-0000-0000-000059030000}"/>
    <cellStyle name="20% - 강조색1 5 5 3" xfId="906" xr:uid="{00000000-0005-0000-0000-00005A030000}"/>
    <cellStyle name="20% - 강조색1 5 6" xfId="907" xr:uid="{00000000-0005-0000-0000-00005B030000}"/>
    <cellStyle name="20% - 강조색1 5 6 2" xfId="908" xr:uid="{00000000-0005-0000-0000-00005C030000}"/>
    <cellStyle name="20% - 강조색1 5 6 2 2" xfId="909" xr:uid="{00000000-0005-0000-0000-00005D030000}"/>
    <cellStyle name="20% - 강조색1 5 6 3" xfId="910" xr:uid="{00000000-0005-0000-0000-00005E030000}"/>
    <cellStyle name="20% - 강조색1 5 7" xfId="911" xr:uid="{00000000-0005-0000-0000-00005F030000}"/>
    <cellStyle name="20% - 강조색1 5 7 2" xfId="912" xr:uid="{00000000-0005-0000-0000-000060030000}"/>
    <cellStyle name="20% - 강조색1 5 7 2 2" xfId="913" xr:uid="{00000000-0005-0000-0000-000061030000}"/>
    <cellStyle name="20% - 강조색1 5 7 3" xfId="914" xr:uid="{00000000-0005-0000-0000-000062030000}"/>
    <cellStyle name="20% - 강조색1 5 8" xfId="915" xr:uid="{00000000-0005-0000-0000-000063030000}"/>
    <cellStyle name="20% - 강조색1 5 8 2" xfId="916" xr:uid="{00000000-0005-0000-0000-000064030000}"/>
    <cellStyle name="20% - 강조색1 5 8 2 2" xfId="917" xr:uid="{00000000-0005-0000-0000-000065030000}"/>
    <cellStyle name="20% - 강조색1 5 8 3" xfId="918" xr:uid="{00000000-0005-0000-0000-000066030000}"/>
    <cellStyle name="20% - 강조색1 5 9" xfId="919" xr:uid="{00000000-0005-0000-0000-000067030000}"/>
    <cellStyle name="20% - 강조색1 5 9 2" xfId="920" xr:uid="{00000000-0005-0000-0000-000068030000}"/>
    <cellStyle name="20% - 강조색1 6" xfId="921" xr:uid="{00000000-0005-0000-0000-000069030000}"/>
    <cellStyle name="20% - 강조색1 6 10" xfId="922" xr:uid="{00000000-0005-0000-0000-00006A030000}"/>
    <cellStyle name="20% - 강조색1 6 2" xfId="923" xr:uid="{00000000-0005-0000-0000-00006B030000}"/>
    <cellStyle name="20% - 강조색1 6 2 2" xfId="924" xr:uid="{00000000-0005-0000-0000-00006C030000}"/>
    <cellStyle name="20% - 강조색1 6 2 2 2" xfId="925" xr:uid="{00000000-0005-0000-0000-00006D030000}"/>
    <cellStyle name="20% - 강조색1 6 2 2 2 2" xfId="926" xr:uid="{00000000-0005-0000-0000-00006E030000}"/>
    <cellStyle name="20% - 강조색1 6 2 2 2 2 2" xfId="927" xr:uid="{00000000-0005-0000-0000-00006F030000}"/>
    <cellStyle name="20% - 강조색1 6 2 2 2 3" xfId="928" xr:uid="{00000000-0005-0000-0000-000070030000}"/>
    <cellStyle name="20% - 강조색1 6 2 2 3" xfId="929" xr:uid="{00000000-0005-0000-0000-000071030000}"/>
    <cellStyle name="20% - 강조색1 6 2 2 3 2" xfId="930" xr:uid="{00000000-0005-0000-0000-000072030000}"/>
    <cellStyle name="20% - 강조색1 6 2 2 3 2 2" xfId="931" xr:uid="{00000000-0005-0000-0000-000073030000}"/>
    <cellStyle name="20% - 강조색1 6 2 2 3 3" xfId="932" xr:uid="{00000000-0005-0000-0000-000074030000}"/>
    <cellStyle name="20% - 강조색1 6 2 2 4" xfId="933" xr:uid="{00000000-0005-0000-0000-000075030000}"/>
    <cellStyle name="20% - 강조색1 6 2 2 4 2" xfId="934" xr:uid="{00000000-0005-0000-0000-000076030000}"/>
    <cellStyle name="20% - 강조색1 6 2 2 4 2 2" xfId="935" xr:uid="{00000000-0005-0000-0000-000077030000}"/>
    <cellStyle name="20% - 강조색1 6 2 2 4 3" xfId="936" xr:uid="{00000000-0005-0000-0000-000078030000}"/>
    <cellStyle name="20% - 강조색1 6 2 2 5" xfId="937" xr:uid="{00000000-0005-0000-0000-000079030000}"/>
    <cellStyle name="20% - 강조색1 6 2 2 5 2" xfId="938" xr:uid="{00000000-0005-0000-0000-00007A030000}"/>
    <cellStyle name="20% - 강조색1 6 2 2 6" xfId="939" xr:uid="{00000000-0005-0000-0000-00007B030000}"/>
    <cellStyle name="20% - 강조색1 6 2 3" xfId="940" xr:uid="{00000000-0005-0000-0000-00007C030000}"/>
    <cellStyle name="20% - 강조색1 6 2 3 2" xfId="941" xr:uid="{00000000-0005-0000-0000-00007D030000}"/>
    <cellStyle name="20% - 강조색1 6 2 3 2 2" xfId="942" xr:uid="{00000000-0005-0000-0000-00007E030000}"/>
    <cellStyle name="20% - 강조색1 6 2 3 3" xfId="943" xr:uid="{00000000-0005-0000-0000-00007F030000}"/>
    <cellStyle name="20% - 강조색1 6 2 4" xfId="944" xr:uid="{00000000-0005-0000-0000-000080030000}"/>
    <cellStyle name="20% - 강조색1 6 2 4 2" xfId="945" xr:uid="{00000000-0005-0000-0000-000081030000}"/>
    <cellStyle name="20% - 강조색1 6 2 4 2 2" xfId="946" xr:uid="{00000000-0005-0000-0000-000082030000}"/>
    <cellStyle name="20% - 강조색1 6 2 4 3" xfId="947" xr:uid="{00000000-0005-0000-0000-000083030000}"/>
    <cellStyle name="20% - 강조색1 6 2 5" xfId="948" xr:uid="{00000000-0005-0000-0000-000084030000}"/>
    <cellStyle name="20% - 강조색1 6 2 5 2" xfId="949" xr:uid="{00000000-0005-0000-0000-000085030000}"/>
    <cellStyle name="20% - 강조색1 6 2 5 2 2" xfId="950" xr:uid="{00000000-0005-0000-0000-000086030000}"/>
    <cellStyle name="20% - 강조색1 6 2 5 3" xfId="951" xr:uid="{00000000-0005-0000-0000-000087030000}"/>
    <cellStyle name="20% - 강조색1 6 2 6" xfId="952" xr:uid="{00000000-0005-0000-0000-000088030000}"/>
    <cellStyle name="20% - 강조색1 6 2 6 2" xfId="953" xr:uid="{00000000-0005-0000-0000-000089030000}"/>
    <cellStyle name="20% - 강조색1 6 2 7" xfId="954" xr:uid="{00000000-0005-0000-0000-00008A030000}"/>
    <cellStyle name="20% - 강조색1 6 2 8" xfId="955" xr:uid="{00000000-0005-0000-0000-00008B030000}"/>
    <cellStyle name="20% - 강조색1 6 3" xfId="956" xr:uid="{00000000-0005-0000-0000-00008C030000}"/>
    <cellStyle name="20% - 강조색1 6 3 2" xfId="957" xr:uid="{00000000-0005-0000-0000-00008D030000}"/>
    <cellStyle name="20% - 강조색1 6 3 2 2" xfId="958" xr:uid="{00000000-0005-0000-0000-00008E030000}"/>
    <cellStyle name="20% - 강조색1 6 3 2 2 2" xfId="959" xr:uid="{00000000-0005-0000-0000-00008F030000}"/>
    <cellStyle name="20% - 강조색1 6 3 2 3" xfId="960" xr:uid="{00000000-0005-0000-0000-000090030000}"/>
    <cellStyle name="20% - 강조색1 6 3 3" xfId="961" xr:uid="{00000000-0005-0000-0000-000091030000}"/>
    <cellStyle name="20% - 강조색1 6 3 3 2" xfId="962" xr:uid="{00000000-0005-0000-0000-000092030000}"/>
    <cellStyle name="20% - 강조색1 6 3 3 2 2" xfId="963" xr:uid="{00000000-0005-0000-0000-000093030000}"/>
    <cellStyle name="20% - 강조색1 6 3 3 3" xfId="964" xr:uid="{00000000-0005-0000-0000-000094030000}"/>
    <cellStyle name="20% - 강조색1 6 3 4" xfId="965" xr:uid="{00000000-0005-0000-0000-000095030000}"/>
    <cellStyle name="20% - 강조색1 6 3 4 2" xfId="966" xr:uid="{00000000-0005-0000-0000-000096030000}"/>
    <cellStyle name="20% - 강조색1 6 3 4 2 2" xfId="967" xr:uid="{00000000-0005-0000-0000-000097030000}"/>
    <cellStyle name="20% - 강조색1 6 3 4 3" xfId="968" xr:uid="{00000000-0005-0000-0000-000098030000}"/>
    <cellStyle name="20% - 강조색1 6 3 5" xfId="969" xr:uid="{00000000-0005-0000-0000-000099030000}"/>
    <cellStyle name="20% - 강조색1 6 3 5 2" xfId="970" xr:uid="{00000000-0005-0000-0000-00009A030000}"/>
    <cellStyle name="20% - 강조색1 6 3 6" xfId="971" xr:uid="{00000000-0005-0000-0000-00009B030000}"/>
    <cellStyle name="20% - 강조색1 6 4" xfId="972" xr:uid="{00000000-0005-0000-0000-00009C030000}"/>
    <cellStyle name="20% - 강조색1 6 4 2" xfId="973" xr:uid="{00000000-0005-0000-0000-00009D030000}"/>
    <cellStyle name="20% - 강조색1 6 4 2 2" xfId="974" xr:uid="{00000000-0005-0000-0000-00009E030000}"/>
    <cellStyle name="20% - 강조색1 6 4 3" xfId="975" xr:uid="{00000000-0005-0000-0000-00009F030000}"/>
    <cellStyle name="20% - 강조색1 6 5" xfId="976" xr:uid="{00000000-0005-0000-0000-0000A0030000}"/>
    <cellStyle name="20% - 강조색1 6 5 2" xfId="977" xr:uid="{00000000-0005-0000-0000-0000A1030000}"/>
    <cellStyle name="20% - 강조색1 6 5 2 2" xfId="978" xr:uid="{00000000-0005-0000-0000-0000A2030000}"/>
    <cellStyle name="20% - 강조색1 6 5 3" xfId="979" xr:uid="{00000000-0005-0000-0000-0000A3030000}"/>
    <cellStyle name="20% - 강조색1 6 6" xfId="980" xr:uid="{00000000-0005-0000-0000-0000A4030000}"/>
    <cellStyle name="20% - 강조색1 6 6 2" xfId="981" xr:uid="{00000000-0005-0000-0000-0000A5030000}"/>
    <cellStyle name="20% - 강조색1 6 6 2 2" xfId="982" xr:uid="{00000000-0005-0000-0000-0000A6030000}"/>
    <cellStyle name="20% - 강조색1 6 6 3" xfId="983" xr:uid="{00000000-0005-0000-0000-0000A7030000}"/>
    <cellStyle name="20% - 강조색1 6 7" xfId="984" xr:uid="{00000000-0005-0000-0000-0000A8030000}"/>
    <cellStyle name="20% - 강조색1 6 7 2" xfId="985" xr:uid="{00000000-0005-0000-0000-0000A9030000}"/>
    <cellStyle name="20% - 강조색1 6 7 2 2" xfId="986" xr:uid="{00000000-0005-0000-0000-0000AA030000}"/>
    <cellStyle name="20% - 강조색1 6 7 3" xfId="987" xr:uid="{00000000-0005-0000-0000-0000AB030000}"/>
    <cellStyle name="20% - 강조색1 6 8" xfId="988" xr:uid="{00000000-0005-0000-0000-0000AC030000}"/>
    <cellStyle name="20% - 강조색1 6 8 2" xfId="989" xr:uid="{00000000-0005-0000-0000-0000AD030000}"/>
    <cellStyle name="20% - 강조색1 6 9" xfId="990" xr:uid="{00000000-0005-0000-0000-0000AE030000}"/>
    <cellStyle name="20% - 강조색1 7" xfId="991" xr:uid="{00000000-0005-0000-0000-0000AF030000}"/>
    <cellStyle name="20% - 강조색1 7 2" xfId="992" xr:uid="{00000000-0005-0000-0000-0000B0030000}"/>
    <cellStyle name="20% - 강조색1 7 2 2" xfId="993" xr:uid="{00000000-0005-0000-0000-0000B1030000}"/>
    <cellStyle name="20% - 강조색1 7 2 2 2" xfId="994" xr:uid="{00000000-0005-0000-0000-0000B2030000}"/>
    <cellStyle name="20% - 강조색1 7 2 2 2 2" xfId="995" xr:uid="{00000000-0005-0000-0000-0000B3030000}"/>
    <cellStyle name="20% - 강조색1 7 2 2 3" xfId="996" xr:uid="{00000000-0005-0000-0000-0000B4030000}"/>
    <cellStyle name="20% - 강조색1 7 2 3" xfId="997" xr:uid="{00000000-0005-0000-0000-0000B5030000}"/>
    <cellStyle name="20% - 강조색1 7 2 3 2" xfId="998" xr:uid="{00000000-0005-0000-0000-0000B6030000}"/>
    <cellStyle name="20% - 강조색1 7 2 3 2 2" xfId="999" xr:uid="{00000000-0005-0000-0000-0000B7030000}"/>
    <cellStyle name="20% - 강조색1 7 2 3 3" xfId="1000" xr:uid="{00000000-0005-0000-0000-0000B8030000}"/>
    <cellStyle name="20% - 강조색1 7 2 4" xfId="1001" xr:uid="{00000000-0005-0000-0000-0000B9030000}"/>
    <cellStyle name="20% - 강조색1 7 2 4 2" xfId="1002" xr:uid="{00000000-0005-0000-0000-0000BA030000}"/>
    <cellStyle name="20% - 강조색1 7 2 4 2 2" xfId="1003" xr:uid="{00000000-0005-0000-0000-0000BB030000}"/>
    <cellStyle name="20% - 강조색1 7 2 4 3" xfId="1004" xr:uid="{00000000-0005-0000-0000-0000BC030000}"/>
    <cellStyle name="20% - 강조색1 7 2 5" xfId="1005" xr:uid="{00000000-0005-0000-0000-0000BD030000}"/>
    <cellStyle name="20% - 강조색1 7 2 5 2" xfId="1006" xr:uid="{00000000-0005-0000-0000-0000BE030000}"/>
    <cellStyle name="20% - 강조색1 7 2 6" xfId="1007" xr:uid="{00000000-0005-0000-0000-0000BF030000}"/>
    <cellStyle name="20% - 강조색1 7 3" xfId="1008" xr:uid="{00000000-0005-0000-0000-0000C0030000}"/>
    <cellStyle name="20% - 강조색1 7 3 2" xfId="1009" xr:uid="{00000000-0005-0000-0000-0000C1030000}"/>
    <cellStyle name="20% - 강조색1 7 3 2 2" xfId="1010" xr:uid="{00000000-0005-0000-0000-0000C2030000}"/>
    <cellStyle name="20% - 강조색1 7 3 3" xfId="1011" xr:uid="{00000000-0005-0000-0000-0000C3030000}"/>
    <cellStyle name="20% - 강조색1 7 4" xfId="1012" xr:uid="{00000000-0005-0000-0000-0000C4030000}"/>
    <cellStyle name="20% - 강조색1 7 4 2" xfId="1013" xr:uid="{00000000-0005-0000-0000-0000C5030000}"/>
    <cellStyle name="20% - 강조색1 7 4 2 2" xfId="1014" xr:uid="{00000000-0005-0000-0000-0000C6030000}"/>
    <cellStyle name="20% - 강조색1 7 4 3" xfId="1015" xr:uid="{00000000-0005-0000-0000-0000C7030000}"/>
    <cellStyle name="20% - 강조색1 7 5" xfId="1016" xr:uid="{00000000-0005-0000-0000-0000C8030000}"/>
    <cellStyle name="20% - 강조색1 7 5 2" xfId="1017" xr:uid="{00000000-0005-0000-0000-0000C9030000}"/>
    <cellStyle name="20% - 강조색1 7 5 2 2" xfId="1018" xr:uid="{00000000-0005-0000-0000-0000CA030000}"/>
    <cellStyle name="20% - 강조색1 7 5 3" xfId="1019" xr:uid="{00000000-0005-0000-0000-0000CB030000}"/>
    <cellStyle name="20% - 강조색1 7 6" xfId="1020" xr:uid="{00000000-0005-0000-0000-0000CC030000}"/>
    <cellStyle name="20% - 강조색1 7 6 2" xfId="1021" xr:uid="{00000000-0005-0000-0000-0000CD030000}"/>
    <cellStyle name="20% - 강조색1 7 7" xfId="1022" xr:uid="{00000000-0005-0000-0000-0000CE030000}"/>
    <cellStyle name="20% - 강조색1 7 8" xfId="1023" xr:uid="{00000000-0005-0000-0000-0000CF030000}"/>
    <cellStyle name="20% - 강조색1 8" xfId="1024" xr:uid="{00000000-0005-0000-0000-0000D0030000}"/>
    <cellStyle name="20% - 강조색1 8 2" xfId="1025" xr:uid="{00000000-0005-0000-0000-0000D1030000}"/>
    <cellStyle name="20% - 강조색1 8 2 2" xfId="1026" xr:uid="{00000000-0005-0000-0000-0000D2030000}"/>
    <cellStyle name="20% - 강조색1 8 2 2 2" xfId="1027" xr:uid="{00000000-0005-0000-0000-0000D3030000}"/>
    <cellStyle name="20% - 강조색1 8 2 3" xfId="1028" xr:uid="{00000000-0005-0000-0000-0000D4030000}"/>
    <cellStyle name="20% - 강조색1 8 3" xfId="1029" xr:uid="{00000000-0005-0000-0000-0000D5030000}"/>
    <cellStyle name="20% - 강조색1 8 3 2" xfId="1030" xr:uid="{00000000-0005-0000-0000-0000D6030000}"/>
    <cellStyle name="20% - 강조색1 8 3 2 2" xfId="1031" xr:uid="{00000000-0005-0000-0000-0000D7030000}"/>
    <cellStyle name="20% - 강조색1 8 3 3" xfId="1032" xr:uid="{00000000-0005-0000-0000-0000D8030000}"/>
    <cellStyle name="20% - 강조색1 8 4" xfId="1033" xr:uid="{00000000-0005-0000-0000-0000D9030000}"/>
    <cellStyle name="20% - 강조색1 8 4 2" xfId="1034" xr:uid="{00000000-0005-0000-0000-0000DA030000}"/>
    <cellStyle name="20% - 강조색1 8 4 2 2" xfId="1035" xr:uid="{00000000-0005-0000-0000-0000DB030000}"/>
    <cellStyle name="20% - 강조색1 8 4 3" xfId="1036" xr:uid="{00000000-0005-0000-0000-0000DC030000}"/>
    <cellStyle name="20% - 강조색1 8 5" xfId="1037" xr:uid="{00000000-0005-0000-0000-0000DD030000}"/>
    <cellStyle name="20% - 강조색1 8 5 2" xfId="1038" xr:uid="{00000000-0005-0000-0000-0000DE030000}"/>
    <cellStyle name="20% - 강조색1 8 6" xfId="1039" xr:uid="{00000000-0005-0000-0000-0000DF030000}"/>
    <cellStyle name="20% - 강조색1 9" xfId="1040" xr:uid="{00000000-0005-0000-0000-0000E0030000}"/>
    <cellStyle name="20% - 강조색1 9 2" xfId="1041" xr:uid="{00000000-0005-0000-0000-0000E1030000}"/>
    <cellStyle name="20% - 강조색1 9 2 2" xfId="1042" xr:uid="{00000000-0005-0000-0000-0000E2030000}"/>
    <cellStyle name="20% - 강조색1 9 2 2 2" xfId="1043" xr:uid="{00000000-0005-0000-0000-0000E3030000}"/>
    <cellStyle name="20% - 강조색1 9 2 3" xfId="1044" xr:uid="{00000000-0005-0000-0000-0000E4030000}"/>
    <cellStyle name="20% - 강조색1 9 3" xfId="1045" xr:uid="{00000000-0005-0000-0000-0000E5030000}"/>
    <cellStyle name="20% - 강조색1 9 3 2" xfId="1046" xr:uid="{00000000-0005-0000-0000-0000E6030000}"/>
    <cellStyle name="20% - 강조색1 9 3 2 2" xfId="1047" xr:uid="{00000000-0005-0000-0000-0000E7030000}"/>
    <cellStyle name="20% - 강조색1 9 3 3" xfId="1048" xr:uid="{00000000-0005-0000-0000-0000E8030000}"/>
    <cellStyle name="20% - 강조색1 9 4" xfId="1049" xr:uid="{00000000-0005-0000-0000-0000E9030000}"/>
    <cellStyle name="20% - 강조색1 9 4 2" xfId="1050" xr:uid="{00000000-0005-0000-0000-0000EA030000}"/>
    <cellStyle name="20% - 강조색1 9 4 2 2" xfId="1051" xr:uid="{00000000-0005-0000-0000-0000EB030000}"/>
    <cellStyle name="20% - 강조색1 9 4 3" xfId="1052" xr:uid="{00000000-0005-0000-0000-0000EC030000}"/>
    <cellStyle name="20% - 강조색1 9 5" xfId="1053" xr:uid="{00000000-0005-0000-0000-0000ED030000}"/>
    <cellStyle name="20% - 강조색1 9 5 2" xfId="1054" xr:uid="{00000000-0005-0000-0000-0000EE030000}"/>
    <cellStyle name="20% - 강조색1 9 6" xfId="1055" xr:uid="{00000000-0005-0000-0000-0000EF030000}"/>
    <cellStyle name="20% - 강조색2" xfId="23" builtinId="34" customBuiltin="1"/>
    <cellStyle name="20% - 강조색2 10" xfId="1056" xr:uid="{00000000-0005-0000-0000-0000F1030000}"/>
    <cellStyle name="20% - 강조색2 10 2" xfId="1057" xr:uid="{00000000-0005-0000-0000-0000F2030000}"/>
    <cellStyle name="20% - 강조색2 10 2 2" xfId="1058" xr:uid="{00000000-0005-0000-0000-0000F3030000}"/>
    <cellStyle name="20% - 강조색2 10 3" xfId="1059" xr:uid="{00000000-0005-0000-0000-0000F4030000}"/>
    <cellStyle name="20% - 강조색2 11" xfId="1060" xr:uid="{00000000-0005-0000-0000-0000F5030000}"/>
    <cellStyle name="20% - 강조색2 11 2" xfId="1061" xr:uid="{00000000-0005-0000-0000-0000F6030000}"/>
    <cellStyle name="20% - 강조색2 11 2 2" xfId="1062" xr:uid="{00000000-0005-0000-0000-0000F7030000}"/>
    <cellStyle name="20% - 강조색2 11 3" xfId="1063" xr:uid="{00000000-0005-0000-0000-0000F8030000}"/>
    <cellStyle name="20% - 강조색2 12" xfId="1064" xr:uid="{00000000-0005-0000-0000-0000F9030000}"/>
    <cellStyle name="20% - 강조색2 12 2" xfId="1065" xr:uid="{00000000-0005-0000-0000-0000FA030000}"/>
    <cellStyle name="20% - 강조색2 12 2 2" xfId="1066" xr:uid="{00000000-0005-0000-0000-0000FB030000}"/>
    <cellStyle name="20% - 강조색2 12 3" xfId="1067" xr:uid="{00000000-0005-0000-0000-0000FC030000}"/>
    <cellStyle name="20% - 강조색2 13" xfId="1068" xr:uid="{00000000-0005-0000-0000-0000FD030000}"/>
    <cellStyle name="20% - 강조색2 13 2" xfId="1069" xr:uid="{00000000-0005-0000-0000-0000FE030000}"/>
    <cellStyle name="20% - 강조색2 13 2 2" xfId="1070" xr:uid="{00000000-0005-0000-0000-0000FF030000}"/>
    <cellStyle name="20% - 강조색2 13 3" xfId="1071" xr:uid="{00000000-0005-0000-0000-000000040000}"/>
    <cellStyle name="20% - 강조색2 14" xfId="1072" xr:uid="{00000000-0005-0000-0000-000001040000}"/>
    <cellStyle name="20% - 강조색2 14 2" xfId="1073" xr:uid="{00000000-0005-0000-0000-000002040000}"/>
    <cellStyle name="20% - 강조색2 15" xfId="1074" xr:uid="{00000000-0005-0000-0000-000003040000}"/>
    <cellStyle name="20% - 강조색2 16" xfId="1075" xr:uid="{00000000-0005-0000-0000-000004040000}"/>
    <cellStyle name="20% - 강조색2 2" xfId="1076" xr:uid="{00000000-0005-0000-0000-000005040000}"/>
    <cellStyle name="20% - 강조색2 2 10" xfId="1077" xr:uid="{00000000-0005-0000-0000-000006040000}"/>
    <cellStyle name="20% - 강조색2 2 10 2" xfId="1078" xr:uid="{00000000-0005-0000-0000-000007040000}"/>
    <cellStyle name="20% - 강조색2 2 10 2 2" xfId="1079" xr:uid="{00000000-0005-0000-0000-000008040000}"/>
    <cellStyle name="20% - 강조색2 2 10 3" xfId="1080" xr:uid="{00000000-0005-0000-0000-000009040000}"/>
    <cellStyle name="20% - 강조색2 2 11" xfId="1081" xr:uid="{00000000-0005-0000-0000-00000A040000}"/>
    <cellStyle name="20% - 강조색2 2 11 2" xfId="1082" xr:uid="{00000000-0005-0000-0000-00000B040000}"/>
    <cellStyle name="20% - 강조색2 2 11 2 2" xfId="1083" xr:uid="{00000000-0005-0000-0000-00000C040000}"/>
    <cellStyle name="20% - 강조색2 2 11 3" xfId="1084" xr:uid="{00000000-0005-0000-0000-00000D040000}"/>
    <cellStyle name="20% - 강조색2 2 12" xfId="1085" xr:uid="{00000000-0005-0000-0000-00000E040000}"/>
    <cellStyle name="20% - 강조색2 2 12 2" xfId="1086" xr:uid="{00000000-0005-0000-0000-00000F040000}"/>
    <cellStyle name="20% - 강조색2 2 13" xfId="1087" xr:uid="{00000000-0005-0000-0000-000010040000}"/>
    <cellStyle name="20% - 강조색2 2 14" xfId="1088" xr:uid="{00000000-0005-0000-0000-000011040000}"/>
    <cellStyle name="20% - 강조색2 2 2" xfId="1089" xr:uid="{00000000-0005-0000-0000-000012040000}"/>
    <cellStyle name="20% - 강조색2 2 2 10" xfId="1090" xr:uid="{00000000-0005-0000-0000-000013040000}"/>
    <cellStyle name="20% - 강조색2 2 2 11" xfId="1091" xr:uid="{00000000-0005-0000-0000-000014040000}"/>
    <cellStyle name="20% - 강조색2 2 2 2" xfId="1092" xr:uid="{00000000-0005-0000-0000-000015040000}"/>
    <cellStyle name="20% - 강조색2 2 2 2 2" xfId="1093" xr:uid="{00000000-0005-0000-0000-000016040000}"/>
    <cellStyle name="20% - 강조색2 2 2 2 2 2" xfId="1094" xr:uid="{00000000-0005-0000-0000-000017040000}"/>
    <cellStyle name="20% - 강조색2 2 2 2 2 2 2" xfId="1095" xr:uid="{00000000-0005-0000-0000-000018040000}"/>
    <cellStyle name="20% - 강조색2 2 2 2 2 2 2 2" xfId="1096" xr:uid="{00000000-0005-0000-0000-000019040000}"/>
    <cellStyle name="20% - 강조색2 2 2 2 2 2 3" xfId="1097" xr:uid="{00000000-0005-0000-0000-00001A040000}"/>
    <cellStyle name="20% - 강조색2 2 2 2 2 3" xfId="1098" xr:uid="{00000000-0005-0000-0000-00001B040000}"/>
    <cellStyle name="20% - 강조색2 2 2 2 2 3 2" xfId="1099" xr:uid="{00000000-0005-0000-0000-00001C040000}"/>
    <cellStyle name="20% - 강조색2 2 2 2 2 3 2 2" xfId="1100" xr:uid="{00000000-0005-0000-0000-00001D040000}"/>
    <cellStyle name="20% - 강조색2 2 2 2 2 3 3" xfId="1101" xr:uid="{00000000-0005-0000-0000-00001E040000}"/>
    <cellStyle name="20% - 강조색2 2 2 2 2 4" xfId="1102" xr:uid="{00000000-0005-0000-0000-00001F040000}"/>
    <cellStyle name="20% - 강조색2 2 2 2 2 4 2" xfId="1103" xr:uid="{00000000-0005-0000-0000-000020040000}"/>
    <cellStyle name="20% - 강조색2 2 2 2 2 4 2 2" xfId="1104" xr:uid="{00000000-0005-0000-0000-000021040000}"/>
    <cellStyle name="20% - 강조색2 2 2 2 2 4 3" xfId="1105" xr:uid="{00000000-0005-0000-0000-000022040000}"/>
    <cellStyle name="20% - 강조색2 2 2 2 2 5" xfId="1106" xr:uid="{00000000-0005-0000-0000-000023040000}"/>
    <cellStyle name="20% - 강조색2 2 2 2 2 5 2" xfId="1107" xr:uid="{00000000-0005-0000-0000-000024040000}"/>
    <cellStyle name="20% - 강조색2 2 2 2 2 6" xfId="1108" xr:uid="{00000000-0005-0000-0000-000025040000}"/>
    <cellStyle name="20% - 강조색2 2 2 2 3" xfId="1109" xr:uid="{00000000-0005-0000-0000-000026040000}"/>
    <cellStyle name="20% - 강조색2 2 2 2 3 2" xfId="1110" xr:uid="{00000000-0005-0000-0000-000027040000}"/>
    <cellStyle name="20% - 강조색2 2 2 2 3 2 2" xfId="1111" xr:uid="{00000000-0005-0000-0000-000028040000}"/>
    <cellStyle name="20% - 강조색2 2 2 2 3 3" xfId="1112" xr:uid="{00000000-0005-0000-0000-000029040000}"/>
    <cellStyle name="20% - 강조색2 2 2 2 4" xfId="1113" xr:uid="{00000000-0005-0000-0000-00002A040000}"/>
    <cellStyle name="20% - 강조색2 2 2 2 4 2" xfId="1114" xr:uid="{00000000-0005-0000-0000-00002B040000}"/>
    <cellStyle name="20% - 강조색2 2 2 2 4 2 2" xfId="1115" xr:uid="{00000000-0005-0000-0000-00002C040000}"/>
    <cellStyle name="20% - 강조색2 2 2 2 4 3" xfId="1116" xr:uid="{00000000-0005-0000-0000-00002D040000}"/>
    <cellStyle name="20% - 강조색2 2 2 2 5" xfId="1117" xr:uid="{00000000-0005-0000-0000-00002E040000}"/>
    <cellStyle name="20% - 강조색2 2 2 2 5 2" xfId="1118" xr:uid="{00000000-0005-0000-0000-00002F040000}"/>
    <cellStyle name="20% - 강조색2 2 2 2 5 2 2" xfId="1119" xr:uid="{00000000-0005-0000-0000-000030040000}"/>
    <cellStyle name="20% - 강조색2 2 2 2 5 3" xfId="1120" xr:uid="{00000000-0005-0000-0000-000031040000}"/>
    <cellStyle name="20% - 강조색2 2 2 2 6" xfId="1121" xr:uid="{00000000-0005-0000-0000-000032040000}"/>
    <cellStyle name="20% - 강조색2 2 2 2 6 2" xfId="1122" xr:uid="{00000000-0005-0000-0000-000033040000}"/>
    <cellStyle name="20% - 강조색2 2 2 2 6 2 2" xfId="1123" xr:uid="{00000000-0005-0000-0000-000034040000}"/>
    <cellStyle name="20% - 강조색2 2 2 2 6 3" xfId="1124" xr:uid="{00000000-0005-0000-0000-000035040000}"/>
    <cellStyle name="20% - 강조색2 2 2 2 7" xfId="1125" xr:uid="{00000000-0005-0000-0000-000036040000}"/>
    <cellStyle name="20% - 강조색2 2 2 2 7 2" xfId="1126" xr:uid="{00000000-0005-0000-0000-000037040000}"/>
    <cellStyle name="20% - 강조색2 2 2 2 8" xfId="1127" xr:uid="{00000000-0005-0000-0000-000038040000}"/>
    <cellStyle name="20% - 강조색2 2 2 2 9" xfId="1128" xr:uid="{00000000-0005-0000-0000-000039040000}"/>
    <cellStyle name="20% - 강조색2 2 2 3" xfId="1129" xr:uid="{00000000-0005-0000-0000-00003A040000}"/>
    <cellStyle name="20% - 강조색2 2 2 3 2" xfId="1130" xr:uid="{00000000-0005-0000-0000-00003B040000}"/>
    <cellStyle name="20% - 강조색2 2 2 3 2 2" xfId="1131" xr:uid="{00000000-0005-0000-0000-00003C040000}"/>
    <cellStyle name="20% - 강조색2 2 2 3 2 2 2" xfId="1132" xr:uid="{00000000-0005-0000-0000-00003D040000}"/>
    <cellStyle name="20% - 강조색2 2 2 3 2 3" xfId="1133" xr:uid="{00000000-0005-0000-0000-00003E040000}"/>
    <cellStyle name="20% - 강조색2 2 2 3 3" xfId="1134" xr:uid="{00000000-0005-0000-0000-00003F040000}"/>
    <cellStyle name="20% - 강조색2 2 2 3 3 2" xfId="1135" xr:uid="{00000000-0005-0000-0000-000040040000}"/>
    <cellStyle name="20% - 강조색2 2 2 3 3 2 2" xfId="1136" xr:uid="{00000000-0005-0000-0000-000041040000}"/>
    <cellStyle name="20% - 강조색2 2 2 3 3 3" xfId="1137" xr:uid="{00000000-0005-0000-0000-000042040000}"/>
    <cellStyle name="20% - 강조색2 2 2 3 4" xfId="1138" xr:uid="{00000000-0005-0000-0000-000043040000}"/>
    <cellStyle name="20% - 강조색2 2 2 3 4 2" xfId="1139" xr:uid="{00000000-0005-0000-0000-000044040000}"/>
    <cellStyle name="20% - 강조색2 2 2 3 4 2 2" xfId="1140" xr:uid="{00000000-0005-0000-0000-000045040000}"/>
    <cellStyle name="20% - 강조색2 2 2 3 4 3" xfId="1141" xr:uid="{00000000-0005-0000-0000-000046040000}"/>
    <cellStyle name="20% - 강조색2 2 2 3 5" xfId="1142" xr:uid="{00000000-0005-0000-0000-000047040000}"/>
    <cellStyle name="20% - 강조색2 2 2 3 5 2" xfId="1143" xr:uid="{00000000-0005-0000-0000-000048040000}"/>
    <cellStyle name="20% - 강조색2 2 2 3 6" xfId="1144" xr:uid="{00000000-0005-0000-0000-000049040000}"/>
    <cellStyle name="20% - 강조색2 2 2 4" xfId="1145" xr:uid="{00000000-0005-0000-0000-00004A040000}"/>
    <cellStyle name="20% - 강조색2 2 2 4 2" xfId="1146" xr:uid="{00000000-0005-0000-0000-00004B040000}"/>
    <cellStyle name="20% - 강조색2 2 2 4 2 2" xfId="1147" xr:uid="{00000000-0005-0000-0000-00004C040000}"/>
    <cellStyle name="20% - 강조색2 2 2 4 2 2 2" xfId="1148" xr:uid="{00000000-0005-0000-0000-00004D040000}"/>
    <cellStyle name="20% - 강조색2 2 2 4 2 3" xfId="1149" xr:uid="{00000000-0005-0000-0000-00004E040000}"/>
    <cellStyle name="20% - 강조색2 2 2 4 3" xfId="1150" xr:uid="{00000000-0005-0000-0000-00004F040000}"/>
    <cellStyle name="20% - 강조색2 2 2 4 3 2" xfId="1151" xr:uid="{00000000-0005-0000-0000-000050040000}"/>
    <cellStyle name="20% - 강조색2 2 2 4 3 2 2" xfId="1152" xr:uid="{00000000-0005-0000-0000-000051040000}"/>
    <cellStyle name="20% - 강조색2 2 2 4 3 3" xfId="1153" xr:uid="{00000000-0005-0000-0000-000052040000}"/>
    <cellStyle name="20% - 강조색2 2 2 4 4" xfId="1154" xr:uid="{00000000-0005-0000-0000-000053040000}"/>
    <cellStyle name="20% - 강조색2 2 2 4 4 2" xfId="1155" xr:uid="{00000000-0005-0000-0000-000054040000}"/>
    <cellStyle name="20% - 강조색2 2 2 4 4 2 2" xfId="1156" xr:uid="{00000000-0005-0000-0000-000055040000}"/>
    <cellStyle name="20% - 강조색2 2 2 4 4 3" xfId="1157" xr:uid="{00000000-0005-0000-0000-000056040000}"/>
    <cellStyle name="20% - 강조색2 2 2 4 5" xfId="1158" xr:uid="{00000000-0005-0000-0000-000057040000}"/>
    <cellStyle name="20% - 강조색2 2 2 4 5 2" xfId="1159" xr:uid="{00000000-0005-0000-0000-000058040000}"/>
    <cellStyle name="20% - 강조색2 2 2 4 6" xfId="1160" xr:uid="{00000000-0005-0000-0000-000059040000}"/>
    <cellStyle name="20% - 강조색2 2 2 5" xfId="1161" xr:uid="{00000000-0005-0000-0000-00005A040000}"/>
    <cellStyle name="20% - 강조색2 2 2 5 2" xfId="1162" xr:uid="{00000000-0005-0000-0000-00005B040000}"/>
    <cellStyle name="20% - 강조색2 2 2 5 2 2" xfId="1163" xr:uid="{00000000-0005-0000-0000-00005C040000}"/>
    <cellStyle name="20% - 강조색2 2 2 5 3" xfId="1164" xr:uid="{00000000-0005-0000-0000-00005D040000}"/>
    <cellStyle name="20% - 강조색2 2 2 6" xfId="1165" xr:uid="{00000000-0005-0000-0000-00005E040000}"/>
    <cellStyle name="20% - 강조색2 2 2 6 2" xfId="1166" xr:uid="{00000000-0005-0000-0000-00005F040000}"/>
    <cellStyle name="20% - 강조색2 2 2 6 2 2" xfId="1167" xr:uid="{00000000-0005-0000-0000-000060040000}"/>
    <cellStyle name="20% - 강조색2 2 2 6 3" xfId="1168" xr:uid="{00000000-0005-0000-0000-000061040000}"/>
    <cellStyle name="20% - 강조색2 2 2 7" xfId="1169" xr:uid="{00000000-0005-0000-0000-000062040000}"/>
    <cellStyle name="20% - 강조색2 2 2 7 2" xfId="1170" xr:uid="{00000000-0005-0000-0000-000063040000}"/>
    <cellStyle name="20% - 강조색2 2 2 7 2 2" xfId="1171" xr:uid="{00000000-0005-0000-0000-000064040000}"/>
    <cellStyle name="20% - 강조색2 2 2 7 3" xfId="1172" xr:uid="{00000000-0005-0000-0000-000065040000}"/>
    <cellStyle name="20% - 강조색2 2 2 8" xfId="1173" xr:uid="{00000000-0005-0000-0000-000066040000}"/>
    <cellStyle name="20% - 강조색2 2 2 8 2" xfId="1174" xr:uid="{00000000-0005-0000-0000-000067040000}"/>
    <cellStyle name="20% - 강조색2 2 2 8 2 2" xfId="1175" xr:uid="{00000000-0005-0000-0000-000068040000}"/>
    <cellStyle name="20% - 강조색2 2 2 8 3" xfId="1176" xr:uid="{00000000-0005-0000-0000-000069040000}"/>
    <cellStyle name="20% - 강조색2 2 2 9" xfId="1177" xr:uid="{00000000-0005-0000-0000-00006A040000}"/>
    <cellStyle name="20% - 강조색2 2 2 9 2" xfId="1178" xr:uid="{00000000-0005-0000-0000-00006B040000}"/>
    <cellStyle name="20% - 강조색2 2 3" xfId="1179" xr:uid="{00000000-0005-0000-0000-00006C040000}"/>
    <cellStyle name="20% - 강조색2 2 3 10" xfId="1180" xr:uid="{00000000-0005-0000-0000-00006D040000}"/>
    <cellStyle name="20% - 강조색2 2 3 11" xfId="1181" xr:uid="{00000000-0005-0000-0000-00006E040000}"/>
    <cellStyle name="20% - 강조색2 2 3 2" xfId="1182" xr:uid="{00000000-0005-0000-0000-00006F040000}"/>
    <cellStyle name="20% - 강조색2 2 3 2 2" xfId="1183" xr:uid="{00000000-0005-0000-0000-000070040000}"/>
    <cellStyle name="20% - 강조색2 2 3 2 2 2" xfId="1184" xr:uid="{00000000-0005-0000-0000-000071040000}"/>
    <cellStyle name="20% - 강조색2 2 3 2 2 2 2" xfId="1185" xr:uid="{00000000-0005-0000-0000-000072040000}"/>
    <cellStyle name="20% - 강조색2 2 3 2 2 2 2 2" xfId="1186" xr:uid="{00000000-0005-0000-0000-000073040000}"/>
    <cellStyle name="20% - 강조색2 2 3 2 2 2 3" xfId="1187" xr:uid="{00000000-0005-0000-0000-000074040000}"/>
    <cellStyle name="20% - 강조색2 2 3 2 2 3" xfId="1188" xr:uid="{00000000-0005-0000-0000-000075040000}"/>
    <cellStyle name="20% - 강조색2 2 3 2 2 3 2" xfId="1189" xr:uid="{00000000-0005-0000-0000-000076040000}"/>
    <cellStyle name="20% - 강조색2 2 3 2 2 3 2 2" xfId="1190" xr:uid="{00000000-0005-0000-0000-000077040000}"/>
    <cellStyle name="20% - 강조색2 2 3 2 2 3 3" xfId="1191" xr:uid="{00000000-0005-0000-0000-000078040000}"/>
    <cellStyle name="20% - 강조색2 2 3 2 2 4" xfId="1192" xr:uid="{00000000-0005-0000-0000-000079040000}"/>
    <cellStyle name="20% - 강조색2 2 3 2 2 4 2" xfId="1193" xr:uid="{00000000-0005-0000-0000-00007A040000}"/>
    <cellStyle name="20% - 강조색2 2 3 2 2 4 2 2" xfId="1194" xr:uid="{00000000-0005-0000-0000-00007B040000}"/>
    <cellStyle name="20% - 강조색2 2 3 2 2 4 3" xfId="1195" xr:uid="{00000000-0005-0000-0000-00007C040000}"/>
    <cellStyle name="20% - 강조색2 2 3 2 2 5" xfId="1196" xr:uid="{00000000-0005-0000-0000-00007D040000}"/>
    <cellStyle name="20% - 강조색2 2 3 2 2 5 2" xfId="1197" xr:uid="{00000000-0005-0000-0000-00007E040000}"/>
    <cellStyle name="20% - 강조색2 2 3 2 2 6" xfId="1198" xr:uid="{00000000-0005-0000-0000-00007F040000}"/>
    <cellStyle name="20% - 강조색2 2 3 2 3" xfId="1199" xr:uid="{00000000-0005-0000-0000-000080040000}"/>
    <cellStyle name="20% - 강조색2 2 3 2 3 2" xfId="1200" xr:uid="{00000000-0005-0000-0000-000081040000}"/>
    <cellStyle name="20% - 강조색2 2 3 2 3 2 2" xfId="1201" xr:uid="{00000000-0005-0000-0000-000082040000}"/>
    <cellStyle name="20% - 강조색2 2 3 2 3 3" xfId="1202" xr:uid="{00000000-0005-0000-0000-000083040000}"/>
    <cellStyle name="20% - 강조색2 2 3 2 4" xfId="1203" xr:uid="{00000000-0005-0000-0000-000084040000}"/>
    <cellStyle name="20% - 강조색2 2 3 2 4 2" xfId="1204" xr:uid="{00000000-0005-0000-0000-000085040000}"/>
    <cellStyle name="20% - 강조색2 2 3 2 4 2 2" xfId="1205" xr:uid="{00000000-0005-0000-0000-000086040000}"/>
    <cellStyle name="20% - 강조색2 2 3 2 4 3" xfId="1206" xr:uid="{00000000-0005-0000-0000-000087040000}"/>
    <cellStyle name="20% - 강조색2 2 3 2 5" xfId="1207" xr:uid="{00000000-0005-0000-0000-000088040000}"/>
    <cellStyle name="20% - 강조색2 2 3 2 5 2" xfId="1208" xr:uid="{00000000-0005-0000-0000-000089040000}"/>
    <cellStyle name="20% - 강조색2 2 3 2 5 2 2" xfId="1209" xr:uid="{00000000-0005-0000-0000-00008A040000}"/>
    <cellStyle name="20% - 강조색2 2 3 2 5 3" xfId="1210" xr:uid="{00000000-0005-0000-0000-00008B040000}"/>
    <cellStyle name="20% - 강조색2 2 3 2 6" xfId="1211" xr:uid="{00000000-0005-0000-0000-00008C040000}"/>
    <cellStyle name="20% - 강조색2 2 3 2 6 2" xfId="1212" xr:uid="{00000000-0005-0000-0000-00008D040000}"/>
    <cellStyle name="20% - 강조색2 2 3 2 6 2 2" xfId="1213" xr:uid="{00000000-0005-0000-0000-00008E040000}"/>
    <cellStyle name="20% - 강조색2 2 3 2 6 3" xfId="1214" xr:uid="{00000000-0005-0000-0000-00008F040000}"/>
    <cellStyle name="20% - 강조색2 2 3 2 7" xfId="1215" xr:uid="{00000000-0005-0000-0000-000090040000}"/>
    <cellStyle name="20% - 강조색2 2 3 2 7 2" xfId="1216" xr:uid="{00000000-0005-0000-0000-000091040000}"/>
    <cellStyle name="20% - 강조색2 2 3 2 8" xfId="1217" xr:uid="{00000000-0005-0000-0000-000092040000}"/>
    <cellStyle name="20% - 강조색2 2 3 2 9" xfId="1218" xr:uid="{00000000-0005-0000-0000-000093040000}"/>
    <cellStyle name="20% - 강조색2 2 3 3" xfId="1219" xr:uid="{00000000-0005-0000-0000-000094040000}"/>
    <cellStyle name="20% - 강조색2 2 3 3 2" xfId="1220" xr:uid="{00000000-0005-0000-0000-000095040000}"/>
    <cellStyle name="20% - 강조색2 2 3 3 2 2" xfId="1221" xr:uid="{00000000-0005-0000-0000-000096040000}"/>
    <cellStyle name="20% - 강조색2 2 3 3 2 2 2" xfId="1222" xr:uid="{00000000-0005-0000-0000-000097040000}"/>
    <cellStyle name="20% - 강조색2 2 3 3 2 3" xfId="1223" xr:uid="{00000000-0005-0000-0000-000098040000}"/>
    <cellStyle name="20% - 강조색2 2 3 3 3" xfId="1224" xr:uid="{00000000-0005-0000-0000-000099040000}"/>
    <cellStyle name="20% - 강조색2 2 3 3 3 2" xfId="1225" xr:uid="{00000000-0005-0000-0000-00009A040000}"/>
    <cellStyle name="20% - 강조색2 2 3 3 3 2 2" xfId="1226" xr:uid="{00000000-0005-0000-0000-00009B040000}"/>
    <cellStyle name="20% - 강조색2 2 3 3 3 3" xfId="1227" xr:uid="{00000000-0005-0000-0000-00009C040000}"/>
    <cellStyle name="20% - 강조색2 2 3 3 4" xfId="1228" xr:uid="{00000000-0005-0000-0000-00009D040000}"/>
    <cellStyle name="20% - 강조색2 2 3 3 4 2" xfId="1229" xr:uid="{00000000-0005-0000-0000-00009E040000}"/>
    <cellStyle name="20% - 강조색2 2 3 3 4 2 2" xfId="1230" xr:uid="{00000000-0005-0000-0000-00009F040000}"/>
    <cellStyle name="20% - 강조색2 2 3 3 4 3" xfId="1231" xr:uid="{00000000-0005-0000-0000-0000A0040000}"/>
    <cellStyle name="20% - 강조색2 2 3 3 5" xfId="1232" xr:uid="{00000000-0005-0000-0000-0000A1040000}"/>
    <cellStyle name="20% - 강조색2 2 3 3 5 2" xfId="1233" xr:uid="{00000000-0005-0000-0000-0000A2040000}"/>
    <cellStyle name="20% - 강조색2 2 3 3 6" xfId="1234" xr:uid="{00000000-0005-0000-0000-0000A3040000}"/>
    <cellStyle name="20% - 강조색2 2 3 4" xfId="1235" xr:uid="{00000000-0005-0000-0000-0000A4040000}"/>
    <cellStyle name="20% - 강조색2 2 3 4 2" xfId="1236" xr:uid="{00000000-0005-0000-0000-0000A5040000}"/>
    <cellStyle name="20% - 강조색2 2 3 4 2 2" xfId="1237" xr:uid="{00000000-0005-0000-0000-0000A6040000}"/>
    <cellStyle name="20% - 강조색2 2 3 4 2 2 2" xfId="1238" xr:uid="{00000000-0005-0000-0000-0000A7040000}"/>
    <cellStyle name="20% - 강조색2 2 3 4 2 3" xfId="1239" xr:uid="{00000000-0005-0000-0000-0000A8040000}"/>
    <cellStyle name="20% - 강조색2 2 3 4 3" xfId="1240" xr:uid="{00000000-0005-0000-0000-0000A9040000}"/>
    <cellStyle name="20% - 강조색2 2 3 4 3 2" xfId="1241" xr:uid="{00000000-0005-0000-0000-0000AA040000}"/>
    <cellStyle name="20% - 강조색2 2 3 4 3 2 2" xfId="1242" xr:uid="{00000000-0005-0000-0000-0000AB040000}"/>
    <cellStyle name="20% - 강조색2 2 3 4 3 3" xfId="1243" xr:uid="{00000000-0005-0000-0000-0000AC040000}"/>
    <cellStyle name="20% - 강조색2 2 3 4 4" xfId="1244" xr:uid="{00000000-0005-0000-0000-0000AD040000}"/>
    <cellStyle name="20% - 강조색2 2 3 4 4 2" xfId="1245" xr:uid="{00000000-0005-0000-0000-0000AE040000}"/>
    <cellStyle name="20% - 강조색2 2 3 4 4 2 2" xfId="1246" xr:uid="{00000000-0005-0000-0000-0000AF040000}"/>
    <cellStyle name="20% - 강조색2 2 3 4 4 3" xfId="1247" xr:uid="{00000000-0005-0000-0000-0000B0040000}"/>
    <cellStyle name="20% - 강조색2 2 3 4 5" xfId="1248" xr:uid="{00000000-0005-0000-0000-0000B1040000}"/>
    <cellStyle name="20% - 강조색2 2 3 4 5 2" xfId="1249" xr:uid="{00000000-0005-0000-0000-0000B2040000}"/>
    <cellStyle name="20% - 강조색2 2 3 4 6" xfId="1250" xr:uid="{00000000-0005-0000-0000-0000B3040000}"/>
    <cellStyle name="20% - 강조색2 2 3 5" xfId="1251" xr:uid="{00000000-0005-0000-0000-0000B4040000}"/>
    <cellStyle name="20% - 강조색2 2 3 5 2" xfId="1252" xr:uid="{00000000-0005-0000-0000-0000B5040000}"/>
    <cellStyle name="20% - 강조색2 2 3 5 2 2" xfId="1253" xr:uid="{00000000-0005-0000-0000-0000B6040000}"/>
    <cellStyle name="20% - 강조색2 2 3 5 3" xfId="1254" xr:uid="{00000000-0005-0000-0000-0000B7040000}"/>
    <cellStyle name="20% - 강조색2 2 3 6" xfId="1255" xr:uid="{00000000-0005-0000-0000-0000B8040000}"/>
    <cellStyle name="20% - 강조색2 2 3 6 2" xfId="1256" xr:uid="{00000000-0005-0000-0000-0000B9040000}"/>
    <cellStyle name="20% - 강조색2 2 3 6 2 2" xfId="1257" xr:uid="{00000000-0005-0000-0000-0000BA040000}"/>
    <cellStyle name="20% - 강조색2 2 3 6 3" xfId="1258" xr:uid="{00000000-0005-0000-0000-0000BB040000}"/>
    <cellStyle name="20% - 강조색2 2 3 7" xfId="1259" xr:uid="{00000000-0005-0000-0000-0000BC040000}"/>
    <cellStyle name="20% - 강조색2 2 3 7 2" xfId="1260" xr:uid="{00000000-0005-0000-0000-0000BD040000}"/>
    <cellStyle name="20% - 강조색2 2 3 7 2 2" xfId="1261" xr:uid="{00000000-0005-0000-0000-0000BE040000}"/>
    <cellStyle name="20% - 강조색2 2 3 7 3" xfId="1262" xr:uid="{00000000-0005-0000-0000-0000BF040000}"/>
    <cellStyle name="20% - 강조색2 2 3 8" xfId="1263" xr:uid="{00000000-0005-0000-0000-0000C0040000}"/>
    <cellStyle name="20% - 강조색2 2 3 8 2" xfId="1264" xr:uid="{00000000-0005-0000-0000-0000C1040000}"/>
    <cellStyle name="20% - 강조색2 2 3 8 2 2" xfId="1265" xr:uid="{00000000-0005-0000-0000-0000C2040000}"/>
    <cellStyle name="20% - 강조색2 2 3 8 3" xfId="1266" xr:uid="{00000000-0005-0000-0000-0000C3040000}"/>
    <cellStyle name="20% - 강조색2 2 3 9" xfId="1267" xr:uid="{00000000-0005-0000-0000-0000C4040000}"/>
    <cellStyle name="20% - 강조색2 2 3 9 2" xfId="1268" xr:uid="{00000000-0005-0000-0000-0000C5040000}"/>
    <cellStyle name="20% - 강조색2 2 4" xfId="1269" xr:uid="{00000000-0005-0000-0000-0000C6040000}"/>
    <cellStyle name="20% - 강조색2 2 4 10" xfId="1270" xr:uid="{00000000-0005-0000-0000-0000C7040000}"/>
    <cellStyle name="20% - 강조색2 2 4 2" xfId="1271" xr:uid="{00000000-0005-0000-0000-0000C8040000}"/>
    <cellStyle name="20% - 강조색2 2 4 2 2" xfId="1272" xr:uid="{00000000-0005-0000-0000-0000C9040000}"/>
    <cellStyle name="20% - 강조색2 2 4 2 2 2" xfId="1273" xr:uid="{00000000-0005-0000-0000-0000CA040000}"/>
    <cellStyle name="20% - 강조색2 2 4 2 2 2 2" xfId="1274" xr:uid="{00000000-0005-0000-0000-0000CB040000}"/>
    <cellStyle name="20% - 강조색2 2 4 2 2 2 2 2" xfId="1275" xr:uid="{00000000-0005-0000-0000-0000CC040000}"/>
    <cellStyle name="20% - 강조색2 2 4 2 2 2 3" xfId="1276" xr:uid="{00000000-0005-0000-0000-0000CD040000}"/>
    <cellStyle name="20% - 강조색2 2 4 2 2 3" xfId="1277" xr:uid="{00000000-0005-0000-0000-0000CE040000}"/>
    <cellStyle name="20% - 강조색2 2 4 2 2 3 2" xfId="1278" xr:uid="{00000000-0005-0000-0000-0000CF040000}"/>
    <cellStyle name="20% - 강조색2 2 4 2 2 3 2 2" xfId="1279" xr:uid="{00000000-0005-0000-0000-0000D0040000}"/>
    <cellStyle name="20% - 강조색2 2 4 2 2 3 3" xfId="1280" xr:uid="{00000000-0005-0000-0000-0000D1040000}"/>
    <cellStyle name="20% - 강조색2 2 4 2 2 4" xfId="1281" xr:uid="{00000000-0005-0000-0000-0000D2040000}"/>
    <cellStyle name="20% - 강조색2 2 4 2 2 4 2" xfId="1282" xr:uid="{00000000-0005-0000-0000-0000D3040000}"/>
    <cellStyle name="20% - 강조색2 2 4 2 2 4 2 2" xfId="1283" xr:uid="{00000000-0005-0000-0000-0000D4040000}"/>
    <cellStyle name="20% - 강조색2 2 4 2 2 4 3" xfId="1284" xr:uid="{00000000-0005-0000-0000-0000D5040000}"/>
    <cellStyle name="20% - 강조색2 2 4 2 2 5" xfId="1285" xr:uid="{00000000-0005-0000-0000-0000D6040000}"/>
    <cellStyle name="20% - 강조색2 2 4 2 2 5 2" xfId="1286" xr:uid="{00000000-0005-0000-0000-0000D7040000}"/>
    <cellStyle name="20% - 강조색2 2 4 2 2 6" xfId="1287" xr:uid="{00000000-0005-0000-0000-0000D8040000}"/>
    <cellStyle name="20% - 강조색2 2 4 2 3" xfId="1288" xr:uid="{00000000-0005-0000-0000-0000D9040000}"/>
    <cellStyle name="20% - 강조색2 2 4 2 3 2" xfId="1289" xr:uid="{00000000-0005-0000-0000-0000DA040000}"/>
    <cellStyle name="20% - 강조색2 2 4 2 3 2 2" xfId="1290" xr:uid="{00000000-0005-0000-0000-0000DB040000}"/>
    <cellStyle name="20% - 강조색2 2 4 2 3 3" xfId="1291" xr:uid="{00000000-0005-0000-0000-0000DC040000}"/>
    <cellStyle name="20% - 강조색2 2 4 2 4" xfId="1292" xr:uid="{00000000-0005-0000-0000-0000DD040000}"/>
    <cellStyle name="20% - 강조색2 2 4 2 4 2" xfId="1293" xr:uid="{00000000-0005-0000-0000-0000DE040000}"/>
    <cellStyle name="20% - 강조색2 2 4 2 4 2 2" xfId="1294" xr:uid="{00000000-0005-0000-0000-0000DF040000}"/>
    <cellStyle name="20% - 강조색2 2 4 2 4 3" xfId="1295" xr:uid="{00000000-0005-0000-0000-0000E0040000}"/>
    <cellStyle name="20% - 강조색2 2 4 2 5" xfId="1296" xr:uid="{00000000-0005-0000-0000-0000E1040000}"/>
    <cellStyle name="20% - 강조색2 2 4 2 5 2" xfId="1297" xr:uid="{00000000-0005-0000-0000-0000E2040000}"/>
    <cellStyle name="20% - 강조색2 2 4 2 5 2 2" xfId="1298" xr:uid="{00000000-0005-0000-0000-0000E3040000}"/>
    <cellStyle name="20% - 강조색2 2 4 2 5 3" xfId="1299" xr:uid="{00000000-0005-0000-0000-0000E4040000}"/>
    <cellStyle name="20% - 강조색2 2 4 2 6" xfId="1300" xr:uid="{00000000-0005-0000-0000-0000E5040000}"/>
    <cellStyle name="20% - 강조색2 2 4 2 6 2" xfId="1301" xr:uid="{00000000-0005-0000-0000-0000E6040000}"/>
    <cellStyle name="20% - 강조색2 2 4 2 7" xfId="1302" xr:uid="{00000000-0005-0000-0000-0000E7040000}"/>
    <cellStyle name="20% - 강조색2 2 4 2 8" xfId="1303" xr:uid="{00000000-0005-0000-0000-0000E8040000}"/>
    <cellStyle name="20% - 강조색2 2 4 3" xfId="1304" xr:uid="{00000000-0005-0000-0000-0000E9040000}"/>
    <cellStyle name="20% - 강조색2 2 4 3 2" xfId="1305" xr:uid="{00000000-0005-0000-0000-0000EA040000}"/>
    <cellStyle name="20% - 강조색2 2 4 3 2 2" xfId="1306" xr:uid="{00000000-0005-0000-0000-0000EB040000}"/>
    <cellStyle name="20% - 강조색2 2 4 3 2 2 2" xfId="1307" xr:uid="{00000000-0005-0000-0000-0000EC040000}"/>
    <cellStyle name="20% - 강조색2 2 4 3 2 3" xfId="1308" xr:uid="{00000000-0005-0000-0000-0000ED040000}"/>
    <cellStyle name="20% - 강조색2 2 4 3 3" xfId="1309" xr:uid="{00000000-0005-0000-0000-0000EE040000}"/>
    <cellStyle name="20% - 강조색2 2 4 3 3 2" xfId="1310" xr:uid="{00000000-0005-0000-0000-0000EF040000}"/>
    <cellStyle name="20% - 강조색2 2 4 3 3 2 2" xfId="1311" xr:uid="{00000000-0005-0000-0000-0000F0040000}"/>
    <cellStyle name="20% - 강조색2 2 4 3 3 3" xfId="1312" xr:uid="{00000000-0005-0000-0000-0000F1040000}"/>
    <cellStyle name="20% - 강조색2 2 4 3 4" xfId="1313" xr:uid="{00000000-0005-0000-0000-0000F2040000}"/>
    <cellStyle name="20% - 강조색2 2 4 3 4 2" xfId="1314" xr:uid="{00000000-0005-0000-0000-0000F3040000}"/>
    <cellStyle name="20% - 강조색2 2 4 3 4 2 2" xfId="1315" xr:uid="{00000000-0005-0000-0000-0000F4040000}"/>
    <cellStyle name="20% - 강조색2 2 4 3 4 3" xfId="1316" xr:uid="{00000000-0005-0000-0000-0000F5040000}"/>
    <cellStyle name="20% - 강조색2 2 4 3 5" xfId="1317" xr:uid="{00000000-0005-0000-0000-0000F6040000}"/>
    <cellStyle name="20% - 강조색2 2 4 3 5 2" xfId="1318" xr:uid="{00000000-0005-0000-0000-0000F7040000}"/>
    <cellStyle name="20% - 강조색2 2 4 3 6" xfId="1319" xr:uid="{00000000-0005-0000-0000-0000F8040000}"/>
    <cellStyle name="20% - 강조색2 2 4 4" xfId="1320" xr:uid="{00000000-0005-0000-0000-0000F9040000}"/>
    <cellStyle name="20% - 강조색2 2 4 4 2" xfId="1321" xr:uid="{00000000-0005-0000-0000-0000FA040000}"/>
    <cellStyle name="20% - 강조색2 2 4 4 2 2" xfId="1322" xr:uid="{00000000-0005-0000-0000-0000FB040000}"/>
    <cellStyle name="20% - 강조색2 2 4 4 3" xfId="1323" xr:uid="{00000000-0005-0000-0000-0000FC040000}"/>
    <cellStyle name="20% - 강조색2 2 4 5" xfId="1324" xr:uid="{00000000-0005-0000-0000-0000FD040000}"/>
    <cellStyle name="20% - 강조색2 2 4 5 2" xfId="1325" xr:uid="{00000000-0005-0000-0000-0000FE040000}"/>
    <cellStyle name="20% - 강조색2 2 4 5 2 2" xfId="1326" xr:uid="{00000000-0005-0000-0000-0000FF040000}"/>
    <cellStyle name="20% - 강조색2 2 4 5 3" xfId="1327" xr:uid="{00000000-0005-0000-0000-000000050000}"/>
    <cellStyle name="20% - 강조색2 2 4 6" xfId="1328" xr:uid="{00000000-0005-0000-0000-000001050000}"/>
    <cellStyle name="20% - 강조색2 2 4 6 2" xfId="1329" xr:uid="{00000000-0005-0000-0000-000002050000}"/>
    <cellStyle name="20% - 강조색2 2 4 6 2 2" xfId="1330" xr:uid="{00000000-0005-0000-0000-000003050000}"/>
    <cellStyle name="20% - 강조색2 2 4 6 3" xfId="1331" xr:uid="{00000000-0005-0000-0000-000004050000}"/>
    <cellStyle name="20% - 강조색2 2 4 7" xfId="1332" xr:uid="{00000000-0005-0000-0000-000005050000}"/>
    <cellStyle name="20% - 강조색2 2 4 7 2" xfId="1333" xr:uid="{00000000-0005-0000-0000-000006050000}"/>
    <cellStyle name="20% - 강조색2 2 4 7 2 2" xfId="1334" xr:uid="{00000000-0005-0000-0000-000007050000}"/>
    <cellStyle name="20% - 강조색2 2 4 7 3" xfId="1335" xr:uid="{00000000-0005-0000-0000-000008050000}"/>
    <cellStyle name="20% - 강조색2 2 4 8" xfId="1336" xr:uid="{00000000-0005-0000-0000-000009050000}"/>
    <cellStyle name="20% - 강조색2 2 4 8 2" xfId="1337" xr:uid="{00000000-0005-0000-0000-00000A050000}"/>
    <cellStyle name="20% - 강조색2 2 4 9" xfId="1338" xr:uid="{00000000-0005-0000-0000-00000B050000}"/>
    <cellStyle name="20% - 강조색2 2 5" xfId="1339" xr:uid="{00000000-0005-0000-0000-00000C050000}"/>
    <cellStyle name="20% - 강조색2 2 5 2" xfId="1340" xr:uid="{00000000-0005-0000-0000-00000D050000}"/>
    <cellStyle name="20% - 강조색2 2 5 2 2" xfId="1341" xr:uid="{00000000-0005-0000-0000-00000E050000}"/>
    <cellStyle name="20% - 강조색2 2 5 2 2 2" xfId="1342" xr:uid="{00000000-0005-0000-0000-00000F050000}"/>
    <cellStyle name="20% - 강조색2 2 5 2 2 2 2" xfId="1343" xr:uid="{00000000-0005-0000-0000-000010050000}"/>
    <cellStyle name="20% - 강조색2 2 5 2 2 3" xfId="1344" xr:uid="{00000000-0005-0000-0000-000011050000}"/>
    <cellStyle name="20% - 강조색2 2 5 2 3" xfId="1345" xr:uid="{00000000-0005-0000-0000-000012050000}"/>
    <cellStyle name="20% - 강조색2 2 5 2 3 2" xfId="1346" xr:uid="{00000000-0005-0000-0000-000013050000}"/>
    <cellStyle name="20% - 강조색2 2 5 2 3 2 2" xfId="1347" xr:uid="{00000000-0005-0000-0000-000014050000}"/>
    <cellStyle name="20% - 강조색2 2 5 2 3 3" xfId="1348" xr:uid="{00000000-0005-0000-0000-000015050000}"/>
    <cellStyle name="20% - 강조색2 2 5 2 4" xfId="1349" xr:uid="{00000000-0005-0000-0000-000016050000}"/>
    <cellStyle name="20% - 강조색2 2 5 2 4 2" xfId="1350" xr:uid="{00000000-0005-0000-0000-000017050000}"/>
    <cellStyle name="20% - 강조색2 2 5 2 4 2 2" xfId="1351" xr:uid="{00000000-0005-0000-0000-000018050000}"/>
    <cellStyle name="20% - 강조색2 2 5 2 4 3" xfId="1352" xr:uid="{00000000-0005-0000-0000-000019050000}"/>
    <cellStyle name="20% - 강조색2 2 5 2 5" xfId="1353" xr:uid="{00000000-0005-0000-0000-00001A050000}"/>
    <cellStyle name="20% - 강조색2 2 5 2 5 2" xfId="1354" xr:uid="{00000000-0005-0000-0000-00001B050000}"/>
    <cellStyle name="20% - 강조색2 2 5 2 6" xfId="1355" xr:uid="{00000000-0005-0000-0000-00001C050000}"/>
    <cellStyle name="20% - 강조색2 2 5 3" xfId="1356" xr:uid="{00000000-0005-0000-0000-00001D050000}"/>
    <cellStyle name="20% - 강조색2 2 5 3 2" xfId="1357" xr:uid="{00000000-0005-0000-0000-00001E050000}"/>
    <cellStyle name="20% - 강조색2 2 5 3 2 2" xfId="1358" xr:uid="{00000000-0005-0000-0000-00001F050000}"/>
    <cellStyle name="20% - 강조색2 2 5 3 3" xfId="1359" xr:uid="{00000000-0005-0000-0000-000020050000}"/>
    <cellStyle name="20% - 강조색2 2 5 4" xfId="1360" xr:uid="{00000000-0005-0000-0000-000021050000}"/>
    <cellStyle name="20% - 강조색2 2 5 4 2" xfId="1361" xr:uid="{00000000-0005-0000-0000-000022050000}"/>
    <cellStyle name="20% - 강조색2 2 5 4 2 2" xfId="1362" xr:uid="{00000000-0005-0000-0000-000023050000}"/>
    <cellStyle name="20% - 강조색2 2 5 4 3" xfId="1363" xr:uid="{00000000-0005-0000-0000-000024050000}"/>
    <cellStyle name="20% - 강조색2 2 5 5" xfId="1364" xr:uid="{00000000-0005-0000-0000-000025050000}"/>
    <cellStyle name="20% - 강조색2 2 5 5 2" xfId="1365" xr:uid="{00000000-0005-0000-0000-000026050000}"/>
    <cellStyle name="20% - 강조색2 2 5 5 2 2" xfId="1366" xr:uid="{00000000-0005-0000-0000-000027050000}"/>
    <cellStyle name="20% - 강조색2 2 5 5 3" xfId="1367" xr:uid="{00000000-0005-0000-0000-000028050000}"/>
    <cellStyle name="20% - 강조색2 2 5 6" xfId="1368" xr:uid="{00000000-0005-0000-0000-000029050000}"/>
    <cellStyle name="20% - 강조색2 2 5 6 2" xfId="1369" xr:uid="{00000000-0005-0000-0000-00002A050000}"/>
    <cellStyle name="20% - 강조색2 2 5 7" xfId="1370" xr:uid="{00000000-0005-0000-0000-00002B050000}"/>
    <cellStyle name="20% - 강조색2 2 5 8" xfId="1371" xr:uid="{00000000-0005-0000-0000-00002C050000}"/>
    <cellStyle name="20% - 강조색2 2 6" xfId="1372" xr:uid="{00000000-0005-0000-0000-00002D050000}"/>
    <cellStyle name="20% - 강조색2 2 6 2" xfId="1373" xr:uid="{00000000-0005-0000-0000-00002E050000}"/>
    <cellStyle name="20% - 강조색2 2 6 2 2" xfId="1374" xr:uid="{00000000-0005-0000-0000-00002F050000}"/>
    <cellStyle name="20% - 강조색2 2 6 2 2 2" xfId="1375" xr:uid="{00000000-0005-0000-0000-000030050000}"/>
    <cellStyle name="20% - 강조색2 2 6 2 3" xfId="1376" xr:uid="{00000000-0005-0000-0000-000031050000}"/>
    <cellStyle name="20% - 강조색2 2 6 3" xfId="1377" xr:uid="{00000000-0005-0000-0000-000032050000}"/>
    <cellStyle name="20% - 강조색2 2 6 3 2" xfId="1378" xr:uid="{00000000-0005-0000-0000-000033050000}"/>
    <cellStyle name="20% - 강조색2 2 6 3 2 2" xfId="1379" xr:uid="{00000000-0005-0000-0000-000034050000}"/>
    <cellStyle name="20% - 강조색2 2 6 3 3" xfId="1380" xr:uid="{00000000-0005-0000-0000-000035050000}"/>
    <cellStyle name="20% - 강조색2 2 6 4" xfId="1381" xr:uid="{00000000-0005-0000-0000-000036050000}"/>
    <cellStyle name="20% - 강조색2 2 6 4 2" xfId="1382" xr:uid="{00000000-0005-0000-0000-000037050000}"/>
    <cellStyle name="20% - 강조색2 2 6 4 2 2" xfId="1383" xr:uid="{00000000-0005-0000-0000-000038050000}"/>
    <cellStyle name="20% - 강조색2 2 6 4 3" xfId="1384" xr:uid="{00000000-0005-0000-0000-000039050000}"/>
    <cellStyle name="20% - 강조색2 2 6 5" xfId="1385" xr:uid="{00000000-0005-0000-0000-00003A050000}"/>
    <cellStyle name="20% - 강조색2 2 6 5 2" xfId="1386" xr:uid="{00000000-0005-0000-0000-00003B050000}"/>
    <cellStyle name="20% - 강조색2 2 6 6" xfId="1387" xr:uid="{00000000-0005-0000-0000-00003C050000}"/>
    <cellStyle name="20% - 강조색2 2 7" xfId="1388" xr:uid="{00000000-0005-0000-0000-00003D050000}"/>
    <cellStyle name="20% - 강조색2 2 7 2" xfId="1389" xr:uid="{00000000-0005-0000-0000-00003E050000}"/>
    <cellStyle name="20% - 강조색2 2 7 2 2" xfId="1390" xr:uid="{00000000-0005-0000-0000-00003F050000}"/>
    <cellStyle name="20% - 강조색2 2 7 2 2 2" xfId="1391" xr:uid="{00000000-0005-0000-0000-000040050000}"/>
    <cellStyle name="20% - 강조색2 2 7 2 3" xfId="1392" xr:uid="{00000000-0005-0000-0000-000041050000}"/>
    <cellStyle name="20% - 강조색2 2 7 3" xfId="1393" xr:uid="{00000000-0005-0000-0000-000042050000}"/>
    <cellStyle name="20% - 강조색2 2 7 3 2" xfId="1394" xr:uid="{00000000-0005-0000-0000-000043050000}"/>
    <cellStyle name="20% - 강조색2 2 7 3 2 2" xfId="1395" xr:uid="{00000000-0005-0000-0000-000044050000}"/>
    <cellStyle name="20% - 강조색2 2 7 3 3" xfId="1396" xr:uid="{00000000-0005-0000-0000-000045050000}"/>
    <cellStyle name="20% - 강조색2 2 7 4" xfId="1397" xr:uid="{00000000-0005-0000-0000-000046050000}"/>
    <cellStyle name="20% - 강조색2 2 7 4 2" xfId="1398" xr:uid="{00000000-0005-0000-0000-000047050000}"/>
    <cellStyle name="20% - 강조색2 2 7 4 2 2" xfId="1399" xr:uid="{00000000-0005-0000-0000-000048050000}"/>
    <cellStyle name="20% - 강조색2 2 7 4 3" xfId="1400" xr:uid="{00000000-0005-0000-0000-000049050000}"/>
    <cellStyle name="20% - 강조색2 2 7 5" xfId="1401" xr:uid="{00000000-0005-0000-0000-00004A050000}"/>
    <cellStyle name="20% - 강조색2 2 7 5 2" xfId="1402" xr:uid="{00000000-0005-0000-0000-00004B050000}"/>
    <cellStyle name="20% - 강조색2 2 7 6" xfId="1403" xr:uid="{00000000-0005-0000-0000-00004C050000}"/>
    <cellStyle name="20% - 강조색2 2 8" xfId="1404" xr:uid="{00000000-0005-0000-0000-00004D050000}"/>
    <cellStyle name="20% - 강조색2 2 8 2" xfId="1405" xr:uid="{00000000-0005-0000-0000-00004E050000}"/>
    <cellStyle name="20% - 강조색2 2 8 2 2" xfId="1406" xr:uid="{00000000-0005-0000-0000-00004F050000}"/>
    <cellStyle name="20% - 강조색2 2 8 3" xfId="1407" xr:uid="{00000000-0005-0000-0000-000050050000}"/>
    <cellStyle name="20% - 강조색2 2 9" xfId="1408" xr:uid="{00000000-0005-0000-0000-000051050000}"/>
    <cellStyle name="20% - 강조색2 2 9 2" xfId="1409" xr:uid="{00000000-0005-0000-0000-000052050000}"/>
    <cellStyle name="20% - 강조색2 2 9 2 2" xfId="1410" xr:uid="{00000000-0005-0000-0000-000053050000}"/>
    <cellStyle name="20% - 강조색2 2 9 3" xfId="1411" xr:uid="{00000000-0005-0000-0000-000054050000}"/>
    <cellStyle name="20% - 강조색2 3" xfId="1412" xr:uid="{00000000-0005-0000-0000-000055050000}"/>
    <cellStyle name="20% - 강조색2 3 10" xfId="1413" xr:uid="{00000000-0005-0000-0000-000056050000}"/>
    <cellStyle name="20% - 강조색2 3 10 2" xfId="1414" xr:uid="{00000000-0005-0000-0000-000057050000}"/>
    <cellStyle name="20% - 강조색2 3 10 2 2" xfId="1415" xr:uid="{00000000-0005-0000-0000-000058050000}"/>
    <cellStyle name="20% - 강조색2 3 10 3" xfId="1416" xr:uid="{00000000-0005-0000-0000-000059050000}"/>
    <cellStyle name="20% - 강조색2 3 11" xfId="1417" xr:uid="{00000000-0005-0000-0000-00005A050000}"/>
    <cellStyle name="20% - 강조색2 3 11 2" xfId="1418" xr:uid="{00000000-0005-0000-0000-00005B050000}"/>
    <cellStyle name="20% - 강조색2 3 11 2 2" xfId="1419" xr:uid="{00000000-0005-0000-0000-00005C050000}"/>
    <cellStyle name="20% - 강조색2 3 11 3" xfId="1420" xr:uid="{00000000-0005-0000-0000-00005D050000}"/>
    <cellStyle name="20% - 강조색2 3 12" xfId="1421" xr:uid="{00000000-0005-0000-0000-00005E050000}"/>
    <cellStyle name="20% - 강조색2 3 12 2" xfId="1422" xr:uid="{00000000-0005-0000-0000-00005F050000}"/>
    <cellStyle name="20% - 강조색2 3 13" xfId="1423" xr:uid="{00000000-0005-0000-0000-000060050000}"/>
    <cellStyle name="20% - 강조색2 3 14" xfId="1424" xr:uid="{00000000-0005-0000-0000-000061050000}"/>
    <cellStyle name="20% - 강조색2 3 2" xfId="1425" xr:uid="{00000000-0005-0000-0000-000062050000}"/>
    <cellStyle name="20% - 강조색2 3 2 10" xfId="1426" xr:uid="{00000000-0005-0000-0000-000063050000}"/>
    <cellStyle name="20% - 강조색2 3 2 11" xfId="1427" xr:uid="{00000000-0005-0000-0000-000064050000}"/>
    <cellStyle name="20% - 강조색2 3 2 2" xfId="1428" xr:uid="{00000000-0005-0000-0000-000065050000}"/>
    <cellStyle name="20% - 강조색2 3 2 2 2" xfId="1429" xr:uid="{00000000-0005-0000-0000-000066050000}"/>
    <cellStyle name="20% - 강조색2 3 2 2 2 2" xfId="1430" xr:uid="{00000000-0005-0000-0000-000067050000}"/>
    <cellStyle name="20% - 강조색2 3 2 2 2 2 2" xfId="1431" xr:uid="{00000000-0005-0000-0000-000068050000}"/>
    <cellStyle name="20% - 강조색2 3 2 2 2 2 2 2" xfId="1432" xr:uid="{00000000-0005-0000-0000-000069050000}"/>
    <cellStyle name="20% - 강조색2 3 2 2 2 2 3" xfId="1433" xr:uid="{00000000-0005-0000-0000-00006A050000}"/>
    <cellStyle name="20% - 강조색2 3 2 2 2 3" xfId="1434" xr:uid="{00000000-0005-0000-0000-00006B050000}"/>
    <cellStyle name="20% - 강조색2 3 2 2 2 3 2" xfId="1435" xr:uid="{00000000-0005-0000-0000-00006C050000}"/>
    <cellStyle name="20% - 강조색2 3 2 2 2 3 2 2" xfId="1436" xr:uid="{00000000-0005-0000-0000-00006D050000}"/>
    <cellStyle name="20% - 강조색2 3 2 2 2 3 3" xfId="1437" xr:uid="{00000000-0005-0000-0000-00006E050000}"/>
    <cellStyle name="20% - 강조색2 3 2 2 2 4" xfId="1438" xr:uid="{00000000-0005-0000-0000-00006F050000}"/>
    <cellStyle name="20% - 강조색2 3 2 2 2 4 2" xfId="1439" xr:uid="{00000000-0005-0000-0000-000070050000}"/>
    <cellStyle name="20% - 강조색2 3 2 2 2 4 2 2" xfId="1440" xr:uid="{00000000-0005-0000-0000-000071050000}"/>
    <cellStyle name="20% - 강조색2 3 2 2 2 4 3" xfId="1441" xr:uid="{00000000-0005-0000-0000-000072050000}"/>
    <cellStyle name="20% - 강조색2 3 2 2 2 5" xfId="1442" xr:uid="{00000000-0005-0000-0000-000073050000}"/>
    <cellStyle name="20% - 강조색2 3 2 2 2 5 2" xfId="1443" xr:uid="{00000000-0005-0000-0000-000074050000}"/>
    <cellStyle name="20% - 강조색2 3 2 2 2 6" xfId="1444" xr:uid="{00000000-0005-0000-0000-000075050000}"/>
    <cellStyle name="20% - 강조색2 3 2 2 3" xfId="1445" xr:uid="{00000000-0005-0000-0000-000076050000}"/>
    <cellStyle name="20% - 강조색2 3 2 2 3 2" xfId="1446" xr:uid="{00000000-0005-0000-0000-000077050000}"/>
    <cellStyle name="20% - 강조색2 3 2 2 3 2 2" xfId="1447" xr:uid="{00000000-0005-0000-0000-000078050000}"/>
    <cellStyle name="20% - 강조색2 3 2 2 3 3" xfId="1448" xr:uid="{00000000-0005-0000-0000-000079050000}"/>
    <cellStyle name="20% - 강조색2 3 2 2 4" xfId="1449" xr:uid="{00000000-0005-0000-0000-00007A050000}"/>
    <cellStyle name="20% - 강조색2 3 2 2 4 2" xfId="1450" xr:uid="{00000000-0005-0000-0000-00007B050000}"/>
    <cellStyle name="20% - 강조색2 3 2 2 4 2 2" xfId="1451" xr:uid="{00000000-0005-0000-0000-00007C050000}"/>
    <cellStyle name="20% - 강조색2 3 2 2 4 3" xfId="1452" xr:uid="{00000000-0005-0000-0000-00007D050000}"/>
    <cellStyle name="20% - 강조색2 3 2 2 5" xfId="1453" xr:uid="{00000000-0005-0000-0000-00007E050000}"/>
    <cellStyle name="20% - 강조색2 3 2 2 5 2" xfId="1454" xr:uid="{00000000-0005-0000-0000-00007F050000}"/>
    <cellStyle name="20% - 강조색2 3 2 2 5 2 2" xfId="1455" xr:uid="{00000000-0005-0000-0000-000080050000}"/>
    <cellStyle name="20% - 강조색2 3 2 2 5 3" xfId="1456" xr:uid="{00000000-0005-0000-0000-000081050000}"/>
    <cellStyle name="20% - 강조색2 3 2 2 6" xfId="1457" xr:uid="{00000000-0005-0000-0000-000082050000}"/>
    <cellStyle name="20% - 강조색2 3 2 2 6 2" xfId="1458" xr:uid="{00000000-0005-0000-0000-000083050000}"/>
    <cellStyle name="20% - 강조색2 3 2 2 6 2 2" xfId="1459" xr:uid="{00000000-0005-0000-0000-000084050000}"/>
    <cellStyle name="20% - 강조색2 3 2 2 6 3" xfId="1460" xr:uid="{00000000-0005-0000-0000-000085050000}"/>
    <cellStyle name="20% - 강조색2 3 2 2 7" xfId="1461" xr:uid="{00000000-0005-0000-0000-000086050000}"/>
    <cellStyle name="20% - 강조색2 3 2 2 7 2" xfId="1462" xr:uid="{00000000-0005-0000-0000-000087050000}"/>
    <cellStyle name="20% - 강조색2 3 2 2 8" xfId="1463" xr:uid="{00000000-0005-0000-0000-000088050000}"/>
    <cellStyle name="20% - 강조색2 3 2 2 9" xfId="1464" xr:uid="{00000000-0005-0000-0000-000089050000}"/>
    <cellStyle name="20% - 강조색2 3 2 3" xfId="1465" xr:uid="{00000000-0005-0000-0000-00008A050000}"/>
    <cellStyle name="20% - 강조색2 3 2 3 2" xfId="1466" xr:uid="{00000000-0005-0000-0000-00008B050000}"/>
    <cellStyle name="20% - 강조색2 3 2 3 2 2" xfId="1467" xr:uid="{00000000-0005-0000-0000-00008C050000}"/>
    <cellStyle name="20% - 강조색2 3 2 3 2 2 2" xfId="1468" xr:uid="{00000000-0005-0000-0000-00008D050000}"/>
    <cellStyle name="20% - 강조색2 3 2 3 2 3" xfId="1469" xr:uid="{00000000-0005-0000-0000-00008E050000}"/>
    <cellStyle name="20% - 강조색2 3 2 3 3" xfId="1470" xr:uid="{00000000-0005-0000-0000-00008F050000}"/>
    <cellStyle name="20% - 강조색2 3 2 3 3 2" xfId="1471" xr:uid="{00000000-0005-0000-0000-000090050000}"/>
    <cellStyle name="20% - 강조색2 3 2 3 3 2 2" xfId="1472" xr:uid="{00000000-0005-0000-0000-000091050000}"/>
    <cellStyle name="20% - 강조색2 3 2 3 3 3" xfId="1473" xr:uid="{00000000-0005-0000-0000-000092050000}"/>
    <cellStyle name="20% - 강조색2 3 2 3 4" xfId="1474" xr:uid="{00000000-0005-0000-0000-000093050000}"/>
    <cellStyle name="20% - 강조색2 3 2 3 4 2" xfId="1475" xr:uid="{00000000-0005-0000-0000-000094050000}"/>
    <cellStyle name="20% - 강조색2 3 2 3 4 2 2" xfId="1476" xr:uid="{00000000-0005-0000-0000-000095050000}"/>
    <cellStyle name="20% - 강조색2 3 2 3 4 3" xfId="1477" xr:uid="{00000000-0005-0000-0000-000096050000}"/>
    <cellStyle name="20% - 강조색2 3 2 3 5" xfId="1478" xr:uid="{00000000-0005-0000-0000-000097050000}"/>
    <cellStyle name="20% - 강조색2 3 2 3 5 2" xfId="1479" xr:uid="{00000000-0005-0000-0000-000098050000}"/>
    <cellStyle name="20% - 강조색2 3 2 3 6" xfId="1480" xr:uid="{00000000-0005-0000-0000-000099050000}"/>
    <cellStyle name="20% - 강조색2 3 2 4" xfId="1481" xr:uid="{00000000-0005-0000-0000-00009A050000}"/>
    <cellStyle name="20% - 강조색2 3 2 4 2" xfId="1482" xr:uid="{00000000-0005-0000-0000-00009B050000}"/>
    <cellStyle name="20% - 강조색2 3 2 4 2 2" xfId="1483" xr:uid="{00000000-0005-0000-0000-00009C050000}"/>
    <cellStyle name="20% - 강조색2 3 2 4 2 2 2" xfId="1484" xr:uid="{00000000-0005-0000-0000-00009D050000}"/>
    <cellStyle name="20% - 강조색2 3 2 4 2 3" xfId="1485" xr:uid="{00000000-0005-0000-0000-00009E050000}"/>
    <cellStyle name="20% - 강조색2 3 2 4 3" xfId="1486" xr:uid="{00000000-0005-0000-0000-00009F050000}"/>
    <cellStyle name="20% - 강조색2 3 2 4 3 2" xfId="1487" xr:uid="{00000000-0005-0000-0000-0000A0050000}"/>
    <cellStyle name="20% - 강조색2 3 2 4 3 2 2" xfId="1488" xr:uid="{00000000-0005-0000-0000-0000A1050000}"/>
    <cellStyle name="20% - 강조색2 3 2 4 3 3" xfId="1489" xr:uid="{00000000-0005-0000-0000-0000A2050000}"/>
    <cellStyle name="20% - 강조색2 3 2 4 4" xfId="1490" xr:uid="{00000000-0005-0000-0000-0000A3050000}"/>
    <cellStyle name="20% - 강조색2 3 2 4 4 2" xfId="1491" xr:uid="{00000000-0005-0000-0000-0000A4050000}"/>
    <cellStyle name="20% - 강조색2 3 2 4 4 2 2" xfId="1492" xr:uid="{00000000-0005-0000-0000-0000A5050000}"/>
    <cellStyle name="20% - 강조색2 3 2 4 4 3" xfId="1493" xr:uid="{00000000-0005-0000-0000-0000A6050000}"/>
    <cellStyle name="20% - 강조색2 3 2 4 5" xfId="1494" xr:uid="{00000000-0005-0000-0000-0000A7050000}"/>
    <cellStyle name="20% - 강조색2 3 2 4 5 2" xfId="1495" xr:uid="{00000000-0005-0000-0000-0000A8050000}"/>
    <cellStyle name="20% - 강조색2 3 2 4 6" xfId="1496" xr:uid="{00000000-0005-0000-0000-0000A9050000}"/>
    <cellStyle name="20% - 강조색2 3 2 5" xfId="1497" xr:uid="{00000000-0005-0000-0000-0000AA050000}"/>
    <cellStyle name="20% - 강조색2 3 2 5 2" xfId="1498" xr:uid="{00000000-0005-0000-0000-0000AB050000}"/>
    <cellStyle name="20% - 강조색2 3 2 5 2 2" xfId="1499" xr:uid="{00000000-0005-0000-0000-0000AC050000}"/>
    <cellStyle name="20% - 강조색2 3 2 5 3" xfId="1500" xr:uid="{00000000-0005-0000-0000-0000AD050000}"/>
    <cellStyle name="20% - 강조색2 3 2 6" xfId="1501" xr:uid="{00000000-0005-0000-0000-0000AE050000}"/>
    <cellStyle name="20% - 강조색2 3 2 6 2" xfId="1502" xr:uid="{00000000-0005-0000-0000-0000AF050000}"/>
    <cellStyle name="20% - 강조색2 3 2 6 2 2" xfId="1503" xr:uid="{00000000-0005-0000-0000-0000B0050000}"/>
    <cellStyle name="20% - 강조색2 3 2 6 3" xfId="1504" xr:uid="{00000000-0005-0000-0000-0000B1050000}"/>
    <cellStyle name="20% - 강조색2 3 2 7" xfId="1505" xr:uid="{00000000-0005-0000-0000-0000B2050000}"/>
    <cellStyle name="20% - 강조색2 3 2 7 2" xfId="1506" xr:uid="{00000000-0005-0000-0000-0000B3050000}"/>
    <cellStyle name="20% - 강조색2 3 2 7 2 2" xfId="1507" xr:uid="{00000000-0005-0000-0000-0000B4050000}"/>
    <cellStyle name="20% - 강조색2 3 2 7 3" xfId="1508" xr:uid="{00000000-0005-0000-0000-0000B5050000}"/>
    <cellStyle name="20% - 강조색2 3 2 8" xfId="1509" xr:uid="{00000000-0005-0000-0000-0000B6050000}"/>
    <cellStyle name="20% - 강조색2 3 2 8 2" xfId="1510" xr:uid="{00000000-0005-0000-0000-0000B7050000}"/>
    <cellStyle name="20% - 강조색2 3 2 8 2 2" xfId="1511" xr:uid="{00000000-0005-0000-0000-0000B8050000}"/>
    <cellStyle name="20% - 강조색2 3 2 8 3" xfId="1512" xr:uid="{00000000-0005-0000-0000-0000B9050000}"/>
    <cellStyle name="20% - 강조색2 3 2 9" xfId="1513" xr:uid="{00000000-0005-0000-0000-0000BA050000}"/>
    <cellStyle name="20% - 강조색2 3 2 9 2" xfId="1514" xr:uid="{00000000-0005-0000-0000-0000BB050000}"/>
    <cellStyle name="20% - 강조색2 3 3" xfId="1515" xr:uid="{00000000-0005-0000-0000-0000BC050000}"/>
    <cellStyle name="20% - 강조색2 3 3 10" xfId="1516" xr:uid="{00000000-0005-0000-0000-0000BD050000}"/>
    <cellStyle name="20% - 강조색2 3 3 11" xfId="1517" xr:uid="{00000000-0005-0000-0000-0000BE050000}"/>
    <cellStyle name="20% - 강조색2 3 3 2" xfId="1518" xr:uid="{00000000-0005-0000-0000-0000BF050000}"/>
    <cellStyle name="20% - 강조색2 3 3 2 2" xfId="1519" xr:uid="{00000000-0005-0000-0000-0000C0050000}"/>
    <cellStyle name="20% - 강조색2 3 3 2 2 2" xfId="1520" xr:uid="{00000000-0005-0000-0000-0000C1050000}"/>
    <cellStyle name="20% - 강조색2 3 3 2 2 2 2" xfId="1521" xr:uid="{00000000-0005-0000-0000-0000C2050000}"/>
    <cellStyle name="20% - 강조색2 3 3 2 2 2 2 2" xfId="1522" xr:uid="{00000000-0005-0000-0000-0000C3050000}"/>
    <cellStyle name="20% - 강조색2 3 3 2 2 2 3" xfId="1523" xr:uid="{00000000-0005-0000-0000-0000C4050000}"/>
    <cellStyle name="20% - 강조색2 3 3 2 2 3" xfId="1524" xr:uid="{00000000-0005-0000-0000-0000C5050000}"/>
    <cellStyle name="20% - 강조색2 3 3 2 2 3 2" xfId="1525" xr:uid="{00000000-0005-0000-0000-0000C6050000}"/>
    <cellStyle name="20% - 강조색2 3 3 2 2 3 2 2" xfId="1526" xr:uid="{00000000-0005-0000-0000-0000C7050000}"/>
    <cellStyle name="20% - 강조색2 3 3 2 2 3 3" xfId="1527" xr:uid="{00000000-0005-0000-0000-0000C8050000}"/>
    <cellStyle name="20% - 강조색2 3 3 2 2 4" xfId="1528" xr:uid="{00000000-0005-0000-0000-0000C9050000}"/>
    <cellStyle name="20% - 강조색2 3 3 2 2 4 2" xfId="1529" xr:uid="{00000000-0005-0000-0000-0000CA050000}"/>
    <cellStyle name="20% - 강조색2 3 3 2 2 4 2 2" xfId="1530" xr:uid="{00000000-0005-0000-0000-0000CB050000}"/>
    <cellStyle name="20% - 강조색2 3 3 2 2 4 3" xfId="1531" xr:uid="{00000000-0005-0000-0000-0000CC050000}"/>
    <cellStyle name="20% - 강조색2 3 3 2 2 5" xfId="1532" xr:uid="{00000000-0005-0000-0000-0000CD050000}"/>
    <cellStyle name="20% - 강조색2 3 3 2 2 5 2" xfId="1533" xr:uid="{00000000-0005-0000-0000-0000CE050000}"/>
    <cellStyle name="20% - 강조색2 3 3 2 2 6" xfId="1534" xr:uid="{00000000-0005-0000-0000-0000CF050000}"/>
    <cellStyle name="20% - 강조색2 3 3 2 3" xfId="1535" xr:uid="{00000000-0005-0000-0000-0000D0050000}"/>
    <cellStyle name="20% - 강조색2 3 3 2 3 2" xfId="1536" xr:uid="{00000000-0005-0000-0000-0000D1050000}"/>
    <cellStyle name="20% - 강조색2 3 3 2 3 2 2" xfId="1537" xr:uid="{00000000-0005-0000-0000-0000D2050000}"/>
    <cellStyle name="20% - 강조색2 3 3 2 3 3" xfId="1538" xr:uid="{00000000-0005-0000-0000-0000D3050000}"/>
    <cellStyle name="20% - 강조색2 3 3 2 4" xfId="1539" xr:uid="{00000000-0005-0000-0000-0000D4050000}"/>
    <cellStyle name="20% - 강조색2 3 3 2 4 2" xfId="1540" xr:uid="{00000000-0005-0000-0000-0000D5050000}"/>
    <cellStyle name="20% - 강조색2 3 3 2 4 2 2" xfId="1541" xr:uid="{00000000-0005-0000-0000-0000D6050000}"/>
    <cellStyle name="20% - 강조색2 3 3 2 4 3" xfId="1542" xr:uid="{00000000-0005-0000-0000-0000D7050000}"/>
    <cellStyle name="20% - 강조색2 3 3 2 5" xfId="1543" xr:uid="{00000000-0005-0000-0000-0000D8050000}"/>
    <cellStyle name="20% - 강조색2 3 3 2 5 2" xfId="1544" xr:uid="{00000000-0005-0000-0000-0000D9050000}"/>
    <cellStyle name="20% - 강조색2 3 3 2 5 2 2" xfId="1545" xr:uid="{00000000-0005-0000-0000-0000DA050000}"/>
    <cellStyle name="20% - 강조색2 3 3 2 5 3" xfId="1546" xr:uid="{00000000-0005-0000-0000-0000DB050000}"/>
    <cellStyle name="20% - 강조색2 3 3 2 6" xfId="1547" xr:uid="{00000000-0005-0000-0000-0000DC050000}"/>
    <cellStyle name="20% - 강조색2 3 3 2 6 2" xfId="1548" xr:uid="{00000000-0005-0000-0000-0000DD050000}"/>
    <cellStyle name="20% - 강조색2 3 3 2 6 2 2" xfId="1549" xr:uid="{00000000-0005-0000-0000-0000DE050000}"/>
    <cellStyle name="20% - 강조색2 3 3 2 6 3" xfId="1550" xr:uid="{00000000-0005-0000-0000-0000DF050000}"/>
    <cellStyle name="20% - 강조색2 3 3 2 7" xfId="1551" xr:uid="{00000000-0005-0000-0000-0000E0050000}"/>
    <cellStyle name="20% - 강조색2 3 3 2 7 2" xfId="1552" xr:uid="{00000000-0005-0000-0000-0000E1050000}"/>
    <cellStyle name="20% - 강조색2 3 3 2 8" xfId="1553" xr:uid="{00000000-0005-0000-0000-0000E2050000}"/>
    <cellStyle name="20% - 강조색2 3 3 2 9" xfId="1554" xr:uid="{00000000-0005-0000-0000-0000E3050000}"/>
    <cellStyle name="20% - 강조색2 3 3 3" xfId="1555" xr:uid="{00000000-0005-0000-0000-0000E4050000}"/>
    <cellStyle name="20% - 강조색2 3 3 3 2" xfId="1556" xr:uid="{00000000-0005-0000-0000-0000E5050000}"/>
    <cellStyle name="20% - 강조색2 3 3 3 2 2" xfId="1557" xr:uid="{00000000-0005-0000-0000-0000E6050000}"/>
    <cellStyle name="20% - 강조색2 3 3 3 2 2 2" xfId="1558" xr:uid="{00000000-0005-0000-0000-0000E7050000}"/>
    <cellStyle name="20% - 강조색2 3 3 3 2 3" xfId="1559" xr:uid="{00000000-0005-0000-0000-0000E8050000}"/>
    <cellStyle name="20% - 강조색2 3 3 3 3" xfId="1560" xr:uid="{00000000-0005-0000-0000-0000E9050000}"/>
    <cellStyle name="20% - 강조색2 3 3 3 3 2" xfId="1561" xr:uid="{00000000-0005-0000-0000-0000EA050000}"/>
    <cellStyle name="20% - 강조색2 3 3 3 3 2 2" xfId="1562" xr:uid="{00000000-0005-0000-0000-0000EB050000}"/>
    <cellStyle name="20% - 강조색2 3 3 3 3 3" xfId="1563" xr:uid="{00000000-0005-0000-0000-0000EC050000}"/>
    <cellStyle name="20% - 강조색2 3 3 3 4" xfId="1564" xr:uid="{00000000-0005-0000-0000-0000ED050000}"/>
    <cellStyle name="20% - 강조색2 3 3 3 4 2" xfId="1565" xr:uid="{00000000-0005-0000-0000-0000EE050000}"/>
    <cellStyle name="20% - 강조색2 3 3 3 4 2 2" xfId="1566" xr:uid="{00000000-0005-0000-0000-0000EF050000}"/>
    <cellStyle name="20% - 강조색2 3 3 3 4 3" xfId="1567" xr:uid="{00000000-0005-0000-0000-0000F0050000}"/>
    <cellStyle name="20% - 강조색2 3 3 3 5" xfId="1568" xr:uid="{00000000-0005-0000-0000-0000F1050000}"/>
    <cellStyle name="20% - 강조색2 3 3 3 5 2" xfId="1569" xr:uid="{00000000-0005-0000-0000-0000F2050000}"/>
    <cellStyle name="20% - 강조색2 3 3 3 6" xfId="1570" xr:uid="{00000000-0005-0000-0000-0000F3050000}"/>
    <cellStyle name="20% - 강조색2 3 3 4" xfId="1571" xr:uid="{00000000-0005-0000-0000-0000F4050000}"/>
    <cellStyle name="20% - 강조색2 3 3 4 2" xfId="1572" xr:uid="{00000000-0005-0000-0000-0000F5050000}"/>
    <cellStyle name="20% - 강조색2 3 3 4 2 2" xfId="1573" xr:uid="{00000000-0005-0000-0000-0000F6050000}"/>
    <cellStyle name="20% - 강조색2 3 3 4 2 2 2" xfId="1574" xr:uid="{00000000-0005-0000-0000-0000F7050000}"/>
    <cellStyle name="20% - 강조색2 3 3 4 2 3" xfId="1575" xr:uid="{00000000-0005-0000-0000-0000F8050000}"/>
    <cellStyle name="20% - 강조색2 3 3 4 3" xfId="1576" xr:uid="{00000000-0005-0000-0000-0000F9050000}"/>
    <cellStyle name="20% - 강조색2 3 3 4 3 2" xfId="1577" xr:uid="{00000000-0005-0000-0000-0000FA050000}"/>
    <cellStyle name="20% - 강조색2 3 3 4 3 2 2" xfId="1578" xr:uid="{00000000-0005-0000-0000-0000FB050000}"/>
    <cellStyle name="20% - 강조색2 3 3 4 3 3" xfId="1579" xr:uid="{00000000-0005-0000-0000-0000FC050000}"/>
    <cellStyle name="20% - 강조색2 3 3 4 4" xfId="1580" xr:uid="{00000000-0005-0000-0000-0000FD050000}"/>
    <cellStyle name="20% - 강조색2 3 3 4 4 2" xfId="1581" xr:uid="{00000000-0005-0000-0000-0000FE050000}"/>
    <cellStyle name="20% - 강조색2 3 3 4 4 2 2" xfId="1582" xr:uid="{00000000-0005-0000-0000-0000FF050000}"/>
    <cellStyle name="20% - 강조색2 3 3 4 4 3" xfId="1583" xr:uid="{00000000-0005-0000-0000-000000060000}"/>
    <cellStyle name="20% - 강조색2 3 3 4 5" xfId="1584" xr:uid="{00000000-0005-0000-0000-000001060000}"/>
    <cellStyle name="20% - 강조색2 3 3 4 5 2" xfId="1585" xr:uid="{00000000-0005-0000-0000-000002060000}"/>
    <cellStyle name="20% - 강조색2 3 3 4 6" xfId="1586" xr:uid="{00000000-0005-0000-0000-000003060000}"/>
    <cellStyle name="20% - 강조색2 3 3 5" xfId="1587" xr:uid="{00000000-0005-0000-0000-000004060000}"/>
    <cellStyle name="20% - 강조색2 3 3 5 2" xfId="1588" xr:uid="{00000000-0005-0000-0000-000005060000}"/>
    <cellStyle name="20% - 강조색2 3 3 5 2 2" xfId="1589" xr:uid="{00000000-0005-0000-0000-000006060000}"/>
    <cellStyle name="20% - 강조색2 3 3 5 3" xfId="1590" xr:uid="{00000000-0005-0000-0000-000007060000}"/>
    <cellStyle name="20% - 강조색2 3 3 6" xfId="1591" xr:uid="{00000000-0005-0000-0000-000008060000}"/>
    <cellStyle name="20% - 강조색2 3 3 6 2" xfId="1592" xr:uid="{00000000-0005-0000-0000-000009060000}"/>
    <cellStyle name="20% - 강조색2 3 3 6 2 2" xfId="1593" xr:uid="{00000000-0005-0000-0000-00000A060000}"/>
    <cellStyle name="20% - 강조색2 3 3 6 3" xfId="1594" xr:uid="{00000000-0005-0000-0000-00000B060000}"/>
    <cellStyle name="20% - 강조색2 3 3 7" xfId="1595" xr:uid="{00000000-0005-0000-0000-00000C060000}"/>
    <cellStyle name="20% - 강조색2 3 3 7 2" xfId="1596" xr:uid="{00000000-0005-0000-0000-00000D060000}"/>
    <cellStyle name="20% - 강조색2 3 3 7 2 2" xfId="1597" xr:uid="{00000000-0005-0000-0000-00000E060000}"/>
    <cellStyle name="20% - 강조색2 3 3 7 3" xfId="1598" xr:uid="{00000000-0005-0000-0000-00000F060000}"/>
    <cellStyle name="20% - 강조색2 3 3 8" xfId="1599" xr:uid="{00000000-0005-0000-0000-000010060000}"/>
    <cellStyle name="20% - 강조색2 3 3 8 2" xfId="1600" xr:uid="{00000000-0005-0000-0000-000011060000}"/>
    <cellStyle name="20% - 강조색2 3 3 8 2 2" xfId="1601" xr:uid="{00000000-0005-0000-0000-000012060000}"/>
    <cellStyle name="20% - 강조색2 3 3 8 3" xfId="1602" xr:uid="{00000000-0005-0000-0000-000013060000}"/>
    <cellStyle name="20% - 강조색2 3 3 9" xfId="1603" xr:uid="{00000000-0005-0000-0000-000014060000}"/>
    <cellStyle name="20% - 강조색2 3 3 9 2" xfId="1604" xr:uid="{00000000-0005-0000-0000-000015060000}"/>
    <cellStyle name="20% - 강조색2 3 4" xfId="1605" xr:uid="{00000000-0005-0000-0000-000016060000}"/>
    <cellStyle name="20% - 강조색2 3 4 10" xfId="1606" xr:uid="{00000000-0005-0000-0000-000017060000}"/>
    <cellStyle name="20% - 강조색2 3 4 2" xfId="1607" xr:uid="{00000000-0005-0000-0000-000018060000}"/>
    <cellStyle name="20% - 강조색2 3 4 2 2" xfId="1608" xr:uid="{00000000-0005-0000-0000-000019060000}"/>
    <cellStyle name="20% - 강조색2 3 4 2 2 2" xfId="1609" xr:uid="{00000000-0005-0000-0000-00001A060000}"/>
    <cellStyle name="20% - 강조색2 3 4 2 2 2 2" xfId="1610" xr:uid="{00000000-0005-0000-0000-00001B060000}"/>
    <cellStyle name="20% - 강조색2 3 4 2 2 2 2 2" xfId="1611" xr:uid="{00000000-0005-0000-0000-00001C060000}"/>
    <cellStyle name="20% - 강조색2 3 4 2 2 2 3" xfId="1612" xr:uid="{00000000-0005-0000-0000-00001D060000}"/>
    <cellStyle name="20% - 강조색2 3 4 2 2 3" xfId="1613" xr:uid="{00000000-0005-0000-0000-00001E060000}"/>
    <cellStyle name="20% - 강조색2 3 4 2 2 3 2" xfId="1614" xr:uid="{00000000-0005-0000-0000-00001F060000}"/>
    <cellStyle name="20% - 강조색2 3 4 2 2 3 2 2" xfId="1615" xr:uid="{00000000-0005-0000-0000-000020060000}"/>
    <cellStyle name="20% - 강조색2 3 4 2 2 3 3" xfId="1616" xr:uid="{00000000-0005-0000-0000-000021060000}"/>
    <cellStyle name="20% - 강조색2 3 4 2 2 4" xfId="1617" xr:uid="{00000000-0005-0000-0000-000022060000}"/>
    <cellStyle name="20% - 강조색2 3 4 2 2 4 2" xfId="1618" xr:uid="{00000000-0005-0000-0000-000023060000}"/>
    <cellStyle name="20% - 강조색2 3 4 2 2 4 2 2" xfId="1619" xr:uid="{00000000-0005-0000-0000-000024060000}"/>
    <cellStyle name="20% - 강조색2 3 4 2 2 4 3" xfId="1620" xr:uid="{00000000-0005-0000-0000-000025060000}"/>
    <cellStyle name="20% - 강조색2 3 4 2 2 5" xfId="1621" xr:uid="{00000000-0005-0000-0000-000026060000}"/>
    <cellStyle name="20% - 강조색2 3 4 2 2 5 2" xfId="1622" xr:uid="{00000000-0005-0000-0000-000027060000}"/>
    <cellStyle name="20% - 강조색2 3 4 2 2 6" xfId="1623" xr:uid="{00000000-0005-0000-0000-000028060000}"/>
    <cellStyle name="20% - 강조색2 3 4 2 3" xfId="1624" xr:uid="{00000000-0005-0000-0000-000029060000}"/>
    <cellStyle name="20% - 강조색2 3 4 2 3 2" xfId="1625" xr:uid="{00000000-0005-0000-0000-00002A060000}"/>
    <cellStyle name="20% - 강조색2 3 4 2 3 2 2" xfId="1626" xr:uid="{00000000-0005-0000-0000-00002B060000}"/>
    <cellStyle name="20% - 강조색2 3 4 2 3 3" xfId="1627" xr:uid="{00000000-0005-0000-0000-00002C060000}"/>
    <cellStyle name="20% - 강조색2 3 4 2 4" xfId="1628" xr:uid="{00000000-0005-0000-0000-00002D060000}"/>
    <cellStyle name="20% - 강조색2 3 4 2 4 2" xfId="1629" xr:uid="{00000000-0005-0000-0000-00002E060000}"/>
    <cellStyle name="20% - 강조색2 3 4 2 4 2 2" xfId="1630" xr:uid="{00000000-0005-0000-0000-00002F060000}"/>
    <cellStyle name="20% - 강조색2 3 4 2 4 3" xfId="1631" xr:uid="{00000000-0005-0000-0000-000030060000}"/>
    <cellStyle name="20% - 강조색2 3 4 2 5" xfId="1632" xr:uid="{00000000-0005-0000-0000-000031060000}"/>
    <cellStyle name="20% - 강조색2 3 4 2 5 2" xfId="1633" xr:uid="{00000000-0005-0000-0000-000032060000}"/>
    <cellStyle name="20% - 강조색2 3 4 2 5 2 2" xfId="1634" xr:uid="{00000000-0005-0000-0000-000033060000}"/>
    <cellStyle name="20% - 강조색2 3 4 2 5 3" xfId="1635" xr:uid="{00000000-0005-0000-0000-000034060000}"/>
    <cellStyle name="20% - 강조색2 3 4 2 6" xfId="1636" xr:uid="{00000000-0005-0000-0000-000035060000}"/>
    <cellStyle name="20% - 강조색2 3 4 2 6 2" xfId="1637" xr:uid="{00000000-0005-0000-0000-000036060000}"/>
    <cellStyle name="20% - 강조색2 3 4 2 7" xfId="1638" xr:uid="{00000000-0005-0000-0000-000037060000}"/>
    <cellStyle name="20% - 강조색2 3 4 2 8" xfId="1639" xr:uid="{00000000-0005-0000-0000-000038060000}"/>
    <cellStyle name="20% - 강조색2 3 4 3" xfId="1640" xr:uid="{00000000-0005-0000-0000-000039060000}"/>
    <cellStyle name="20% - 강조색2 3 4 3 2" xfId="1641" xr:uid="{00000000-0005-0000-0000-00003A060000}"/>
    <cellStyle name="20% - 강조색2 3 4 3 2 2" xfId="1642" xr:uid="{00000000-0005-0000-0000-00003B060000}"/>
    <cellStyle name="20% - 강조색2 3 4 3 2 2 2" xfId="1643" xr:uid="{00000000-0005-0000-0000-00003C060000}"/>
    <cellStyle name="20% - 강조색2 3 4 3 2 3" xfId="1644" xr:uid="{00000000-0005-0000-0000-00003D060000}"/>
    <cellStyle name="20% - 강조색2 3 4 3 3" xfId="1645" xr:uid="{00000000-0005-0000-0000-00003E060000}"/>
    <cellStyle name="20% - 강조색2 3 4 3 3 2" xfId="1646" xr:uid="{00000000-0005-0000-0000-00003F060000}"/>
    <cellStyle name="20% - 강조색2 3 4 3 3 2 2" xfId="1647" xr:uid="{00000000-0005-0000-0000-000040060000}"/>
    <cellStyle name="20% - 강조색2 3 4 3 3 3" xfId="1648" xr:uid="{00000000-0005-0000-0000-000041060000}"/>
    <cellStyle name="20% - 강조색2 3 4 3 4" xfId="1649" xr:uid="{00000000-0005-0000-0000-000042060000}"/>
    <cellStyle name="20% - 강조색2 3 4 3 4 2" xfId="1650" xr:uid="{00000000-0005-0000-0000-000043060000}"/>
    <cellStyle name="20% - 강조색2 3 4 3 4 2 2" xfId="1651" xr:uid="{00000000-0005-0000-0000-000044060000}"/>
    <cellStyle name="20% - 강조색2 3 4 3 4 3" xfId="1652" xr:uid="{00000000-0005-0000-0000-000045060000}"/>
    <cellStyle name="20% - 강조색2 3 4 3 5" xfId="1653" xr:uid="{00000000-0005-0000-0000-000046060000}"/>
    <cellStyle name="20% - 강조색2 3 4 3 5 2" xfId="1654" xr:uid="{00000000-0005-0000-0000-000047060000}"/>
    <cellStyle name="20% - 강조색2 3 4 3 6" xfId="1655" xr:uid="{00000000-0005-0000-0000-000048060000}"/>
    <cellStyle name="20% - 강조색2 3 4 4" xfId="1656" xr:uid="{00000000-0005-0000-0000-000049060000}"/>
    <cellStyle name="20% - 강조색2 3 4 4 2" xfId="1657" xr:uid="{00000000-0005-0000-0000-00004A060000}"/>
    <cellStyle name="20% - 강조색2 3 4 4 2 2" xfId="1658" xr:uid="{00000000-0005-0000-0000-00004B060000}"/>
    <cellStyle name="20% - 강조색2 3 4 4 3" xfId="1659" xr:uid="{00000000-0005-0000-0000-00004C060000}"/>
    <cellStyle name="20% - 강조색2 3 4 5" xfId="1660" xr:uid="{00000000-0005-0000-0000-00004D060000}"/>
    <cellStyle name="20% - 강조색2 3 4 5 2" xfId="1661" xr:uid="{00000000-0005-0000-0000-00004E060000}"/>
    <cellStyle name="20% - 강조색2 3 4 5 2 2" xfId="1662" xr:uid="{00000000-0005-0000-0000-00004F060000}"/>
    <cellStyle name="20% - 강조색2 3 4 5 3" xfId="1663" xr:uid="{00000000-0005-0000-0000-000050060000}"/>
    <cellStyle name="20% - 강조색2 3 4 6" xfId="1664" xr:uid="{00000000-0005-0000-0000-000051060000}"/>
    <cellStyle name="20% - 강조색2 3 4 6 2" xfId="1665" xr:uid="{00000000-0005-0000-0000-000052060000}"/>
    <cellStyle name="20% - 강조색2 3 4 6 2 2" xfId="1666" xr:uid="{00000000-0005-0000-0000-000053060000}"/>
    <cellStyle name="20% - 강조색2 3 4 6 3" xfId="1667" xr:uid="{00000000-0005-0000-0000-000054060000}"/>
    <cellStyle name="20% - 강조색2 3 4 7" xfId="1668" xr:uid="{00000000-0005-0000-0000-000055060000}"/>
    <cellStyle name="20% - 강조색2 3 4 7 2" xfId="1669" xr:uid="{00000000-0005-0000-0000-000056060000}"/>
    <cellStyle name="20% - 강조색2 3 4 7 2 2" xfId="1670" xr:uid="{00000000-0005-0000-0000-000057060000}"/>
    <cellStyle name="20% - 강조색2 3 4 7 3" xfId="1671" xr:uid="{00000000-0005-0000-0000-000058060000}"/>
    <cellStyle name="20% - 강조색2 3 4 8" xfId="1672" xr:uid="{00000000-0005-0000-0000-000059060000}"/>
    <cellStyle name="20% - 강조색2 3 4 8 2" xfId="1673" xr:uid="{00000000-0005-0000-0000-00005A060000}"/>
    <cellStyle name="20% - 강조색2 3 4 9" xfId="1674" xr:uid="{00000000-0005-0000-0000-00005B060000}"/>
    <cellStyle name="20% - 강조색2 3 5" xfId="1675" xr:uid="{00000000-0005-0000-0000-00005C060000}"/>
    <cellStyle name="20% - 강조색2 3 5 2" xfId="1676" xr:uid="{00000000-0005-0000-0000-00005D060000}"/>
    <cellStyle name="20% - 강조색2 3 5 2 2" xfId="1677" xr:uid="{00000000-0005-0000-0000-00005E060000}"/>
    <cellStyle name="20% - 강조색2 3 5 2 2 2" xfId="1678" xr:uid="{00000000-0005-0000-0000-00005F060000}"/>
    <cellStyle name="20% - 강조색2 3 5 2 2 2 2" xfId="1679" xr:uid="{00000000-0005-0000-0000-000060060000}"/>
    <cellStyle name="20% - 강조색2 3 5 2 2 3" xfId="1680" xr:uid="{00000000-0005-0000-0000-000061060000}"/>
    <cellStyle name="20% - 강조색2 3 5 2 3" xfId="1681" xr:uid="{00000000-0005-0000-0000-000062060000}"/>
    <cellStyle name="20% - 강조색2 3 5 2 3 2" xfId="1682" xr:uid="{00000000-0005-0000-0000-000063060000}"/>
    <cellStyle name="20% - 강조색2 3 5 2 3 2 2" xfId="1683" xr:uid="{00000000-0005-0000-0000-000064060000}"/>
    <cellStyle name="20% - 강조색2 3 5 2 3 3" xfId="1684" xr:uid="{00000000-0005-0000-0000-000065060000}"/>
    <cellStyle name="20% - 강조색2 3 5 2 4" xfId="1685" xr:uid="{00000000-0005-0000-0000-000066060000}"/>
    <cellStyle name="20% - 강조색2 3 5 2 4 2" xfId="1686" xr:uid="{00000000-0005-0000-0000-000067060000}"/>
    <cellStyle name="20% - 강조색2 3 5 2 4 2 2" xfId="1687" xr:uid="{00000000-0005-0000-0000-000068060000}"/>
    <cellStyle name="20% - 강조색2 3 5 2 4 3" xfId="1688" xr:uid="{00000000-0005-0000-0000-000069060000}"/>
    <cellStyle name="20% - 강조색2 3 5 2 5" xfId="1689" xr:uid="{00000000-0005-0000-0000-00006A060000}"/>
    <cellStyle name="20% - 강조색2 3 5 2 5 2" xfId="1690" xr:uid="{00000000-0005-0000-0000-00006B060000}"/>
    <cellStyle name="20% - 강조색2 3 5 2 6" xfId="1691" xr:uid="{00000000-0005-0000-0000-00006C060000}"/>
    <cellStyle name="20% - 강조색2 3 5 3" xfId="1692" xr:uid="{00000000-0005-0000-0000-00006D060000}"/>
    <cellStyle name="20% - 강조색2 3 5 3 2" xfId="1693" xr:uid="{00000000-0005-0000-0000-00006E060000}"/>
    <cellStyle name="20% - 강조색2 3 5 3 2 2" xfId="1694" xr:uid="{00000000-0005-0000-0000-00006F060000}"/>
    <cellStyle name="20% - 강조색2 3 5 3 3" xfId="1695" xr:uid="{00000000-0005-0000-0000-000070060000}"/>
    <cellStyle name="20% - 강조색2 3 5 4" xfId="1696" xr:uid="{00000000-0005-0000-0000-000071060000}"/>
    <cellStyle name="20% - 강조색2 3 5 4 2" xfId="1697" xr:uid="{00000000-0005-0000-0000-000072060000}"/>
    <cellStyle name="20% - 강조색2 3 5 4 2 2" xfId="1698" xr:uid="{00000000-0005-0000-0000-000073060000}"/>
    <cellStyle name="20% - 강조색2 3 5 4 3" xfId="1699" xr:uid="{00000000-0005-0000-0000-000074060000}"/>
    <cellStyle name="20% - 강조색2 3 5 5" xfId="1700" xr:uid="{00000000-0005-0000-0000-000075060000}"/>
    <cellStyle name="20% - 강조색2 3 5 5 2" xfId="1701" xr:uid="{00000000-0005-0000-0000-000076060000}"/>
    <cellStyle name="20% - 강조색2 3 5 5 2 2" xfId="1702" xr:uid="{00000000-0005-0000-0000-000077060000}"/>
    <cellStyle name="20% - 강조색2 3 5 5 3" xfId="1703" xr:uid="{00000000-0005-0000-0000-000078060000}"/>
    <cellStyle name="20% - 강조색2 3 5 6" xfId="1704" xr:uid="{00000000-0005-0000-0000-000079060000}"/>
    <cellStyle name="20% - 강조색2 3 5 6 2" xfId="1705" xr:uid="{00000000-0005-0000-0000-00007A060000}"/>
    <cellStyle name="20% - 강조색2 3 5 7" xfId="1706" xr:uid="{00000000-0005-0000-0000-00007B060000}"/>
    <cellStyle name="20% - 강조색2 3 5 8" xfId="1707" xr:uid="{00000000-0005-0000-0000-00007C060000}"/>
    <cellStyle name="20% - 강조색2 3 6" xfId="1708" xr:uid="{00000000-0005-0000-0000-00007D060000}"/>
    <cellStyle name="20% - 강조색2 3 6 2" xfId="1709" xr:uid="{00000000-0005-0000-0000-00007E060000}"/>
    <cellStyle name="20% - 강조색2 3 6 2 2" xfId="1710" xr:uid="{00000000-0005-0000-0000-00007F060000}"/>
    <cellStyle name="20% - 강조색2 3 6 2 2 2" xfId="1711" xr:uid="{00000000-0005-0000-0000-000080060000}"/>
    <cellStyle name="20% - 강조색2 3 6 2 3" xfId="1712" xr:uid="{00000000-0005-0000-0000-000081060000}"/>
    <cellStyle name="20% - 강조색2 3 6 3" xfId="1713" xr:uid="{00000000-0005-0000-0000-000082060000}"/>
    <cellStyle name="20% - 강조색2 3 6 3 2" xfId="1714" xr:uid="{00000000-0005-0000-0000-000083060000}"/>
    <cellStyle name="20% - 강조색2 3 6 3 2 2" xfId="1715" xr:uid="{00000000-0005-0000-0000-000084060000}"/>
    <cellStyle name="20% - 강조색2 3 6 3 3" xfId="1716" xr:uid="{00000000-0005-0000-0000-000085060000}"/>
    <cellStyle name="20% - 강조색2 3 6 4" xfId="1717" xr:uid="{00000000-0005-0000-0000-000086060000}"/>
    <cellStyle name="20% - 강조색2 3 6 4 2" xfId="1718" xr:uid="{00000000-0005-0000-0000-000087060000}"/>
    <cellStyle name="20% - 강조색2 3 6 4 2 2" xfId="1719" xr:uid="{00000000-0005-0000-0000-000088060000}"/>
    <cellStyle name="20% - 강조색2 3 6 4 3" xfId="1720" xr:uid="{00000000-0005-0000-0000-000089060000}"/>
    <cellStyle name="20% - 강조색2 3 6 5" xfId="1721" xr:uid="{00000000-0005-0000-0000-00008A060000}"/>
    <cellStyle name="20% - 강조색2 3 6 5 2" xfId="1722" xr:uid="{00000000-0005-0000-0000-00008B060000}"/>
    <cellStyle name="20% - 강조색2 3 6 6" xfId="1723" xr:uid="{00000000-0005-0000-0000-00008C060000}"/>
    <cellStyle name="20% - 강조색2 3 7" xfId="1724" xr:uid="{00000000-0005-0000-0000-00008D060000}"/>
    <cellStyle name="20% - 강조색2 3 7 2" xfId="1725" xr:uid="{00000000-0005-0000-0000-00008E060000}"/>
    <cellStyle name="20% - 강조색2 3 7 2 2" xfId="1726" xr:uid="{00000000-0005-0000-0000-00008F060000}"/>
    <cellStyle name="20% - 강조색2 3 7 2 2 2" xfId="1727" xr:uid="{00000000-0005-0000-0000-000090060000}"/>
    <cellStyle name="20% - 강조색2 3 7 2 3" xfId="1728" xr:uid="{00000000-0005-0000-0000-000091060000}"/>
    <cellStyle name="20% - 강조색2 3 7 3" xfId="1729" xr:uid="{00000000-0005-0000-0000-000092060000}"/>
    <cellStyle name="20% - 강조색2 3 7 3 2" xfId="1730" xr:uid="{00000000-0005-0000-0000-000093060000}"/>
    <cellStyle name="20% - 강조색2 3 7 3 2 2" xfId="1731" xr:uid="{00000000-0005-0000-0000-000094060000}"/>
    <cellStyle name="20% - 강조색2 3 7 3 3" xfId="1732" xr:uid="{00000000-0005-0000-0000-000095060000}"/>
    <cellStyle name="20% - 강조색2 3 7 4" xfId="1733" xr:uid="{00000000-0005-0000-0000-000096060000}"/>
    <cellStyle name="20% - 강조색2 3 7 4 2" xfId="1734" xr:uid="{00000000-0005-0000-0000-000097060000}"/>
    <cellStyle name="20% - 강조색2 3 7 4 2 2" xfId="1735" xr:uid="{00000000-0005-0000-0000-000098060000}"/>
    <cellStyle name="20% - 강조색2 3 7 4 3" xfId="1736" xr:uid="{00000000-0005-0000-0000-000099060000}"/>
    <cellStyle name="20% - 강조색2 3 7 5" xfId="1737" xr:uid="{00000000-0005-0000-0000-00009A060000}"/>
    <cellStyle name="20% - 강조색2 3 7 5 2" xfId="1738" xr:uid="{00000000-0005-0000-0000-00009B060000}"/>
    <cellStyle name="20% - 강조색2 3 7 6" xfId="1739" xr:uid="{00000000-0005-0000-0000-00009C060000}"/>
    <cellStyle name="20% - 강조색2 3 8" xfId="1740" xr:uid="{00000000-0005-0000-0000-00009D060000}"/>
    <cellStyle name="20% - 강조색2 3 8 2" xfId="1741" xr:uid="{00000000-0005-0000-0000-00009E060000}"/>
    <cellStyle name="20% - 강조색2 3 8 2 2" xfId="1742" xr:uid="{00000000-0005-0000-0000-00009F060000}"/>
    <cellStyle name="20% - 강조색2 3 8 3" xfId="1743" xr:uid="{00000000-0005-0000-0000-0000A0060000}"/>
    <cellStyle name="20% - 강조색2 3 9" xfId="1744" xr:uid="{00000000-0005-0000-0000-0000A1060000}"/>
    <cellStyle name="20% - 강조색2 3 9 2" xfId="1745" xr:uid="{00000000-0005-0000-0000-0000A2060000}"/>
    <cellStyle name="20% - 강조색2 3 9 2 2" xfId="1746" xr:uid="{00000000-0005-0000-0000-0000A3060000}"/>
    <cellStyle name="20% - 강조색2 3 9 3" xfId="1747" xr:uid="{00000000-0005-0000-0000-0000A4060000}"/>
    <cellStyle name="20% - 강조색2 4" xfId="1748" xr:uid="{00000000-0005-0000-0000-0000A5060000}"/>
    <cellStyle name="20% - 강조색2 4 10" xfId="1749" xr:uid="{00000000-0005-0000-0000-0000A6060000}"/>
    <cellStyle name="20% - 강조색2 4 11" xfId="1750" xr:uid="{00000000-0005-0000-0000-0000A7060000}"/>
    <cellStyle name="20% - 강조색2 4 2" xfId="1751" xr:uid="{00000000-0005-0000-0000-0000A8060000}"/>
    <cellStyle name="20% - 강조색2 4 2 2" xfId="1752" xr:uid="{00000000-0005-0000-0000-0000A9060000}"/>
    <cellStyle name="20% - 강조색2 4 2 2 2" xfId="1753" xr:uid="{00000000-0005-0000-0000-0000AA060000}"/>
    <cellStyle name="20% - 강조색2 4 2 2 2 2" xfId="1754" xr:uid="{00000000-0005-0000-0000-0000AB060000}"/>
    <cellStyle name="20% - 강조색2 4 2 2 2 2 2" xfId="1755" xr:uid="{00000000-0005-0000-0000-0000AC060000}"/>
    <cellStyle name="20% - 강조색2 4 2 2 2 3" xfId="1756" xr:uid="{00000000-0005-0000-0000-0000AD060000}"/>
    <cellStyle name="20% - 강조색2 4 2 2 3" xfId="1757" xr:uid="{00000000-0005-0000-0000-0000AE060000}"/>
    <cellStyle name="20% - 강조색2 4 2 2 3 2" xfId="1758" xr:uid="{00000000-0005-0000-0000-0000AF060000}"/>
    <cellStyle name="20% - 강조색2 4 2 2 3 2 2" xfId="1759" xr:uid="{00000000-0005-0000-0000-0000B0060000}"/>
    <cellStyle name="20% - 강조색2 4 2 2 3 3" xfId="1760" xr:uid="{00000000-0005-0000-0000-0000B1060000}"/>
    <cellStyle name="20% - 강조색2 4 2 2 4" xfId="1761" xr:uid="{00000000-0005-0000-0000-0000B2060000}"/>
    <cellStyle name="20% - 강조색2 4 2 2 4 2" xfId="1762" xr:uid="{00000000-0005-0000-0000-0000B3060000}"/>
    <cellStyle name="20% - 강조색2 4 2 2 4 2 2" xfId="1763" xr:uid="{00000000-0005-0000-0000-0000B4060000}"/>
    <cellStyle name="20% - 강조색2 4 2 2 4 3" xfId="1764" xr:uid="{00000000-0005-0000-0000-0000B5060000}"/>
    <cellStyle name="20% - 강조색2 4 2 2 5" xfId="1765" xr:uid="{00000000-0005-0000-0000-0000B6060000}"/>
    <cellStyle name="20% - 강조색2 4 2 2 5 2" xfId="1766" xr:uid="{00000000-0005-0000-0000-0000B7060000}"/>
    <cellStyle name="20% - 강조색2 4 2 2 6" xfId="1767" xr:uid="{00000000-0005-0000-0000-0000B8060000}"/>
    <cellStyle name="20% - 강조색2 4 2 3" xfId="1768" xr:uid="{00000000-0005-0000-0000-0000B9060000}"/>
    <cellStyle name="20% - 강조색2 4 2 3 2" xfId="1769" xr:uid="{00000000-0005-0000-0000-0000BA060000}"/>
    <cellStyle name="20% - 강조색2 4 2 3 2 2" xfId="1770" xr:uid="{00000000-0005-0000-0000-0000BB060000}"/>
    <cellStyle name="20% - 강조색2 4 2 3 3" xfId="1771" xr:uid="{00000000-0005-0000-0000-0000BC060000}"/>
    <cellStyle name="20% - 강조색2 4 2 4" xfId="1772" xr:uid="{00000000-0005-0000-0000-0000BD060000}"/>
    <cellStyle name="20% - 강조색2 4 2 4 2" xfId="1773" xr:uid="{00000000-0005-0000-0000-0000BE060000}"/>
    <cellStyle name="20% - 강조색2 4 2 4 2 2" xfId="1774" xr:uid="{00000000-0005-0000-0000-0000BF060000}"/>
    <cellStyle name="20% - 강조색2 4 2 4 3" xfId="1775" xr:uid="{00000000-0005-0000-0000-0000C0060000}"/>
    <cellStyle name="20% - 강조색2 4 2 5" xfId="1776" xr:uid="{00000000-0005-0000-0000-0000C1060000}"/>
    <cellStyle name="20% - 강조색2 4 2 5 2" xfId="1777" xr:uid="{00000000-0005-0000-0000-0000C2060000}"/>
    <cellStyle name="20% - 강조색2 4 2 5 2 2" xfId="1778" xr:uid="{00000000-0005-0000-0000-0000C3060000}"/>
    <cellStyle name="20% - 강조색2 4 2 5 3" xfId="1779" xr:uid="{00000000-0005-0000-0000-0000C4060000}"/>
    <cellStyle name="20% - 강조색2 4 2 6" xfId="1780" xr:uid="{00000000-0005-0000-0000-0000C5060000}"/>
    <cellStyle name="20% - 강조색2 4 2 6 2" xfId="1781" xr:uid="{00000000-0005-0000-0000-0000C6060000}"/>
    <cellStyle name="20% - 강조색2 4 2 6 2 2" xfId="1782" xr:uid="{00000000-0005-0000-0000-0000C7060000}"/>
    <cellStyle name="20% - 강조색2 4 2 6 3" xfId="1783" xr:uid="{00000000-0005-0000-0000-0000C8060000}"/>
    <cellStyle name="20% - 강조색2 4 2 7" xfId="1784" xr:uid="{00000000-0005-0000-0000-0000C9060000}"/>
    <cellStyle name="20% - 강조색2 4 2 7 2" xfId="1785" xr:uid="{00000000-0005-0000-0000-0000CA060000}"/>
    <cellStyle name="20% - 강조색2 4 2 8" xfId="1786" xr:uid="{00000000-0005-0000-0000-0000CB060000}"/>
    <cellStyle name="20% - 강조색2 4 2 9" xfId="1787" xr:uid="{00000000-0005-0000-0000-0000CC060000}"/>
    <cellStyle name="20% - 강조색2 4 3" xfId="1788" xr:uid="{00000000-0005-0000-0000-0000CD060000}"/>
    <cellStyle name="20% - 강조색2 4 3 2" xfId="1789" xr:uid="{00000000-0005-0000-0000-0000CE060000}"/>
    <cellStyle name="20% - 강조색2 4 3 2 2" xfId="1790" xr:uid="{00000000-0005-0000-0000-0000CF060000}"/>
    <cellStyle name="20% - 강조색2 4 3 2 2 2" xfId="1791" xr:uid="{00000000-0005-0000-0000-0000D0060000}"/>
    <cellStyle name="20% - 강조색2 4 3 2 3" xfId="1792" xr:uid="{00000000-0005-0000-0000-0000D1060000}"/>
    <cellStyle name="20% - 강조색2 4 3 3" xfId="1793" xr:uid="{00000000-0005-0000-0000-0000D2060000}"/>
    <cellStyle name="20% - 강조색2 4 3 3 2" xfId="1794" xr:uid="{00000000-0005-0000-0000-0000D3060000}"/>
    <cellStyle name="20% - 강조색2 4 3 3 2 2" xfId="1795" xr:uid="{00000000-0005-0000-0000-0000D4060000}"/>
    <cellStyle name="20% - 강조색2 4 3 3 3" xfId="1796" xr:uid="{00000000-0005-0000-0000-0000D5060000}"/>
    <cellStyle name="20% - 강조색2 4 3 4" xfId="1797" xr:uid="{00000000-0005-0000-0000-0000D6060000}"/>
    <cellStyle name="20% - 강조색2 4 3 4 2" xfId="1798" xr:uid="{00000000-0005-0000-0000-0000D7060000}"/>
    <cellStyle name="20% - 강조색2 4 3 4 2 2" xfId="1799" xr:uid="{00000000-0005-0000-0000-0000D8060000}"/>
    <cellStyle name="20% - 강조색2 4 3 4 3" xfId="1800" xr:uid="{00000000-0005-0000-0000-0000D9060000}"/>
    <cellStyle name="20% - 강조색2 4 3 5" xfId="1801" xr:uid="{00000000-0005-0000-0000-0000DA060000}"/>
    <cellStyle name="20% - 강조색2 4 3 5 2" xfId="1802" xr:uid="{00000000-0005-0000-0000-0000DB060000}"/>
    <cellStyle name="20% - 강조색2 4 3 6" xfId="1803" xr:uid="{00000000-0005-0000-0000-0000DC060000}"/>
    <cellStyle name="20% - 강조색2 4 4" xfId="1804" xr:uid="{00000000-0005-0000-0000-0000DD060000}"/>
    <cellStyle name="20% - 강조색2 4 4 2" xfId="1805" xr:uid="{00000000-0005-0000-0000-0000DE060000}"/>
    <cellStyle name="20% - 강조색2 4 4 2 2" xfId="1806" xr:uid="{00000000-0005-0000-0000-0000DF060000}"/>
    <cellStyle name="20% - 강조색2 4 4 2 2 2" xfId="1807" xr:uid="{00000000-0005-0000-0000-0000E0060000}"/>
    <cellStyle name="20% - 강조색2 4 4 2 3" xfId="1808" xr:uid="{00000000-0005-0000-0000-0000E1060000}"/>
    <cellStyle name="20% - 강조색2 4 4 3" xfId="1809" xr:uid="{00000000-0005-0000-0000-0000E2060000}"/>
    <cellStyle name="20% - 강조색2 4 4 3 2" xfId="1810" xr:uid="{00000000-0005-0000-0000-0000E3060000}"/>
    <cellStyle name="20% - 강조색2 4 4 3 2 2" xfId="1811" xr:uid="{00000000-0005-0000-0000-0000E4060000}"/>
    <cellStyle name="20% - 강조색2 4 4 3 3" xfId="1812" xr:uid="{00000000-0005-0000-0000-0000E5060000}"/>
    <cellStyle name="20% - 강조색2 4 4 4" xfId="1813" xr:uid="{00000000-0005-0000-0000-0000E6060000}"/>
    <cellStyle name="20% - 강조색2 4 4 4 2" xfId="1814" xr:uid="{00000000-0005-0000-0000-0000E7060000}"/>
    <cellStyle name="20% - 강조색2 4 4 4 2 2" xfId="1815" xr:uid="{00000000-0005-0000-0000-0000E8060000}"/>
    <cellStyle name="20% - 강조색2 4 4 4 3" xfId="1816" xr:uid="{00000000-0005-0000-0000-0000E9060000}"/>
    <cellStyle name="20% - 강조색2 4 4 5" xfId="1817" xr:uid="{00000000-0005-0000-0000-0000EA060000}"/>
    <cellStyle name="20% - 강조색2 4 4 5 2" xfId="1818" xr:uid="{00000000-0005-0000-0000-0000EB060000}"/>
    <cellStyle name="20% - 강조색2 4 4 6" xfId="1819" xr:uid="{00000000-0005-0000-0000-0000EC060000}"/>
    <cellStyle name="20% - 강조색2 4 5" xfId="1820" xr:uid="{00000000-0005-0000-0000-0000ED060000}"/>
    <cellStyle name="20% - 강조색2 4 5 2" xfId="1821" xr:uid="{00000000-0005-0000-0000-0000EE060000}"/>
    <cellStyle name="20% - 강조색2 4 5 2 2" xfId="1822" xr:uid="{00000000-0005-0000-0000-0000EF060000}"/>
    <cellStyle name="20% - 강조색2 4 5 3" xfId="1823" xr:uid="{00000000-0005-0000-0000-0000F0060000}"/>
    <cellStyle name="20% - 강조색2 4 6" xfId="1824" xr:uid="{00000000-0005-0000-0000-0000F1060000}"/>
    <cellStyle name="20% - 강조색2 4 6 2" xfId="1825" xr:uid="{00000000-0005-0000-0000-0000F2060000}"/>
    <cellStyle name="20% - 강조색2 4 6 2 2" xfId="1826" xr:uid="{00000000-0005-0000-0000-0000F3060000}"/>
    <cellStyle name="20% - 강조색2 4 6 3" xfId="1827" xr:uid="{00000000-0005-0000-0000-0000F4060000}"/>
    <cellStyle name="20% - 강조색2 4 7" xfId="1828" xr:uid="{00000000-0005-0000-0000-0000F5060000}"/>
    <cellStyle name="20% - 강조색2 4 7 2" xfId="1829" xr:uid="{00000000-0005-0000-0000-0000F6060000}"/>
    <cellStyle name="20% - 강조색2 4 7 2 2" xfId="1830" xr:uid="{00000000-0005-0000-0000-0000F7060000}"/>
    <cellStyle name="20% - 강조색2 4 7 3" xfId="1831" xr:uid="{00000000-0005-0000-0000-0000F8060000}"/>
    <cellStyle name="20% - 강조색2 4 8" xfId="1832" xr:uid="{00000000-0005-0000-0000-0000F9060000}"/>
    <cellStyle name="20% - 강조색2 4 8 2" xfId="1833" xr:uid="{00000000-0005-0000-0000-0000FA060000}"/>
    <cellStyle name="20% - 강조색2 4 8 2 2" xfId="1834" xr:uid="{00000000-0005-0000-0000-0000FB060000}"/>
    <cellStyle name="20% - 강조색2 4 8 3" xfId="1835" xr:uid="{00000000-0005-0000-0000-0000FC060000}"/>
    <cellStyle name="20% - 강조색2 4 9" xfId="1836" xr:uid="{00000000-0005-0000-0000-0000FD060000}"/>
    <cellStyle name="20% - 강조색2 4 9 2" xfId="1837" xr:uid="{00000000-0005-0000-0000-0000FE060000}"/>
    <cellStyle name="20% - 강조색2 5" xfId="1838" xr:uid="{00000000-0005-0000-0000-0000FF060000}"/>
    <cellStyle name="20% - 강조색2 5 10" xfId="1839" xr:uid="{00000000-0005-0000-0000-000000070000}"/>
    <cellStyle name="20% - 강조색2 5 11" xfId="1840" xr:uid="{00000000-0005-0000-0000-000001070000}"/>
    <cellStyle name="20% - 강조색2 5 2" xfId="1841" xr:uid="{00000000-0005-0000-0000-000002070000}"/>
    <cellStyle name="20% - 강조색2 5 2 2" xfId="1842" xr:uid="{00000000-0005-0000-0000-000003070000}"/>
    <cellStyle name="20% - 강조색2 5 2 2 2" xfId="1843" xr:uid="{00000000-0005-0000-0000-000004070000}"/>
    <cellStyle name="20% - 강조색2 5 2 2 2 2" xfId="1844" xr:uid="{00000000-0005-0000-0000-000005070000}"/>
    <cellStyle name="20% - 강조색2 5 2 2 2 2 2" xfId="1845" xr:uid="{00000000-0005-0000-0000-000006070000}"/>
    <cellStyle name="20% - 강조색2 5 2 2 2 3" xfId="1846" xr:uid="{00000000-0005-0000-0000-000007070000}"/>
    <cellStyle name="20% - 강조색2 5 2 2 3" xfId="1847" xr:uid="{00000000-0005-0000-0000-000008070000}"/>
    <cellStyle name="20% - 강조색2 5 2 2 3 2" xfId="1848" xr:uid="{00000000-0005-0000-0000-000009070000}"/>
    <cellStyle name="20% - 강조색2 5 2 2 3 2 2" xfId="1849" xr:uid="{00000000-0005-0000-0000-00000A070000}"/>
    <cellStyle name="20% - 강조색2 5 2 2 3 3" xfId="1850" xr:uid="{00000000-0005-0000-0000-00000B070000}"/>
    <cellStyle name="20% - 강조색2 5 2 2 4" xfId="1851" xr:uid="{00000000-0005-0000-0000-00000C070000}"/>
    <cellStyle name="20% - 강조색2 5 2 2 4 2" xfId="1852" xr:uid="{00000000-0005-0000-0000-00000D070000}"/>
    <cellStyle name="20% - 강조색2 5 2 2 4 2 2" xfId="1853" xr:uid="{00000000-0005-0000-0000-00000E070000}"/>
    <cellStyle name="20% - 강조색2 5 2 2 4 3" xfId="1854" xr:uid="{00000000-0005-0000-0000-00000F070000}"/>
    <cellStyle name="20% - 강조색2 5 2 2 5" xfId="1855" xr:uid="{00000000-0005-0000-0000-000010070000}"/>
    <cellStyle name="20% - 강조색2 5 2 2 5 2" xfId="1856" xr:uid="{00000000-0005-0000-0000-000011070000}"/>
    <cellStyle name="20% - 강조색2 5 2 2 6" xfId="1857" xr:uid="{00000000-0005-0000-0000-000012070000}"/>
    <cellStyle name="20% - 강조색2 5 2 3" xfId="1858" xr:uid="{00000000-0005-0000-0000-000013070000}"/>
    <cellStyle name="20% - 강조색2 5 2 3 2" xfId="1859" xr:uid="{00000000-0005-0000-0000-000014070000}"/>
    <cellStyle name="20% - 강조색2 5 2 3 2 2" xfId="1860" xr:uid="{00000000-0005-0000-0000-000015070000}"/>
    <cellStyle name="20% - 강조색2 5 2 3 3" xfId="1861" xr:uid="{00000000-0005-0000-0000-000016070000}"/>
    <cellStyle name="20% - 강조색2 5 2 4" xfId="1862" xr:uid="{00000000-0005-0000-0000-000017070000}"/>
    <cellStyle name="20% - 강조색2 5 2 4 2" xfId="1863" xr:uid="{00000000-0005-0000-0000-000018070000}"/>
    <cellStyle name="20% - 강조색2 5 2 4 2 2" xfId="1864" xr:uid="{00000000-0005-0000-0000-000019070000}"/>
    <cellStyle name="20% - 강조색2 5 2 4 3" xfId="1865" xr:uid="{00000000-0005-0000-0000-00001A070000}"/>
    <cellStyle name="20% - 강조색2 5 2 5" xfId="1866" xr:uid="{00000000-0005-0000-0000-00001B070000}"/>
    <cellStyle name="20% - 강조색2 5 2 5 2" xfId="1867" xr:uid="{00000000-0005-0000-0000-00001C070000}"/>
    <cellStyle name="20% - 강조색2 5 2 5 2 2" xfId="1868" xr:uid="{00000000-0005-0000-0000-00001D070000}"/>
    <cellStyle name="20% - 강조색2 5 2 5 3" xfId="1869" xr:uid="{00000000-0005-0000-0000-00001E070000}"/>
    <cellStyle name="20% - 강조색2 5 2 6" xfId="1870" xr:uid="{00000000-0005-0000-0000-00001F070000}"/>
    <cellStyle name="20% - 강조색2 5 2 6 2" xfId="1871" xr:uid="{00000000-0005-0000-0000-000020070000}"/>
    <cellStyle name="20% - 강조색2 5 2 6 2 2" xfId="1872" xr:uid="{00000000-0005-0000-0000-000021070000}"/>
    <cellStyle name="20% - 강조색2 5 2 6 3" xfId="1873" xr:uid="{00000000-0005-0000-0000-000022070000}"/>
    <cellStyle name="20% - 강조색2 5 2 7" xfId="1874" xr:uid="{00000000-0005-0000-0000-000023070000}"/>
    <cellStyle name="20% - 강조색2 5 2 7 2" xfId="1875" xr:uid="{00000000-0005-0000-0000-000024070000}"/>
    <cellStyle name="20% - 강조색2 5 2 8" xfId="1876" xr:uid="{00000000-0005-0000-0000-000025070000}"/>
    <cellStyle name="20% - 강조색2 5 2 9" xfId="1877" xr:uid="{00000000-0005-0000-0000-000026070000}"/>
    <cellStyle name="20% - 강조색2 5 3" xfId="1878" xr:uid="{00000000-0005-0000-0000-000027070000}"/>
    <cellStyle name="20% - 강조색2 5 3 2" xfId="1879" xr:uid="{00000000-0005-0000-0000-000028070000}"/>
    <cellStyle name="20% - 강조색2 5 3 2 2" xfId="1880" xr:uid="{00000000-0005-0000-0000-000029070000}"/>
    <cellStyle name="20% - 강조색2 5 3 2 2 2" xfId="1881" xr:uid="{00000000-0005-0000-0000-00002A070000}"/>
    <cellStyle name="20% - 강조색2 5 3 2 3" xfId="1882" xr:uid="{00000000-0005-0000-0000-00002B070000}"/>
    <cellStyle name="20% - 강조색2 5 3 3" xfId="1883" xr:uid="{00000000-0005-0000-0000-00002C070000}"/>
    <cellStyle name="20% - 강조색2 5 3 3 2" xfId="1884" xr:uid="{00000000-0005-0000-0000-00002D070000}"/>
    <cellStyle name="20% - 강조색2 5 3 3 2 2" xfId="1885" xr:uid="{00000000-0005-0000-0000-00002E070000}"/>
    <cellStyle name="20% - 강조색2 5 3 3 3" xfId="1886" xr:uid="{00000000-0005-0000-0000-00002F070000}"/>
    <cellStyle name="20% - 강조색2 5 3 4" xfId="1887" xr:uid="{00000000-0005-0000-0000-000030070000}"/>
    <cellStyle name="20% - 강조색2 5 3 4 2" xfId="1888" xr:uid="{00000000-0005-0000-0000-000031070000}"/>
    <cellStyle name="20% - 강조색2 5 3 4 2 2" xfId="1889" xr:uid="{00000000-0005-0000-0000-000032070000}"/>
    <cellStyle name="20% - 강조색2 5 3 4 3" xfId="1890" xr:uid="{00000000-0005-0000-0000-000033070000}"/>
    <cellStyle name="20% - 강조색2 5 3 5" xfId="1891" xr:uid="{00000000-0005-0000-0000-000034070000}"/>
    <cellStyle name="20% - 강조색2 5 3 5 2" xfId="1892" xr:uid="{00000000-0005-0000-0000-000035070000}"/>
    <cellStyle name="20% - 강조색2 5 3 6" xfId="1893" xr:uid="{00000000-0005-0000-0000-000036070000}"/>
    <cellStyle name="20% - 강조색2 5 4" xfId="1894" xr:uid="{00000000-0005-0000-0000-000037070000}"/>
    <cellStyle name="20% - 강조색2 5 4 2" xfId="1895" xr:uid="{00000000-0005-0000-0000-000038070000}"/>
    <cellStyle name="20% - 강조색2 5 4 2 2" xfId="1896" xr:uid="{00000000-0005-0000-0000-000039070000}"/>
    <cellStyle name="20% - 강조색2 5 4 2 2 2" xfId="1897" xr:uid="{00000000-0005-0000-0000-00003A070000}"/>
    <cellStyle name="20% - 강조색2 5 4 2 3" xfId="1898" xr:uid="{00000000-0005-0000-0000-00003B070000}"/>
    <cellStyle name="20% - 강조색2 5 4 3" xfId="1899" xr:uid="{00000000-0005-0000-0000-00003C070000}"/>
    <cellStyle name="20% - 강조색2 5 4 3 2" xfId="1900" xr:uid="{00000000-0005-0000-0000-00003D070000}"/>
    <cellStyle name="20% - 강조색2 5 4 3 2 2" xfId="1901" xr:uid="{00000000-0005-0000-0000-00003E070000}"/>
    <cellStyle name="20% - 강조색2 5 4 3 3" xfId="1902" xr:uid="{00000000-0005-0000-0000-00003F070000}"/>
    <cellStyle name="20% - 강조색2 5 4 4" xfId="1903" xr:uid="{00000000-0005-0000-0000-000040070000}"/>
    <cellStyle name="20% - 강조색2 5 4 4 2" xfId="1904" xr:uid="{00000000-0005-0000-0000-000041070000}"/>
    <cellStyle name="20% - 강조색2 5 4 4 2 2" xfId="1905" xr:uid="{00000000-0005-0000-0000-000042070000}"/>
    <cellStyle name="20% - 강조색2 5 4 4 3" xfId="1906" xr:uid="{00000000-0005-0000-0000-000043070000}"/>
    <cellStyle name="20% - 강조색2 5 4 5" xfId="1907" xr:uid="{00000000-0005-0000-0000-000044070000}"/>
    <cellStyle name="20% - 강조색2 5 4 5 2" xfId="1908" xr:uid="{00000000-0005-0000-0000-000045070000}"/>
    <cellStyle name="20% - 강조색2 5 4 6" xfId="1909" xr:uid="{00000000-0005-0000-0000-000046070000}"/>
    <cellStyle name="20% - 강조색2 5 5" xfId="1910" xr:uid="{00000000-0005-0000-0000-000047070000}"/>
    <cellStyle name="20% - 강조색2 5 5 2" xfId="1911" xr:uid="{00000000-0005-0000-0000-000048070000}"/>
    <cellStyle name="20% - 강조색2 5 5 2 2" xfId="1912" xr:uid="{00000000-0005-0000-0000-000049070000}"/>
    <cellStyle name="20% - 강조색2 5 5 3" xfId="1913" xr:uid="{00000000-0005-0000-0000-00004A070000}"/>
    <cellStyle name="20% - 강조색2 5 6" xfId="1914" xr:uid="{00000000-0005-0000-0000-00004B070000}"/>
    <cellStyle name="20% - 강조색2 5 6 2" xfId="1915" xr:uid="{00000000-0005-0000-0000-00004C070000}"/>
    <cellStyle name="20% - 강조색2 5 6 2 2" xfId="1916" xr:uid="{00000000-0005-0000-0000-00004D070000}"/>
    <cellStyle name="20% - 강조색2 5 6 3" xfId="1917" xr:uid="{00000000-0005-0000-0000-00004E070000}"/>
    <cellStyle name="20% - 강조색2 5 7" xfId="1918" xr:uid="{00000000-0005-0000-0000-00004F070000}"/>
    <cellStyle name="20% - 강조색2 5 7 2" xfId="1919" xr:uid="{00000000-0005-0000-0000-000050070000}"/>
    <cellStyle name="20% - 강조색2 5 7 2 2" xfId="1920" xr:uid="{00000000-0005-0000-0000-000051070000}"/>
    <cellStyle name="20% - 강조색2 5 7 3" xfId="1921" xr:uid="{00000000-0005-0000-0000-000052070000}"/>
    <cellStyle name="20% - 강조색2 5 8" xfId="1922" xr:uid="{00000000-0005-0000-0000-000053070000}"/>
    <cellStyle name="20% - 강조색2 5 8 2" xfId="1923" xr:uid="{00000000-0005-0000-0000-000054070000}"/>
    <cellStyle name="20% - 강조색2 5 8 2 2" xfId="1924" xr:uid="{00000000-0005-0000-0000-000055070000}"/>
    <cellStyle name="20% - 강조색2 5 8 3" xfId="1925" xr:uid="{00000000-0005-0000-0000-000056070000}"/>
    <cellStyle name="20% - 강조색2 5 9" xfId="1926" xr:uid="{00000000-0005-0000-0000-000057070000}"/>
    <cellStyle name="20% - 강조색2 5 9 2" xfId="1927" xr:uid="{00000000-0005-0000-0000-000058070000}"/>
    <cellStyle name="20% - 강조색2 6" xfId="1928" xr:uid="{00000000-0005-0000-0000-000059070000}"/>
    <cellStyle name="20% - 강조색2 6 10" xfId="1929" xr:uid="{00000000-0005-0000-0000-00005A070000}"/>
    <cellStyle name="20% - 강조색2 6 2" xfId="1930" xr:uid="{00000000-0005-0000-0000-00005B070000}"/>
    <cellStyle name="20% - 강조색2 6 2 2" xfId="1931" xr:uid="{00000000-0005-0000-0000-00005C070000}"/>
    <cellStyle name="20% - 강조색2 6 2 2 2" xfId="1932" xr:uid="{00000000-0005-0000-0000-00005D070000}"/>
    <cellStyle name="20% - 강조색2 6 2 2 2 2" xfId="1933" xr:uid="{00000000-0005-0000-0000-00005E070000}"/>
    <cellStyle name="20% - 강조색2 6 2 2 2 2 2" xfId="1934" xr:uid="{00000000-0005-0000-0000-00005F070000}"/>
    <cellStyle name="20% - 강조색2 6 2 2 2 3" xfId="1935" xr:uid="{00000000-0005-0000-0000-000060070000}"/>
    <cellStyle name="20% - 강조색2 6 2 2 3" xfId="1936" xr:uid="{00000000-0005-0000-0000-000061070000}"/>
    <cellStyle name="20% - 강조색2 6 2 2 3 2" xfId="1937" xr:uid="{00000000-0005-0000-0000-000062070000}"/>
    <cellStyle name="20% - 강조색2 6 2 2 3 2 2" xfId="1938" xr:uid="{00000000-0005-0000-0000-000063070000}"/>
    <cellStyle name="20% - 강조색2 6 2 2 3 3" xfId="1939" xr:uid="{00000000-0005-0000-0000-000064070000}"/>
    <cellStyle name="20% - 강조색2 6 2 2 4" xfId="1940" xr:uid="{00000000-0005-0000-0000-000065070000}"/>
    <cellStyle name="20% - 강조색2 6 2 2 4 2" xfId="1941" xr:uid="{00000000-0005-0000-0000-000066070000}"/>
    <cellStyle name="20% - 강조색2 6 2 2 4 2 2" xfId="1942" xr:uid="{00000000-0005-0000-0000-000067070000}"/>
    <cellStyle name="20% - 강조색2 6 2 2 4 3" xfId="1943" xr:uid="{00000000-0005-0000-0000-000068070000}"/>
    <cellStyle name="20% - 강조색2 6 2 2 5" xfId="1944" xr:uid="{00000000-0005-0000-0000-000069070000}"/>
    <cellStyle name="20% - 강조색2 6 2 2 5 2" xfId="1945" xr:uid="{00000000-0005-0000-0000-00006A070000}"/>
    <cellStyle name="20% - 강조색2 6 2 2 6" xfId="1946" xr:uid="{00000000-0005-0000-0000-00006B070000}"/>
    <cellStyle name="20% - 강조색2 6 2 3" xfId="1947" xr:uid="{00000000-0005-0000-0000-00006C070000}"/>
    <cellStyle name="20% - 강조색2 6 2 3 2" xfId="1948" xr:uid="{00000000-0005-0000-0000-00006D070000}"/>
    <cellStyle name="20% - 강조색2 6 2 3 2 2" xfId="1949" xr:uid="{00000000-0005-0000-0000-00006E070000}"/>
    <cellStyle name="20% - 강조색2 6 2 3 3" xfId="1950" xr:uid="{00000000-0005-0000-0000-00006F070000}"/>
    <cellStyle name="20% - 강조색2 6 2 4" xfId="1951" xr:uid="{00000000-0005-0000-0000-000070070000}"/>
    <cellStyle name="20% - 강조색2 6 2 4 2" xfId="1952" xr:uid="{00000000-0005-0000-0000-000071070000}"/>
    <cellStyle name="20% - 강조색2 6 2 4 2 2" xfId="1953" xr:uid="{00000000-0005-0000-0000-000072070000}"/>
    <cellStyle name="20% - 강조색2 6 2 4 3" xfId="1954" xr:uid="{00000000-0005-0000-0000-000073070000}"/>
    <cellStyle name="20% - 강조색2 6 2 5" xfId="1955" xr:uid="{00000000-0005-0000-0000-000074070000}"/>
    <cellStyle name="20% - 강조색2 6 2 5 2" xfId="1956" xr:uid="{00000000-0005-0000-0000-000075070000}"/>
    <cellStyle name="20% - 강조색2 6 2 5 2 2" xfId="1957" xr:uid="{00000000-0005-0000-0000-000076070000}"/>
    <cellStyle name="20% - 강조색2 6 2 5 3" xfId="1958" xr:uid="{00000000-0005-0000-0000-000077070000}"/>
    <cellStyle name="20% - 강조색2 6 2 6" xfId="1959" xr:uid="{00000000-0005-0000-0000-000078070000}"/>
    <cellStyle name="20% - 강조색2 6 2 6 2" xfId="1960" xr:uid="{00000000-0005-0000-0000-000079070000}"/>
    <cellStyle name="20% - 강조색2 6 2 7" xfId="1961" xr:uid="{00000000-0005-0000-0000-00007A070000}"/>
    <cellStyle name="20% - 강조색2 6 2 8" xfId="1962" xr:uid="{00000000-0005-0000-0000-00007B070000}"/>
    <cellStyle name="20% - 강조색2 6 3" xfId="1963" xr:uid="{00000000-0005-0000-0000-00007C070000}"/>
    <cellStyle name="20% - 강조색2 6 3 2" xfId="1964" xr:uid="{00000000-0005-0000-0000-00007D070000}"/>
    <cellStyle name="20% - 강조색2 6 3 2 2" xfId="1965" xr:uid="{00000000-0005-0000-0000-00007E070000}"/>
    <cellStyle name="20% - 강조색2 6 3 2 2 2" xfId="1966" xr:uid="{00000000-0005-0000-0000-00007F070000}"/>
    <cellStyle name="20% - 강조색2 6 3 2 3" xfId="1967" xr:uid="{00000000-0005-0000-0000-000080070000}"/>
    <cellStyle name="20% - 강조색2 6 3 3" xfId="1968" xr:uid="{00000000-0005-0000-0000-000081070000}"/>
    <cellStyle name="20% - 강조색2 6 3 3 2" xfId="1969" xr:uid="{00000000-0005-0000-0000-000082070000}"/>
    <cellStyle name="20% - 강조색2 6 3 3 2 2" xfId="1970" xr:uid="{00000000-0005-0000-0000-000083070000}"/>
    <cellStyle name="20% - 강조색2 6 3 3 3" xfId="1971" xr:uid="{00000000-0005-0000-0000-000084070000}"/>
    <cellStyle name="20% - 강조색2 6 3 4" xfId="1972" xr:uid="{00000000-0005-0000-0000-000085070000}"/>
    <cellStyle name="20% - 강조색2 6 3 4 2" xfId="1973" xr:uid="{00000000-0005-0000-0000-000086070000}"/>
    <cellStyle name="20% - 강조색2 6 3 4 2 2" xfId="1974" xr:uid="{00000000-0005-0000-0000-000087070000}"/>
    <cellStyle name="20% - 강조색2 6 3 4 3" xfId="1975" xr:uid="{00000000-0005-0000-0000-000088070000}"/>
    <cellStyle name="20% - 강조색2 6 3 5" xfId="1976" xr:uid="{00000000-0005-0000-0000-000089070000}"/>
    <cellStyle name="20% - 강조색2 6 3 5 2" xfId="1977" xr:uid="{00000000-0005-0000-0000-00008A070000}"/>
    <cellStyle name="20% - 강조색2 6 3 6" xfId="1978" xr:uid="{00000000-0005-0000-0000-00008B070000}"/>
    <cellStyle name="20% - 강조색2 6 4" xfId="1979" xr:uid="{00000000-0005-0000-0000-00008C070000}"/>
    <cellStyle name="20% - 강조색2 6 4 2" xfId="1980" xr:uid="{00000000-0005-0000-0000-00008D070000}"/>
    <cellStyle name="20% - 강조색2 6 4 2 2" xfId="1981" xr:uid="{00000000-0005-0000-0000-00008E070000}"/>
    <cellStyle name="20% - 강조색2 6 4 3" xfId="1982" xr:uid="{00000000-0005-0000-0000-00008F070000}"/>
    <cellStyle name="20% - 강조색2 6 5" xfId="1983" xr:uid="{00000000-0005-0000-0000-000090070000}"/>
    <cellStyle name="20% - 강조색2 6 5 2" xfId="1984" xr:uid="{00000000-0005-0000-0000-000091070000}"/>
    <cellStyle name="20% - 강조색2 6 5 2 2" xfId="1985" xr:uid="{00000000-0005-0000-0000-000092070000}"/>
    <cellStyle name="20% - 강조색2 6 5 3" xfId="1986" xr:uid="{00000000-0005-0000-0000-000093070000}"/>
    <cellStyle name="20% - 강조색2 6 6" xfId="1987" xr:uid="{00000000-0005-0000-0000-000094070000}"/>
    <cellStyle name="20% - 강조색2 6 6 2" xfId="1988" xr:uid="{00000000-0005-0000-0000-000095070000}"/>
    <cellStyle name="20% - 강조색2 6 6 2 2" xfId="1989" xr:uid="{00000000-0005-0000-0000-000096070000}"/>
    <cellStyle name="20% - 강조색2 6 6 3" xfId="1990" xr:uid="{00000000-0005-0000-0000-000097070000}"/>
    <cellStyle name="20% - 강조색2 6 7" xfId="1991" xr:uid="{00000000-0005-0000-0000-000098070000}"/>
    <cellStyle name="20% - 강조색2 6 7 2" xfId="1992" xr:uid="{00000000-0005-0000-0000-000099070000}"/>
    <cellStyle name="20% - 강조색2 6 7 2 2" xfId="1993" xr:uid="{00000000-0005-0000-0000-00009A070000}"/>
    <cellStyle name="20% - 강조색2 6 7 3" xfId="1994" xr:uid="{00000000-0005-0000-0000-00009B070000}"/>
    <cellStyle name="20% - 강조색2 6 8" xfId="1995" xr:uid="{00000000-0005-0000-0000-00009C070000}"/>
    <cellStyle name="20% - 강조색2 6 8 2" xfId="1996" xr:uid="{00000000-0005-0000-0000-00009D070000}"/>
    <cellStyle name="20% - 강조색2 6 9" xfId="1997" xr:uid="{00000000-0005-0000-0000-00009E070000}"/>
    <cellStyle name="20% - 강조색2 7" xfId="1998" xr:uid="{00000000-0005-0000-0000-00009F070000}"/>
    <cellStyle name="20% - 강조색2 7 2" xfId="1999" xr:uid="{00000000-0005-0000-0000-0000A0070000}"/>
    <cellStyle name="20% - 강조색2 7 2 2" xfId="2000" xr:uid="{00000000-0005-0000-0000-0000A1070000}"/>
    <cellStyle name="20% - 강조색2 7 2 2 2" xfId="2001" xr:uid="{00000000-0005-0000-0000-0000A2070000}"/>
    <cellStyle name="20% - 강조색2 7 2 2 2 2" xfId="2002" xr:uid="{00000000-0005-0000-0000-0000A3070000}"/>
    <cellStyle name="20% - 강조색2 7 2 2 3" xfId="2003" xr:uid="{00000000-0005-0000-0000-0000A4070000}"/>
    <cellStyle name="20% - 강조색2 7 2 3" xfId="2004" xr:uid="{00000000-0005-0000-0000-0000A5070000}"/>
    <cellStyle name="20% - 강조색2 7 2 3 2" xfId="2005" xr:uid="{00000000-0005-0000-0000-0000A6070000}"/>
    <cellStyle name="20% - 강조색2 7 2 3 2 2" xfId="2006" xr:uid="{00000000-0005-0000-0000-0000A7070000}"/>
    <cellStyle name="20% - 강조색2 7 2 3 3" xfId="2007" xr:uid="{00000000-0005-0000-0000-0000A8070000}"/>
    <cellStyle name="20% - 강조색2 7 2 4" xfId="2008" xr:uid="{00000000-0005-0000-0000-0000A9070000}"/>
    <cellStyle name="20% - 강조색2 7 2 4 2" xfId="2009" xr:uid="{00000000-0005-0000-0000-0000AA070000}"/>
    <cellStyle name="20% - 강조색2 7 2 4 2 2" xfId="2010" xr:uid="{00000000-0005-0000-0000-0000AB070000}"/>
    <cellStyle name="20% - 강조색2 7 2 4 3" xfId="2011" xr:uid="{00000000-0005-0000-0000-0000AC070000}"/>
    <cellStyle name="20% - 강조색2 7 2 5" xfId="2012" xr:uid="{00000000-0005-0000-0000-0000AD070000}"/>
    <cellStyle name="20% - 강조색2 7 2 5 2" xfId="2013" xr:uid="{00000000-0005-0000-0000-0000AE070000}"/>
    <cellStyle name="20% - 강조색2 7 2 6" xfId="2014" xr:uid="{00000000-0005-0000-0000-0000AF070000}"/>
    <cellStyle name="20% - 강조색2 7 3" xfId="2015" xr:uid="{00000000-0005-0000-0000-0000B0070000}"/>
    <cellStyle name="20% - 강조색2 7 3 2" xfId="2016" xr:uid="{00000000-0005-0000-0000-0000B1070000}"/>
    <cellStyle name="20% - 강조색2 7 3 2 2" xfId="2017" xr:uid="{00000000-0005-0000-0000-0000B2070000}"/>
    <cellStyle name="20% - 강조색2 7 3 3" xfId="2018" xr:uid="{00000000-0005-0000-0000-0000B3070000}"/>
    <cellStyle name="20% - 강조색2 7 4" xfId="2019" xr:uid="{00000000-0005-0000-0000-0000B4070000}"/>
    <cellStyle name="20% - 강조색2 7 4 2" xfId="2020" xr:uid="{00000000-0005-0000-0000-0000B5070000}"/>
    <cellStyle name="20% - 강조색2 7 4 2 2" xfId="2021" xr:uid="{00000000-0005-0000-0000-0000B6070000}"/>
    <cellStyle name="20% - 강조색2 7 4 3" xfId="2022" xr:uid="{00000000-0005-0000-0000-0000B7070000}"/>
    <cellStyle name="20% - 강조색2 7 5" xfId="2023" xr:uid="{00000000-0005-0000-0000-0000B8070000}"/>
    <cellStyle name="20% - 강조색2 7 5 2" xfId="2024" xr:uid="{00000000-0005-0000-0000-0000B9070000}"/>
    <cellStyle name="20% - 강조색2 7 5 2 2" xfId="2025" xr:uid="{00000000-0005-0000-0000-0000BA070000}"/>
    <cellStyle name="20% - 강조색2 7 5 3" xfId="2026" xr:uid="{00000000-0005-0000-0000-0000BB070000}"/>
    <cellStyle name="20% - 강조색2 7 6" xfId="2027" xr:uid="{00000000-0005-0000-0000-0000BC070000}"/>
    <cellStyle name="20% - 강조색2 7 6 2" xfId="2028" xr:uid="{00000000-0005-0000-0000-0000BD070000}"/>
    <cellStyle name="20% - 강조색2 7 7" xfId="2029" xr:uid="{00000000-0005-0000-0000-0000BE070000}"/>
    <cellStyle name="20% - 강조색2 7 8" xfId="2030" xr:uid="{00000000-0005-0000-0000-0000BF070000}"/>
    <cellStyle name="20% - 강조색2 8" xfId="2031" xr:uid="{00000000-0005-0000-0000-0000C0070000}"/>
    <cellStyle name="20% - 강조색2 8 2" xfId="2032" xr:uid="{00000000-0005-0000-0000-0000C1070000}"/>
    <cellStyle name="20% - 강조색2 8 2 2" xfId="2033" xr:uid="{00000000-0005-0000-0000-0000C2070000}"/>
    <cellStyle name="20% - 강조색2 8 2 2 2" xfId="2034" xr:uid="{00000000-0005-0000-0000-0000C3070000}"/>
    <cellStyle name="20% - 강조색2 8 2 3" xfId="2035" xr:uid="{00000000-0005-0000-0000-0000C4070000}"/>
    <cellStyle name="20% - 강조색2 8 3" xfId="2036" xr:uid="{00000000-0005-0000-0000-0000C5070000}"/>
    <cellStyle name="20% - 강조색2 8 3 2" xfId="2037" xr:uid="{00000000-0005-0000-0000-0000C6070000}"/>
    <cellStyle name="20% - 강조색2 8 3 2 2" xfId="2038" xr:uid="{00000000-0005-0000-0000-0000C7070000}"/>
    <cellStyle name="20% - 강조색2 8 3 3" xfId="2039" xr:uid="{00000000-0005-0000-0000-0000C8070000}"/>
    <cellStyle name="20% - 강조색2 8 4" xfId="2040" xr:uid="{00000000-0005-0000-0000-0000C9070000}"/>
    <cellStyle name="20% - 강조색2 8 4 2" xfId="2041" xr:uid="{00000000-0005-0000-0000-0000CA070000}"/>
    <cellStyle name="20% - 강조색2 8 4 2 2" xfId="2042" xr:uid="{00000000-0005-0000-0000-0000CB070000}"/>
    <cellStyle name="20% - 강조색2 8 4 3" xfId="2043" xr:uid="{00000000-0005-0000-0000-0000CC070000}"/>
    <cellStyle name="20% - 강조색2 8 5" xfId="2044" xr:uid="{00000000-0005-0000-0000-0000CD070000}"/>
    <cellStyle name="20% - 강조색2 8 5 2" xfId="2045" xr:uid="{00000000-0005-0000-0000-0000CE070000}"/>
    <cellStyle name="20% - 강조색2 8 6" xfId="2046" xr:uid="{00000000-0005-0000-0000-0000CF070000}"/>
    <cellStyle name="20% - 강조색2 9" xfId="2047" xr:uid="{00000000-0005-0000-0000-0000D0070000}"/>
    <cellStyle name="20% - 강조색2 9 2" xfId="2048" xr:uid="{00000000-0005-0000-0000-0000D1070000}"/>
    <cellStyle name="20% - 강조색2 9 2 2" xfId="2049" xr:uid="{00000000-0005-0000-0000-0000D2070000}"/>
    <cellStyle name="20% - 강조색2 9 2 2 2" xfId="2050" xr:uid="{00000000-0005-0000-0000-0000D3070000}"/>
    <cellStyle name="20% - 강조색2 9 2 3" xfId="2051" xr:uid="{00000000-0005-0000-0000-0000D4070000}"/>
    <cellStyle name="20% - 강조색2 9 3" xfId="2052" xr:uid="{00000000-0005-0000-0000-0000D5070000}"/>
    <cellStyle name="20% - 강조색2 9 3 2" xfId="2053" xr:uid="{00000000-0005-0000-0000-0000D6070000}"/>
    <cellStyle name="20% - 강조색2 9 3 2 2" xfId="2054" xr:uid="{00000000-0005-0000-0000-0000D7070000}"/>
    <cellStyle name="20% - 강조색2 9 3 3" xfId="2055" xr:uid="{00000000-0005-0000-0000-0000D8070000}"/>
    <cellStyle name="20% - 강조색2 9 4" xfId="2056" xr:uid="{00000000-0005-0000-0000-0000D9070000}"/>
    <cellStyle name="20% - 강조색2 9 4 2" xfId="2057" xr:uid="{00000000-0005-0000-0000-0000DA070000}"/>
    <cellStyle name="20% - 강조색2 9 4 2 2" xfId="2058" xr:uid="{00000000-0005-0000-0000-0000DB070000}"/>
    <cellStyle name="20% - 강조색2 9 4 3" xfId="2059" xr:uid="{00000000-0005-0000-0000-0000DC070000}"/>
    <cellStyle name="20% - 강조색2 9 5" xfId="2060" xr:uid="{00000000-0005-0000-0000-0000DD070000}"/>
    <cellStyle name="20% - 강조색2 9 5 2" xfId="2061" xr:uid="{00000000-0005-0000-0000-0000DE070000}"/>
    <cellStyle name="20% - 강조색2 9 6" xfId="2062" xr:uid="{00000000-0005-0000-0000-0000DF070000}"/>
    <cellStyle name="20% - 강조색3" xfId="27" builtinId="38" customBuiltin="1"/>
    <cellStyle name="20% - 강조색3 10" xfId="2063" xr:uid="{00000000-0005-0000-0000-0000E1070000}"/>
    <cellStyle name="20% - 강조색3 10 2" xfId="2064" xr:uid="{00000000-0005-0000-0000-0000E2070000}"/>
    <cellStyle name="20% - 강조색3 10 2 2" xfId="2065" xr:uid="{00000000-0005-0000-0000-0000E3070000}"/>
    <cellStyle name="20% - 강조색3 10 3" xfId="2066" xr:uid="{00000000-0005-0000-0000-0000E4070000}"/>
    <cellStyle name="20% - 강조색3 11" xfId="2067" xr:uid="{00000000-0005-0000-0000-0000E5070000}"/>
    <cellStyle name="20% - 강조색3 11 2" xfId="2068" xr:uid="{00000000-0005-0000-0000-0000E6070000}"/>
    <cellStyle name="20% - 강조색3 11 2 2" xfId="2069" xr:uid="{00000000-0005-0000-0000-0000E7070000}"/>
    <cellStyle name="20% - 강조색3 11 3" xfId="2070" xr:uid="{00000000-0005-0000-0000-0000E8070000}"/>
    <cellStyle name="20% - 강조색3 12" xfId="2071" xr:uid="{00000000-0005-0000-0000-0000E9070000}"/>
    <cellStyle name="20% - 강조색3 12 2" xfId="2072" xr:uid="{00000000-0005-0000-0000-0000EA070000}"/>
    <cellStyle name="20% - 강조색3 12 2 2" xfId="2073" xr:uid="{00000000-0005-0000-0000-0000EB070000}"/>
    <cellStyle name="20% - 강조색3 12 3" xfId="2074" xr:uid="{00000000-0005-0000-0000-0000EC070000}"/>
    <cellStyle name="20% - 강조색3 13" xfId="2075" xr:uid="{00000000-0005-0000-0000-0000ED070000}"/>
    <cellStyle name="20% - 강조색3 13 2" xfId="2076" xr:uid="{00000000-0005-0000-0000-0000EE070000}"/>
    <cellStyle name="20% - 강조색3 13 2 2" xfId="2077" xr:uid="{00000000-0005-0000-0000-0000EF070000}"/>
    <cellStyle name="20% - 강조색3 13 3" xfId="2078" xr:uid="{00000000-0005-0000-0000-0000F0070000}"/>
    <cellStyle name="20% - 강조색3 14" xfId="2079" xr:uid="{00000000-0005-0000-0000-0000F1070000}"/>
    <cellStyle name="20% - 강조색3 14 2" xfId="2080" xr:uid="{00000000-0005-0000-0000-0000F2070000}"/>
    <cellStyle name="20% - 강조색3 15" xfId="2081" xr:uid="{00000000-0005-0000-0000-0000F3070000}"/>
    <cellStyle name="20% - 강조색3 16" xfId="2082" xr:uid="{00000000-0005-0000-0000-0000F4070000}"/>
    <cellStyle name="20% - 강조색3 2" xfId="2083" xr:uid="{00000000-0005-0000-0000-0000F5070000}"/>
    <cellStyle name="20% - 강조색3 2 10" xfId="2084" xr:uid="{00000000-0005-0000-0000-0000F6070000}"/>
    <cellStyle name="20% - 강조색3 2 10 2" xfId="2085" xr:uid="{00000000-0005-0000-0000-0000F7070000}"/>
    <cellStyle name="20% - 강조색3 2 10 2 2" xfId="2086" xr:uid="{00000000-0005-0000-0000-0000F8070000}"/>
    <cellStyle name="20% - 강조색3 2 10 3" xfId="2087" xr:uid="{00000000-0005-0000-0000-0000F9070000}"/>
    <cellStyle name="20% - 강조색3 2 11" xfId="2088" xr:uid="{00000000-0005-0000-0000-0000FA070000}"/>
    <cellStyle name="20% - 강조색3 2 11 2" xfId="2089" xr:uid="{00000000-0005-0000-0000-0000FB070000}"/>
    <cellStyle name="20% - 강조색3 2 11 2 2" xfId="2090" xr:uid="{00000000-0005-0000-0000-0000FC070000}"/>
    <cellStyle name="20% - 강조색3 2 11 3" xfId="2091" xr:uid="{00000000-0005-0000-0000-0000FD070000}"/>
    <cellStyle name="20% - 강조색3 2 12" xfId="2092" xr:uid="{00000000-0005-0000-0000-0000FE070000}"/>
    <cellStyle name="20% - 강조색3 2 12 2" xfId="2093" xr:uid="{00000000-0005-0000-0000-0000FF070000}"/>
    <cellStyle name="20% - 강조색3 2 13" xfId="2094" xr:uid="{00000000-0005-0000-0000-000000080000}"/>
    <cellStyle name="20% - 강조색3 2 14" xfId="2095" xr:uid="{00000000-0005-0000-0000-000001080000}"/>
    <cellStyle name="20% - 강조색3 2 2" xfId="2096" xr:uid="{00000000-0005-0000-0000-000002080000}"/>
    <cellStyle name="20% - 강조색3 2 2 10" xfId="2097" xr:uid="{00000000-0005-0000-0000-000003080000}"/>
    <cellStyle name="20% - 강조색3 2 2 11" xfId="2098" xr:uid="{00000000-0005-0000-0000-000004080000}"/>
    <cellStyle name="20% - 강조색3 2 2 2" xfId="2099" xr:uid="{00000000-0005-0000-0000-000005080000}"/>
    <cellStyle name="20% - 강조색3 2 2 2 2" xfId="2100" xr:uid="{00000000-0005-0000-0000-000006080000}"/>
    <cellStyle name="20% - 강조색3 2 2 2 2 2" xfId="2101" xr:uid="{00000000-0005-0000-0000-000007080000}"/>
    <cellStyle name="20% - 강조색3 2 2 2 2 2 2" xfId="2102" xr:uid="{00000000-0005-0000-0000-000008080000}"/>
    <cellStyle name="20% - 강조색3 2 2 2 2 2 2 2" xfId="2103" xr:uid="{00000000-0005-0000-0000-000009080000}"/>
    <cellStyle name="20% - 강조색3 2 2 2 2 2 3" xfId="2104" xr:uid="{00000000-0005-0000-0000-00000A080000}"/>
    <cellStyle name="20% - 강조색3 2 2 2 2 3" xfId="2105" xr:uid="{00000000-0005-0000-0000-00000B080000}"/>
    <cellStyle name="20% - 강조색3 2 2 2 2 3 2" xfId="2106" xr:uid="{00000000-0005-0000-0000-00000C080000}"/>
    <cellStyle name="20% - 강조색3 2 2 2 2 3 2 2" xfId="2107" xr:uid="{00000000-0005-0000-0000-00000D080000}"/>
    <cellStyle name="20% - 강조색3 2 2 2 2 3 3" xfId="2108" xr:uid="{00000000-0005-0000-0000-00000E080000}"/>
    <cellStyle name="20% - 강조색3 2 2 2 2 4" xfId="2109" xr:uid="{00000000-0005-0000-0000-00000F080000}"/>
    <cellStyle name="20% - 강조색3 2 2 2 2 4 2" xfId="2110" xr:uid="{00000000-0005-0000-0000-000010080000}"/>
    <cellStyle name="20% - 강조색3 2 2 2 2 4 2 2" xfId="2111" xr:uid="{00000000-0005-0000-0000-000011080000}"/>
    <cellStyle name="20% - 강조색3 2 2 2 2 4 3" xfId="2112" xr:uid="{00000000-0005-0000-0000-000012080000}"/>
    <cellStyle name="20% - 강조색3 2 2 2 2 5" xfId="2113" xr:uid="{00000000-0005-0000-0000-000013080000}"/>
    <cellStyle name="20% - 강조색3 2 2 2 2 5 2" xfId="2114" xr:uid="{00000000-0005-0000-0000-000014080000}"/>
    <cellStyle name="20% - 강조색3 2 2 2 2 6" xfId="2115" xr:uid="{00000000-0005-0000-0000-000015080000}"/>
    <cellStyle name="20% - 강조색3 2 2 2 3" xfId="2116" xr:uid="{00000000-0005-0000-0000-000016080000}"/>
    <cellStyle name="20% - 강조색3 2 2 2 3 2" xfId="2117" xr:uid="{00000000-0005-0000-0000-000017080000}"/>
    <cellStyle name="20% - 강조색3 2 2 2 3 2 2" xfId="2118" xr:uid="{00000000-0005-0000-0000-000018080000}"/>
    <cellStyle name="20% - 강조색3 2 2 2 3 3" xfId="2119" xr:uid="{00000000-0005-0000-0000-000019080000}"/>
    <cellStyle name="20% - 강조색3 2 2 2 4" xfId="2120" xr:uid="{00000000-0005-0000-0000-00001A080000}"/>
    <cellStyle name="20% - 강조색3 2 2 2 4 2" xfId="2121" xr:uid="{00000000-0005-0000-0000-00001B080000}"/>
    <cellStyle name="20% - 강조색3 2 2 2 4 2 2" xfId="2122" xr:uid="{00000000-0005-0000-0000-00001C080000}"/>
    <cellStyle name="20% - 강조색3 2 2 2 4 3" xfId="2123" xr:uid="{00000000-0005-0000-0000-00001D080000}"/>
    <cellStyle name="20% - 강조색3 2 2 2 5" xfId="2124" xr:uid="{00000000-0005-0000-0000-00001E080000}"/>
    <cellStyle name="20% - 강조색3 2 2 2 5 2" xfId="2125" xr:uid="{00000000-0005-0000-0000-00001F080000}"/>
    <cellStyle name="20% - 강조색3 2 2 2 5 2 2" xfId="2126" xr:uid="{00000000-0005-0000-0000-000020080000}"/>
    <cellStyle name="20% - 강조색3 2 2 2 5 3" xfId="2127" xr:uid="{00000000-0005-0000-0000-000021080000}"/>
    <cellStyle name="20% - 강조색3 2 2 2 6" xfId="2128" xr:uid="{00000000-0005-0000-0000-000022080000}"/>
    <cellStyle name="20% - 강조색3 2 2 2 6 2" xfId="2129" xr:uid="{00000000-0005-0000-0000-000023080000}"/>
    <cellStyle name="20% - 강조색3 2 2 2 6 2 2" xfId="2130" xr:uid="{00000000-0005-0000-0000-000024080000}"/>
    <cellStyle name="20% - 강조색3 2 2 2 6 3" xfId="2131" xr:uid="{00000000-0005-0000-0000-000025080000}"/>
    <cellStyle name="20% - 강조색3 2 2 2 7" xfId="2132" xr:uid="{00000000-0005-0000-0000-000026080000}"/>
    <cellStyle name="20% - 강조색3 2 2 2 7 2" xfId="2133" xr:uid="{00000000-0005-0000-0000-000027080000}"/>
    <cellStyle name="20% - 강조색3 2 2 2 8" xfId="2134" xr:uid="{00000000-0005-0000-0000-000028080000}"/>
    <cellStyle name="20% - 강조색3 2 2 2 9" xfId="2135" xr:uid="{00000000-0005-0000-0000-000029080000}"/>
    <cellStyle name="20% - 강조색3 2 2 3" xfId="2136" xr:uid="{00000000-0005-0000-0000-00002A080000}"/>
    <cellStyle name="20% - 강조색3 2 2 3 2" xfId="2137" xr:uid="{00000000-0005-0000-0000-00002B080000}"/>
    <cellStyle name="20% - 강조색3 2 2 3 2 2" xfId="2138" xr:uid="{00000000-0005-0000-0000-00002C080000}"/>
    <cellStyle name="20% - 강조색3 2 2 3 2 2 2" xfId="2139" xr:uid="{00000000-0005-0000-0000-00002D080000}"/>
    <cellStyle name="20% - 강조색3 2 2 3 2 3" xfId="2140" xr:uid="{00000000-0005-0000-0000-00002E080000}"/>
    <cellStyle name="20% - 강조색3 2 2 3 3" xfId="2141" xr:uid="{00000000-0005-0000-0000-00002F080000}"/>
    <cellStyle name="20% - 강조색3 2 2 3 3 2" xfId="2142" xr:uid="{00000000-0005-0000-0000-000030080000}"/>
    <cellStyle name="20% - 강조색3 2 2 3 3 2 2" xfId="2143" xr:uid="{00000000-0005-0000-0000-000031080000}"/>
    <cellStyle name="20% - 강조색3 2 2 3 3 3" xfId="2144" xr:uid="{00000000-0005-0000-0000-000032080000}"/>
    <cellStyle name="20% - 강조색3 2 2 3 4" xfId="2145" xr:uid="{00000000-0005-0000-0000-000033080000}"/>
    <cellStyle name="20% - 강조색3 2 2 3 4 2" xfId="2146" xr:uid="{00000000-0005-0000-0000-000034080000}"/>
    <cellStyle name="20% - 강조색3 2 2 3 4 2 2" xfId="2147" xr:uid="{00000000-0005-0000-0000-000035080000}"/>
    <cellStyle name="20% - 강조색3 2 2 3 4 3" xfId="2148" xr:uid="{00000000-0005-0000-0000-000036080000}"/>
    <cellStyle name="20% - 강조색3 2 2 3 5" xfId="2149" xr:uid="{00000000-0005-0000-0000-000037080000}"/>
    <cellStyle name="20% - 강조색3 2 2 3 5 2" xfId="2150" xr:uid="{00000000-0005-0000-0000-000038080000}"/>
    <cellStyle name="20% - 강조색3 2 2 3 6" xfId="2151" xr:uid="{00000000-0005-0000-0000-000039080000}"/>
    <cellStyle name="20% - 강조색3 2 2 4" xfId="2152" xr:uid="{00000000-0005-0000-0000-00003A080000}"/>
    <cellStyle name="20% - 강조색3 2 2 4 2" xfId="2153" xr:uid="{00000000-0005-0000-0000-00003B080000}"/>
    <cellStyle name="20% - 강조색3 2 2 4 2 2" xfId="2154" xr:uid="{00000000-0005-0000-0000-00003C080000}"/>
    <cellStyle name="20% - 강조색3 2 2 4 2 2 2" xfId="2155" xr:uid="{00000000-0005-0000-0000-00003D080000}"/>
    <cellStyle name="20% - 강조색3 2 2 4 2 3" xfId="2156" xr:uid="{00000000-0005-0000-0000-00003E080000}"/>
    <cellStyle name="20% - 강조색3 2 2 4 3" xfId="2157" xr:uid="{00000000-0005-0000-0000-00003F080000}"/>
    <cellStyle name="20% - 강조색3 2 2 4 3 2" xfId="2158" xr:uid="{00000000-0005-0000-0000-000040080000}"/>
    <cellStyle name="20% - 강조색3 2 2 4 3 2 2" xfId="2159" xr:uid="{00000000-0005-0000-0000-000041080000}"/>
    <cellStyle name="20% - 강조색3 2 2 4 3 3" xfId="2160" xr:uid="{00000000-0005-0000-0000-000042080000}"/>
    <cellStyle name="20% - 강조색3 2 2 4 4" xfId="2161" xr:uid="{00000000-0005-0000-0000-000043080000}"/>
    <cellStyle name="20% - 강조색3 2 2 4 4 2" xfId="2162" xr:uid="{00000000-0005-0000-0000-000044080000}"/>
    <cellStyle name="20% - 강조색3 2 2 4 4 2 2" xfId="2163" xr:uid="{00000000-0005-0000-0000-000045080000}"/>
    <cellStyle name="20% - 강조색3 2 2 4 4 3" xfId="2164" xr:uid="{00000000-0005-0000-0000-000046080000}"/>
    <cellStyle name="20% - 강조색3 2 2 4 5" xfId="2165" xr:uid="{00000000-0005-0000-0000-000047080000}"/>
    <cellStyle name="20% - 강조색3 2 2 4 5 2" xfId="2166" xr:uid="{00000000-0005-0000-0000-000048080000}"/>
    <cellStyle name="20% - 강조색3 2 2 4 6" xfId="2167" xr:uid="{00000000-0005-0000-0000-000049080000}"/>
    <cellStyle name="20% - 강조색3 2 2 5" xfId="2168" xr:uid="{00000000-0005-0000-0000-00004A080000}"/>
    <cellStyle name="20% - 강조색3 2 2 5 2" xfId="2169" xr:uid="{00000000-0005-0000-0000-00004B080000}"/>
    <cellStyle name="20% - 강조색3 2 2 5 2 2" xfId="2170" xr:uid="{00000000-0005-0000-0000-00004C080000}"/>
    <cellStyle name="20% - 강조색3 2 2 5 3" xfId="2171" xr:uid="{00000000-0005-0000-0000-00004D080000}"/>
    <cellStyle name="20% - 강조색3 2 2 6" xfId="2172" xr:uid="{00000000-0005-0000-0000-00004E080000}"/>
    <cellStyle name="20% - 강조색3 2 2 6 2" xfId="2173" xr:uid="{00000000-0005-0000-0000-00004F080000}"/>
    <cellStyle name="20% - 강조색3 2 2 6 2 2" xfId="2174" xr:uid="{00000000-0005-0000-0000-000050080000}"/>
    <cellStyle name="20% - 강조색3 2 2 6 3" xfId="2175" xr:uid="{00000000-0005-0000-0000-000051080000}"/>
    <cellStyle name="20% - 강조색3 2 2 7" xfId="2176" xr:uid="{00000000-0005-0000-0000-000052080000}"/>
    <cellStyle name="20% - 강조색3 2 2 7 2" xfId="2177" xr:uid="{00000000-0005-0000-0000-000053080000}"/>
    <cellStyle name="20% - 강조색3 2 2 7 2 2" xfId="2178" xr:uid="{00000000-0005-0000-0000-000054080000}"/>
    <cellStyle name="20% - 강조색3 2 2 7 3" xfId="2179" xr:uid="{00000000-0005-0000-0000-000055080000}"/>
    <cellStyle name="20% - 강조색3 2 2 8" xfId="2180" xr:uid="{00000000-0005-0000-0000-000056080000}"/>
    <cellStyle name="20% - 강조색3 2 2 8 2" xfId="2181" xr:uid="{00000000-0005-0000-0000-000057080000}"/>
    <cellStyle name="20% - 강조색3 2 2 8 2 2" xfId="2182" xr:uid="{00000000-0005-0000-0000-000058080000}"/>
    <cellStyle name="20% - 강조색3 2 2 8 3" xfId="2183" xr:uid="{00000000-0005-0000-0000-000059080000}"/>
    <cellStyle name="20% - 강조색3 2 2 9" xfId="2184" xr:uid="{00000000-0005-0000-0000-00005A080000}"/>
    <cellStyle name="20% - 강조색3 2 2 9 2" xfId="2185" xr:uid="{00000000-0005-0000-0000-00005B080000}"/>
    <cellStyle name="20% - 강조색3 2 3" xfId="2186" xr:uid="{00000000-0005-0000-0000-00005C080000}"/>
    <cellStyle name="20% - 강조색3 2 3 10" xfId="2187" xr:uid="{00000000-0005-0000-0000-00005D080000}"/>
    <cellStyle name="20% - 강조색3 2 3 11" xfId="2188" xr:uid="{00000000-0005-0000-0000-00005E080000}"/>
    <cellStyle name="20% - 강조색3 2 3 2" xfId="2189" xr:uid="{00000000-0005-0000-0000-00005F080000}"/>
    <cellStyle name="20% - 강조색3 2 3 2 2" xfId="2190" xr:uid="{00000000-0005-0000-0000-000060080000}"/>
    <cellStyle name="20% - 강조색3 2 3 2 2 2" xfId="2191" xr:uid="{00000000-0005-0000-0000-000061080000}"/>
    <cellStyle name="20% - 강조색3 2 3 2 2 2 2" xfId="2192" xr:uid="{00000000-0005-0000-0000-000062080000}"/>
    <cellStyle name="20% - 강조색3 2 3 2 2 2 2 2" xfId="2193" xr:uid="{00000000-0005-0000-0000-000063080000}"/>
    <cellStyle name="20% - 강조색3 2 3 2 2 2 3" xfId="2194" xr:uid="{00000000-0005-0000-0000-000064080000}"/>
    <cellStyle name="20% - 강조색3 2 3 2 2 3" xfId="2195" xr:uid="{00000000-0005-0000-0000-000065080000}"/>
    <cellStyle name="20% - 강조색3 2 3 2 2 3 2" xfId="2196" xr:uid="{00000000-0005-0000-0000-000066080000}"/>
    <cellStyle name="20% - 강조색3 2 3 2 2 3 2 2" xfId="2197" xr:uid="{00000000-0005-0000-0000-000067080000}"/>
    <cellStyle name="20% - 강조색3 2 3 2 2 3 3" xfId="2198" xr:uid="{00000000-0005-0000-0000-000068080000}"/>
    <cellStyle name="20% - 강조색3 2 3 2 2 4" xfId="2199" xr:uid="{00000000-0005-0000-0000-000069080000}"/>
    <cellStyle name="20% - 강조색3 2 3 2 2 4 2" xfId="2200" xr:uid="{00000000-0005-0000-0000-00006A080000}"/>
    <cellStyle name="20% - 강조색3 2 3 2 2 4 2 2" xfId="2201" xr:uid="{00000000-0005-0000-0000-00006B080000}"/>
    <cellStyle name="20% - 강조색3 2 3 2 2 4 3" xfId="2202" xr:uid="{00000000-0005-0000-0000-00006C080000}"/>
    <cellStyle name="20% - 강조색3 2 3 2 2 5" xfId="2203" xr:uid="{00000000-0005-0000-0000-00006D080000}"/>
    <cellStyle name="20% - 강조색3 2 3 2 2 5 2" xfId="2204" xr:uid="{00000000-0005-0000-0000-00006E080000}"/>
    <cellStyle name="20% - 강조색3 2 3 2 2 6" xfId="2205" xr:uid="{00000000-0005-0000-0000-00006F080000}"/>
    <cellStyle name="20% - 강조색3 2 3 2 3" xfId="2206" xr:uid="{00000000-0005-0000-0000-000070080000}"/>
    <cellStyle name="20% - 강조색3 2 3 2 3 2" xfId="2207" xr:uid="{00000000-0005-0000-0000-000071080000}"/>
    <cellStyle name="20% - 강조색3 2 3 2 3 2 2" xfId="2208" xr:uid="{00000000-0005-0000-0000-000072080000}"/>
    <cellStyle name="20% - 강조색3 2 3 2 3 3" xfId="2209" xr:uid="{00000000-0005-0000-0000-000073080000}"/>
    <cellStyle name="20% - 강조색3 2 3 2 4" xfId="2210" xr:uid="{00000000-0005-0000-0000-000074080000}"/>
    <cellStyle name="20% - 강조색3 2 3 2 4 2" xfId="2211" xr:uid="{00000000-0005-0000-0000-000075080000}"/>
    <cellStyle name="20% - 강조색3 2 3 2 4 2 2" xfId="2212" xr:uid="{00000000-0005-0000-0000-000076080000}"/>
    <cellStyle name="20% - 강조색3 2 3 2 4 3" xfId="2213" xr:uid="{00000000-0005-0000-0000-000077080000}"/>
    <cellStyle name="20% - 강조색3 2 3 2 5" xfId="2214" xr:uid="{00000000-0005-0000-0000-000078080000}"/>
    <cellStyle name="20% - 강조색3 2 3 2 5 2" xfId="2215" xr:uid="{00000000-0005-0000-0000-000079080000}"/>
    <cellStyle name="20% - 강조색3 2 3 2 5 2 2" xfId="2216" xr:uid="{00000000-0005-0000-0000-00007A080000}"/>
    <cellStyle name="20% - 강조색3 2 3 2 5 3" xfId="2217" xr:uid="{00000000-0005-0000-0000-00007B080000}"/>
    <cellStyle name="20% - 강조색3 2 3 2 6" xfId="2218" xr:uid="{00000000-0005-0000-0000-00007C080000}"/>
    <cellStyle name="20% - 강조색3 2 3 2 6 2" xfId="2219" xr:uid="{00000000-0005-0000-0000-00007D080000}"/>
    <cellStyle name="20% - 강조색3 2 3 2 6 2 2" xfId="2220" xr:uid="{00000000-0005-0000-0000-00007E080000}"/>
    <cellStyle name="20% - 강조색3 2 3 2 6 3" xfId="2221" xr:uid="{00000000-0005-0000-0000-00007F080000}"/>
    <cellStyle name="20% - 강조색3 2 3 2 7" xfId="2222" xr:uid="{00000000-0005-0000-0000-000080080000}"/>
    <cellStyle name="20% - 강조색3 2 3 2 7 2" xfId="2223" xr:uid="{00000000-0005-0000-0000-000081080000}"/>
    <cellStyle name="20% - 강조색3 2 3 2 8" xfId="2224" xr:uid="{00000000-0005-0000-0000-000082080000}"/>
    <cellStyle name="20% - 강조색3 2 3 2 9" xfId="2225" xr:uid="{00000000-0005-0000-0000-000083080000}"/>
    <cellStyle name="20% - 강조색3 2 3 3" xfId="2226" xr:uid="{00000000-0005-0000-0000-000084080000}"/>
    <cellStyle name="20% - 강조색3 2 3 3 2" xfId="2227" xr:uid="{00000000-0005-0000-0000-000085080000}"/>
    <cellStyle name="20% - 강조색3 2 3 3 2 2" xfId="2228" xr:uid="{00000000-0005-0000-0000-000086080000}"/>
    <cellStyle name="20% - 강조색3 2 3 3 2 2 2" xfId="2229" xr:uid="{00000000-0005-0000-0000-000087080000}"/>
    <cellStyle name="20% - 강조색3 2 3 3 2 3" xfId="2230" xr:uid="{00000000-0005-0000-0000-000088080000}"/>
    <cellStyle name="20% - 강조색3 2 3 3 3" xfId="2231" xr:uid="{00000000-0005-0000-0000-000089080000}"/>
    <cellStyle name="20% - 강조색3 2 3 3 3 2" xfId="2232" xr:uid="{00000000-0005-0000-0000-00008A080000}"/>
    <cellStyle name="20% - 강조색3 2 3 3 3 2 2" xfId="2233" xr:uid="{00000000-0005-0000-0000-00008B080000}"/>
    <cellStyle name="20% - 강조색3 2 3 3 3 3" xfId="2234" xr:uid="{00000000-0005-0000-0000-00008C080000}"/>
    <cellStyle name="20% - 강조색3 2 3 3 4" xfId="2235" xr:uid="{00000000-0005-0000-0000-00008D080000}"/>
    <cellStyle name="20% - 강조색3 2 3 3 4 2" xfId="2236" xr:uid="{00000000-0005-0000-0000-00008E080000}"/>
    <cellStyle name="20% - 강조색3 2 3 3 4 2 2" xfId="2237" xr:uid="{00000000-0005-0000-0000-00008F080000}"/>
    <cellStyle name="20% - 강조색3 2 3 3 4 3" xfId="2238" xr:uid="{00000000-0005-0000-0000-000090080000}"/>
    <cellStyle name="20% - 강조색3 2 3 3 5" xfId="2239" xr:uid="{00000000-0005-0000-0000-000091080000}"/>
    <cellStyle name="20% - 강조색3 2 3 3 5 2" xfId="2240" xr:uid="{00000000-0005-0000-0000-000092080000}"/>
    <cellStyle name="20% - 강조색3 2 3 3 6" xfId="2241" xr:uid="{00000000-0005-0000-0000-000093080000}"/>
    <cellStyle name="20% - 강조색3 2 3 4" xfId="2242" xr:uid="{00000000-0005-0000-0000-000094080000}"/>
    <cellStyle name="20% - 강조색3 2 3 4 2" xfId="2243" xr:uid="{00000000-0005-0000-0000-000095080000}"/>
    <cellStyle name="20% - 강조색3 2 3 4 2 2" xfId="2244" xr:uid="{00000000-0005-0000-0000-000096080000}"/>
    <cellStyle name="20% - 강조색3 2 3 4 2 2 2" xfId="2245" xr:uid="{00000000-0005-0000-0000-000097080000}"/>
    <cellStyle name="20% - 강조색3 2 3 4 2 3" xfId="2246" xr:uid="{00000000-0005-0000-0000-000098080000}"/>
    <cellStyle name="20% - 강조색3 2 3 4 3" xfId="2247" xr:uid="{00000000-0005-0000-0000-000099080000}"/>
    <cellStyle name="20% - 강조색3 2 3 4 3 2" xfId="2248" xr:uid="{00000000-0005-0000-0000-00009A080000}"/>
    <cellStyle name="20% - 강조색3 2 3 4 3 2 2" xfId="2249" xr:uid="{00000000-0005-0000-0000-00009B080000}"/>
    <cellStyle name="20% - 강조색3 2 3 4 3 3" xfId="2250" xr:uid="{00000000-0005-0000-0000-00009C080000}"/>
    <cellStyle name="20% - 강조색3 2 3 4 4" xfId="2251" xr:uid="{00000000-0005-0000-0000-00009D080000}"/>
    <cellStyle name="20% - 강조색3 2 3 4 4 2" xfId="2252" xr:uid="{00000000-0005-0000-0000-00009E080000}"/>
    <cellStyle name="20% - 강조색3 2 3 4 4 2 2" xfId="2253" xr:uid="{00000000-0005-0000-0000-00009F080000}"/>
    <cellStyle name="20% - 강조색3 2 3 4 4 3" xfId="2254" xr:uid="{00000000-0005-0000-0000-0000A0080000}"/>
    <cellStyle name="20% - 강조색3 2 3 4 5" xfId="2255" xr:uid="{00000000-0005-0000-0000-0000A1080000}"/>
    <cellStyle name="20% - 강조색3 2 3 4 5 2" xfId="2256" xr:uid="{00000000-0005-0000-0000-0000A2080000}"/>
    <cellStyle name="20% - 강조색3 2 3 4 6" xfId="2257" xr:uid="{00000000-0005-0000-0000-0000A3080000}"/>
    <cellStyle name="20% - 강조색3 2 3 5" xfId="2258" xr:uid="{00000000-0005-0000-0000-0000A4080000}"/>
    <cellStyle name="20% - 강조색3 2 3 5 2" xfId="2259" xr:uid="{00000000-0005-0000-0000-0000A5080000}"/>
    <cellStyle name="20% - 강조색3 2 3 5 2 2" xfId="2260" xr:uid="{00000000-0005-0000-0000-0000A6080000}"/>
    <cellStyle name="20% - 강조색3 2 3 5 3" xfId="2261" xr:uid="{00000000-0005-0000-0000-0000A7080000}"/>
    <cellStyle name="20% - 강조색3 2 3 6" xfId="2262" xr:uid="{00000000-0005-0000-0000-0000A8080000}"/>
    <cellStyle name="20% - 강조색3 2 3 6 2" xfId="2263" xr:uid="{00000000-0005-0000-0000-0000A9080000}"/>
    <cellStyle name="20% - 강조색3 2 3 6 2 2" xfId="2264" xr:uid="{00000000-0005-0000-0000-0000AA080000}"/>
    <cellStyle name="20% - 강조색3 2 3 6 3" xfId="2265" xr:uid="{00000000-0005-0000-0000-0000AB080000}"/>
    <cellStyle name="20% - 강조색3 2 3 7" xfId="2266" xr:uid="{00000000-0005-0000-0000-0000AC080000}"/>
    <cellStyle name="20% - 강조색3 2 3 7 2" xfId="2267" xr:uid="{00000000-0005-0000-0000-0000AD080000}"/>
    <cellStyle name="20% - 강조색3 2 3 7 2 2" xfId="2268" xr:uid="{00000000-0005-0000-0000-0000AE080000}"/>
    <cellStyle name="20% - 강조색3 2 3 7 3" xfId="2269" xr:uid="{00000000-0005-0000-0000-0000AF080000}"/>
    <cellStyle name="20% - 강조색3 2 3 8" xfId="2270" xr:uid="{00000000-0005-0000-0000-0000B0080000}"/>
    <cellStyle name="20% - 강조색3 2 3 8 2" xfId="2271" xr:uid="{00000000-0005-0000-0000-0000B1080000}"/>
    <cellStyle name="20% - 강조색3 2 3 8 2 2" xfId="2272" xr:uid="{00000000-0005-0000-0000-0000B2080000}"/>
    <cellStyle name="20% - 강조색3 2 3 8 3" xfId="2273" xr:uid="{00000000-0005-0000-0000-0000B3080000}"/>
    <cellStyle name="20% - 강조색3 2 3 9" xfId="2274" xr:uid="{00000000-0005-0000-0000-0000B4080000}"/>
    <cellStyle name="20% - 강조색3 2 3 9 2" xfId="2275" xr:uid="{00000000-0005-0000-0000-0000B5080000}"/>
    <cellStyle name="20% - 강조색3 2 4" xfId="2276" xr:uid="{00000000-0005-0000-0000-0000B6080000}"/>
    <cellStyle name="20% - 강조색3 2 4 10" xfId="2277" xr:uid="{00000000-0005-0000-0000-0000B7080000}"/>
    <cellStyle name="20% - 강조색3 2 4 2" xfId="2278" xr:uid="{00000000-0005-0000-0000-0000B8080000}"/>
    <cellStyle name="20% - 강조색3 2 4 2 2" xfId="2279" xr:uid="{00000000-0005-0000-0000-0000B9080000}"/>
    <cellStyle name="20% - 강조색3 2 4 2 2 2" xfId="2280" xr:uid="{00000000-0005-0000-0000-0000BA080000}"/>
    <cellStyle name="20% - 강조색3 2 4 2 2 2 2" xfId="2281" xr:uid="{00000000-0005-0000-0000-0000BB080000}"/>
    <cellStyle name="20% - 강조색3 2 4 2 2 2 2 2" xfId="2282" xr:uid="{00000000-0005-0000-0000-0000BC080000}"/>
    <cellStyle name="20% - 강조색3 2 4 2 2 2 3" xfId="2283" xr:uid="{00000000-0005-0000-0000-0000BD080000}"/>
    <cellStyle name="20% - 강조색3 2 4 2 2 3" xfId="2284" xr:uid="{00000000-0005-0000-0000-0000BE080000}"/>
    <cellStyle name="20% - 강조색3 2 4 2 2 3 2" xfId="2285" xr:uid="{00000000-0005-0000-0000-0000BF080000}"/>
    <cellStyle name="20% - 강조색3 2 4 2 2 3 2 2" xfId="2286" xr:uid="{00000000-0005-0000-0000-0000C0080000}"/>
    <cellStyle name="20% - 강조색3 2 4 2 2 3 3" xfId="2287" xr:uid="{00000000-0005-0000-0000-0000C1080000}"/>
    <cellStyle name="20% - 강조색3 2 4 2 2 4" xfId="2288" xr:uid="{00000000-0005-0000-0000-0000C2080000}"/>
    <cellStyle name="20% - 강조색3 2 4 2 2 4 2" xfId="2289" xr:uid="{00000000-0005-0000-0000-0000C3080000}"/>
    <cellStyle name="20% - 강조색3 2 4 2 2 4 2 2" xfId="2290" xr:uid="{00000000-0005-0000-0000-0000C4080000}"/>
    <cellStyle name="20% - 강조색3 2 4 2 2 4 3" xfId="2291" xr:uid="{00000000-0005-0000-0000-0000C5080000}"/>
    <cellStyle name="20% - 강조색3 2 4 2 2 5" xfId="2292" xr:uid="{00000000-0005-0000-0000-0000C6080000}"/>
    <cellStyle name="20% - 강조색3 2 4 2 2 5 2" xfId="2293" xr:uid="{00000000-0005-0000-0000-0000C7080000}"/>
    <cellStyle name="20% - 강조색3 2 4 2 2 6" xfId="2294" xr:uid="{00000000-0005-0000-0000-0000C8080000}"/>
    <cellStyle name="20% - 강조색3 2 4 2 3" xfId="2295" xr:uid="{00000000-0005-0000-0000-0000C9080000}"/>
    <cellStyle name="20% - 강조색3 2 4 2 3 2" xfId="2296" xr:uid="{00000000-0005-0000-0000-0000CA080000}"/>
    <cellStyle name="20% - 강조색3 2 4 2 3 2 2" xfId="2297" xr:uid="{00000000-0005-0000-0000-0000CB080000}"/>
    <cellStyle name="20% - 강조색3 2 4 2 3 3" xfId="2298" xr:uid="{00000000-0005-0000-0000-0000CC080000}"/>
    <cellStyle name="20% - 강조색3 2 4 2 4" xfId="2299" xr:uid="{00000000-0005-0000-0000-0000CD080000}"/>
    <cellStyle name="20% - 강조색3 2 4 2 4 2" xfId="2300" xr:uid="{00000000-0005-0000-0000-0000CE080000}"/>
    <cellStyle name="20% - 강조색3 2 4 2 4 2 2" xfId="2301" xr:uid="{00000000-0005-0000-0000-0000CF080000}"/>
    <cellStyle name="20% - 강조색3 2 4 2 4 3" xfId="2302" xr:uid="{00000000-0005-0000-0000-0000D0080000}"/>
    <cellStyle name="20% - 강조색3 2 4 2 5" xfId="2303" xr:uid="{00000000-0005-0000-0000-0000D1080000}"/>
    <cellStyle name="20% - 강조색3 2 4 2 5 2" xfId="2304" xr:uid="{00000000-0005-0000-0000-0000D2080000}"/>
    <cellStyle name="20% - 강조색3 2 4 2 5 2 2" xfId="2305" xr:uid="{00000000-0005-0000-0000-0000D3080000}"/>
    <cellStyle name="20% - 강조색3 2 4 2 5 3" xfId="2306" xr:uid="{00000000-0005-0000-0000-0000D4080000}"/>
    <cellStyle name="20% - 강조색3 2 4 2 6" xfId="2307" xr:uid="{00000000-0005-0000-0000-0000D5080000}"/>
    <cellStyle name="20% - 강조색3 2 4 2 6 2" xfId="2308" xr:uid="{00000000-0005-0000-0000-0000D6080000}"/>
    <cellStyle name="20% - 강조색3 2 4 2 7" xfId="2309" xr:uid="{00000000-0005-0000-0000-0000D7080000}"/>
    <cellStyle name="20% - 강조색3 2 4 2 8" xfId="2310" xr:uid="{00000000-0005-0000-0000-0000D8080000}"/>
    <cellStyle name="20% - 강조색3 2 4 3" xfId="2311" xr:uid="{00000000-0005-0000-0000-0000D9080000}"/>
    <cellStyle name="20% - 강조색3 2 4 3 2" xfId="2312" xr:uid="{00000000-0005-0000-0000-0000DA080000}"/>
    <cellStyle name="20% - 강조색3 2 4 3 2 2" xfId="2313" xr:uid="{00000000-0005-0000-0000-0000DB080000}"/>
    <cellStyle name="20% - 강조색3 2 4 3 2 2 2" xfId="2314" xr:uid="{00000000-0005-0000-0000-0000DC080000}"/>
    <cellStyle name="20% - 강조색3 2 4 3 2 3" xfId="2315" xr:uid="{00000000-0005-0000-0000-0000DD080000}"/>
    <cellStyle name="20% - 강조색3 2 4 3 3" xfId="2316" xr:uid="{00000000-0005-0000-0000-0000DE080000}"/>
    <cellStyle name="20% - 강조색3 2 4 3 3 2" xfId="2317" xr:uid="{00000000-0005-0000-0000-0000DF080000}"/>
    <cellStyle name="20% - 강조색3 2 4 3 3 2 2" xfId="2318" xr:uid="{00000000-0005-0000-0000-0000E0080000}"/>
    <cellStyle name="20% - 강조색3 2 4 3 3 3" xfId="2319" xr:uid="{00000000-0005-0000-0000-0000E1080000}"/>
    <cellStyle name="20% - 강조색3 2 4 3 4" xfId="2320" xr:uid="{00000000-0005-0000-0000-0000E2080000}"/>
    <cellStyle name="20% - 강조색3 2 4 3 4 2" xfId="2321" xr:uid="{00000000-0005-0000-0000-0000E3080000}"/>
    <cellStyle name="20% - 강조색3 2 4 3 4 2 2" xfId="2322" xr:uid="{00000000-0005-0000-0000-0000E4080000}"/>
    <cellStyle name="20% - 강조색3 2 4 3 4 3" xfId="2323" xr:uid="{00000000-0005-0000-0000-0000E5080000}"/>
    <cellStyle name="20% - 강조색3 2 4 3 5" xfId="2324" xr:uid="{00000000-0005-0000-0000-0000E6080000}"/>
    <cellStyle name="20% - 강조색3 2 4 3 5 2" xfId="2325" xr:uid="{00000000-0005-0000-0000-0000E7080000}"/>
    <cellStyle name="20% - 강조색3 2 4 3 6" xfId="2326" xr:uid="{00000000-0005-0000-0000-0000E8080000}"/>
    <cellStyle name="20% - 강조색3 2 4 4" xfId="2327" xr:uid="{00000000-0005-0000-0000-0000E9080000}"/>
    <cellStyle name="20% - 강조색3 2 4 4 2" xfId="2328" xr:uid="{00000000-0005-0000-0000-0000EA080000}"/>
    <cellStyle name="20% - 강조색3 2 4 4 2 2" xfId="2329" xr:uid="{00000000-0005-0000-0000-0000EB080000}"/>
    <cellStyle name="20% - 강조색3 2 4 4 3" xfId="2330" xr:uid="{00000000-0005-0000-0000-0000EC080000}"/>
    <cellStyle name="20% - 강조색3 2 4 5" xfId="2331" xr:uid="{00000000-0005-0000-0000-0000ED080000}"/>
    <cellStyle name="20% - 강조색3 2 4 5 2" xfId="2332" xr:uid="{00000000-0005-0000-0000-0000EE080000}"/>
    <cellStyle name="20% - 강조색3 2 4 5 2 2" xfId="2333" xr:uid="{00000000-0005-0000-0000-0000EF080000}"/>
    <cellStyle name="20% - 강조색3 2 4 5 3" xfId="2334" xr:uid="{00000000-0005-0000-0000-0000F0080000}"/>
    <cellStyle name="20% - 강조색3 2 4 6" xfId="2335" xr:uid="{00000000-0005-0000-0000-0000F1080000}"/>
    <cellStyle name="20% - 강조색3 2 4 6 2" xfId="2336" xr:uid="{00000000-0005-0000-0000-0000F2080000}"/>
    <cellStyle name="20% - 강조색3 2 4 6 2 2" xfId="2337" xr:uid="{00000000-0005-0000-0000-0000F3080000}"/>
    <cellStyle name="20% - 강조색3 2 4 6 3" xfId="2338" xr:uid="{00000000-0005-0000-0000-0000F4080000}"/>
    <cellStyle name="20% - 강조색3 2 4 7" xfId="2339" xr:uid="{00000000-0005-0000-0000-0000F5080000}"/>
    <cellStyle name="20% - 강조색3 2 4 7 2" xfId="2340" xr:uid="{00000000-0005-0000-0000-0000F6080000}"/>
    <cellStyle name="20% - 강조색3 2 4 7 2 2" xfId="2341" xr:uid="{00000000-0005-0000-0000-0000F7080000}"/>
    <cellStyle name="20% - 강조색3 2 4 7 3" xfId="2342" xr:uid="{00000000-0005-0000-0000-0000F8080000}"/>
    <cellStyle name="20% - 강조색3 2 4 8" xfId="2343" xr:uid="{00000000-0005-0000-0000-0000F9080000}"/>
    <cellStyle name="20% - 강조색3 2 4 8 2" xfId="2344" xr:uid="{00000000-0005-0000-0000-0000FA080000}"/>
    <cellStyle name="20% - 강조색3 2 4 9" xfId="2345" xr:uid="{00000000-0005-0000-0000-0000FB080000}"/>
    <cellStyle name="20% - 강조색3 2 5" xfId="2346" xr:uid="{00000000-0005-0000-0000-0000FC080000}"/>
    <cellStyle name="20% - 강조색3 2 5 2" xfId="2347" xr:uid="{00000000-0005-0000-0000-0000FD080000}"/>
    <cellStyle name="20% - 강조색3 2 5 2 2" xfId="2348" xr:uid="{00000000-0005-0000-0000-0000FE080000}"/>
    <cellStyle name="20% - 강조색3 2 5 2 2 2" xfId="2349" xr:uid="{00000000-0005-0000-0000-0000FF080000}"/>
    <cellStyle name="20% - 강조색3 2 5 2 2 2 2" xfId="2350" xr:uid="{00000000-0005-0000-0000-000000090000}"/>
    <cellStyle name="20% - 강조색3 2 5 2 2 3" xfId="2351" xr:uid="{00000000-0005-0000-0000-000001090000}"/>
    <cellStyle name="20% - 강조색3 2 5 2 3" xfId="2352" xr:uid="{00000000-0005-0000-0000-000002090000}"/>
    <cellStyle name="20% - 강조색3 2 5 2 3 2" xfId="2353" xr:uid="{00000000-0005-0000-0000-000003090000}"/>
    <cellStyle name="20% - 강조색3 2 5 2 3 2 2" xfId="2354" xr:uid="{00000000-0005-0000-0000-000004090000}"/>
    <cellStyle name="20% - 강조색3 2 5 2 3 3" xfId="2355" xr:uid="{00000000-0005-0000-0000-000005090000}"/>
    <cellStyle name="20% - 강조색3 2 5 2 4" xfId="2356" xr:uid="{00000000-0005-0000-0000-000006090000}"/>
    <cellStyle name="20% - 강조색3 2 5 2 4 2" xfId="2357" xr:uid="{00000000-0005-0000-0000-000007090000}"/>
    <cellStyle name="20% - 강조색3 2 5 2 4 2 2" xfId="2358" xr:uid="{00000000-0005-0000-0000-000008090000}"/>
    <cellStyle name="20% - 강조색3 2 5 2 4 3" xfId="2359" xr:uid="{00000000-0005-0000-0000-000009090000}"/>
    <cellStyle name="20% - 강조색3 2 5 2 5" xfId="2360" xr:uid="{00000000-0005-0000-0000-00000A090000}"/>
    <cellStyle name="20% - 강조색3 2 5 2 5 2" xfId="2361" xr:uid="{00000000-0005-0000-0000-00000B090000}"/>
    <cellStyle name="20% - 강조색3 2 5 2 6" xfId="2362" xr:uid="{00000000-0005-0000-0000-00000C090000}"/>
    <cellStyle name="20% - 강조색3 2 5 3" xfId="2363" xr:uid="{00000000-0005-0000-0000-00000D090000}"/>
    <cellStyle name="20% - 강조색3 2 5 3 2" xfId="2364" xr:uid="{00000000-0005-0000-0000-00000E090000}"/>
    <cellStyle name="20% - 강조색3 2 5 3 2 2" xfId="2365" xr:uid="{00000000-0005-0000-0000-00000F090000}"/>
    <cellStyle name="20% - 강조색3 2 5 3 3" xfId="2366" xr:uid="{00000000-0005-0000-0000-000010090000}"/>
    <cellStyle name="20% - 강조색3 2 5 4" xfId="2367" xr:uid="{00000000-0005-0000-0000-000011090000}"/>
    <cellStyle name="20% - 강조색3 2 5 4 2" xfId="2368" xr:uid="{00000000-0005-0000-0000-000012090000}"/>
    <cellStyle name="20% - 강조색3 2 5 4 2 2" xfId="2369" xr:uid="{00000000-0005-0000-0000-000013090000}"/>
    <cellStyle name="20% - 강조색3 2 5 4 3" xfId="2370" xr:uid="{00000000-0005-0000-0000-000014090000}"/>
    <cellStyle name="20% - 강조색3 2 5 5" xfId="2371" xr:uid="{00000000-0005-0000-0000-000015090000}"/>
    <cellStyle name="20% - 강조색3 2 5 5 2" xfId="2372" xr:uid="{00000000-0005-0000-0000-000016090000}"/>
    <cellStyle name="20% - 강조색3 2 5 5 2 2" xfId="2373" xr:uid="{00000000-0005-0000-0000-000017090000}"/>
    <cellStyle name="20% - 강조색3 2 5 5 3" xfId="2374" xr:uid="{00000000-0005-0000-0000-000018090000}"/>
    <cellStyle name="20% - 강조색3 2 5 6" xfId="2375" xr:uid="{00000000-0005-0000-0000-000019090000}"/>
    <cellStyle name="20% - 강조색3 2 5 6 2" xfId="2376" xr:uid="{00000000-0005-0000-0000-00001A090000}"/>
    <cellStyle name="20% - 강조색3 2 5 7" xfId="2377" xr:uid="{00000000-0005-0000-0000-00001B090000}"/>
    <cellStyle name="20% - 강조색3 2 5 8" xfId="2378" xr:uid="{00000000-0005-0000-0000-00001C090000}"/>
    <cellStyle name="20% - 강조색3 2 6" xfId="2379" xr:uid="{00000000-0005-0000-0000-00001D090000}"/>
    <cellStyle name="20% - 강조색3 2 6 2" xfId="2380" xr:uid="{00000000-0005-0000-0000-00001E090000}"/>
    <cellStyle name="20% - 강조색3 2 6 2 2" xfId="2381" xr:uid="{00000000-0005-0000-0000-00001F090000}"/>
    <cellStyle name="20% - 강조색3 2 6 2 2 2" xfId="2382" xr:uid="{00000000-0005-0000-0000-000020090000}"/>
    <cellStyle name="20% - 강조색3 2 6 2 3" xfId="2383" xr:uid="{00000000-0005-0000-0000-000021090000}"/>
    <cellStyle name="20% - 강조색3 2 6 3" xfId="2384" xr:uid="{00000000-0005-0000-0000-000022090000}"/>
    <cellStyle name="20% - 강조색3 2 6 3 2" xfId="2385" xr:uid="{00000000-0005-0000-0000-000023090000}"/>
    <cellStyle name="20% - 강조색3 2 6 3 2 2" xfId="2386" xr:uid="{00000000-0005-0000-0000-000024090000}"/>
    <cellStyle name="20% - 강조색3 2 6 3 3" xfId="2387" xr:uid="{00000000-0005-0000-0000-000025090000}"/>
    <cellStyle name="20% - 강조색3 2 6 4" xfId="2388" xr:uid="{00000000-0005-0000-0000-000026090000}"/>
    <cellStyle name="20% - 강조색3 2 6 4 2" xfId="2389" xr:uid="{00000000-0005-0000-0000-000027090000}"/>
    <cellStyle name="20% - 강조색3 2 6 4 2 2" xfId="2390" xr:uid="{00000000-0005-0000-0000-000028090000}"/>
    <cellStyle name="20% - 강조색3 2 6 4 3" xfId="2391" xr:uid="{00000000-0005-0000-0000-000029090000}"/>
    <cellStyle name="20% - 강조색3 2 6 5" xfId="2392" xr:uid="{00000000-0005-0000-0000-00002A090000}"/>
    <cellStyle name="20% - 강조색3 2 6 5 2" xfId="2393" xr:uid="{00000000-0005-0000-0000-00002B090000}"/>
    <cellStyle name="20% - 강조색3 2 6 6" xfId="2394" xr:uid="{00000000-0005-0000-0000-00002C090000}"/>
    <cellStyle name="20% - 강조색3 2 7" xfId="2395" xr:uid="{00000000-0005-0000-0000-00002D090000}"/>
    <cellStyle name="20% - 강조색3 2 7 2" xfId="2396" xr:uid="{00000000-0005-0000-0000-00002E090000}"/>
    <cellStyle name="20% - 강조색3 2 7 2 2" xfId="2397" xr:uid="{00000000-0005-0000-0000-00002F090000}"/>
    <cellStyle name="20% - 강조색3 2 7 2 2 2" xfId="2398" xr:uid="{00000000-0005-0000-0000-000030090000}"/>
    <cellStyle name="20% - 강조색3 2 7 2 3" xfId="2399" xr:uid="{00000000-0005-0000-0000-000031090000}"/>
    <cellStyle name="20% - 강조색3 2 7 3" xfId="2400" xr:uid="{00000000-0005-0000-0000-000032090000}"/>
    <cellStyle name="20% - 강조색3 2 7 3 2" xfId="2401" xr:uid="{00000000-0005-0000-0000-000033090000}"/>
    <cellStyle name="20% - 강조색3 2 7 3 2 2" xfId="2402" xr:uid="{00000000-0005-0000-0000-000034090000}"/>
    <cellStyle name="20% - 강조색3 2 7 3 3" xfId="2403" xr:uid="{00000000-0005-0000-0000-000035090000}"/>
    <cellStyle name="20% - 강조색3 2 7 4" xfId="2404" xr:uid="{00000000-0005-0000-0000-000036090000}"/>
    <cellStyle name="20% - 강조색3 2 7 4 2" xfId="2405" xr:uid="{00000000-0005-0000-0000-000037090000}"/>
    <cellStyle name="20% - 강조색3 2 7 4 2 2" xfId="2406" xr:uid="{00000000-0005-0000-0000-000038090000}"/>
    <cellStyle name="20% - 강조색3 2 7 4 3" xfId="2407" xr:uid="{00000000-0005-0000-0000-000039090000}"/>
    <cellStyle name="20% - 강조색3 2 7 5" xfId="2408" xr:uid="{00000000-0005-0000-0000-00003A090000}"/>
    <cellStyle name="20% - 강조색3 2 7 5 2" xfId="2409" xr:uid="{00000000-0005-0000-0000-00003B090000}"/>
    <cellStyle name="20% - 강조색3 2 7 6" xfId="2410" xr:uid="{00000000-0005-0000-0000-00003C090000}"/>
    <cellStyle name="20% - 강조색3 2 8" xfId="2411" xr:uid="{00000000-0005-0000-0000-00003D090000}"/>
    <cellStyle name="20% - 강조색3 2 8 2" xfId="2412" xr:uid="{00000000-0005-0000-0000-00003E090000}"/>
    <cellStyle name="20% - 강조색3 2 8 2 2" xfId="2413" xr:uid="{00000000-0005-0000-0000-00003F090000}"/>
    <cellStyle name="20% - 강조색3 2 8 3" xfId="2414" xr:uid="{00000000-0005-0000-0000-000040090000}"/>
    <cellStyle name="20% - 강조색3 2 9" xfId="2415" xr:uid="{00000000-0005-0000-0000-000041090000}"/>
    <cellStyle name="20% - 강조색3 2 9 2" xfId="2416" xr:uid="{00000000-0005-0000-0000-000042090000}"/>
    <cellStyle name="20% - 강조색3 2 9 2 2" xfId="2417" xr:uid="{00000000-0005-0000-0000-000043090000}"/>
    <cellStyle name="20% - 강조색3 2 9 3" xfId="2418" xr:uid="{00000000-0005-0000-0000-000044090000}"/>
    <cellStyle name="20% - 강조색3 3" xfId="2419" xr:uid="{00000000-0005-0000-0000-000045090000}"/>
    <cellStyle name="20% - 강조색3 3 10" xfId="2420" xr:uid="{00000000-0005-0000-0000-000046090000}"/>
    <cellStyle name="20% - 강조색3 3 10 2" xfId="2421" xr:uid="{00000000-0005-0000-0000-000047090000}"/>
    <cellStyle name="20% - 강조색3 3 10 2 2" xfId="2422" xr:uid="{00000000-0005-0000-0000-000048090000}"/>
    <cellStyle name="20% - 강조색3 3 10 3" xfId="2423" xr:uid="{00000000-0005-0000-0000-000049090000}"/>
    <cellStyle name="20% - 강조색3 3 11" xfId="2424" xr:uid="{00000000-0005-0000-0000-00004A090000}"/>
    <cellStyle name="20% - 강조색3 3 11 2" xfId="2425" xr:uid="{00000000-0005-0000-0000-00004B090000}"/>
    <cellStyle name="20% - 강조색3 3 11 2 2" xfId="2426" xr:uid="{00000000-0005-0000-0000-00004C090000}"/>
    <cellStyle name="20% - 강조색3 3 11 3" xfId="2427" xr:uid="{00000000-0005-0000-0000-00004D090000}"/>
    <cellStyle name="20% - 강조색3 3 12" xfId="2428" xr:uid="{00000000-0005-0000-0000-00004E090000}"/>
    <cellStyle name="20% - 강조색3 3 12 2" xfId="2429" xr:uid="{00000000-0005-0000-0000-00004F090000}"/>
    <cellStyle name="20% - 강조색3 3 13" xfId="2430" xr:uid="{00000000-0005-0000-0000-000050090000}"/>
    <cellStyle name="20% - 강조색3 3 14" xfId="2431" xr:uid="{00000000-0005-0000-0000-000051090000}"/>
    <cellStyle name="20% - 강조색3 3 2" xfId="2432" xr:uid="{00000000-0005-0000-0000-000052090000}"/>
    <cellStyle name="20% - 강조색3 3 2 10" xfId="2433" xr:uid="{00000000-0005-0000-0000-000053090000}"/>
    <cellStyle name="20% - 강조색3 3 2 11" xfId="2434" xr:uid="{00000000-0005-0000-0000-000054090000}"/>
    <cellStyle name="20% - 강조색3 3 2 2" xfId="2435" xr:uid="{00000000-0005-0000-0000-000055090000}"/>
    <cellStyle name="20% - 강조색3 3 2 2 2" xfId="2436" xr:uid="{00000000-0005-0000-0000-000056090000}"/>
    <cellStyle name="20% - 강조색3 3 2 2 2 2" xfId="2437" xr:uid="{00000000-0005-0000-0000-000057090000}"/>
    <cellStyle name="20% - 강조색3 3 2 2 2 2 2" xfId="2438" xr:uid="{00000000-0005-0000-0000-000058090000}"/>
    <cellStyle name="20% - 강조색3 3 2 2 2 2 2 2" xfId="2439" xr:uid="{00000000-0005-0000-0000-000059090000}"/>
    <cellStyle name="20% - 강조색3 3 2 2 2 2 3" xfId="2440" xr:uid="{00000000-0005-0000-0000-00005A090000}"/>
    <cellStyle name="20% - 강조색3 3 2 2 2 3" xfId="2441" xr:uid="{00000000-0005-0000-0000-00005B090000}"/>
    <cellStyle name="20% - 강조색3 3 2 2 2 3 2" xfId="2442" xr:uid="{00000000-0005-0000-0000-00005C090000}"/>
    <cellStyle name="20% - 강조색3 3 2 2 2 3 2 2" xfId="2443" xr:uid="{00000000-0005-0000-0000-00005D090000}"/>
    <cellStyle name="20% - 강조색3 3 2 2 2 3 3" xfId="2444" xr:uid="{00000000-0005-0000-0000-00005E090000}"/>
    <cellStyle name="20% - 강조색3 3 2 2 2 4" xfId="2445" xr:uid="{00000000-0005-0000-0000-00005F090000}"/>
    <cellStyle name="20% - 강조색3 3 2 2 2 4 2" xfId="2446" xr:uid="{00000000-0005-0000-0000-000060090000}"/>
    <cellStyle name="20% - 강조색3 3 2 2 2 4 2 2" xfId="2447" xr:uid="{00000000-0005-0000-0000-000061090000}"/>
    <cellStyle name="20% - 강조색3 3 2 2 2 4 3" xfId="2448" xr:uid="{00000000-0005-0000-0000-000062090000}"/>
    <cellStyle name="20% - 강조색3 3 2 2 2 5" xfId="2449" xr:uid="{00000000-0005-0000-0000-000063090000}"/>
    <cellStyle name="20% - 강조색3 3 2 2 2 5 2" xfId="2450" xr:uid="{00000000-0005-0000-0000-000064090000}"/>
    <cellStyle name="20% - 강조색3 3 2 2 2 6" xfId="2451" xr:uid="{00000000-0005-0000-0000-000065090000}"/>
    <cellStyle name="20% - 강조색3 3 2 2 3" xfId="2452" xr:uid="{00000000-0005-0000-0000-000066090000}"/>
    <cellStyle name="20% - 강조색3 3 2 2 3 2" xfId="2453" xr:uid="{00000000-0005-0000-0000-000067090000}"/>
    <cellStyle name="20% - 강조색3 3 2 2 3 2 2" xfId="2454" xr:uid="{00000000-0005-0000-0000-000068090000}"/>
    <cellStyle name="20% - 강조색3 3 2 2 3 3" xfId="2455" xr:uid="{00000000-0005-0000-0000-000069090000}"/>
    <cellStyle name="20% - 강조색3 3 2 2 4" xfId="2456" xr:uid="{00000000-0005-0000-0000-00006A090000}"/>
    <cellStyle name="20% - 강조색3 3 2 2 4 2" xfId="2457" xr:uid="{00000000-0005-0000-0000-00006B090000}"/>
    <cellStyle name="20% - 강조색3 3 2 2 4 2 2" xfId="2458" xr:uid="{00000000-0005-0000-0000-00006C090000}"/>
    <cellStyle name="20% - 강조색3 3 2 2 4 3" xfId="2459" xr:uid="{00000000-0005-0000-0000-00006D090000}"/>
    <cellStyle name="20% - 강조색3 3 2 2 5" xfId="2460" xr:uid="{00000000-0005-0000-0000-00006E090000}"/>
    <cellStyle name="20% - 강조색3 3 2 2 5 2" xfId="2461" xr:uid="{00000000-0005-0000-0000-00006F090000}"/>
    <cellStyle name="20% - 강조색3 3 2 2 5 2 2" xfId="2462" xr:uid="{00000000-0005-0000-0000-000070090000}"/>
    <cellStyle name="20% - 강조색3 3 2 2 5 3" xfId="2463" xr:uid="{00000000-0005-0000-0000-000071090000}"/>
    <cellStyle name="20% - 강조색3 3 2 2 6" xfId="2464" xr:uid="{00000000-0005-0000-0000-000072090000}"/>
    <cellStyle name="20% - 강조색3 3 2 2 6 2" xfId="2465" xr:uid="{00000000-0005-0000-0000-000073090000}"/>
    <cellStyle name="20% - 강조색3 3 2 2 6 2 2" xfId="2466" xr:uid="{00000000-0005-0000-0000-000074090000}"/>
    <cellStyle name="20% - 강조색3 3 2 2 6 3" xfId="2467" xr:uid="{00000000-0005-0000-0000-000075090000}"/>
    <cellStyle name="20% - 강조색3 3 2 2 7" xfId="2468" xr:uid="{00000000-0005-0000-0000-000076090000}"/>
    <cellStyle name="20% - 강조색3 3 2 2 7 2" xfId="2469" xr:uid="{00000000-0005-0000-0000-000077090000}"/>
    <cellStyle name="20% - 강조색3 3 2 2 8" xfId="2470" xr:uid="{00000000-0005-0000-0000-000078090000}"/>
    <cellStyle name="20% - 강조색3 3 2 2 9" xfId="2471" xr:uid="{00000000-0005-0000-0000-000079090000}"/>
    <cellStyle name="20% - 강조색3 3 2 3" xfId="2472" xr:uid="{00000000-0005-0000-0000-00007A090000}"/>
    <cellStyle name="20% - 강조색3 3 2 3 2" xfId="2473" xr:uid="{00000000-0005-0000-0000-00007B090000}"/>
    <cellStyle name="20% - 강조색3 3 2 3 2 2" xfId="2474" xr:uid="{00000000-0005-0000-0000-00007C090000}"/>
    <cellStyle name="20% - 강조색3 3 2 3 2 2 2" xfId="2475" xr:uid="{00000000-0005-0000-0000-00007D090000}"/>
    <cellStyle name="20% - 강조색3 3 2 3 2 3" xfId="2476" xr:uid="{00000000-0005-0000-0000-00007E090000}"/>
    <cellStyle name="20% - 강조색3 3 2 3 3" xfId="2477" xr:uid="{00000000-0005-0000-0000-00007F090000}"/>
    <cellStyle name="20% - 강조색3 3 2 3 3 2" xfId="2478" xr:uid="{00000000-0005-0000-0000-000080090000}"/>
    <cellStyle name="20% - 강조색3 3 2 3 3 2 2" xfId="2479" xr:uid="{00000000-0005-0000-0000-000081090000}"/>
    <cellStyle name="20% - 강조색3 3 2 3 3 3" xfId="2480" xr:uid="{00000000-0005-0000-0000-000082090000}"/>
    <cellStyle name="20% - 강조색3 3 2 3 4" xfId="2481" xr:uid="{00000000-0005-0000-0000-000083090000}"/>
    <cellStyle name="20% - 강조색3 3 2 3 4 2" xfId="2482" xr:uid="{00000000-0005-0000-0000-000084090000}"/>
    <cellStyle name="20% - 강조색3 3 2 3 4 2 2" xfId="2483" xr:uid="{00000000-0005-0000-0000-000085090000}"/>
    <cellStyle name="20% - 강조색3 3 2 3 4 3" xfId="2484" xr:uid="{00000000-0005-0000-0000-000086090000}"/>
    <cellStyle name="20% - 강조색3 3 2 3 5" xfId="2485" xr:uid="{00000000-0005-0000-0000-000087090000}"/>
    <cellStyle name="20% - 강조색3 3 2 3 5 2" xfId="2486" xr:uid="{00000000-0005-0000-0000-000088090000}"/>
    <cellStyle name="20% - 강조색3 3 2 3 6" xfId="2487" xr:uid="{00000000-0005-0000-0000-000089090000}"/>
    <cellStyle name="20% - 강조색3 3 2 4" xfId="2488" xr:uid="{00000000-0005-0000-0000-00008A090000}"/>
    <cellStyle name="20% - 강조색3 3 2 4 2" xfId="2489" xr:uid="{00000000-0005-0000-0000-00008B090000}"/>
    <cellStyle name="20% - 강조색3 3 2 4 2 2" xfId="2490" xr:uid="{00000000-0005-0000-0000-00008C090000}"/>
    <cellStyle name="20% - 강조색3 3 2 4 2 2 2" xfId="2491" xr:uid="{00000000-0005-0000-0000-00008D090000}"/>
    <cellStyle name="20% - 강조색3 3 2 4 2 3" xfId="2492" xr:uid="{00000000-0005-0000-0000-00008E090000}"/>
    <cellStyle name="20% - 강조색3 3 2 4 3" xfId="2493" xr:uid="{00000000-0005-0000-0000-00008F090000}"/>
    <cellStyle name="20% - 강조색3 3 2 4 3 2" xfId="2494" xr:uid="{00000000-0005-0000-0000-000090090000}"/>
    <cellStyle name="20% - 강조색3 3 2 4 3 2 2" xfId="2495" xr:uid="{00000000-0005-0000-0000-000091090000}"/>
    <cellStyle name="20% - 강조색3 3 2 4 3 3" xfId="2496" xr:uid="{00000000-0005-0000-0000-000092090000}"/>
    <cellStyle name="20% - 강조색3 3 2 4 4" xfId="2497" xr:uid="{00000000-0005-0000-0000-000093090000}"/>
    <cellStyle name="20% - 강조색3 3 2 4 4 2" xfId="2498" xr:uid="{00000000-0005-0000-0000-000094090000}"/>
    <cellStyle name="20% - 강조색3 3 2 4 4 2 2" xfId="2499" xr:uid="{00000000-0005-0000-0000-000095090000}"/>
    <cellStyle name="20% - 강조색3 3 2 4 4 3" xfId="2500" xr:uid="{00000000-0005-0000-0000-000096090000}"/>
    <cellStyle name="20% - 강조색3 3 2 4 5" xfId="2501" xr:uid="{00000000-0005-0000-0000-000097090000}"/>
    <cellStyle name="20% - 강조색3 3 2 4 5 2" xfId="2502" xr:uid="{00000000-0005-0000-0000-000098090000}"/>
    <cellStyle name="20% - 강조색3 3 2 4 6" xfId="2503" xr:uid="{00000000-0005-0000-0000-000099090000}"/>
    <cellStyle name="20% - 강조색3 3 2 5" xfId="2504" xr:uid="{00000000-0005-0000-0000-00009A090000}"/>
    <cellStyle name="20% - 강조색3 3 2 5 2" xfId="2505" xr:uid="{00000000-0005-0000-0000-00009B090000}"/>
    <cellStyle name="20% - 강조색3 3 2 5 2 2" xfId="2506" xr:uid="{00000000-0005-0000-0000-00009C090000}"/>
    <cellStyle name="20% - 강조색3 3 2 5 3" xfId="2507" xr:uid="{00000000-0005-0000-0000-00009D090000}"/>
    <cellStyle name="20% - 강조색3 3 2 6" xfId="2508" xr:uid="{00000000-0005-0000-0000-00009E090000}"/>
    <cellStyle name="20% - 강조색3 3 2 6 2" xfId="2509" xr:uid="{00000000-0005-0000-0000-00009F090000}"/>
    <cellStyle name="20% - 강조색3 3 2 6 2 2" xfId="2510" xr:uid="{00000000-0005-0000-0000-0000A0090000}"/>
    <cellStyle name="20% - 강조색3 3 2 6 3" xfId="2511" xr:uid="{00000000-0005-0000-0000-0000A1090000}"/>
    <cellStyle name="20% - 강조색3 3 2 7" xfId="2512" xr:uid="{00000000-0005-0000-0000-0000A2090000}"/>
    <cellStyle name="20% - 강조색3 3 2 7 2" xfId="2513" xr:uid="{00000000-0005-0000-0000-0000A3090000}"/>
    <cellStyle name="20% - 강조색3 3 2 7 2 2" xfId="2514" xr:uid="{00000000-0005-0000-0000-0000A4090000}"/>
    <cellStyle name="20% - 강조색3 3 2 7 3" xfId="2515" xr:uid="{00000000-0005-0000-0000-0000A5090000}"/>
    <cellStyle name="20% - 강조색3 3 2 8" xfId="2516" xr:uid="{00000000-0005-0000-0000-0000A6090000}"/>
    <cellStyle name="20% - 강조색3 3 2 8 2" xfId="2517" xr:uid="{00000000-0005-0000-0000-0000A7090000}"/>
    <cellStyle name="20% - 강조색3 3 2 8 2 2" xfId="2518" xr:uid="{00000000-0005-0000-0000-0000A8090000}"/>
    <cellStyle name="20% - 강조색3 3 2 8 3" xfId="2519" xr:uid="{00000000-0005-0000-0000-0000A9090000}"/>
    <cellStyle name="20% - 강조색3 3 2 9" xfId="2520" xr:uid="{00000000-0005-0000-0000-0000AA090000}"/>
    <cellStyle name="20% - 강조색3 3 2 9 2" xfId="2521" xr:uid="{00000000-0005-0000-0000-0000AB090000}"/>
    <cellStyle name="20% - 강조색3 3 3" xfId="2522" xr:uid="{00000000-0005-0000-0000-0000AC090000}"/>
    <cellStyle name="20% - 강조색3 3 3 10" xfId="2523" xr:uid="{00000000-0005-0000-0000-0000AD090000}"/>
    <cellStyle name="20% - 강조색3 3 3 11" xfId="2524" xr:uid="{00000000-0005-0000-0000-0000AE090000}"/>
    <cellStyle name="20% - 강조색3 3 3 2" xfId="2525" xr:uid="{00000000-0005-0000-0000-0000AF090000}"/>
    <cellStyle name="20% - 강조색3 3 3 2 2" xfId="2526" xr:uid="{00000000-0005-0000-0000-0000B0090000}"/>
    <cellStyle name="20% - 강조색3 3 3 2 2 2" xfId="2527" xr:uid="{00000000-0005-0000-0000-0000B1090000}"/>
    <cellStyle name="20% - 강조색3 3 3 2 2 2 2" xfId="2528" xr:uid="{00000000-0005-0000-0000-0000B2090000}"/>
    <cellStyle name="20% - 강조색3 3 3 2 2 2 2 2" xfId="2529" xr:uid="{00000000-0005-0000-0000-0000B3090000}"/>
    <cellStyle name="20% - 강조색3 3 3 2 2 2 3" xfId="2530" xr:uid="{00000000-0005-0000-0000-0000B4090000}"/>
    <cellStyle name="20% - 강조색3 3 3 2 2 3" xfId="2531" xr:uid="{00000000-0005-0000-0000-0000B5090000}"/>
    <cellStyle name="20% - 강조색3 3 3 2 2 3 2" xfId="2532" xr:uid="{00000000-0005-0000-0000-0000B6090000}"/>
    <cellStyle name="20% - 강조색3 3 3 2 2 3 2 2" xfId="2533" xr:uid="{00000000-0005-0000-0000-0000B7090000}"/>
    <cellStyle name="20% - 강조색3 3 3 2 2 3 3" xfId="2534" xr:uid="{00000000-0005-0000-0000-0000B8090000}"/>
    <cellStyle name="20% - 강조색3 3 3 2 2 4" xfId="2535" xr:uid="{00000000-0005-0000-0000-0000B9090000}"/>
    <cellStyle name="20% - 강조색3 3 3 2 2 4 2" xfId="2536" xr:uid="{00000000-0005-0000-0000-0000BA090000}"/>
    <cellStyle name="20% - 강조색3 3 3 2 2 4 2 2" xfId="2537" xr:uid="{00000000-0005-0000-0000-0000BB090000}"/>
    <cellStyle name="20% - 강조색3 3 3 2 2 4 3" xfId="2538" xr:uid="{00000000-0005-0000-0000-0000BC090000}"/>
    <cellStyle name="20% - 강조색3 3 3 2 2 5" xfId="2539" xr:uid="{00000000-0005-0000-0000-0000BD090000}"/>
    <cellStyle name="20% - 강조색3 3 3 2 2 5 2" xfId="2540" xr:uid="{00000000-0005-0000-0000-0000BE090000}"/>
    <cellStyle name="20% - 강조색3 3 3 2 2 6" xfId="2541" xr:uid="{00000000-0005-0000-0000-0000BF090000}"/>
    <cellStyle name="20% - 강조색3 3 3 2 3" xfId="2542" xr:uid="{00000000-0005-0000-0000-0000C0090000}"/>
    <cellStyle name="20% - 강조색3 3 3 2 3 2" xfId="2543" xr:uid="{00000000-0005-0000-0000-0000C1090000}"/>
    <cellStyle name="20% - 강조색3 3 3 2 3 2 2" xfId="2544" xr:uid="{00000000-0005-0000-0000-0000C2090000}"/>
    <cellStyle name="20% - 강조색3 3 3 2 3 3" xfId="2545" xr:uid="{00000000-0005-0000-0000-0000C3090000}"/>
    <cellStyle name="20% - 강조색3 3 3 2 4" xfId="2546" xr:uid="{00000000-0005-0000-0000-0000C4090000}"/>
    <cellStyle name="20% - 강조색3 3 3 2 4 2" xfId="2547" xr:uid="{00000000-0005-0000-0000-0000C5090000}"/>
    <cellStyle name="20% - 강조색3 3 3 2 4 2 2" xfId="2548" xr:uid="{00000000-0005-0000-0000-0000C6090000}"/>
    <cellStyle name="20% - 강조색3 3 3 2 4 3" xfId="2549" xr:uid="{00000000-0005-0000-0000-0000C7090000}"/>
    <cellStyle name="20% - 강조색3 3 3 2 5" xfId="2550" xr:uid="{00000000-0005-0000-0000-0000C8090000}"/>
    <cellStyle name="20% - 강조색3 3 3 2 5 2" xfId="2551" xr:uid="{00000000-0005-0000-0000-0000C9090000}"/>
    <cellStyle name="20% - 강조색3 3 3 2 5 2 2" xfId="2552" xr:uid="{00000000-0005-0000-0000-0000CA090000}"/>
    <cellStyle name="20% - 강조색3 3 3 2 5 3" xfId="2553" xr:uid="{00000000-0005-0000-0000-0000CB090000}"/>
    <cellStyle name="20% - 강조색3 3 3 2 6" xfId="2554" xr:uid="{00000000-0005-0000-0000-0000CC090000}"/>
    <cellStyle name="20% - 강조색3 3 3 2 6 2" xfId="2555" xr:uid="{00000000-0005-0000-0000-0000CD090000}"/>
    <cellStyle name="20% - 강조색3 3 3 2 6 2 2" xfId="2556" xr:uid="{00000000-0005-0000-0000-0000CE090000}"/>
    <cellStyle name="20% - 강조색3 3 3 2 6 3" xfId="2557" xr:uid="{00000000-0005-0000-0000-0000CF090000}"/>
    <cellStyle name="20% - 강조색3 3 3 2 7" xfId="2558" xr:uid="{00000000-0005-0000-0000-0000D0090000}"/>
    <cellStyle name="20% - 강조색3 3 3 2 7 2" xfId="2559" xr:uid="{00000000-0005-0000-0000-0000D1090000}"/>
    <cellStyle name="20% - 강조색3 3 3 2 8" xfId="2560" xr:uid="{00000000-0005-0000-0000-0000D2090000}"/>
    <cellStyle name="20% - 강조색3 3 3 2 9" xfId="2561" xr:uid="{00000000-0005-0000-0000-0000D3090000}"/>
    <cellStyle name="20% - 강조색3 3 3 3" xfId="2562" xr:uid="{00000000-0005-0000-0000-0000D4090000}"/>
    <cellStyle name="20% - 강조색3 3 3 3 2" xfId="2563" xr:uid="{00000000-0005-0000-0000-0000D5090000}"/>
    <cellStyle name="20% - 강조색3 3 3 3 2 2" xfId="2564" xr:uid="{00000000-0005-0000-0000-0000D6090000}"/>
    <cellStyle name="20% - 강조색3 3 3 3 2 2 2" xfId="2565" xr:uid="{00000000-0005-0000-0000-0000D7090000}"/>
    <cellStyle name="20% - 강조색3 3 3 3 2 3" xfId="2566" xr:uid="{00000000-0005-0000-0000-0000D8090000}"/>
    <cellStyle name="20% - 강조색3 3 3 3 3" xfId="2567" xr:uid="{00000000-0005-0000-0000-0000D9090000}"/>
    <cellStyle name="20% - 강조색3 3 3 3 3 2" xfId="2568" xr:uid="{00000000-0005-0000-0000-0000DA090000}"/>
    <cellStyle name="20% - 강조색3 3 3 3 3 2 2" xfId="2569" xr:uid="{00000000-0005-0000-0000-0000DB090000}"/>
    <cellStyle name="20% - 강조색3 3 3 3 3 3" xfId="2570" xr:uid="{00000000-0005-0000-0000-0000DC090000}"/>
    <cellStyle name="20% - 강조색3 3 3 3 4" xfId="2571" xr:uid="{00000000-0005-0000-0000-0000DD090000}"/>
    <cellStyle name="20% - 강조색3 3 3 3 4 2" xfId="2572" xr:uid="{00000000-0005-0000-0000-0000DE090000}"/>
    <cellStyle name="20% - 강조색3 3 3 3 4 2 2" xfId="2573" xr:uid="{00000000-0005-0000-0000-0000DF090000}"/>
    <cellStyle name="20% - 강조색3 3 3 3 4 3" xfId="2574" xr:uid="{00000000-0005-0000-0000-0000E0090000}"/>
    <cellStyle name="20% - 강조색3 3 3 3 5" xfId="2575" xr:uid="{00000000-0005-0000-0000-0000E1090000}"/>
    <cellStyle name="20% - 강조색3 3 3 3 5 2" xfId="2576" xr:uid="{00000000-0005-0000-0000-0000E2090000}"/>
    <cellStyle name="20% - 강조색3 3 3 3 6" xfId="2577" xr:uid="{00000000-0005-0000-0000-0000E3090000}"/>
    <cellStyle name="20% - 강조색3 3 3 4" xfId="2578" xr:uid="{00000000-0005-0000-0000-0000E4090000}"/>
    <cellStyle name="20% - 강조색3 3 3 4 2" xfId="2579" xr:uid="{00000000-0005-0000-0000-0000E5090000}"/>
    <cellStyle name="20% - 강조색3 3 3 4 2 2" xfId="2580" xr:uid="{00000000-0005-0000-0000-0000E6090000}"/>
    <cellStyle name="20% - 강조색3 3 3 4 2 2 2" xfId="2581" xr:uid="{00000000-0005-0000-0000-0000E7090000}"/>
    <cellStyle name="20% - 강조색3 3 3 4 2 3" xfId="2582" xr:uid="{00000000-0005-0000-0000-0000E8090000}"/>
    <cellStyle name="20% - 강조색3 3 3 4 3" xfId="2583" xr:uid="{00000000-0005-0000-0000-0000E9090000}"/>
    <cellStyle name="20% - 강조색3 3 3 4 3 2" xfId="2584" xr:uid="{00000000-0005-0000-0000-0000EA090000}"/>
    <cellStyle name="20% - 강조색3 3 3 4 3 2 2" xfId="2585" xr:uid="{00000000-0005-0000-0000-0000EB090000}"/>
    <cellStyle name="20% - 강조색3 3 3 4 3 3" xfId="2586" xr:uid="{00000000-0005-0000-0000-0000EC090000}"/>
    <cellStyle name="20% - 강조색3 3 3 4 4" xfId="2587" xr:uid="{00000000-0005-0000-0000-0000ED090000}"/>
    <cellStyle name="20% - 강조색3 3 3 4 4 2" xfId="2588" xr:uid="{00000000-0005-0000-0000-0000EE090000}"/>
    <cellStyle name="20% - 강조색3 3 3 4 4 2 2" xfId="2589" xr:uid="{00000000-0005-0000-0000-0000EF090000}"/>
    <cellStyle name="20% - 강조색3 3 3 4 4 3" xfId="2590" xr:uid="{00000000-0005-0000-0000-0000F0090000}"/>
    <cellStyle name="20% - 강조색3 3 3 4 5" xfId="2591" xr:uid="{00000000-0005-0000-0000-0000F1090000}"/>
    <cellStyle name="20% - 강조색3 3 3 4 5 2" xfId="2592" xr:uid="{00000000-0005-0000-0000-0000F2090000}"/>
    <cellStyle name="20% - 강조색3 3 3 4 6" xfId="2593" xr:uid="{00000000-0005-0000-0000-0000F3090000}"/>
    <cellStyle name="20% - 강조색3 3 3 5" xfId="2594" xr:uid="{00000000-0005-0000-0000-0000F4090000}"/>
    <cellStyle name="20% - 강조색3 3 3 5 2" xfId="2595" xr:uid="{00000000-0005-0000-0000-0000F5090000}"/>
    <cellStyle name="20% - 강조색3 3 3 5 2 2" xfId="2596" xr:uid="{00000000-0005-0000-0000-0000F6090000}"/>
    <cellStyle name="20% - 강조색3 3 3 5 3" xfId="2597" xr:uid="{00000000-0005-0000-0000-0000F7090000}"/>
    <cellStyle name="20% - 강조색3 3 3 6" xfId="2598" xr:uid="{00000000-0005-0000-0000-0000F8090000}"/>
    <cellStyle name="20% - 강조색3 3 3 6 2" xfId="2599" xr:uid="{00000000-0005-0000-0000-0000F9090000}"/>
    <cellStyle name="20% - 강조색3 3 3 6 2 2" xfId="2600" xr:uid="{00000000-0005-0000-0000-0000FA090000}"/>
    <cellStyle name="20% - 강조색3 3 3 6 3" xfId="2601" xr:uid="{00000000-0005-0000-0000-0000FB090000}"/>
    <cellStyle name="20% - 강조색3 3 3 7" xfId="2602" xr:uid="{00000000-0005-0000-0000-0000FC090000}"/>
    <cellStyle name="20% - 강조색3 3 3 7 2" xfId="2603" xr:uid="{00000000-0005-0000-0000-0000FD090000}"/>
    <cellStyle name="20% - 강조색3 3 3 7 2 2" xfId="2604" xr:uid="{00000000-0005-0000-0000-0000FE090000}"/>
    <cellStyle name="20% - 강조색3 3 3 7 3" xfId="2605" xr:uid="{00000000-0005-0000-0000-0000FF090000}"/>
    <cellStyle name="20% - 강조색3 3 3 8" xfId="2606" xr:uid="{00000000-0005-0000-0000-0000000A0000}"/>
    <cellStyle name="20% - 강조색3 3 3 8 2" xfId="2607" xr:uid="{00000000-0005-0000-0000-0000010A0000}"/>
    <cellStyle name="20% - 강조색3 3 3 8 2 2" xfId="2608" xr:uid="{00000000-0005-0000-0000-0000020A0000}"/>
    <cellStyle name="20% - 강조색3 3 3 8 3" xfId="2609" xr:uid="{00000000-0005-0000-0000-0000030A0000}"/>
    <cellStyle name="20% - 강조색3 3 3 9" xfId="2610" xr:uid="{00000000-0005-0000-0000-0000040A0000}"/>
    <cellStyle name="20% - 강조색3 3 3 9 2" xfId="2611" xr:uid="{00000000-0005-0000-0000-0000050A0000}"/>
    <cellStyle name="20% - 강조색3 3 4" xfId="2612" xr:uid="{00000000-0005-0000-0000-0000060A0000}"/>
    <cellStyle name="20% - 강조색3 3 4 10" xfId="2613" xr:uid="{00000000-0005-0000-0000-0000070A0000}"/>
    <cellStyle name="20% - 강조색3 3 4 2" xfId="2614" xr:uid="{00000000-0005-0000-0000-0000080A0000}"/>
    <cellStyle name="20% - 강조색3 3 4 2 2" xfId="2615" xr:uid="{00000000-0005-0000-0000-0000090A0000}"/>
    <cellStyle name="20% - 강조색3 3 4 2 2 2" xfId="2616" xr:uid="{00000000-0005-0000-0000-00000A0A0000}"/>
    <cellStyle name="20% - 강조색3 3 4 2 2 2 2" xfId="2617" xr:uid="{00000000-0005-0000-0000-00000B0A0000}"/>
    <cellStyle name="20% - 강조색3 3 4 2 2 2 2 2" xfId="2618" xr:uid="{00000000-0005-0000-0000-00000C0A0000}"/>
    <cellStyle name="20% - 강조색3 3 4 2 2 2 3" xfId="2619" xr:uid="{00000000-0005-0000-0000-00000D0A0000}"/>
    <cellStyle name="20% - 강조색3 3 4 2 2 3" xfId="2620" xr:uid="{00000000-0005-0000-0000-00000E0A0000}"/>
    <cellStyle name="20% - 강조색3 3 4 2 2 3 2" xfId="2621" xr:uid="{00000000-0005-0000-0000-00000F0A0000}"/>
    <cellStyle name="20% - 강조색3 3 4 2 2 3 2 2" xfId="2622" xr:uid="{00000000-0005-0000-0000-0000100A0000}"/>
    <cellStyle name="20% - 강조색3 3 4 2 2 3 3" xfId="2623" xr:uid="{00000000-0005-0000-0000-0000110A0000}"/>
    <cellStyle name="20% - 강조색3 3 4 2 2 4" xfId="2624" xr:uid="{00000000-0005-0000-0000-0000120A0000}"/>
    <cellStyle name="20% - 강조색3 3 4 2 2 4 2" xfId="2625" xr:uid="{00000000-0005-0000-0000-0000130A0000}"/>
    <cellStyle name="20% - 강조색3 3 4 2 2 4 2 2" xfId="2626" xr:uid="{00000000-0005-0000-0000-0000140A0000}"/>
    <cellStyle name="20% - 강조색3 3 4 2 2 4 3" xfId="2627" xr:uid="{00000000-0005-0000-0000-0000150A0000}"/>
    <cellStyle name="20% - 강조색3 3 4 2 2 5" xfId="2628" xr:uid="{00000000-0005-0000-0000-0000160A0000}"/>
    <cellStyle name="20% - 강조색3 3 4 2 2 5 2" xfId="2629" xr:uid="{00000000-0005-0000-0000-0000170A0000}"/>
    <cellStyle name="20% - 강조색3 3 4 2 2 6" xfId="2630" xr:uid="{00000000-0005-0000-0000-0000180A0000}"/>
    <cellStyle name="20% - 강조색3 3 4 2 3" xfId="2631" xr:uid="{00000000-0005-0000-0000-0000190A0000}"/>
    <cellStyle name="20% - 강조색3 3 4 2 3 2" xfId="2632" xr:uid="{00000000-0005-0000-0000-00001A0A0000}"/>
    <cellStyle name="20% - 강조색3 3 4 2 3 2 2" xfId="2633" xr:uid="{00000000-0005-0000-0000-00001B0A0000}"/>
    <cellStyle name="20% - 강조색3 3 4 2 3 3" xfId="2634" xr:uid="{00000000-0005-0000-0000-00001C0A0000}"/>
    <cellStyle name="20% - 강조색3 3 4 2 4" xfId="2635" xr:uid="{00000000-0005-0000-0000-00001D0A0000}"/>
    <cellStyle name="20% - 강조색3 3 4 2 4 2" xfId="2636" xr:uid="{00000000-0005-0000-0000-00001E0A0000}"/>
    <cellStyle name="20% - 강조색3 3 4 2 4 2 2" xfId="2637" xr:uid="{00000000-0005-0000-0000-00001F0A0000}"/>
    <cellStyle name="20% - 강조색3 3 4 2 4 3" xfId="2638" xr:uid="{00000000-0005-0000-0000-0000200A0000}"/>
    <cellStyle name="20% - 강조색3 3 4 2 5" xfId="2639" xr:uid="{00000000-0005-0000-0000-0000210A0000}"/>
    <cellStyle name="20% - 강조색3 3 4 2 5 2" xfId="2640" xr:uid="{00000000-0005-0000-0000-0000220A0000}"/>
    <cellStyle name="20% - 강조색3 3 4 2 5 2 2" xfId="2641" xr:uid="{00000000-0005-0000-0000-0000230A0000}"/>
    <cellStyle name="20% - 강조색3 3 4 2 5 3" xfId="2642" xr:uid="{00000000-0005-0000-0000-0000240A0000}"/>
    <cellStyle name="20% - 강조색3 3 4 2 6" xfId="2643" xr:uid="{00000000-0005-0000-0000-0000250A0000}"/>
    <cellStyle name="20% - 강조색3 3 4 2 6 2" xfId="2644" xr:uid="{00000000-0005-0000-0000-0000260A0000}"/>
    <cellStyle name="20% - 강조색3 3 4 2 7" xfId="2645" xr:uid="{00000000-0005-0000-0000-0000270A0000}"/>
    <cellStyle name="20% - 강조색3 3 4 2 8" xfId="2646" xr:uid="{00000000-0005-0000-0000-0000280A0000}"/>
    <cellStyle name="20% - 강조색3 3 4 3" xfId="2647" xr:uid="{00000000-0005-0000-0000-0000290A0000}"/>
    <cellStyle name="20% - 강조색3 3 4 3 2" xfId="2648" xr:uid="{00000000-0005-0000-0000-00002A0A0000}"/>
    <cellStyle name="20% - 강조색3 3 4 3 2 2" xfId="2649" xr:uid="{00000000-0005-0000-0000-00002B0A0000}"/>
    <cellStyle name="20% - 강조색3 3 4 3 2 2 2" xfId="2650" xr:uid="{00000000-0005-0000-0000-00002C0A0000}"/>
    <cellStyle name="20% - 강조색3 3 4 3 2 3" xfId="2651" xr:uid="{00000000-0005-0000-0000-00002D0A0000}"/>
    <cellStyle name="20% - 강조색3 3 4 3 3" xfId="2652" xr:uid="{00000000-0005-0000-0000-00002E0A0000}"/>
    <cellStyle name="20% - 강조색3 3 4 3 3 2" xfId="2653" xr:uid="{00000000-0005-0000-0000-00002F0A0000}"/>
    <cellStyle name="20% - 강조색3 3 4 3 3 2 2" xfId="2654" xr:uid="{00000000-0005-0000-0000-0000300A0000}"/>
    <cellStyle name="20% - 강조색3 3 4 3 3 3" xfId="2655" xr:uid="{00000000-0005-0000-0000-0000310A0000}"/>
    <cellStyle name="20% - 강조색3 3 4 3 4" xfId="2656" xr:uid="{00000000-0005-0000-0000-0000320A0000}"/>
    <cellStyle name="20% - 강조색3 3 4 3 4 2" xfId="2657" xr:uid="{00000000-0005-0000-0000-0000330A0000}"/>
    <cellStyle name="20% - 강조색3 3 4 3 4 2 2" xfId="2658" xr:uid="{00000000-0005-0000-0000-0000340A0000}"/>
    <cellStyle name="20% - 강조색3 3 4 3 4 3" xfId="2659" xr:uid="{00000000-0005-0000-0000-0000350A0000}"/>
    <cellStyle name="20% - 강조색3 3 4 3 5" xfId="2660" xr:uid="{00000000-0005-0000-0000-0000360A0000}"/>
    <cellStyle name="20% - 강조색3 3 4 3 5 2" xfId="2661" xr:uid="{00000000-0005-0000-0000-0000370A0000}"/>
    <cellStyle name="20% - 강조색3 3 4 3 6" xfId="2662" xr:uid="{00000000-0005-0000-0000-0000380A0000}"/>
    <cellStyle name="20% - 강조색3 3 4 4" xfId="2663" xr:uid="{00000000-0005-0000-0000-0000390A0000}"/>
    <cellStyle name="20% - 강조색3 3 4 4 2" xfId="2664" xr:uid="{00000000-0005-0000-0000-00003A0A0000}"/>
    <cellStyle name="20% - 강조색3 3 4 4 2 2" xfId="2665" xr:uid="{00000000-0005-0000-0000-00003B0A0000}"/>
    <cellStyle name="20% - 강조색3 3 4 4 3" xfId="2666" xr:uid="{00000000-0005-0000-0000-00003C0A0000}"/>
    <cellStyle name="20% - 강조색3 3 4 5" xfId="2667" xr:uid="{00000000-0005-0000-0000-00003D0A0000}"/>
    <cellStyle name="20% - 강조색3 3 4 5 2" xfId="2668" xr:uid="{00000000-0005-0000-0000-00003E0A0000}"/>
    <cellStyle name="20% - 강조색3 3 4 5 2 2" xfId="2669" xr:uid="{00000000-0005-0000-0000-00003F0A0000}"/>
    <cellStyle name="20% - 강조색3 3 4 5 3" xfId="2670" xr:uid="{00000000-0005-0000-0000-0000400A0000}"/>
    <cellStyle name="20% - 강조색3 3 4 6" xfId="2671" xr:uid="{00000000-0005-0000-0000-0000410A0000}"/>
    <cellStyle name="20% - 강조색3 3 4 6 2" xfId="2672" xr:uid="{00000000-0005-0000-0000-0000420A0000}"/>
    <cellStyle name="20% - 강조색3 3 4 6 2 2" xfId="2673" xr:uid="{00000000-0005-0000-0000-0000430A0000}"/>
    <cellStyle name="20% - 강조색3 3 4 6 3" xfId="2674" xr:uid="{00000000-0005-0000-0000-0000440A0000}"/>
    <cellStyle name="20% - 강조색3 3 4 7" xfId="2675" xr:uid="{00000000-0005-0000-0000-0000450A0000}"/>
    <cellStyle name="20% - 강조색3 3 4 7 2" xfId="2676" xr:uid="{00000000-0005-0000-0000-0000460A0000}"/>
    <cellStyle name="20% - 강조색3 3 4 7 2 2" xfId="2677" xr:uid="{00000000-0005-0000-0000-0000470A0000}"/>
    <cellStyle name="20% - 강조색3 3 4 7 3" xfId="2678" xr:uid="{00000000-0005-0000-0000-0000480A0000}"/>
    <cellStyle name="20% - 강조색3 3 4 8" xfId="2679" xr:uid="{00000000-0005-0000-0000-0000490A0000}"/>
    <cellStyle name="20% - 강조색3 3 4 8 2" xfId="2680" xr:uid="{00000000-0005-0000-0000-00004A0A0000}"/>
    <cellStyle name="20% - 강조색3 3 4 9" xfId="2681" xr:uid="{00000000-0005-0000-0000-00004B0A0000}"/>
    <cellStyle name="20% - 강조색3 3 5" xfId="2682" xr:uid="{00000000-0005-0000-0000-00004C0A0000}"/>
    <cellStyle name="20% - 강조색3 3 5 2" xfId="2683" xr:uid="{00000000-0005-0000-0000-00004D0A0000}"/>
    <cellStyle name="20% - 강조색3 3 5 2 2" xfId="2684" xr:uid="{00000000-0005-0000-0000-00004E0A0000}"/>
    <cellStyle name="20% - 강조색3 3 5 2 2 2" xfId="2685" xr:uid="{00000000-0005-0000-0000-00004F0A0000}"/>
    <cellStyle name="20% - 강조색3 3 5 2 2 2 2" xfId="2686" xr:uid="{00000000-0005-0000-0000-0000500A0000}"/>
    <cellStyle name="20% - 강조색3 3 5 2 2 3" xfId="2687" xr:uid="{00000000-0005-0000-0000-0000510A0000}"/>
    <cellStyle name="20% - 강조색3 3 5 2 3" xfId="2688" xr:uid="{00000000-0005-0000-0000-0000520A0000}"/>
    <cellStyle name="20% - 강조색3 3 5 2 3 2" xfId="2689" xr:uid="{00000000-0005-0000-0000-0000530A0000}"/>
    <cellStyle name="20% - 강조색3 3 5 2 3 2 2" xfId="2690" xr:uid="{00000000-0005-0000-0000-0000540A0000}"/>
    <cellStyle name="20% - 강조색3 3 5 2 3 3" xfId="2691" xr:uid="{00000000-0005-0000-0000-0000550A0000}"/>
    <cellStyle name="20% - 강조색3 3 5 2 4" xfId="2692" xr:uid="{00000000-0005-0000-0000-0000560A0000}"/>
    <cellStyle name="20% - 강조색3 3 5 2 4 2" xfId="2693" xr:uid="{00000000-0005-0000-0000-0000570A0000}"/>
    <cellStyle name="20% - 강조색3 3 5 2 4 2 2" xfId="2694" xr:uid="{00000000-0005-0000-0000-0000580A0000}"/>
    <cellStyle name="20% - 강조색3 3 5 2 4 3" xfId="2695" xr:uid="{00000000-0005-0000-0000-0000590A0000}"/>
    <cellStyle name="20% - 강조색3 3 5 2 5" xfId="2696" xr:uid="{00000000-0005-0000-0000-00005A0A0000}"/>
    <cellStyle name="20% - 강조색3 3 5 2 5 2" xfId="2697" xr:uid="{00000000-0005-0000-0000-00005B0A0000}"/>
    <cellStyle name="20% - 강조색3 3 5 2 6" xfId="2698" xr:uid="{00000000-0005-0000-0000-00005C0A0000}"/>
    <cellStyle name="20% - 강조색3 3 5 3" xfId="2699" xr:uid="{00000000-0005-0000-0000-00005D0A0000}"/>
    <cellStyle name="20% - 강조색3 3 5 3 2" xfId="2700" xr:uid="{00000000-0005-0000-0000-00005E0A0000}"/>
    <cellStyle name="20% - 강조색3 3 5 3 2 2" xfId="2701" xr:uid="{00000000-0005-0000-0000-00005F0A0000}"/>
    <cellStyle name="20% - 강조색3 3 5 3 3" xfId="2702" xr:uid="{00000000-0005-0000-0000-0000600A0000}"/>
    <cellStyle name="20% - 강조색3 3 5 4" xfId="2703" xr:uid="{00000000-0005-0000-0000-0000610A0000}"/>
    <cellStyle name="20% - 강조색3 3 5 4 2" xfId="2704" xr:uid="{00000000-0005-0000-0000-0000620A0000}"/>
    <cellStyle name="20% - 강조색3 3 5 4 2 2" xfId="2705" xr:uid="{00000000-0005-0000-0000-0000630A0000}"/>
    <cellStyle name="20% - 강조색3 3 5 4 3" xfId="2706" xr:uid="{00000000-0005-0000-0000-0000640A0000}"/>
    <cellStyle name="20% - 강조색3 3 5 5" xfId="2707" xr:uid="{00000000-0005-0000-0000-0000650A0000}"/>
    <cellStyle name="20% - 강조색3 3 5 5 2" xfId="2708" xr:uid="{00000000-0005-0000-0000-0000660A0000}"/>
    <cellStyle name="20% - 강조색3 3 5 5 2 2" xfId="2709" xr:uid="{00000000-0005-0000-0000-0000670A0000}"/>
    <cellStyle name="20% - 강조색3 3 5 5 3" xfId="2710" xr:uid="{00000000-0005-0000-0000-0000680A0000}"/>
    <cellStyle name="20% - 강조색3 3 5 6" xfId="2711" xr:uid="{00000000-0005-0000-0000-0000690A0000}"/>
    <cellStyle name="20% - 강조색3 3 5 6 2" xfId="2712" xr:uid="{00000000-0005-0000-0000-00006A0A0000}"/>
    <cellStyle name="20% - 강조색3 3 5 7" xfId="2713" xr:uid="{00000000-0005-0000-0000-00006B0A0000}"/>
    <cellStyle name="20% - 강조색3 3 5 8" xfId="2714" xr:uid="{00000000-0005-0000-0000-00006C0A0000}"/>
    <cellStyle name="20% - 강조색3 3 6" xfId="2715" xr:uid="{00000000-0005-0000-0000-00006D0A0000}"/>
    <cellStyle name="20% - 강조색3 3 6 2" xfId="2716" xr:uid="{00000000-0005-0000-0000-00006E0A0000}"/>
    <cellStyle name="20% - 강조색3 3 6 2 2" xfId="2717" xr:uid="{00000000-0005-0000-0000-00006F0A0000}"/>
    <cellStyle name="20% - 강조색3 3 6 2 2 2" xfId="2718" xr:uid="{00000000-0005-0000-0000-0000700A0000}"/>
    <cellStyle name="20% - 강조색3 3 6 2 3" xfId="2719" xr:uid="{00000000-0005-0000-0000-0000710A0000}"/>
    <cellStyle name="20% - 강조색3 3 6 3" xfId="2720" xr:uid="{00000000-0005-0000-0000-0000720A0000}"/>
    <cellStyle name="20% - 강조색3 3 6 3 2" xfId="2721" xr:uid="{00000000-0005-0000-0000-0000730A0000}"/>
    <cellStyle name="20% - 강조색3 3 6 3 2 2" xfId="2722" xr:uid="{00000000-0005-0000-0000-0000740A0000}"/>
    <cellStyle name="20% - 강조색3 3 6 3 3" xfId="2723" xr:uid="{00000000-0005-0000-0000-0000750A0000}"/>
    <cellStyle name="20% - 강조색3 3 6 4" xfId="2724" xr:uid="{00000000-0005-0000-0000-0000760A0000}"/>
    <cellStyle name="20% - 강조색3 3 6 4 2" xfId="2725" xr:uid="{00000000-0005-0000-0000-0000770A0000}"/>
    <cellStyle name="20% - 강조색3 3 6 4 2 2" xfId="2726" xr:uid="{00000000-0005-0000-0000-0000780A0000}"/>
    <cellStyle name="20% - 강조색3 3 6 4 3" xfId="2727" xr:uid="{00000000-0005-0000-0000-0000790A0000}"/>
    <cellStyle name="20% - 강조색3 3 6 5" xfId="2728" xr:uid="{00000000-0005-0000-0000-00007A0A0000}"/>
    <cellStyle name="20% - 강조색3 3 6 5 2" xfId="2729" xr:uid="{00000000-0005-0000-0000-00007B0A0000}"/>
    <cellStyle name="20% - 강조색3 3 6 6" xfId="2730" xr:uid="{00000000-0005-0000-0000-00007C0A0000}"/>
    <cellStyle name="20% - 강조색3 3 7" xfId="2731" xr:uid="{00000000-0005-0000-0000-00007D0A0000}"/>
    <cellStyle name="20% - 강조색3 3 7 2" xfId="2732" xr:uid="{00000000-0005-0000-0000-00007E0A0000}"/>
    <cellStyle name="20% - 강조색3 3 7 2 2" xfId="2733" xr:uid="{00000000-0005-0000-0000-00007F0A0000}"/>
    <cellStyle name="20% - 강조색3 3 7 2 2 2" xfId="2734" xr:uid="{00000000-0005-0000-0000-0000800A0000}"/>
    <cellStyle name="20% - 강조색3 3 7 2 3" xfId="2735" xr:uid="{00000000-0005-0000-0000-0000810A0000}"/>
    <cellStyle name="20% - 강조색3 3 7 3" xfId="2736" xr:uid="{00000000-0005-0000-0000-0000820A0000}"/>
    <cellStyle name="20% - 강조색3 3 7 3 2" xfId="2737" xr:uid="{00000000-0005-0000-0000-0000830A0000}"/>
    <cellStyle name="20% - 강조색3 3 7 3 2 2" xfId="2738" xr:uid="{00000000-0005-0000-0000-0000840A0000}"/>
    <cellStyle name="20% - 강조색3 3 7 3 3" xfId="2739" xr:uid="{00000000-0005-0000-0000-0000850A0000}"/>
    <cellStyle name="20% - 강조색3 3 7 4" xfId="2740" xr:uid="{00000000-0005-0000-0000-0000860A0000}"/>
    <cellStyle name="20% - 강조색3 3 7 4 2" xfId="2741" xr:uid="{00000000-0005-0000-0000-0000870A0000}"/>
    <cellStyle name="20% - 강조색3 3 7 4 2 2" xfId="2742" xr:uid="{00000000-0005-0000-0000-0000880A0000}"/>
    <cellStyle name="20% - 강조색3 3 7 4 3" xfId="2743" xr:uid="{00000000-0005-0000-0000-0000890A0000}"/>
    <cellStyle name="20% - 강조색3 3 7 5" xfId="2744" xr:uid="{00000000-0005-0000-0000-00008A0A0000}"/>
    <cellStyle name="20% - 강조색3 3 7 5 2" xfId="2745" xr:uid="{00000000-0005-0000-0000-00008B0A0000}"/>
    <cellStyle name="20% - 강조색3 3 7 6" xfId="2746" xr:uid="{00000000-0005-0000-0000-00008C0A0000}"/>
    <cellStyle name="20% - 강조색3 3 8" xfId="2747" xr:uid="{00000000-0005-0000-0000-00008D0A0000}"/>
    <cellStyle name="20% - 강조색3 3 8 2" xfId="2748" xr:uid="{00000000-0005-0000-0000-00008E0A0000}"/>
    <cellStyle name="20% - 강조색3 3 8 2 2" xfId="2749" xr:uid="{00000000-0005-0000-0000-00008F0A0000}"/>
    <cellStyle name="20% - 강조색3 3 8 3" xfId="2750" xr:uid="{00000000-0005-0000-0000-0000900A0000}"/>
    <cellStyle name="20% - 강조색3 3 9" xfId="2751" xr:uid="{00000000-0005-0000-0000-0000910A0000}"/>
    <cellStyle name="20% - 강조색3 3 9 2" xfId="2752" xr:uid="{00000000-0005-0000-0000-0000920A0000}"/>
    <cellStyle name="20% - 강조색3 3 9 2 2" xfId="2753" xr:uid="{00000000-0005-0000-0000-0000930A0000}"/>
    <cellStyle name="20% - 강조색3 3 9 3" xfId="2754" xr:uid="{00000000-0005-0000-0000-0000940A0000}"/>
    <cellStyle name="20% - 강조색3 4" xfId="2755" xr:uid="{00000000-0005-0000-0000-0000950A0000}"/>
    <cellStyle name="20% - 강조색3 4 10" xfId="2756" xr:uid="{00000000-0005-0000-0000-0000960A0000}"/>
    <cellStyle name="20% - 강조색3 4 11" xfId="2757" xr:uid="{00000000-0005-0000-0000-0000970A0000}"/>
    <cellStyle name="20% - 강조색3 4 2" xfId="2758" xr:uid="{00000000-0005-0000-0000-0000980A0000}"/>
    <cellStyle name="20% - 강조색3 4 2 2" xfId="2759" xr:uid="{00000000-0005-0000-0000-0000990A0000}"/>
    <cellStyle name="20% - 강조색3 4 2 2 2" xfId="2760" xr:uid="{00000000-0005-0000-0000-00009A0A0000}"/>
    <cellStyle name="20% - 강조색3 4 2 2 2 2" xfId="2761" xr:uid="{00000000-0005-0000-0000-00009B0A0000}"/>
    <cellStyle name="20% - 강조색3 4 2 2 2 2 2" xfId="2762" xr:uid="{00000000-0005-0000-0000-00009C0A0000}"/>
    <cellStyle name="20% - 강조색3 4 2 2 2 3" xfId="2763" xr:uid="{00000000-0005-0000-0000-00009D0A0000}"/>
    <cellStyle name="20% - 강조색3 4 2 2 3" xfId="2764" xr:uid="{00000000-0005-0000-0000-00009E0A0000}"/>
    <cellStyle name="20% - 강조색3 4 2 2 3 2" xfId="2765" xr:uid="{00000000-0005-0000-0000-00009F0A0000}"/>
    <cellStyle name="20% - 강조색3 4 2 2 3 2 2" xfId="2766" xr:uid="{00000000-0005-0000-0000-0000A00A0000}"/>
    <cellStyle name="20% - 강조색3 4 2 2 3 3" xfId="2767" xr:uid="{00000000-0005-0000-0000-0000A10A0000}"/>
    <cellStyle name="20% - 강조색3 4 2 2 4" xfId="2768" xr:uid="{00000000-0005-0000-0000-0000A20A0000}"/>
    <cellStyle name="20% - 강조색3 4 2 2 4 2" xfId="2769" xr:uid="{00000000-0005-0000-0000-0000A30A0000}"/>
    <cellStyle name="20% - 강조색3 4 2 2 4 2 2" xfId="2770" xr:uid="{00000000-0005-0000-0000-0000A40A0000}"/>
    <cellStyle name="20% - 강조색3 4 2 2 4 3" xfId="2771" xr:uid="{00000000-0005-0000-0000-0000A50A0000}"/>
    <cellStyle name="20% - 강조색3 4 2 2 5" xfId="2772" xr:uid="{00000000-0005-0000-0000-0000A60A0000}"/>
    <cellStyle name="20% - 강조색3 4 2 2 5 2" xfId="2773" xr:uid="{00000000-0005-0000-0000-0000A70A0000}"/>
    <cellStyle name="20% - 강조색3 4 2 2 6" xfId="2774" xr:uid="{00000000-0005-0000-0000-0000A80A0000}"/>
    <cellStyle name="20% - 강조색3 4 2 3" xfId="2775" xr:uid="{00000000-0005-0000-0000-0000A90A0000}"/>
    <cellStyle name="20% - 강조색3 4 2 3 2" xfId="2776" xr:uid="{00000000-0005-0000-0000-0000AA0A0000}"/>
    <cellStyle name="20% - 강조색3 4 2 3 2 2" xfId="2777" xr:uid="{00000000-0005-0000-0000-0000AB0A0000}"/>
    <cellStyle name="20% - 강조색3 4 2 3 3" xfId="2778" xr:uid="{00000000-0005-0000-0000-0000AC0A0000}"/>
    <cellStyle name="20% - 강조색3 4 2 4" xfId="2779" xr:uid="{00000000-0005-0000-0000-0000AD0A0000}"/>
    <cellStyle name="20% - 강조색3 4 2 4 2" xfId="2780" xr:uid="{00000000-0005-0000-0000-0000AE0A0000}"/>
    <cellStyle name="20% - 강조색3 4 2 4 2 2" xfId="2781" xr:uid="{00000000-0005-0000-0000-0000AF0A0000}"/>
    <cellStyle name="20% - 강조색3 4 2 4 3" xfId="2782" xr:uid="{00000000-0005-0000-0000-0000B00A0000}"/>
    <cellStyle name="20% - 강조색3 4 2 5" xfId="2783" xr:uid="{00000000-0005-0000-0000-0000B10A0000}"/>
    <cellStyle name="20% - 강조색3 4 2 5 2" xfId="2784" xr:uid="{00000000-0005-0000-0000-0000B20A0000}"/>
    <cellStyle name="20% - 강조색3 4 2 5 2 2" xfId="2785" xr:uid="{00000000-0005-0000-0000-0000B30A0000}"/>
    <cellStyle name="20% - 강조색3 4 2 5 3" xfId="2786" xr:uid="{00000000-0005-0000-0000-0000B40A0000}"/>
    <cellStyle name="20% - 강조색3 4 2 6" xfId="2787" xr:uid="{00000000-0005-0000-0000-0000B50A0000}"/>
    <cellStyle name="20% - 강조색3 4 2 6 2" xfId="2788" xr:uid="{00000000-0005-0000-0000-0000B60A0000}"/>
    <cellStyle name="20% - 강조색3 4 2 6 2 2" xfId="2789" xr:uid="{00000000-0005-0000-0000-0000B70A0000}"/>
    <cellStyle name="20% - 강조색3 4 2 6 3" xfId="2790" xr:uid="{00000000-0005-0000-0000-0000B80A0000}"/>
    <cellStyle name="20% - 강조색3 4 2 7" xfId="2791" xr:uid="{00000000-0005-0000-0000-0000B90A0000}"/>
    <cellStyle name="20% - 강조색3 4 2 7 2" xfId="2792" xr:uid="{00000000-0005-0000-0000-0000BA0A0000}"/>
    <cellStyle name="20% - 강조색3 4 2 8" xfId="2793" xr:uid="{00000000-0005-0000-0000-0000BB0A0000}"/>
    <cellStyle name="20% - 강조색3 4 2 9" xfId="2794" xr:uid="{00000000-0005-0000-0000-0000BC0A0000}"/>
    <cellStyle name="20% - 강조색3 4 3" xfId="2795" xr:uid="{00000000-0005-0000-0000-0000BD0A0000}"/>
    <cellStyle name="20% - 강조색3 4 3 2" xfId="2796" xr:uid="{00000000-0005-0000-0000-0000BE0A0000}"/>
    <cellStyle name="20% - 강조색3 4 3 2 2" xfId="2797" xr:uid="{00000000-0005-0000-0000-0000BF0A0000}"/>
    <cellStyle name="20% - 강조색3 4 3 2 2 2" xfId="2798" xr:uid="{00000000-0005-0000-0000-0000C00A0000}"/>
    <cellStyle name="20% - 강조색3 4 3 2 3" xfId="2799" xr:uid="{00000000-0005-0000-0000-0000C10A0000}"/>
    <cellStyle name="20% - 강조색3 4 3 3" xfId="2800" xr:uid="{00000000-0005-0000-0000-0000C20A0000}"/>
    <cellStyle name="20% - 강조색3 4 3 3 2" xfId="2801" xr:uid="{00000000-0005-0000-0000-0000C30A0000}"/>
    <cellStyle name="20% - 강조색3 4 3 3 2 2" xfId="2802" xr:uid="{00000000-0005-0000-0000-0000C40A0000}"/>
    <cellStyle name="20% - 강조색3 4 3 3 3" xfId="2803" xr:uid="{00000000-0005-0000-0000-0000C50A0000}"/>
    <cellStyle name="20% - 강조색3 4 3 4" xfId="2804" xr:uid="{00000000-0005-0000-0000-0000C60A0000}"/>
    <cellStyle name="20% - 강조색3 4 3 4 2" xfId="2805" xr:uid="{00000000-0005-0000-0000-0000C70A0000}"/>
    <cellStyle name="20% - 강조색3 4 3 4 2 2" xfId="2806" xr:uid="{00000000-0005-0000-0000-0000C80A0000}"/>
    <cellStyle name="20% - 강조색3 4 3 4 3" xfId="2807" xr:uid="{00000000-0005-0000-0000-0000C90A0000}"/>
    <cellStyle name="20% - 강조색3 4 3 5" xfId="2808" xr:uid="{00000000-0005-0000-0000-0000CA0A0000}"/>
    <cellStyle name="20% - 강조색3 4 3 5 2" xfId="2809" xr:uid="{00000000-0005-0000-0000-0000CB0A0000}"/>
    <cellStyle name="20% - 강조색3 4 3 6" xfId="2810" xr:uid="{00000000-0005-0000-0000-0000CC0A0000}"/>
    <cellStyle name="20% - 강조색3 4 4" xfId="2811" xr:uid="{00000000-0005-0000-0000-0000CD0A0000}"/>
    <cellStyle name="20% - 강조색3 4 4 2" xfId="2812" xr:uid="{00000000-0005-0000-0000-0000CE0A0000}"/>
    <cellStyle name="20% - 강조색3 4 4 2 2" xfId="2813" xr:uid="{00000000-0005-0000-0000-0000CF0A0000}"/>
    <cellStyle name="20% - 강조색3 4 4 2 2 2" xfId="2814" xr:uid="{00000000-0005-0000-0000-0000D00A0000}"/>
    <cellStyle name="20% - 강조색3 4 4 2 3" xfId="2815" xr:uid="{00000000-0005-0000-0000-0000D10A0000}"/>
    <cellStyle name="20% - 강조색3 4 4 3" xfId="2816" xr:uid="{00000000-0005-0000-0000-0000D20A0000}"/>
    <cellStyle name="20% - 강조색3 4 4 3 2" xfId="2817" xr:uid="{00000000-0005-0000-0000-0000D30A0000}"/>
    <cellStyle name="20% - 강조색3 4 4 3 2 2" xfId="2818" xr:uid="{00000000-0005-0000-0000-0000D40A0000}"/>
    <cellStyle name="20% - 강조색3 4 4 3 3" xfId="2819" xr:uid="{00000000-0005-0000-0000-0000D50A0000}"/>
    <cellStyle name="20% - 강조색3 4 4 4" xfId="2820" xr:uid="{00000000-0005-0000-0000-0000D60A0000}"/>
    <cellStyle name="20% - 강조색3 4 4 4 2" xfId="2821" xr:uid="{00000000-0005-0000-0000-0000D70A0000}"/>
    <cellStyle name="20% - 강조색3 4 4 4 2 2" xfId="2822" xr:uid="{00000000-0005-0000-0000-0000D80A0000}"/>
    <cellStyle name="20% - 강조색3 4 4 4 3" xfId="2823" xr:uid="{00000000-0005-0000-0000-0000D90A0000}"/>
    <cellStyle name="20% - 강조색3 4 4 5" xfId="2824" xr:uid="{00000000-0005-0000-0000-0000DA0A0000}"/>
    <cellStyle name="20% - 강조색3 4 4 5 2" xfId="2825" xr:uid="{00000000-0005-0000-0000-0000DB0A0000}"/>
    <cellStyle name="20% - 강조색3 4 4 6" xfId="2826" xr:uid="{00000000-0005-0000-0000-0000DC0A0000}"/>
    <cellStyle name="20% - 강조색3 4 5" xfId="2827" xr:uid="{00000000-0005-0000-0000-0000DD0A0000}"/>
    <cellStyle name="20% - 강조색3 4 5 2" xfId="2828" xr:uid="{00000000-0005-0000-0000-0000DE0A0000}"/>
    <cellStyle name="20% - 강조색3 4 5 2 2" xfId="2829" xr:uid="{00000000-0005-0000-0000-0000DF0A0000}"/>
    <cellStyle name="20% - 강조색3 4 5 3" xfId="2830" xr:uid="{00000000-0005-0000-0000-0000E00A0000}"/>
    <cellStyle name="20% - 강조색3 4 6" xfId="2831" xr:uid="{00000000-0005-0000-0000-0000E10A0000}"/>
    <cellStyle name="20% - 강조색3 4 6 2" xfId="2832" xr:uid="{00000000-0005-0000-0000-0000E20A0000}"/>
    <cellStyle name="20% - 강조색3 4 6 2 2" xfId="2833" xr:uid="{00000000-0005-0000-0000-0000E30A0000}"/>
    <cellStyle name="20% - 강조색3 4 6 3" xfId="2834" xr:uid="{00000000-0005-0000-0000-0000E40A0000}"/>
    <cellStyle name="20% - 강조색3 4 7" xfId="2835" xr:uid="{00000000-0005-0000-0000-0000E50A0000}"/>
    <cellStyle name="20% - 강조색3 4 7 2" xfId="2836" xr:uid="{00000000-0005-0000-0000-0000E60A0000}"/>
    <cellStyle name="20% - 강조색3 4 7 2 2" xfId="2837" xr:uid="{00000000-0005-0000-0000-0000E70A0000}"/>
    <cellStyle name="20% - 강조색3 4 7 3" xfId="2838" xr:uid="{00000000-0005-0000-0000-0000E80A0000}"/>
    <cellStyle name="20% - 강조색3 4 8" xfId="2839" xr:uid="{00000000-0005-0000-0000-0000E90A0000}"/>
    <cellStyle name="20% - 강조색3 4 8 2" xfId="2840" xr:uid="{00000000-0005-0000-0000-0000EA0A0000}"/>
    <cellStyle name="20% - 강조색3 4 8 2 2" xfId="2841" xr:uid="{00000000-0005-0000-0000-0000EB0A0000}"/>
    <cellStyle name="20% - 강조색3 4 8 3" xfId="2842" xr:uid="{00000000-0005-0000-0000-0000EC0A0000}"/>
    <cellStyle name="20% - 강조색3 4 9" xfId="2843" xr:uid="{00000000-0005-0000-0000-0000ED0A0000}"/>
    <cellStyle name="20% - 강조색3 4 9 2" xfId="2844" xr:uid="{00000000-0005-0000-0000-0000EE0A0000}"/>
    <cellStyle name="20% - 강조색3 5" xfId="2845" xr:uid="{00000000-0005-0000-0000-0000EF0A0000}"/>
    <cellStyle name="20% - 강조색3 5 10" xfId="2846" xr:uid="{00000000-0005-0000-0000-0000F00A0000}"/>
    <cellStyle name="20% - 강조색3 5 11" xfId="2847" xr:uid="{00000000-0005-0000-0000-0000F10A0000}"/>
    <cellStyle name="20% - 강조색3 5 2" xfId="2848" xr:uid="{00000000-0005-0000-0000-0000F20A0000}"/>
    <cellStyle name="20% - 강조색3 5 2 2" xfId="2849" xr:uid="{00000000-0005-0000-0000-0000F30A0000}"/>
    <cellStyle name="20% - 강조색3 5 2 2 2" xfId="2850" xr:uid="{00000000-0005-0000-0000-0000F40A0000}"/>
    <cellStyle name="20% - 강조색3 5 2 2 2 2" xfId="2851" xr:uid="{00000000-0005-0000-0000-0000F50A0000}"/>
    <cellStyle name="20% - 강조색3 5 2 2 2 2 2" xfId="2852" xr:uid="{00000000-0005-0000-0000-0000F60A0000}"/>
    <cellStyle name="20% - 강조색3 5 2 2 2 3" xfId="2853" xr:uid="{00000000-0005-0000-0000-0000F70A0000}"/>
    <cellStyle name="20% - 강조색3 5 2 2 3" xfId="2854" xr:uid="{00000000-0005-0000-0000-0000F80A0000}"/>
    <cellStyle name="20% - 강조색3 5 2 2 3 2" xfId="2855" xr:uid="{00000000-0005-0000-0000-0000F90A0000}"/>
    <cellStyle name="20% - 강조색3 5 2 2 3 2 2" xfId="2856" xr:uid="{00000000-0005-0000-0000-0000FA0A0000}"/>
    <cellStyle name="20% - 강조색3 5 2 2 3 3" xfId="2857" xr:uid="{00000000-0005-0000-0000-0000FB0A0000}"/>
    <cellStyle name="20% - 강조색3 5 2 2 4" xfId="2858" xr:uid="{00000000-0005-0000-0000-0000FC0A0000}"/>
    <cellStyle name="20% - 강조색3 5 2 2 4 2" xfId="2859" xr:uid="{00000000-0005-0000-0000-0000FD0A0000}"/>
    <cellStyle name="20% - 강조색3 5 2 2 4 2 2" xfId="2860" xr:uid="{00000000-0005-0000-0000-0000FE0A0000}"/>
    <cellStyle name="20% - 강조색3 5 2 2 4 3" xfId="2861" xr:uid="{00000000-0005-0000-0000-0000FF0A0000}"/>
    <cellStyle name="20% - 강조색3 5 2 2 5" xfId="2862" xr:uid="{00000000-0005-0000-0000-0000000B0000}"/>
    <cellStyle name="20% - 강조색3 5 2 2 5 2" xfId="2863" xr:uid="{00000000-0005-0000-0000-0000010B0000}"/>
    <cellStyle name="20% - 강조색3 5 2 2 6" xfId="2864" xr:uid="{00000000-0005-0000-0000-0000020B0000}"/>
    <cellStyle name="20% - 강조색3 5 2 3" xfId="2865" xr:uid="{00000000-0005-0000-0000-0000030B0000}"/>
    <cellStyle name="20% - 강조색3 5 2 3 2" xfId="2866" xr:uid="{00000000-0005-0000-0000-0000040B0000}"/>
    <cellStyle name="20% - 강조색3 5 2 3 2 2" xfId="2867" xr:uid="{00000000-0005-0000-0000-0000050B0000}"/>
    <cellStyle name="20% - 강조색3 5 2 3 3" xfId="2868" xr:uid="{00000000-0005-0000-0000-0000060B0000}"/>
    <cellStyle name="20% - 강조색3 5 2 4" xfId="2869" xr:uid="{00000000-0005-0000-0000-0000070B0000}"/>
    <cellStyle name="20% - 강조색3 5 2 4 2" xfId="2870" xr:uid="{00000000-0005-0000-0000-0000080B0000}"/>
    <cellStyle name="20% - 강조색3 5 2 4 2 2" xfId="2871" xr:uid="{00000000-0005-0000-0000-0000090B0000}"/>
    <cellStyle name="20% - 강조색3 5 2 4 3" xfId="2872" xr:uid="{00000000-0005-0000-0000-00000A0B0000}"/>
    <cellStyle name="20% - 강조색3 5 2 5" xfId="2873" xr:uid="{00000000-0005-0000-0000-00000B0B0000}"/>
    <cellStyle name="20% - 강조색3 5 2 5 2" xfId="2874" xr:uid="{00000000-0005-0000-0000-00000C0B0000}"/>
    <cellStyle name="20% - 강조색3 5 2 5 2 2" xfId="2875" xr:uid="{00000000-0005-0000-0000-00000D0B0000}"/>
    <cellStyle name="20% - 강조색3 5 2 5 3" xfId="2876" xr:uid="{00000000-0005-0000-0000-00000E0B0000}"/>
    <cellStyle name="20% - 강조색3 5 2 6" xfId="2877" xr:uid="{00000000-0005-0000-0000-00000F0B0000}"/>
    <cellStyle name="20% - 강조색3 5 2 6 2" xfId="2878" xr:uid="{00000000-0005-0000-0000-0000100B0000}"/>
    <cellStyle name="20% - 강조색3 5 2 6 2 2" xfId="2879" xr:uid="{00000000-0005-0000-0000-0000110B0000}"/>
    <cellStyle name="20% - 강조색3 5 2 6 3" xfId="2880" xr:uid="{00000000-0005-0000-0000-0000120B0000}"/>
    <cellStyle name="20% - 강조색3 5 2 7" xfId="2881" xr:uid="{00000000-0005-0000-0000-0000130B0000}"/>
    <cellStyle name="20% - 강조색3 5 2 7 2" xfId="2882" xr:uid="{00000000-0005-0000-0000-0000140B0000}"/>
    <cellStyle name="20% - 강조색3 5 2 8" xfId="2883" xr:uid="{00000000-0005-0000-0000-0000150B0000}"/>
    <cellStyle name="20% - 강조색3 5 2 9" xfId="2884" xr:uid="{00000000-0005-0000-0000-0000160B0000}"/>
    <cellStyle name="20% - 강조색3 5 3" xfId="2885" xr:uid="{00000000-0005-0000-0000-0000170B0000}"/>
    <cellStyle name="20% - 강조색3 5 3 2" xfId="2886" xr:uid="{00000000-0005-0000-0000-0000180B0000}"/>
    <cellStyle name="20% - 강조색3 5 3 2 2" xfId="2887" xr:uid="{00000000-0005-0000-0000-0000190B0000}"/>
    <cellStyle name="20% - 강조색3 5 3 2 2 2" xfId="2888" xr:uid="{00000000-0005-0000-0000-00001A0B0000}"/>
    <cellStyle name="20% - 강조색3 5 3 2 3" xfId="2889" xr:uid="{00000000-0005-0000-0000-00001B0B0000}"/>
    <cellStyle name="20% - 강조색3 5 3 3" xfId="2890" xr:uid="{00000000-0005-0000-0000-00001C0B0000}"/>
    <cellStyle name="20% - 강조색3 5 3 3 2" xfId="2891" xr:uid="{00000000-0005-0000-0000-00001D0B0000}"/>
    <cellStyle name="20% - 강조색3 5 3 3 2 2" xfId="2892" xr:uid="{00000000-0005-0000-0000-00001E0B0000}"/>
    <cellStyle name="20% - 강조색3 5 3 3 3" xfId="2893" xr:uid="{00000000-0005-0000-0000-00001F0B0000}"/>
    <cellStyle name="20% - 강조색3 5 3 4" xfId="2894" xr:uid="{00000000-0005-0000-0000-0000200B0000}"/>
    <cellStyle name="20% - 강조색3 5 3 4 2" xfId="2895" xr:uid="{00000000-0005-0000-0000-0000210B0000}"/>
    <cellStyle name="20% - 강조색3 5 3 4 2 2" xfId="2896" xr:uid="{00000000-0005-0000-0000-0000220B0000}"/>
    <cellStyle name="20% - 강조색3 5 3 4 3" xfId="2897" xr:uid="{00000000-0005-0000-0000-0000230B0000}"/>
    <cellStyle name="20% - 강조색3 5 3 5" xfId="2898" xr:uid="{00000000-0005-0000-0000-0000240B0000}"/>
    <cellStyle name="20% - 강조색3 5 3 5 2" xfId="2899" xr:uid="{00000000-0005-0000-0000-0000250B0000}"/>
    <cellStyle name="20% - 강조색3 5 3 6" xfId="2900" xr:uid="{00000000-0005-0000-0000-0000260B0000}"/>
    <cellStyle name="20% - 강조색3 5 4" xfId="2901" xr:uid="{00000000-0005-0000-0000-0000270B0000}"/>
    <cellStyle name="20% - 강조색3 5 4 2" xfId="2902" xr:uid="{00000000-0005-0000-0000-0000280B0000}"/>
    <cellStyle name="20% - 강조색3 5 4 2 2" xfId="2903" xr:uid="{00000000-0005-0000-0000-0000290B0000}"/>
    <cellStyle name="20% - 강조색3 5 4 2 2 2" xfId="2904" xr:uid="{00000000-0005-0000-0000-00002A0B0000}"/>
    <cellStyle name="20% - 강조색3 5 4 2 3" xfId="2905" xr:uid="{00000000-0005-0000-0000-00002B0B0000}"/>
    <cellStyle name="20% - 강조색3 5 4 3" xfId="2906" xr:uid="{00000000-0005-0000-0000-00002C0B0000}"/>
    <cellStyle name="20% - 강조색3 5 4 3 2" xfId="2907" xr:uid="{00000000-0005-0000-0000-00002D0B0000}"/>
    <cellStyle name="20% - 강조색3 5 4 3 2 2" xfId="2908" xr:uid="{00000000-0005-0000-0000-00002E0B0000}"/>
    <cellStyle name="20% - 강조색3 5 4 3 3" xfId="2909" xr:uid="{00000000-0005-0000-0000-00002F0B0000}"/>
    <cellStyle name="20% - 강조색3 5 4 4" xfId="2910" xr:uid="{00000000-0005-0000-0000-0000300B0000}"/>
    <cellStyle name="20% - 강조색3 5 4 4 2" xfId="2911" xr:uid="{00000000-0005-0000-0000-0000310B0000}"/>
    <cellStyle name="20% - 강조색3 5 4 4 2 2" xfId="2912" xr:uid="{00000000-0005-0000-0000-0000320B0000}"/>
    <cellStyle name="20% - 강조색3 5 4 4 3" xfId="2913" xr:uid="{00000000-0005-0000-0000-0000330B0000}"/>
    <cellStyle name="20% - 강조색3 5 4 5" xfId="2914" xr:uid="{00000000-0005-0000-0000-0000340B0000}"/>
    <cellStyle name="20% - 강조색3 5 4 5 2" xfId="2915" xr:uid="{00000000-0005-0000-0000-0000350B0000}"/>
    <cellStyle name="20% - 강조색3 5 4 6" xfId="2916" xr:uid="{00000000-0005-0000-0000-0000360B0000}"/>
    <cellStyle name="20% - 강조색3 5 5" xfId="2917" xr:uid="{00000000-0005-0000-0000-0000370B0000}"/>
    <cellStyle name="20% - 강조색3 5 5 2" xfId="2918" xr:uid="{00000000-0005-0000-0000-0000380B0000}"/>
    <cellStyle name="20% - 강조색3 5 5 2 2" xfId="2919" xr:uid="{00000000-0005-0000-0000-0000390B0000}"/>
    <cellStyle name="20% - 강조색3 5 5 3" xfId="2920" xr:uid="{00000000-0005-0000-0000-00003A0B0000}"/>
    <cellStyle name="20% - 강조색3 5 6" xfId="2921" xr:uid="{00000000-0005-0000-0000-00003B0B0000}"/>
    <cellStyle name="20% - 강조색3 5 6 2" xfId="2922" xr:uid="{00000000-0005-0000-0000-00003C0B0000}"/>
    <cellStyle name="20% - 강조색3 5 6 2 2" xfId="2923" xr:uid="{00000000-0005-0000-0000-00003D0B0000}"/>
    <cellStyle name="20% - 강조색3 5 6 3" xfId="2924" xr:uid="{00000000-0005-0000-0000-00003E0B0000}"/>
    <cellStyle name="20% - 강조색3 5 7" xfId="2925" xr:uid="{00000000-0005-0000-0000-00003F0B0000}"/>
    <cellStyle name="20% - 강조색3 5 7 2" xfId="2926" xr:uid="{00000000-0005-0000-0000-0000400B0000}"/>
    <cellStyle name="20% - 강조색3 5 7 2 2" xfId="2927" xr:uid="{00000000-0005-0000-0000-0000410B0000}"/>
    <cellStyle name="20% - 강조색3 5 7 3" xfId="2928" xr:uid="{00000000-0005-0000-0000-0000420B0000}"/>
    <cellStyle name="20% - 강조색3 5 8" xfId="2929" xr:uid="{00000000-0005-0000-0000-0000430B0000}"/>
    <cellStyle name="20% - 강조색3 5 8 2" xfId="2930" xr:uid="{00000000-0005-0000-0000-0000440B0000}"/>
    <cellStyle name="20% - 강조색3 5 8 2 2" xfId="2931" xr:uid="{00000000-0005-0000-0000-0000450B0000}"/>
    <cellStyle name="20% - 강조색3 5 8 3" xfId="2932" xr:uid="{00000000-0005-0000-0000-0000460B0000}"/>
    <cellStyle name="20% - 강조색3 5 9" xfId="2933" xr:uid="{00000000-0005-0000-0000-0000470B0000}"/>
    <cellStyle name="20% - 강조색3 5 9 2" xfId="2934" xr:uid="{00000000-0005-0000-0000-0000480B0000}"/>
    <cellStyle name="20% - 강조색3 6" xfId="2935" xr:uid="{00000000-0005-0000-0000-0000490B0000}"/>
    <cellStyle name="20% - 강조색3 6 10" xfId="2936" xr:uid="{00000000-0005-0000-0000-00004A0B0000}"/>
    <cellStyle name="20% - 강조색3 6 2" xfId="2937" xr:uid="{00000000-0005-0000-0000-00004B0B0000}"/>
    <cellStyle name="20% - 강조색3 6 2 2" xfId="2938" xr:uid="{00000000-0005-0000-0000-00004C0B0000}"/>
    <cellStyle name="20% - 강조색3 6 2 2 2" xfId="2939" xr:uid="{00000000-0005-0000-0000-00004D0B0000}"/>
    <cellStyle name="20% - 강조색3 6 2 2 2 2" xfId="2940" xr:uid="{00000000-0005-0000-0000-00004E0B0000}"/>
    <cellStyle name="20% - 강조색3 6 2 2 2 2 2" xfId="2941" xr:uid="{00000000-0005-0000-0000-00004F0B0000}"/>
    <cellStyle name="20% - 강조색3 6 2 2 2 3" xfId="2942" xr:uid="{00000000-0005-0000-0000-0000500B0000}"/>
    <cellStyle name="20% - 강조색3 6 2 2 3" xfId="2943" xr:uid="{00000000-0005-0000-0000-0000510B0000}"/>
    <cellStyle name="20% - 강조색3 6 2 2 3 2" xfId="2944" xr:uid="{00000000-0005-0000-0000-0000520B0000}"/>
    <cellStyle name="20% - 강조색3 6 2 2 3 2 2" xfId="2945" xr:uid="{00000000-0005-0000-0000-0000530B0000}"/>
    <cellStyle name="20% - 강조색3 6 2 2 3 3" xfId="2946" xr:uid="{00000000-0005-0000-0000-0000540B0000}"/>
    <cellStyle name="20% - 강조색3 6 2 2 4" xfId="2947" xr:uid="{00000000-0005-0000-0000-0000550B0000}"/>
    <cellStyle name="20% - 강조색3 6 2 2 4 2" xfId="2948" xr:uid="{00000000-0005-0000-0000-0000560B0000}"/>
    <cellStyle name="20% - 강조색3 6 2 2 4 2 2" xfId="2949" xr:uid="{00000000-0005-0000-0000-0000570B0000}"/>
    <cellStyle name="20% - 강조색3 6 2 2 4 3" xfId="2950" xr:uid="{00000000-0005-0000-0000-0000580B0000}"/>
    <cellStyle name="20% - 강조색3 6 2 2 5" xfId="2951" xr:uid="{00000000-0005-0000-0000-0000590B0000}"/>
    <cellStyle name="20% - 강조색3 6 2 2 5 2" xfId="2952" xr:uid="{00000000-0005-0000-0000-00005A0B0000}"/>
    <cellStyle name="20% - 강조색3 6 2 2 6" xfId="2953" xr:uid="{00000000-0005-0000-0000-00005B0B0000}"/>
    <cellStyle name="20% - 강조색3 6 2 3" xfId="2954" xr:uid="{00000000-0005-0000-0000-00005C0B0000}"/>
    <cellStyle name="20% - 강조색3 6 2 3 2" xfId="2955" xr:uid="{00000000-0005-0000-0000-00005D0B0000}"/>
    <cellStyle name="20% - 강조색3 6 2 3 2 2" xfId="2956" xr:uid="{00000000-0005-0000-0000-00005E0B0000}"/>
    <cellStyle name="20% - 강조색3 6 2 3 3" xfId="2957" xr:uid="{00000000-0005-0000-0000-00005F0B0000}"/>
    <cellStyle name="20% - 강조색3 6 2 4" xfId="2958" xr:uid="{00000000-0005-0000-0000-0000600B0000}"/>
    <cellStyle name="20% - 강조색3 6 2 4 2" xfId="2959" xr:uid="{00000000-0005-0000-0000-0000610B0000}"/>
    <cellStyle name="20% - 강조색3 6 2 4 2 2" xfId="2960" xr:uid="{00000000-0005-0000-0000-0000620B0000}"/>
    <cellStyle name="20% - 강조색3 6 2 4 3" xfId="2961" xr:uid="{00000000-0005-0000-0000-0000630B0000}"/>
    <cellStyle name="20% - 강조색3 6 2 5" xfId="2962" xr:uid="{00000000-0005-0000-0000-0000640B0000}"/>
    <cellStyle name="20% - 강조색3 6 2 5 2" xfId="2963" xr:uid="{00000000-0005-0000-0000-0000650B0000}"/>
    <cellStyle name="20% - 강조색3 6 2 5 2 2" xfId="2964" xr:uid="{00000000-0005-0000-0000-0000660B0000}"/>
    <cellStyle name="20% - 강조색3 6 2 5 3" xfId="2965" xr:uid="{00000000-0005-0000-0000-0000670B0000}"/>
    <cellStyle name="20% - 강조색3 6 2 6" xfId="2966" xr:uid="{00000000-0005-0000-0000-0000680B0000}"/>
    <cellStyle name="20% - 강조색3 6 2 6 2" xfId="2967" xr:uid="{00000000-0005-0000-0000-0000690B0000}"/>
    <cellStyle name="20% - 강조색3 6 2 7" xfId="2968" xr:uid="{00000000-0005-0000-0000-00006A0B0000}"/>
    <cellStyle name="20% - 강조색3 6 2 8" xfId="2969" xr:uid="{00000000-0005-0000-0000-00006B0B0000}"/>
    <cellStyle name="20% - 강조색3 6 3" xfId="2970" xr:uid="{00000000-0005-0000-0000-00006C0B0000}"/>
    <cellStyle name="20% - 강조색3 6 3 2" xfId="2971" xr:uid="{00000000-0005-0000-0000-00006D0B0000}"/>
    <cellStyle name="20% - 강조색3 6 3 2 2" xfId="2972" xr:uid="{00000000-0005-0000-0000-00006E0B0000}"/>
    <cellStyle name="20% - 강조색3 6 3 2 2 2" xfId="2973" xr:uid="{00000000-0005-0000-0000-00006F0B0000}"/>
    <cellStyle name="20% - 강조색3 6 3 2 3" xfId="2974" xr:uid="{00000000-0005-0000-0000-0000700B0000}"/>
    <cellStyle name="20% - 강조색3 6 3 3" xfId="2975" xr:uid="{00000000-0005-0000-0000-0000710B0000}"/>
    <cellStyle name="20% - 강조색3 6 3 3 2" xfId="2976" xr:uid="{00000000-0005-0000-0000-0000720B0000}"/>
    <cellStyle name="20% - 강조색3 6 3 3 2 2" xfId="2977" xr:uid="{00000000-0005-0000-0000-0000730B0000}"/>
    <cellStyle name="20% - 강조색3 6 3 3 3" xfId="2978" xr:uid="{00000000-0005-0000-0000-0000740B0000}"/>
    <cellStyle name="20% - 강조색3 6 3 4" xfId="2979" xr:uid="{00000000-0005-0000-0000-0000750B0000}"/>
    <cellStyle name="20% - 강조색3 6 3 4 2" xfId="2980" xr:uid="{00000000-0005-0000-0000-0000760B0000}"/>
    <cellStyle name="20% - 강조색3 6 3 4 2 2" xfId="2981" xr:uid="{00000000-0005-0000-0000-0000770B0000}"/>
    <cellStyle name="20% - 강조색3 6 3 4 3" xfId="2982" xr:uid="{00000000-0005-0000-0000-0000780B0000}"/>
    <cellStyle name="20% - 강조색3 6 3 5" xfId="2983" xr:uid="{00000000-0005-0000-0000-0000790B0000}"/>
    <cellStyle name="20% - 강조색3 6 3 5 2" xfId="2984" xr:uid="{00000000-0005-0000-0000-00007A0B0000}"/>
    <cellStyle name="20% - 강조색3 6 3 6" xfId="2985" xr:uid="{00000000-0005-0000-0000-00007B0B0000}"/>
    <cellStyle name="20% - 강조색3 6 4" xfId="2986" xr:uid="{00000000-0005-0000-0000-00007C0B0000}"/>
    <cellStyle name="20% - 강조색3 6 4 2" xfId="2987" xr:uid="{00000000-0005-0000-0000-00007D0B0000}"/>
    <cellStyle name="20% - 강조색3 6 4 2 2" xfId="2988" xr:uid="{00000000-0005-0000-0000-00007E0B0000}"/>
    <cellStyle name="20% - 강조색3 6 4 3" xfId="2989" xr:uid="{00000000-0005-0000-0000-00007F0B0000}"/>
    <cellStyle name="20% - 강조색3 6 5" xfId="2990" xr:uid="{00000000-0005-0000-0000-0000800B0000}"/>
    <cellStyle name="20% - 강조색3 6 5 2" xfId="2991" xr:uid="{00000000-0005-0000-0000-0000810B0000}"/>
    <cellStyle name="20% - 강조색3 6 5 2 2" xfId="2992" xr:uid="{00000000-0005-0000-0000-0000820B0000}"/>
    <cellStyle name="20% - 강조색3 6 5 3" xfId="2993" xr:uid="{00000000-0005-0000-0000-0000830B0000}"/>
    <cellStyle name="20% - 강조색3 6 6" xfId="2994" xr:uid="{00000000-0005-0000-0000-0000840B0000}"/>
    <cellStyle name="20% - 강조색3 6 6 2" xfId="2995" xr:uid="{00000000-0005-0000-0000-0000850B0000}"/>
    <cellStyle name="20% - 강조색3 6 6 2 2" xfId="2996" xr:uid="{00000000-0005-0000-0000-0000860B0000}"/>
    <cellStyle name="20% - 강조색3 6 6 3" xfId="2997" xr:uid="{00000000-0005-0000-0000-0000870B0000}"/>
    <cellStyle name="20% - 강조색3 6 7" xfId="2998" xr:uid="{00000000-0005-0000-0000-0000880B0000}"/>
    <cellStyle name="20% - 강조색3 6 7 2" xfId="2999" xr:uid="{00000000-0005-0000-0000-0000890B0000}"/>
    <cellStyle name="20% - 강조색3 6 7 2 2" xfId="3000" xr:uid="{00000000-0005-0000-0000-00008A0B0000}"/>
    <cellStyle name="20% - 강조색3 6 7 3" xfId="3001" xr:uid="{00000000-0005-0000-0000-00008B0B0000}"/>
    <cellStyle name="20% - 강조색3 6 8" xfId="3002" xr:uid="{00000000-0005-0000-0000-00008C0B0000}"/>
    <cellStyle name="20% - 강조색3 6 8 2" xfId="3003" xr:uid="{00000000-0005-0000-0000-00008D0B0000}"/>
    <cellStyle name="20% - 강조색3 6 9" xfId="3004" xr:uid="{00000000-0005-0000-0000-00008E0B0000}"/>
    <cellStyle name="20% - 강조색3 7" xfId="3005" xr:uid="{00000000-0005-0000-0000-00008F0B0000}"/>
    <cellStyle name="20% - 강조색3 7 2" xfId="3006" xr:uid="{00000000-0005-0000-0000-0000900B0000}"/>
    <cellStyle name="20% - 강조색3 7 2 2" xfId="3007" xr:uid="{00000000-0005-0000-0000-0000910B0000}"/>
    <cellStyle name="20% - 강조색3 7 2 2 2" xfId="3008" xr:uid="{00000000-0005-0000-0000-0000920B0000}"/>
    <cellStyle name="20% - 강조색3 7 2 2 2 2" xfId="3009" xr:uid="{00000000-0005-0000-0000-0000930B0000}"/>
    <cellStyle name="20% - 강조색3 7 2 2 3" xfId="3010" xr:uid="{00000000-0005-0000-0000-0000940B0000}"/>
    <cellStyle name="20% - 강조색3 7 2 3" xfId="3011" xr:uid="{00000000-0005-0000-0000-0000950B0000}"/>
    <cellStyle name="20% - 강조색3 7 2 3 2" xfId="3012" xr:uid="{00000000-0005-0000-0000-0000960B0000}"/>
    <cellStyle name="20% - 강조색3 7 2 3 2 2" xfId="3013" xr:uid="{00000000-0005-0000-0000-0000970B0000}"/>
    <cellStyle name="20% - 강조색3 7 2 3 3" xfId="3014" xr:uid="{00000000-0005-0000-0000-0000980B0000}"/>
    <cellStyle name="20% - 강조색3 7 2 4" xfId="3015" xr:uid="{00000000-0005-0000-0000-0000990B0000}"/>
    <cellStyle name="20% - 강조색3 7 2 4 2" xfId="3016" xr:uid="{00000000-0005-0000-0000-00009A0B0000}"/>
    <cellStyle name="20% - 강조색3 7 2 4 2 2" xfId="3017" xr:uid="{00000000-0005-0000-0000-00009B0B0000}"/>
    <cellStyle name="20% - 강조색3 7 2 4 3" xfId="3018" xr:uid="{00000000-0005-0000-0000-00009C0B0000}"/>
    <cellStyle name="20% - 강조색3 7 2 5" xfId="3019" xr:uid="{00000000-0005-0000-0000-00009D0B0000}"/>
    <cellStyle name="20% - 강조색3 7 2 5 2" xfId="3020" xr:uid="{00000000-0005-0000-0000-00009E0B0000}"/>
    <cellStyle name="20% - 강조색3 7 2 6" xfId="3021" xr:uid="{00000000-0005-0000-0000-00009F0B0000}"/>
    <cellStyle name="20% - 강조색3 7 3" xfId="3022" xr:uid="{00000000-0005-0000-0000-0000A00B0000}"/>
    <cellStyle name="20% - 강조색3 7 3 2" xfId="3023" xr:uid="{00000000-0005-0000-0000-0000A10B0000}"/>
    <cellStyle name="20% - 강조색3 7 3 2 2" xfId="3024" xr:uid="{00000000-0005-0000-0000-0000A20B0000}"/>
    <cellStyle name="20% - 강조색3 7 3 3" xfId="3025" xr:uid="{00000000-0005-0000-0000-0000A30B0000}"/>
    <cellStyle name="20% - 강조색3 7 4" xfId="3026" xr:uid="{00000000-0005-0000-0000-0000A40B0000}"/>
    <cellStyle name="20% - 강조색3 7 4 2" xfId="3027" xr:uid="{00000000-0005-0000-0000-0000A50B0000}"/>
    <cellStyle name="20% - 강조색3 7 4 2 2" xfId="3028" xr:uid="{00000000-0005-0000-0000-0000A60B0000}"/>
    <cellStyle name="20% - 강조색3 7 4 3" xfId="3029" xr:uid="{00000000-0005-0000-0000-0000A70B0000}"/>
    <cellStyle name="20% - 강조색3 7 5" xfId="3030" xr:uid="{00000000-0005-0000-0000-0000A80B0000}"/>
    <cellStyle name="20% - 강조색3 7 5 2" xfId="3031" xr:uid="{00000000-0005-0000-0000-0000A90B0000}"/>
    <cellStyle name="20% - 강조색3 7 5 2 2" xfId="3032" xr:uid="{00000000-0005-0000-0000-0000AA0B0000}"/>
    <cellStyle name="20% - 강조색3 7 5 3" xfId="3033" xr:uid="{00000000-0005-0000-0000-0000AB0B0000}"/>
    <cellStyle name="20% - 강조색3 7 6" xfId="3034" xr:uid="{00000000-0005-0000-0000-0000AC0B0000}"/>
    <cellStyle name="20% - 강조색3 7 6 2" xfId="3035" xr:uid="{00000000-0005-0000-0000-0000AD0B0000}"/>
    <cellStyle name="20% - 강조색3 7 7" xfId="3036" xr:uid="{00000000-0005-0000-0000-0000AE0B0000}"/>
    <cellStyle name="20% - 강조색3 7 8" xfId="3037" xr:uid="{00000000-0005-0000-0000-0000AF0B0000}"/>
    <cellStyle name="20% - 강조색3 8" xfId="3038" xr:uid="{00000000-0005-0000-0000-0000B00B0000}"/>
    <cellStyle name="20% - 강조색3 8 2" xfId="3039" xr:uid="{00000000-0005-0000-0000-0000B10B0000}"/>
    <cellStyle name="20% - 강조색3 8 2 2" xfId="3040" xr:uid="{00000000-0005-0000-0000-0000B20B0000}"/>
    <cellStyle name="20% - 강조색3 8 2 2 2" xfId="3041" xr:uid="{00000000-0005-0000-0000-0000B30B0000}"/>
    <cellStyle name="20% - 강조색3 8 2 3" xfId="3042" xr:uid="{00000000-0005-0000-0000-0000B40B0000}"/>
    <cellStyle name="20% - 강조색3 8 3" xfId="3043" xr:uid="{00000000-0005-0000-0000-0000B50B0000}"/>
    <cellStyle name="20% - 강조색3 8 3 2" xfId="3044" xr:uid="{00000000-0005-0000-0000-0000B60B0000}"/>
    <cellStyle name="20% - 강조색3 8 3 2 2" xfId="3045" xr:uid="{00000000-0005-0000-0000-0000B70B0000}"/>
    <cellStyle name="20% - 강조색3 8 3 3" xfId="3046" xr:uid="{00000000-0005-0000-0000-0000B80B0000}"/>
    <cellStyle name="20% - 강조색3 8 4" xfId="3047" xr:uid="{00000000-0005-0000-0000-0000B90B0000}"/>
    <cellStyle name="20% - 강조색3 8 4 2" xfId="3048" xr:uid="{00000000-0005-0000-0000-0000BA0B0000}"/>
    <cellStyle name="20% - 강조색3 8 4 2 2" xfId="3049" xr:uid="{00000000-0005-0000-0000-0000BB0B0000}"/>
    <cellStyle name="20% - 강조색3 8 4 3" xfId="3050" xr:uid="{00000000-0005-0000-0000-0000BC0B0000}"/>
    <cellStyle name="20% - 강조색3 8 5" xfId="3051" xr:uid="{00000000-0005-0000-0000-0000BD0B0000}"/>
    <cellStyle name="20% - 강조색3 8 5 2" xfId="3052" xr:uid="{00000000-0005-0000-0000-0000BE0B0000}"/>
    <cellStyle name="20% - 강조색3 8 6" xfId="3053" xr:uid="{00000000-0005-0000-0000-0000BF0B0000}"/>
    <cellStyle name="20% - 강조색3 9" xfId="3054" xr:uid="{00000000-0005-0000-0000-0000C00B0000}"/>
    <cellStyle name="20% - 강조색3 9 2" xfId="3055" xr:uid="{00000000-0005-0000-0000-0000C10B0000}"/>
    <cellStyle name="20% - 강조색3 9 2 2" xfId="3056" xr:uid="{00000000-0005-0000-0000-0000C20B0000}"/>
    <cellStyle name="20% - 강조색3 9 2 2 2" xfId="3057" xr:uid="{00000000-0005-0000-0000-0000C30B0000}"/>
    <cellStyle name="20% - 강조색3 9 2 3" xfId="3058" xr:uid="{00000000-0005-0000-0000-0000C40B0000}"/>
    <cellStyle name="20% - 강조색3 9 3" xfId="3059" xr:uid="{00000000-0005-0000-0000-0000C50B0000}"/>
    <cellStyle name="20% - 강조색3 9 3 2" xfId="3060" xr:uid="{00000000-0005-0000-0000-0000C60B0000}"/>
    <cellStyle name="20% - 강조색3 9 3 2 2" xfId="3061" xr:uid="{00000000-0005-0000-0000-0000C70B0000}"/>
    <cellStyle name="20% - 강조색3 9 3 3" xfId="3062" xr:uid="{00000000-0005-0000-0000-0000C80B0000}"/>
    <cellStyle name="20% - 강조색3 9 4" xfId="3063" xr:uid="{00000000-0005-0000-0000-0000C90B0000}"/>
    <cellStyle name="20% - 강조색3 9 4 2" xfId="3064" xr:uid="{00000000-0005-0000-0000-0000CA0B0000}"/>
    <cellStyle name="20% - 강조색3 9 4 2 2" xfId="3065" xr:uid="{00000000-0005-0000-0000-0000CB0B0000}"/>
    <cellStyle name="20% - 강조색3 9 4 3" xfId="3066" xr:uid="{00000000-0005-0000-0000-0000CC0B0000}"/>
    <cellStyle name="20% - 강조색3 9 5" xfId="3067" xr:uid="{00000000-0005-0000-0000-0000CD0B0000}"/>
    <cellStyle name="20% - 강조색3 9 5 2" xfId="3068" xr:uid="{00000000-0005-0000-0000-0000CE0B0000}"/>
    <cellStyle name="20% - 강조색3 9 6" xfId="3069" xr:uid="{00000000-0005-0000-0000-0000CF0B0000}"/>
    <cellStyle name="20% - 강조색4" xfId="31" builtinId="42" customBuiltin="1"/>
    <cellStyle name="20% - 강조색4 10" xfId="3070" xr:uid="{00000000-0005-0000-0000-0000D10B0000}"/>
    <cellStyle name="20% - 강조색4 10 2" xfId="3071" xr:uid="{00000000-0005-0000-0000-0000D20B0000}"/>
    <cellStyle name="20% - 강조색4 10 2 2" xfId="3072" xr:uid="{00000000-0005-0000-0000-0000D30B0000}"/>
    <cellStyle name="20% - 강조색4 10 3" xfId="3073" xr:uid="{00000000-0005-0000-0000-0000D40B0000}"/>
    <cellStyle name="20% - 강조색4 11" xfId="3074" xr:uid="{00000000-0005-0000-0000-0000D50B0000}"/>
    <cellStyle name="20% - 강조색4 11 2" xfId="3075" xr:uid="{00000000-0005-0000-0000-0000D60B0000}"/>
    <cellStyle name="20% - 강조색4 11 2 2" xfId="3076" xr:uid="{00000000-0005-0000-0000-0000D70B0000}"/>
    <cellStyle name="20% - 강조색4 11 3" xfId="3077" xr:uid="{00000000-0005-0000-0000-0000D80B0000}"/>
    <cellStyle name="20% - 강조색4 12" xfId="3078" xr:uid="{00000000-0005-0000-0000-0000D90B0000}"/>
    <cellStyle name="20% - 강조색4 12 2" xfId="3079" xr:uid="{00000000-0005-0000-0000-0000DA0B0000}"/>
    <cellStyle name="20% - 강조색4 12 2 2" xfId="3080" xr:uid="{00000000-0005-0000-0000-0000DB0B0000}"/>
    <cellStyle name="20% - 강조색4 12 3" xfId="3081" xr:uid="{00000000-0005-0000-0000-0000DC0B0000}"/>
    <cellStyle name="20% - 강조색4 13" xfId="3082" xr:uid="{00000000-0005-0000-0000-0000DD0B0000}"/>
    <cellStyle name="20% - 강조색4 13 2" xfId="3083" xr:uid="{00000000-0005-0000-0000-0000DE0B0000}"/>
    <cellStyle name="20% - 강조색4 13 2 2" xfId="3084" xr:uid="{00000000-0005-0000-0000-0000DF0B0000}"/>
    <cellStyle name="20% - 강조색4 13 3" xfId="3085" xr:uid="{00000000-0005-0000-0000-0000E00B0000}"/>
    <cellStyle name="20% - 강조색4 14" xfId="3086" xr:uid="{00000000-0005-0000-0000-0000E10B0000}"/>
    <cellStyle name="20% - 강조색4 14 2" xfId="3087" xr:uid="{00000000-0005-0000-0000-0000E20B0000}"/>
    <cellStyle name="20% - 강조색4 15" xfId="3088" xr:uid="{00000000-0005-0000-0000-0000E30B0000}"/>
    <cellStyle name="20% - 강조색4 16" xfId="3089" xr:uid="{00000000-0005-0000-0000-0000E40B0000}"/>
    <cellStyle name="20% - 강조색4 2" xfId="3090" xr:uid="{00000000-0005-0000-0000-0000E50B0000}"/>
    <cellStyle name="20% - 강조색4 2 10" xfId="3091" xr:uid="{00000000-0005-0000-0000-0000E60B0000}"/>
    <cellStyle name="20% - 강조색4 2 10 2" xfId="3092" xr:uid="{00000000-0005-0000-0000-0000E70B0000}"/>
    <cellStyle name="20% - 강조색4 2 10 2 2" xfId="3093" xr:uid="{00000000-0005-0000-0000-0000E80B0000}"/>
    <cellStyle name="20% - 강조색4 2 10 3" xfId="3094" xr:uid="{00000000-0005-0000-0000-0000E90B0000}"/>
    <cellStyle name="20% - 강조색4 2 11" xfId="3095" xr:uid="{00000000-0005-0000-0000-0000EA0B0000}"/>
    <cellStyle name="20% - 강조색4 2 11 2" xfId="3096" xr:uid="{00000000-0005-0000-0000-0000EB0B0000}"/>
    <cellStyle name="20% - 강조색4 2 11 2 2" xfId="3097" xr:uid="{00000000-0005-0000-0000-0000EC0B0000}"/>
    <cellStyle name="20% - 강조색4 2 11 3" xfId="3098" xr:uid="{00000000-0005-0000-0000-0000ED0B0000}"/>
    <cellStyle name="20% - 강조색4 2 12" xfId="3099" xr:uid="{00000000-0005-0000-0000-0000EE0B0000}"/>
    <cellStyle name="20% - 강조색4 2 12 2" xfId="3100" xr:uid="{00000000-0005-0000-0000-0000EF0B0000}"/>
    <cellStyle name="20% - 강조색4 2 13" xfId="3101" xr:uid="{00000000-0005-0000-0000-0000F00B0000}"/>
    <cellStyle name="20% - 강조색4 2 14" xfId="3102" xr:uid="{00000000-0005-0000-0000-0000F10B0000}"/>
    <cellStyle name="20% - 강조색4 2 2" xfId="3103" xr:uid="{00000000-0005-0000-0000-0000F20B0000}"/>
    <cellStyle name="20% - 강조색4 2 2 10" xfId="3104" xr:uid="{00000000-0005-0000-0000-0000F30B0000}"/>
    <cellStyle name="20% - 강조색4 2 2 11" xfId="3105" xr:uid="{00000000-0005-0000-0000-0000F40B0000}"/>
    <cellStyle name="20% - 강조색4 2 2 2" xfId="3106" xr:uid="{00000000-0005-0000-0000-0000F50B0000}"/>
    <cellStyle name="20% - 강조색4 2 2 2 2" xfId="3107" xr:uid="{00000000-0005-0000-0000-0000F60B0000}"/>
    <cellStyle name="20% - 강조색4 2 2 2 2 2" xfId="3108" xr:uid="{00000000-0005-0000-0000-0000F70B0000}"/>
    <cellStyle name="20% - 강조색4 2 2 2 2 2 2" xfId="3109" xr:uid="{00000000-0005-0000-0000-0000F80B0000}"/>
    <cellStyle name="20% - 강조색4 2 2 2 2 2 2 2" xfId="3110" xr:uid="{00000000-0005-0000-0000-0000F90B0000}"/>
    <cellStyle name="20% - 강조색4 2 2 2 2 2 3" xfId="3111" xr:uid="{00000000-0005-0000-0000-0000FA0B0000}"/>
    <cellStyle name="20% - 강조색4 2 2 2 2 3" xfId="3112" xr:uid="{00000000-0005-0000-0000-0000FB0B0000}"/>
    <cellStyle name="20% - 강조색4 2 2 2 2 3 2" xfId="3113" xr:uid="{00000000-0005-0000-0000-0000FC0B0000}"/>
    <cellStyle name="20% - 강조색4 2 2 2 2 3 2 2" xfId="3114" xr:uid="{00000000-0005-0000-0000-0000FD0B0000}"/>
    <cellStyle name="20% - 강조색4 2 2 2 2 3 3" xfId="3115" xr:uid="{00000000-0005-0000-0000-0000FE0B0000}"/>
    <cellStyle name="20% - 강조색4 2 2 2 2 4" xfId="3116" xr:uid="{00000000-0005-0000-0000-0000FF0B0000}"/>
    <cellStyle name="20% - 강조색4 2 2 2 2 4 2" xfId="3117" xr:uid="{00000000-0005-0000-0000-0000000C0000}"/>
    <cellStyle name="20% - 강조색4 2 2 2 2 4 2 2" xfId="3118" xr:uid="{00000000-0005-0000-0000-0000010C0000}"/>
    <cellStyle name="20% - 강조색4 2 2 2 2 4 3" xfId="3119" xr:uid="{00000000-0005-0000-0000-0000020C0000}"/>
    <cellStyle name="20% - 강조색4 2 2 2 2 5" xfId="3120" xr:uid="{00000000-0005-0000-0000-0000030C0000}"/>
    <cellStyle name="20% - 강조색4 2 2 2 2 5 2" xfId="3121" xr:uid="{00000000-0005-0000-0000-0000040C0000}"/>
    <cellStyle name="20% - 강조색4 2 2 2 2 6" xfId="3122" xr:uid="{00000000-0005-0000-0000-0000050C0000}"/>
    <cellStyle name="20% - 강조색4 2 2 2 3" xfId="3123" xr:uid="{00000000-0005-0000-0000-0000060C0000}"/>
    <cellStyle name="20% - 강조색4 2 2 2 3 2" xfId="3124" xr:uid="{00000000-0005-0000-0000-0000070C0000}"/>
    <cellStyle name="20% - 강조색4 2 2 2 3 2 2" xfId="3125" xr:uid="{00000000-0005-0000-0000-0000080C0000}"/>
    <cellStyle name="20% - 강조색4 2 2 2 3 3" xfId="3126" xr:uid="{00000000-0005-0000-0000-0000090C0000}"/>
    <cellStyle name="20% - 강조색4 2 2 2 4" xfId="3127" xr:uid="{00000000-0005-0000-0000-00000A0C0000}"/>
    <cellStyle name="20% - 강조색4 2 2 2 4 2" xfId="3128" xr:uid="{00000000-0005-0000-0000-00000B0C0000}"/>
    <cellStyle name="20% - 강조색4 2 2 2 4 2 2" xfId="3129" xr:uid="{00000000-0005-0000-0000-00000C0C0000}"/>
    <cellStyle name="20% - 강조색4 2 2 2 4 3" xfId="3130" xr:uid="{00000000-0005-0000-0000-00000D0C0000}"/>
    <cellStyle name="20% - 강조색4 2 2 2 5" xfId="3131" xr:uid="{00000000-0005-0000-0000-00000E0C0000}"/>
    <cellStyle name="20% - 강조색4 2 2 2 5 2" xfId="3132" xr:uid="{00000000-0005-0000-0000-00000F0C0000}"/>
    <cellStyle name="20% - 강조색4 2 2 2 5 2 2" xfId="3133" xr:uid="{00000000-0005-0000-0000-0000100C0000}"/>
    <cellStyle name="20% - 강조색4 2 2 2 5 3" xfId="3134" xr:uid="{00000000-0005-0000-0000-0000110C0000}"/>
    <cellStyle name="20% - 강조색4 2 2 2 6" xfId="3135" xr:uid="{00000000-0005-0000-0000-0000120C0000}"/>
    <cellStyle name="20% - 강조색4 2 2 2 6 2" xfId="3136" xr:uid="{00000000-0005-0000-0000-0000130C0000}"/>
    <cellStyle name="20% - 강조색4 2 2 2 6 2 2" xfId="3137" xr:uid="{00000000-0005-0000-0000-0000140C0000}"/>
    <cellStyle name="20% - 강조색4 2 2 2 6 3" xfId="3138" xr:uid="{00000000-0005-0000-0000-0000150C0000}"/>
    <cellStyle name="20% - 강조색4 2 2 2 7" xfId="3139" xr:uid="{00000000-0005-0000-0000-0000160C0000}"/>
    <cellStyle name="20% - 강조색4 2 2 2 7 2" xfId="3140" xr:uid="{00000000-0005-0000-0000-0000170C0000}"/>
    <cellStyle name="20% - 강조색4 2 2 2 8" xfId="3141" xr:uid="{00000000-0005-0000-0000-0000180C0000}"/>
    <cellStyle name="20% - 강조색4 2 2 2 9" xfId="3142" xr:uid="{00000000-0005-0000-0000-0000190C0000}"/>
    <cellStyle name="20% - 강조색4 2 2 3" xfId="3143" xr:uid="{00000000-0005-0000-0000-00001A0C0000}"/>
    <cellStyle name="20% - 강조색4 2 2 3 2" xfId="3144" xr:uid="{00000000-0005-0000-0000-00001B0C0000}"/>
    <cellStyle name="20% - 강조색4 2 2 3 2 2" xfId="3145" xr:uid="{00000000-0005-0000-0000-00001C0C0000}"/>
    <cellStyle name="20% - 강조색4 2 2 3 2 2 2" xfId="3146" xr:uid="{00000000-0005-0000-0000-00001D0C0000}"/>
    <cellStyle name="20% - 강조색4 2 2 3 2 3" xfId="3147" xr:uid="{00000000-0005-0000-0000-00001E0C0000}"/>
    <cellStyle name="20% - 강조색4 2 2 3 3" xfId="3148" xr:uid="{00000000-0005-0000-0000-00001F0C0000}"/>
    <cellStyle name="20% - 강조색4 2 2 3 3 2" xfId="3149" xr:uid="{00000000-0005-0000-0000-0000200C0000}"/>
    <cellStyle name="20% - 강조색4 2 2 3 3 2 2" xfId="3150" xr:uid="{00000000-0005-0000-0000-0000210C0000}"/>
    <cellStyle name="20% - 강조색4 2 2 3 3 3" xfId="3151" xr:uid="{00000000-0005-0000-0000-0000220C0000}"/>
    <cellStyle name="20% - 강조색4 2 2 3 4" xfId="3152" xr:uid="{00000000-0005-0000-0000-0000230C0000}"/>
    <cellStyle name="20% - 강조색4 2 2 3 4 2" xfId="3153" xr:uid="{00000000-0005-0000-0000-0000240C0000}"/>
    <cellStyle name="20% - 강조색4 2 2 3 4 2 2" xfId="3154" xr:uid="{00000000-0005-0000-0000-0000250C0000}"/>
    <cellStyle name="20% - 강조색4 2 2 3 4 3" xfId="3155" xr:uid="{00000000-0005-0000-0000-0000260C0000}"/>
    <cellStyle name="20% - 강조색4 2 2 3 5" xfId="3156" xr:uid="{00000000-0005-0000-0000-0000270C0000}"/>
    <cellStyle name="20% - 강조색4 2 2 3 5 2" xfId="3157" xr:uid="{00000000-0005-0000-0000-0000280C0000}"/>
    <cellStyle name="20% - 강조색4 2 2 3 6" xfId="3158" xr:uid="{00000000-0005-0000-0000-0000290C0000}"/>
    <cellStyle name="20% - 강조색4 2 2 4" xfId="3159" xr:uid="{00000000-0005-0000-0000-00002A0C0000}"/>
    <cellStyle name="20% - 강조색4 2 2 4 2" xfId="3160" xr:uid="{00000000-0005-0000-0000-00002B0C0000}"/>
    <cellStyle name="20% - 강조색4 2 2 4 2 2" xfId="3161" xr:uid="{00000000-0005-0000-0000-00002C0C0000}"/>
    <cellStyle name="20% - 강조색4 2 2 4 2 2 2" xfId="3162" xr:uid="{00000000-0005-0000-0000-00002D0C0000}"/>
    <cellStyle name="20% - 강조색4 2 2 4 2 3" xfId="3163" xr:uid="{00000000-0005-0000-0000-00002E0C0000}"/>
    <cellStyle name="20% - 강조색4 2 2 4 3" xfId="3164" xr:uid="{00000000-0005-0000-0000-00002F0C0000}"/>
    <cellStyle name="20% - 강조색4 2 2 4 3 2" xfId="3165" xr:uid="{00000000-0005-0000-0000-0000300C0000}"/>
    <cellStyle name="20% - 강조색4 2 2 4 3 2 2" xfId="3166" xr:uid="{00000000-0005-0000-0000-0000310C0000}"/>
    <cellStyle name="20% - 강조색4 2 2 4 3 3" xfId="3167" xr:uid="{00000000-0005-0000-0000-0000320C0000}"/>
    <cellStyle name="20% - 강조색4 2 2 4 4" xfId="3168" xr:uid="{00000000-0005-0000-0000-0000330C0000}"/>
    <cellStyle name="20% - 강조색4 2 2 4 4 2" xfId="3169" xr:uid="{00000000-0005-0000-0000-0000340C0000}"/>
    <cellStyle name="20% - 강조색4 2 2 4 4 2 2" xfId="3170" xr:uid="{00000000-0005-0000-0000-0000350C0000}"/>
    <cellStyle name="20% - 강조색4 2 2 4 4 3" xfId="3171" xr:uid="{00000000-0005-0000-0000-0000360C0000}"/>
    <cellStyle name="20% - 강조색4 2 2 4 5" xfId="3172" xr:uid="{00000000-0005-0000-0000-0000370C0000}"/>
    <cellStyle name="20% - 강조색4 2 2 4 5 2" xfId="3173" xr:uid="{00000000-0005-0000-0000-0000380C0000}"/>
    <cellStyle name="20% - 강조색4 2 2 4 6" xfId="3174" xr:uid="{00000000-0005-0000-0000-0000390C0000}"/>
    <cellStyle name="20% - 강조색4 2 2 5" xfId="3175" xr:uid="{00000000-0005-0000-0000-00003A0C0000}"/>
    <cellStyle name="20% - 강조색4 2 2 5 2" xfId="3176" xr:uid="{00000000-0005-0000-0000-00003B0C0000}"/>
    <cellStyle name="20% - 강조색4 2 2 5 2 2" xfId="3177" xr:uid="{00000000-0005-0000-0000-00003C0C0000}"/>
    <cellStyle name="20% - 강조색4 2 2 5 3" xfId="3178" xr:uid="{00000000-0005-0000-0000-00003D0C0000}"/>
    <cellStyle name="20% - 강조색4 2 2 6" xfId="3179" xr:uid="{00000000-0005-0000-0000-00003E0C0000}"/>
    <cellStyle name="20% - 강조색4 2 2 6 2" xfId="3180" xr:uid="{00000000-0005-0000-0000-00003F0C0000}"/>
    <cellStyle name="20% - 강조색4 2 2 6 2 2" xfId="3181" xr:uid="{00000000-0005-0000-0000-0000400C0000}"/>
    <cellStyle name="20% - 강조색4 2 2 6 3" xfId="3182" xr:uid="{00000000-0005-0000-0000-0000410C0000}"/>
    <cellStyle name="20% - 강조색4 2 2 7" xfId="3183" xr:uid="{00000000-0005-0000-0000-0000420C0000}"/>
    <cellStyle name="20% - 강조색4 2 2 7 2" xfId="3184" xr:uid="{00000000-0005-0000-0000-0000430C0000}"/>
    <cellStyle name="20% - 강조색4 2 2 7 2 2" xfId="3185" xr:uid="{00000000-0005-0000-0000-0000440C0000}"/>
    <cellStyle name="20% - 강조색4 2 2 7 3" xfId="3186" xr:uid="{00000000-0005-0000-0000-0000450C0000}"/>
    <cellStyle name="20% - 강조색4 2 2 8" xfId="3187" xr:uid="{00000000-0005-0000-0000-0000460C0000}"/>
    <cellStyle name="20% - 강조색4 2 2 8 2" xfId="3188" xr:uid="{00000000-0005-0000-0000-0000470C0000}"/>
    <cellStyle name="20% - 강조색4 2 2 8 2 2" xfId="3189" xr:uid="{00000000-0005-0000-0000-0000480C0000}"/>
    <cellStyle name="20% - 강조색4 2 2 8 3" xfId="3190" xr:uid="{00000000-0005-0000-0000-0000490C0000}"/>
    <cellStyle name="20% - 강조색4 2 2 9" xfId="3191" xr:uid="{00000000-0005-0000-0000-00004A0C0000}"/>
    <cellStyle name="20% - 강조색4 2 2 9 2" xfId="3192" xr:uid="{00000000-0005-0000-0000-00004B0C0000}"/>
    <cellStyle name="20% - 강조색4 2 3" xfId="3193" xr:uid="{00000000-0005-0000-0000-00004C0C0000}"/>
    <cellStyle name="20% - 강조색4 2 3 10" xfId="3194" xr:uid="{00000000-0005-0000-0000-00004D0C0000}"/>
    <cellStyle name="20% - 강조색4 2 3 11" xfId="3195" xr:uid="{00000000-0005-0000-0000-00004E0C0000}"/>
    <cellStyle name="20% - 강조색4 2 3 2" xfId="3196" xr:uid="{00000000-0005-0000-0000-00004F0C0000}"/>
    <cellStyle name="20% - 강조색4 2 3 2 2" xfId="3197" xr:uid="{00000000-0005-0000-0000-0000500C0000}"/>
    <cellStyle name="20% - 강조색4 2 3 2 2 2" xfId="3198" xr:uid="{00000000-0005-0000-0000-0000510C0000}"/>
    <cellStyle name="20% - 강조색4 2 3 2 2 2 2" xfId="3199" xr:uid="{00000000-0005-0000-0000-0000520C0000}"/>
    <cellStyle name="20% - 강조색4 2 3 2 2 2 2 2" xfId="3200" xr:uid="{00000000-0005-0000-0000-0000530C0000}"/>
    <cellStyle name="20% - 강조색4 2 3 2 2 2 3" xfId="3201" xr:uid="{00000000-0005-0000-0000-0000540C0000}"/>
    <cellStyle name="20% - 강조색4 2 3 2 2 3" xfId="3202" xr:uid="{00000000-0005-0000-0000-0000550C0000}"/>
    <cellStyle name="20% - 강조색4 2 3 2 2 3 2" xfId="3203" xr:uid="{00000000-0005-0000-0000-0000560C0000}"/>
    <cellStyle name="20% - 강조색4 2 3 2 2 3 2 2" xfId="3204" xr:uid="{00000000-0005-0000-0000-0000570C0000}"/>
    <cellStyle name="20% - 강조색4 2 3 2 2 3 3" xfId="3205" xr:uid="{00000000-0005-0000-0000-0000580C0000}"/>
    <cellStyle name="20% - 강조색4 2 3 2 2 4" xfId="3206" xr:uid="{00000000-0005-0000-0000-0000590C0000}"/>
    <cellStyle name="20% - 강조색4 2 3 2 2 4 2" xfId="3207" xr:uid="{00000000-0005-0000-0000-00005A0C0000}"/>
    <cellStyle name="20% - 강조색4 2 3 2 2 4 2 2" xfId="3208" xr:uid="{00000000-0005-0000-0000-00005B0C0000}"/>
    <cellStyle name="20% - 강조색4 2 3 2 2 4 3" xfId="3209" xr:uid="{00000000-0005-0000-0000-00005C0C0000}"/>
    <cellStyle name="20% - 강조색4 2 3 2 2 5" xfId="3210" xr:uid="{00000000-0005-0000-0000-00005D0C0000}"/>
    <cellStyle name="20% - 강조색4 2 3 2 2 5 2" xfId="3211" xr:uid="{00000000-0005-0000-0000-00005E0C0000}"/>
    <cellStyle name="20% - 강조색4 2 3 2 2 6" xfId="3212" xr:uid="{00000000-0005-0000-0000-00005F0C0000}"/>
    <cellStyle name="20% - 강조색4 2 3 2 3" xfId="3213" xr:uid="{00000000-0005-0000-0000-0000600C0000}"/>
    <cellStyle name="20% - 강조색4 2 3 2 3 2" xfId="3214" xr:uid="{00000000-0005-0000-0000-0000610C0000}"/>
    <cellStyle name="20% - 강조색4 2 3 2 3 2 2" xfId="3215" xr:uid="{00000000-0005-0000-0000-0000620C0000}"/>
    <cellStyle name="20% - 강조색4 2 3 2 3 3" xfId="3216" xr:uid="{00000000-0005-0000-0000-0000630C0000}"/>
    <cellStyle name="20% - 강조색4 2 3 2 4" xfId="3217" xr:uid="{00000000-0005-0000-0000-0000640C0000}"/>
    <cellStyle name="20% - 강조색4 2 3 2 4 2" xfId="3218" xr:uid="{00000000-0005-0000-0000-0000650C0000}"/>
    <cellStyle name="20% - 강조색4 2 3 2 4 2 2" xfId="3219" xr:uid="{00000000-0005-0000-0000-0000660C0000}"/>
    <cellStyle name="20% - 강조색4 2 3 2 4 3" xfId="3220" xr:uid="{00000000-0005-0000-0000-0000670C0000}"/>
    <cellStyle name="20% - 강조색4 2 3 2 5" xfId="3221" xr:uid="{00000000-0005-0000-0000-0000680C0000}"/>
    <cellStyle name="20% - 강조색4 2 3 2 5 2" xfId="3222" xr:uid="{00000000-0005-0000-0000-0000690C0000}"/>
    <cellStyle name="20% - 강조색4 2 3 2 5 2 2" xfId="3223" xr:uid="{00000000-0005-0000-0000-00006A0C0000}"/>
    <cellStyle name="20% - 강조색4 2 3 2 5 3" xfId="3224" xr:uid="{00000000-0005-0000-0000-00006B0C0000}"/>
    <cellStyle name="20% - 강조색4 2 3 2 6" xfId="3225" xr:uid="{00000000-0005-0000-0000-00006C0C0000}"/>
    <cellStyle name="20% - 강조색4 2 3 2 6 2" xfId="3226" xr:uid="{00000000-0005-0000-0000-00006D0C0000}"/>
    <cellStyle name="20% - 강조색4 2 3 2 6 2 2" xfId="3227" xr:uid="{00000000-0005-0000-0000-00006E0C0000}"/>
    <cellStyle name="20% - 강조색4 2 3 2 6 3" xfId="3228" xr:uid="{00000000-0005-0000-0000-00006F0C0000}"/>
    <cellStyle name="20% - 강조색4 2 3 2 7" xfId="3229" xr:uid="{00000000-0005-0000-0000-0000700C0000}"/>
    <cellStyle name="20% - 강조색4 2 3 2 7 2" xfId="3230" xr:uid="{00000000-0005-0000-0000-0000710C0000}"/>
    <cellStyle name="20% - 강조색4 2 3 2 8" xfId="3231" xr:uid="{00000000-0005-0000-0000-0000720C0000}"/>
    <cellStyle name="20% - 강조색4 2 3 2 9" xfId="3232" xr:uid="{00000000-0005-0000-0000-0000730C0000}"/>
    <cellStyle name="20% - 강조색4 2 3 3" xfId="3233" xr:uid="{00000000-0005-0000-0000-0000740C0000}"/>
    <cellStyle name="20% - 강조색4 2 3 3 2" xfId="3234" xr:uid="{00000000-0005-0000-0000-0000750C0000}"/>
    <cellStyle name="20% - 강조색4 2 3 3 2 2" xfId="3235" xr:uid="{00000000-0005-0000-0000-0000760C0000}"/>
    <cellStyle name="20% - 강조색4 2 3 3 2 2 2" xfId="3236" xr:uid="{00000000-0005-0000-0000-0000770C0000}"/>
    <cellStyle name="20% - 강조색4 2 3 3 2 3" xfId="3237" xr:uid="{00000000-0005-0000-0000-0000780C0000}"/>
    <cellStyle name="20% - 강조색4 2 3 3 3" xfId="3238" xr:uid="{00000000-0005-0000-0000-0000790C0000}"/>
    <cellStyle name="20% - 강조색4 2 3 3 3 2" xfId="3239" xr:uid="{00000000-0005-0000-0000-00007A0C0000}"/>
    <cellStyle name="20% - 강조색4 2 3 3 3 2 2" xfId="3240" xr:uid="{00000000-0005-0000-0000-00007B0C0000}"/>
    <cellStyle name="20% - 강조색4 2 3 3 3 3" xfId="3241" xr:uid="{00000000-0005-0000-0000-00007C0C0000}"/>
    <cellStyle name="20% - 강조색4 2 3 3 4" xfId="3242" xr:uid="{00000000-0005-0000-0000-00007D0C0000}"/>
    <cellStyle name="20% - 강조색4 2 3 3 4 2" xfId="3243" xr:uid="{00000000-0005-0000-0000-00007E0C0000}"/>
    <cellStyle name="20% - 강조색4 2 3 3 4 2 2" xfId="3244" xr:uid="{00000000-0005-0000-0000-00007F0C0000}"/>
    <cellStyle name="20% - 강조색4 2 3 3 4 3" xfId="3245" xr:uid="{00000000-0005-0000-0000-0000800C0000}"/>
    <cellStyle name="20% - 강조색4 2 3 3 5" xfId="3246" xr:uid="{00000000-0005-0000-0000-0000810C0000}"/>
    <cellStyle name="20% - 강조색4 2 3 3 5 2" xfId="3247" xr:uid="{00000000-0005-0000-0000-0000820C0000}"/>
    <cellStyle name="20% - 강조색4 2 3 3 6" xfId="3248" xr:uid="{00000000-0005-0000-0000-0000830C0000}"/>
    <cellStyle name="20% - 강조색4 2 3 4" xfId="3249" xr:uid="{00000000-0005-0000-0000-0000840C0000}"/>
    <cellStyle name="20% - 강조색4 2 3 4 2" xfId="3250" xr:uid="{00000000-0005-0000-0000-0000850C0000}"/>
    <cellStyle name="20% - 강조색4 2 3 4 2 2" xfId="3251" xr:uid="{00000000-0005-0000-0000-0000860C0000}"/>
    <cellStyle name="20% - 강조색4 2 3 4 2 2 2" xfId="3252" xr:uid="{00000000-0005-0000-0000-0000870C0000}"/>
    <cellStyle name="20% - 강조색4 2 3 4 2 3" xfId="3253" xr:uid="{00000000-0005-0000-0000-0000880C0000}"/>
    <cellStyle name="20% - 강조색4 2 3 4 3" xfId="3254" xr:uid="{00000000-0005-0000-0000-0000890C0000}"/>
    <cellStyle name="20% - 강조색4 2 3 4 3 2" xfId="3255" xr:uid="{00000000-0005-0000-0000-00008A0C0000}"/>
    <cellStyle name="20% - 강조색4 2 3 4 3 2 2" xfId="3256" xr:uid="{00000000-0005-0000-0000-00008B0C0000}"/>
    <cellStyle name="20% - 강조색4 2 3 4 3 3" xfId="3257" xr:uid="{00000000-0005-0000-0000-00008C0C0000}"/>
    <cellStyle name="20% - 강조색4 2 3 4 4" xfId="3258" xr:uid="{00000000-0005-0000-0000-00008D0C0000}"/>
    <cellStyle name="20% - 강조색4 2 3 4 4 2" xfId="3259" xr:uid="{00000000-0005-0000-0000-00008E0C0000}"/>
    <cellStyle name="20% - 강조색4 2 3 4 4 2 2" xfId="3260" xr:uid="{00000000-0005-0000-0000-00008F0C0000}"/>
    <cellStyle name="20% - 강조색4 2 3 4 4 3" xfId="3261" xr:uid="{00000000-0005-0000-0000-0000900C0000}"/>
    <cellStyle name="20% - 강조색4 2 3 4 5" xfId="3262" xr:uid="{00000000-0005-0000-0000-0000910C0000}"/>
    <cellStyle name="20% - 강조색4 2 3 4 5 2" xfId="3263" xr:uid="{00000000-0005-0000-0000-0000920C0000}"/>
    <cellStyle name="20% - 강조색4 2 3 4 6" xfId="3264" xr:uid="{00000000-0005-0000-0000-0000930C0000}"/>
    <cellStyle name="20% - 강조색4 2 3 5" xfId="3265" xr:uid="{00000000-0005-0000-0000-0000940C0000}"/>
    <cellStyle name="20% - 강조색4 2 3 5 2" xfId="3266" xr:uid="{00000000-0005-0000-0000-0000950C0000}"/>
    <cellStyle name="20% - 강조색4 2 3 5 2 2" xfId="3267" xr:uid="{00000000-0005-0000-0000-0000960C0000}"/>
    <cellStyle name="20% - 강조색4 2 3 5 3" xfId="3268" xr:uid="{00000000-0005-0000-0000-0000970C0000}"/>
    <cellStyle name="20% - 강조색4 2 3 6" xfId="3269" xr:uid="{00000000-0005-0000-0000-0000980C0000}"/>
    <cellStyle name="20% - 강조색4 2 3 6 2" xfId="3270" xr:uid="{00000000-0005-0000-0000-0000990C0000}"/>
    <cellStyle name="20% - 강조색4 2 3 6 2 2" xfId="3271" xr:uid="{00000000-0005-0000-0000-00009A0C0000}"/>
    <cellStyle name="20% - 강조색4 2 3 6 3" xfId="3272" xr:uid="{00000000-0005-0000-0000-00009B0C0000}"/>
    <cellStyle name="20% - 강조색4 2 3 7" xfId="3273" xr:uid="{00000000-0005-0000-0000-00009C0C0000}"/>
    <cellStyle name="20% - 강조색4 2 3 7 2" xfId="3274" xr:uid="{00000000-0005-0000-0000-00009D0C0000}"/>
    <cellStyle name="20% - 강조색4 2 3 7 2 2" xfId="3275" xr:uid="{00000000-0005-0000-0000-00009E0C0000}"/>
    <cellStyle name="20% - 강조색4 2 3 7 3" xfId="3276" xr:uid="{00000000-0005-0000-0000-00009F0C0000}"/>
    <cellStyle name="20% - 강조색4 2 3 8" xfId="3277" xr:uid="{00000000-0005-0000-0000-0000A00C0000}"/>
    <cellStyle name="20% - 강조색4 2 3 8 2" xfId="3278" xr:uid="{00000000-0005-0000-0000-0000A10C0000}"/>
    <cellStyle name="20% - 강조색4 2 3 8 2 2" xfId="3279" xr:uid="{00000000-0005-0000-0000-0000A20C0000}"/>
    <cellStyle name="20% - 강조색4 2 3 8 3" xfId="3280" xr:uid="{00000000-0005-0000-0000-0000A30C0000}"/>
    <cellStyle name="20% - 강조색4 2 3 9" xfId="3281" xr:uid="{00000000-0005-0000-0000-0000A40C0000}"/>
    <cellStyle name="20% - 강조색4 2 3 9 2" xfId="3282" xr:uid="{00000000-0005-0000-0000-0000A50C0000}"/>
    <cellStyle name="20% - 강조색4 2 4" xfId="3283" xr:uid="{00000000-0005-0000-0000-0000A60C0000}"/>
    <cellStyle name="20% - 강조색4 2 4 10" xfId="3284" xr:uid="{00000000-0005-0000-0000-0000A70C0000}"/>
    <cellStyle name="20% - 강조색4 2 4 2" xfId="3285" xr:uid="{00000000-0005-0000-0000-0000A80C0000}"/>
    <cellStyle name="20% - 강조색4 2 4 2 2" xfId="3286" xr:uid="{00000000-0005-0000-0000-0000A90C0000}"/>
    <cellStyle name="20% - 강조색4 2 4 2 2 2" xfId="3287" xr:uid="{00000000-0005-0000-0000-0000AA0C0000}"/>
    <cellStyle name="20% - 강조색4 2 4 2 2 2 2" xfId="3288" xr:uid="{00000000-0005-0000-0000-0000AB0C0000}"/>
    <cellStyle name="20% - 강조색4 2 4 2 2 2 2 2" xfId="3289" xr:uid="{00000000-0005-0000-0000-0000AC0C0000}"/>
    <cellStyle name="20% - 강조색4 2 4 2 2 2 3" xfId="3290" xr:uid="{00000000-0005-0000-0000-0000AD0C0000}"/>
    <cellStyle name="20% - 강조색4 2 4 2 2 3" xfId="3291" xr:uid="{00000000-0005-0000-0000-0000AE0C0000}"/>
    <cellStyle name="20% - 강조색4 2 4 2 2 3 2" xfId="3292" xr:uid="{00000000-0005-0000-0000-0000AF0C0000}"/>
    <cellStyle name="20% - 강조색4 2 4 2 2 3 2 2" xfId="3293" xr:uid="{00000000-0005-0000-0000-0000B00C0000}"/>
    <cellStyle name="20% - 강조색4 2 4 2 2 3 3" xfId="3294" xr:uid="{00000000-0005-0000-0000-0000B10C0000}"/>
    <cellStyle name="20% - 강조색4 2 4 2 2 4" xfId="3295" xr:uid="{00000000-0005-0000-0000-0000B20C0000}"/>
    <cellStyle name="20% - 강조색4 2 4 2 2 4 2" xfId="3296" xr:uid="{00000000-0005-0000-0000-0000B30C0000}"/>
    <cellStyle name="20% - 강조색4 2 4 2 2 4 2 2" xfId="3297" xr:uid="{00000000-0005-0000-0000-0000B40C0000}"/>
    <cellStyle name="20% - 강조색4 2 4 2 2 4 3" xfId="3298" xr:uid="{00000000-0005-0000-0000-0000B50C0000}"/>
    <cellStyle name="20% - 강조색4 2 4 2 2 5" xfId="3299" xr:uid="{00000000-0005-0000-0000-0000B60C0000}"/>
    <cellStyle name="20% - 강조색4 2 4 2 2 5 2" xfId="3300" xr:uid="{00000000-0005-0000-0000-0000B70C0000}"/>
    <cellStyle name="20% - 강조색4 2 4 2 2 6" xfId="3301" xr:uid="{00000000-0005-0000-0000-0000B80C0000}"/>
    <cellStyle name="20% - 강조색4 2 4 2 3" xfId="3302" xr:uid="{00000000-0005-0000-0000-0000B90C0000}"/>
    <cellStyle name="20% - 강조색4 2 4 2 3 2" xfId="3303" xr:uid="{00000000-0005-0000-0000-0000BA0C0000}"/>
    <cellStyle name="20% - 강조색4 2 4 2 3 2 2" xfId="3304" xr:uid="{00000000-0005-0000-0000-0000BB0C0000}"/>
    <cellStyle name="20% - 강조색4 2 4 2 3 3" xfId="3305" xr:uid="{00000000-0005-0000-0000-0000BC0C0000}"/>
    <cellStyle name="20% - 강조색4 2 4 2 4" xfId="3306" xr:uid="{00000000-0005-0000-0000-0000BD0C0000}"/>
    <cellStyle name="20% - 강조색4 2 4 2 4 2" xfId="3307" xr:uid="{00000000-0005-0000-0000-0000BE0C0000}"/>
    <cellStyle name="20% - 강조색4 2 4 2 4 2 2" xfId="3308" xr:uid="{00000000-0005-0000-0000-0000BF0C0000}"/>
    <cellStyle name="20% - 강조색4 2 4 2 4 3" xfId="3309" xr:uid="{00000000-0005-0000-0000-0000C00C0000}"/>
    <cellStyle name="20% - 강조색4 2 4 2 5" xfId="3310" xr:uid="{00000000-0005-0000-0000-0000C10C0000}"/>
    <cellStyle name="20% - 강조색4 2 4 2 5 2" xfId="3311" xr:uid="{00000000-0005-0000-0000-0000C20C0000}"/>
    <cellStyle name="20% - 강조색4 2 4 2 5 2 2" xfId="3312" xr:uid="{00000000-0005-0000-0000-0000C30C0000}"/>
    <cellStyle name="20% - 강조색4 2 4 2 5 3" xfId="3313" xr:uid="{00000000-0005-0000-0000-0000C40C0000}"/>
    <cellStyle name="20% - 강조색4 2 4 2 6" xfId="3314" xr:uid="{00000000-0005-0000-0000-0000C50C0000}"/>
    <cellStyle name="20% - 강조색4 2 4 2 6 2" xfId="3315" xr:uid="{00000000-0005-0000-0000-0000C60C0000}"/>
    <cellStyle name="20% - 강조색4 2 4 2 7" xfId="3316" xr:uid="{00000000-0005-0000-0000-0000C70C0000}"/>
    <cellStyle name="20% - 강조색4 2 4 2 8" xfId="3317" xr:uid="{00000000-0005-0000-0000-0000C80C0000}"/>
    <cellStyle name="20% - 강조색4 2 4 3" xfId="3318" xr:uid="{00000000-0005-0000-0000-0000C90C0000}"/>
    <cellStyle name="20% - 강조색4 2 4 3 2" xfId="3319" xr:uid="{00000000-0005-0000-0000-0000CA0C0000}"/>
    <cellStyle name="20% - 강조색4 2 4 3 2 2" xfId="3320" xr:uid="{00000000-0005-0000-0000-0000CB0C0000}"/>
    <cellStyle name="20% - 강조색4 2 4 3 2 2 2" xfId="3321" xr:uid="{00000000-0005-0000-0000-0000CC0C0000}"/>
    <cellStyle name="20% - 강조색4 2 4 3 2 3" xfId="3322" xr:uid="{00000000-0005-0000-0000-0000CD0C0000}"/>
    <cellStyle name="20% - 강조색4 2 4 3 3" xfId="3323" xr:uid="{00000000-0005-0000-0000-0000CE0C0000}"/>
    <cellStyle name="20% - 강조색4 2 4 3 3 2" xfId="3324" xr:uid="{00000000-0005-0000-0000-0000CF0C0000}"/>
    <cellStyle name="20% - 강조색4 2 4 3 3 2 2" xfId="3325" xr:uid="{00000000-0005-0000-0000-0000D00C0000}"/>
    <cellStyle name="20% - 강조색4 2 4 3 3 3" xfId="3326" xr:uid="{00000000-0005-0000-0000-0000D10C0000}"/>
    <cellStyle name="20% - 강조색4 2 4 3 4" xfId="3327" xr:uid="{00000000-0005-0000-0000-0000D20C0000}"/>
    <cellStyle name="20% - 강조색4 2 4 3 4 2" xfId="3328" xr:uid="{00000000-0005-0000-0000-0000D30C0000}"/>
    <cellStyle name="20% - 강조색4 2 4 3 4 2 2" xfId="3329" xr:uid="{00000000-0005-0000-0000-0000D40C0000}"/>
    <cellStyle name="20% - 강조색4 2 4 3 4 3" xfId="3330" xr:uid="{00000000-0005-0000-0000-0000D50C0000}"/>
    <cellStyle name="20% - 강조색4 2 4 3 5" xfId="3331" xr:uid="{00000000-0005-0000-0000-0000D60C0000}"/>
    <cellStyle name="20% - 강조색4 2 4 3 5 2" xfId="3332" xr:uid="{00000000-0005-0000-0000-0000D70C0000}"/>
    <cellStyle name="20% - 강조색4 2 4 3 6" xfId="3333" xr:uid="{00000000-0005-0000-0000-0000D80C0000}"/>
    <cellStyle name="20% - 강조색4 2 4 4" xfId="3334" xr:uid="{00000000-0005-0000-0000-0000D90C0000}"/>
    <cellStyle name="20% - 강조색4 2 4 4 2" xfId="3335" xr:uid="{00000000-0005-0000-0000-0000DA0C0000}"/>
    <cellStyle name="20% - 강조색4 2 4 4 2 2" xfId="3336" xr:uid="{00000000-0005-0000-0000-0000DB0C0000}"/>
    <cellStyle name="20% - 강조색4 2 4 4 3" xfId="3337" xr:uid="{00000000-0005-0000-0000-0000DC0C0000}"/>
    <cellStyle name="20% - 강조색4 2 4 5" xfId="3338" xr:uid="{00000000-0005-0000-0000-0000DD0C0000}"/>
    <cellStyle name="20% - 강조색4 2 4 5 2" xfId="3339" xr:uid="{00000000-0005-0000-0000-0000DE0C0000}"/>
    <cellStyle name="20% - 강조색4 2 4 5 2 2" xfId="3340" xr:uid="{00000000-0005-0000-0000-0000DF0C0000}"/>
    <cellStyle name="20% - 강조색4 2 4 5 3" xfId="3341" xr:uid="{00000000-0005-0000-0000-0000E00C0000}"/>
    <cellStyle name="20% - 강조색4 2 4 6" xfId="3342" xr:uid="{00000000-0005-0000-0000-0000E10C0000}"/>
    <cellStyle name="20% - 강조색4 2 4 6 2" xfId="3343" xr:uid="{00000000-0005-0000-0000-0000E20C0000}"/>
    <cellStyle name="20% - 강조색4 2 4 6 2 2" xfId="3344" xr:uid="{00000000-0005-0000-0000-0000E30C0000}"/>
    <cellStyle name="20% - 강조색4 2 4 6 3" xfId="3345" xr:uid="{00000000-0005-0000-0000-0000E40C0000}"/>
    <cellStyle name="20% - 강조색4 2 4 7" xfId="3346" xr:uid="{00000000-0005-0000-0000-0000E50C0000}"/>
    <cellStyle name="20% - 강조색4 2 4 7 2" xfId="3347" xr:uid="{00000000-0005-0000-0000-0000E60C0000}"/>
    <cellStyle name="20% - 강조색4 2 4 7 2 2" xfId="3348" xr:uid="{00000000-0005-0000-0000-0000E70C0000}"/>
    <cellStyle name="20% - 강조색4 2 4 7 3" xfId="3349" xr:uid="{00000000-0005-0000-0000-0000E80C0000}"/>
    <cellStyle name="20% - 강조색4 2 4 8" xfId="3350" xr:uid="{00000000-0005-0000-0000-0000E90C0000}"/>
    <cellStyle name="20% - 강조색4 2 4 8 2" xfId="3351" xr:uid="{00000000-0005-0000-0000-0000EA0C0000}"/>
    <cellStyle name="20% - 강조색4 2 4 9" xfId="3352" xr:uid="{00000000-0005-0000-0000-0000EB0C0000}"/>
    <cellStyle name="20% - 강조색4 2 5" xfId="3353" xr:uid="{00000000-0005-0000-0000-0000EC0C0000}"/>
    <cellStyle name="20% - 강조색4 2 5 2" xfId="3354" xr:uid="{00000000-0005-0000-0000-0000ED0C0000}"/>
    <cellStyle name="20% - 강조색4 2 5 2 2" xfId="3355" xr:uid="{00000000-0005-0000-0000-0000EE0C0000}"/>
    <cellStyle name="20% - 강조색4 2 5 2 2 2" xfId="3356" xr:uid="{00000000-0005-0000-0000-0000EF0C0000}"/>
    <cellStyle name="20% - 강조색4 2 5 2 2 2 2" xfId="3357" xr:uid="{00000000-0005-0000-0000-0000F00C0000}"/>
    <cellStyle name="20% - 강조색4 2 5 2 2 3" xfId="3358" xr:uid="{00000000-0005-0000-0000-0000F10C0000}"/>
    <cellStyle name="20% - 강조색4 2 5 2 3" xfId="3359" xr:uid="{00000000-0005-0000-0000-0000F20C0000}"/>
    <cellStyle name="20% - 강조색4 2 5 2 3 2" xfId="3360" xr:uid="{00000000-0005-0000-0000-0000F30C0000}"/>
    <cellStyle name="20% - 강조색4 2 5 2 3 2 2" xfId="3361" xr:uid="{00000000-0005-0000-0000-0000F40C0000}"/>
    <cellStyle name="20% - 강조색4 2 5 2 3 3" xfId="3362" xr:uid="{00000000-0005-0000-0000-0000F50C0000}"/>
    <cellStyle name="20% - 강조색4 2 5 2 4" xfId="3363" xr:uid="{00000000-0005-0000-0000-0000F60C0000}"/>
    <cellStyle name="20% - 강조색4 2 5 2 4 2" xfId="3364" xr:uid="{00000000-0005-0000-0000-0000F70C0000}"/>
    <cellStyle name="20% - 강조색4 2 5 2 4 2 2" xfId="3365" xr:uid="{00000000-0005-0000-0000-0000F80C0000}"/>
    <cellStyle name="20% - 강조색4 2 5 2 4 3" xfId="3366" xr:uid="{00000000-0005-0000-0000-0000F90C0000}"/>
    <cellStyle name="20% - 강조색4 2 5 2 5" xfId="3367" xr:uid="{00000000-0005-0000-0000-0000FA0C0000}"/>
    <cellStyle name="20% - 강조색4 2 5 2 5 2" xfId="3368" xr:uid="{00000000-0005-0000-0000-0000FB0C0000}"/>
    <cellStyle name="20% - 강조색4 2 5 2 6" xfId="3369" xr:uid="{00000000-0005-0000-0000-0000FC0C0000}"/>
    <cellStyle name="20% - 강조색4 2 5 3" xfId="3370" xr:uid="{00000000-0005-0000-0000-0000FD0C0000}"/>
    <cellStyle name="20% - 강조색4 2 5 3 2" xfId="3371" xr:uid="{00000000-0005-0000-0000-0000FE0C0000}"/>
    <cellStyle name="20% - 강조색4 2 5 3 2 2" xfId="3372" xr:uid="{00000000-0005-0000-0000-0000FF0C0000}"/>
    <cellStyle name="20% - 강조색4 2 5 3 3" xfId="3373" xr:uid="{00000000-0005-0000-0000-0000000D0000}"/>
    <cellStyle name="20% - 강조색4 2 5 4" xfId="3374" xr:uid="{00000000-0005-0000-0000-0000010D0000}"/>
    <cellStyle name="20% - 강조색4 2 5 4 2" xfId="3375" xr:uid="{00000000-0005-0000-0000-0000020D0000}"/>
    <cellStyle name="20% - 강조색4 2 5 4 2 2" xfId="3376" xr:uid="{00000000-0005-0000-0000-0000030D0000}"/>
    <cellStyle name="20% - 강조색4 2 5 4 3" xfId="3377" xr:uid="{00000000-0005-0000-0000-0000040D0000}"/>
    <cellStyle name="20% - 강조색4 2 5 5" xfId="3378" xr:uid="{00000000-0005-0000-0000-0000050D0000}"/>
    <cellStyle name="20% - 강조색4 2 5 5 2" xfId="3379" xr:uid="{00000000-0005-0000-0000-0000060D0000}"/>
    <cellStyle name="20% - 강조색4 2 5 5 2 2" xfId="3380" xr:uid="{00000000-0005-0000-0000-0000070D0000}"/>
    <cellStyle name="20% - 강조색4 2 5 5 3" xfId="3381" xr:uid="{00000000-0005-0000-0000-0000080D0000}"/>
    <cellStyle name="20% - 강조색4 2 5 6" xfId="3382" xr:uid="{00000000-0005-0000-0000-0000090D0000}"/>
    <cellStyle name="20% - 강조색4 2 5 6 2" xfId="3383" xr:uid="{00000000-0005-0000-0000-00000A0D0000}"/>
    <cellStyle name="20% - 강조색4 2 5 7" xfId="3384" xr:uid="{00000000-0005-0000-0000-00000B0D0000}"/>
    <cellStyle name="20% - 강조색4 2 5 8" xfId="3385" xr:uid="{00000000-0005-0000-0000-00000C0D0000}"/>
    <cellStyle name="20% - 강조색4 2 6" xfId="3386" xr:uid="{00000000-0005-0000-0000-00000D0D0000}"/>
    <cellStyle name="20% - 강조색4 2 6 2" xfId="3387" xr:uid="{00000000-0005-0000-0000-00000E0D0000}"/>
    <cellStyle name="20% - 강조색4 2 6 2 2" xfId="3388" xr:uid="{00000000-0005-0000-0000-00000F0D0000}"/>
    <cellStyle name="20% - 강조색4 2 6 2 2 2" xfId="3389" xr:uid="{00000000-0005-0000-0000-0000100D0000}"/>
    <cellStyle name="20% - 강조색4 2 6 2 3" xfId="3390" xr:uid="{00000000-0005-0000-0000-0000110D0000}"/>
    <cellStyle name="20% - 강조색4 2 6 3" xfId="3391" xr:uid="{00000000-0005-0000-0000-0000120D0000}"/>
    <cellStyle name="20% - 강조색4 2 6 3 2" xfId="3392" xr:uid="{00000000-0005-0000-0000-0000130D0000}"/>
    <cellStyle name="20% - 강조색4 2 6 3 2 2" xfId="3393" xr:uid="{00000000-0005-0000-0000-0000140D0000}"/>
    <cellStyle name="20% - 강조색4 2 6 3 3" xfId="3394" xr:uid="{00000000-0005-0000-0000-0000150D0000}"/>
    <cellStyle name="20% - 강조색4 2 6 4" xfId="3395" xr:uid="{00000000-0005-0000-0000-0000160D0000}"/>
    <cellStyle name="20% - 강조색4 2 6 4 2" xfId="3396" xr:uid="{00000000-0005-0000-0000-0000170D0000}"/>
    <cellStyle name="20% - 강조색4 2 6 4 2 2" xfId="3397" xr:uid="{00000000-0005-0000-0000-0000180D0000}"/>
    <cellStyle name="20% - 강조색4 2 6 4 3" xfId="3398" xr:uid="{00000000-0005-0000-0000-0000190D0000}"/>
    <cellStyle name="20% - 강조색4 2 6 5" xfId="3399" xr:uid="{00000000-0005-0000-0000-00001A0D0000}"/>
    <cellStyle name="20% - 강조색4 2 6 5 2" xfId="3400" xr:uid="{00000000-0005-0000-0000-00001B0D0000}"/>
    <cellStyle name="20% - 강조색4 2 6 6" xfId="3401" xr:uid="{00000000-0005-0000-0000-00001C0D0000}"/>
    <cellStyle name="20% - 강조색4 2 7" xfId="3402" xr:uid="{00000000-0005-0000-0000-00001D0D0000}"/>
    <cellStyle name="20% - 강조색4 2 7 2" xfId="3403" xr:uid="{00000000-0005-0000-0000-00001E0D0000}"/>
    <cellStyle name="20% - 강조색4 2 7 2 2" xfId="3404" xr:uid="{00000000-0005-0000-0000-00001F0D0000}"/>
    <cellStyle name="20% - 강조색4 2 7 2 2 2" xfId="3405" xr:uid="{00000000-0005-0000-0000-0000200D0000}"/>
    <cellStyle name="20% - 강조색4 2 7 2 3" xfId="3406" xr:uid="{00000000-0005-0000-0000-0000210D0000}"/>
    <cellStyle name="20% - 강조색4 2 7 3" xfId="3407" xr:uid="{00000000-0005-0000-0000-0000220D0000}"/>
    <cellStyle name="20% - 강조색4 2 7 3 2" xfId="3408" xr:uid="{00000000-0005-0000-0000-0000230D0000}"/>
    <cellStyle name="20% - 강조색4 2 7 3 2 2" xfId="3409" xr:uid="{00000000-0005-0000-0000-0000240D0000}"/>
    <cellStyle name="20% - 강조색4 2 7 3 3" xfId="3410" xr:uid="{00000000-0005-0000-0000-0000250D0000}"/>
    <cellStyle name="20% - 강조색4 2 7 4" xfId="3411" xr:uid="{00000000-0005-0000-0000-0000260D0000}"/>
    <cellStyle name="20% - 강조색4 2 7 4 2" xfId="3412" xr:uid="{00000000-0005-0000-0000-0000270D0000}"/>
    <cellStyle name="20% - 강조색4 2 7 4 2 2" xfId="3413" xr:uid="{00000000-0005-0000-0000-0000280D0000}"/>
    <cellStyle name="20% - 강조색4 2 7 4 3" xfId="3414" xr:uid="{00000000-0005-0000-0000-0000290D0000}"/>
    <cellStyle name="20% - 강조색4 2 7 5" xfId="3415" xr:uid="{00000000-0005-0000-0000-00002A0D0000}"/>
    <cellStyle name="20% - 강조색4 2 7 5 2" xfId="3416" xr:uid="{00000000-0005-0000-0000-00002B0D0000}"/>
    <cellStyle name="20% - 강조색4 2 7 6" xfId="3417" xr:uid="{00000000-0005-0000-0000-00002C0D0000}"/>
    <cellStyle name="20% - 강조색4 2 8" xfId="3418" xr:uid="{00000000-0005-0000-0000-00002D0D0000}"/>
    <cellStyle name="20% - 강조색4 2 8 2" xfId="3419" xr:uid="{00000000-0005-0000-0000-00002E0D0000}"/>
    <cellStyle name="20% - 강조색4 2 8 2 2" xfId="3420" xr:uid="{00000000-0005-0000-0000-00002F0D0000}"/>
    <cellStyle name="20% - 강조색4 2 8 3" xfId="3421" xr:uid="{00000000-0005-0000-0000-0000300D0000}"/>
    <cellStyle name="20% - 강조색4 2 9" xfId="3422" xr:uid="{00000000-0005-0000-0000-0000310D0000}"/>
    <cellStyle name="20% - 강조색4 2 9 2" xfId="3423" xr:uid="{00000000-0005-0000-0000-0000320D0000}"/>
    <cellStyle name="20% - 강조색4 2 9 2 2" xfId="3424" xr:uid="{00000000-0005-0000-0000-0000330D0000}"/>
    <cellStyle name="20% - 강조색4 2 9 3" xfId="3425" xr:uid="{00000000-0005-0000-0000-0000340D0000}"/>
    <cellStyle name="20% - 강조색4 3" xfId="3426" xr:uid="{00000000-0005-0000-0000-0000350D0000}"/>
    <cellStyle name="20% - 강조색4 3 10" xfId="3427" xr:uid="{00000000-0005-0000-0000-0000360D0000}"/>
    <cellStyle name="20% - 강조색4 3 10 2" xfId="3428" xr:uid="{00000000-0005-0000-0000-0000370D0000}"/>
    <cellStyle name="20% - 강조색4 3 10 2 2" xfId="3429" xr:uid="{00000000-0005-0000-0000-0000380D0000}"/>
    <cellStyle name="20% - 강조색4 3 10 3" xfId="3430" xr:uid="{00000000-0005-0000-0000-0000390D0000}"/>
    <cellStyle name="20% - 강조색4 3 11" xfId="3431" xr:uid="{00000000-0005-0000-0000-00003A0D0000}"/>
    <cellStyle name="20% - 강조색4 3 11 2" xfId="3432" xr:uid="{00000000-0005-0000-0000-00003B0D0000}"/>
    <cellStyle name="20% - 강조색4 3 11 2 2" xfId="3433" xr:uid="{00000000-0005-0000-0000-00003C0D0000}"/>
    <cellStyle name="20% - 강조색4 3 11 3" xfId="3434" xr:uid="{00000000-0005-0000-0000-00003D0D0000}"/>
    <cellStyle name="20% - 강조색4 3 12" xfId="3435" xr:uid="{00000000-0005-0000-0000-00003E0D0000}"/>
    <cellStyle name="20% - 강조색4 3 12 2" xfId="3436" xr:uid="{00000000-0005-0000-0000-00003F0D0000}"/>
    <cellStyle name="20% - 강조색4 3 13" xfId="3437" xr:uid="{00000000-0005-0000-0000-0000400D0000}"/>
    <cellStyle name="20% - 강조색4 3 14" xfId="3438" xr:uid="{00000000-0005-0000-0000-0000410D0000}"/>
    <cellStyle name="20% - 강조색4 3 2" xfId="3439" xr:uid="{00000000-0005-0000-0000-0000420D0000}"/>
    <cellStyle name="20% - 강조색4 3 2 10" xfId="3440" xr:uid="{00000000-0005-0000-0000-0000430D0000}"/>
    <cellStyle name="20% - 강조색4 3 2 11" xfId="3441" xr:uid="{00000000-0005-0000-0000-0000440D0000}"/>
    <cellStyle name="20% - 강조색4 3 2 2" xfId="3442" xr:uid="{00000000-0005-0000-0000-0000450D0000}"/>
    <cellStyle name="20% - 강조색4 3 2 2 2" xfId="3443" xr:uid="{00000000-0005-0000-0000-0000460D0000}"/>
    <cellStyle name="20% - 강조색4 3 2 2 2 2" xfId="3444" xr:uid="{00000000-0005-0000-0000-0000470D0000}"/>
    <cellStyle name="20% - 강조색4 3 2 2 2 2 2" xfId="3445" xr:uid="{00000000-0005-0000-0000-0000480D0000}"/>
    <cellStyle name="20% - 강조색4 3 2 2 2 2 2 2" xfId="3446" xr:uid="{00000000-0005-0000-0000-0000490D0000}"/>
    <cellStyle name="20% - 강조색4 3 2 2 2 2 3" xfId="3447" xr:uid="{00000000-0005-0000-0000-00004A0D0000}"/>
    <cellStyle name="20% - 강조색4 3 2 2 2 3" xfId="3448" xr:uid="{00000000-0005-0000-0000-00004B0D0000}"/>
    <cellStyle name="20% - 강조색4 3 2 2 2 3 2" xfId="3449" xr:uid="{00000000-0005-0000-0000-00004C0D0000}"/>
    <cellStyle name="20% - 강조색4 3 2 2 2 3 2 2" xfId="3450" xr:uid="{00000000-0005-0000-0000-00004D0D0000}"/>
    <cellStyle name="20% - 강조색4 3 2 2 2 3 3" xfId="3451" xr:uid="{00000000-0005-0000-0000-00004E0D0000}"/>
    <cellStyle name="20% - 강조색4 3 2 2 2 4" xfId="3452" xr:uid="{00000000-0005-0000-0000-00004F0D0000}"/>
    <cellStyle name="20% - 강조색4 3 2 2 2 4 2" xfId="3453" xr:uid="{00000000-0005-0000-0000-0000500D0000}"/>
    <cellStyle name="20% - 강조색4 3 2 2 2 4 2 2" xfId="3454" xr:uid="{00000000-0005-0000-0000-0000510D0000}"/>
    <cellStyle name="20% - 강조색4 3 2 2 2 4 3" xfId="3455" xr:uid="{00000000-0005-0000-0000-0000520D0000}"/>
    <cellStyle name="20% - 강조색4 3 2 2 2 5" xfId="3456" xr:uid="{00000000-0005-0000-0000-0000530D0000}"/>
    <cellStyle name="20% - 강조색4 3 2 2 2 5 2" xfId="3457" xr:uid="{00000000-0005-0000-0000-0000540D0000}"/>
    <cellStyle name="20% - 강조색4 3 2 2 2 6" xfId="3458" xr:uid="{00000000-0005-0000-0000-0000550D0000}"/>
    <cellStyle name="20% - 강조색4 3 2 2 3" xfId="3459" xr:uid="{00000000-0005-0000-0000-0000560D0000}"/>
    <cellStyle name="20% - 강조색4 3 2 2 3 2" xfId="3460" xr:uid="{00000000-0005-0000-0000-0000570D0000}"/>
    <cellStyle name="20% - 강조색4 3 2 2 3 2 2" xfId="3461" xr:uid="{00000000-0005-0000-0000-0000580D0000}"/>
    <cellStyle name="20% - 강조색4 3 2 2 3 3" xfId="3462" xr:uid="{00000000-0005-0000-0000-0000590D0000}"/>
    <cellStyle name="20% - 강조색4 3 2 2 4" xfId="3463" xr:uid="{00000000-0005-0000-0000-00005A0D0000}"/>
    <cellStyle name="20% - 강조색4 3 2 2 4 2" xfId="3464" xr:uid="{00000000-0005-0000-0000-00005B0D0000}"/>
    <cellStyle name="20% - 강조색4 3 2 2 4 2 2" xfId="3465" xr:uid="{00000000-0005-0000-0000-00005C0D0000}"/>
    <cellStyle name="20% - 강조색4 3 2 2 4 3" xfId="3466" xr:uid="{00000000-0005-0000-0000-00005D0D0000}"/>
    <cellStyle name="20% - 강조색4 3 2 2 5" xfId="3467" xr:uid="{00000000-0005-0000-0000-00005E0D0000}"/>
    <cellStyle name="20% - 강조색4 3 2 2 5 2" xfId="3468" xr:uid="{00000000-0005-0000-0000-00005F0D0000}"/>
    <cellStyle name="20% - 강조색4 3 2 2 5 2 2" xfId="3469" xr:uid="{00000000-0005-0000-0000-0000600D0000}"/>
    <cellStyle name="20% - 강조색4 3 2 2 5 3" xfId="3470" xr:uid="{00000000-0005-0000-0000-0000610D0000}"/>
    <cellStyle name="20% - 강조색4 3 2 2 6" xfId="3471" xr:uid="{00000000-0005-0000-0000-0000620D0000}"/>
    <cellStyle name="20% - 강조색4 3 2 2 6 2" xfId="3472" xr:uid="{00000000-0005-0000-0000-0000630D0000}"/>
    <cellStyle name="20% - 강조색4 3 2 2 6 2 2" xfId="3473" xr:uid="{00000000-0005-0000-0000-0000640D0000}"/>
    <cellStyle name="20% - 강조색4 3 2 2 6 3" xfId="3474" xr:uid="{00000000-0005-0000-0000-0000650D0000}"/>
    <cellStyle name="20% - 강조색4 3 2 2 7" xfId="3475" xr:uid="{00000000-0005-0000-0000-0000660D0000}"/>
    <cellStyle name="20% - 강조색4 3 2 2 7 2" xfId="3476" xr:uid="{00000000-0005-0000-0000-0000670D0000}"/>
    <cellStyle name="20% - 강조색4 3 2 2 8" xfId="3477" xr:uid="{00000000-0005-0000-0000-0000680D0000}"/>
    <cellStyle name="20% - 강조색4 3 2 2 9" xfId="3478" xr:uid="{00000000-0005-0000-0000-0000690D0000}"/>
    <cellStyle name="20% - 강조색4 3 2 3" xfId="3479" xr:uid="{00000000-0005-0000-0000-00006A0D0000}"/>
    <cellStyle name="20% - 강조색4 3 2 3 2" xfId="3480" xr:uid="{00000000-0005-0000-0000-00006B0D0000}"/>
    <cellStyle name="20% - 강조색4 3 2 3 2 2" xfId="3481" xr:uid="{00000000-0005-0000-0000-00006C0D0000}"/>
    <cellStyle name="20% - 강조색4 3 2 3 2 2 2" xfId="3482" xr:uid="{00000000-0005-0000-0000-00006D0D0000}"/>
    <cellStyle name="20% - 강조색4 3 2 3 2 3" xfId="3483" xr:uid="{00000000-0005-0000-0000-00006E0D0000}"/>
    <cellStyle name="20% - 강조색4 3 2 3 3" xfId="3484" xr:uid="{00000000-0005-0000-0000-00006F0D0000}"/>
    <cellStyle name="20% - 강조색4 3 2 3 3 2" xfId="3485" xr:uid="{00000000-0005-0000-0000-0000700D0000}"/>
    <cellStyle name="20% - 강조색4 3 2 3 3 2 2" xfId="3486" xr:uid="{00000000-0005-0000-0000-0000710D0000}"/>
    <cellStyle name="20% - 강조색4 3 2 3 3 3" xfId="3487" xr:uid="{00000000-0005-0000-0000-0000720D0000}"/>
    <cellStyle name="20% - 강조색4 3 2 3 4" xfId="3488" xr:uid="{00000000-0005-0000-0000-0000730D0000}"/>
    <cellStyle name="20% - 강조색4 3 2 3 4 2" xfId="3489" xr:uid="{00000000-0005-0000-0000-0000740D0000}"/>
    <cellStyle name="20% - 강조색4 3 2 3 4 2 2" xfId="3490" xr:uid="{00000000-0005-0000-0000-0000750D0000}"/>
    <cellStyle name="20% - 강조색4 3 2 3 4 3" xfId="3491" xr:uid="{00000000-0005-0000-0000-0000760D0000}"/>
    <cellStyle name="20% - 강조색4 3 2 3 5" xfId="3492" xr:uid="{00000000-0005-0000-0000-0000770D0000}"/>
    <cellStyle name="20% - 강조색4 3 2 3 5 2" xfId="3493" xr:uid="{00000000-0005-0000-0000-0000780D0000}"/>
    <cellStyle name="20% - 강조색4 3 2 3 6" xfId="3494" xr:uid="{00000000-0005-0000-0000-0000790D0000}"/>
    <cellStyle name="20% - 강조색4 3 2 4" xfId="3495" xr:uid="{00000000-0005-0000-0000-00007A0D0000}"/>
    <cellStyle name="20% - 강조색4 3 2 4 2" xfId="3496" xr:uid="{00000000-0005-0000-0000-00007B0D0000}"/>
    <cellStyle name="20% - 강조색4 3 2 4 2 2" xfId="3497" xr:uid="{00000000-0005-0000-0000-00007C0D0000}"/>
    <cellStyle name="20% - 강조색4 3 2 4 2 2 2" xfId="3498" xr:uid="{00000000-0005-0000-0000-00007D0D0000}"/>
    <cellStyle name="20% - 강조색4 3 2 4 2 3" xfId="3499" xr:uid="{00000000-0005-0000-0000-00007E0D0000}"/>
    <cellStyle name="20% - 강조색4 3 2 4 3" xfId="3500" xr:uid="{00000000-0005-0000-0000-00007F0D0000}"/>
    <cellStyle name="20% - 강조색4 3 2 4 3 2" xfId="3501" xr:uid="{00000000-0005-0000-0000-0000800D0000}"/>
    <cellStyle name="20% - 강조색4 3 2 4 3 2 2" xfId="3502" xr:uid="{00000000-0005-0000-0000-0000810D0000}"/>
    <cellStyle name="20% - 강조색4 3 2 4 3 3" xfId="3503" xr:uid="{00000000-0005-0000-0000-0000820D0000}"/>
    <cellStyle name="20% - 강조색4 3 2 4 4" xfId="3504" xr:uid="{00000000-0005-0000-0000-0000830D0000}"/>
    <cellStyle name="20% - 강조색4 3 2 4 4 2" xfId="3505" xr:uid="{00000000-0005-0000-0000-0000840D0000}"/>
    <cellStyle name="20% - 강조색4 3 2 4 4 2 2" xfId="3506" xr:uid="{00000000-0005-0000-0000-0000850D0000}"/>
    <cellStyle name="20% - 강조색4 3 2 4 4 3" xfId="3507" xr:uid="{00000000-0005-0000-0000-0000860D0000}"/>
    <cellStyle name="20% - 강조색4 3 2 4 5" xfId="3508" xr:uid="{00000000-0005-0000-0000-0000870D0000}"/>
    <cellStyle name="20% - 강조색4 3 2 4 5 2" xfId="3509" xr:uid="{00000000-0005-0000-0000-0000880D0000}"/>
    <cellStyle name="20% - 강조색4 3 2 4 6" xfId="3510" xr:uid="{00000000-0005-0000-0000-0000890D0000}"/>
    <cellStyle name="20% - 강조색4 3 2 5" xfId="3511" xr:uid="{00000000-0005-0000-0000-00008A0D0000}"/>
    <cellStyle name="20% - 강조색4 3 2 5 2" xfId="3512" xr:uid="{00000000-0005-0000-0000-00008B0D0000}"/>
    <cellStyle name="20% - 강조색4 3 2 5 2 2" xfId="3513" xr:uid="{00000000-0005-0000-0000-00008C0D0000}"/>
    <cellStyle name="20% - 강조색4 3 2 5 3" xfId="3514" xr:uid="{00000000-0005-0000-0000-00008D0D0000}"/>
    <cellStyle name="20% - 강조색4 3 2 6" xfId="3515" xr:uid="{00000000-0005-0000-0000-00008E0D0000}"/>
    <cellStyle name="20% - 강조색4 3 2 6 2" xfId="3516" xr:uid="{00000000-0005-0000-0000-00008F0D0000}"/>
    <cellStyle name="20% - 강조색4 3 2 6 2 2" xfId="3517" xr:uid="{00000000-0005-0000-0000-0000900D0000}"/>
    <cellStyle name="20% - 강조색4 3 2 6 3" xfId="3518" xr:uid="{00000000-0005-0000-0000-0000910D0000}"/>
    <cellStyle name="20% - 강조색4 3 2 7" xfId="3519" xr:uid="{00000000-0005-0000-0000-0000920D0000}"/>
    <cellStyle name="20% - 강조색4 3 2 7 2" xfId="3520" xr:uid="{00000000-0005-0000-0000-0000930D0000}"/>
    <cellStyle name="20% - 강조색4 3 2 7 2 2" xfId="3521" xr:uid="{00000000-0005-0000-0000-0000940D0000}"/>
    <cellStyle name="20% - 강조색4 3 2 7 3" xfId="3522" xr:uid="{00000000-0005-0000-0000-0000950D0000}"/>
    <cellStyle name="20% - 강조색4 3 2 8" xfId="3523" xr:uid="{00000000-0005-0000-0000-0000960D0000}"/>
    <cellStyle name="20% - 강조색4 3 2 8 2" xfId="3524" xr:uid="{00000000-0005-0000-0000-0000970D0000}"/>
    <cellStyle name="20% - 강조색4 3 2 8 2 2" xfId="3525" xr:uid="{00000000-0005-0000-0000-0000980D0000}"/>
    <cellStyle name="20% - 강조색4 3 2 8 3" xfId="3526" xr:uid="{00000000-0005-0000-0000-0000990D0000}"/>
    <cellStyle name="20% - 강조색4 3 2 9" xfId="3527" xr:uid="{00000000-0005-0000-0000-00009A0D0000}"/>
    <cellStyle name="20% - 강조색4 3 2 9 2" xfId="3528" xr:uid="{00000000-0005-0000-0000-00009B0D0000}"/>
    <cellStyle name="20% - 강조색4 3 3" xfId="3529" xr:uid="{00000000-0005-0000-0000-00009C0D0000}"/>
    <cellStyle name="20% - 강조색4 3 3 10" xfId="3530" xr:uid="{00000000-0005-0000-0000-00009D0D0000}"/>
    <cellStyle name="20% - 강조색4 3 3 11" xfId="3531" xr:uid="{00000000-0005-0000-0000-00009E0D0000}"/>
    <cellStyle name="20% - 강조색4 3 3 2" xfId="3532" xr:uid="{00000000-0005-0000-0000-00009F0D0000}"/>
    <cellStyle name="20% - 강조색4 3 3 2 2" xfId="3533" xr:uid="{00000000-0005-0000-0000-0000A00D0000}"/>
    <cellStyle name="20% - 강조색4 3 3 2 2 2" xfId="3534" xr:uid="{00000000-0005-0000-0000-0000A10D0000}"/>
    <cellStyle name="20% - 강조색4 3 3 2 2 2 2" xfId="3535" xr:uid="{00000000-0005-0000-0000-0000A20D0000}"/>
    <cellStyle name="20% - 강조색4 3 3 2 2 2 2 2" xfId="3536" xr:uid="{00000000-0005-0000-0000-0000A30D0000}"/>
    <cellStyle name="20% - 강조색4 3 3 2 2 2 3" xfId="3537" xr:uid="{00000000-0005-0000-0000-0000A40D0000}"/>
    <cellStyle name="20% - 강조색4 3 3 2 2 3" xfId="3538" xr:uid="{00000000-0005-0000-0000-0000A50D0000}"/>
    <cellStyle name="20% - 강조색4 3 3 2 2 3 2" xfId="3539" xr:uid="{00000000-0005-0000-0000-0000A60D0000}"/>
    <cellStyle name="20% - 강조색4 3 3 2 2 3 2 2" xfId="3540" xr:uid="{00000000-0005-0000-0000-0000A70D0000}"/>
    <cellStyle name="20% - 강조색4 3 3 2 2 3 3" xfId="3541" xr:uid="{00000000-0005-0000-0000-0000A80D0000}"/>
    <cellStyle name="20% - 강조색4 3 3 2 2 4" xfId="3542" xr:uid="{00000000-0005-0000-0000-0000A90D0000}"/>
    <cellStyle name="20% - 강조색4 3 3 2 2 4 2" xfId="3543" xr:uid="{00000000-0005-0000-0000-0000AA0D0000}"/>
    <cellStyle name="20% - 강조색4 3 3 2 2 4 2 2" xfId="3544" xr:uid="{00000000-0005-0000-0000-0000AB0D0000}"/>
    <cellStyle name="20% - 강조색4 3 3 2 2 4 3" xfId="3545" xr:uid="{00000000-0005-0000-0000-0000AC0D0000}"/>
    <cellStyle name="20% - 강조색4 3 3 2 2 5" xfId="3546" xr:uid="{00000000-0005-0000-0000-0000AD0D0000}"/>
    <cellStyle name="20% - 강조색4 3 3 2 2 5 2" xfId="3547" xr:uid="{00000000-0005-0000-0000-0000AE0D0000}"/>
    <cellStyle name="20% - 강조색4 3 3 2 2 6" xfId="3548" xr:uid="{00000000-0005-0000-0000-0000AF0D0000}"/>
    <cellStyle name="20% - 강조색4 3 3 2 3" xfId="3549" xr:uid="{00000000-0005-0000-0000-0000B00D0000}"/>
    <cellStyle name="20% - 강조색4 3 3 2 3 2" xfId="3550" xr:uid="{00000000-0005-0000-0000-0000B10D0000}"/>
    <cellStyle name="20% - 강조색4 3 3 2 3 2 2" xfId="3551" xr:uid="{00000000-0005-0000-0000-0000B20D0000}"/>
    <cellStyle name="20% - 강조색4 3 3 2 3 3" xfId="3552" xr:uid="{00000000-0005-0000-0000-0000B30D0000}"/>
    <cellStyle name="20% - 강조색4 3 3 2 4" xfId="3553" xr:uid="{00000000-0005-0000-0000-0000B40D0000}"/>
    <cellStyle name="20% - 강조색4 3 3 2 4 2" xfId="3554" xr:uid="{00000000-0005-0000-0000-0000B50D0000}"/>
    <cellStyle name="20% - 강조색4 3 3 2 4 2 2" xfId="3555" xr:uid="{00000000-0005-0000-0000-0000B60D0000}"/>
    <cellStyle name="20% - 강조색4 3 3 2 4 3" xfId="3556" xr:uid="{00000000-0005-0000-0000-0000B70D0000}"/>
    <cellStyle name="20% - 강조색4 3 3 2 5" xfId="3557" xr:uid="{00000000-0005-0000-0000-0000B80D0000}"/>
    <cellStyle name="20% - 강조색4 3 3 2 5 2" xfId="3558" xr:uid="{00000000-0005-0000-0000-0000B90D0000}"/>
    <cellStyle name="20% - 강조색4 3 3 2 5 2 2" xfId="3559" xr:uid="{00000000-0005-0000-0000-0000BA0D0000}"/>
    <cellStyle name="20% - 강조색4 3 3 2 5 3" xfId="3560" xr:uid="{00000000-0005-0000-0000-0000BB0D0000}"/>
    <cellStyle name="20% - 강조색4 3 3 2 6" xfId="3561" xr:uid="{00000000-0005-0000-0000-0000BC0D0000}"/>
    <cellStyle name="20% - 강조색4 3 3 2 6 2" xfId="3562" xr:uid="{00000000-0005-0000-0000-0000BD0D0000}"/>
    <cellStyle name="20% - 강조색4 3 3 2 6 2 2" xfId="3563" xr:uid="{00000000-0005-0000-0000-0000BE0D0000}"/>
    <cellStyle name="20% - 강조색4 3 3 2 6 3" xfId="3564" xr:uid="{00000000-0005-0000-0000-0000BF0D0000}"/>
    <cellStyle name="20% - 강조색4 3 3 2 7" xfId="3565" xr:uid="{00000000-0005-0000-0000-0000C00D0000}"/>
    <cellStyle name="20% - 강조색4 3 3 2 7 2" xfId="3566" xr:uid="{00000000-0005-0000-0000-0000C10D0000}"/>
    <cellStyle name="20% - 강조색4 3 3 2 8" xfId="3567" xr:uid="{00000000-0005-0000-0000-0000C20D0000}"/>
    <cellStyle name="20% - 강조색4 3 3 2 9" xfId="3568" xr:uid="{00000000-0005-0000-0000-0000C30D0000}"/>
    <cellStyle name="20% - 강조색4 3 3 3" xfId="3569" xr:uid="{00000000-0005-0000-0000-0000C40D0000}"/>
    <cellStyle name="20% - 강조색4 3 3 3 2" xfId="3570" xr:uid="{00000000-0005-0000-0000-0000C50D0000}"/>
    <cellStyle name="20% - 강조색4 3 3 3 2 2" xfId="3571" xr:uid="{00000000-0005-0000-0000-0000C60D0000}"/>
    <cellStyle name="20% - 강조색4 3 3 3 2 2 2" xfId="3572" xr:uid="{00000000-0005-0000-0000-0000C70D0000}"/>
    <cellStyle name="20% - 강조색4 3 3 3 2 3" xfId="3573" xr:uid="{00000000-0005-0000-0000-0000C80D0000}"/>
    <cellStyle name="20% - 강조색4 3 3 3 3" xfId="3574" xr:uid="{00000000-0005-0000-0000-0000C90D0000}"/>
    <cellStyle name="20% - 강조색4 3 3 3 3 2" xfId="3575" xr:uid="{00000000-0005-0000-0000-0000CA0D0000}"/>
    <cellStyle name="20% - 강조색4 3 3 3 3 2 2" xfId="3576" xr:uid="{00000000-0005-0000-0000-0000CB0D0000}"/>
    <cellStyle name="20% - 강조색4 3 3 3 3 3" xfId="3577" xr:uid="{00000000-0005-0000-0000-0000CC0D0000}"/>
    <cellStyle name="20% - 강조색4 3 3 3 4" xfId="3578" xr:uid="{00000000-0005-0000-0000-0000CD0D0000}"/>
    <cellStyle name="20% - 강조색4 3 3 3 4 2" xfId="3579" xr:uid="{00000000-0005-0000-0000-0000CE0D0000}"/>
    <cellStyle name="20% - 강조색4 3 3 3 4 2 2" xfId="3580" xr:uid="{00000000-0005-0000-0000-0000CF0D0000}"/>
    <cellStyle name="20% - 강조색4 3 3 3 4 3" xfId="3581" xr:uid="{00000000-0005-0000-0000-0000D00D0000}"/>
    <cellStyle name="20% - 강조색4 3 3 3 5" xfId="3582" xr:uid="{00000000-0005-0000-0000-0000D10D0000}"/>
    <cellStyle name="20% - 강조색4 3 3 3 5 2" xfId="3583" xr:uid="{00000000-0005-0000-0000-0000D20D0000}"/>
    <cellStyle name="20% - 강조색4 3 3 3 6" xfId="3584" xr:uid="{00000000-0005-0000-0000-0000D30D0000}"/>
    <cellStyle name="20% - 강조색4 3 3 4" xfId="3585" xr:uid="{00000000-0005-0000-0000-0000D40D0000}"/>
    <cellStyle name="20% - 강조색4 3 3 4 2" xfId="3586" xr:uid="{00000000-0005-0000-0000-0000D50D0000}"/>
    <cellStyle name="20% - 강조색4 3 3 4 2 2" xfId="3587" xr:uid="{00000000-0005-0000-0000-0000D60D0000}"/>
    <cellStyle name="20% - 강조색4 3 3 4 2 2 2" xfId="3588" xr:uid="{00000000-0005-0000-0000-0000D70D0000}"/>
    <cellStyle name="20% - 강조색4 3 3 4 2 3" xfId="3589" xr:uid="{00000000-0005-0000-0000-0000D80D0000}"/>
    <cellStyle name="20% - 강조색4 3 3 4 3" xfId="3590" xr:uid="{00000000-0005-0000-0000-0000D90D0000}"/>
    <cellStyle name="20% - 강조색4 3 3 4 3 2" xfId="3591" xr:uid="{00000000-0005-0000-0000-0000DA0D0000}"/>
    <cellStyle name="20% - 강조색4 3 3 4 3 2 2" xfId="3592" xr:uid="{00000000-0005-0000-0000-0000DB0D0000}"/>
    <cellStyle name="20% - 강조색4 3 3 4 3 3" xfId="3593" xr:uid="{00000000-0005-0000-0000-0000DC0D0000}"/>
    <cellStyle name="20% - 강조색4 3 3 4 4" xfId="3594" xr:uid="{00000000-0005-0000-0000-0000DD0D0000}"/>
    <cellStyle name="20% - 강조색4 3 3 4 4 2" xfId="3595" xr:uid="{00000000-0005-0000-0000-0000DE0D0000}"/>
    <cellStyle name="20% - 강조색4 3 3 4 4 2 2" xfId="3596" xr:uid="{00000000-0005-0000-0000-0000DF0D0000}"/>
    <cellStyle name="20% - 강조색4 3 3 4 4 3" xfId="3597" xr:uid="{00000000-0005-0000-0000-0000E00D0000}"/>
    <cellStyle name="20% - 강조색4 3 3 4 5" xfId="3598" xr:uid="{00000000-0005-0000-0000-0000E10D0000}"/>
    <cellStyle name="20% - 강조색4 3 3 4 5 2" xfId="3599" xr:uid="{00000000-0005-0000-0000-0000E20D0000}"/>
    <cellStyle name="20% - 강조색4 3 3 4 6" xfId="3600" xr:uid="{00000000-0005-0000-0000-0000E30D0000}"/>
    <cellStyle name="20% - 강조색4 3 3 5" xfId="3601" xr:uid="{00000000-0005-0000-0000-0000E40D0000}"/>
    <cellStyle name="20% - 강조색4 3 3 5 2" xfId="3602" xr:uid="{00000000-0005-0000-0000-0000E50D0000}"/>
    <cellStyle name="20% - 강조색4 3 3 5 2 2" xfId="3603" xr:uid="{00000000-0005-0000-0000-0000E60D0000}"/>
    <cellStyle name="20% - 강조색4 3 3 5 3" xfId="3604" xr:uid="{00000000-0005-0000-0000-0000E70D0000}"/>
    <cellStyle name="20% - 강조색4 3 3 6" xfId="3605" xr:uid="{00000000-0005-0000-0000-0000E80D0000}"/>
    <cellStyle name="20% - 강조색4 3 3 6 2" xfId="3606" xr:uid="{00000000-0005-0000-0000-0000E90D0000}"/>
    <cellStyle name="20% - 강조색4 3 3 6 2 2" xfId="3607" xr:uid="{00000000-0005-0000-0000-0000EA0D0000}"/>
    <cellStyle name="20% - 강조색4 3 3 6 3" xfId="3608" xr:uid="{00000000-0005-0000-0000-0000EB0D0000}"/>
    <cellStyle name="20% - 강조색4 3 3 7" xfId="3609" xr:uid="{00000000-0005-0000-0000-0000EC0D0000}"/>
    <cellStyle name="20% - 강조색4 3 3 7 2" xfId="3610" xr:uid="{00000000-0005-0000-0000-0000ED0D0000}"/>
    <cellStyle name="20% - 강조색4 3 3 7 2 2" xfId="3611" xr:uid="{00000000-0005-0000-0000-0000EE0D0000}"/>
    <cellStyle name="20% - 강조색4 3 3 7 3" xfId="3612" xr:uid="{00000000-0005-0000-0000-0000EF0D0000}"/>
    <cellStyle name="20% - 강조색4 3 3 8" xfId="3613" xr:uid="{00000000-0005-0000-0000-0000F00D0000}"/>
    <cellStyle name="20% - 강조색4 3 3 8 2" xfId="3614" xr:uid="{00000000-0005-0000-0000-0000F10D0000}"/>
    <cellStyle name="20% - 강조색4 3 3 8 2 2" xfId="3615" xr:uid="{00000000-0005-0000-0000-0000F20D0000}"/>
    <cellStyle name="20% - 강조색4 3 3 8 3" xfId="3616" xr:uid="{00000000-0005-0000-0000-0000F30D0000}"/>
    <cellStyle name="20% - 강조색4 3 3 9" xfId="3617" xr:uid="{00000000-0005-0000-0000-0000F40D0000}"/>
    <cellStyle name="20% - 강조색4 3 3 9 2" xfId="3618" xr:uid="{00000000-0005-0000-0000-0000F50D0000}"/>
    <cellStyle name="20% - 강조색4 3 4" xfId="3619" xr:uid="{00000000-0005-0000-0000-0000F60D0000}"/>
    <cellStyle name="20% - 강조색4 3 4 10" xfId="3620" xr:uid="{00000000-0005-0000-0000-0000F70D0000}"/>
    <cellStyle name="20% - 강조색4 3 4 2" xfId="3621" xr:uid="{00000000-0005-0000-0000-0000F80D0000}"/>
    <cellStyle name="20% - 강조색4 3 4 2 2" xfId="3622" xr:uid="{00000000-0005-0000-0000-0000F90D0000}"/>
    <cellStyle name="20% - 강조색4 3 4 2 2 2" xfId="3623" xr:uid="{00000000-0005-0000-0000-0000FA0D0000}"/>
    <cellStyle name="20% - 강조색4 3 4 2 2 2 2" xfId="3624" xr:uid="{00000000-0005-0000-0000-0000FB0D0000}"/>
    <cellStyle name="20% - 강조색4 3 4 2 2 2 2 2" xfId="3625" xr:uid="{00000000-0005-0000-0000-0000FC0D0000}"/>
    <cellStyle name="20% - 강조색4 3 4 2 2 2 3" xfId="3626" xr:uid="{00000000-0005-0000-0000-0000FD0D0000}"/>
    <cellStyle name="20% - 강조색4 3 4 2 2 3" xfId="3627" xr:uid="{00000000-0005-0000-0000-0000FE0D0000}"/>
    <cellStyle name="20% - 강조색4 3 4 2 2 3 2" xfId="3628" xr:uid="{00000000-0005-0000-0000-0000FF0D0000}"/>
    <cellStyle name="20% - 강조색4 3 4 2 2 3 2 2" xfId="3629" xr:uid="{00000000-0005-0000-0000-0000000E0000}"/>
    <cellStyle name="20% - 강조색4 3 4 2 2 3 3" xfId="3630" xr:uid="{00000000-0005-0000-0000-0000010E0000}"/>
    <cellStyle name="20% - 강조색4 3 4 2 2 4" xfId="3631" xr:uid="{00000000-0005-0000-0000-0000020E0000}"/>
    <cellStyle name="20% - 강조색4 3 4 2 2 4 2" xfId="3632" xr:uid="{00000000-0005-0000-0000-0000030E0000}"/>
    <cellStyle name="20% - 강조색4 3 4 2 2 4 2 2" xfId="3633" xr:uid="{00000000-0005-0000-0000-0000040E0000}"/>
    <cellStyle name="20% - 강조색4 3 4 2 2 4 3" xfId="3634" xr:uid="{00000000-0005-0000-0000-0000050E0000}"/>
    <cellStyle name="20% - 강조색4 3 4 2 2 5" xfId="3635" xr:uid="{00000000-0005-0000-0000-0000060E0000}"/>
    <cellStyle name="20% - 강조색4 3 4 2 2 5 2" xfId="3636" xr:uid="{00000000-0005-0000-0000-0000070E0000}"/>
    <cellStyle name="20% - 강조색4 3 4 2 2 6" xfId="3637" xr:uid="{00000000-0005-0000-0000-0000080E0000}"/>
    <cellStyle name="20% - 강조색4 3 4 2 3" xfId="3638" xr:uid="{00000000-0005-0000-0000-0000090E0000}"/>
    <cellStyle name="20% - 강조색4 3 4 2 3 2" xfId="3639" xr:uid="{00000000-0005-0000-0000-00000A0E0000}"/>
    <cellStyle name="20% - 강조색4 3 4 2 3 2 2" xfId="3640" xr:uid="{00000000-0005-0000-0000-00000B0E0000}"/>
    <cellStyle name="20% - 강조색4 3 4 2 3 3" xfId="3641" xr:uid="{00000000-0005-0000-0000-00000C0E0000}"/>
    <cellStyle name="20% - 강조색4 3 4 2 4" xfId="3642" xr:uid="{00000000-0005-0000-0000-00000D0E0000}"/>
    <cellStyle name="20% - 강조색4 3 4 2 4 2" xfId="3643" xr:uid="{00000000-0005-0000-0000-00000E0E0000}"/>
    <cellStyle name="20% - 강조색4 3 4 2 4 2 2" xfId="3644" xr:uid="{00000000-0005-0000-0000-00000F0E0000}"/>
    <cellStyle name="20% - 강조색4 3 4 2 4 3" xfId="3645" xr:uid="{00000000-0005-0000-0000-0000100E0000}"/>
    <cellStyle name="20% - 강조색4 3 4 2 5" xfId="3646" xr:uid="{00000000-0005-0000-0000-0000110E0000}"/>
    <cellStyle name="20% - 강조색4 3 4 2 5 2" xfId="3647" xr:uid="{00000000-0005-0000-0000-0000120E0000}"/>
    <cellStyle name="20% - 강조색4 3 4 2 5 2 2" xfId="3648" xr:uid="{00000000-0005-0000-0000-0000130E0000}"/>
    <cellStyle name="20% - 강조색4 3 4 2 5 3" xfId="3649" xr:uid="{00000000-0005-0000-0000-0000140E0000}"/>
    <cellStyle name="20% - 강조색4 3 4 2 6" xfId="3650" xr:uid="{00000000-0005-0000-0000-0000150E0000}"/>
    <cellStyle name="20% - 강조색4 3 4 2 6 2" xfId="3651" xr:uid="{00000000-0005-0000-0000-0000160E0000}"/>
    <cellStyle name="20% - 강조색4 3 4 2 7" xfId="3652" xr:uid="{00000000-0005-0000-0000-0000170E0000}"/>
    <cellStyle name="20% - 강조색4 3 4 2 8" xfId="3653" xr:uid="{00000000-0005-0000-0000-0000180E0000}"/>
    <cellStyle name="20% - 강조색4 3 4 3" xfId="3654" xr:uid="{00000000-0005-0000-0000-0000190E0000}"/>
    <cellStyle name="20% - 강조색4 3 4 3 2" xfId="3655" xr:uid="{00000000-0005-0000-0000-00001A0E0000}"/>
    <cellStyle name="20% - 강조색4 3 4 3 2 2" xfId="3656" xr:uid="{00000000-0005-0000-0000-00001B0E0000}"/>
    <cellStyle name="20% - 강조색4 3 4 3 2 2 2" xfId="3657" xr:uid="{00000000-0005-0000-0000-00001C0E0000}"/>
    <cellStyle name="20% - 강조색4 3 4 3 2 3" xfId="3658" xr:uid="{00000000-0005-0000-0000-00001D0E0000}"/>
    <cellStyle name="20% - 강조색4 3 4 3 3" xfId="3659" xr:uid="{00000000-0005-0000-0000-00001E0E0000}"/>
    <cellStyle name="20% - 강조색4 3 4 3 3 2" xfId="3660" xr:uid="{00000000-0005-0000-0000-00001F0E0000}"/>
    <cellStyle name="20% - 강조색4 3 4 3 3 2 2" xfId="3661" xr:uid="{00000000-0005-0000-0000-0000200E0000}"/>
    <cellStyle name="20% - 강조색4 3 4 3 3 3" xfId="3662" xr:uid="{00000000-0005-0000-0000-0000210E0000}"/>
    <cellStyle name="20% - 강조색4 3 4 3 4" xfId="3663" xr:uid="{00000000-0005-0000-0000-0000220E0000}"/>
    <cellStyle name="20% - 강조색4 3 4 3 4 2" xfId="3664" xr:uid="{00000000-0005-0000-0000-0000230E0000}"/>
    <cellStyle name="20% - 강조색4 3 4 3 4 2 2" xfId="3665" xr:uid="{00000000-0005-0000-0000-0000240E0000}"/>
    <cellStyle name="20% - 강조색4 3 4 3 4 3" xfId="3666" xr:uid="{00000000-0005-0000-0000-0000250E0000}"/>
    <cellStyle name="20% - 강조색4 3 4 3 5" xfId="3667" xr:uid="{00000000-0005-0000-0000-0000260E0000}"/>
    <cellStyle name="20% - 강조색4 3 4 3 5 2" xfId="3668" xr:uid="{00000000-0005-0000-0000-0000270E0000}"/>
    <cellStyle name="20% - 강조색4 3 4 3 6" xfId="3669" xr:uid="{00000000-0005-0000-0000-0000280E0000}"/>
    <cellStyle name="20% - 강조색4 3 4 4" xfId="3670" xr:uid="{00000000-0005-0000-0000-0000290E0000}"/>
    <cellStyle name="20% - 강조색4 3 4 4 2" xfId="3671" xr:uid="{00000000-0005-0000-0000-00002A0E0000}"/>
    <cellStyle name="20% - 강조색4 3 4 4 2 2" xfId="3672" xr:uid="{00000000-0005-0000-0000-00002B0E0000}"/>
    <cellStyle name="20% - 강조색4 3 4 4 3" xfId="3673" xr:uid="{00000000-0005-0000-0000-00002C0E0000}"/>
    <cellStyle name="20% - 강조색4 3 4 5" xfId="3674" xr:uid="{00000000-0005-0000-0000-00002D0E0000}"/>
    <cellStyle name="20% - 강조색4 3 4 5 2" xfId="3675" xr:uid="{00000000-0005-0000-0000-00002E0E0000}"/>
    <cellStyle name="20% - 강조색4 3 4 5 2 2" xfId="3676" xr:uid="{00000000-0005-0000-0000-00002F0E0000}"/>
    <cellStyle name="20% - 강조색4 3 4 5 3" xfId="3677" xr:uid="{00000000-0005-0000-0000-0000300E0000}"/>
    <cellStyle name="20% - 강조색4 3 4 6" xfId="3678" xr:uid="{00000000-0005-0000-0000-0000310E0000}"/>
    <cellStyle name="20% - 강조색4 3 4 6 2" xfId="3679" xr:uid="{00000000-0005-0000-0000-0000320E0000}"/>
    <cellStyle name="20% - 강조색4 3 4 6 2 2" xfId="3680" xr:uid="{00000000-0005-0000-0000-0000330E0000}"/>
    <cellStyle name="20% - 강조색4 3 4 6 3" xfId="3681" xr:uid="{00000000-0005-0000-0000-0000340E0000}"/>
    <cellStyle name="20% - 강조색4 3 4 7" xfId="3682" xr:uid="{00000000-0005-0000-0000-0000350E0000}"/>
    <cellStyle name="20% - 강조색4 3 4 7 2" xfId="3683" xr:uid="{00000000-0005-0000-0000-0000360E0000}"/>
    <cellStyle name="20% - 강조색4 3 4 7 2 2" xfId="3684" xr:uid="{00000000-0005-0000-0000-0000370E0000}"/>
    <cellStyle name="20% - 강조색4 3 4 7 3" xfId="3685" xr:uid="{00000000-0005-0000-0000-0000380E0000}"/>
    <cellStyle name="20% - 강조색4 3 4 8" xfId="3686" xr:uid="{00000000-0005-0000-0000-0000390E0000}"/>
    <cellStyle name="20% - 강조색4 3 4 8 2" xfId="3687" xr:uid="{00000000-0005-0000-0000-00003A0E0000}"/>
    <cellStyle name="20% - 강조색4 3 4 9" xfId="3688" xr:uid="{00000000-0005-0000-0000-00003B0E0000}"/>
    <cellStyle name="20% - 강조색4 3 5" xfId="3689" xr:uid="{00000000-0005-0000-0000-00003C0E0000}"/>
    <cellStyle name="20% - 강조색4 3 5 2" xfId="3690" xr:uid="{00000000-0005-0000-0000-00003D0E0000}"/>
    <cellStyle name="20% - 강조색4 3 5 2 2" xfId="3691" xr:uid="{00000000-0005-0000-0000-00003E0E0000}"/>
    <cellStyle name="20% - 강조색4 3 5 2 2 2" xfId="3692" xr:uid="{00000000-0005-0000-0000-00003F0E0000}"/>
    <cellStyle name="20% - 강조색4 3 5 2 2 2 2" xfId="3693" xr:uid="{00000000-0005-0000-0000-0000400E0000}"/>
    <cellStyle name="20% - 강조색4 3 5 2 2 3" xfId="3694" xr:uid="{00000000-0005-0000-0000-0000410E0000}"/>
    <cellStyle name="20% - 강조색4 3 5 2 3" xfId="3695" xr:uid="{00000000-0005-0000-0000-0000420E0000}"/>
    <cellStyle name="20% - 강조색4 3 5 2 3 2" xfId="3696" xr:uid="{00000000-0005-0000-0000-0000430E0000}"/>
    <cellStyle name="20% - 강조색4 3 5 2 3 2 2" xfId="3697" xr:uid="{00000000-0005-0000-0000-0000440E0000}"/>
    <cellStyle name="20% - 강조색4 3 5 2 3 3" xfId="3698" xr:uid="{00000000-0005-0000-0000-0000450E0000}"/>
    <cellStyle name="20% - 강조색4 3 5 2 4" xfId="3699" xr:uid="{00000000-0005-0000-0000-0000460E0000}"/>
    <cellStyle name="20% - 강조색4 3 5 2 4 2" xfId="3700" xr:uid="{00000000-0005-0000-0000-0000470E0000}"/>
    <cellStyle name="20% - 강조색4 3 5 2 4 2 2" xfId="3701" xr:uid="{00000000-0005-0000-0000-0000480E0000}"/>
    <cellStyle name="20% - 강조색4 3 5 2 4 3" xfId="3702" xr:uid="{00000000-0005-0000-0000-0000490E0000}"/>
    <cellStyle name="20% - 강조색4 3 5 2 5" xfId="3703" xr:uid="{00000000-0005-0000-0000-00004A0E0000}"/>
    <cellStyle name="20% - 강조색4 3 5 2 5 2" xfId="3704" xr:uid="{00000000-0005-0000-0000-00004B0E0000}"/>
    <cellStyle name="20% - 강조색4 3 5 2 6" xfId="3705" xr:uid="{00000000-0005-0000-0000-00004C0E0000}"/>
    <cellStyle name="20% - 강조색4 3 5 3" xfId="3706" xr:uid="{00000000-0005-0000-0000-00004D0E0000}"/>
    <cellStyle name="20% - 강조색4 3 5 3 2" xfId="3707" xr:uid="{00000000-0005-0000-0000-00004E0E0000}"/>
    <cellStyle name="20% - 강조색4 3 5 3 2 2" xfId="3708" xr:uid="{00000000-0005-0000-0000-00004F0E0000}"/>
    <cellStyle name="20% - 강조색4 3 5 3 3" xfId="3709" xr:uid="{00000000-0005-0000-0000-0000500E0000}"/>
    <cellStyle name="20% - 강조색4 3 5 4" xfId="3710" xr:uid="{00000000-0005-0000-0000-0000510E0000}"/>
    <cellStyle name="20% - 강조색4 3 5 4 2" xfId="3711" xr:uid="{00000000-0005-0000-0000-0000520E0000}"/>
    <cellStyle name="20% - 강조색4 3 5 4 2 2" xfId="3712" xr:uid="{00000000-0005-0000-0000-0000530E0000}"/>
    <cellStyle name="20% - 강조색4 3 5 4 3" xfId="3713" xr:uid="{00000000-0005-0000-0000-0000540E0000}"/>
    <cellStyle name="20% - 강조색4 3 5 5" xfId="3714" xr:uid="{00000000-0005-0000-0000-0000550E0000}"/>
    <cellStyle name="20% - 강조색4 3 5 5 2" xfId="3715" xr:uid="{00000000-0005-0000-0000-0000560E0000}"/>
    <cellStyle name="20% - 강조색4 3 5 5 2 2" xfId="3716" xr:uid="{00000000-0005-0000-0000-0000570E0000}"/>
    <cellStyle name="20% - 강조색4 3 5 5 3" xfId="3717" xr:uid="{00000000-0005-0000-0000-0000580E0000}"/>
    <cellStyle name="20% - 강조색4 3 5 6" xfId="3718" xr:uid="{00000000-0005-0000-0000-0000590E0000}"/>
    <cellStyle name="20% - 강조색4 3 5 6 2" xfId="3719" xr:uid="{00000000-0005-0000-0000-00005A0E0000}"/>
    <cellStyle name="20% - 강조색4 3 5 7" xfId="3720" xr:uid="{00000000-0005-0000-0000-00005B0E0000}"/>
    <cellStyle name="20% - 강조색4 3 5 8" xfId="3721" xr:uid="{00000000-0005-0000-0000-00005C0E0000}"/>
    <cellStyle name="20% - 강조색4 3 6" xfId="3722" xr:uid="{00000000-0005-0000-0000-00005D0E0000}"/>
    <cellStyle name="20% - 강조색4 3 6 2" xfId="3723" xr:uid="{00000000-0005-0000-0000-00005E0E0000}"/>
    <cellStyle name="20% - 강조색4 3 6 2 2" xfId="3724" xr:uid="{00000000-0005-0000-0000-00005F0E0000}"/>
    <cellStyle name="20% - 강조색4 3 6 2 2 2" xfId="3725" xr:uid="{00000000-0005-0000-0000-0000600E0000}"/>
    <cellStyle name="20% - 강조색4 3 6 2 3" xfId="3726" xr:uid="{00000000-0005-0000-0000-0000610E0000}"/>
    <cellStyle name="20% - 강조색4 3 6 3" xfId="3727" xr:uid="{00000000-0005-0000-0000-0000620E0000}"/>
    <cellStyle name="20% - 강조색4 3 6 3 2" xfId="3728" xr:uid="{00000000-0005-0000-0000-0000630E0000}"/>
    <cellStyle name="20% - 강조색4 3 6 3 2 2" xfId="3729" xr:uid="{00000000-0005-0000-0000-0000640E0000}"/>
    <cellStyle name="20% - 강조색4 3 6 3 3" xfId="3730" xr:uid="{00000000-0005-0000-0000-0000650E0000}"/>
    <cellStyle name="20% - 강조색4 3 6 4" xfId="3731" xr:uid="{00000000-0005-0000-0000-0000660E0000}"/>
    <cellStyle name="20% - 강조색4 3 6 4 2" xfId="3732" xr:uid="{00000000-0005-0000-0000-0000670E0000}"/>
    <cellStyle name="20% - 강조색4 3 6 4 2 2" xfId="3733" xr:uid="{00000000-0005-0000-0000-0000680E0000}"/>
    <cellStyle name="20% - 강조색4 3 6 4 3" xfId="3734" xr:uid="{00000000-0005-0000-0000-0000690E0000}"/>
    <cellStyle name="20% - 강조색4 3 6 5" xfId="3735" xr:uid="{00000000-0005-0000-0000-00006A0E0000}"/>
    <cellStyle name="20% - 강조색4 3 6 5 2" xfId="3736" xr:uid="{00000000-0005-0000-0000-00006B0E0000}"/>
    <cellStyle name="20% - 강조색4 3 6 6" xfId="3737" xr:uid="{00000000-0005-0000-0000-00006C0E0000}"/>
    <cellStyle name="20% - 강조색4 3 7" xfId="3738" xr:uid="{00000000-0005-0000-0000-00006D0E0000}"/>
    <cellStyle name="20% - 강조색4 3 7 2" xfId="3739" xr:uid="{00000000-0005-0000-0000-00006E0E0000}"/>
    <cellStyle name="20% - 강조색4 3 7 2 2" xfId="3740" xr:uid="{00000000-0005-0000-0000-00006F0E0000}"/>
    <cellStyle name="20% - 강조색4 3 7 2 2 2" xfId="3741" xr:uid="{00000000-0005-0000-0000-0000700E0000}"/>
    <cellStyle name="20% - 강조색4 3 7 2 3" xfId="3742" xr:uid="{00000000-0005-0000-0000-0000710E0000}"/>
    <cellStyle name="20% - 강조색4 3 7 3" xfId="3743" xr:uid="{00000000-0005-0000-0000-0000720E0000}"/>
    <cellStyle name="20% - 강조색4 3 7 3 2" xfId="3744" xr:uid="{00000000-0005-0000-0000-0000730E0000}"/>
    <cellStyle name="20% - 강조색4 3 7 3 2 2" xfId="3745" xr:uid="{00000000-0005-0000-0000-0000740E0000}"/>
    <cellStyle name="20% - 강조색4 3 7 3 3" xfId="3746" xr:uid="{00000000-0005-0000-0000-0000750E0000}"/>
    <cellStyle name="20% - 강조색4 3 7 4" xfId="3747" xr:uid="{00000000-0005-0000-0000-0000760E0000}"/>
    <cellStyle name="20% - 강조색4 3 7 4 2" xfId="3748" xr:uid="{00000000-0005-0000-0000-0000770E0000}"/>
    <cellStyle name="20% - 강조색4 3 7 4 2 2" xfId="3749" xr:uid="{00000000-0005-0000-0000-0000780E0000}"/>
    <cellStyle name="20% - 강조색4 3 7 4 3" xfId="3750" xr:uid="{00000000-0005-0000-0000-0000790E0000}"/>
    <cellStyle name="20% - 강조색4 3 7 5" xfId="3751" xr:uid="{00000000-0005-0000-0000-00007A0E0000}"/>
    <cellStyle name="20% - 강조색4 3 7 5 2" xfId="3752" xr:uid="{00000000-0005-0000-0000-00007B0E0000}"/>
    <cellStyle name="20% - 강조색4 3 7 6" xfId="3753" xr:uid="{00000000-0005-0000-0000-00007C0E0000}"/>
    <cellStyle name="20% - 강조색4 3 8" xfId="3754" xr:uid="{00000000-0005-0000-0000-00007D0E0000}"/>
    <cellStyle name="20% - 강조색4 3 8 2" xfId="3755" xr:uid="{00000000-0005-0000-0000-00007E0E0000}"/>
    <cellStyle name="20% - 강조색4 3 8 2 2" xfId="3756" xr:uid="{00000000-0005-0000-0000-00007F0E0000}"/>
    <cellStyle name="20% - 강조색4 3 8 3" xfId="3757" xr:uid="{00000000-0005-0000-0000-0000800E0000}"/>
    <cellStyle name="20% - 강조색4 3 9" xfId="3758" xr:uid="{00000000-0005-0000-0000-0000810E0000}"/>
    <cellStyle name="20% - 강조색4 3 9 2" xfId="3759" xr:uid="{00000000-0005-0000-0000-0000820E0000}"/>
    <cellStyle name="20% - 강조색4 3 9 2 2" xfId="3760" xr:uid="{00000000-0005-0000-0000-0000830E0000}"/>
    <cellStyle name="20% - 강조색4 3 9 3" xfId="3761" xr:uid="{00000000-0005-0000-0000-0000840E0000}"/>
    <cellStyle name="20% - 강조색4 4" xfId="3762" xr:uid="{00000000-0005-0000-0000-0000850E0000}"/>
    <cellStyle name="20% - 강조색4 4 10" xfId="3763" xr:uid="{00000000-0005-0000-0000-0000860E0000}"/>
    <cellStyle name="20% - 강조색4 4 11" xfId="3764" xr:uid="{00000000-0005-0000-0000-0000870E0000}"/>
    <cellStyle name="20% - 강조색4 4 2" xfId="3765" xr:uid="{00000000-0005-0000-0000-0000880E0000}"/>
    <cellStyle name="20% - 강조색4 4 2 2" xfId="3766" xr:uid="{00000000-0005-0000-0000-0000890E0000}"/>
    <cellStyle name="20% - 강조색4 4 2 2 2" xfId="3767" xr:uid="{00000000-0005-0000-0000-00008A0E0000}"/>
    <cellStyle name="20% - 강조색4 4 2 2 2 2" xfId="3768" xr:uid="{00000000-0005-0000-0000-00008B0E0000}"/>
    <cellStyle name="20% - 강조색4 4 2 2 2 2 2" xfId="3769" xr:uid="{00000000-0005-0000-0000-00008C0E0000}"/>
    <cellStyle name="20% - 강조색4 4 2 2 2 3" xfId="3770" xr:uid="{00000000-0005-0000-0000-00008D0E0000}"/>
    <cellStyle name="20% - 강조색4 4 2 2 3" xfId="3771" xr:uid="{00000000-0005-0000-0000-00008E0E0000}"/>
    <cellStyle name="20% - 강조색4 4 2 2 3 2" xfId="3772" xr:uid="{00000000-0005-0000-0000-00008F0E0000}"/>
    <cellStyle name="20% - 강조색4 4 2 2 3 2 2" xfId="3773" xr:uid="{00000000-0005-0000-0000-0000900E0000}"/>
    <cellStyle name="20% - 강조색4 4 2 2 3 3" xfId="3774" xr:uid="{00000000-0005-0000-0000-0000910E0000}"/>
    <cellStyle name="20% - 강조색4 4 2 2 4" xfId="3775" xr:uid="{00000000-0005-0000-0000-0000920E0000}"/>
    <cellStyle name="20% - 강조색4 4 2 2 4 2" xfId="3776" xr:uid="{00000000-0005-0000-0000-0000930E0000}"/>
    <cellStyle name="20% - 강조색4 4 2 2 4 2 2" xfId="3777" xr:uid="{00000000-0005-0000-0000-0000940E0000}"/>
    <cellStyle name="20% - 강조색4 4 2 2 4 3" xfId="3778" xr:uid="{00000000-0005-0000-0000-0000950E0000}"/>
    <cellStyle name="20% - 강조색4 4 2 2 5" xfId="3779" xr:uid="{00000000-0005-0000-0000-0000960E0000}"/>
    <cellStyle name="20% - 강조색4 4 2 2 5 2" xfId="3780" xr:uid="{00000000-0005-0000-0000-0000970E0000}"/>
    <cellStyle name="20% - 강조색4 4 2 2 6" xfId="3781" xr:uid="{00000000-0005-0000-0000-0000980E0000}"/>
    <cellStyle name="20% - 강조색4 4 2 3" xfId="3782" xr:uid="{00000000-0005-0000-0000-0000990E0000}"/>
    <cellStyle name="20% - 강조색4 4 2 3 2" xfId="3783" xr:uid="{00000000-0005-0000-0000-00009A0E0000}"/>
    <cellStyle name="20% - 강조색4 4 2 3 2 2" xfId="3784" xr:uid="{00000000-0005-0000-0000-00009B0E0000}"/>
    <cellStyle name="20% - 강조색4 4 2 3 3" xfId="3785" xr:uid="{00000000-0005-0000-0000-00009C0E0000}"/>
    <cellStyle name="20% - 강조색4 4 2 4" xfId="3786" xr:uid="{00000000-0005-0000-0000-00009D0E0000}"/>
    <cellStyle name="20% - 강조색4 4 2 4 2" xfId="3787" xr:uid="{00000000-0005-0000-0000-00009E0E0000}"/>
    <cellStyle name="20% - 강조색4 4 2 4 2 2" xfId="3788" xr:uid="{00000000-0005-0000-0000-00009F0E0000}"/>
    <cellStyle name="20% - 강조색4 4 2 4 3" xfId="3789" xr:uid="{00000000-0005-0000-0000-0000A00E0000}"/>
    <cellStyle name="20% - 강조색4 4 2 5" xfId="3790" xr:uid="{00000000-0005-0000-0000-0000A10E0000}"/>
    <cellStyle name="20% - 강조색4 4 2 5 2" xfId="3791" xr:uid="{00000000-0005-0000-0000-0000A20E0000}"/>
    <cellStyle name="20% - 강조색4 4 2 5 2 2" xfId="3792" xr:uid="{00000000-0005-0000-0000-0000A30E0000}"/>
    <cellStyle name="20% - 강조색4 4 2 5 3" xfId="3793" xr:uid="{00000000-0005-0000-0000-0000A40E0000}"/>
    <cellStyle name="20% - 강조색4 4 2 6" xfId="3794" xr:uid="{00000000-0005-0000-0000-0000A50E0000}"/>
    <cellStyle name="20% - 강조색4 4 2 6 2" xfId="3795" xr:uid="{00000000-0005-0000-0000-0000A60E0000}"/>
    <cellStyle name="20% - 강조색4 4 2 6 2 2" xfId="3796" xr:uid="{00000000-0005-0000-0000-0000A70E0000}"/>
    <cellStyle name="20% - 강조색4 4 2 6 3" xfId="3797" xr:uid="{00000000-0005-0000-0000-0000A80E0000}"/>
    <cellStyle name="20% - 강조색4 4 2 7" xfId="3798" xr:uid="{00000000-0005-0000-0000-0000A90E0000}"/>
    <cellStyle name="20% - 강조색4 4 2 7 2" xfId="3799" xr:uid="{00000000-0005-0000-0000-0000AA0E0000}"/>
    <cellStyle name="20% - 강조색4 4 2 8" xfId="3800" xr:uid="{00000000-0005-0000-0000-0000AB0E0000}"/>
    <cellStyle name="20% - 강조색4 4 2 9" xfId="3801" xr:uid="{00000000-0005-0000-0000-0000AC0E0000}"/>
    <cellStyle name="20% - 강조색4 4 3" xfId="3802" xr:uid="{00000000-0005-0000-0000-0000AD0E0000}"/>
    <cellStyle name="20% - 강조색4 4 3 2" xfId="3803" xr:uid="{00000000-0005-0000-0000-0000AE0E0000}"/>
    <cellStyle name="20% - 강조색4 4 3 2 2" xfId="3804" xr:uid="{00000000-0005-0000-0000-0000AF0E0000}"/>
    <cellStyle name="20% - 강조색4 4 3 2 2 2" xfId="3805" xr:uid="{00000000-0005-0000-0000-0000B00E0000}"/>
    <cellStyle name="20% - 강조색4 4 3 2 3" xfId="3806" xr:uid="{00000000-0005-0000-0000-0000B10E0000}"/>
    <cellStyle name="20% - 강조색4 4 3 3" xfId="3807" xr:uid="{00000000-0005-0000-0000-0000B20E0000}"/>
    <cellStyle name="20% - 강조색4 4 3 3 2" xfId="3808" xr:uid="{00000000-0005-0000-0000-0000B30E0000}"/>
    <cellStyle name="20% - 강조색4 4 3 3 2 2" xfId="3809" xr:uid="{00000000-0005-0000-0000-0000B40E0000}"/>
    <cellStyle name="20% - 강조색4 4 3 3 3" xfId="3810" xr:uid="{00000000-0005-0000-0000-0000B50E0000}"/>
    <cellStyle name="20% - 강조색4 4 3 4" xfId="3811" xr:uid="{00000000-0005-0000-0000-0000B60E0000}"/>
    <cellStyle name="20% - 강조색4 4 3 4 2" xfId="3812" xr:uid="{00000000-0005-0000-0000-0000B70E0000}"/>
    <cellStyle name="20% - 강조색4 4 3 4 2 2" xfId="3813" xr:uid="{00000000-0005-0000-0000-0000B80E0000}"/>
    <cellStyle name="20% - 강조색4 4 3 4 3" xfId="3814" xr:uid="{00000000-0005-0000-0000-0000B90E0000}"/>
    <cellStyle name="20% - 강조색4 4 3 5" xfId="3815" xr:uid="{00000000-0005-0000-0000-0000BA0E0000}"/>
    <cellStyle name="20% - 강조색4 4 3 5 2" xfId="3816" xr:uid="{00000000-0005-0000-0000-0000BB0E0000}"/>
    <cellStyle name="20% - 강조색4 4 3 6" xfId="3817" xr:uid="{00000000-0005-0000-0000-0000BC0E0000}"/>
    <cellStyle name="20% - 강조색4 4 4" xfId="3818" xr:uid="{00000000-0005-0000-0000-0000BD0E0000}"/>
    <cellStyle name="20% - 강조색4 4 4 2" xfId="3819" xr:uid="{00000000-0005-0000-0000-0000BE0E0000}"/>
    <cellStyle name="20% - 강조색4 4 4 2 2" xfId="3820" xr:uid="{00000000-0005-0000-0000-0000BF0E0000}"/>
    <cellStyle name="20% - 강조색4 4 4 2 2 2" xfId="3821" xr:uid="{00000000-0005-0000-0000-0000C00E0000}"/>
    <cellStyle name="20% - 강조색4 4 4 2 3" xfId="3822" xr:uid="{00000000-0005-0000-0000-0000C10E0000}"/>
    <cellStyle name="20% - 강조색4 4 4 3" xfId="3823" xr:uid="{00000000-0005-0000-0000-0000C20E0000}"/>
    <cellStyle name="20% - 강조색4 4 4 3 2" xfId="3824" xr:uid="{00000000-0005-0000-0000-0000C30E0000}"/>
    <cellStyle name="20% - 강조색4 4 4 3 2 2" xfId="3825" xr:uid="{00000000-0005-0000-0000-0000C40E0000}"/>
    <cellStyle name="20% - 강조색4 4 4 3 3" xfId="3826" xr:uid="{00000000-0005-0000-0000-0000C50E0000}"/>
    <cellStyle name="20% - 강조색4 4 4 4" xfId="3827" xr:uid="{00000000-0005-0000-0000-0000C60E0000}"/>
    <cellStyle name="20% - 강조색4 4 4 4 2" xfId="3828" xr:uid="{00000000-0005-0000-0000-0000C70E0000}"/>
    <cellStyle name="20% - 강조색4 4 4 4 2 2" xfId="3829" xr:uid="{00000000-0005-0000-0000-0000C80E0000}"/>
    <cellStyle name="20% - 강조색4 4 4 4 3" xfId="3830" xr:uid="{00000000-0005-0000-0000-0000C90E0000}"/>
    <cellStyle name="20% - 강조색4 4 4 5" xfId="3831" xr:uid="{00000000-0005-0000-0000-0000CA0E0000}"/>
    <cellStyle name="20% - 강조색4 4 4 5 2" xfId="3832" xr:uid="{00000000-0005-0000-0000-0000CB0E0000}"/>
    <cellStyle name="20% - 강조색4 4 4 6" xfId="3833" xr:uid="{00000000-0005-0000-0000-0000CC0E0000}"/>
    <cellStyle name="20% - 강조색4 4 5" xfId="3834" xr:uid="{00000000-0005-0000-0000-0000CD0E0000}"/>
    <cellStyle name="20% - 강조색4 4 5 2" xfId="3835" xr:uid="{00000000-0005-0000-0000-0000CE0E0000}"/>
    <cellStyle name="20% - 강조색4 4 5 2 2" xfId="3836" xr:uid="{00000000-0005-0000-0000-0000CF0E0000}"/>
    <cellStyle name="20% - 강조색4 4 5 3" xfId="3837" xr:uid="{00000000-0005-0000-0000-0000D00E0000}"/>
    <cellStyle name="20% - 강조색4 4 6" xfId="3838" xr:uid="{00000000-0005-0000-0000-0000D10E0000}"/>
    <cellStyle name="20% - 강조색4 4 6 2" xfId="3839" xr:uid="{00000000-0005-0000-0000-0000D20E0000}"/>
    <cellStyle name="20% - 강조색4 4 6 2 2" xfId="3840" xr:uid="{00000000-0005-0000-0000-0000D30E0000}"/>
    <cellStyle name="20% - 강조색4 4 6 3" xfId="3841" xr:uid="{00000000-0005-0000-0000-0000D40E0000}"/>
    <cellStyle name="20% - 강조색4 4 7" xfId="3842" xr:uid="{00000000-0005-0000-0000-0000D50E0000}"/>
    <cellStyle name="20% - 강조색4 4 7 2" xfId="3843" xr:uid="{00000000-0005-0000-0000-0000D60E0000}"/>
    <cellStyle name="20% - 강조색4 4 7 2 2" xfId="3844" xr:uid="{00000000-0005-0000-0000-0000D70E0000}"/>
    <cellStyle name="20% - 강조색4 4 7 3" xfId="3845" xr:uid="{00000000-0005-0000-0000-0000D80E0000}"/>
    <cellStyle name="20% - 강조색4 4 8" xfId="3846" xr:uid="{00000000-0005-0000-0000-0000D90E0000}"/>
    <cellStyle name="20% - 강조색4 4 8 2" xfId="3847" xr:uid="{00000000-0005-0000-0000-0000DA0E0000}"/>
    <cellStyle name="20% - 강조색4 4 8 2 2" xfId="3848" xr:uid="{00000000-0005-0000-0000-0000DB0E0000}"/>
    <cellStyle name="20% - 강조색4 4 8 3" xfId="3849" xr:uid="{00000000-0005-0000-0000-0000DC0E0000}"/>
    <cellStyle name="20% - 강조색4 4 9" xfId="3850" xr:uid="{00000000-0005-0000-0000-0000DD0E0000}"/>
    <cellStyle name="20% - 강조색4 4 9 2" xfId="3851" xr:uid="{00000000-0005-0000-0000-0000DE0E0000}"/>
    <cellStyle name="20% - 강조색4 5" xfId="3852" xr:uid="{00000000-0005-0000-0000-0000DF0E0000}"/>
    <cellStyle name="20% - 강조색4 5 10" xfId="3853" xr:uid="{00000000-0005-0000-0000-0000E00E0000}"/>
    <cellStyle name="20% - 강조색4 5 11" xfId="3854" xr:uid="{00000000-0005-0000-0000-0000E10E0000}"/>
    <cellStyle name="20% - 강조색4 5 2" xfId="3855" xr:uid="{00000000-0005-0000-0000-0000E20E0000}"/>
    <cellStyle name="20% - 강조색4 5 2 2" xfId="3856" xr:uid="{00000000-0005-0000-0000-0000E30E0000}"/>
    <cellStyle name="20% - 강조색4 5 2 2 2" xfId="3857" xr:uid="{00000000-0005-0000-0000-0000E40E0000}"/>
    <cellStyle name="20% - 강조색4 5 2 2 2 2" xfId="3858" xr:uid="{00000000-0005-0000-0000-0000E50E0000}"/>
    <cellStyle name="20% - 강조색4 5 2 2 2 2 2" xfId="3859" xr:uid="{00000000-0005-0000-0000-0000E60E0000}"/>
    <cellStyle name="20% - 강조색4 5 2 2 2 3" xfId="3860" xr:uid="{00000000-0005-0000-0000-0000E70E0000}"/>
    <cellStyle name="20% - 강조색4 5 2 2 3" xfId="3861" xr:uid="{00000000-0005-0000-0000-0000E80E0000}"/>
    <cellStyle name="20% - 강조색4 5 2 2 3 2" xfId="3862" xr:uid="{00000000-0005-0000-0000-0000E90E0000}"/>
    <cellStyle name="20% - 강조색4 5 2 2 3 2 2" xfId="3863" xr:uid="{00000000-0005-0000-0000-0000EA0E0000}"/>
    <cellStyle name="20% - 강조색4 5 2 2 3 3" xfId="3864" xr:uid="{00000000-0005-0000-0000-0000EB0E0000}"/>
    <cellStyle name="20% - 강조색4 5 2 2 4" xfId="3865" xr:uid="{00000000-0005-0000-0000-0000EC0E0000}"/>
    <cellStyle name="20% - 강조색4 5 2 2 4 2" xfId="3866" xr:uid="{00000000-0005-0000-0000-0000ED0E0000}"/>
    <cellStyle name="20% - 강조색4 5 2 2 4 2 2" xfId="3867" xr:uid="{00000000-0005-0000-0000-0000EE0E0000}"/>
    <cellStyle name="20% - 강조색4 5 2 2 4 3" xfId="3868" xr:uid="{00000000-0005-0000-0000-0000EF0E0000}"/>
    <cellStyle name="20% - 강조색4 5 2 2 5" xfId="3869" xr:uid="{00000000-0005-0000-0000-0000F00E0000}"/>
    <cellStyle name="20% - 강조색4 5 2 2 5 2" xfId="3870" xr:uid="{00000000-0005-0000-0000-0000F10E0000}"/>
    <cellStyle name="20% - 강조색4 5 2 2 6" xfId="3871" xr:uid="{00000000-0005-0000-0000-0000F20E0000}"/>
    <cellStyle name="20% - 강조색4 5 2 3" xfId="3872" xr:uid="{00000000-0005-0000-0000-0000F30E0000}"/>
    <cellStyle name="20% - 강조색4 5 2 3 2" xfId="3873" xr:uid="{00000000-0005-0000-0000-0000F40E0000}"/>
    <cellStyle name="20% - 강조색4 5 2 3 2 2" xfId="3874" xr:uid="{00000000-0005-0000-0000-0000F50E0000}"/>
    <cellStyle name="20% - 강조색4 5 2 3 3" xfId="3875" xr:uid="{00000000-0005-0000-0000-0000F60E0000}"/>
    <cellStyle name="20% - 강조색4 5 2 4" xfId="3876" xr:uid="{00000000-0005-0000-0000-0000F70E0000}"/>
    <cellStyle name="20% - 강조색4 5 2 4 2" xfId="3877" xr:uid="{00000000-0005-0000-0000-0000F80E0000}"/>
    <cellStyle name="20% - 강조색4 5 2 4 2 2" xfId="3878" xr:uid="{00000000-0005-0000-0000-0000F90E0000}"/>
    <cellStyle name="20% - 강조색4 5 2 4 3" xfId="3879" xr:uid="{00000000-0005-0000-0000-0000FA0E0000}"/>
    <cellStyle name="20% - 강조색4 5 2 5" xfId="3880" xr:uid="{00000000-0005-0000-0000-0000FB0E0000}"/>
    <cellStyle name="20% - 강조색4 5 2 5 2" xfId="3881" xr:uid="{00000000-0005-0000-0000-0000FC0E0000}"/>
    <cellStyle name="20% - 강조색4 5 2 5 2 2" xfId="3882" xr:uid="{00000000-0005-0000-0000-0000FD0E0000}"/>
    <cellStyle name="20% - 강조색4 5 2 5 3" xfId="3883" xr:uid="{00000000-0005-0000-0000-0000FE0E0000}"/>
    <cellStyle name="20% - 강조색4 5 2 6" xfId="3884" xr:uid="{00000000-0005-0000-0000-0000FF0E0000}"/>
    <cellStyle name="20% - 강조색4 5 2 6 2" xfId="3885" xr:uid="{00000000-0005-0000-0000-0000000F0000}"/>
    <cellStyle name="20% - 강조색4 5 2 6 2 2" xfId="3886" xr:uid="{00000000-0005-0000-0000-0000010F0000}"/>
    <cellStyle name="20% - 강조색4 5 2 6 3" xfId="3887" xr:uid="{00000000-0005-0000-0000-0000020F0000}"/>
    <cellStyle name="20% - 강조색4 5 2 7" xfId="3888" xr:uid="{00000000-0005-0000-0000-0000030F0000}"/>
    <cellStyle name="20% - 강조색4 5 2 7 2" xfId="3889" xr:uid="{00000000-0005-0000-0000-0000040F0000}"/>
    <cellStyle name="20% - 강조색4 5 2 8" xfId="3890" xr:uid="{00000000-0005-0000-0000-0000050F0000}"/>
    <cellStyle name="20% - 강조색4 5 2 9" xfId="3891" xr:uid="{00000000-0005-0000-0000-0000060F0000}"/>
    <cellStyle name="20% - 강조색4 5 3" xfId="3892" xr:uid="{00000000-0005-0000-0000-0000070F0000}"/>
    <cellStyle name="20% - 강조색4 5 3 2" xfId="3893" xr:uid="{00000000-0005-0000-0000-0000080F0000}"/>
    <cellStyle name="20% - 강조색4 5 3 2 2" xfId="3894" xr:uid="{00000000-0005-0000-0000-0000090F0000}"/>
    <cellStyle name="20% - 강조색4 5 3 2 2 2" xfId="3895" xr:uid="{00000000-0005-0000-0000-00000A0F0000}"/>
    <cellStyle name="20% - 강조색4 5 3 2 3" xfId="3896" xr:uid="{00000000-0005-0000-0000-00000B0F0000}"/>
    <cellStyle name="20% - 강조색4 5 3 3" xfId="3897" xr:uid="{00000000-0005-0000-0000-00000C0F0000}"/>
    <cellStyle name="20% - 강조색4 5 3 3 2" xfId="3898" xr:uid="{00000000-0005-0000-0000-00000D0F0000}"/>
    <cellStyle name="20% - 강조색4 5 3 3 2 2" xfId="3899" xr:uid="{00000000-0005-0000-0000-00000E0F0000}"/>
    <cellStyle name="20% - 강조색4 5 3 3 3" xfId="3900" xr:uid="{00000000-0005-0000-0000-00000F0F0000}"/>
    <cellStyle name="20% - 강조색4 5 3 4" xfId="3901" xr:uid="{00000000-0005-0000-0000-0000100F0000}"/>
    <cellStyle name="20% - 강조색4 5 3 4 2" xfId="3902" xr:uid="{00000000-0005-0000-0000-0000110F0000}"/>
    <cellStyle name="20% - 강조색4 5 3 4 2 2" xfId="3903" xr:uid="{00000000-0005-0000-0000-0000120F0000}"/>
    <cellStyle name="20% - 강조색4 5 3 4 3" xfId="3904" xr:uid="{00000000-0005-0000-0000-0000130F0000}"/>
    <cellStyle name="20% - 강조색4 5 3 5" xfId="3905" xr:uid="{00000000-0005-0000-0000-0000140F0000}"/>
    <cellStyle name="20% - 강조색4 5 3 5 2" xfId="3906" xr:uid="{00000000-0005-0000-0000-0000150F0000}"/>
    <cellStyle name="20% - 강조색4 5 3 6" xfId="3907" xr:uid="{00000000-0005-0000-0000-0000160F0000}"/>
    <cellStyle name="20% - 강조색4 5 4" xfId="3908" xr:uid="{00000000-0005-0000-0000-0000170F0000}"/>
    <cellStyle name="20% - 강조색4 5 4 2" xfId="3909" xr:uid="{00000000-0005-0000-0000-0000180F0000}"/>
    <cellStyle name="20% - 강조색4 5 4 2 2" xfId="3910" xr:uid="{00000000-0005-0000-0000-0000190F0000}"/>
    <cellStyle name="20% - 강조색4 5 4 2 2 2" xfId="3911" xr:uid="{00000000-0005-0000-0000-00001A0F0000}"/>
    <cellStyle name="20% - 강조색4 5 4 2 3" xfId="3912" xr:uid="{00000000-0005-0000-0000-00001B0F0000}"/>
    <cellStyle name="20% - 강조색4 5 4 3" xfId="3913" xr:uid="{00000000-0005-0000-0000-00001C0F0000}"/>
    <cellStyle name="20% - 강조색4 5 4 3 2" xfId="3914" xr:uid="{00000000-0005-0000-0000-00001D0F0000}"/>
    <cellStyle name="20% - 강조색4 5 4 3 2 2" xfId="3915" xr:uid="{00000000-0005-0000-0000-00001E0F0000}"/>
    <cellStyle name="20% - 강조색4 5 4 3 3" xfId="3916" xr:uid="{00000000-0005-0000-0000-00001F0F0000}"/>
    <cellStyle name="20% - 강조색4 5 4 4" xfId="3917" xr:uid="{00000000-0005-0000-0000-0000200F0000}"/>
    <cellStyle name="20% - 강조색4 5 4 4 2" xfId="3918" xr:uid="{00000000-0005-0000-0000-0000210F0000}"/>
    <cellStyle name="20% - 강조색4 5 4 4 2 2" xfId="3919" xr:uid="{00000000-0005-0000-0000-0000220F0000}"/>
    <cellStyle name="20% - 강조색4 5 4 4 3" xfId="3920" xr:uid="{00000000-0005-0000-0000-0000230F0000}"/>
    <cellStyle name="20% - 강조색4 5 4 5" xfId="3921" xr:uid="{00000000-0005-0000-0000-0000240F0000}"/>
    <cellStyle name="20% - 강조색4 5 4 5 2" xfId="3922" xr:uid="{00000000-0005-0000-0000-0000250F0000}"/>
    <cellStyle name="20% - 강조색4 5 4 6" xfId="3923" xr:uid="{00000000-0005-0000-0000-0000260F0000}"/>
    <cellStyle name="20% - 강조색4 5 5" xfId="3924" xr:uid="{00000000-0005-0000-0000-0000270F0000}"/>
    <cellStyle name="20% - 강조색4 5 5 2" xfId="3925" xr:uid="{00000000-0005-0000-0000-0000280F0000}"/>
    <cellStyle name="20% - 강조색4 5 5 2 2" xfId="3926" xr:uid="{00000000-0005-0000-0000-0000290F0000}"/>
    <cellStyle name="20% - 강조색4 5 5 3" xfId="3927" xr:uid="{00000000-0005-0000-0000-00002A0F0000}"/>
    <cellStyle name="20% - 강조색4 5 6" xfId="3928" xr:uid="{00000000-0005-0000-0000-00002B0F0000}"/>
    <cellStyle name="20% - 강조색4 5 6 2" xfId="3929" xr:uid="{00000000-0005-0000-0000-00002C0F0000}"/>
    <cellStyle name="20% - 강조색4 5 6 2 2" xfId="3930" xr:uid="{00000000-0005-0000-0000-00002D0F0000}"/>
    <cellStyle name="20% - 강조색4 5 6 3" xfId="3931" xr:uid="{00000000-0005-0000-0000-00002E0F0000}"/>
    <cellStyle name="20% - 강조색4 5 7" xfId="3932" xr:uid="{00000000-0005-0000-0000-00002F0F0000}"/>
    <cellStyle name="20% - 강조색4 5 7 2" xfId="3933" xr:uid="{00000000-0005-0000-0000-0000300F0000}"/>
    <cellStyle name="20% - 강조색4 5 7 2 2" xfId="3934" xr:uid="{00000000-0005-0000-0000-0000310F0000}"/>
    <cellStyle name="20% - 강조색4 5 7 3" xfId="3935" xr:uid="{00000000-0005-0000-0000-0000320F0000}"/>
    <cellStyle name="20% - 강조색4 5 8" xfId="3936" xr:uid="{00000000-0005-0000-0000-0000330F0000}"/>
    <cellStyle name="20% - 강조색4 5 8 2" xfId="3937" xr:uid="{00000000-0005-0000-0000-0000340F0000}"/>
    <cellStyle name="20% - 강조색4 5 8 2 2" xfId="3938" xr:uid="{00000000-0005-0000-0000-0000350F0000}"/>
    <cellStyle name="20% - 강조색4 5 8 3" xfId="3939" xr:uid="{00000000-0005-0000-0000-0000360F0000}"/>
    <cellStyle name="20% - 강조색4 5 9" xfId="3940" xr:uid="{00000000-0005-0000-0000-0000370F0000}"/>
    <cellStyle name="20% - 강조색4 5 9 2" xfId="3941" xr:uid="{00000000-0005-0000-0000-0000380F0000}"/>
    <cellStyle name="20% - 강조색4 6" xfId="3942" xr:uid="{00000000-0005-0000-0000-0000390F0000}"/>
    <cellStyle name="20% - 강조색4 6 10" xfId="3943" xr:uid="{00000000-0005-0000-0000-00003A0F0000}"/>
    <cellStyle name="20% - 강조색4 6 2" xfId="3944" xr:uid="{00000000-0005-0000-0000-00003B0F0000}"/>
    <cellStyle name="20% - 강조색4 6 2 2" xfId="3945" xr:uid="{00000000-0005-0000-0000-00003C0F0000}"/>
    <cellStyle name="20% - 강조색4 6 2 2 2" xfId="3946" xr:uid="{00000000-0005-0000-0000-00003D0F0000}"/>
    <cellStyle name="20% - 강조색4 6 2 2 2 2" xfId="3947" xr:uid="{00000000-0005-0000-0000-00003E0F0000}"/>
    <cellStyle name="20% - 강조색4 6 2 2 2 2 2" xfId="3948" xr:uid="{00000000-0005-0000-0000-00003F0F0000}"/>
    <cellStyle name="20% - 강조색4 6 2 2 2 3" xfId="3949" xr:uid="{00000000-0005-0000-0000-0000400F0000}"/>
    <cellStyle name="20% - 강조색4 6 2 2 3" xfId="3950" xr:uid="{00000000-0005-0000-0000-0000410F0000}"/>
    <cellStyle name="20% - 강조색4 6 2 2 3 2" xfId="3951" xr:uid="{00000000-0005-0000-0000-0000420F0000}"/>
    <cellStyle name="20% - 강조색4 6 2 2 3 2 2" xfId="3952" xr:uid="{00000000-0005-0000-0000-0000430F0000}"/>
    <cellStyle name="20% - 강조색4 6 2 2 3 3" xfId="3953" xr:uid="{00000000-0005-0000-0000-0000440F0000}"/>
    <cellStyle name="20% - 강조색4 6 2 2 4" xfId="3954" xr:uid="{00000000-0005-0000-0000-0000450F0000}"/>
    <cellStyle name="20% - 강조색4 6 2 2 4 2" xfId="3955" xr:uid="{00000000-0005-0000-0000-0000460F0000}"/>
    <cellStyle name="20% - 강조색4 6 2 2 4 2 2" xfId="3956" xr:uid="{00000000-0005-0000-0000-0000470F0000}"/>
    <cellStyle name="20% - 강조색4 6 2 2 4 3" xfId="3957" xr:uid="{00000000-0005-0000-0000-0000480F0000}"/>
    <cellStyle name="20% - 강조색4 6 2 2 5" xfId="3958" xr:uid="{00000000-0005-0000-0000-0000490F0000}"/>
    <cellStyle name="20% - 강조색4 6 2 2 5 2" xfId="3959" xr:uid="{00000000-0005-0000-0000-00004A0F0000}"/>
    <cellStyle name="20% - 강조색4 6 2 2 6" xfId="3960" xr:uid="{00000000-0005-0000-0000-00004B0F0000}"/>
    <cellStyle name="20% - 강조색4 6 2 3" xfId="3961" xr:uid="{00000000-0005-0000-0000-00004C0F0000}"/>
    <cellStyle name="20% - 강조색4 6 2 3 2" xfId="3962" xr:uid="{00000000-0005-0000-0000-00004D0F0000}"/>
    <cellStyle name="20% - 강조색4 6 2 3 2 2" xfId="3963" xr:uid="{00000000-0005-0000-0000-00004E0F0000}"/>
    <cellStyle name="20% - 강조색4 6 2 3 3" xfId="3964" xr:uid="{00000000-0005-0000-0000-00004F0F0000}"/>
    <cellStyle name="20% - 강조색4 6 2 4" xfId="3965" xr:uid="{00000000-0005-0000-0000-0000500F0000}"/>
    <cellStyle name="20% - 강조색4 6 2 4 2" xfId="3966" xr:uid="{00000000-0005-0000-0000-0000510F0000}"/>
    <cellStyle name="20% - 강조색4 6 2 4 2 2" xfId="3967" xr:uid="{00000000-0005-0000-0000-0000520F0000}"/>
    <cellStyle name="20% - 강조색4 6 2 4 3" xfId="3968" xr:uid="{00000000-0005-0000-0000-0000530F0000}"/>
    <cellStyle name="20% - 강조색4 6 2 5" xfId="3969" xr:uid="{00000000-0005-0000-0000-0000540F0000}"/>
    <cellStyle name="20% - 강조색4 6 2 5 2" xfId="3970" xr:uid="{00000000-0005-0000-0000-0000550F0000}"/>
    <cellStyle name="20% - 강조색4 6 2 5 2 2" xfId="3971" xr:uid="{00000000-0005-0000-0000-0000560F0000}"/>
    <cellStyle name="20% - 강조색4 6 2 5 3" xfId="3972" xr:uid="{00000000-0005-0000-0000-0000570F0000}"/>
    <cellStyle name="20% - 강조색4 6 2 6" xfId="3973" xr:uid="{00000000-0005-0000-0000-0000580F0000}"/>
    <cellStyle name="20% - 강조색4 6 2 6 2" xfId="3974" xr:uid="{00000000-0005-0000-0000-0000590F0000}"/>
    <cellStyle name="20% - 강조색4 6 2 7" xfId="3975" xr:uid="{00000000-0005-0000-0000-00005A0F0000}"/>
    <cellStyle name="20% - 강조색4 6 2 8" xfId="3976" xr:uid="{00000000-0005-0000-0000-00005B0F0000}"/>
    <cellStyle name="20% - 강조색4 6 3" xfId="3977" xr:uid="{00000000-0005-0000-0000-00005C0F0000}"/>
    <cellStyle name="20% - 강조색4 6 3 2" xfId="3978" xr:uid="{00000000-0005-0000-0000-00005D0F0000}"/>
    <cellStyle name="20% - 강조색4 6 3 2 2" xfId="3979" xr:uid="{00000000-0005-0000-0000-00005E0F0000}"/>
    <cellStyle name="20% - 강조색4 6 3 2 2 2" xfId="3980" xr:uid="{00000000-0005-0000-0000-00005F0F0000}"/>
    <cellStyle name="20% - 강조색4 6 3 2 3" xfId="3981" xr:uid="{00000000-0005-0000-0000-0000600F0000}"/>
    <cellStyle name="20% - 강조색4 6 3 3" xfId="3982" xr:uid="{00000000-0005-0000-0000-0000610F0000}"/>
    <cellStyle name="20% - 강조색4 6 3 3 2" xfId="3983" xr:uid="{00000000-0005-0000-0000-0000620F0000}"/>
    <cellStyle name="20% - 강조색4 6 3 3 2 2" xfId="3984" xr:uid="{00000000-0005-0000-0000-0000630F0000}"/>
    <cellStyle name="20% - 강조색4 6 3 3 3" xfId="3985" xr:uid="{00000000-0005-0000-0000-0000640F0000}"/>
    <cellStyle name="20% - 강조색4 6 3 4" xfId="3986" xr:uid="{00000000-0005-0000-0000-0000650F0000}"/>
    <cellStyle name="20% - 강조색4 6 3 4 2" xfId="3987" xr:uid="{00000000-0005-0000-0000-0000660F0000}"/>
    <cellStyle name="20% - 강조색4 6 3 4 2 2" xfId="3988" xr:uid="{00000000-0005-0000-0000-0000670F0000}"/>
    <cellStyle name="20% - 강조색4 6 3 4 3" xfId="3989" xr:uid="{00000000-0005-0000-0000-0000680F0000}"/>
    <cellStyle name="20% - 강조색4 6 3 5" xfId="3990" xr:uid="{00000000-0005-0000-0000-0000690F0000}"/>
    <cellStyle name="20% - 강조색4 6 3 5 2" xfId="3991" xr:uid="{00000000-0005-0000-0000-00006A0F0000}"/>
    <cellStyle name="20% - 강조색4 6 3 6" xfId="3992" xr:uid="{00000000-0005-0000-0000-00006B0F0000}"/>
    <cellStyle name="20% - 강조색4 6 4" xfId="3993" xr:uid="{00000000-0005-0000-0000-00006C0F0000}"/>
    <cellStyle name="20% - 강조색4 6 4 2" xfId="3994" xr:uid="{00000000-0005-0000-0000-00006D0F0000}"/>
    <cellStyle name="20% - 강조색4 6 4 2 2" xfId="3995" xr:uid="{00000000-0005-0000-0000-00006E0F0000}"/>
    <cellStyle name="20% - 강조색4 6 4 3" xfId="3996" xr:uid="{00000000-0005-0000-0000-00006F0F0000}"/>
    <cellStyle name="20% - 강조색4 6 5" xfId="3997" xr:uid="{00000000-0005-0000-0000-0000700F0000}"/>
    <cellStyle name="20% - 강조색4 6 5 2" xfId="3998" xr:uid="{00000000-0005-0000-0000-0000710F0000}"/>
    <cellStyle name="20% - 강조색4 6 5 2 2" xfId="3999" xr:uid="{00000000-0005-0000-0000-0000720F0000}"/>
    <cellStyle name="20% - 강조색4 6 5 3" xfId="4000" xr:uid="{00000000-0005-0000-0000-0000730F0000}"/>
    <cellStyle name="20% - 강조색4 6 6" xfId="4001" xr:uid="{00000000-0005-0000-0000-0000740F0000}"/>
    <cellStyle name="20% - 강조색4 6 6 2" xfId="4002" xr:uid="{00000000-0005-0000-0000-0000750F0000}"/>
    <cellStyle name="20% - 강조색4 6 6 2 2" xfId="4003" xr:uid="{00000000-0005-0000-0000-0000760F0000}"/>
    <cellStyle name="20% - 강조색4 6 6 3" xfId="4004" xr:uid="{00000000-0005-0000-0000-0000770F0000}"/>
    <cellStyle name="20% - 강조색4 6 7" xfId="4005" xr:uid="{00000000-0005-0000-0000-0000780F0000}"/>
    <cellStyle name="20% - 강조색4 6 7 2" xfId="4006" xr:uid="{00000000-0005-0000-0000-0000790F0000}"/>
    <cellStyle name="20% - 강조색4 6 7 2 2" xfId="4007" xr:uid="{00000000-0005-0000-0000-00007A0F0000}"/>
    <cellStyle name="20% - 강조색4 6 7 3" xfId="4008" xr:uid="{00000000-0005-0000-0000-00007B0F0000}"/>
    <cellStyle name="20% - 강조색4 6 8" xfId="4009" xr:uid="{00000000-0005-0000-0000-00007C0F0000}"/>
    <cellStyle name="20% - 강조색4 6 8 2" xfId="4010" xr:uid="{00000000-0005-0000-0000-00007D0F0000}"/>
    <cellStyle name="20% - 강조색4 6 9" xfId="4011" xr:uid="{00000000-0005-0000-0000-00007E0F0000}"/>
    <cellStyle name="20% - 강조색4 7" xfId="4012" xr:uid="{00000000-0005-0000-0000-00007F0F0000}"/>
    <cellStyle name="20% - 강조색4 7 2" xfId="4013" xr:uid="{00000000-0005-0000-0000-0000800F0000}"/>
    <cellStyle name="20% - 강조색4 7 2 2" xfId="4014" xr:uid="{00000000-0005-0000-0000-0000810F0000}"/>
    <cellStyle name="20% - 강조색4 7 2 2 2" xfId="4015" xr:uid="{00000000-0005-0000-0000-0000820F0000}"/>
    <cellStyle name="20% - 강조색4 7 2 2 2 2" xfId="4016" xr:uid="{00000000-0005-0000-0000-0000830F0000}"/>
    <cellStyle name="20% - 강조색4 7 2 2 3" xfId="4017" xr:uid="{00000000-0005-0000-0000-0000840F0000}"/>
    <cellStyle name="20% - 강조색4 7 2 3" xfId="4018" xr:uid="{00000000-0005-0000-0000-0000850F0000}"/>
    <cellStyle name="20% - 강조색4 7 2 3 2" xfId="4019" xr:uid="{00000000-0005-0000-0000-0000860F0000}"/>
    <cellStyle name="20% - 강조색4 7 2 3 2 2" xfId="4020" xr:uid="{00000000-0005-0000-0000-0000870F0000}"/>
    <cellStyle name="20% - 강조색4 7 2 3 3" xfId="4021" xr:uid="{00000000-0005-0000-0000-0000880F0000}"/>
    <cellStyle name="20% - 강조색4 7 2 4" xfId="4022" xr:uid="{00000000-0005-0000-0000-0000890F0000}"/>
    <cellStyle name="20% - 강조색4 7 2 4 2" xfId="4023" xr:uid="{00000000-0005-0000-0000-00008A0F0000}"/>
    <cellStyle name="20% - 강조색4 7 2 4 2 2" xfId="4024" xr:uid="{00000000-0005-0000-0000-00008B0F0000}"/>
    <cellStyle name="20% - 강조색4 7 2 4 3" xfId="4025" xr:uid="{00000000-0005-0000-0000-00008C0F0000}"/>
    <cellStyle name="20% - 강조색4 7 2 5" xfId="4026" xr:uid="{00000000-0005-0000-0000-00008D0F0000}"/>
    <cellStyle name="20% - 강조색4 7 2 5 2" xfId="4027" xr:uid="{00000000-0005-0000-0000-00008E0F0000}"/>
    <cellStyle name="20% - 강조색4 7 2 6" xfId="4028" xr:uid="{00000000-0005-0000-0000-00008F0F0000}"/>
    <cellStyle name="20% - 강조색4 7 3" xfId="4029" xr:uid="{00000000-0005-0000-0000-0000900F0000}"/>
    <cellStyle name="20% - 강조색4 7 3 2" xfId="4030" xr:uid="{00000000-0005-0000-0000-0000910F0000}"/>
    <cellStyle name="20% - 강조색4 7 3 2 2" xfId="4031" xr:uid="{00000000-0005-0000-0000-0000920F0000}"/>
    <cellStyle name="20% - 강조색4 7 3 3" xfId="4032" xr:uid="{00000000-0005-0000-0000-0000930F0000}"/>
    <cellStyle name="20% - 강조색4 7 4" xfId="4033" xr:uid="{00000000-0005-0000-0000-0000940F0000}"/>
    <cellStyle name="20% - 강조색4 7 4 2" xfId="4034" xr:uid="{00000000-0005-0000-0000-0000950F0000}"/>
    <cellStyle name="20% - 강조색4 7 4 2 2" xfId="4035" xr:uid="{00000000-0005-0000-0000-0000960F0000}"/>
    <cellStyle name="20% - 강조색4 7 4 3" xfId="4036" xr:uid="{00000000-0005-0000-0000-0000970F0000}"/>
    <cellStyle name="20% - 강조색4 7 5" xfId="4037" xr:uid="{00000000-0005-0000-0000-0000980F0000}"/>
    <cellStyle name="20% - 강조색4 7 5 2" xfId="4038" xr:uid="{00000000-0005-0000-0000-0000990F0000}"/>
    <cellStyle name="20% - 강조색4 7 5 2 2" xfId="4039" xr:uid="{00000000-0005-0000-0000-00009A0F0000}"/>
    <cellStyle name="20% - 강조색4 7 5 3" xfId="4040" xr:uid="{00000000-0005-0000-0000-00009B0F0000}"/>
    <cellStyle name="20% - 강조색4 7 6" xfId="4041" xr:uid="{00000000-0005-0000-0000-00009C0F0000}"/>
    <cellStyle name="20% - 강조색4 7 6 2" xfId="4042" xr:uid="{00000000-0005-0000-0000-00009D0F0000}"/>
    <cellStyle name="20% - 강조색4 7 7" xfId="4043" xr:uid="{00000000-0005-0000-0000-00009E0F0000}"/>
    <cellStyle name="20% - 강조색4 7 8" xfId="4044" xr:uid="{00000000-0005-0000-0000-00009F0F0000}"/>
    <cellStyle name="20% - 강조색4 8" xfId="4045" xr:uid="{00000000-0005-0000-0000-0000A00F0000}"/>
    <cellStyle name="20% - 강조색4 8 2" xfId="4046" xr:uid="{00000000-0005-0000-0000-0000A10F0000}"/>
    <cellStyle name="20% - 강조색4 8 2 2" xfId="4047" xr:uid="{00000000-0005-0000-0000-0000A20F0000}"/>
    <cellStyle name="20% - 강조색4 8 2 2 2" xfId="4048" xr:uid="{00000000-0005-0000-0000-0000A30F0000}"/>
    <cellStyle name="20% - 강조색4 8 2 3" xfId="4049" xr:uid="{00000000-0005-0000-0000-0000A40F0000}"/>
    <cellStyle name="20% - 강조색4 8 3" xfId="4050" xr:uid="{00000000-0005-0000-0000-0000A50F0000}"/>
    <cellStyle name="20% - 강조색4 8 3 2" xfId="4051" xr:uid="{00000000-0005-0000-0000-0000A60F0000}"/>
    <cellStyle name="20% - 강조색4 8 3 2 2" xfId="4052" xr:uid="{00000000-0005-0000-0000-0000A70F0000}"/>
    <cellStyle name="20% - 강조색4 8 3 3" xfId="4053" xr:uid="{00000000-0005-0000-0000-0000A80F0000}"/>
    <cellStyle name="20% - 강조색4 8 4" xfId="4054" xr:uid="{00000000-0005-0000-0000-0000A90F0000}"/>
    <cellStyle name="20% - 강조색4 8 4 2" xfId="4055" xr:uid="{00000000-0005-0000-0000-0000AA0F0000}"/>
    <cellStyle name="20% - 강조색4 8 4 2 2" xfId="4056" xr:uid="{00000000-0005-0000-0000-0000AB0F0000}"/>
    <cellStyle name="20% - 강조색4 8 4 3" xfId="4057" xr:uid="{00000000-0005-0000-0000-0000AC0F0000}"/>
    <cellStyle name="20% - 강조색4 8 5" xfId="4058" xr:uid="{00000000-0005-0000-0000-0000AD0F0000}"/>
    <cellStyle name="20% - 강조색4 8 5 2" xfId="4059" xr:uid="{00000000-0005-0000-0000-0000AE0F0000}"/>
    <cellStyle name="20% - 강조색4 8 6" xfId="4060" xr:uid="{00000000-0005-0000-0000-0000AF0F0000}"/>
    <cellStyle name="20% - 강조색4 9" xfId="4061" xr:uid="{00000000-0005-0000-0000-0000B00F0000}"/>
    <cellStyle name="20% - 강조색4 9 2" xfId="4062" xr:uid="{00000000-0005-0000-0000-0000B10F0000}"/>
    <cellStyle name="20% - 강조색4 9 2 2" xfId="4063" xr:uid="{00000000-0005-0000-0000-0000B20F0000}"/>
    <cellStyle name="20% - 강조색4 9 2 2 2" xfId="4064" xr:uid="{00000000-0005-0000-0000-0000B30F0000}"/>
    <cellStyle name="20% - 강조색4 9 2 3" xfId="4065" xr:uid="{00000000-0005-0000-0000-0000B40F0000}"/>
    <cellStyle name="20% - 강조색4 9 3" xfId="4066" xr:uid="{00000000-0005-0000-0000-0000B50F0000}"/>
    <cellStyle name="20% - 강조색4 9 3 2" xfId="4067" xr:uid="{00000000-0005-0000-0000-0000B60F0000}"/>
    <cellStyle name="20% - 강조색4 9 3 2 2" xfId="4068" xr:uid="{00000000-0005-0000-0000-0000B70F0000}"/>
    <cellStyle name="20% - 강조색4 9 3 3" xfId="4069" xr:uid="{00000000-0005-0000-0000-0000B80F0000}"/>
    <cellStyle name="20% - 강조색4 9 4" xfId="4070" xr:uid="{00000000-0005-0000-0000-0000B90F0000}"/>
    <cellStyle name="20% - 강조색4 9 4 2" xfId="4071" xr:uid="{00000000-0005-0000-0000-0000BA0F0000}"/>
    <cellStyle name="20% - 강조색4 9 4 2 2" xfId="4072" xr:uid="{00000000-0005-0000-0000-0000BB0F0000}"/>
    <cellStyle name="20% - 강조색4 9 4 3" xfId="4073" xr:uid="{00000000-0005-0000-0000-0000BC0F0000}"/>
    <cellStyle name="20% - 강조색4 9 5" xfId="4074" xr:uid="{00000000-0005-0000-0000-0000BD0F0000}"/>
    <cellStyle name="20% - 강조색4 9 5 2" xfId="4075" xr:uid="{00000000-0005-0000-0000-0000BE0F0000}"/>
    <cellStyle name="20% - 강조색4 9 6" xfId="4076" xr:uid="{00000000-0005-0000-0000-0000BF0F0000}"/>
    <cellStyle name="20% - 강조색5" xfId="35" builtinId="46" customBuiltin="1"/>
    <cellStyle name="20% - 강조색5 10" xfId="4077" xr:uid="{00000000-0005-0000-0000-0000C10F0000}"/>
    <cellStyle name="20% - 강조색5 10 2" xfId="4078" xr:uid="{00000000-0005-0000-0000-0000C20F0000}"/>
    <cellStyle name="20% - 강조색5 10 2 2" xfId="4079" xr:uid="{00000000-0005-0000-0000-0000C30F0000}"/>
    <cellStyle name="20% - 강조색5 10 3" xfId="4080" xr:uid="{00000000-0005-0000-0000-0000C40F0000}"/>
    <cellStyle name="20% - 강조색5 11" xfId="4081" xr:uid="{00000000-0005-0000-0000-0000C50F0000}"/>
    <cellStyle name="20% - 강조색5 11 2" xfId="4082" xr:uid="{00000000-0005-0000-0000-0000C60F0000}"/>
    <cellStyle name="20% - 강조색5 11 2 2" xfId="4083" xr:uid="{00000000-0005-0000-0000-0000C70F0000}"/>
    <cellStyle name="20% - 강조색5 11 3" xfId="4084" xr:uid="{00000000-0005-0000-0000-0000C80F0000}"/>
    <cellStyle name="20% - 강조색5 12" xfId="4085" xr:uid="{00000000-0005-0000-0000-0000C90F0000}"/>
    <cellStyle name="20% - 강조색5 12 2" xfId="4086" xr:uid="{00000000-0005-0000-0000-0000CA0F0000}"/>
    <cellStyle name="20% - 강조색5 12 2 2" xfId="4087" xr:uid="{00000000-0005-0000-0000-0000CB0F0000}"/>
    <cellStyle name="20% - 강조색5 12 3" xfId="4088" xr:uid="{00000000-0005-0000-0000-0000CC0F0000}"/>
    <cellStyle name="20% - 강조색5 13" xfId="4089" xr:uid="{00000000-0005-0000-0000-0000CD0F0000}"/>
    <cellStyle name="20% - 강조색5 13 2" xfId="4090" xr:uid="{00000000-0005-0000-0000-0000CE0F0000}"/>
    <cellStyle name="20% - 강조색5 13 2 2" xfId="4091" xr:uid="{00000000-0005-0000-0000-0000CF0F0000}"/>
    <cellStyle name="20% - 강조색5 13 3" xfId="4092" xr:uid="{00000000-0005-0000-0000-0000D00F0000}"/>
    <cellStyle name="20% - 강조색5 14" xfId="4093" xr:uid="{00000000-0005-0000-0000-0000D10F0000}"/>
    <cellStyle name="20% - 강조색5 14 2" xfId="4094" xr:uid="{00000000-0005-0000-0000-0000D20F0000}"/>
    <cellStyle name="20% - 강조색5 15" xfId="4095" xr:uid="{00000000-0005-0000-0000-0000D30F0000}"/>
    <cellStyle name="20% - 강조색5 16" xfId="4096" xr:uid="{00000000-0005-0000-0000-0000D40F0000}"/>
    <cellStyle name="20% - 강조색5 2" xfId="4097" xr:uid="{00000000-0005-0000-0000-0000D50F0000}"/>
    <cellStyle name="20% - 강조색5 2 10" xfId="4098" xr:uid="{00000000-0005-0000-0000-0000D60F0000}"/>
    <cellStyle name="20% - 강조색5 2 10 2" xfId="4099" xr:uid="{00000000-0005-0000-0000-0000D70F0000}"/>
    <cellStyle name="20% - 강조색5 2 10 2 2" xfId="4100" xr:uid="{00000000-0005-0000-0000-0000D80F0000}"/>
    <cellStyle name="20% - 강조색5 2 10 3" xfId="4101" xr:uid="{00000000-0005-0000-0000-0000D90F0000}"/>
    <cellStyle name="20% - 강조색5 2 11" xfId="4102" xr:uid="{00000000-0005-0000-0000-0000DA0F0000}"/>
    <cellStyle name="20% - 강조색5 2 11 2" xfId="4103" xr:uid="{00000000-0005-0000-0000-0000DB0F0000}"/>
    <cellStyle name="20% - 강조색5 2 11 2 2" xfId="4104" xr:uid="{00000000-0005-0000-0000-0000DC0F0000}"/>
    <cellStyle name="20% - 강조색5 2 11 3" xfId="4105" xr:uid="{00000000-0005-0000-0000-0000DD0F0000}"/>
    <cellStyle name="20% - 강조색5 2 12" xfId="4106" xr:uid="{00000000-0005-0000-0000-0000DE0F0000}"/>
    <cellStyle name="20% - 강조색5 2 12 2" xfId="4107" xr:uid="{00000000-0005-0000-0000-0000DF0F0000}"/>
    <cellStyle name="20% - 강조색5 2 13" xfId="4108" xr:uid="{00000000-0005-0000-0000-0000E00F0000}"/>
    <cellStyle name="20% - 강조색5 2 14" xfId="4109" xr:uid="{00000000-0005-0000-0000-0000E10F0000}"/>
    <cellStyle name="20% - 강조색5 2 2" xfId="4110" xr:uid="{00000000-0005-0000-0000-0000E20F0000}"/>
    <cellStyle name="20% - 강조색5 2 2 10" xfId="4111" xr:uid="{00000000-0005-0000-0000-0000E30F0000}"/>
    <cellStyle name="20% - 강조색5 2 2 11" xfId="4112" xr:uid="{00000000-0005-0000-0000-0000E40F0000}"/>
    <cellStyle name="20% - 강조색5 2 2 2" xfId="4113" xr:uid="{00000000-0005-0000-0000-0000E50F0000}"/>
    <cellStyle name="20% - 강조색5 2 2 2 2" xfId="4114" xr:uid="{00000000-0005-0000-0000-0000E60F0000}"/>
    <cellStyle name="20% - 강조색5 2 2 2 2 2" xfId="4115" xr:uid="{00000000-0005-0000-0000-0000E70F0000}"/>
    <cellStyle name="20% - 강조색5 2 2 2 2 2 2" xfId="4116" xr:uid="{00000000-0005-0000-0000-0000E80F0000}"/>
    <cellStyle name="20% - 강조색5 2 2 2 2 2 2 2" xfId="4117" xr:uid="{00000000-0005-0000-0000-0000E90F0000}"/>
    <cellStyle name="20% - 강조색5 2 2 2 2 2 3" xfId="4118" xr:uid="{00000000-0005-0000-0000-0000EA0F0000}"/>
    <cellStyle name="20% - 강조색5 2 2 2 2 3" xfId="4119" xr:uid="{00000000-0005-0000-0000-0000EB0F0000}"/>
    <cellStyle name="20% - 강조색5 2 2 2 2 3 2" xfId="4120" xr:uid="{00000000-0005-0000-0000-0000EC0F0000}"/>
    <cellStyle name="20% - 강조색5 2 2 2 2 3 2 2" xfId="4121" xr:uid="{00000000-0005-0000-0000-0000ED0F0000}"/>
    <cellStyle name="20% - 강조색5 2 2 2 2 3 3" xfId="4122" xr:uid="{00000000-0005-0000-0000-0000EE0F0000}"/>
    <cellStyle name="20% - 강조색5 2 2 2 2 4" xfId="4123" xr:uid="{00000000-0005-0000-0000-0000EF0F0000}"/>
    <cellStyle name="20% - 강조색5 2 2 2 2 4 2" xfId="4124" xr:uid="{00000000-0005-0000-0000-0000F00F0000}"/>
    <cellStyle name="20% - 강조색5 2 2 2 2 4 2 2" xfId="4125" xr:uid="{00000000-0005-0000-0000-0000F10F0000}"/>
    <cellStyle name="20% - 강조색5 2 2 2 2 4 3" xfId="4126" xr:uid="{00000000-0005-0000-0000-0000F20F0000}"/>
    <cellStyle name="20% - 강조색5 2 2 2 2 5" xfId="4127" xr:uid="{00000000-0005-0000-0000-0000F30F0000}"/>
    <cellStyle name="20% - 강조색5 2 2 2 2 5 2" xfId="4128" xr:uid="{00000000-0005-0000-0000-0000F40F0000}"/>
    <cellStyle name="20% - 강조색5 2 2 2 2 6" xfId="4129" xr:uid="{00000000-0005-0000-0000-0000F50F0000}"/>
    <cellStyle name="20% - 강조색5 2 2 2 3" xfId="4130" xr:uid="{00000000-0005-0000-0000-0000F60F0000}"/>
    <cellStyle name="20% - 강조색5 2 2 2 3 2" xfId="4131" xr:uid="{00000000-0005-0000-0000-0000F70F0000}"/>
    <cellStyle name="20% - 강조색5 2 2 2 3 2 2" xfId="4132" xr:uid="{00000000-0005-0000-0000-0000F80F0000}"/>
    <cellStyle name="20% - 강조색5 2 2 2 3 3" xfId="4133" xr:uid="{00000000-0005-0000-0000-0000F90F0000}"/>
    <cellStyle name="20% - 강조색5 2 2 2 4" xfId="4134" xr:uid="{00000000-0005-0000-0000-0000FA0F0000}"/>
    <cellStyle name="20% - 강조색5 2 2 2 4 2" xfId="4135" xr:uid="{00000000-0005-0000-0000-0000FB0F0000}"/>
    <cellStyle name="20% - 강조색5 2 2 2 4 2 2" xfId="4136" xr:uid="{00000000-0005-0000-0000-0000FC0F0000}"/>
    <cellStyle name="20% - 강조색5 2 2 2 4 3" xfId="4137" xr:uid="{00000000-0005-0000-0000-0000FD0F0000}"/>
    <cellStyle name="20% - 강조색5 2 2 2 5" xfId="4138" xr:uid="{00000000-0005-0000-0000-0000FE0F0000}"/>
    <cellStyle name="20% - 강조색5 2 2 2 5 2" xfId="4139" xr:uid="{00000000-0005-0000-0000-0000FF0F0000}"/>
    <cellStyle name="20% - 강조색5 2 2 2 5 2 2" xfId="4140" xr:uid="{00000000-0005-0000-0000-000000100000}"/>
    <cellStyle name="20% - 강조색5 2 2 2 5 3" xfId="4141" xr:uid="{00000000-0005-0000-0000-000001100000}"/>
    <cellStyle name="20% - 강조색5 2 2 2 6" xfId="4142" xr:uid="{00000000-0005-0000-0000-000002100000}"/>
    <cellStyle name="20% - 강조색5 2 2 2 6 2" xfId="4143" xr:uid="{00000000-0005-0000-0000-000003100000}"/>
    <cellStyle name="20% - 강조색5 2 2 2 6 2 2" xfId="4144" xr:uid="{00000000-0005-0000-0000-000004100000}"/>
    <cellStyle name="20% - 강조색5 2 2 2 6 3" xfId="4145" xr:uid="{00000000-0005-0000-0000-000005100000}"/>
    <cellStyle name="20% - 강조색5 2 2 2 7" xfId="4146" xr:uid="{00000000-0005-0000-0000-000006100000}"/>
    <cellStyle name="20% - 강조색5 2 2 2 7 2" xfId="4147" xr:uid="{00000000-0005-0000-0000-000007100000}"/>
    <cellStyle name="20% - 강조색5 2 2 2 8" xfId="4148" xr:uid="{00000000-0005-0000-0000-000008100000}"/>
    <cellStyle name="20% - 강조색5 2 2 2 9" xfId="4149" xr:uid="{00000000-0005-0000-0000-000009100000}"/>
    <cellStyle name="20% - 강조색5 2 2 3" xfId="4150" xr:uid="{00000000-0005-0000-0000-00000A100000}"/>
    <cellStyle name="20% - 강조색5 2 2 3 2" xfId="4151" xr:uid="{00000000-0005-0000-0000-00000B100000}"/>
    <cellStyle name="20% - 강조색5 2 2 3 2 2" xfId="4152" xr:uid="{00000000-0005-0000-0000-00000C100000}"/>
    <cellStyle name="20% - 강조색5 2 2 3 2 2 2" xfId="4153" xr:uid="{00000000-0005-0000-0000-00000D100000}"/>
    <cellStyle name="20% - 강조색5 2 2 3 2 3" xfId="4154" xr:uid="{00000000-0005-0000-0000-00000E100000}"/>
    <cellStyle name="20% - 강조색5 2 2 3 3" xfId="4155" xr:uid="{00000000-0005-0000-0000-00000F100000}"/>
    <cellStyle name="20% - 강조색5 2 2 3 3 2" xfId="4156" xr:uid="{00000000-0005-0000-0000-000010100000}"/>
    <cellStyle name="20% - 강조색5 2 2 3 3 2 2" xfId="4157" xr:uid="{00000000-0005-0000-0000-000011100000}"/>
    <cellStyle name="20% - 강조색5 2 2 3 3 3" xfId="4158" xr:uid="{00000000-0005-0000-0000-000012100000}"/>
    <cellStyle name="20% - 강조색5 2 2 3 4" xfId="4159" xr:uid="{00000000-0005-0000-0000-000013100000}"/>
    <cellStyle name="20% - 강조색5 2 2 3 4 2" xfId="4160" xr:uid="{00000000-0005-0000-0000-000014100000}"/>
    <cellStyle name="20% - 강조색5 2 2 3 4 2 2" xfId="4161" xr:uid="{00000000-0005-0000-0000-000015100000}"/>
    <cellStyle name="20% - 강조색5 2 2 3 4 3" xfId="4162" xr:uid="{00000000-0005-0000-0000-000016100000}"/>
    <cellStyle name="20% - 강조색5 2 2 3 5" xfId="4163" xr:uid="{00000000-0005-0000-0000-000017100000}"/>
    <cellStyle name="20% - 강조색5 2 2 3 5 2" xfId="4164" xr:uid="{00000000-0005-0000-0000-000018100000}"/>
    <cellStyle name="20% - 강조색5 2 2 3 6" xfId="4165" xr:uid="{00000000-0005-0000-0000-000019100000}"/>
    <cellStyle name="20% - 강조색5 2 2 4" xfId="4166" xr:uid="{00000000-0005-0000-0000-00001A100000}"/>
    <cellStyle name="20% - 강조색5 2 2 4 2" xfId="4167" xr:uid="{00000000-0005-0000-0000-00001B100000}"/>
    <cellStyle name="20% - 강조색5 2 2 4 2 2" xfId="4168" xr:uid="{00000000-0005-0000-0000-00001C100000}"/>
    <cellStyle name="20% - 강조색5 2 2 4 2 2 2" xfId="4169" xr:uid="{00000000-0005-0000-0000-00001D100000}"/>
    <cellStyle name="20% - 강조색5 2 2 4 2 3" xfId="4170" xr:uid="{00000000-0005-0000-0000-00001E100000}"/>
    <cellStyle name="20% - 강조색5 2 2 4 3" xfId="4171" xr:uid="{00000000-0005-0000-0000-00001F100000}"/>
    <cellStyle name="20% - 강조색5 2 2 4 3 2" xfId="4172" xr:uid="{00000000-0005-0000-0000-000020100000}"/>
    <cellStyle name="20% - 강조색5 2 2 4 3 2 2" xfId="4173" xr:uid="{00000000-0005-0000-0000-000021100000}"/>
    <cellStyle name="20% - 강조색5 2 2 4 3 3" xfId="4174" xr:uid="{00000000-0005-0000-0000-000022100000}"/>
    <cellStyle name="20% - 강조색5 2 2 4 4" xfId="4175" xr:uid="{00000000-0005-0000-0000-000023100000}"/>
    <cellStyle name="20% - 강조색5 2 2 4 4 2" xfId="4176" xr:uid="{00000000-0005-0000-0000-000024100000}"/>
    <cellStyle name="20% - 강조색5 2 2 4 4 2 2" xfId="4177" xr:uid="{00000000-0005-0000-0000-000025100000}"/>
    <cellStyle name="20% - 강조색5 2 2 4 4 3" xfId="4178" xr:uid="{00000000-0005-0000-0000-000026100000}"/>
    <cellStyle name="20% - 강조색5 2 2 4 5" xfId="4179" xr:uid="{00000000-0005-0000-0000-000027100000}"/>
    <cellStyle name="20% - 강조색5 2 2 4 5 2" xfId="4180" xr:uid="{00000000-0005-0000-0000-000028100000}"/>
    <cellStyle name="20% - 강조색5 2 2 4 6" xfId="4181" xr:uid="{00000000-0005-0000-0000-000029100000}"/>
    <cellStyle name="20% - 강조색5 2 2 5" xfId="4182" xr:uid="{00000000-0005-0000-0000-00002A100000}"/>
    <cellStyle name="20% - 강조색5 2 2 5 2" xfId="4183" xr:uid="{00000000-0005-0000-0000-00002B100000}"/>
    <cellStyle name="20% - 강조색5 2 2 5 2 2" xfId="4184" xr:uid="{00000000-0005-0000-0000-00002C100000}"/>
    <cellStyle name="20% - 강조색5 2 2 5 3" xfId="4185" xr:uid="{00000000-0005-0000-0000-00002D100000}"/>
    <cellStyle name="20% - 강조색5 2 2 6" xfId="4186" xr:uid="{00000000-0005-0000-0000-00002E100000}"/>
    <cellStyle name="20% - 강조색5 2 2 6 2" xfId="4187" xr:uid="{00000000-0005-0000-0000-00002F100000}"/>
    <cellStyle name="20% - 강조색5 2 2 6 2 2" xfId="4188" xr:uid="{00000000-0005-0000-0000-000030100000}"/>
    <cellStyle name="20% - 강조색5 2 2 6 3" xfId="4189" xr:uid="{00000000-0005-0000-0000-000031100000}"/>
    <cellStyle name="20% - 강조색5 2 2 7" xfId="4190" xr:uid="{00000000-0005-0000-0000-000032100000}"/>
    <cellStyle name="20% - 강조색5 2 2 7 2" xfId="4191" xr:uid="{00000000-0005-0000-0000-000033100000}"/>
    <cellStyle name="20% - 강조색5 2 2 7 2 2" xfId="4192" xr:uid="{00000000-0005-0000-0000-000034100000}"/>
    <cellStyle name="20% - 강조색5 2 2 7 3" xfId="4193" xr:uid="{00000000-0005-0000-0000-000035100000}"/>
    <cellStyle name="20% - 강조색5 2 2 8" xfId="4194" xr:uid="{00000000-0005-0000-0000-000036100000}"/>
    <cellStyle name="20% - 강조색5 2 2 8 2" xfId="4195" xr:uid="{00000000-0005-0000-0000-000037100000}"/>
    <cellStyle name="20% - 강조색5 2 2 8 2 2" xfId="4196" xr:uid="{00000000-0005-0000-0000-000038100000}"/>
    <cellStyle name="20% - 강조색5 2 2 8 3" xfId="4197" xr:uid="{00000000-0005-0000-0000-000039100000}"/>
    <cellStyle name="20% - 강조색5 2 2 9" xfId="4198" xr:uid="{00000000-0005-0000-0000-00003A100000}"/>
    <cellStyle name="20% - 강조색5 2 2 9 2" xfId="4199" xr:uid="{00000000-0005-0000-0000-00003B100000}"/>
    <cellStyle name="20% - 강조색5 2 3" xfId="4200" xr:uid="{00000000-0005-0000-0000-00003C100000}"/>
    <cellStyle name="20% - 강조색5 2 3 10" xfId="4201" xr:uid="{00000000-0005-0000-0000-00003D100000}"/>
    <cellStyle name="20% - 강조색5 2 3 11" xfId="4202" xr:uid="{00000000-0005-0000-0000-00003E100000}"/>
    <cellStyle name="20% - 강조색5 2 3 2" xfId="4203" xr:uid="{00000000-0005-0000-0000-00003F100000}"/>
    <cellStyle name="20% - 강조색5 2 3 2 2" xfId="4204" xr:uid="{00000000-0005-0000-0000-000040100000}"/>
    <cellStyle name="20% - 강조색5 2 3 2 2 2" xfId="4205" xr:uid="{00000000-0005-0000-0000-000041100000}"/>
    <cellStyle name="20% - 강조색5 2 3 2 2 2 2" xfId="4206" xr:uid="{00000000-0005-0000-0000-000042100000}"/>
    <cellStyle name="20% - 강조색5 2 3 2 2 2 2 2" xfId="4207" xr:uid="{00000000-0005-0000-0000-000043100000}"/>
    <cellStyle name="20% - 강조색5 2 3 2 2 2 3" xfId="4208" xr:uid="{00000000-0005-0000-0000-000044100000}"/>
    <cellStyle name="20% - 강조색5 2 3 2 2 3" xfId="4209" xr:uid="{00000000-0005-0000-0000-000045100000}"/>
    <cellStyle name="20% - 강조색5 2 3 2 2 3 2" xfId="4210" xr:uid="{00000000-0005-0000-0000-000046100000}"/>
    <cellStyle name="20% - 강조색5 2 3 2 2 3 2 2" xfId="4211" xr:uid="{00000000-0005-0000-0000-000047100000}"/>
    <cellStyle name="20% - 강조색5 2 3 2 2 3 3" xfId="4212" xr:uid="{00000000-0005-0000-0000-000048100000}"/>
    <cellStyle name="20% - 강조색5 2 3 2 2 4" xfId="4213" xr:uid="{00000000-0005-0000-0000-000049100000}"/>
    <cellStyle name="20% - 강조색5 2 3 2 2 4 2" xfId="4214" xr:uid="{00000000-0005-0000-0000-00004A100000}"/>
    <cellStyle name="20% - 강조색5 2 3 2 2 4 2 2" xfId="4215" xr:uid="{00000000-0005-0000-0000-00004B100000}"/>
    <cellStyle name="20% - 강조색5 2 3 2 2 4 3" xfId="4216" xr:uid="{00000000-0005-0000-0000-00004C100000}"/>
    <cellStyle name="20% - 강조색5 2 3 2 2 5" xfId="4217" xr:uid="{00000000-0005-0000-0000-00004D100000}"/>
    <cellStyle name="20% - 강조색5 2 3 2 2 5 2" xfId="4218" xr:uid="{00000000-0005-0000-0000-00004E100000}"/>
    <cellStyle name="20% - 강조색5 2 3 2 2 6" xfId="4219" xr:uid="{00000000-0005-0000-0000-00004F100000}"/>
    <cellStyle name="20% - 강조색5 2 3 2 3" xfId="4220" xr:uid="{00000000-0005-0000-0000-000050100000}"/>
    <cellStyle name="20% - 강조색5 2 3 2 3 2" xfId="4221" xr:uid="{00000000-0005-0000-0000-000051100000}"/>
    <cellStyle name="20% - 강조색5 2 3 2 3 2 2" xfId="4222" xr:uid="{00000000-0005-0000-0000-000052100000}"/>
    <cellStyle name="20% - 강조색5 2 3 2 3 3" xfId="4223" xr:uid="{00000000-0005-0000-0000-000053100000}"/>
    <cellStyle name="20% - 강조색5 2 3 2 4" xfId="4224" xr:uid="{00000000-0005-0000-0000-000054100000}"/>
    <cellStyle name="20% - 강조색5 2 3 2 4 2" xfId="4225" xr:uid="{00000000-0005-0000-0000-000055100000}"/>
    <cellStyle name="20% - 강조색5 2 3 2 4 2 2" xfId="4226" xr:uid="{00000000-0005-0000-0000-000056100000}"/>
    <cellStyle name="20% - 강조색5 2 3 2 4 3" xfId="4227" xr:uid="{00000000-0005-0000-0000-000057100000}"/>
    <cellStyle name="20% - 강조색5 2 3 2 5" xfId="4228" xr:uid="{00000000-0005-0000-0000-000058100000}"/>
    <cellStyle name="20% - 강조색5 2 3 2 5 2" xfId="4229" xr:uid="{00000000-0005-0000-0000-000059100000}"/>
    <cellStyle name="20% - 강조색5 2 3 2 5 2 2" xfId="4230" xr:uid="{00000000-0005-0000-0000-00005A100000}"/>
    <cellStyle name="20% - 강조색5 2 3 2 5 3" xfId="4231" xr:uid="{00000000-0005-0000-0000-00005B100000}"/>
    <cellStyle name="20% - 강조색5 2 3 2 6" xfId="4232" xr:uid="{00000000-0005-0000-0000-00005C100000}"/>
    <cellStyle name="20% - 강조색5 2 3 2 6 2" xfId="4233" xr:uid="{00000000-0005-0000-0000-00005D100000}"/>
    <cellStyle name="20% - 강조색5 2 3 2 6 2 2" xfId="4234" xr:uid="{00000000-0005-0000-0000-00005E100000}"/>
    <cellStyle name="20% - 강조색5 2 3 2 6 3" xfId="4235" xr:uid="{00000000-0005-0000-0000-00005F100000}"/>
    <cellStyle name="20% - 강조색5 2 3 2 7" xfId="4236" xr:uid="{00000000-0005-0000-0000-000060100000}"/>
    <cellStyle name="20% - 강조색5 2 3 2 7 2" xfId="4237" xr:uid="{00000000-0005-0000-0000-000061100000}"/>
    <cellStyle name="20% - 강조색5 2 3 2 8" xfId="4238" xr:uid="{00000000-0005-0000-0000-000062100000}"/>
    <cellStyle name="20% - 강조색5 2 3 2 9" xfId="4239" xr:uid="{00000000-0005-0000-0000-000063100000}"/>
    <cellStyle name="20% - 강조색5 2 3 3" xfId="4240" xr:uid="{00000000-0005-0000-0000-000064100000}"/>
    <cellStyle name="20% - 강조색5 2 3 3 2" xfId="4241" xr:uid="{00000000-0005-0000-0000-000065100000}"/>
    <cellStyle name="20% - 강조색5 2 3 3 2 2" xfId="4242" xr:uid="{00000000-0005-0000-0000-000066100000}"/>
    <cellStyle name="20% - 강조색5 2 3 3 2 2 2" xfId="4243" xr:uid="{00000000-0005-0000-0000-000067100000}"/>
    <cellStyle name="20% - 강조색5 2 3 3 2 3" xfId="4244" xr:uid="{00000000-0005-0000-0000-000068100000}"/>
    <cellStyle name="20% - 강조색5 2 3 3 3" xfId="4245" xr:uid="{00000000-0005-0000-0000-000069100000}"/>
    <cellStyle name="20% - 강조색5 2 3 3 3 2" xfId="4246" xr:uid="{00000000-0005-0000-0000-00006A100000}"/>
    <cellStyle name="20% - 강조색5 2 3 3 3 2 2" xfId="4247" xr:uid="{00000000-0005-0000-0000-00006B100000}"/>
    <cellStyle name="20% - 강조색5 2 3 3 3 3" xfId="4248" xr:uid="{00000000-0005-0000-0000-00006C100000}"/>
    <cellStyle name="20% - 강조색5 2 3 3 4" xfId="4249" xr:uid="{00000000-0005-0000-0000-00006D100000}"/>
    <cellStyle name="20% - 강조색5 2 3 3 4 2" xfId="4250" xr:uid="{00000000-0005-0000-0000-00006E100000}"/>
    <cellStyle name="20% - 강조색5 2 3 3 4 2 2" xfId="4251" xr:uid="{00000000-0005-0000-0000-00006F100000}"/>
    <cellStyle name="20% - 강조색5 2 3 3 4 3" xfId="4252" xr:uid="{00000000-0005-0000-0000-000070100000}"/>
    <cellStyle name="20% - 강조색5 2 3 3 5" xfId="4253" xr:uid="{00000000-0005-0000-0000-000071100000}"/>
    <cellStyle name="20% - 강조색5 2 3 3 5 2" xfId="4254" xr:uid="{00000000-0005-0000-0000-000072100000}"/>
    <cellStyle name="20% - 강조색5 2 3 3 6" xfId="4255" xr:uid="{00000000-0005-0000-0000-000073100000}"/>
    <cellStyle name="20% - 강조색5 2 3 4" xfId="4256" xr:uid="{00000000-0005-0000-0000-000074100000}"/>
    <cellStyle name="20% - 강조색5 2 3 4 2" xfId="4257" xr:uid="{00000000-0005-0000-0000-000075100000}"/>
    <cellStyle name="20% - 강조색5 2 3 4 2 2" xfId="4258" xr:uid="{00000000-0005-0000-0000-000076100000}"/>
    <cellStyle name="20% - 강조색5 2 3 4 2 2 2" xfId="4259" xr:uid="{00000000-0005-0000-0000-000077100000}"/>
    <cellStyle name="20% - 강조색5 2 3 4 2 3" xfId="4260" xr:uid="{00000000-0005-0000-0000-000078100000}"/>
    <cellStyle name="20% - 강조색5 2 3 4 3" xfId="4261" xr:uid="{00000000-0005-0000-0000-000079100000}"/>
    <cellStyle name="20% - 강조색5 2 3 4 3 2" xfId="4262" xr:uid="{00000000-0005-0000-0000-00007A100000}"/>
    <cellStyle name="20% - 강조색5 2 3 4 3 2 2" xfId="4263" xr:uid="{00000000-0005-0000-0000-00007B100000}"/>
    <cellStyle name="20% - 강조색5 2 3 4 3 3" xfId="4264" xr:uid="{00000000-0005-0000-0000-00007C100000}"/>
    <cellStyle name="20% - 강조색5 2 3 4 4" xfId="4265" xr:uid="{00000000-0005-0000-0000-00007D100000}"/>
    <cellStyle name="20% - 강조색5 2 3 4 4 2" xfId="4266" xr:uid="{00000000-0005-0000-0000-00007E100000}"/>
    <cellStyle name="20% - 강조색5 2 3 4 4 2 2" xfId="4267" xr:uid="{00000000-0005-0000-0000-00007F100000}"/>
    <cellStyle name="20% - 강조색5 2 3 4 4 3" xfId="4268" xr:uid="{00000000-0005-0000-0000-000080100000}"/>
    <cellStyle name="20% - 강조색5 2 3 4 5" xfId="4269" xr:uid="{00000000-0005-0000-0000-000081100000}"/>
    <cellStyle name="20% - 강조색5 2 3 4 5 2" xfId="4270" xr:uid="{00000000-0005-0000-0000-000082100000}"/>
    <cellStyle name="20% - 강조색5 2 3 4 6" xfId="4271" xr:uid="{00000000-0005-0000-0000-000083100000}"/>
    <cellStyle name="20% - 강조색5 2 3 5" xfId="4272" xr:uid="{00000000-0005-0000-0000-000084100000}"/>
    <cellStyle name="20% - 강조색5 2 3 5 2" xfId="4273" xr:uid="{00000000-0005-0000-0000-000085100000}"/>
    <cellStyle name="20% - 강조색5 2 3 5 2 2" xfId="4274" xr:uid="{00000000-0005-0000-0000-000086100000}"/>
    <cellStyle name="20% - 강조색5 2 3 5 3" xfId="4275" xr:uid="{00000000-0005-0000-0000-000087100000}"/>
    <cellStyle name="20% - 강조색5 2 3 6" xfId="4276" xr:uid="{00000000-0005-0000-0000-000088100000}"/>
    <cellStyle name="20% - 강조색5 2 3 6 2" xfId="4277" xr:uid="{00000000-0005-0000-0000-000089100000}"/>
    <cellStyle name="20% - 강조색5 2 3 6 2 2" xfId="4278" xr:uid="{00000000-0005-0000-0000-00008A100000}"/>
    <cellStyle name="20% - 강조색5 2 3 6 3" xfId="4279" xr:uid="{00000000-0005-0000-0000-00008B100000}"/>
    <cellStyle name="20% - 강조색5 2 3 7" xfId="4280" xr:uid="{00000000-0005-0000-0000-00008C100000}"/>
    <cellStyle name="20% - 강조색5 2 3 7 2" xfId="4281" xr:uid="{00000000-0005-0000-0000-00008D100000}"/>
    <cellStyle name="20% - 강조색5 2 3 7 2 2" xfId="4282" xr:uid="{00000000-0005-0000-0000-00008E100000}"/>
    <cellStyle name="20% - 강조색5 2 3 7 3" xfId="4283" xr:uid="{00000000-0005-0000-0000-00008F100000}"/>
    <cellStyle name="20% - 강조색5 2 3 8" xfId="4284" xr:uid="{00000000-0005-0000-0000-000090100000}"/>
    <cellStyle name="20% - 강조색5 2 3 8 2" xfId="4285" xr:uid="{00000000-0005-0000-0000-000091100000}"/>
    <cellStyle name="20% - 강조색5 2 3 8 2 2" xfId="4286" xr:uid="{00000000-0005-0000-0000-000092100000}"/>
    <cellStyle name="20% - 강조색5 2 3 8 3" xfId="4287" xr:uid="{00000000-0005-0000-0000-000093100000}"/>
    <cellStyle name="20% - 강조색5 2 3 9" xfId="4288" xr:uid="{00000000-0005-0000-0000-000094100000}"/>
    <cellStyle name="20% - 강조색5 2 3 9 2" xfId="4289" xr:uid="{00000000-0005-0000-0000-000095100000}"/>
    <cellStyle name="20% - 강조색5 2 4" xfId="4290" xr:uid="{00000000-0005-0000-0000-000096100000}"/>
    <cellStyle name="20% - 강조색5 2 4 10" xfId="4291" xr:uid="{00000000-0005-0000-0000-000097100000}"/>
    <cellStyle name="20% - 강조색5 2 4 2" xfId="4292" xr:uid="{00000000-0005-0000-0000-000098100000}"/>
    <cellStyle name="20% - 강조색5 2 4 2 2" xfId="4293" xr:uid="{00000000-0005-0000-0000-000099100000}"/>
    <cellStyle name="20% - 강조색5 2 4 2 2 2" xfId="4294" xr:uid="{00000000-0005-0000-0000-00009A100000}"/>
    <cellStyle name="20% - 강조색5 2 4 2 2 2 2" xfId="4295" xr:uid="{00000000-0005-0000-0000-00009B100000}"/>
    <cellStyle name="20% - 강조색5 2 4 2 2 2 2 2" xfId="4296" xr:uid="{00000000-0005-0000-0000-00009C100000}"/>
    <cellStyle name="20% - 강조색5 2 4 2 2 2 3" xfId="4297" xr:uid="{00000000-0005-0000-0000-00009D100000}"/>
    <cellStyle name="20% - 강조색5 2 4 2 2 3" xfId="4298" xr:uid="{00000000-0005-0000-0000-00009E100000}"/>
    <cellStyle name="20% - 강조색5 2 4 2 2 3 2" xfId="4299" xr:uid="{00000000-0005-0000-0000-00009F100000}"/>
    <cellStyle name="20% - 강조색5 2 4 2 2 3 2 2" xfId="4300" xr:uid="{00000000-0005-0000-0000-0000A0100000}"/>
    <cellStyle name="20% - 강조색5 2 4 2 2 3 3" xfId="4301" xr:uid="{00000000-0005-0000-0000-0000A1100000}"/>
    <cellStyle name="20% - 강조색5 2 4 2 2 4" xfId="4302" xr:uid="{00000000-0005-0000-0000-0000A2100000}"/>
    <cellStyle name="20% - 강조색5 2 4 2 2 4 2" xfId="4303" xr:uid="{00000000-0005-0000-0000-0000A3100000}"/>
    <cellStyle name="20% - 강조색5 2 4 2 2 4 2 2" xfId="4304" xr:uid="{00000000-0005-0000-0000-0000A4100000}"/>
    <cellStyle name="20% - 강조색5 2 4 2 2 4 3" xfId="4305" xr:uid="{00000000-0005-0000-0000-0000A5100000}"/>
    <cellStyle name="20% - 강조색5 2 4 2 2 5" xfId="4306" xr:uid="{00000000-0005-0000-0000-0000A6100000}"/>
    <cellStyle name="20% - 강조색5 2 4 2 2 5 2" xfId="4307" xr:uid="{00000000-0005-0000-0000-0000A7100000}"/>
    <cellStyle name="20% - 강조색5 2 4 2 2 6" xfId="4308" xr:uid="{00000000-0005-0000-0000-0000A8100000}"/>
    <cellStyle name="20% - 강조색5 2 4 2 3" xfId="4309" xr:uid="{00000000-0005-0000-0000-0000A9100000}"/>
    <cellStyle name="20% - 강조색5 2 4 2 3 2" xfId="4310" xr:uid="{00000000-0005-0000-0000-0000AA100000}"/>
    <cellStyle name="20% - 강조색5 2 4 2 3 2 2" xfId="4311" xr:uid="{00000000-0005-0000-0000-0000AB100000}"/>
    <cellStyle name="20% - 강조색5 2 4 2 3 3" xfId="4312" xr:uid="{00000000-0005-0000-0000-0000AC100000}"/>
    <cellStyle name="20% - 강조색5 2 4 2 4" xfId="4313" xr:uid="{00000000-0005-0000-0000-0000AD100000}"/>
    <cellStyle name="20% - 강조색5 2 4 2 4 2" xfId="4314" xr:uid="{00000000-0005-0000-0000-0000AE100000}"/>
    <cellStyle name="20% - 강조색5 2 4 2 4 2 2" xfId="4315" xr:uid="{00000000-0005-0000-0000-0000AF100000}"/>
    <cellStyle name="20% - 강조색5 2 4 2 4 3" xfId="4316" xr:uid="{00000000-0005-0000-0000-0000B0100000}"/>
    <cellStyle name="20% - 강조색5 2 4 2 5" xfId="4317" xr:uid="{00000000-0005-0000-0000-0000B1100000}"/>
    <cellStyle name="20% - 강조색5 2 4 2 5 2" xfId="4318" xr:uid="{00000000-0005-0000-0000-0000B2100000}"/>
    <cellStyle name="20% - 강조색5 2 4 2 5 2 2" xfId="4319" xr:uid="{00000000-0005-0000-0000-0000B3100000}"/>
    <cellStyle name="20% - 강조색5 2 4 2 5 3" xfId="4320" xr:uid="{00000000-0005-0000-0000-0000B4100000}"/>
    <cellStyle name="20% - 강조색5 2 4 2 6" xfId="4321" xr:uid="{00000000-0005-0000-0000-0000B5100000}"/>
    <cellStyle name="20% - 강조색5 2 4 2 6 2" xfId="4322" xr:uid="{00000000-0005-0000-0000-0000B6100000}"/>
    <cellStyle name="20% - 강조색5 2 4 2 7" xfId="4323" xr:uid="{00000000-0005-0000-0000-0000B7100000}"/>
    <cellStyle name="20% - 강조색5 2 4 2 8" xfId="4324" xr:uid="{00000000-0005-0000-0000-0000B8100000}"/>
    <cellStyle name="20% - 강조색5 2 4 3" xfId="4325" xr:uid="{00000000-0005-0000-0000-0000B9100000}"/>
    <cellStyle name="20% - 강조색5 2 4 3 2" xfId="4326" xr:uid="{00000000-0005-0000-0000-0000BA100000}"/>
    <cellStyle name="20% - 강조색5 2 4 3 2 2" xfId="4327" xr:uid="{00000000-0005-0000-0000-0000BB100000}"/>
    <cellStyle name="20% - 강조색5 2 4 3 2 2 2" xfId="4328" xr:uid="{00000000-0005-0000-0000-0000BC100000}"/>
    <cellStyle name="20% - 강조색5 2 4 3 2 3" xfId="4329" xr:uid="{00000000-0005-0000-0000-0000BD100000}"/>
    <cellStyle name="20% - 강조색5 2 4 3 3" xfId="4330" xr:uid="{00000000-0005-0000-0000-0000BE100000}"/>
    <cellStyle name="20% - 강조색5 2 4 3 3 2" xfId="4331" xr:uid="{00000000-0005-0000-0000-0000BF100000}"/>
    <cellStyle name="20% - 강조색5 2 4 3 3 2 2" xfId="4332" xr:uid="{00000000-0005-0000-0000-0000C0100000}"/>
    <cellStyle name="20% - 강조색5 2 4 3 3 3" xfId="4333" xr:uid="{00000000-0005-0000-0000-0000C1100000}"/>
    <cellStyle name="20% - 강조색5 2 4 3 4" xfId="4334" xr:uid="{00000000-0005-0000-0000-0000C2100000}"/>
    <cellStyle name="20% - 강조색5 2 4 3 4 2" xfId="4335" xr:uid="{00000000-0005-0000-0000-0000C3100000}"/>
    <cellStyle name="20% - 강조색5 2 4 3 4 2 2" xfId="4336" xr:uid="{00000000-0005-0000-0000-0000C4100000}"/>
    <cellStyle name="20% - 강조색5 2 4 3 4 3" xfId="4337" xr:uid="{00000000-0005-0000-0000-0000C5100000}"/>
    <cellStyle name="20% - 강조색5 2 4 3 5" xfId="4338" xr:uid="{00000000-0005-0000-0000-0000C6100000}"/>
    <cellStyle name="20% - 강조색5 2 4 3 5 2" xfId="4339" xr:uid="{00000000-0005-0000-0000-0000C7100000}"/>
    <cellStyle name="20% - 강조색5 2 4 3 6" xfId="4340" xr:uid="{00000000-0005-0000-0000-0000C8100000}"/>
    <cellStyle name="20% - 강조색5 2 4 4" xfId="4341" xr:uid="{00000000-0005-0000-0000-0000C9100000}"/>
    <cellStyle name="20% - 강조색5 2 4 4 2" xfId="4342" xr:uid="{00000000-0005-0000-0000-0000CA100000}"/>
    <cellStyle name="20% - 강조색5 2 4 4 2 2" xfId="4343" xr:uid="{00000000-0005-0000-0000-0000CB100000}"/>
    <cellStyle name="20% - 강조색5 2 4 4 3" xfId="4344" xr:uid="{00000000-0005-0000-0000-0000CC100000}"/>
    <cellStyle name="20% - 강조색5 2 4 5" xfId="4345" xr:uid="{00000000-0005-0000-0000-0000CD100000}"/>
    <cellStyle name="20% - 강조색5 2 4 5 2" xfId="4346" xr:uid="{00000000-0005-0000-0000-0000CE100000}"/>
    <cellStyle name="20% - 강조색5 2 4 5 2 2" xfId="4347" xr:uid="{00000000-0005-0000-0000-0000CF100000}"/>
    <cellStyle name="20% - 강조색5 2 4 5 3" xfId="4348" xr:uid="{00000000-0005-0000-0000-0000D0100000}"/>
    <cellStyle name="20% - 강조색5 2 4 6" xfId="4349" xr:uid="{00000000-0005-0000-0000-0000D1100000}"/>
    <cellStyle name="20% - 강조색5 2 4 6 2" xfId="4350" xr:uid="{00000000-0005-0000-0000-0000D2100000}"/>
    <cellStyle name="20% - 강조색5 2 4 6 2 2" xfId="4351" xr:uid="{00000000-0005-0000-0000-0000D3100000}"/>
    <cellStyle name="20% - 강조색5 2 4 6 3" xfId="4352" xr:uid="{00000000-0005-0000-0000-0000D4100000}"/>
    <cellStyle name="20% - 강조색5 2 4 7" xfId="4353" xr:uid="{00000000-0005-0000-0000-0000D5100000}"/>
    <cellStyle name="20% - 강조색5 2 4 7 2" xfId="4354" xr:uid="{00000000-0005-0000-0000-0000D6100000}"/>
    <cellStyle name="20% - 강조색5 2 4 7 2 2" xfId="4355" xr:uid="{00000000-0005-0000-0000-0000D7100000}"/>
    <cellStyle name="20% - 강조색5 2 4 7 3" xfId="4356" xr:uid="{00000000-0005-0000-0000-0000D8100000}"/>
    <cellStyle name="20% - 강조색5 2 4 8" xfId="4357" xr:uid="{00000000-0005-0000-0000-0000D9100000}"/>
    <cellStyle name="20% - 강조색5 2 4 8 2" xfId="4358" xr:uid="{00000000-0005-0000-0000-0000DA100000}"/>
    <cellStyle name="20% - 강조색5 2 4 9" xfId="4359" xr:uid="{00000000-0005-0000-0000-0000DB100000}"/>
    <cellStyle name="20% - 강조색5 2 5" xfId="4360" xr:uid="{00000000-0005-0000-0000-0000DC100000}"/>
    <cellStyle name="20% - 강조색5 2 5 2" xfId="4361" xr:uid="{00000000-0005-0000-0000-0000DD100000}"/>
    <cellStyle name="20% - 강조색5 2 5 2 2" xfId="4362" xr:uid="{00000000-0005-0000-0000-0000DE100000}"/>
    <cellStyle name="20% - 강조색5 2 5 2 2 2" xfId="4363" xr:uid="{00000000-0005-0000-0000-0000DF100000}"/>
    <cellStyle name="20% - 강조색5 2 5 2 2 2 2" xfId="4364" xr:uid="{00000000-0005-0000-0000-0000E0100000}"/>
    <cellStyle name="20% - 강조색5 2 5 2 2 3" xfId="4365" xr:uid="{00000000-0005-0000-0000-0000E1100000}"/>
    <cellStyle name="20% - 강조색5 2 5 2 3" xfId="4366" xr:uid="{00000000-0005-0000-0000-0000E2100000}"/>
    <cellStyle name="20% - 강조색5 2 5 2 3 2" xfId="4367" xr:uid="{00000000-0005-0000-0000-0000E3100000}"/>
    <cellStyle name="20% - 강조색5 2 5 2 3 2 2" xfId="4368" xr:uid="{00000000-0005-0000-0000-0000E4100000}"/>
    <cellStyle name="20% - 강조색5 2 5 2 3 3" xfId="4369" xr:uid="{00000000-0005-0000-0000-0000E5100000}"/>
    <cellStyle name="20% - 강조색5 2 5 2 4" xfId="4370" xr:uid="{00000000-0005-0000-0000-0000E6100000}"/>
    <cellStyle name="20% - 강조색5 2 5 2 4 2" xfId="4371" xr:uid="{00000000-0005-0000-0000-0000E7100000}"/>
    <cellStyle name="20% - 강조색5 2 5 2 4 2 2" xfId="4372" xr:uid="{00000000-0005-0000-0000-0000E8100000}"/>
    <cellStyle name="20% - 강조색5 2 5 2 4 3" xfId="4373" xr:uid="{00000000-0005-0000-0000-0000E9100000}"/>
    <cellStyle name="20% - 강조색5 2 5 2 5" xfId="4374" xr:uid="{00000000-0005-0000-0000-0000EA100000}"/>
    <cellStyle name="20% - 강조색5 2 5 2 5 2" xfId="4375" xr:uid="{00000000-0005-0000-0000-0000EB100000}"/>
    <cellStyle name="20% - 강조색5 2 5 2 6" xfId="4376" xr:uid="{00000000-0005-0000-0000-0000EC100000}"/>
    <cellStyle name="20% - 강조색5 2 5 3" xfId="4377" xr:uid="{00000000-0005-0000-0000-0000ED100000}"/>
    <cellStyle name="20% - 강조색5 2 5 3 2" xfId="4378" xr:uid="{00000000-0005-0000-0000-0000EE100000}"/>
    <cellStyle name="20% - 강조색5 2 5 3 2 2" xfId="4379" xr:uid="{00000000-0005-0000-0000-0000EF100000}"/>
    <cellStyle name="20% - 강조색5 2 5 3 3" xfId="4380" xr:uid="{00000000-0005-0000-0000-0000F0100000}"/>
    <cellStyle name="20% - 강조색5 2 5 4" xfId="4381" xr:uid="{00000000-0005-0000-0000-0000F1100000}"/>
    <cellStyle name="20% - 강조색5 2 5 4 2" xfId="4382" xr:uid="{00000000-0005-0000-0000-0000F2100000}"/>
    <cellStyle name="20% - 강조색5 2 5 4 2 2" xfId="4383" xr:uid="{00000000-0005-0000-0000-0000F3100000}"/>
    <cellStyle name="20% - 강조색5 2 5 4 3" xfId="4384" xr:uid="{00000000-0005-0000-0000-0000F4100000}"/>
    <cellStyle name="20% - 강조색5 2 5 5" xfId="4385" xr:uid="{00000000-0005-0000-0000-0000F5100000}"/>
    <cellStyle name="20% - 강조색5 2 5 5 2" xfId="4386" xr:uid="{00000000-0005-0000-0000-0000F6100000}"/>
    <cellStyle name="20% - 강조색5 2 5 5 2 2" xfId="4387" xr:uid="{00000000-0005-0000-0000-0000F7100000}"/>
    <cellStyle name="20% - 강조색5 2 5 5 3" xfId="4388" xr:uid="{00000000-0005-0000-0000-0000F8100000}"/>
    <cellStyle name="20% - 강조색5 2 5 6" xfId="4389" xr:uid="{00000000-0005-0000-0000-0000F9100000}"/>
    <cellStyle name="20% - 강조색5 2 5 6 2" xfId="4390" xr:uid="{00000000-0005-0000-0000-0000FA100000}"/>
    <cellStyle name="20% - 강조색5 2 5 7" xfId="4391" xr:uid="{00000000-0005-0000-0000-0000FB100000}"/>
    <cellStyle name="20% - 강조색5 2 5 8" xfId="4392" xr:uid="{00000000-0005-0000-0000-0000FC100000}"/>
    <cellStyle name="20% - 강조색5 2 6" xfId="4393" xr:uid="{00000000-0005-0000-0000-0000FD100000}"/>
    <cellStyle name="20% - 강조색5 2 6 2" xfId="4394" xr:uid="{00000000-0005-0000-0000-0000FE100000}"/>
    <cellStyle name="20% - 강조색5 2 6 2 2" xfId="4395" xr:uid="{00000000-0005-0000-0000-0000FF100000}"/>
    <cellStyle name="20% - 강조색5 2 6 2 2 2" xfId="4396" xr:uid="{00000000-0005-0000-0000-000000110000}"/>
    <cellStyle name="20% - 강조색5 2 6 2 3" xfId="4397" xr:uid="{00000000-0005-0000-0000-000001110000}"/>
    <cellStyle name="20% - 강조색5 2 6 3" xfId="4398" xr:uid="{00000000-0005-0000-0000-000002110000}"/>
    <cellStyle name="20% - 강조색5 2 6 3 2" xfId="4399" xr:uid="{00000000-0005-0000-0000-000003110000}"/>
    <cellStyle name="20% - 강조색5 2 6 3 2 2" xfId="4400" xr:uid="{00000000-0005-0000-0000-000004110000}"/>
    <cellStyle name="20% - 강조색5 2 6 3 3" xfId="4401" xr:uid="{00000000-0005-0000-0000-000005110000}"/>
    <cellStyle name="20% - 강조색5 2 6 4" xfId="4402" xr:uid="{00000000-0005-0000-0000-000006110000}"/>
    <cellStyle name="20% - 강조색5 2 6 4 2" xfId="4403" xr:uid="{00000000-0005-0000-0000-000007110000}"/>
    <cellStyle name="20% - 강조색5 2 6 4 2 2" xfId="4404" xr:uid="{00000000-0005-0000-0000-000008110000}"/>
    <cellStyle name="20% - 강조색5 2 6 4 3" xfId="4405" xr:uid="{00000000-0005-0000-0000-000009110000}"/>
    <cellStyle name="20% - 강조색5 2 6 5" xfId="4406" xr:uid="{00000000-0005-0000-0000-00000A110000}"/>
    <cellStyle name="20% - 강조색5 2 6 5 2" xfId="4407" xr:uid="{00000000-0005-0000-0000-00000B110000}"/>
    <cellStyle name="20% - 강조색5 2 6 6" xfId="4408" xr:uid="{00000000-0005-0000-0000-00000C110000}"/>
    <cellStyle name="20% - 강조색5 2 7" xfId="4409" xr:uid="{00000000-0005-0000-0000-00000D110000}"/>
    <cellStyle name="20% - 강조색5 2 7 2" xfId="4410" xr:uid="{00000000-0005-0000-0000-00000E110000}"/>
    <cellStyle name="20% - 강조색5 2 7 2 2" xfId="4411" xr:uid="{00000000-0005-0000-0000-00000F110000}"/>
    <cellStyle name="20% - 강조색5 2 7 2 2 2" xfId="4412" xr:uid="{00000000-0005-0000-0000-000010110000}"/>
    <cellStyle name="20% - 강조색5 2 7 2 3" xfId="4413" xr:uid="{00000000-0005-0000-0000-000011110000}"/>
    <cellStyle name="20% - 강조색5 2 7 3" xfId="4414" xr:uid="{00000000-0005-0000-0000-000012110000}"/>
    <cellStyle name="20% - 강조색5 2 7 3 2" xfId="4415" xr:uid="{00000000-0005-0000-0000-000013110000}"/>
    <cellStyle name="20% - 강조색5 2 7 3 2 2" xfId="4416" xr:uid="{00000000-0005-0000-0000-000014110000}"/>
    <cellStyle name="20% - 강조색5 2 7 3 3" xfId="4417" xr:uid="{00000000-0005-0000-0000-000015110000}"/>
    <cellStyle name="20% - 강조색5 2 7 4" xfId="4418" xr:uid="{00000000-0005-0000-0000-000016110000}"/>
    <cellStyle name="20% - 강조색5 2 7 4 2" xfId="4419" xr:uid="{00000000-0005-0000-0000-000017110000}"/>
    <cellStyle name="20% - 강조색5 2 7 4 2 2" xfId="4420" xr:uid="{00000000-0005-0000-0000-000018110000}"/>
    <cellStyle name="20% - 강조색5 2 7 4 3" xfId="4421" xr:uid="{00000000-0005-0000-0000-000019110000}"/>
    <cellStyle name="20% - 강조색5 2 7 5" xfId="4422" xr:uid="{00000000-0005-0000-0000-00001A110000}"/>
    <cellStyle name="20% - 강조색5 2 7 5 2" xfId="4423" xr:uid="{00000000-0005-0000-0000-00001B110000}"/>
    <cellStyle name="20% - 강조색5 2 7 6" xfId="4424" xr:uid="{00000000-0005-0000-0000-00001C110000}"/>
    <cellStyle name="20% - 강조색5 2 8" xfId="4425" xr:uid="{00000000-0005-0000-0000-00001D110000}"/>
    <cellStyle name="20% - 강조색5 2 8 2" xfId="4426" xr:uid="{00000000-0005-0000-0000-00001E110000}"/>
    <cellStyle name="20% - 강조색5 2 8 2 2" xfId="4427" xr:uid="{00000000-0005-0000-0000-00001F110000}"/>
    <cellStyle name="20% - 강조색5 2 8 3" xfId="4428" xr:uid="{00000000-0005-0000-0000-000020110000}"/>
    <cellStyle name="20% - 강조색5 2 9" xfId="4429" xr:uid="{00000000-0005-0000-0000-000021110000}"/>
    <cellStyle name="20% - 강조색5 2 9 2" xfId="4430" xr:uid="{00000000-0005-0000-0000-000022110000}"/>
    <cellStyle name="20% - 강조색5 2 9 2 2" xfId="4431" xr:uid="{00000000-0005-0000-0000-000023110000}"/>
    <cellStyle name="20% - 강조색5 2 9 3" xfId="4432" xr:uid="{00000000-0005-0000-0000-000024110000}"/>
    <cellStyle name="20% - 강조색5 3" xfId="4433" xr:uid="{00000000-0005-0000-0000-000025110000}"/>
    <cellStyle name="20% - 강조색5 3 10" xfId="4434" xr:uid="{00000000-0005-0000-0000-000026110000}"/>
    <cellStyle name="20% - 강조색5 3 10 2" xfId="4435" xr:uid="{00000000-0005-0000-0000-000027110000}"/>
    <cellStyle name="20% - 강조색5 3 10 2 2" xfId="4436" xr:uid="{00000000-0005-0000-0000-000028110000}"/>
    <cellStyle name="20% - 강조색5 3 10 3" xfId="4437" xr:uid="{00000000-0005-0000-0000-000029110000}"/>
    <cellStyle name="20% - 강조색5 3 11" xfId="4438" xr:uid="{00000000-0005-0000-0000-00002A110000}"/>
    <cellStyle name="20% - 강조색5 3 11 2" xfId="4439" xr:uid="{00000000-0005-0000-0000-00002B110000}"/>
    <cellStyle name="20% - 강조색5 3 11 2 2" xfId="4440" xr:uid="{00000000-0005-0000-0000-00002C110000}"/>
    <cellStyle name="20% - 강조색5 3 11 3" xfId="4441" xr:uid="{00000000-0005-0000-0000-00002D110000}"/>
    <cellStyle name="20% - 강조색5 3 12" xfId="4442" xr:uid="{00000000-0005-0000-0000-00002E110000}"/>
    <cellStyle name="20% - 강조색5 3 12 2" xfId="4443" xr:uid="{00000000-0005-0000-0000-00002F110000}"/>
    <cellStyle name="20% - 강조색5 3 13" xfId="4444" xr:uid="{00000000-0005-0000-0000-000030110000}"/>
    <cellStyle name="20% - 강조색5 3 14" xfId="4445" xr:uid="{00000000-0005-0000-0000-000031110000}"/>
    <cellStyle name="20% - 강조색5 3 2" xfId="4446" xr:uid="{00000000-0005-0000-0000-000032110000}"/>
    <cellStyle name="20% - 강조색5 3 2 10" xfId="4447" xr:uid="{00000000-0005-0000-0000-000033110000}"/>
    <cellStyle name="20% - 강조색5 3 2 11" xfId="4448" xr:uid="{00000000-0005-0000-0000-000034110000}"/>
    <cellStyle name="20% - 강조색5 3 2 2" xfId="4449" xr:uid="{00000000-0005-0000-0000-000035110000}"/>
    <cellStyle name="20% - 강조색5 3 2 2 2" xfId="4450" xr:uid="{00000000-0005-0000-0000-000036110000}"/>
    <cellStyle name="20% - 강조색5 3 2 2 2 2" xfId="4451" xr:uid="{00000000-0005-0000-0000-000037110000}"/>
    <cellStyle name="20% - 강조색5 3 2 2 2 2 2" xfId="4452" xr:uid="{00000000-0005-0000-0000-000038110000}"/>
    <cellStyle name="20% - 강조색5 3 2 2 2 2 2 2" xfId="4453" xr:uid="{00000000-0005-0000-0000-000039110000}"/>
    <cellStyle name="20% - 강조색5 3 2 2 2 2 3" xfId="4454" xr:uid="{00000000-0005-0000-0000-00003A110000}"/>
    <cellStyle name="20% - 강조색5 3 2 2 2 3" xfId="4455" xr:uid="{00000000-0005-0000-0000-00003B110000}"/>
    <cellStyle name="20% - 강조색5 3 2 2 2 3 2" xfId="4456" xr:uid="{00000000-0005-0000-0000-00003C110000}"/>
    <cellStyle name="20% - 강조색5 3 2 2 2 3 2 2" xfId="4457" xr:uid="{00000000-0005-0000-0000-00003D110000}"/>
    <cellStyle name="20% - 강조색5 3 2 2 2 3 3" xfId="4458" xr:uid="{00000000-0005-0000-0000-00003E110000}"/>
    <cellStyle name="20% - 강조색5 3 2 2 2 4" xfId="4459" xr:uid="{00000000-0005-0000-0000-00003F110000}"/>
    <cellStyle name="20% - 강조색5 3 2 2 2 4 2" xfId="4460" xr:uid="{00000000-0005-0000-0000-000040110000}"/>
    <cellStyle name="20% - 강조색5 3 2 2 2 4 2 2" xfId="4461" xr:uid="{00000000-0005-0000-0000-000041110000}"/>
    <cellStyle name="20% - 강조색5 3 2 2 2 4 3" xfId="4462" xr:uid="{00000000-0005-0000-0000-000042110000}"/>
    <cellStyle name="20% - 강조색5 3 2 2 2 5" xfId="4463" xr:uid="{00000000-0005-0000-0000-000043110000}"/>
    <cellStyle name="20% - 강조색5 3 2 2 2 5 2" xfId="4464" xr:uid="{00000000-0005-0000-0000-000044110000}"/>
    <cellStyle name="20% - 강조색5 3 2 2 2 6" xfId="4465" xr:uid="{00000000-0005-0000-0000-000045110000}"/>
    <cellStyle name="20% - 강조색5 3 2 2 3" xfId="4466" xr:uid="{00000000-0005-0000-0000-000046110000}"/>
    <cellStyle name="20% - 강조색5 3 2 2 3 2" xfId="4467" xr:uid="{00000000-0005-0000-0000-000047110000}"/>
    <cellStyle name="20% - 강조색5 3 2 2 3 2 2" xfId="4468" xr:uid="{00000000-0005-0000-0000-000048110000}"/>
    <cellStyle name="20% - 강조색5 3 2 2 3 3" xfId="4469" xr:uid="{00000000-0005-0000-0000-000049110000}"/>
    <cellStyle name="20% - 강조색5 3 2 2 4" xfId="4470" xr:uid="{00000000-0005-0000-0000-00004A110000}"/>
    <cellStyle name="20% - 강조색5 3 2 2 4 2" xfId="4471" xr:uid="{00000000-0005-0000-0000-00004B110000}"/>
    <cellStyle name="20% - 강조색5 3 2 2 4 2 2" xfId="4472" xr:uid="{00000000-0005-0000-0000-00004C110000}"/>
    <cellStyle name="20% - 강조색5 3 2 2 4 3" xfId="4473" xr:uid="{00000000-0005-0000-0000-00004D110000}"/>
    <cellStyle name="20% - 강조색5 3 2 2 5" xfId="4474" xr:uid="{00000000-0005-0000-0000-00004E110000}"/>
    <cellStyle name="20% - 강조색5 3 2 2 5 2" xfId="4475" xr:uid="{00000000-0005-0000-0000-00004F110000}"/>
    <cellStyle name="20% - 강조색5 3 2 2 5 2 2" xfId="4476" xr:uid="{00000000-0005-0000-0000-000050110000}"/>
    <cellStyle name="20% - 강조색5 3 2 2 5 3" xfId="4477" xr:uid="{00000000-0005-0000-0000-000051110000}"/>
    <cellStyle name="20% - 강조색5 3 2 2 6" xfId="4478" xr:uid="{00000000-0005-0000-0000-000052110000}"/>
    <cellStyle name="20% - 강조색5 3 2 2 6 2" xfId="4479" xr:uid="{00000000-0005-0000-0000-000053110000}"/>
    <cellStyle name="20% - 강조색5 3 2 2 6 2 2" xfId="4480" xr:uid="{00000000-0005-0000-0000-000054110000}"/>
    <cellStyle name="20% - 강조색5 3 2 2 6 3" xfId="4481" xr:uid="{00000000-0005-0000-0000-000055110000}"/>
    <cellStyle name="20% - 강조색5 3 2 2 7" xfId="4482" xr:uid="{00000000-0005-0000-0000-000056110000}"/>
    <cellStyle name="20% - 강조색5 3 2 2 7 2" xfId="4483" xr:uid="{00000000-0005-0000-0000-000057110000}"/>
    <cellStyle name="20% - 강조색5 3 2 2 8" xfId="4484" xr:uid="{00000000-0005-0000-0000-000058110000}"/>
    <cellStyle name="20% - 강조색5 3 2 2 9" xfId="4485" xr:uid="{00000000-0005-0000-0000-000059110000}"/>
    <cellStyle name="20% - 강조색5 3 2 3" xfId="4486" xr:uid="{00000000-0005-0000-0000-00005A110000}"/>
    <cellStyle name="20% - 강조색5 3 2 3 2" xfId="4487" xr:uid="{00000000-0005-0000-0000-00005B110000}"/>
    <cellStyle name="20% - 강조색5 3 2 3 2 2" xfId="4488" xr:uid="{00000000-0005-0000-0000-00005C110000}"/>
    <cellStyle name="20% - 강조색5 3 2 3 2 2 2" xfId="4489" xr:uid="{00000000-0005-0000-0000-00005D110000}"/>
    <cellStyle name="20% - 강조색5 3 2 3 2 3" xfId="4490" xr:uid="{00000000-0005-0000-0000-00005E110000}"/>
    <cellStyle name="20% - 강조색5 3 2 3 3" xfId="4491" xr:uid="{00000000-0005-0000-0000-00005F110000}"/>
    <cellStyle name="20% - 강조색5 3 2 3 3 2" xfId="4492" xr:uid="{00000000-0005-0000-0000-000060110000}"/>
    <cellStyle name="20% - 강조색5 3 2 3 3 2 2" xfId="4493" xr:uid="{00000000-0005-0000-0000-000061110000}"/>
    <cellStyle name="20% - 강조색5 3 2 3 3 3" xfId="4494" xr:uid="{00000000-0005-0000-0000-000062110000}"/>
    <cellStyle name="20% - 강조색5 3 2 3 4" xfId="4495" xr:uid="{00000000-0005-0000-0000-000063110000}"/>
    <cellStyle name="20% - 강조색5 3 2 3 4 2" xfId="4496" xr:uid="{00000000-0005-0000-0000-000064110000}"/>
    <cellStyle name="20% - 강조색5 3 2 3 4 2 2" xfId="4497" xr:uid="{00000000-0005-0000-0000-000065110000}"/>
    <cellStyle name="20% - 강조색5 3 2 3 4 3" xfId="4498" xr:uid="{00000000-0005-0000-0000-000066110000}"/>
    <cellStyle name="20% - 강조색5 3 2 3 5" xfId="4499" xr:uid="{00000000-0005-0000-0000-000067110000}"/>
    <cellStyle name="20% - 강조색5 3 2 3 5 2" xfId="4500" xr:uid="{00000000-0005-0000-0000-000068110000}"/>
    <cellStyle name="20% - 강조색5 3 2 3 6" xfId="4501" xr:uid="{00000000-0005-0000-0000-000069110000}"/>
    <cellStyle name="20% - 강조색5 3 2 4" xfId="4502" xr:uid="{00000000-0005-0000-0000-00006A110000}"/>
    <cellStyle name="20% - 강조색5 3 2 4 2" xfId="4503" xr:uid="{00000000-0005-0000-0000-00006B110000}"/>
    <cellStyle name="20% - 강조색5 3 2 4 2 2" xfId="4504" xr:uid="{00000000-0005-0000-0000-00006C110000}"/>
    <cellStyle name="20% - 강조색5 3 2 4 2 2 2" xfId="4505" xr:uid="{00000000-0005-0000-0000-00006D110000}"/>
    <cellStyle name="20% - 강조색5 3 2 4 2 3" xfId="4506" xr:uid="{00000000-0005-0000-0000-00006E110000}"/>
    <cellStyle name="20% - 강조색5 3 2 4 3" xfId="4507" xr:uid="{00000000-0005-0000-0000-00006F110000}"/>
    <cellStyle name="20% - 강조색5 3 2 4 3 2" xfId="4508" xr:uid="{00000000-0005-0000-0000-000070110000}"/>
    <cellStyle name="20% - 강조색5 3 2 4 3 2 2" xfId="4509" xr:uid="{00000000-0005-0000-0000-000071110000}"/>
    <cellStyle name="20% - 강조색5 3 2 4 3 3" xfId="4510" xr:uid="{00000000-0005-0000-0000-000072110000}"/>
    <cellStyle name="20% - 강조색5 3 2 4 4" xfId="4511" xr:uid="{00000000-0005-0000-0000-000073110000}"/>
    <cellStyle name="20% - 강조색5 3 2 4 4 2" xfId="4512" xr:uid="{00000000-0005-0000-0000-000074110000}"/>
    <cellStyle name="20% - 강조색5 3 2 4 4 2 2" xfId="4513" xr:uid="{00000000-0005-0000-0000-000075110000}"/>
    <cellStyle name="20% - 강조색5 3 2 4 4 3" xfId="4514" xr:uid="{00000000-0005-0000-0000-000076110000}"/>
    <cellStyle name="20% - 강조색5 3 2 4 5" xfId="4515" xr:uid="{00000000-0005-0000-0000-000077110000}"/>
    <cellStyle name="20% - 강조색5 3 2 4 5 2" xfId="4516" xr:uid="{00000000-0005-0000-0000-000078110000}"/>
    <cellStyle name="20% - 강조색5 3 2 4 6" xfId="4517" xr:uid="{00000000-0005-0000-0000-000079110000}"/>
    <cellStyle name="20% - 강조색5 3 2 5" xfId="4518" xr:uid="{00000000-0005-0000-0000-00007A110000}"/>
    <cellStyle name="20% - 강조색5 3 2 5 2" xfId="4519" xr:uid="{00000000-0005-0000-0000-00007B110000}"/>
    <cellStyle name="20% - 강조색5 3 2 5 2 2" xfId="4520" xr:uid="{00000000-0005-0000-0000-00007C110000}"/>
    <cellStyle name="20% - 강조색5 3 2 5 3" xfId="4521" xr:uid="{00000000-0005-0000-0000-00007D110000}"/>
    <cellStyle name="20% - 강조색5 3 2 6" xfId="4522" xr:uid="{00000000-0005-0000-0000-00007E110000}"/>
    <cellStyle name="20% - 강조색5 3 2 6 2" xfId="4523" xr:uid="{00000000-0005-0000-0000-00007F110000}"/>
    <cellStyle name="20% - 강조색5 3 2 6 2 2" xfId="4524" xr:uid="{00000000-0005-0000-0000-000080110000}"/>
    <cellStyle name="20% - 강조색5 3 2 6 3" xfId="4525" xr:uid="{00000000-0005-0000-0000-000081110000}"/>
    <cellStyle name="20% - 강조색5 3 2 7" xfId="4526" xr:uid="{00000000-0005-0000-0000-000082110000}"/>
    <cellStyle name="20% - 강조색5 3 2 7 2" xfId="4527" xr:uid="{00000000-0005-0000-0000-000083110000}"/>
    <cellStyle name="20% - 강조색5 3 2 7 2 2" xfId="4528" xr:uid="{00000000-0005-0000-0000-000084110000}"/>
    <cellStyle name="20% - 강조색5 3 2 7 3" xfId="4529" xr:uid="{00000000-0005-0000-0000-000085110000}"/>
    <cellStyle name="20% - 강조색5 3 2 8" xfId="4530" xr:uid="{00000000-0005-0000-0000-000086110000}"/>
    <cellStyle name="20% - 강조색5 3 2 8 2" xfId="4531" xr:uid="{00000000-0005-0000-0000-000087110000}"/>
    <cellStyle name="20% - 강조색5 3 2 8 2 2" xfId="4532" xr:uid="{00000000-0005-0000-0000-000088110000}"/>
    <cellStyle name="20% - 강조색5 3 2 8 3" xfId="4533" xr:uid="{00000000-0005-0000-0000-000089110000}"/>
    <cellStyle name="20% - 강조색5 3 2 9" xfId="4534" xr:uid="{00000000-0005-0000-0000-00008A110000}"/>
    <cellStyle name="20% - 강조색5 3 2 9 2" xfId="4535" xr:uid="{00000000-0005-0000-0000-00008B110000}"/>
    <cellStyle name="20% - 강조색5 3 3" xfId="4536" xr:uid="{00000000-0005-0000-0000-00008C110000}"/>
    <cellStyle name="20% - 강조색5 3 3 10" xfId="4537" xr:uid="{00000000-0005-0000-0000-00008D110000}"/>
    <cellStyle name="20% - 강조색5 3 3 11" xfId="4538" xr:uid="{00000000-0005-0000-0000-00008E110000}"/>
    <cellStyle name="20% - 강조색5 3 3 2" xfId="4539" xr:uid="{00000000-0005-0000-0000-00008F110000}"/>
    <cellStyle name="20% - 강조색5 3 3 2 2" xfId="4540" xr:uid="{00000000-0005-0000-0000-000090110000}"/>
    <cellStyle name="20% - 강조색5 3 3 2 2 2" xfId="4541" xr:uid="{00000000-0005-0000-0000-000091110000}"/>
    <cellStyle name="20% - 강조색5 3 3 2 2 2 2" xfId="4542" xr:uid="{00000000-0005-0000-0000-000092110000}"/>
    <cellStyle name="20% - 강조색5 3 3 2 2 2 2 2" xfId="4543" xr:uid="{00000000-0005-0000-0000-000093110000}"/>
    <cellStyle name="20% - 강조색5 3 3 2 2 2 3" xfId="4544" xr:uid="{00000000-0005-0000-0000-000094110000}"/>
    <cellStyle name="20% - 강조색5 3 3 2 2 3" xfId="4545" xr:uid="{00000000-0005-0000-0000-000095110000}"/>
    <cellStyle name="20% - 강조색5 3 3 2 2 3 2" xfId="4546" xr:uid="{00000000-0005-0000-0000-000096110000}"/>
    <cellStyle name="20% - 강조색5 3 3 2 2 3 2 2" xfId="4547" xr:uid="{00000000-0005-0000-0000-000097110000}"/>
    <cellStyle name="20% - 강조색5 3 3 2 2 3 3" xfId="4548" xr:uid="{00000000-0005-0000-0000-000098110000}"/>
    <cellStyle name="20% - 강조색5 3 3 2 2 4" xfId="4549" xr:uid="{00000000-0005-0000-0000-000099110000}"/>
    <cellStyle name="20% - 강조색5 3 3 2 2 4 2" xfId="4550" xr:uid="{00000000-0005-0000-0000-00009A110000}"/>
    <cellStyle name="20% - 강조색5 3 3 2 2 4 2 2" xfId="4551" xr:uid="{00000000-0005-0000-0000-00009B110000}"/>
    <cellStyle name="20% - 강조색5 3 3 2 2 4 3" xfId="4552" xr:uid="{00000000-0005-0000-0000-00009C110000}"/>
    <cellStyle name="20% - 강조색5 3 3 2 2 5" xfId="4553" xr:uid="{00000000-0005-0000-0000-00009D110000}"/>
    <cellStyle name="20% - 강조색5 3 3 2 2 5 2" xfId="4554" xr:uid="{00000000-0005-0000-0000-00009E110000}"/>
    <cellStyle name="20% - 강조색5 3 3 2 2 6" xfId="4555" xr:uid="{00000000-0005-0000-0000-00009F110000}"/>
    <cellStyle name="20% - 강조색5 3 3 2 3" xfId="4556" xr:uid="{00000000-0005-0000-0000-0000A0110000}"/>
    <cellStyle name="20% - 강조색5 3 3 2 3 2" xfId="4557" xr:uid="{00000000-0005-0000-0000-0000A1110000}"/>
    <cellStyle name="20% - 강조색5 3 3 2 3 2 2" xfId="4558" xr:uid="{00000000-0005-0000-0000-0000A2110000}"/>
    <cellStyle name="20% - 강조색5 3 3 2 3 3" xfId="4559" xr:uid="{00000000-0005-0000-0000-0000A3110000}"/>
    <cellStyle name="20% - 강조색5 3 3 2 4" xfId="4560" xr:uid="{00000000-0005-0000-0000-0000A4110000}"/>
    <cellStyle name="20% - 강조색5 3 3 2 4 2" xfId="4561" xr:uid="{00000000-0005-0000-0000-0000A5110000}"/>
    <cellStyle name="20% - 강조색5 3 3 2 4 2 2" xfId="4562" xr:uid="{00000000-0005-0000-0000-0000A6110000}"/>
    <cellStyle name="20% - 강조색5 3 3 2 4 3" xfId="4563" xr:uid="{00000000-0005-0000-0000-0000A7110000}"/>
    <cellStyle name="20% - 강조색5 3 3 2 5" xfId="4564" xr:uid="{00000000-0005-0000-0000-0000A8110000}"/>
    <cellStyle name="20% - 강조색5 3 3 2 5 2" xfId="4565" xr:uid="{00000000-0005-0000-0000-0000A9110000}"/>
    <cellStyle name="20% - 강조색5 3 3 2 5 2 2" xfId="4566" xr:uid="{00000000-0005-0000-0000-0000AA110000}"/>
    <cellStyle name="20% - 강조색5 3 3 2 5 3" xfId="4567" xr:uid="{00000000-0005-0000-0000-0000AB110000}"/>
    <cellStyle name="20% - 강조색5 3 3 2 6" xfId="4568" xr:uid="{00000000-0005-0000-0000-0000AC110000}"/>
    <cellStyle name="20% - 강조색5 3 3 2 6 2" xfId="4569" xr:uid="{00000000-0005-0000-0000-0000AD110000}"/>
    <cellStyle name="20% - 강조색5 3 3 2 6 2 2" xfId="4570" xr:uid="{00000000-0005-0000-0000-0000AE110000}"/>
    <cellStyle name="20% - 강조색5 3 3 2 6 3" xfId="4571" xr:uid="{00000000-0005-0000-0000-0000AF110000}"/>
    <cellStyle name="20% - 강조색5 3 3 2 7" xfId="4572" xr:uid="{00000000-0005-0000-0000-0000B0110000}"/>
    <cellStyle name="20% - 강조색5 3 3 2 7 2" xfId="4573" xr:uid="{00000000-0005-0000-0000-0000B1110000}"/>
    <cellStyle name="20% - 강조색5 3 3 2 8" xfId="4574" xr:uid="{00000000-0005-0000-0000-0000B2110000}"/>
    <cellStyle name="20% - 강조색5 3 3 2 9" xfId="4575" xr:uid="{00000000-0005-0000-0000-0000B3110000}"/>
    <cellStyle name="20% - 강조색5 3 3 3" xfId="4576" xr:uid="{00000000-0005-0000-0000-0000B4110000}"/>
    <cellStyle name="20% - 강조색5 3 3 3 2" xfId="4577" xr:uid="{00000000-0005-0000-0000-0000B5110000}"/>
    <cellStyle name="20% - 강조색5 3 3 3 2 2" xfId="4578" xr:uid="{00000000-0005-0000-0000-0000B6110000}"/>
    <cellStyle name="20% - 강조색5 3 3 3 2 2 2" xfId="4579" xr:uid="{00000000-0005-0000-0000-0000B7110000}"/>
    <cellStyle name="20% - 강조색5 3 3 3 2 3" xfId="4580" xr:uid="{00000000-0005-0000-0000-0000B8110000}"/>
    <cellStyle name="20% - 강조색5 3 3 3 3" xfId="4581" xr:uid="{00000000-0005-0000-0000-0000B9110000}"/>
    <cellStyle name="20% - 강조색5 3 3 3 3 2" xfId="4582" xr:uid="{00000000-0005-0000-0000-0000BA110000}"/>
    <cellStyle name="20% - 강조색5 3 3 3 3 2 2" xfId="4583" xr:uid="{00000000-0005-0000-0000-0000BB110000}"/>
    <cellStyle name="20% - 강조색5 3 3 3 3 3" xfId="4584" xr:uid="{00000000-0005-0000-0000-0000BC110000}"/>
    <cellStyle name="20% - 강조색5 3 3 3 4" xfId="4585" xr:uid="{00000000-0005-0000-0000-0000BD110000}"/>
    <cellStyle name="20% - 강조색5 3 3 3 4 2" xfId="4586" xr:uid="{00000000-0005-0000-0000-0000BE110000}"/>
    <cellStyle name="20% - 강조색5 3 3 3 4 2 2" xfId="4587" xr:uid="{00000000-0005-0000-0000-0000BF110000}"/>
    <cellStyle name="20% - 강조색5 3 3 3 4 3" xfId="4588" xr:uid="{00000000-0005-0000-0000-0000C0110000}"/>
    <cellStyle name="20% - 강조색5 3 3 3 5" xfId="4589" xr:uid="{00000000-0005-0000-0000-0000C1110000}"/>
    <cellStyle name="20% - 강조색5 3 3 3 5 2" xfId="4590" xr:uid="{00000000-0005-0000-0000-0000C2110000}"/>
    <cellStyle name="20% - 강조색5 3 3 3 6" xfId="4591" xr:uid="{00000000-0005-0000-0000-0000C3110000}"/>
    <cellStyle name="20% - 강조색5 3 3 4" xfId="4592" xr:uid="{00000000-0005-0000-0000-0000C4110000}"/>
    <cellStyle name="20% - 강조색5 3 3 4 2" xfId="4593" xr:uid="{00000000-0005-0000-0000-0000C5110000}"/>
    <cellStyle name="20% - 강조색5 3 3 4 2 2" xfId="4594" xr:uid="{00000000-0005-0000-0000-0000C6110000}"/>
    <cellStyle name="20% - 강조색5 3 3 4 2 2 2" xfId="4595" xr:uid="{00000000-0005-0000-0000-0000C7110000}"/>
    <cellStyle name="20% - 강조색5 3 3 4 2 3" xfId="4596" xr:uid="{00000000-0005-0000-0000-0000C8110000}"/>
    <cellStyle name="20% - 강조색5 3 3 4 3" xfId="4597" xr:uid="{00000000-0005-0000-0000-0000C9110000}"/>
    <cellStyle name="20% - 강조색5 3 3 4 3 2" xfId="4598" xr:uid="{00000000-0005-0000-0000-0000CA110000}"/>
    <cellStyle name="20% - 강조색5 3 3 4 3 2 2" xfId="4599" xr:uid="{00000000-0005-0000-0000-0000CB110000}"/>
    <cellStyle name="20% - 강조색5 3 3 4 3 3" xfId="4600" xr:uid="{00000000-0005-0000-0000-0000CC110000}"/>
    <cellStyle name="20% - 강조색5 3 3 4 4" xfId="4601" xr:uid="{00000000-0005-0000-0000-0000CD110000}"/>
    <cellStyle name="20% - 강조색5 3 3 4 4 2" xfId="4602" xr:uid="{00000000-0005-0000-0000-0000CE110000}"/>
    <cellStyle name="20% - 강조색5 3 3 4 4 2 2" xfId="4603" xr:uid="{00000000-0005-0000-0000-0000CF110000}"/>
    <cellStyle name="20% - 강조색5 3 3 4 4 3" xfId="4604" xr:uid="{00000000-0005-0000-0000-0000D0110000}"/>
    <cellStyle name="20% - 강조색5 3 3 4 5" xfId="4605" xr:uid="{00000000-0005-0000-0000-0000D1110000}"/>
    <cellStyle name="20% - 강조색5 3 3 4 5 2" xfId="4606" xr:uid="{00000000-0005-0000-0000-0000D2110000}"/>
    <cellStyle name="20% - 강조색5 3 3 4 6" xfId="4607" xr:uid="{00000000-0005-0000-0000-0000D3110000}"/>
    <cellStyle name="20% - 강조색5 3 3 5" xfId="4608" xr:uid="{00000000-0005-0000-0000-0000D4110000}"/>
    <cellStyle name="20% - 강조색5 3 3 5 2" xfId="4609" xr:uid="{00000000-0005-0000-0000-0000D5110000}"/>
    <cellStyle name="20% - 강조색5 3 3 5 2 2" xfId="4610" xr:uid="{00000000-0005-0000-0000-0000D6110000}"/>
    <cellStyle name="20% - 강조색5 3 3 5 3" xfId="4611" xr:uid="{00000000-0005-0000-0000-0000D7110000}"/>
    <cellStyle name="20% - 강조색5 3 3 6" xfId="4612" xr:uid="{00000000-0005-0000-0000-0000D8110000}"/>
    <cellStyle name="20% - 강조색5 3 3 6 2" xfId="4613" xr:uid="{00000000-0005-0000-0000-0000D9110000}"/>
    <cellStyle name="20% - 강조색5 3 3 6 2 2" xfId="4614" xr:uid="{00000000-0005-0000-0000-0000DA110000}"/>
    <cellStyle name="20% - 강조색5 3 3 6 3" xfId="4615" xr:uid="{00000000-0005-0000-0000-0000DB110000}"/>
    <cellStyle name="20% - 강조색5 3 3 7" xfId="4616" xr:uid="{00000000-0005-0000-0000-0000DC110000}"/>
    <cellStyle name="20% - 강조색5 3 3 7 2" xfId="4617" xr:uid="{00000000-0005-0000-0000-0000DD110000}"/>
    <cellStyle name="20% - 강조색5 3 3 7 2 2" xfId="4618" xr:uid="{00000000-0005-0000-0000-0000DE110000}"/>
    <cellStyle name="20% - 강조색5 3 3 7 3" xfId="4619" xr:uid="{00000000-0005-0000-0000-0000DF110000}"/>
    <cellStyle name="20% - 강조색5 3 3 8" xfId="4620" xr:uid="{00000000-0005-0000-0000-0000E0110000}"/>
    <cellStyle name="20% - 강조색5 3 3 8 2" xfId="4621" xr:uid="{00000000-0005-0000-0000-0000E1110000}"/>
    <cellStyle name="20% - 강조색5 3 3 8 2 2" xfId="4622" xr:uid="{00000000-0005-0000-0000-0000E2110000}"/>
    <cellStyle name="20% - 강조색5 3 3 8 3" xfId="4623" xr:uid="{00000000-0005-0000-0000-0000E3110000}"/>
    <cellStyle name="20% - 강조색5 3 3 9" xfId="4624" xr:uid="{00000000-0005-0000-0000-0000E4110000}"/>
    <cellStyle name="20% - 강조색5 3 3 9 2" xfId="4625" xr:uid="{00000000-0005-0000-0000-0000E5110000}"/>
    <cellStyle name="20% - 강조색5 3 4" xfId="4626" xr:uid="{00000000-0005-0000-0000-0000E6110000}"/>
    <cellStyle name="20% - 강조색5 3 4 10" xfId="4627" xr:uid="{00000000-0005-0000-0000-0000E7110000}"/>
    <cellStyle name="20% - 강조색5 3 4 2" xfId="4628" xr:uid="{00000000-0005-0000-0000-0000E8110000}"/>
    <cellStyle name="20% - 강조색5 3 4 2 2" xfId="4629" xr:uid="{00000000-0005-0000-0000-0000E9110000}"/>
    <cellStyle name="20% - 강조색5 3 4 2 2 2" xfId="4630" xr:uid="{00000000-0005-0000-0000-0000EA110000}"/>
    <cellStyle name="20% - 강조색5 3 4 2 2 2 2" xfId="4631" xr:uid="{00000000-0005-0000-0000-0000EB110000}"/>
    <cellStyle name="20% - 강조색5 3 4 2 2 2 2 2" xfId="4632" xr:uid="{00000000-0005-0000-0000-0000EC110000}"/>
    <cellStyle name="20% - 강조색5 3 4 2 2 2 3" xfId="4633" xr:uid="{00000000-0005-0000-0000-0000ED110000}"/>
    <cellStyle name="20% - 강조색5 3 4 2 2 3" xfId="4634" xr:uid="{00000000-0005-0000-0000-0000EE110000}"/>
    <cellStyle name="20% - 강조색5 3 4 2 2 3 2" xfId="4635" xr:uid="{00000000-0005-0000-0000-0000EF110000}"/>
    <cellStyle name="20% - 강조색5 3 4 2 2 3 2 2" xfId="4636" xr:uid="{00000000-0005-0000-0000-0000F0110000}"/>
    <cellStyle name="20% - 강조색5 3 4 2 2 3 3" xfId="4637" xr:uid="{00000000-0005-0000-0000-0000F1110000}"/>
    <cellStyle name="20% - 강조색5 3 4 2 2 4" xfId="4638" xr:uid="{00000000-0005-0000-0000-0000F2110000}"/>
    <cellStyle name="20% - 강조색5 3 4 2 2 4 2" xfId="4639" xr:uid="{00000000-0005-0000-0000-0000F3110000}"/>
    <cellStyle name="20% - 강조색5 3 4 2 2 4 2 2" xfId="4640" xr:uid="{00000000-0005-0000-0000-0000F4110000}"/>
    <cellStyle name="20% - 강조색5 3 4 2 2 4 3" xfId="4641" xr:uid="{00000000-0005-0000-0000-0000F5110000}"/>
    <cellStyle name="20% - 강조색5 3 4 2 2 5" xfId="4642" xr:uid="{00000000-0005-0000-0000-0000F6110000}"/>
    <cellStyle name="20% - 강조색5 3 4 2 2 5 2" xfId="4643" xr:uid="{00000000-0005-0000-0000-0000F7110000}"/>
    <cellStyle name="20% - 강조색5 3 4 2 2 6" xfId="4644" xr:uid="{00000000-0005-0000-0000-0000F8110000}"/>
    <cellStyle name="20% - 강조색5 3 4 2 3" xfId="4645" xr:uid="{00000000-0005-0000-0000-0000F9110000}"/>
    <cellStyle name="20% - 강조색5 3 4 2 3 2" xfId="4646" xr:uid="{00000000-0005-0000-0000-0000FA110000}"/>
    <cellStyle name="20% - 강조색5 3 4 2 3 2 2" xfId="4647" xr:uid="{00000000-0005-0000-0000-0000FB110000}"/>
    <cellStyle name="20% - 강조색5 3 4 2 3 3" xfId="4648" xr:uid="{00000000-0005-0000-0000-0000FC110000}"/>
    <cellStyle name="20% - 강조색5 3 4 2 4" xfId="4649" xr:uid="{00000000-0005-0000-0000-0000FD110000}"/>
    <cellStyle name="20% - 강조색5 3 4 2 4 2" xfId="4650" xr:uid="{00000000-0005-0000-0000-0000FE110000}"/>
    <cellStyle name="20% - 강조색5 3 4 2 4 2 2" xfId="4651" xr:uid="{00000000-0005-0000-0000-0000FF110000}"/>
    <cellStyle name="20% - 강조색5 3 4 2 4 3" xfId="4652" xr:uid="{00000000-0005-0000-0000-000000120000}"/>
    <cellStyle name="20% - 강조색5 3 4 2 5" xfId="4653" xr:uid="{00000000-0005-0000-0000-000001120000}"/>
    <cellStyle name="20% - 강조색5 3 4 2 5 2" xfId="4654" xr:uid="{00000000-0005-0000-0000-000002120000}"/>
    <cellStyle name="20% - 강조색5 3 4 2 5 2 2" xfId="4655" xr:uid="{00000000-0005-0000-0000-000003120000}"/>
    <cellStyle name="20% - 강조색5 3 4 2 5 3" xfId="4656" xr:uid="{00000000-0005-0000-0000-000004120000}"/>
    <cellStyle name="20% - 강조색5 3 4 2 6" xfId="4657" xr:uid="{00000000-0005-0000-0000-000005120000}"/>
    <cellStyle name="20% - 강조색5 3 4 2 6 2" xfId="4658" xr:uid="{00000000-0005-0000-0000-000006120000}"/>
    <cellStyle name="20% - 강조색5 3 4 2 7" xfId="4659" xr:uid="{00000000-0005-0000-0000-000007120000}"/>
    <cellStyle name="20% - 강조색5 3 4 2 8" xfId="4660" xr:uid="{00000000-0005-0000-0000-000008120000}"/>
    <cellStyle name="20% - 강조색5 3 4 3" xfId="4661" xr:uid="{00000000-0005-0000-0000-000009120000}"/>
    <cellStyle name="20% - 강조색5 3 4 3 2" xfId="4662" xr:uid="{00000000-0005-0000-0000-00000A120000}"/>
    <cellStyle name="20% - 강조색5 3 4 3 2 2" xfId="4663" xr:uid="{00000000-0005-0000-0000-00000B120000}"/>
    <cellStyle name="20% - 강조색5 3 4 3 2 2 2" xfId="4664" xr:uid="{00000000-0005-0000-0000-00000C120000}"/>
    <cellStyle name="20% - 강조색5 3 4 3 2 3" xfId="4665" xr:uid="{00000000-0005-0000-0000-00000D120000}"/>
    <cellStyle name="20% - 강조색5 3 4 3 3" xfId="4666" xr:uid="{00000000-0005-0000-0000-00000E120000}"/>
    <cellStyle name="20% - 강조색5 3 4 3 3 2" xfId="4667" xr:uid="{00000000-0005-0000-0000-00000F120000}"/>
    <cellStyle name="20% - 강조색5 3 4 3 3 2 2" xfId="4668" xr:uid="{00000000-0005-0000-0000-000010120000}"/>
    <cellStyle name="20% - 강조색5 3 4 3 3 3" xfId="4669" xr:uid="{00000000-0005-0000-0000-000011120000}"/>
    <cellStyle name="20% - 강조색5 3 4 3 4" xfId="4670" xr:uid="{00000000-0005-0000-0000-000012120000}"/>
    <cellStyle name="20% - 강조색5 3 4 3 4 2" xfId="4671" xr:uid="{00000000-0005-0000-0000-000013120000}"/>
    <cellStyle name="20% - 강조색5 3 4 3 4 2 2" xfId="4672" xr:uid="{00000000-0005-0000-0000-000014120000}"/>
    <cellStyle name="20% - 강조색5 3 4 3 4 3" xfId="4673" xr:uid="{00000000-0005-0000-0000-000015120000}"/>
    <cellStyle name="20% - 강조색5 3 4 3 5" xfId="4674" xr:uid="{00000000-0005-0000-0000-000016120000}"/>
    <cellStyle name="20% - 강조색5 3 4 3 5 2" xfId="4675" xr:uid="{00000000-0005-0000-0000-000017120000}"/>
    <cellStyle name="20% - 강조색5 3 4 3 6" xfId="4676" xr:uid="{00000000-0005-0000-0000-000018120000}"/>
    <cellStyle name="20% - 강조색5 3 4 4" xfId="4677" xr:uid="{00000000-0005-0000-0000-000019120000}"/>
    <cellStyle name="20% - 강조색5 3 4 4 2" xfId="4678" xr:uid="{00000000-0005-0000-0000-00001A120000}"/>
    <cellStyle name="20% - 강조색5 3 4 4 2 2" xfId="4679" xr:uid="{00000000-0005-0000-0000-00001B120000}"/>
    <cellStyle name="20% - 강조색5 3 4 4 3" xfId="4680" xr:uid="{00000000-0005-0000-0000-00001C120000}"/>
    <cellStyle name="20% - 강조색5 3 4 5" xfId="4681" xr:uid="{00000000-0005-0000-0000-00001D120000}"/>
    <cellStyle name="20% - 강조색5 3 4 5 2" xfId="4682" xr:uid="{00000000-0005-0000-0000-00001E120000}"/>
    <cellStyle name="20% - 강조색5 3 4 5 2 2" xfId="4683" xr:uid="{00000000-0005-0000-0000-00001F120000}"/>
    <cellStyle name="20% - 강조색5 3 4 5 3" xfId="4684" xr:uid="{00000000-0005-0000-0000-000020120000}"/>
    <cellStyle name="20% - 강조색5 3 4 6" xfId="4685" xr:uid="{00000000-0005-0000-0000-000021120000}"/>
    <cellStyle name="20% - 강조색5 3 4 6 2" xfId="4686" xr:uid="{00000000-0005-0000-0000-000022120000}"/>
    <cellStyle name="20% - 강조색5 3 4 6 2 2" xfId="4687" xr:uid="{00000000-0005-0000-0000-000023120000}"/>
    <cellStyle name="20% - 강조색5 3 4 6 3" xfId="4688" xr:uid="{00000000-0005-0000-0000-000024120000}"/>
    <cellStyle name="20% - 강조색5 3 4 7" xfId="4689" xr:uid="{00000000-0005-0000-0000-000025120000}"/>
    <cellStyle name="20% - 강조색5 3 4 7 2" xfId="4690" xr:uid="{00000000-0005-0000-0000-000026120000}"/>
    <cellStyle name="20% - 강조색5 3 4 7 2 2" xfId="4691" xr:uid="{00000000-0005-0000-0000-000027120000}"/>
    <cellStyle name="20% - 강조색5 3 4 7 3" xfId="4692" xr:uid="{00000000-0005-0000-0000-000028120000}"/>
    <cellStyle name="20% - 강조색5 3 4 8" xfId="4693" xr:uid="{00000000-0005-0000-0000-000029120000}"/>
    <cellStyle name="20% - 강조색5 3 4 8 2" xfId="4694" xr:uid="{00000000-0005-0000-0000-00002A120000}"/>
    <cellStyle name="20% - 강조색5 3 4 9" xfId="4695" xr:uid="{00000000-0005-0000-0000-00002B120000}"/>
    <cellStyle name="20% - 강조색5 3 5" xfId="4696" xr:uid="{00000000-0005-0000-0000-00002C120000}"/>
    <cellStyle name="20% - 강조색5 3 5 2" xfId="4697" xr:uid="{00000000-0005-0000-0000-00002D120000}"/>
    <cellStyle name="20% - 강조색5 3 5 2 2" xfId="4698" xr:uid="{00000000-0005-0000-0000-00002E120000}"/>
    <cellStyle name="20% - 강조색5 3 5 2 2 2" xfId="4699" xr:uid="{00000000-0005-0000-0000-00002F120000}"/>
    <cellStyle name="20% - 강조색5 3 5 2 2 2 2" xfId="4700" xr:uid="{00000000-0005-0000-0000-000030120000}"/>
    <cellStyle name="20% - 강조색5 3 5 2 2 3" xfId="4701" xr:uid="{00000000-0005-0000-0000-000031120000}"/>
    <cellStyle name="20% - 강조색5 3 5 2 3" xfId="4702" xr:uid="{00000000-0005-0000-0000-000032120000}"/>
    <cellStyle name="20% - 강조색5 3 5 2 3 2" xfId="4703" xr:uid="{00000000-0005-0000-0000-000033120000}"/>
    <cellStyle name="20% - 강조색5 3 5 2 3 2 2" xfId="4704" xr:uid="{00000000-0005-0000-0000-000034120000}"/>
    <cellStyle name="20% - 강조색5 3 5 2 3 3" xfId="4705" xr:uid="{00000000-0005-0000-0000-000035120000}"/>
    <cellStyle name="20% - 강조색5 3 5 2 4" xfId="4706" xr:uid="{00000000-0005-0000-0000-000036120000}"/>
    <cellStyle name="20% - 강조색5 3 5 2 4 2" xfId="4707" xr:uid="{00000000-0005-0000-0000-000037120000}"/>
    <cellStyle name="20% - 강조색5 3 5 2 4 2 2" xfId="4708" xr:uid="{00000000-0005-0000-0000-000038120000}"/>
    <cellStyle name="20% - 강조색5 3 5 2 4 3" xfId="4709" xr:uid="{00000000-0005-0000-0000-000039120000}"/>
    <cellStyle name="20% - 강조색5 3 5 2 5" xfId="4710" xr:uid="{00000000-0005-0000-0000-00003A120000}"/>
    <cellStyle name="20% - 강조색5 3 5 2 5 2" xfId="4711" xr:uid="{00000000-0005-0000-0000-00003B120000}"/>
    <cellStyle name="20% - 강조색5 3 5 2 6" xfId="4712" xr:uid="{00000000-0005-0000-0000-00003C120000}"/>
    <cellStyle name="20% - 강조색5 3 5 3" xfId="4713" xr:uid="{00000000-0005-0000-0000-00003D120000}"/>
    <cellStyle name="20% - 강조색5 3 5 3 2" xfId="4714" xr:uid="{00000000-0005-0000-0000-00003E120000}"/>
    <cellStyle name="20% - 강조색5 3 5 3 2 2" xfId="4715" xr:uid="{00000000-0005-0000-0000-00003F120000}"/>
    <cellStyle name="20% - 강조색5 3 5 3 3" xfId="4716" xr:uid="{00000000-0005-0000-0000-000040120000}"/>
    <cellStyle name="20% - 강조색5 3 5 4" xfId="4717" xr:uid="{00000000-0005-0000-0000-000041120000}"/>
    <cellStyle name="20% - 강조색5 3 5 4 2" xfId="4718" xr:uid="{00000000-0005-0000-0000-000042120000}"/>
    <cellStyle name="20% - 강조색5 3 5 4 2 2" xfId="4719" xr:uid="{00000000-0005-0000-0000-000043120000}"/>
    <cellStyle name="20% - 강조색5 3 5 4 3" xfId="4720" xr:uid="{00000000-0005-0000-0000-000044120000}"/>
    <cellStyle name="20% - 강조색5 3 5 5" xfId="4721" xr:uid="{00000000-0005-0000-0000-000045120000}"/>
    <cellStyle name="20% - 강조색5 3 5 5 2" xfId="4722" xr:uid="{00000000-0005-0000-0000-000046120000}"/>
    <cellStyle name="20% - 강조색5 3 5 5 2 2" xfId="4723" xr:uid="{00000000-0005-0000-0000-000047120000}"/>
    <cellStyle name="20% - 강조색5 3 5 5 3" xfId="4724" xr:uid="{00000000-0005-0000-0000-000048120000}"/>
    <cellStyle name="20% - 강조색5 3 5 6" xfId="4725" xr:uid="{00000000-0005-0000-0000-000049120000}"/>
    <cellStyle name="20% - 강조색5 3 5 6 2" xfId="4726" xr:uid="{00000000-0005-0000-0000-00004A120000}"/>
    <cellStyle name="20% - 강조색5 3 5 7" xfId="4727" xr:uid="{00000000-0005-0000-0000-00004B120000}"/>
    <cellStyle name="20% - 강조색5 3 5 8" xfId="4728" xr:uid="{00000000-0005-0000-0000-00004C120000}"/>
    <cellStyle name="20% - 강조색5 3 6" xfId="4729" xr:uid="{00000000-0005-0000-0000-00004D120000}"/>
    <cellStyle name="20% - 강조색5 3 6 2" xfId="4730" xr:uid="{00000000-0005-0000-0000-00004E120000}"/>
    <cellStyle name="20% - 강조색5 3 6 2 2" xfId="4731" xr:uid="{00000000-0005-0000-0000-00004F120000}"/>
    <cellStyle name="20% - 강조색5 3 6 2 2 2" xfId="4732" xr:uid="{00000000-0005-0000-0000-000050120000}"/>
    <cellStyle name="20% - 강조색5 3 6 2 3" xfId="4733" xr:uid="{00000000-0005-0000-0000-000051120000}"/>
    <cellStyle name="20% - 강조색5 3 6 3" xfId="4734" xr:uid="{00000000-0005-0000-0000-000052120000}"/>
    <cellStyle name="20% - 강조색5 3 6 3 2" xfId="4735" xr:uid="{00000000-0005-0000-0000-000053120000}"/>
    <cellStyle name="20% - 강조색5 3 6 3 2 2" xfId="4736" xr:uid="{00000000-0005-0000-0000-000054120000}"/>
    <cellStyle name="20% - 강조색5 3 6 3 3" xfId="4737" xr:uid="{00000000-0005-0000-0000-000055120000}"/>
    <cellStyle name="20% - 강조색5 3 6 4" xfId="4738" xr:uid="{00000000-0005-0000-0000-000056120000}"/>
    <cellStyle name="20% - 강조색5 3 6 4 2" xfId="4739" xr:uid="{00000000-0005-0000-0000-000057120000}"/>
    <cellStyle name="20% - 강조색5 3 6 4 2 2" xfId="4740" xr:uid="{00000000-0005-0000-0000-000058120000}"/>
    <cellStyle name="20% - 강조색5 3 6 4 3" xfId="4741" xr:uid="{00000000-0005-0000-0000-000059120000}"/>
    <cellStyle name="20% - 강조색5 3 6 5" xfId="4742" xr:uid="{00000000-0005-0000-0000-00005A120000}"/>
    <cellStyle name="20% - 강조색5 3 6 5 2" xfId="4743" xr:uid="{00000000-0005-0000-0000-00005B120000}"/>
    <cellStyle name="20% - 강조색5 3 6 6" xfId="4744" xr:uid="{00000000-0005-0000-0000-00005C120000}"/>
    <cellStyle name="20% - 강조색5 3 7" xfId="4745" xr:uid="{00000000-0005-0000-0000-00005D120000}"/>
    <cellStyle name="20% - 강조색5 3 7 2" xfId="4746" xr:uid="{00000000-0005-0000-0000-00005E120000}"/>
    <cellStyle name="20% - 강조색5 3 7 2 2" xfId="4747" xr:uid="{00000000-0005-0000-0000-00005F120000}"/>
    <cellStyle name="20% - 강조색5 3 7 2 2 2" xfId="4748" xr:uid="{00000000-0005-0000-0000-000060120000}"/>
    <cellStyle name="20% - 강조색5 3 7 2 3" xfId="4749" xr:uid="{00000000-0005-0000-0000-000061120000}"/>
    <cellStyle name="20% - 강조색5 3 7 3" xfId="4750" xr:uid="{00000000-0005-0000-0000-000062120000}"/>
    <cellStyle name="20% - 강조색5 3 7 3 2" xfId="4751" xr:uid="{00000000-0005-0000-0000-000063120000}"/>
    <cellStyle name="20% - 강조색5 3 7 3 2 2" xfId="4752" xr:uid="{00000000-0005-0000-0000-000064120000}"/>
    <cellStyle name="20% - 강조색5 3 7 3 3" xfId="4753" xr:uid="{00000000-0005-0000-0000-000065120000}"/>
    <cellStyle name="20% - 강조색5 3 7 4" xfId="4754" xr:uid="{00000000-0005-0000-0000-000066120000}"/>
    <cellStyle name="20% - 강조색5 3 7 4 2" xfId="4755" xr:uid="{00000000-0005-0000-0000-000067120000}"/>
    <cellStyle name="20% - 강조색5 3 7 4 2 2" xfId="4756" xr:uid="{00000000-0005-0000-0000-000068120000}"/>
    <cellStyle name="20% - 강조색5 3 7 4 3" xfId="4757" xr:uid="{00000000-0005-0000-0000-000069120000}"/>
    <cellStyle name="20% - 강조색5 3 7 5" xfId="4758" xr:uid="{00000000-0005-0000-0000-00006A120000}"/>
    <cellStyle name="20% - 강조색5 3 7 5 2" xfId="4759" xr:uid="{00000000-0005-0000-0000-00006B120000}"/>
    <cellStyle name="20% - 강조색5 3 7 6" xfId="4760" xr:uid="{00000000-0005-0000-0000-00006C120000}"/>
    <cellStyle name="20% - 강조색5 3 8" xfId="4761" xr:uid="{00000000-0005-0000-0000-00006D120000}"/>
    <cellStyle name="20% - 강조색5 3 8 2" xfId="4762" xr:uid="{00000000-0005-0000-0000-00006E120000}"/>
    <cellStyle name="20% - 강조색5 3 8 2 2" xfId="4763" xr:uid="{00000000-0005-0000-0000-00006F120000}"/>
    <cellStyle name="20% - 강조색5 3 8 3" xfId="4764" xr:uid="{00000000-0005-0000-0000-000070120000}"/>
    <cellStyle name="20% - 강조색5 3 9" xfId="4765" xr:uid="{00000000-0005-0000-0000-000071120000}"/>
    <cellStyle name="20% - 강조색5 3 9 2" xfId="4766" xr:uid="{00000000-0005-0000-0000-000072120000}"/>
    <cellStyle name="20% - 강조색5 3 9 2 2" xfId="4767" xr:uid="{00000000-0005-0000-0000-000073120000}"/>
    <cellStyle name="20% - 강조색5 3 9 3" xfId="4768" xr:uid="{00000000-0005-0000-0000-000074120000}"/>
    <cellStyle name="20% - 강조색5 4" xfId="4769" xr:uid="{00000000-0005-0000-0000-000075120000}"/>
    <cellStyle name="20% - 강조색5 4 10" xfId="4770" xr:uid="{00000000-0005-0000-0000-000076120000}"/>
    <cellStyle name="20% - 강조색5 4 11" xfId="4771" xr:uid="{00000000-0005-0000-0000-000077120000}"/>
    <cellStyle name="20% - 강조색5 4 2" xfId="4772" xr:uid="{00000000-0005-0000-0000-000078120000}"/>
    <cellStyle name="20% - 강조색5 4 2 2" xfId="4773" xr:uid="{00000000-0005-0000-0000-000079120000}"/>
    <cellStyle name="20% - 강조색5 4 2 2 2" xfId="4774" xr:uid="{00000000-0005-0000-0000-00007A120000}"/>
    <cellStyle name="20% - 강조색5 4 2 2 2 2" xfId="4775" xr:uid="{00000000-0005-0000-0000-00007B120000}"/>
    <cellStyle name="20% - 강조색5 4 2 2 2 2 2" xfId="4776" xr:uid="{00000000-0005-0000-0000-00007C120000}"/>
    <cellStyle name="20% - 강조색5 4 2 2 2 3" xfId="4777" xr:uid="{00000000-0005-0000-0000-00007D120000}"/>
    <cellStyle name="20% - 강조색5 4 2 2 3" xfId="4778" xr:uid="{00000000-0005-0000-0000-00007E120000}"/>
    <cellStyle name="20% - 강조색5 4 2 2 3 2" xfId="4779" xr:uid="{00000000-0005-0000-0000-00007F120000}"/>
    <cellStyle name="20% - 강조색5 4 2 2 3 2 2" xfId="4780" xr:uid="{00000000-0005-0000-0000-000080120000}"/>
    <cellStyle name="20% - 강조색5 4 2 2 3 3" xfId="4781" xr:uid="{00000000-0005-0000-0000-000081120000}"/>
    <cellStyle name="20% - 강조색5 4 2 2 4" xfId="4782" xr:uid="{00000000-0005-0000-0000-000082120000}"/>
    <cellStyle name="20% - 강조색5 4 2 2 4 2" xfId="4783" xr:uid="{00000000-0005-0000-0000-000083120000}"/>
    <cellStyle name="20% - 강조색5 4 2 2 4 2 2" xfId="4784" xr:uid="{00000000-0005-0000-0000-000084120000}"/>
    <cellStyle name="20% - 강조색5 4 2 2 4 3" xfId="4785" xr:uid="{00000000-0005-0000-0000-000085120000}"/>
    <cellStyle name="20% - 강조색5 4 2 2 5" xfId="4786" xr:uid="{00000000-0005-0000-0000-000086120000}"/>
    <cellStyle name="20% - 강조색5 4 2 2 5 2" xfId="4787" xr:uid="{00000000-0005-0000-0000-000087120000}"/>
    <cellStyle name="20% - 강조색5 4 2 2 6" xfId="4788" xr:uid="{00000000-0005-0000-0000-000088120000}"/>
    <cellStyle name="20% - 강조색5 4 2 3" xfId="4789" xr:uid="{00000000-0005-0000-0000-000089120000}"/>
    <cellStyle name="20% - 강조색5 4 2 3 2" xfId="4790" xr:uid="{00000000-0005-0000-0000-00008A120000}"/>
    <cellStyle name="20% - 강조색5 4 2 3 2 2" xfId="4791" xr:uid="{00000000-0005-0000-0000-00008B120000}"/>
    <cellStyle name="20% - 강조색5 4 2 3 3" xfId="4792" xr:uid="{00000000-0005-0000-0000-00008C120000}"/>
    <cellStyle name="20% - 강조색5 4 2 4" xfId="4793" xr:uid="{00000000-0005-0000-0000-00008D120000}"/>
    <cellStyle name="20% - 강조색5 4 2 4 2" xfId="4794" xr:uid="{00000000-0005-0000-0000-00008E120000}"/>
    <cellStyle name="20% - 강조색5 4 2 4 2 2" xfId="4795" xr:uid="{00000000-0005-0000-0000-00008F120000}"/>
    <cellStyle name="20% - 강조색5 4 2 4 3" xfId="4796" xr:uid="{00000000-0005-0000-0000-000090120000}"/>
    <cellStyle name="20% - 강조색5 4 2 5" xfId="4797" xr:uid="{00000000-0005-0000-0000-000091120000}"/>
    <cellStyle name="20% - 강조색5 4 2 5 2" xfId="4798" xr:uid="{00000000-0005-0000-0000-000092120000}"/>
    <cellStyle name="20% - 강조색5 4 2 5 2 2" xfId="4799" xr:uid="{00000000-0005-0000-0000-000093120000}"/>
    <cellStyle name="20% - 강조색5 4 2 5 3" xfId="4800" xr:uid="{00000000-0005-0000-0000-000094120000}"/>
    <cellStyle name="20% - 강조색5 4 2 6" xfId="4801" xr:uid="{00000000-0005-0000-0000-000095120000}"/>
    <cellStyle name="20% - 강조색5 4 2 6 2" xfId="4802" xr:uid="{00000000-0005-0000-0000-000096120000}"/>
    <cellStyle name="20% - 강조색5 4 2 6 2 2" xfId="4803" xr:uid="{00000000-0005-0000-0000-000097120000}"/>
    <cellStyle name="20% - 강조색5 4 2 6 3" xfId="4804" xr:uid="{00000000-0005-0000-0000-000098120000}"/>
    <cellStyle name="20% - 강조색5 4 2 7" xfId="4805" xr:uid="{00000000-0005-0000-0000-000099120000}"/>
    <cellStyle name="20% - 강조색5 4 2 7 2" xfId="4806" xr:uid="{00000000-0005-0000-0000-00009A120000}"/>
    <cellStyle name="20% - 강조색5 4 2 8" xfId="4807" xr:uid="{00000000-0005-0000-0000-00009B120000}"/>
    <cellStyle name="20% - 강조색5 4 2 9" xfId="4808" xr:uid="{00000000-0005-0000-0000-00009C120000}"/>
    <cellStyle name="20% - 강조색5 4 3" xfId="4809" xr:uid="{00000000-0005-0000-0000-00009D120000}"/>
    <cellStyle name="20% - 강조색5 4 3 2" xfId="4810" xr:uid="{00000000-0005-0000-0000-00009E120000}"/>
    <cellStyle name="20% - 강조색5 4 3 2 2" xfId="4811" xr:uid="{00000000-0005-0000-0000-00009F120000}"/>
    <cellStyle name="20% - 강조색5 4 3 2 2 2" xfId="4812" xr:uid="{00000000-0005-0000-0000-0000A0120000}"/>
    <cellStyle name="20% - 강조색5 4 3 2 3" xfId="4813" xr:uid="{00000000-0005-0000-0000-0000A1120000}"/>
    <cellStyle name="20% - 강조색5 4 3 3" xfId="4814" xr:uid="{00000000-0005-0000-0000-0000A2120000}"/>
    <cellStyle name="20% - 강조색5 4 3 3 2" xfId="4815" xr:uid="{00000000-0005-0000-0000-0000A3120000}"/>
    <cellStyle name="20% - 강조색5 4 3 3 2 2" xfId="4816" xr:uid="{00000000-0005-0000-0000-0000A4120000}"/>
    <cellStyle name="20% - 강조색5 4 3 3 3" xfId="4817" xr:uid="{00000000-0005-0000-0000-0000A5120000}"/>
    <cellStyle name="20% - 강조색5 4 3 4" xfId="4818" xr:uid="{00000000-0005-0000-0000-0000A6120000}"/>
    <cellStyle name="20% - 강조색5 4 3 4 2" xfId="4819" xr:uid="{00000000-0005-0000-0000-0000A7120000}"/>
    <cellStyle name="20% - 강조색5 4 3 4 2 2" xfId="4820" xr:uid="{00000000-0005-0000-0000-0000A8120000}"/>
    <cellStyle name="20% - 강조색5 4 3 4 3" xfId="4821" xr:uid="{00000000-0005-0000-0000-0000A9120000}"/>
    <cellStyle name="20% - 강조색5 4 3 5" xfId="4822" xr:uid="{00000000-0005-0000-0000-0000AA120000}"/>
    <cellStyle name="20% - 강조색5 4 3 5 2" xfId="4823" xr:uid="{00000000-0005-0000-0000-0000AB120000}"/>
    <cellStyle name="20% - 강조색5 4 3 6" xfId="4824" xr:uid="{00000000-0005-0000-0000-0000AC120000}"/>
    <cellStyle name="20% - 강조색5 4 4" xfId="4825" xr:uid="{00000000-0005-0000-0000-0000AD120000}"/>
    <cellStyle name="20% - 강조색5 4 4 2" xfId="4826" xr:uid="{00000000-0005-0000-0000-0000AE120000}"/>
    <cellStyle name="20% - 강조색5 4 4 2 2" xfId="4827" xr:uid="{00000000-0005-0000-0000-0000AF120000}"/>
    <cellStyle name="20% - 강조색5 4 4 2 2 2" xfId="4828" xr:uid="{00000000-0005-0000-0000-0000B0120000}"/>
    <cellStyle name="20% - 강조색5 4 4 2 3" xfId="4829" xr:uid="{00000000-0005-0000-0000-0000B1120000}"/>
    <cellStyle name="20% - 강조색5 4 4 3" xfId="4830" xr:uid="{00000000-0005-0000-0000-0000B2120000}"/>
    <cellStyle name="20% - 강조색5 4 4 3 2" xfId="4831" xr:uid="{00000000-0005-0000-0000-0000B3120000}"/>
    <cellStyle name="20% - 강조색5 4 4 3 2 2" xfId="4832" xr:uid="{00000000-0005-0000-0000-0000B4120000}"/>
    <cellStyle name="20% - 강조색5 4 4 3 3" xfId="4833" xr:uid="{00000000-0005-0000-0000-0000B5120000}"/>
    <cellStyle name="20% - 강조색5 4 4 4" xfId="4834" xr:uid="{00000000-0005-0000-0000-0000B6120000}"/>
    <cellStyle name="20% - 강조색5 4 4 4 2" xfId="4835" xr:uid="{00000000-0005-0000-0000-0000B7120000}"/>
    <cellStyle name="20% - 강조색5 4 4 4 2 2" xfId="4836" xr:uid="{00000000-0005-0000-0000-0000B8120000}"/>
    <cellStyle name="20% - 강조색5 4 4 4 3" xfId="4837" xr:uid="{00000000-0005-0000-0000-0000B9120000}"/>
    <cellStyle name="20% - 강조색5 4 4 5" xfId="4838" xr:uid="{00000000-0005-0000-0000-0000BA120000}"/>
    <cellStyle name="20% - 강조색5 4 4 5 2" xfId="4839" xr:uid="{00000000-0005-0000-0000-0000BB120000}"/>
    <cellStyle name="20% - 강조색5 4 4 6" xfId="4840" xr:uid="{00000000-0005-0000-0000-0000BC120000}"/>
    <cellStyle name="20% - 강조색5 4 5" xfId="4841" xr:uid="{00000000-0005-0000-0000-0000BD120000}"/>
    <cellStyle name="20% - 강조색5 4 5 2" xfId="4842" xr:uid="{00000000-0005-0000-0000-0000BE120000}"/>
    <cellStyle name="20% - 강조색5 4 5 2 2" xfId="4843" xr:uid="{00000000-0005-0000-0000-0000BF120000}"/>
    <cellStyle name="20% - 강조색5 4 5 3" xfId="4844" xr:uid="{00000000-0005-0000-0000-0000C0120000}"/>
    <cellStyle name="20% - 강조색5 4 6" xfId="4845" xr:uid="{00000000-0005-0000-0000-0000C1120000}"/>
    <cellStyle name="20% - 강조색5 4 6 2" xfId="4846" xr:uid="{00000000-0005-0000-0000-0000C2120000}"/>
    <cellStyle name="20% - 강조색5 4 6 2 2" xfId="4847" xr:uid="{00000000-0005-0000-0000-0000C3120000}"/>
    <cellStyle name="20% - 강조색5 4 6 3" xfId="4848" xr:uid="{00000000-0005-0000-0000-0000C4120000}"/>
    <cellStyle name="20% - 강조색5 4 7" xfId="4849" xr:uid="{00000000-0005-0000-0000-0000C5120000}"/>
    <cellStyle name="20% - 강조색5 4 7 2" xfId="4850" xr:uid="{00000000-0005-0000-0000-0000C6120000}"/>
    <cellStyle name="20% - 강조색5 4 7 2 2" xfId="4851" xr:uid="{00000000-0005-0000-0000-0000C7120000}"/>
    <cellStyle name="20% - 강조색5 4 7 3" xfId="4852" xr:uid="{00000000-0005-0000-0000-0000C8120000}"/>
    <cellStyle name="20% - 강조색5 4 8" xfId="4853" xr:uid="{00000000-0005-0000-0000-0000C9120000}"/>
    <cellStyle name="20% - 강조색5 4 8 2" xfId="4854" xr:uid="{00000000-0005-0000-0000-0000CA120000}"/>
    <cellStyle name="20% - 강조색5 4 8 2 2" xfId="4855" xr:uid="{00000000-0005-0000-0000-0000CB120000}"/>
    <cellStyle name="20% - 강조색5 4 8 3" xfId="4856" xr:uid="{00000000-0005-0000-0000-0000CC120000}"/>
    <cellStyle name="20% - 강조색5 4 9" xfId="4857" xr:uid="{00000000-0005-0000-0000-0000CD120000}"/>
    <cellStyle name="20% - 강조색5 4 9 2" xfId="4858" xr:uid="{00000000-0005-0000-0000-0000CE120000}"/>
    <cellStyle name="20% - 강조색5 5" xfId="4859" xr:uid="{00000000-0005-0000-0000-0000CF120000}"/>
    <cellStyle name="20% - 강조색5 5 10" xfId="4860" xr:uid="{00000000-0005-0000-0000-0000D0120000}"/>
    <cellStyle name="20% - 강조색5 5 11" xfId="4861" xr:uid="{00000000-0005-0000-0000-0000D1120000}"/>
    <cellStyle name="20% - 강조색5 5 2" xfId="4862" xr:uid="{00000000-0005-0000-0000-0000D2120000}"/>
    <cellStyle name="20% - 강조색5 5 2 2" xfId="4863" xr:uid="{00000000-0005-0000-0000-0000D3120000}"/>
    <cellStyle name="20% - 강조색5 5 2 2 2" xfId="4864" xr:uid="{00000000-0005-0000-0000-0000D4120000}"/>
    <cellStyle name="20% - 강조색5 5 2 2 2 2" xfId="4865" xr:uid="{00000000-0005-0000-0000-0000D5120000}"/>
    <cellStyle name="20% - 강조색5 5 2 2 2 2 2" xfId="4866" xr:uid="{00000000-0005-0000-0000-0000D6120000}"/>
    <cellStyle name="20% - 강조색5 5 2 2 2 3" xfId="4867" xr:uid="{00000000-0005-0000-0000-0000D7120000}"/>
    <cellStyle name="20% - 강조색5 5 2 2 3" xfId="4868" xr:uid="{00000000-0005-0000-0000-0000D8120000}"/>
    <cellStyle name="20% - 강조색5 5 2 2 3 2" xfId="4869" xr:uid="{00000000-0005-0000-0000-0000D9120000}"/>
    <cellStyle name="20% - 강조색5 5 2 2 3 2 2" xfId="4870" xr:uid="{00000000-0005-0000-0000-0000DA120000}"/>
    <cellStyle name="20% - 강조색5 5 2 2 3 3" xfId="4871" xr:uid="{00000000-0005-0000-0000-0000DB120000}"/>
    <cellStyle name="20% - 강조색5 5 2 2 4" xfId="4872" xr:uid="{00000000-0005-0000-0000-0000DC120000}"/>
    <cellStyle name="20% - 강조색5 5 2 2 4 2" xfId="4873" xr:uid="{00000000-0005-0000-0000-0000DD120000}"/>
    <cellStyle name="20% - 강조색5 5 2 2 4 2 2" xfId="4874" xr:uid="{00000000-0005-0000-0000-0000DE120000}"/>
    <cellStyle name="20% - 강조색5 5 2 2 4 3" xfId="4875" xr:uid="{00000000-0005-0000-0000-0000DF120000}"/>
    <cellStyle name="20% - 강조색5 5 2 2 5" xfId="4876" xr:uid="{00000000-0005-0000-0000-0000E0120000}"/>
    <cellStyle name="20% - 강조색5 5 2 2 5 2" xfId="4877" xr:uid="{00000000-0005-0000-0000-0000E1120000}"/>
    <cellStyle name="20% - 강조색5 5 2 2 6" xfId="4878" xr:uid="{00000000-0005-0000-0000-0000E2120000}"/>
    <cellStyle name="20% - 강조색5 5 2 3" xfId="4879" xr:uid="{00000000-0005-0000-0000-0000E3120000}"/>
    <cellStyle name="20% - 강조색5 5 2 3 2" xfId="4880" xr:uid="{00000000-0005-0000-0000-0000E4120000}"/>
    <cellStyle name="20% - 강조색5 5 2 3 2 2" xfId="4881" xr:uid="{00000000-0005-0000-0000-0000E5120000}"/>
    <cellStyle name="20% - 강조색5 5 2 3 3" xfId="4882" xr:uid="{00000000-0005-0000-0000-0000E6120000}"/>
    <cellStyle name="20% - 강조색5 5 2 4" xfId="4883" xr:uid="{00000000-0005-0000-0000-0000E7120000}"/>
    <cellStyle name="20% - 강조색5 5 2 4 2" xfId="4884" xr:uid="{00000000-0005-0000-0000-0000E8120000}"/>
    <cellStyle name="20% - 강조색5 5 2 4 2 2" xfId="4885" xr:uid="{00000000-0005-0000-0000-0000E9120000}"/>
    <cellStyle name="20% - 강조색5 5 2 4 3" xfId="4886" xr:uid="{00000000-0005-0000-0000-0000EA120000}"/>
    <cellStyle name="20% - 강조색5 5 2 5" xfId="4887" xr:uid="{00000000-0005-0000-0000-0000EB120000}"/>
    <cellStyle name="20% - 강조색5 5 2 5 2" xfId="4888" xr:uid="{00000000-0005-0000-0000-0000EC120000}"/>
    <cellStyle name="20% - 강조색5 5 2 5 2 2" xfId="4889" xr:uid="{00000000-0005-0000-0000-0000ED120000}"/>
    <cellStyle name="20% - 강조색5 5 2 5 3" xfId="4890" xr:uid="{00000000-0005-0000-0000-0000EE120000}"/>
    <cellStyle name="20% - 강조색5 5 2 6" xfId="4891" xr:uid="{00000000-0005-0000-0000-0000EF120000}"/>
    <cellStyle name="20% - 강조색5 5 2 6 2" xfId="4892" xr:uid="{00000000-0005-0000-0000-0000F0120000}"/>
    <cellStyle name="20% - 강조색5 5 2 6 2 2" xfId="4893" xr:uid="{00000000-0005-0000-0000-0000F1120000}"/>
    <cellStyle name="20% - 강조색5 5 2 6 3" xfId="4894" xr:uid="{00000000-0005-0000-0000-0000F2120000}"/>
    <cellStyle name="20% - 강조색5 5 2 7" xfId="4895" xr:uid="{00000000-0005-0000-0000-0000F3120000}"/>
    <cellStyle name="20% - 강조색5 5 2 7 2" xfId="4896" xr:uid="{00000000-0005-0000-0000-0000F4120000}"/>
    <cellStyle name="20% - 강조색5 5 2 8" xfId="4897" xr:uid="{00000000-0005-0000-0000-0000F5120000}"/>
    <cellStyle name="20% - 강조색5 5 2 9" xfId="4898" xr:uid="{00000000-0005-0000-0000-0000F6120000}"/>
    <cellStyle name="20% - 강조색5 5 3" xfId="4899" xr:uid="{00000000-0005-0000-0000-0000F7120000}"/>
    <cellStyle name="20% - 강조색5 5 3 2" xfId="4900" xr:uid="{00000000-0005-0000-0000-0000F8120000}"/>
    <cellStyle name="20% - 강조색5 5 3 2 2" xfId="4901" xr:uid="{00000000-0005-0000-0000-0000F9120000}"/>
    <cellStyle name="20% - 강조색5 5 3 2 2 2" xfId="4902" xr:uid="{00000000-0005-0000-0000-0000FA120000}"/>
    <cellStyle name="20% - 강조색5 5 3 2 3" xfId="4903" xr:uid="{00000000-0005-0000-0000-0000FB120000}"/>
    <cellStyle name="20% - 강조색5 5 3 3" xfId="4904" xr:uid="{00000000-0005-0000-0000-0000FC120000}"/>
    <cellStyle name="20% - 강조색5 5 3 3 2" xfId="4905" xr:uid="{00000000-0005-0000-0000-0000FD120000}"/>
    <cellStyle name="20% - 강조색5 5 3 3 2 2" xfId="4906" xr:uid="{00000000-0005-0000-0000-0000FE120000}"/>
    <cellStyle name="20% - 강조색5 5 3 3 3" xfId="4907" xr:uid="{00000000-0005-0000-0000-0000FF120000}"/>
    <cellStyle name="20% - 강조색5 5 3 4" xfId="4908" xr:uid="{00000000-0005-0000-0000-000000130000}"/>
    <cellStyle name="20% - 강조색5 5 3 4 2" xfId="4909" xr:uid="{00000000-0005-0000-0000-000001130000}"/>
    <cellStyle name="20% - 강조색5 5 3 4 2 2" xfId="4910" xr:uid="{00000000-0005-0000-0000-000002130000}"/>
    <cellStyle name="20% - 강조색5 5 3 4 3" xfId="4911" xr:uid="{00000000-0005-0000-0000-000003130000}"/>
    <cellStyle name="20% - 강조색5 5 3 5" xfId="4912" xr:uid="{00000000-0005-0000-0000-000004130000}"/>
    <cellStyle name="20% - 강조색5 5 3 5 2" xfId="4913" xr:uid="{00000000-0005-0000-0000-000005130000}"/>
    <cellStyle name="20% - 강조색5 5 3 6" xfId="4914" xr:uid="{00000000-0005-0000-0000-000006130000}"/>
    <cellStyle name="20% - 강조색5 5 4" xfId="4915" xr:uid="{00000000-0005-0000-0000-000007130000}"/>
    <cellStyle name="20% - 강조색5 5 4 2" xfId="4916" xr:uid="{00000000-0005-0000-0000-000008130000}"/>
    <cellStyle name="20% - 강조색5 5 4 2 2" xfId="4917" xr:uid="{00000000-0005-0000-0000-000009130000}"/>
    <cellStyle name="20% - 강조색5 5 4 2 2 2" xfId="4918" xr:uid="{00000000-0005-0000-0000-00000A130000}"/>
    <cellStyle name="20% - 강조색5 5 4 2 3" xfId="4919" xr:uid="{00000000-0005-0000-0000-00000B130000}"/>
    <cellStyle name="20% - 강조색5 5 4 3" xfId="4920" xr:uid="{00000000-0005-0000-0000-00000C130000}"/>
    <cellStyle name="20% - 강조색5 5 4 3 2" xfId="4921" xr:uid="{00000000-0005-0000-0000-00000D130000}"/>
    <cellStyle name="20% - 강조색5 5 4 3 2 2" xfId="4922" xr:uid="{00000000-0005-0000-0000-00000E130000}"/>
    <cellStyle name="20% - 강조색5 5 4 3 3" xfId="4923" xr:uid="{00000000-0005-0000-0000-00000F130000}"/>
    <cellStyle name="20% - 강조색5 5 4 4" xfId="4924" xr:uid="{00000000-0005-0000-0000-000010130000}"/>
    <cellStyle name="20% - 강조색5 5 4 4 2" xfId="4925" xr:uid="{00000000-0005-0000-0000-000011130000}"/>
    <cellStyle name="20% - 강조색5 5 4 4 2 2" xfId="4926" xr:uid="{00000000-0005-0000-0000-000012130000}"/>
    <cellStyle name="20% - 강조색5 5 4 4 3" xfId="4927" xr:uid="{00000000-0005-0000-0000-000013130000}"/>
    <cellStyle name="20% - 강조색5 5 4 5" xfId="4928" xr:uid="{00000000-0005-0000-0000-000014130000}"/>
    <cellStyle name="20% - 강조색5 5 4 5 2" xfId="4929" xr:uid="{00000000-0005-0000-0000-000015130000}"/>
    <cellStyle name="20% - 강조색5 5 4 6" xfId="4930" xr:uid="{00000000-0005-0000-0000-000016130000}"/>
    <cellStyle name="20% - 강조색5 5 5" xfId="4931" xr:uid="{00000000-0005-0000-0000-000017130000}"/>
    <cellStyle name="20% - 강조색5 5 5 2" xfId="4932" xr:uid="{00000000-0005-0000-0000-000018130000}"/>
    <cellStyle name="20% - 강조색5 5 5 2 2" xfId="4933" xr:uid="{00000000-0005-0000-0000-000019130000}"/>
    <cellStyle name="20% - 강조색5 5 5 3" xfId="4934" xr:uid="{00000000-0005-0000-0000-00001A130000}"/>
    <cellStyle name="20% - 강조색5 5 6" xfId="4935" xr:uid="{00000000-0005-0000-0000-00001B130000}"/>
    <cellStyle name="20% - 강조색5 5 6 2" xfId="4936" xr:uid="{00000000-0005-0000-0000-00001C130000}"/>
    <cellStyle name="20% - 강조색5 5 6 2 2" xfId="4937" xr:uid="{00000000-0005-0000-0000-00001D130000}"/>
    <cellStyle name="20% - 강조색5 5 6 3" xfId="4938" xr:uid="{00000000-0005-0000-0000-00001E130000}"/>
    <cellStyle name="20% - 강조색5 5 7" xfId="4939" xr:uid="{00000000-0005-0000-0000-00001F130000}"/>
    <cellStyle name="20% - 강조색5 5 7 2" xfId="4940" xr:uid="{00000000-0005-0000-0000-000020130000}"/>
    <cellStyle name="20% - 강조색5 5 7 2 2" xfId="4941" xr:uid="{00000000-0005-0000-0000-000021130000}"/>
    <cellStyle name="20% - 강조색5 5 7 3" xfId="4942" xr:uid="{00000000-0005-0000-0000-000022130000}"/>
    <cellStyle name="20% - 강조색5 5 8" xfId="4943" xr:uid="{00000000-0005-0000-0000-000023130000}"/>
    <cellStyle name="20% - 강조색5 5 8 2" xfId="4944" xr:uid="{00000000-0005-0000-0000-000024130000}"/>
    <cellStyle name="20% - 강조색5 5 8 2 2" xfId="4945" xr:uid="{00000000-0005-0000-0000-000025130000}"/>
    <cellStyle name="20% - 강조색5 5 8 3" xfId="4946" xr:uid="{00000000-0005-0000-0000-000026130000}"/>
    <cellStyle name="20% - 강조색5 5 9" xfId="4947" xr:uid="{00000000-0005-0000-0000-000027130000}"/>
    <cellStyle name="20% - 강조색5 5 9 2" xfId="4948" xr:uid="{00000000-0005-0000-0000-000028130000}"/>
    <cellStyle name="20% - 강조색5 6" xfId="4949" xr:uid="{00000000-0005-0000-0000-000029130000}"/>
    <cellStyle name="20% - 강조색5 6 10" xfId="4950" xr:uid="{00000000-0005-0000-0000-00002A130000}"/>
    <cellStyle name="20% - 강조색5 6 2" xfId="4951" xr:uid="{00000000-0005-0000-0000-00002B130000}"/>
    <cellStyle name="20% - 강조색5 6 2 2" xfId="4952" xr:uid="{00000000-0005-0000-0000-00002C130000}"/>
    <cellStyle name="20% - 강조색5 6 2 2 2" xfId="4953" xr:uid="{00000000-0005-0000-0000-00002D130000}"/>
    <cellStyle name="20% - 강조색5 6 2 2 2 2" xfId="4954" xr:uid="{00000000-0005-0000-0000-00002E130000}"/>
    <cellStyle name="20% - 강조색5 6 2 2 2 2 2" xfId="4955" xr:uid="{00000000-0005-0000-0000-00002F130000}"/>
    <cellStyle name="20% - 강조색5 6 2 2 2 3" xfId="4956" xr:uid="{00000000-0005-0000-0000-000030130000}"/>
    <cellStyle name="20% - 강조색5 6 2 2 3" xfId="4957" xr:uid="{00000000-0005-0000-0000-000031130000}"/>
    <cellStyle name="20% - 강조색5 6 2 2 3 2" xfId="4958" xr:uid="{00000000-0005-0000-0000-000032130000}"/>
    <cellStyle name="20% - 강조색5 6 2 2 3 2 2" xfId="4959" xr:uid="{00000000-0005-0000-0000-000033130000}"/>
    <cellStyle name="20% - 강조색5 6 2 2 3 3" xfId="4960" xr:uid="{00000000-0005-0000-0000-000034130000}"/>
    <cellStyle name="20% - 강조색5 6 2 2 4" xfId="4961" xr:uid="{00000000-0005-0000-0000-000035130000}"/>
    <cellStyle name="20% - 강조색5 6 2 2 4 2" xfId="4962" xr:uid="{00000000-0005-0000-0000-000036130000}"/>
    <cellStyle name="20% - 강조색5 6 2 2 4 2 2" xfId="4963" xr:uid="{00000000-0005-0000-0000-000037130000}"/>
    <cellStyle name="20% - 강조색5 6 2 2 4 3" xfId="4964" xr:uid="{00000000-0005-0000-0000-000038130000}"/>
    <cellStyle name="20% - 강조색5 6 2 2 5" xfId="4965" xr:uid="{00000000-0005-0000-0000-000039130000}"/>
    <cellStyle name="20% - 강조색5 6 2 2 5 2" xfId="4966" xr:uid="{00000000-0005-0000-0000-00003A130000}"/>
    <cellStyle name="20% - 강조색5 6 2 2 6" xfId="4967" xr:uid="{00000000-0005-0000-0000-00003B130000}"/>
    <cellStyle name="20% - 강조색5 6 2 3" xfId="4968" xr:uid="{00000000-0005-0000-0000-00003C130000}"/>
    <cellStyle name="20% - 강조색5 6 2 3 2" xfId="4969" xr:uid="{00000000-0005-0000-0000-00003D130000}"/>
    <cellStyle name="20% - 강조색5 6 2 3 2 2" xfId="4970" xr:uid="{00000000-0005-0000-0000-00003E130000}"/>
    <cellStyle name="20% - 강조색5 6 2 3 3" xfId="4971" xr:uid="{00000000-0005-0000-0000-00003F130000}"/>
    <cellStyle name="20% - 강조색5 6 2 4" xfId="4972" xr:uid="{00000000-0005-0000-0000-000040130000}"/>
    <cellStyle name="20% - 강조색5 6 2 4 2" xfId="4973" xr:uid="{00000000-0005-0000-0000-000041130000}"/>
    <cellStyle name="20% - 강조색5 6 2 4 2 2" xfId="4974" xr:uid="{00000000-0005-0000-0000-000042130000}"/>
    <cellStyle name="20% - 강조색5 6 2 4 3" xfId="4975" xr:uid="{00000000-0005-0000-0000-000043130000}"/>
    <cellStyle name="20% - 강조색5 6 2 5" xfId="4976" xr:uid="{00000000-0005-0000-0000-000044130000}"/>
    <cellStyle name="20% - 강조색5 6 2 5 2" xfId="4977" xr:uid="{00000000-0005-0000-0000-000045130000}"/>
    <cellStyle name="20% - 강조색5 6 2 5 2 2" xfId="4978" xr:uid="{00000000-0005-0000-0000-000046130000}"/>
    <cellStyle name="20% - 강조색5 6 2 5 3" xfId="4979" xr:uid="{00000000-0005-0000-0000-000047130000}"/>
    <cellStyle name="20% - 강조색5 6 2 6" xfId="4980" xr:uid="{00000000-0005-0000-0000-000048130000}"/>
    <cellStyle name="20% - 강조색5 6 2 6 2" xfId="4981" xr:uid="{00000000-0005-0000-0000-000049130000}"/>
    <cellStyle name="20% - 강조색5 6 2 7" xfId="4982" xr:uid="{00000000-0005-0000-0000-00004A130000}"/>
    <cellStyle name="20% - 강조색5 6 2 8" xfId="4983" xr:uid="{00000000-0005-0000-0000-00004B130000}"/>
    <cellStyle name="20% - 강조색5 6 3" xfId="4984" xr:uid="{00000000-0005-0000-0000-00004C130000}"/>
    <cellStyle name="20% - 강조색5 6 3 2" xfId="4985" xr:uid="{00000000-0005-0000-0000-00004D130000}"/>
    <cellStyle name="20% - 강조색5 6 3 2 2" xfId="4986" xr:uid="{00000000-0005-0000-0000-00004E130000}"/>
    <cellStyle name="20% - 강조색5 6 3 2 2 2" xfId="4987" xr:uid="{00000000-0005-0000-0000-00004F130000}"/>
    <cellStyle name="20% - 강조색5 6 3 2 3" xfId="4988" xr:uid="{00000000-0005-0000-0000-000050130000}"/>
    <cellStyle name="20% - 강조색5 6 3 3" xfId="4989" xr:uid="{00000000-0005-0000-0000-000051130000}"/>
    <cellStyle name="20% - 강조색5 6 3 3 2" xfId="4990" xr:uid="{00000000-0005-0000-0000-000052130000}"/>
    <cellStyle name="20% - 강조색5 6 3 3 2 2" xfId="4991" xr:uid="{00000000-0005-0000-0000-000053130000}"/>
    <cellStyle name="20% - 강조색5 6 3 3 3" xfId="4992" xr:uid="{00000000-0005-0000-0000-000054130000}"/>
    <cellStyle name="20% - 강조색5 6 3 4" xfId="4993" xr:uid="{00000000-0005-0000-0000-000055130000}"/>
    <cellStyle name="20% - 강조색5 6 3 4 2" xfId="4994" xr:uid="{00000000-0005-0000-0000-000056130000}"/>
    <cellStyle name="20% - 강조색5 6 3 4 2 2" xfId="4995" xr:uid="{00000000-0005-0000-0000-000057130000}"/>
    <cellStyle name="20% - 강조색5 6 3 4 3" xfId="4996" xr:uid="{00000000-0005-0000-0000-000058130000}"/>
    <cellStyle name="20% - 강조색5 6 3 5" xfId="4997" xr:uid="{00000000-0005-0000-0000-000059130000}"/>
    <cellStyle name="20% - 강조색5 6 3 5 2" xfId="4998" xr:uid="{00000000-0005-0000-0000-00005A130000}"/>
    <cellStyle name="20% - 강조색5 6 3 6" xfId="4999" xr:uid="{00000000-0005-0000-0000-00005B130000}"/>
    <cellStyle name="20% - 강조색5 6 4" xfId="5000" xr:uid="{00000000-0005-0000-0000-00005C130000}"/>
    <cellStyle name="20% - 강조색5 6 4 2" xfId="5001" xr:uid="{00000000-0005-0000-0000-00005D130000}"/>
    <cellStyle name="20% - 강조색5 6 4 2 2" xfId="5002" xr:uid="{00000000-0005-0000-0000-00005E130000}"/>
    <cellStyle name="20% - 강조색5 6 4 3" xfId="5003" xr:uid="{00000000-0005-0000-0000-00005F130000}"/>
    <cellStyle name="20% - 강조색5 6 5" xfId="5004" xr:uid="{00000000-0005-0000-0000-000060130000}"/>
    <cellStyle name="20% - 강조색5 6 5 2" xfId="5005" xr:uid="{00000000-0005-0000-0000-000061130000}"/>
    <cellStyle name="20% - 강조색5 6 5 2 2" xfId="5006" xr:uid="{00000000-0005-0000-0000-000062130000}"/>
    <cellStyle name="20% - 강조색5 6 5 3" xfId="5007" xr:uid="{00000000-0005-0000-0000-000063130000}"/>
    <cellStyle name="20% - 강조색5 6 6" xfId="5008" xr:uid="{00000000-0005-0000-0000-000064130000}"/>
    <cellStyle name="20% - 강조색5 6 6 2" xfId="5009" xr:uid="{00000000-0005-0000-0000-000065130000}"/>
    <cellStyle name="20% - 강조색5 6 6 2 2" xfId="5010" xr:uid="{00000000-0005-0000-0000-000066130000}"/>
    <cellStyle name="20% - 강조색5 6 6 3" xfId="5011" xr:uid="{00000000-0005-0000-0000-000067130000}"/>
    <cellStyle name="20% - 강조색5 6 7" xfId="5012" xr:uid="{00000000-0005-0000-0000-000068130000}"/>
    <cellStyle name="20% - 강조색5 6 7 2" xfId="5013" xr:uid="{00000000-0005-0000-0000-000069130000}"/>
    <cellStyle name="20% - 강조색5 6 7 2 2" xfId="5014" xr:uid="{00000000-0005-0000-0000-00006A130000}"/>
    <cellStyle name="20% - 강조색5 6 7 3" xfId="5015" xr:uid="{00000000-0005-0000-0000-00006B130000}"/>
    <cellStyle name="20% - 강조색5 6 8" xfId="5016" xr:uid="{00000000-0005-0000-0000-00006C130000}"/>
    <cellStyle name="20% - 강조색5 6 8 2" xfId="5017" xr:uid="{00000000-0005-0000-0000-00006D130000}"/>
    <cellStyle name="20% - 강조색5 6 9" xfId="5018" xr:uid="{00000000-0005-0000-0000-00006E130000}"/>
    <cellStyle name="20% - 강조색5 7" xfId="5019" xr:uid="{00000000-0005-0000-0000-00006F130000}"/>
    <cellStyle name="20% - 강조색5 7 2" xfId="5020" xr:uid="{00000000-0005-0000-0000-000070130000}"/>
    <cellStyle name="20% - 강조색5 7 2 2" xfId="5021" xr:uid="{00000000-0005-0000-0000-000071130000}"/>
    <cellStyle name="20% - 강조색5 7 2 2 2" xfId="5022" xr:uid="{00000000-0005-0000-0000-000072130000}"/>
    <cellStyle name="20% - 강조색5 7 2 2 2 2" xfId="5023" xr:uid="{00000000-0005-0000-0000-000073130000}"/>
    <cellStyle name="20% - 강조색5 7 2 2 3" xfId="5024" xr:uid="{00000000-0005-0000-0000-000074130000}"/>
    <cellStyle name="20% - 강조색5 7 2 3" xfId="5025" xr:uid="{00000000-0005-0000-0000-000075130000}"/>
    <cellStyle name="20% - 강조색5 7 2 3 2" xfId="5026" xr:uid="{00000000-0005-0000-0000-000076130000}"/>
    <cellStyle name="20% - 강조색5 7 2 3 2 2" xfId="5027" xr:uid="{00000000-0005-0000-0000-000077130000}"/>
    <cellStyle name="20% - 강조색5 7 2 3 3" xfId="5028" xr:uid="{00000000-0005-0000-0000-000078130000}"/>
    <cellStyle name="20% - 강조색5 7 2 4" xfId="5029" xr:uid="{00000000-0005-0000-0000-000079130000}"/>
    <cellStyle name="20% - 강조색5 7 2 4 2" xfId="5030" xr:uid="{00000000-0005-0000-0000-00007A130000}"/>
    <cellStyle name="20% - 강조색5 7 2 4 2 2" xfId="5031" xr:uid="{00000000-0005-0000-0000-00007B130000}"/>
    <cellStyle name="20% - 강조색5 7 2 4 3" xfId="5032" xr:uid="{00000000-0005-0000-0000-00007C130000}"/>
    <cellStyle name="20% - 강조색5 7 2 5" xfId="5033" xr:uid="{00000000-0005-0000-0000-00007D130000}"/>
    <cellStyle name="20% - 강조색5 7 2 5 2" xfId="5034" xr:uid="{00000000-0005-0000-0000-00007E130000}"/>
    <cellStyle name="20% - 강조색5 7 2 6" xfId="5035" xr:uid="{00000000-0005-0000-0000-00007F130000}"/>
    <cellStyle name="20% - 강조색5 7 3" xfId="5036" xr:uid="{00000000-0005-0000-0000-000080130000}"/>
    <cellStyle name="20% - 강조색5 7 3 2" xfId="5037" xr:uid="{00000000-0005-0000-0000-000081130000}"/>
    <cellStyle name="20% - 강조색5 7 3 2 2" xfId="5038" xr:uid="{00000000-0005-0000-0000-000082130000}"/>
    <cellStyle name="20% - 강조색5 7 3 3" xfId="5039" xr:uid="{00000000-0005-0000-0000-000083130000}"/>
    <cellStyle name="20% - 강조색5 7 4" xfId="5040" xr:uid="{00000000-0005-0000-0000-000084130000}"/>
    <cellStyle name="20% - 강조색5 7 4 2" xfId="5041" xr:uid="{00000000-0005-0000-0000-000085130000}"/>
    <cellStyle name="20% - 강조색5 7 4 2 2" xfId="5042" xr:uid="{00000000-0005-0000-0000-000086130000}"/>
    <cellStyle name="20% - 강조색5 7 4 3" xfId="5043" xr:uid="{00000000-0005-0000-0000-000087130000}"/>
    <cellStyle name="20% - 강조색5 7 5" xfId="5044" xr:uid="{00000000-0005-0000-0000-000088130000}"/>
    <cellStyle name="20% - 강조색5 7 5 2" xfId="5045" xr:uid="{00000000-0005-0000-0000-000089130000}"/>
    <cellStyle name="20% - 강조색5 7 5 2 2" xfId="5046" xr:uid="{00000000-0005-0000-0000-00008A130000}"/>
    <cellStyle name="20% - 강조색5 7 5 3" xfId="5047" xr:uid="{00000000-0005-0000-0000-00008B130000}"/>
    <cellStyle name="20% - 강조색5 7 6" xfId="5048" xr:uid="{00000000-0005-0000-0000-00008C130000}"/>
    <cellStyle name="20% - 강조색5 7 6 2" xfId="5049" xr:uid="{00000000-0005-0000-0000-00008D130000}"/>
    <cellStyle name="20% - 강조색5 7 7" xfId="5050" xr:uid="{00000000-0005-0000-0000-00008E130000}"/>
    <cellStyle name="20% - 강조색5 7 8" xfId="5051" xr:uid="{00000000-0005-0000-0000-00008F130000}"/>
    <cellStyle name="20% - 강조색5 8" xfId="5052" xr:uid="{00000000-0005-0000-0000-000090130000}"/>
    <cellStyle name="20% - 강조색5 8 2" xfId="5053" xr:uid="{00000000-0005-0000-0000-000091130000}"/>
    <cellStyle name="20% - 강조색5 8 2 2" xfId="5054" xr:uid="{00000000-0005-0000-0000-000092130000}"/>
    <cellStyle name="20% - 강조색5 8 2 2 2" xfId="5055" xr:uid="{00000000-0005-0000-0000-000093130000}"/>
    <cellStyle name="20% - 강조색5 8 2 3" xfId="5056" xr:uid="{00000000-0005-0000-0000-000094130000}"/>
    <cellStyle name="20% - 강조색5 8 3" xfId="5057" xr:uid="{00000000-0005-0000-0000-000095130000}"/>
    <cellStyle name="20% - 강조색5 8 3 2" xfId="5058" xr:uid="{00000000-0005-0000-0000-000096130000}"/>
    <cellStyle name="20% - 강조색5 8 3 2 2" xfId="5059" xr:uid="{00000000-0005-0000-0000-000097130000}"/>
    <cellStyle name="20% - 강조색5 8 3 3" xfId="5060" xr:uid="{00000000-0005-0000-0000-000098130000}"/>
    <cellStyle name="20% - 강조색5 8 4" xfId="5061" xr:uid="{00000000-0005-0000-0000-000099130000}"/>
    <cellStyle name="20% - 강조색5 8 4 2" xfId="5062" xr:uid="{00000000-0005-0000-0000-00009A130000}"/>
    <cellStyle name="20% - 강조색5 8 4 2 2" xfId="5063" xr:uid="{00000000-0005-0000-0000-00009B130000}"/>
    <cellStyle name="20% - 강조색5 8 4 3" xfId="5064" xr:uid="{00000000-0005-0000-0000-00009C130000}"/>
    <cellStyle name="20% - 강조색5 8 5" xfId="5065" xr:uid="{00000000-0005-0000-0000-00009D130000}"/>
    <cellStyle name="20% - 강조색5 8 5 2" xfId="5066" xr:uid="{00000000-0005-0000-0000-00009E130000}"/>
    <cellStyle name="20% - 강조색5 8 6" xfId="5067" xr:uid="{00000000-0005-0000-0000-00009F130000}"/>
    <cellStyle name="20% - 강조색5 9" xfId="5068" xr:uid="{00000000-0005-0000-0000-0000A0130000}"/>
    <cellStyle name="20% - 강조색5 9 2" xfId="5069" xr:uid="{00000000-0005-0000-0000-0000A1130000}"/>
    <cellStyle name="20% - 강조색5 9 2 2" xfId="5070" xr:uid="{00000000-0005-0000-0000-0000A2130000}"/>
    <cellStyle name="20% - 강조색5 9 2 2 2" xfId="5071" xr:uid="{00000000-0005-0000-0000-0000A3130000}"/>
    <cellStyle name="20% - 강조색5 9 2 3" xfId="5072" xr:uid="{00000000-0005-0000-0000-0000A4130000}"/>
    <cellStyle name="20% - 강조색5 9 3" xfId="5073" xr:uid="{00000000-0005-0000-0000-0000A5130000}"/>
    <cellStyle name="20% - 강조색5 9 3 2" xfId="5074" xr:uid="{00000000-0005-0000-0000-0000A6130000}"/>
    <cellStyle name="20% - 강조색5 9 3 2 2" xfId="5075" xr:uid="{00000000-0005-0000-0000-0000A7130000}"/>
    <cellStyle name="20% - 강조색5 9 3 3" xfId="5076" xr:uid="{00000000-0005-0000-0000-0000A8130000}"/>
    <cellStyle name="20% - 강조색5 9 4" xfId="5077" xr:uid="{00000000-0005-0000-0000-0000A9130000}"/>
    <cellStyle name="20% - 강조색5 9 4 2" xfId="5078" xr:uid="{00000000-0005-0000-0000-0000AA130000}"/>
    <cellStyle name="20% - 강조색5 9 4 2 2" xfId="5079" xr:uid="{00000000-0005-0000-0000-0000AB130000}"/>
    <cellStyle name="20% - 강조색5 9 4 3" xfId="5080" xr:uid="{00000000-0005-0000-0000-0000AC130000}"/>
    <cellStyle name="20% - 강조색5 9 5" xfId="5081" xr:uid="{00000000-0005-0000-0000-0000AD130000}"/>
    <cellStyle name="20% - 강조색5 9 5 2" xfId="5082" xr:uid="{00000000-0005-0000-0000-0000AE130000}"/>
    <cellStyle name="20% - 강조색5 9 6" xfId="5083" xr:uid="{00000000-0005-0000-0000-0000AF130000}"/>
    <cellStyle name="20% - 강조색6" xfId="39" builtinId="50" customBuiltin="1"/>
    <cellStyle name="20% - 강조색6 10" xfId="5084" xr:uid="{00000000-0005-0000-0000-0000B1130000}"/>
    <cellStyle name="20% - 강조색6 10 2" xfId="5085" xr:uid="{00000000-0005-0000-0000-0000B2130000}"/>
    <cellStyle name="20% - 강조색6 10 2 2" xfId="5086" xr:uid="{00000000-0005-0000-0000-0000B3130000}"/>
    <cellStyle name="20% - 강조색6 10 3" xfId="5087" xr:uid="{00000000-0005-0000-0000-0000B4130000}"/>
    <cellStyle name="20% - 강조색6 11" xfId="5088" xr:uid="{00000000-0005-0000-0000-0000B5130000}"/>
    <cellStyle name="20% - 강조색6 11 2" xfId="5089" xr:uid="{00000000-0005-0000-0000-0000B6130000}"/>
    <cellStyle name="20% - 강조색6 11 2 2" xfId="5090" xr:uid="{00000000-0005-0000-0000-0000B7130000}"/>
    <cellStyle name="20% - 강조색6 11 3" xfId="5091" xr:uid="{00000000-0005-0000-0000-0000B8130000}"/>
    <cellStyle name="20% - 강조색6 12" xfId="5092" xr:uid="{00000000-0005-0000-0000-0000B9130000}"/>
    <cellStyle name="20% - 강조색6 12 2" xfId="5093" xr:uid="{00000000-0005-0000-0000-0000BA130000}"/>
    <cellStyle name="20% - 강조색6 12 2 2" xfId="5094" xr:uid="{00000000-0005-0000-0000-0000BB130000}"/>
    <cellStyle name="20% - 강조색6 12 3" xfId="5095" xr:uid="{00000000-0005-0000-0000-0000BC130000}"/>
    <cellStyle name="20% - 강조색6 13" xfId="5096" xr:uid="{00000000-0005-0000-0000-0000BD130000}"/>
    <cellStyle name="20% - 강조색6 13 2" xfId="5097" xr:uid="{00000000-0005-0000-0000-0000BE130000}"/>
    <cellStyle name="20% - 강조색6 13 2 2" xfId="5098" xr:uid="{00000000-0005-0000-0000-0000BF130000}"/>
    <cellStyle name="20% - 강조색6 13 3" xfId="5099" xr:uid="{00000000-0005-0000-0000-0000C0130000}"/>
    <cellStyle name="20% - 강조색6 14" xfId="5100" xr:uid="{00000000-0005-0000-0000-0000C1130000}"/>
    <cellStyle name="20% - 강조색6 14 2" xfId="5101" xr:uid="{00000000-0005-0000-0000-0000C2130000}"/>
    <cellStyle name="20% - 강조색6 15" xfId="5102" xr:uid="{00000000-0005-0000-0000-0000C3130000}"/>
    <cellStyle name="20% - 강조색6 16" xfId="5103" xr:uid="{00000000-0005-0000-0000-0000C4130000}"/>
    <cellStyle name="20% - 강조색6 2" xfId="5104" xr:uid="{00000000-0005-0000-0000-0000C5130000}"/>
    <cellStyle name="20% - 강조색6 2 10" xfId="5105" xr:uid="{00000000-0005-0000-0000-0000C6130000}"/>
    <cellStyle name="20% - 강조색6 2 10 2" xfId="5106" xr:uid="{00000000-0005-0000-0000-0000C7130000}"/>
    <cellStyle name="20% - 강조색6 2 10 2 2" xfId="5107" xr:uid="{00000000-0005-0000-0000-0000C8130000}"/>
    <cellStyle name="20% - 강조색6 2 10 3" xfId="5108" xr:uid="{00000000-0005-0000-0000-0000C9130000}"/>
    <cellStyle name="20% - 강조색6 2 11" xfId="5109" xr:uid="{00000000-0005-0000-0000-0000CA130000}"/>
    <cellStyle name="20% - 강조색6 2 11 2" xfId="5110" xr:uid="{00000000-0005-0000-0000-0000CB130000}"/>
    <cellStyle name="20% - 강조색6 2 11 2 2" xfId="5111" xr:uid="{00000000-0005-0000-0000-0000CC130000}"/>
    <cellStyle name="20% - 강조색6 2 11 3" xfId="5112" xr:uid="{00000000-0005-0000-0000-0000CD130000}"/>
    <cellStyle name="20% - 강조색6 2 12" xfId="5113" xr:uid="{00000000-0005-0000-0000-0000CE130000}"/>
    <cellStyle name="20% - 강조색6 2 12 2" xfId="5114" xr:uid="{00000000-0005-0000-0000-0000CF130000}"/>
    <cellStyle name="20% - 강조색6 2 13" xfId="5115" xr:uid="{00000000-0005-0000-0000-0000D0130000}"/>
    <cellStyle name="20% - 강조색6 2 14" xfId="5116" xr:uid="{00000000-0005-0000-0000-0000D1130000}"/>
    <cellStyle name="20% - 강조색6 2 2" xfId="5117" xr:uid="{00000000-0005-0000-0000-0000D2130000}"/>
    <cellStyle name="20% - 강조색6 2 2 10" xfId="5118" xr:uid="{00000000-0005-0000-0000-0000D3130000}"/>
    <cellStyle name="20% - 강조색6 2 2 11" xfId="5119" xr:uid="{00000000-0005-0000-0000-0000D4130000}"/>
    <cellStyle name="20% - 강조색6 2 2 2" xfId="5120" xr:uid="{00000000-0005-0000-0000-0000D5130000}"/>
    <cellStyle name="20% - 강조색6 2 2 2 2" xfId="5121" xr:uid="{00000000-0005-0000-0000-0000D6130000}"/>
    <cellStyle name="20% - 강조색6 2 2 2 2 2" xfId="5122" xr:uid="{00000000-0005-0000-0000-0000D7130000}"/>
    <cellStyle name="20% - 강조색6 2 2 2 2 2 2" xfId="5123" xr:uid="{00000000-0005-0000-0000-0000D8130000}"/>
    <cellStyle name="20% - 강조색6 2 2 2 2 2 2 2" xfId="5124" xr:uid="{00000000-0005-0000-0000-0000D9130000}"/>
    <cellStyle name="20% - 강조색6 2 2 2 2 2 3" xfId="5125" xr:uid="{00000000-0005-0000-0000-0000DA130000}"/>
    <cellStyle name="20% - 강조색6 2 2 2 2 3" xfId="5126" xr:uid="{00000000-0005-0000-0000-0000DB130000}"/>
    <cellStyle name="20% - 강조색6 2 2 2 2 3 2" xfId="5127" xr:uid="{00000000-0005-0000-0000-0000DC130000}"/>
    <cellStyle name="20% - 강조색6 2 2 2 2 3 2 2" xfId="5128" xr:uid="{00000000-0005-0000-0000-0000DD130000}"/>
    <cellStyle name="20% - 강조색6 2 2 2 2 3 3" xfId="5129" xr:uid="{00000000-0005-0000-0000-0000DE130000}"/>
    <cellStyle name="20% - 강조색6 2 2 2 2 4" xfId="5130" xr:uid="{00000000-0005-0000-0000-0000DF130000}"/>
    <cellStyle name="20% - 강조색6 2 2 2 2 4 2" xfId="5131" xr:uid="{00000000-0005-0000-0000-0000E0130000}"/>
    <cellStyle name="20% - 강조색6 2 2 2 2 4 2 2" xfId="5132" xr:uid="{00000000-0005-0000-0000-0000E1130000}"/>
    <cellStyle name="20% - 강조색6 2 2 2 2 4 3" xfId="5133" xr:uid="{00000000-0005-0000-0000-0000E2130000}"/>
    <cellStyle name="20% - 강조색6 2 2 2 2 5" xfId="5134" xr:uid="{00000000-0005-0000-0000-0000E3130000}"/>
    <cellStyle name="20% - 강조색6 2 2 2 2 5 2" xfId="5135" xr:uid="{00000000-0005-0000-0000-0000E4130000}"/>
    <cellStyle name="20% - 강조색6 2 2 2 2 6" xfId="5136" xr:uid="{00000000-0005-0000-0000-0000E5130000}"/>
    <cellStyle name="20% - 강조색6 2 2 2 3" xfId="5137" xr:uid="{00000000-0005-0000-0000-0000E6130000}"/>
    <cellStyle name="20% - 강조색6 2 2 2 3 2" xfId="5138" xr:uid="{00000000-0005-0000-0000-0000E7130000}"/>
    <cellStyle name="20% - 강조색6 2 2 2 3 2 2" xfId="5139" xr:uid="{00000000-0005-0000-0000-0000E8130000}"/>
    <cellStyle name="20% - 강조색6 2 2 2 3 3" xfId="5140" xr:uid="{00000000-0005-0000-0000-0000E9130000}"/>
    <cellStyle name="20% - 강조색6 2 2 2 4" xfId="5141" xr:uid="{00000000-0005-0000-0000-0000EA130000}"/>
    <cellStyle name="20% - 강조색6 2 2 2 4 2" xfId="5142" xr:uid="{00000000-0005-0000-0000-0000EB130000}"/>
    <cellStyle name="20% - 강조색6 2 2 2 4 2 2" xfId="5143" xr:uid="{00000000-0005-0000-0000-0000EC130000}"/>
    <cellStyle name="20% - 강조색6 2 2 2 4 3" xfId="5144" xr:uid="{00000000-0005-0000-0000-0000ED130000}"/>
    <cellStyle name="20% - 강조색6 2 2 2 5" xfId="5145" xr:uid="{00000000-0005-0000-0000-0000EE130000}"/>
    <cellStyle name="20% - 강조색6 2 2 2 5 2" xfId="5146" xr:uid="{00000000-0005-0000-0000-0000EF130000}"/>
    <cellStyle name="20% - 강조색6 2 2 2 5 2 2" xfId="5147" xr:uid="{00000000-0005-0000-0000-0000F0130000}"/>
    <cellStyle name="20% - 강조색6 2 2 2 5 3" xfId="5148" xr:uid="{00000000-0005-0000-0000-0000F1130000}"/>
    <cellStyle name="20% - 강조색6 2 2 2 6" xfId="5149" xr:uid="{00000000-0005-0000-0000-0000F2130000}"/>
    <cellStyle name="20% - 강조색6 2 2 2 6 2" xfId="5150" xr:uid="{00000000-0005-0000-0000-0000F3130000}"/>
    <cellStyle name="20% - 강조색6 2 2 2 6 2 2" xfId="5151" xr:uid="{00000000-0005-0000-0000-0000F4130000}"/>
    <cellStyle name="20% - 강조색6 2 2 2 6 3" xfId="5152" xr:uid="{00000000-0005-0000-0000-0000F5130000}"/>
    <cellStyle name="20% - 강조색6 2 2 2 7" xfId="5153" xr:uid="{00000000-0005-0000-0000-0000F6130000}"/>
    <cellStyle name="20% - 강조색6 2 2 2 7 2" xfId="5154" xr:uid="{00000000-0005-0000-0000-0000F7130000}"/>
    <cellStyle name="20% - 강조색6 2 2 2 8" xfId="5155" xr:uid="{00000000-0005-0000-0000-0000F8130000}"/>
    <cellStyle name="20% - 강조색6 2 2 2 9" xfId="5156" xr:uid="{00000000-0005-0000-0000-0000F9130000}"/>
    <cellStyle name="20% - 강조색6 2 2 3" xfId="5157" xr:uid="{00000000-0005-0000-0000-0000FA130000}"/>
    <cellStyle name="20% - 강조색6 2 2 3 2" xfId="5158" xr:uid="{00000000-0005-0000-0000-0000FB130000}"/>
    <cellStyle name="20% - 강조색6 2 2 3 2 2" xfId="5159" xr:uid="{00000000-0005-0000-0000-0000FC130000}"/>
    <cellStyle name="20% - 강조색6 2 2 3 2 2 2" xfId="5160" xr:uid="{00000000-0005-0000-0000-0000FD130000}"/>
    <cellStyle name="20% - 강조색6 2 2 3 2 3" xfId="5161" xr:uid="{00000000-0005-0000-0000-0000FE130000}"/>
    <cellStyle name="20% - 강조색6 2 2 3 3" xfId="5162" xr:uid="{00000000-0005-0000-0000-0000FF130000}"/>
    <cellStyle name="20% - 강조색6 2 2 3 3 2" xfId="5163" xr:uid="{00000000-0005-0000-0000-000000140000}"/>
    <cellStyle name="20% - 강조색6 2 2 3 3 2 2" xfId="5164" xr:uid="{00000000-0005-0000-0000-000001140000}"/>
    <cellStyle name="20% - 강조색6 2 2 3 3 3" xfId="5165" xr:uid="{00000000-0005-0000-0000-000002140000}"/>
    <cellStyle name="20% - 강조색6 2 2 3 4" xfId="5166" xr:uid="{00000000-0005-0000-0000-000003140000}"/>
    <cellStyle name="20% - 강조색6 2 2 3 4 2" xfId="5167" xr:uid="{00000000-0005-0000-0000-000004140000}"/>
    <cellStyle name="20% - 강조색6 2 2 3 4 2 2" xfId="5168" xr:uid="{00000000-0005-0000-0000-000005140000}"/>
    <cellStyle name="20% - 강조색6 2 2 3 4 3" xfId="5169" xr:uid="{00000000-0005-0000-0000-000006140000}"/>
    <cellStyle name="20% - 강조색6 2 2 3 5" xfId="5170" xr:uid="{00000000-0005-0000-0000-000007140000}"/>
    <cellStyle name="20% - 강조색6 2 2 3 5 2" xfId="5171" xr:uid="{00000000-0005-0000-0000-000008140000}"/>
    <cellStyle name="20% - 강조색6 2 2 3 6" xfId="5172" xr:uid="{00000000-0005-0000-0000-000009140000}"/>
    <cellStyle name="20% - 강조색6 2 2 4" xfId="5173" xr:uid="{00000000-0005-0000-0000-00000A140000}"/>
    <cellStyle name="20% - 강조색6 2 2 4 2" xfId="5174" xr:uid="{00000000-0005-0000-0000-00000B140000}"/>
    <cellStyle name="20% - 강조색6 2 2 4 2 2" xfId="5175" xr:uid="{00000000-0005-0000-0000-00000C140000}"/>
    <cellStyle name="20% - 강조색6 2 2 4 2 2 2" xfId="5176" xr:uid="{00000000-0005-0000-0000-00000D140000}"/>
    <cellStyle name="20% - 강조색6 2 2 4 2 3" xfId="5177" xr:uid="{00000000-0005-0000-0000-00000E140000}"/>
    <cellStyle name="20% - 강조색6 2 2 4 3" xfId="5178" xr:uid="{00000000-0005-0000-0000-00000F140000}"/>
    <cellStyle name="20% - 강조색6 2 2 4 3 2" xfId="5179" xr:uid="{00000000-0005-0000-0000-000010140000}"/>
    <cellStyle name="20% - 강조색6 2 2 4 3 2 2" xfId="5180" xr:uid="{00000000-0005-0000-0000-000011140000}"/>
    <cellStyle name="20% - 강조색6 2 2 4 3 3" xfId="5181" xr:uid="{00000000-0005-0000-0000-000012140000}"/>
    <cellStyle name="20% - 강조색6 2 2 4 4" xfId="5182" xr:uid="{00000000-0005-0000-0000-000013140000}"/>
    <cellStyle name="20% - 강조색6 2 2 4 4 2" xfId="5183" xr:uid="{00000000-0005-0000-0000-000014140000}"/>
    <cellStyle name="20% - 강조색6 2 2 4 4 2 2" xfId="5184" xr:uid="{00000000-0005-0000-0000-000015140000}"/>
    <cellStyle name="20% - 강조색6 2 2 4 4 3" xfId="5185" xr:uid="{00000000-0005-0000-0000-000016140000}"/>
    <cellStyle name="20% - 강조색6 2 2 4 5" xfId="5186" xr:uid="{00000000-0005-0000-0000-000017140000}"/>
    <cellStyle name="20% - 강조색6 2 2 4 5 2" xfId="5187" xr:uid="{00000000-0005-0000-0000-000018140000}"/>
    <cellStyle name="20% - 강조색6 2 2 4 6" xfId="5188" xr:uid="{00000000-0005-0000-0000-000019140000}"/>
    <cellStyle name="20% - 강조색6 2 2 5" xfId="5189" xr:uid="{00000000-0005-0000-0000-00001A140000}"/>
    <cellStyle name="20% - 강조색6 2 2 5 2" xfId="5190" xr:uid="{00000000-0005-0000-0000-00001B140000}"/>
    <cellStyle name="20% - 강조색6 2 2 5 2 2" xfId="5191" xr:uid="{00000000-0005-0000-0000-00001C140000}"/>
    <cellStyle name="20% - 강조색6 2 2 5 3" xfId="5192" xr:uid="{00000000-0005-0000-0000-00001D140000}"/>
    <cellStyle name="20% - 강조색6 2 2 6" xfId="5193" xr:uid="{00000000-0005-0000-0000-00001E140000}"/>
    <cellStyle name="20% - 강조색6 2 2 6 2" xfId="5194" xr:uid="{00000000-0005-0000-0000-00001F140000}"/>
    <cellStyle name="20% - 강조색6 2 2 6 2 2" xfId="5195" xr:uid="{00000000-0005-0000-0000-000020140000}"/>
    <cellStyle name="20% - 강조색6 2 2 6 3" xfId="5196" xr:uid="{00000000-0005-0000-0000-000021140000}"/>
    <cellStyle name="20% - 강조색6 2 2 7" xfId="5197" xr:uid="{00000000-0005-0000-0000-000022140000}"/>
    <cellStyle name="20% - 강조색6 2 2 7 2" xfId="5198" xr:uid="{00000000-0005-0000-0000-000023140000}"/>
    <cellStyle name="20% - 강조색6 2 2 7 2 2" xfId="5199" xr:uid="{00000000-0005-0000-0000-000024140000}"/>
    <cellStyle name="20% - 강조색6 2 2 7 3" xfId="5200" xr:uid="{00000000-0005-0000-0000-000025140000}"/>
    <cellStyle name="20% - 강조색6 2 2 8" xfId="5201" xr:uid="{00000000-0005-0000-0000-000026140000}"/>
    <cellStyle name="20% - 강조색6 2 2 8 2" xfId="5202" xr:uid="{00000000-0005-0000-0000-000027140000}"/>
    <cellStyle name="20% - 강조색6 2 2 8 2 2" xfId="5203" xr:uid="{00000000-0005-0000-0000-000028140000}"/>
    <cellStyle name="20% - 강조색6 2 2 8 3" xfId="5204" xr:uid="{00000000-0005-0000-0000-000029140000}"/>
    <cellStyle name="20% - 강조색6 2 2 9" xfId="5205" xr:uid="{00000000-0005-0000-0000-00002A140000}"/>
    <cellStyle name="20% - 강조색6 2 2 9 2" xfId="5206" xr:uid="{00000000-0005-0000-0000-00002B140000}"/>
    <cellStyle name="20% - 강조색6 2 3" xfId="5207" xr:uid="{00000000-0005-0000-0000-00002C140000}"/>
    <cellStyle name="20% - 강조색6 2 3 10" xfId="5208" xr:uid="{00000000-0005-0000-0000-00002D140000}"/>
    <cellStyle name="20% - 강조색6 2 3 11" xfId="5209" xr:uid="{00000000-0005-0000-0000-00002E140000}"/>
    <cellStyle name="20% - 강조색6 2 3 2" xfId="5210" xr:uid="{00000000-0005-0000-0000-00002F140000}"/>
    <cellStyle name="20% - 강조색6 2 3 2 2" xfId="5211" xr:uid="{00000000-0005-0000-0000-000030140000}"/>
    <cellStyle name="20% - 강조색6 2 3 2 2 2" xfId="5212" xr:uid="{00000000-0005-0000-0000-000031140000}"/>
    <cellStyle name="20% - 강조색6 2 3 2 2 2 2" xfId="5213" xr:uid="{00000000-0005-0000-0000-000032140000}"/>
    <cellStyle name="20% - 강조색6 2 3 2 2 2 2 2" xfId="5214" xr:uid="{00000000-0005-0000-0000-000033140000}"/>
    <cellStyle name="20% - 강조색6 2 3 2 2 2 3" xfId="5215" xr:uid="{00000000-0005-0000-0000-000034140000}"/>
    <cellStyle name="20% - 강조색6 2 3 2 2 3" xfId="5216" xr:uid="{00000000-0005-0000-0000-000035140000}"/>
    <cellStyle name="20% - 강조색6 2 3 2 2 3 2" xfId="5217" xr:uid="{00000000-0005-0000-0000-000036140000}"/>
    <cellStyle name="20% - 강조색6 2 3 2 2 3 2 2" xfId="5218" xr:uid="{00000000-0005-0000-0000-000037140000}"/>
    <cellStyle name="20% - 강조색6 2 3 2 2 3 3" xfId="5219" xr:uid="{00000000-0005-0000-0000-000038140000}"/>
    <cellStyle name="20% - 강조색6 2 3 2 2 4" xfId="5220" xr:uid="{00000000-0005-0000-0000-000039140000}"/>
    <cellStyle name="20% - 강조색6 2 3 2 2 4 2" xfId="5221" xr:uid="{00000000-0005-0000-0000-00003A140000}"/>
    <cellStyle name="20% - 강조색6 2 3 2 2 4 2 2" xfId="5222" xr:uid="{00000000-0005-0000-0000-00003B140000}"/>
    <cellStyle name="20% - 강조색6 2 3 2 2 4 3" xfId="5223" xr:uid="{00000000-0005-0000-0000-00003C140000}"/>
    <cellStyle name="20% - 강조색6 2 3 2 2 5" xfId="5224" xr:uid="{00000000-0005-0000-0000-00003D140000}"/>
    <cellStyle name="20% - 강조색6 2 3 2 2 5 2" xfId="5225" xr:uid="{00000000-0005-0000-0000-00003E140000}"/>
    <cellStyle name="20% - 강조색6 2 3 2 2 6" xfId="5226" xr:uid="{00000000-0005-0000-0000-00003F140000}"/>
    <cellStyle name="20% - 강조색6 2 3 2 3" xfId="5227" xr:uid="{00000000-0005-0000-0000-000040140000}"/>
    <cellStyle name="20% - 강조색6 2 3 2 3 2" xfId="5228" xr:uid="{00000000-0005-0000-0000-000041140000}"/>
    <cellStyle name="20% - 강조색6 2 3 2 3 2 2" xfId="5229" xr:uid="{00000000-0005-0000-0000-000042140000}"/>
    <cellStyle name="20% - 강조색6 2 3 2 3 3" xfId="5230" xr:uid="{00000000-0005-0000-0000-000043140000}"/>
    <cellStyle name="20% - 강조색6 2 3 2 4" xfId="5231" xr:uid="{00000000-0005-0000-0000-000044140000}"/>
    <cellStyle name="20% - 강조색6 2 3 2 4 2" xfId="5232" xr:uid="{00000000-0005-0000-0000-000045140000}"/>
    <cellStyle name="20% - 강조색6 2 3 2 4 2 2" xfId="5233" xr:uid="{00000000-0005-0000-0000-000046140000}"/>
    <cellStyle name="20% - 강조색6 2 3 2 4 3" xfId="5234" xr:uid="{00000000-0005-0000-0000-000047140000}"/>
    <cellStyle name="20% - 강조색6 2 3 2 5" xfId="5235" xr:uid="{00000000-0005-0000-0000-000048140000}"/>
    <cellStyle name="20% - 강조색6 2 3 2 5 2" xfId="5236" xr:uid="{00000000-0005-0000-0000-000049140000}"/>
    <cellStyle name="20% - 강조색6 2 3 2 5 2 2" xfId="5237" xr:uid="{00000000-0005-0000-0000-00004A140000}"/>
    <cellStyle name="20% - 강조색6 2 3 2 5 3" xfId="5238" xr:uid="{00000000-0005-0000-0000-00004B140000}"/>
    <cellStyle name="20% - 강조색6 2 3 2 6" xfId="5239" xr:uid="{00000000-0005-0000-0000-00004C140000}"/>
    <cellStyle name="20% - 강조색6 2 3 2 6 2" xfId="5240" xr:uid="{00000000-0005-0000-0000-00004D140000}"/>
    <cellStyle name="20% - 강조색6 2 3 2 6 2 2" xfId="5241" xr:uid="{00000000-0005-0000-0000-00004E140000}"/>
    <cellStyle name="20% - 강조색6 2 3 2 6 3" xfId="5242" xr:uid="{00000000-0005-0000-0000-00004F140000}"/>
    <cellStyle name="20% - 강조색6 2 3 2 7" xfId="5243" xr:uid="{00000000-0005-0000-0000-000050140000}"/>
    <cellStyle name="20% - 강조색6 2 3 2 7 2" xfId="5244" xr:uid="{00000000-0005-0000-0000-000051140000}"/>
    <cellStyle name="20% - 강조색6 2 3 2 8" xfId="5245" xr:uid="{00000000-0005-0000-0000-000052140000}"/>
    <cellStyle name="20% - 강조색6 2 3 2 9" xfId="5246" xr:uid="{00000000-0005-0000-0000-000053140000}"/>
    <cellStyle name="20% - 강조색6 2 3 3" xfId="5247" xr:uid="{00000000-0005-0000-0000-000054140000}"/>
    <cellStyle name="20% - 강조색6 2 3 3 2" xfId="5248" xr:uid="{00000000-0005-0000-0000-000055140000}"/>
    <cellStyle name="20% - 강조색6 2 3 3 2 2" xfId="5249" xr:uid="{00000000-0005-0000-0000-000056140000}"/>
    <cellStyle name="20% - 강조색6 2 3 3 2 2 2" xfId="5250" xr:uid="{00000000-0005-0000-0000-000057140000}"/>
    <cellStyle name="20% - 강조색6 2 3 3 2 3" xfId="5251" xr:uid="{00000000-0005-0000-0000-000058140000}"/>
    <cellStyle name="20% - 강조색6 2 3 3 3" xfId="5252" xr:uid="{00000000-0005-0000-0000-000059140000}"/>
    <cellStyle name="20% - 강조색6 2 3 3 3 2" xfId="5253" xr:uid="{00000000-0005-0000-0000-00005A140000}"/>
    <cellStyle name="20% - 강조색6 2 3 3 3 2 2" xfId="5254" xr:uid="{00000000-0005-0000-0000-00005B140000}"/>
    <cellStyle name="20% - 강조색6 2 3 3 3 3" xfId="5255" xr:uid="{00000000-0005-0000-0000-00005C140000}"/>
    <cellStyle name="20% - 강조색6 2 3 3 4" xfId="5256" xr:uid="{00000000-0005-0000-0000-00005D140000}"/>
    <cellStyle name="20% - 강조색6 2 3 3 4 2" xfId="5257" xr:uid="{00000000-0005-0000-0000-00005E140000}"/>
    <cellStyle name="20% - 강조색6 2 3 3 4 2 2" xfId="5258" xr:uid="{00000000-0005-0000-0000-00005F140000}"/>
    <cellStyle name="20% - 강조색6 2 3 3 4 3" xfId="5259" xr:uid="{00000000-0005-0000-0000-000060140000}"/>
    <cellStyle name="20% - 강조색6 2 3 3 5" xfId="5260" xr:uid="{00000000-0005-0000-0000-000061140000}"/>
    <cellStyle name="20% - 강조색6 2 3 3 5 2" xfId="5261" xr:uid="{00000000-0005-0000-0000-000062140000}"/>
    <cellStyle name="20% - 강조색6 2 3 3 6" xfId="5262" xr:uid="{00000000-0005-0000-0000-000063140000}"/>
    <cellStyle name="20% - 강조색6 2 3 4" xfId="5263" xr:uid="{00000000-0005-0000-0000-000064140000}"/>
    <cellStyle name="20% - 강조색6 2 3 4 2" xfId="5264" xr:uid="{00000000-0005-0000-0000-000065140000}"/>
    <cellStyle name="20% - 강조색6 2 3 4 2 2" xfId="5265" xr:uid="{00000000-0005-0000-0000-000066140000}"/>
    <cellStyle name="20% - 강조색6 2 3 4 2 2 2" xfId="5266" xr:uid="{00000000-0005-0000-0000-000067140000}"/>
    <cellStyle name="20% - 강조색6 2 3 4 2 3" xfId="5267" xr:uid="{00000000-0005-0000-0000-000068140000}"/>
    <cellStyle name="20% - 강조색6 2 3 4 3" xfId="5268" xr:uid="{00000000-0005-0000-0000-000069140000}"/>
    <cellStyle name="20% - 강조색6 2 3 4 3 2" xfId="5269" xr:uid="{00000000-0005-0000-0000-00006A140000}"/>
    <cellStyle name="20% - 강조색6 2 3 4 3 2 2" xfId="5270" xr:uid="{00000000-0005-0000-0000-00006B140000}"/>
    <cellStyle name="20% - 강조색6 2 3 4 3 3" xfId="5271" xr:uid="{00000000-0005-0000-0000-00006C140000}"/>
    <cellStyle name="20% - 강조색6 2 3 4 4" xfId="5272" xr:uid="{00000000-0005-0000-0000-00006D140000}"/>
    <cellStyle name="20% - 강조색6 2 3 4 4 2" xfId="5273" xr:uid="{00000000-0005-0000-0000-00006E140000}"/>
    <cellStyle name="20% - 강조색6 2 3 4 4 2 2" xfId="5274" xr:uid="{00000000-0005-0000-0000-00006F140000}"/>
    <cellStyle name="20% - 강조색6 2 3 4 4 3" xfId="5275" xr:uid="{00000000-0005-0000-0000-000070140000}"/>
    <cellStyle name="20% - 강조색6 2 3 4 5" xfId="5276" xr:uid="{00000000-0005-0000-0000-000071140000}"/>
    <cellStyle name="20% - 강조색6 2 3 4 5 2" xfId="5277" xr:uid="{00000000-0005-0000-0000-000072140000}"/>
    <cellStyle name="20% - 강조색6 2 3 4 6" xfId="5278" xr:uid="{00000000-0005-0000-0000-000073140000}"/>
    <cellStyle name="20% - 강조색6 2 3 5" xfId="5279" xr:uid="{00000000-0005-0000-0000-000074140000}"/>
    <cellStyle name="20% - 강조색6 2 3 5 2" xfId="5280" xr:uid="{00000000-0005-0000-0000-000075140000}"/>
    <cellStyle name="20% - 강조색6 2 3 5 2 2" xfId="5281" xr:uid="{00000000-0005-0000-0000-000076140000}"/>
    <cellStyle name="20% - 강조색6 2 3 5 3" xfId="5282" xr:uid="{00000000-0005-0000-0000-000077140000}"/>
    <cellStyle name="20% - 강조색6 2 3 6" xfId="5283" xr:uid="{00000000-0005-0000-0000-000078140000}"/>
    <cellStyle name="20% - 강조색6 2 3 6 2" xfId="5284" xr:uid="{00000000-0005-0000-0000-000079140000}"/>
    <cellStyle name="20% - 강조색6 2 3 6 2 2" xfId="5285" xr:uid="{00000000-0005-0000-0000-00007A140000}"/>
    <cellStyle name="20% - 강조색6 2 3 6 3" xfId="5286" xr:uid="{00000000-0005-0000-0000-00007B140000}"/>
    <cellStyle name="20% - 강조색6 2 3 7" xfId="5287" xr:uid="{00000000-0005-0000-0000-00007C140000}"/>
    <cellStyle name="20% - 강조색6 2 3 7 2" xfId="5288" xr:uid="{00000000-0005-0000-0000-00007D140000}"/>
    <cellStyle name="20% - 강조색6 2 3 7 2 2" xfId="5289" xr:uid="{00000000-0005-0000-0000-00007E140000}"/>
    <cellStyle name="20% - 강조색6 2 3 7 3" xfId="5290" xr:uid="{00000000-0005-0000-0000-00007F140000}"/>
    <cellStyle name="20% - 강조색6 2 3 8" xfId="5291" xr:uid="{00000000-0005-0000-0000-000080140000}"/>
    <cellStyle name="20% - 강조색6 2 3 8 2" xfId="5292" xr:uid="{00000000-0005-0000-0000-000081140000}"/>
    <cellStyle name="20% - 강조색6 2 3 8 2 2" xfId="5293" xr:uid="{00000000-0005-0000-0000-000082140000}"/>
    <cellStyle name="20% - 강조색6 2 3 8 3" xfId="5294" xr:uid="{00000000-0005-0000-0000-000083140000}"/>
    <cellStyle name="20% - 강조색6 2 3 9" xfId="5295" xr:uid="{00000000-0005-0000-0000-000084140000}"/>
    <cellStyle name="20% - 강조색6 2 3 9 2" xfId="5296" xr:uid="{00000000-0005-0000-0000-000085140000}"/>
    <cellStyle name="20% - 강조색6 2 4" xfId="5297" xr:uid="{00000000-0005-0000-0000-000086140000}"/>
    <cellStyle name="20% - 강조색6 2 4 10" xfId="5298" xr:uid="{00000000-0005-0000-0000-000087140000}"/>
    <cellStyle name="20% - 강조색6 2 4 2" xfId="5299" xr:uid="{00000000-0005-0000-0000-000088140000}"/>
    <cellStyle name="20% - 강조색6 2 4 2 2" xfId="5300" xr:uid="{00000000-0005-0000-0000-000089140000}"/>
    <cellStyle name="20% - 강조색6 2 4 2 2 2" xfId="5301" xr:uid="{00000000-0005-0000-0000-00008A140000}"/>
    <cellStyle name="20% - 강조색6 2 4 2 2 2 2" xfId="5302" xr:uid="{00000000-0005-0000-0000-00008B140000}"/>
    <cellStyle name="20% - 강조색6 2 4 2 2 2 2 2" xfId="5303" xr:uid="{00000000-0005-0000-0000-00008C140000}"/>
    <cellStyle name="20% - 강조색6 2 4 2 2 2 3" xfId="5304" xr:uid="{00000000-0005-0000-0000-00008D140000}"/>
    <cellStyle name="20% - 강조색6 2 4 2 2 3" xfId="5305" xr:uid="{00000000-0005-0000-0000-00008E140000}"/>
    <cellStyle name="20% - 강조색6 2 4 2 2 3 2" xfId="5306" xr:uid="{00000000-0005-0000-0000-00008F140000}"/>
    <cellStyle name="20% - 강조색6 2 4 2 2 3 2 2" xfId="5307" xr:uid="{00000000-0005-0000-0000-000090140000}"/>
    <cellStyle name="20% - 강조색6 2 4 2 2 3 3" xfId="5308" xr:uid="{00000000-0005-0000-0000-000091140000}"/>
    <cellStyle name="20% - 강조색6 2 4 2 2 4" xfId="5309" xr:uid="{00000000-0005-0000-0000-000092140000}"/>
    <cellStyle name="20% - 강조색6 2 4 2 2 4 2" xfId="5310" xr:uid="{00000000-0005-0000-0000-000093140000}"/>
    <cellStyle name="20% - 강조색6 2 4 2 2 4 2 2" xfId="5311" xr:uid="{00000000-0005-0000-0000-000094140000}"/>
    <cellStyle name="20% - 강조색6 2 4 2 2 4 3" xfId="5312" xr:uid="{00000000-0005-0000-0000-000095140000}"/>
    <cellStyle name="20% - 강조색6 2 4 2 2 5" xfId="5313" xr:uid="{00000000-0005-0000-0000-000096140000}"/>
    <cellStyle name="20% - 강조색6 2 4 2 2 5 2" xfId="5314" xr:uid="{00000000-0005-0000-0000-000097140000}"/>
    <cellStyle name="20% - 강조색6 2 4 2 2 6" xfId="5315" xr:uid="{00000000-0005-0000-0000-000098140000}"/>
    <cellStyle name="20% - 강조색6 2 4 2 3" xfId="5316" xr:uid="{00000000-0005-0000-0000-000099140000}"/>
    <cellStyle name="20% - 강조색6 2 4 2 3 2" xfId="5317" xr:uid="{00000000-0005-0000-0000-00009A140000}"/>
    <cellStyle name="20% - 강조색6 2 4 2 3 2 2" xfId="5318" xr:uid="{00000000-0005-0000-0000-00009B140000}"/>
    <cellStyle name="20% - 강조색6 2 4 2 3 3" xfId="5319" xr:uid="{00000000-0005-0000-0000-00009C140000}"/>
    <cellStyle name="20% - 강조색6 2 4 2 4" xfId="5320" xr:uid="{00000000-0005-0000-0000-00009D140000}"/>
    <cellStyle name="20% - 강조색6 2 4 2 4 2" xfId="5321" xr:uid="{00000000-0005-0000-0000-00009E140000}"/>
    <cellStyle name="20% - 강조색6 2 4 2 4 2 2" xfId="5322" xr:uid="{00000000-0005-0000-0000-00009F140000}"/>
    <cellStyle name="20% - 강조색6 2 4 2 4 3" xfId="5323" xr:uid="{00000000-0005-0000-0000-0000A0140000}"/>
    <cellStyle name="20% - 강조색6 2 4 2 5" xfId="5324" xr:uid="{00000000-0005-0000-0000-0000A1140000}"/>
    <cellStyle name="20% - 강조색6 2 4 2 5 2" xfId="5325" xr:uid="{00000000-0005-0000-0000-0000A2140000}"/>
    <cellStyle name="20% - 강조색6 2 4 2 5 2 2" xfId="5326" xr:uid="{00000000-0005-0000-0000-0000A3140000}"/>
    <cellStyle name="20% - 강조색6 2 4 2 5 3" xfId="5327" xr:uid="{00000000-0005-0000-0000-0000A4140000}"/>
    <cellStyle name="20% - 강조색6 2 4 2 6" xfId="5328" xr:uid="{00000000-0005-0000-0000-0000A5140000}"/>
    <cellStyle name="20% - 강조색6 2 4 2 6 2" xfId="5329" xr:uid="{00000000-0005-0000-0000-0000A6140000}"/>
    <cellStyle name="20% - 강조색6 2 4 2 7" xfId="5330" xr:uid="{00000000-0005-0000-0000-0000A7140000}"/>
    <cellStyle name="20% - 강조색6 2 4 2 8" xfId="5331" xr:uid="{00000000-0005-0000-0000-0000A8140000}"/>
    <cellStyle name="20% - 강조색6 2 4 3" xfId="5332" xr:uid="{00000000-0005-0000-0000-0000A9140000}"/>
    <cellStyle name="20% - 강조색6 2 4 3 2" xfId="5333" xr:uid="{00000000-0005-0000-0000-0000AA140000}"/>
    <cellStyle name="20% - 강조색6 2 4 3 2 2" xfId="5334" xr:uid="{00000000-0005-0000-0000-0000AB140000}"/>
    <cellStyle name="20% - 강조색6 2 4 3 2 2 2" xfId="5335" xr:uid="{00000000-0005-0000-0000-0000AC140000}"/>
    <cellStyle name="20% - 강조색6 2 4 3 2 3" xfId="5336" xr:uid="{00000000-0005-0000-0000-0000AD140000}"/>
    <cellStyle name="20% - 강조색6 2 4 3 3" xfId="5337" xr:uid="{00000000-0005-0000-0000-0000AE140000}"/>
    <cellStyle name="20% - 강조색6 2 4 3 3 2" xfId="5338" xr:uid="{00000000-0005-0000-0000-0000AF140000}"/>
    <cellStyle name="20% - 강조색6 2 4 3 3 2 2" xfId="5339" xr:uid="{00000000-0005-0000-0000-0000B0140000}"/>
    <cellStyle name="20% - 강조색6 2 4 3 3 3" xfId="5340" xr:uid="{00000000-0005-0000-0000-0000B1140000}"/>
    <cellStyle name="20% - 강조색6 2 4 3 4" xfId="5341" xr:uid="{00000000-0005-0000-0000-0000B2140000}"/>
    <cellStyle name="20% - 강조색6 2 4 3 4 2" xfId="5342" xr:uid="{00000000-0005-0000-0000-0000B3140000}"/>
    <cellStyle name="20% - 강조색6 2 4 3 4 2 2" xfId="5343" xr:uid="{00000000-0005-0000-0000-0000B4140000}"/>
    <cellStyle name="20% - 강조색6 2 4 3 4 3" xfId="5344" xr:uid="{00000000-0005-0000-0000-0000B5140000}"/>
    <cellStyle name="20% - 강조색6 2 4 3 5" xfId="5345" xr:uid="{00000000-0005-0000-0000-0000B6140000}"/>
    <cellStyle name="20% - 강조색6 2 4 3 5 2" xfId="5346" xr:uid="{00000000-0005-0000-0000-0000B7140000}"/>
    <cellStyle name="20% - 강조색6 2 4 3 6" xfId="5347" xr:uid="{00000000-0005-0000-0000-0000B8140000}"/>
    <cellStyle name="20% - 강조색6 2 4 4" xfId="5348" xr:uid="{00000000-0005-0000-0000-0000B9140000}"/>
    <cellStyle name="20% - 강조색6 2 4 4 2" xfId="5349" xr:uid="{00000000-0005-0000-0000-0000BA140000}"/>
    <cellStyle name="20% - 강조색6 2 4 4 2 2" xfId="5350" xr:uid="{00000000-0005-0000-0000-0000BB140000}"/>
    <cellStyle name="20% - 강조색6 2 4 4 3" xfId="5351" xr:uid="{00000000-0005-0000-0000-0000BC140000}"/>
    <cellStyle name="20% - 강조색6 2 4 5" xfId="5352" xr:uid="{00000000-0005-0000-0000-0000BD140000}"/>
    <cellStyle name="20% - 강조색6 2 4 5 2" xfId="5353" xr:uid="{00000000-0005-0000-0000-0000BE140000}"/>
    <cellStyle name="20% - 강조색6 2 4 5 2 2" xfId="5354" xr:uid="{00000000-0005-0000-0000-0000BF140000}"/>
    <cellStyle name="20% - 강조색6 2 4 5 3" xfId="5355" xr:uid="{00000000-0005-0000-0000-0000C0140000}"/>
    <cellStyle name="20% - 강조색6 2 4 6" xfId="5356" xr:uid="{00000000-0005-0000-0000-0000C1140000}"/>
    <cellStyle name="20% - 강조색6 2 4 6 2" xfId="5357" xr:uid="{00000000-0005-0000-0000-0000C2140000}"/>
    <cellStyle name="20% - 강조색6 2 4 6 2 2" xfId="5358" xr:uid="{00000000-0005-0000-0000-0000C3140000}"/>
    <cellStyle name="20% - 강조색6 2 4 6 3" xfId="5359" xr:uid="{00000000-0005-0000-0000-0000C4140000}"/>
    <cellStyle name="20% - 강조색6 2 4 7" xfId="5360" xr:uid="{00000000-0005-0000-0000-0000C5140000}"/>
    <cellStyle name="20% - 강조색6 2 4 7 2" xfId="5361" xr:uid="{00000000-0005-0000-0000-0000C6140000}"/>
    <cellStyle name="20% - 강조색6 2 4 7 2 2" xfId="5362" xr:uid="{00000000-0005-0000-0000-0000C7140000}"/>
    <cellStyle name="20% - 강조색6 2 4 7 3" xfId="5363" xr:uid="{00000000-0005-0000-0000-0000C8140000}"/>
    <cellStyle name="20% - 강조색6 2 4 8" xfId="5364" xr:uid="{00000000-0005-0000-0000-0000C9140000}"/>
    <cellStyle name="20% - 강조색6 2 4 8 2" xfId="5365" xr:uid="{00000000-0005-0000-0000-0000CA140000}"/>
    <cellStyle name="20% - 강조색6 2 4 9" xfId="5366" xr:uid="{00000000-0005-0000-0000-0000CB140000}"/>
    <cellStyle name="20% - 강조색6 2 5" xfId="5367" xr:uid="{00000000-0005-0000-0000-0000CC140000}"/>
    <cellStyle name="20% - 강조색6 2 5 2" xfId="5368" xr:uid="{00000000-0005-0000-0000-0000CD140000}"/>
    <cellStyle name="20% - 강조색6 2 5 2 2" xfId="5369" xr:uid="{00000000-0005-0000-0000-0000CE140000}"/>
    <cellStyle name="20% - 강조색6 2 5 2 2 2" xfId="5370" xr:uid="{00000000-0005-0000-0000-0000CF140000}"/>
    <cellStyle name="20% - 강조색6 2 5 2 2 2 2" xfId="5371" xr:uid="{00000000-0005-0000-0000-0000D0140000}"/>
    <cellStyle name="20% - 강조색6 2 5 2 2 3" xfId="5372" xr:uid="{00000000-0005-0000-0000-0000D1140000}"/>
    <cellStyle name="20% - 강조색6 2 5 2 3" xfId="5373" xr:uid="{00000000-0005-0000-0000-0000D2140000}"/>
    <cellStyle name="20% - 강조색6 2 5 2 3 2" xfId="5374" xr:uid="{00000000-0005-0000-0000-0000D3140000}"/>
    <cellStyle name="20% - 강조색6 2 5 2 3 2 2" xfId="5375" xr:uid="{00000000-0005-0000-0000-0000D4140000}"/>
    <cellStyle name="20% - 강조색6 2 5 2 3 3" xfId="5376" xr:uid="{00000000-0005-0000-0000-0000D5140000}"/>
    <cellStyle name="20% - 강조색6 2 5 2 4" xfId="5377" xr:uid="{00000000-0005-0000-0000-0000D6140000}"/>
    <cellStyle name="20% - 강조색6 2 5 2 4 2" xfId="5378" xr:uid="{00000000-0005-0000-0000-0000D7140000}"/>
    <cellStyle name="20% - 강조색6 2 5 2 4 2 2" xfId="5379" xr:uid="{00000000-0005-0000-0000-0000D8140000}"/>
    <cellStyle name="20% - 강조색6 2 5 2 4 3" xfId="5380" xr:uid="{00000000-0005-0000-0000-0000D9140000}"/>
    <cellStyle name="20% - 강조색6 2 5 2 5" xfId="5381" xr:uid="{00000000-0005-0000-0000-0000DA140000}"/>
    <cellStyle name="20% - 강조색6 2 5 2 5 2" xfId="5382" xr:uid="{00000000-0005-0000-0000-0000DB140000}"/>
    <cellStyle name="20% - 강조색6 2 5 2 6" xfId="5383" xr:uid="{00000000-0005-0000-0000-0000DC140000}"/>
    <cellStyle name="20% - 강조색6 2 5 3" xfId="5384" xr:uid="{00000000-0005-0000-0000-0000DD140000}"/>
    <cellStyle name="20% - 강조색6 2 5 3 2" xfId="5385" xr:uid="{00000000-0005-0000-0000-0000DE140000}"/>
    <cellStyle name="20% - 강조색6 2 5 3 2 2" xfId="5386" xr:uid="{00000000-0005-0000-0000-0000DF140000}"/>
    <cellStyle name="20% - 강조색6 2 5 3 3" xfId="5387" xr:uid="{00000000-0005-0000-0000-0000E0140000}"/>
    <cellStyle name="20% - 강조색6 2 5 4" xfId="5388" xr:uid="{00000000-0005-0000-0000-0000E1140000}"/>
    <cellStyle name="20% - 강조색6 2 5 4 2" xfId="5389" xr:uid="{00000000-0005-0000-0000-0000E2140000}"/>
    <cellStyle name="20% - 강조색6 2 5 4 2 2" xfId="5390" xr:uid="{00000000-0005-0000-0000-0000E3140000}"/>
    <cellStyle name="20% - 강조색6 2 5 4 3" xfId="5391" xr:uid="{00000000-0005-0000-0000-0000E4140000}"/>
    <cellStyle name="20% - 강조색6 2 5 5" xfId="5392" xr:uid="{00000000-0005-0000-0000-0000E5140000}"/>
    <cellStyle name="20% - 강조색6 2 5 5 2" xfId="5393" xr:uid="{00000000-0005-0000-0000-0000E6140000}"/>
    <cellStyle name="20% - 강조색6 2 5 5 2 2" xfId="5394" xr:uid="{00000000-0005-0000-0000-0000E7140000}"/>
    <cellStyle name="20% - 강조색6 2 5 5 3" xfId="5395" xr:uid="{00000000-0005-0000-0000-0000E8140000}"/>
    <cellStyle name="20% - 강조색6 2 5 6" xfId="5396" xr:uid="{00000000-0005-0000-0000-0000E9140000}"/>
    <cellStyle name="20% - 강조색6 2 5 6 2" xfId="5397" xr:uid="{00000000-0005-0000-0000-0000EA140000}"/>
    <cellStyle name="20% - 강조색6 2 5 7" xfId="5398" xr:uid="{00000000-0005-0000-0000-0000EB140000}"/>
    <cellStyle name="20% - 강조색6 2 5 8" xfId="5399" xr:uid="{00000000-0005-0000-0000-0000EC140000}"/>
    <cellStyle name="20% - 강조색6 2 6" xfId="5400" xr:uid="{00000000-0005-0000-0000-0000ED140000}"/>
    <cellStyle name="20% - 강조색6 2 6 2" xfId="5401" xr:uid="{00000000-0005-0000-0000-0000EE140000}"/>
    <cellStyle name="20% - 강조색6 2 6 2 2" xfId="5402" xr:uid="{00000000-0005-0000-0000-0000EF140000}"/>
    <cellStyle name="20% - 강조색6 2 6 2 2 2" xfId="5403" xr:uid="{00000000-0005-0000-0000-0000F0140000}"/>
    <cellStyle name="20% - 강조색6 2 6 2 3" xfId="5404" xr:uid="{00000000-0005-0000-0000-0000F1140000}"/>
    <cellStyle name="20% - 강조색6 2 6 3" xfId="5405" xr:uid="{00000000-0005-0000-0000-0000F2140000}"/>
    <cellStyle name="20% - 강조색6 2 6 3 2" xfId="5406" xr:uid="{00000000-0005-0000-0000-0000F3140000}"/>
    <cellStyle name="20% - 강조색6 2 6 3 2 2" xfId="5407" xr:uid="{00000000-0005-0000-0000-0000F4140000}"/>
    <cellStyle name="20% - 강조색6 2 6 3 3" xfId="5408" xr:uid="{00000000-0005-0000-0000-0000F5140000}"/>
    <cellStyle name="20% - 강조색6 2 6 4" xfId="5409" xr:uid="{00000000-0005-0000-0000-0000F6140000}"/>
    <cellStyle name="20% - 강조색6 2 6 4 2" xfId="5410" xr:uid="{00000000-0005-0000-0000-0000F7140000}"/>
    <cellStyle name="20% - 강조색6 2 6 4 2 2" xfId="5411" xr:uid="{00000000-0005-0000-0000-0000F8140000}"/>
    <cellStyle name="20% - 강조색6 2 6 4 3" xfId="5412" xr:uid="{00000000-0005-0000-0000-0000F9140000}"/>
    <cellStyle name="20% - 강조색6 2 6 5" xfId="5413" xr:uid="{00000000-0005-0000-0000-0000FA140000}"/>
    <cellStyle name="20% - 강조색6 2 6 5 2" xfId="5414" xr:uid="{00000000-0005-0000-0000-0000FB140000}"/>
    <cellStyle name="20% - 강조색6 2 6 6" xfId="5415" xr:uid="{00000000-0005-0000-0000-0000FC140000}"/>
    <cellStyle name="20% - 강조색6 2 7" xfId="5416" xr:uid="{00000000-0005-0000-0000-0000FD140000}"/>
    <cellStyle name="20% - 강조색6 2 7 2" xfId="5417" xr:uid="{00000000-0005-0000-0000-0000FE140000}"/>
    <cellStyle name="20% - 강조색6 2 7 2 2" xfId="5418" xr:uid="{00000000-0005-0000-0000-0000FF140000}"/>
    <cellStyle name="20% - 강조색6 2 7 2 2 2" xfId="5419" xr:uid="{00000000-0005-0000-0000-000000150000}"/>
    <cellStyle name="20% - 강조색6 2 7 2 3" xfId="5420" xr:uid="{00000000-0005-0000-0000-000001150000}"/>
    <cellStyle name="20% - 강조색6 2 7 3" xfId="5421" xr:uid="{00000000-0005-0000-0000-000002150000}"/>
    <cellStyle name="20% - 강조색6 2 7 3 2" xfId="5422" xr:uid="{00000000-0005-0000-0000-000003150000}"/>
    <cellStyle name="20% - 강조색6 2 7 3 2 2" xfId="5423" xr:uid="{00000000-0005-0000-0000-000004150000}"/>
    <cellStyle name="20% - 강조색6 2 7 3 3" xfId="5424" xr:uid="{00000000-0005-0000-0000-000005150000}"/>
    <cellStyle name="20% - 강조색6 2 7 4" xfId="5425" xr:uid="{00000000-0005-0000-0000-000006150000}"/>
    <cellStyle name="20% - 강조색6 2 7 4 2" xfId="5426" xr:uid="{00000000-0005-0000-0000-000007150000}"/>
    <cellStyle name="20% - 강조색6 2 7 4 2 2" xfId="5427" xr:uid="{00000000-0005-0000-0000-000008150000}"/>
    <cellStyle name="20% - 강조색6 2 7 4 3" xfId="5428" xr:uid="{00000000-0005-0000-0000-000009150000}"/>
    <cellStyle name="20% - 강조색6 2 7 5" xfId="5429" xr:uid="{00000000-0005-0000-0000-00000A150000}"/>
    <cellStyle name="20% - 강조색6 2 7 5 2" xfId="5430" xr:uid="{00000000-0005-0000-0000-00000B150000}"/>
    <cellStyle name="20% - 강조색6 2 7 6" xfId="5431" xr:uid="{00000000-0005-0000-0000-00000C150000}"/>
    <cellStyle name="20% - 강조색6 2 8" xfId="5432" xr:uid="{00000000-0005-0000-0000-00000D150000}"/>
    <cellStyle name="20% - 강조색6 2 8 2" xfId="5433" xr:uid="{00000000-0005-0000-0000-00000E150000}"/>
    <cellStyle name="20% - 강조색6 2 8 2 2" xfId="5434" xr:uid="{00000000-0005-0000-0000-00000F150000}"/>
    <cellStyle name="20% - 강조색6 2 8 3" xfId="5435" xr:uid="{00000000-0005-0000-0000-000010150000}"/>
    <cellStyle name="20% - 강조색6 2 9" xfId="5436" xr:uid="{00000000-0005-0000-0000-000011150000}"/>
    <cellStyle name="20% - 강조색6 2 9 2" xfId="5437" xr:uid="{00000000-0005-0000-0000-000012150000}"/>
    <cellStyle name="20% - 강조색6 2 9 2 2" xfId="5438" xr:uid="{00000000-0005-0000-0000-000013150000}"/>
    <cellStyle name="20% - 강조색6 2 9 3" xfId="5439" xr:uid="{00000000-0005-0000-0000-000014150000}"/>
    <cellStyle name="20% - 강조색6 3" xfId="5440" xr:uid="{00000000-0005-0000-0000-000015150000}"/>
    <cellStyle name="20% - 강조색6 3 10" xfId="5441" xr:uid="{00000000-0005-0000-0000-000016150000}"/>
    <cellStyle name="20% - 강조색6 3 10 2" xfId="5442" xr:uid="{00000000-0005-0000-0000-000017150000}"/>
    <cellStyle name="20% - 강조색6 3 10 2 2" xfId="5443" xr:uid="{00000000-0005-0000-0000-000018150000}"/>
    <cellStyle name="20% - 강조색6 3 10 3" xfId="5444" xr:uid="{00000000-0005-0000-0000-000019150000}"/>
    <cellStyle name="20% - 강조색6 3 11" xfId="5445" xr:uid="{00000000-0005-0000-0000-00001A150000}"/>
    <cellStyle name="20% - 강조색6 3 11 2" xfId="5446" xr:uid="{00000000-0005-0000-0000-00001B150000}"/>
    <cellStyle name="20% - 강조색6 3 11 2 2" xfId="5447" xr:uid="{00000000-0005-0000-0000-00001C150000}"/>
    <cellStyle name="20% - 강조색6 3 11 3" xfId="5448" xr:uid="{00000000-0005-0000-0000-00001D150000}"/>
    <cellStyle name="20% - 강조색6 3 12" xfId="5449" xr:uid="{00000000-0005-0000-0000-00001E150000}"/>
    <cellStyle name="20% - 강조색6 3 12 2" xfId="5450" xr:uid="{00000000-0005-0000-0000-00001F150000}"/>
    <cellStyle name="20% - 강조색6 3 13" xfId="5451" xr:uid="{00000000-0005-0000-0000-000020150000}"/>
    <cellStyle name="20% - 강조색6 3 14" xfId="5452" xr:uid="{00000000-0005-0000-0000-000021150000}"/>
    <cellStyle name="20% - 강조색6 3 2" xfId="5453" xr:uid="{00000000-0005-0000-0000-000022150000}"/>
    <cellStyle name="20% - 강조색6 3 2 10" xfId="5454" xr:uid="{00000000-0005-0000-0000-000023150000}"/>
    <cellStyle name="20% - 강조색6 3 2 11" xfId="5455" xr:uid="{00000000-0005-0000-0000-000024150000}"/>
    <cellStyle name="20% - 강조색6 3 2 2" xfId="5456" xr:uid="{00000000-0005-0000-0000-000025150000}"/>
    <cellStyle name="20% - 강조색6 3 2 2 2" xfId="5457" xr:uid="{00000000-0005-0000-0000-000026150000}"/>
    <cellStyle name="20% - 강조색6 3 2 2 2 2" xfId="5458" xr:uid="{00000000-0005-0000-0000-000027150000}"/>
    <cellStyle name="20% - 강조색6 3 2 2 2 2 2" xfId="5459" xr:uid="{00000000-0005-0000-0000-000028150000}"/>
    <cellStyle name="20% - 강조색6 3 2 2 2 2 2 2" xfId="5460" xr:uid="{00000000-0005-0000-0000-000029150000}"/>
    <cellStyle name="20% - 강조색6 3 2 2 2 2 3" xfId="5461" xr:uid="{00000000-0005-0000-0000-00002A150000}"/>
    <cellStyle name="20% - 강조색6 3 2 2 2 3" xfId="5462" xr:uid="{00000000-0005-0000-0000-00002B150000}"/>
    <cellStyle name="20% - 강조색6 3 2 2 2 3 2" xfId="5463" xr:uid="{00000000-0005-0000-0000-00002C150000}"/>
    <cellStyle name="20% - 강조색6 3 2 2 2 3 2 2" xfId="5464" xr:uid="{00000000-0005-0000-0000-00002D150000}"/>
    <cellStyle name="20% - 강조색6 3 2 2 2 3 3" xfId="5465" xr:uid="{00000000-0005-0000-0000-00002E150000}"/>
    <cellStyle name="20% - 강조색6 3 2 2 2 4" xfId="5466" xr:uid="{00000000-0005-0000-0000-00002F150000}"/>
    <cellStyle name="20% - 강조색6 3 2 2 2 4 2" xfId="5467" xr:uid="{00000000-0005-0000-0000-000030150000}"/>
    <cellStyle name="20% - 강조색6 3 2 2 2 4 2 2" xfId="5468" xr:uid="{00000000-0005-0000-0000-000031150000}"/>
    <cellStyle name="20% - 강조색6 3 2 2 2 4 3" xfId="5469" xr:uid="{00000000-0005-0000-0000-000032150000}"/>
    <cellStyle name="20% - 강조색6 3 2 2 2 5" xfId="5470" xr:uid="{00000000-0005-0000-0000-000033150000}"/>
    <cellStyle name="20% - 강조색6 3 2 2 2 5 2" xfId="5471" xr:uid="{00000000-0005-0000-0000-000034150000}"/>
    <cellStyle name="20% - 강조색6 3 2 2 2 6" xfId="5472" xr:uid="{00000000-0005-0000-0000-000035150000}"/>
    <cellStyle name="20% - 강조색6 3 2 2 3" xfId="5473" xr:uid="{00000000-0005-0000-0000-000036150000}"/>
    <cellStyle name="20% - 강조색6 3 2 2 3 2" xfId="5474" xr:uid="{00000000-0005-0000-0000-000037150000}"/>
    <cellStyle name="20% - 강조색6 3 2 2 3 2 2" xfId="5475" xr:uid="{00000000-0005-0000-0000-000038150000}"/>
    <cellStyle name="20% - 강조색6 3 2 2 3 3" xfId="5476" xr:uid="{00000000-0005-0000-0000-000039150000}"/>
    <cellStyle name="20% - 강조색6 3 2 2 4" xfId="5477" xr:uid="{00000000-0005-0000-0000-00003A150000}"/>
    <cellStyle name="20% - 강조색6 3 2 2 4 2" xfId="5478" xr:uid="{00000000-0005-0000-0000-00003B150000}"/>
    <cellStyle name="20% - 강조색6 3 2 2 4 2 2" xfId="5479" xr:uid="{00000000-0005-0000-0000-00003C150000}"/>
    <cellStyle name="20% - 강조색6 3 2 2 4 3" xfId="5480" xr:uid="{00000000-0005-0000-0000-00003D150000}"/>
    <cellStyle name="20% - 강조색6 3 2 2 5" xfId="5481" xr:uid="{00000000-0005-0000-0000-00003E150000}"/>
    <cellStyle name="20% - 강조색6 3 2 2 5 2" xfId="5482" xr:uid="{00000000-0005-0000-0000-00003F150000}"/>
    <cellStyle name="20% - 강조색6 3 2 2 5 2 2" xfId="5483" xr:uid="{00000000-0005-0000-0000-000040150000}"/>
    <cellStyle name="20% - 강조색6 3 2 2 5 3" xfId="5484" xr:uid="{00000000-0005-0000-0000-000041150000}"/>
    <cellStyle name="20% - 강조색6 3 2 2 6" xfId="5485" xr:uid="{00000000-0005-0000-0000-000042150000}"/>
    <cellStyle name="20% - 강조색6 3 2 2 6 2" xfId="5486" xr:uid="{00000000-0005-0000-0000-000043150000}"/>
    <cellStyle name="20% - 강조색6 3 2 2 6 2 2" xfId="5487" xr:uid="{00000000-0005-0000-0000-000044150000}"/>
    <cellStyle name="20% - 강조색6 3 2 2 6 3" xfId="5488" xr:uid="{00000000-0005-0000-0000-000045150000}"/>
    <cellStyle name="20% - 강조색6 3 2 2 7" xfId="5489" xr:uid="{00000000-0005-0000-0000-000046150000}"/>
    <cellStyle name="20% - 강조색6 3 2 2 7 2" xfId="5490" xr:uid="{00000000-0005-0000-0000-000047150000}"/>
    <cellStyle name="20% - 강조색6 3 2 2 8" xfId="5491" xr:uid="{00000000-0005-0000-0000-000048150000}"/>
    <cellStyle name="20% - 강조색6 3 2 2 9" xfId="5492" xr:uid="{00000000-0005-0000-0000-000049150000}"/>
    <cellStyle name="20% - 강조색6 3 2 3" xfId="5493" xr:uid="{00000000-0005-0000-0000-00004A150000}"/>
    <cellStyle name="20% - 강조색6 3 2 3 2" xfId="5494" xr:uid="{00000000-0005-0000-0000-00004B150000}"/>
    <cellStyle name="20% - 강조색6 3 2 3 2 2" xfId="5495" xr:uid="{00000000-0005-0000-0000-00004C150000}"/>
    <cellStyle name="20% - 강조색6 3 2 3 2 2 2" xfId="5496" xr:uid="{00000000-0005-0000-0000-00004D150000}"/>
    <cellStyle name="20% - 강조색6 3 2 3 2 3" xfId="5497" xr:uid="{00000000-0005-0000-0000-00004E150000}"/>
    <cellStyle name="20% - 강조색6 3 2 3 3" xfId="5498" xr:uid="{00000000-0005-0000-0000-00004F150000}"/>
    <cellStyle name="20% - 강조색6 3 2 3 3 2" xfId="5499" xr:uid="{00000000-0005-0000-0000-000050150000}"/>
    <cellStyle name="20% - 강조색6 3 2 3 3 2 2" xfId="5500" xr:uid="{00000000-0005-0000-0000-000051150000}"/>
    <cellStyle name="20% - 강조색6 3 2 3 3 3" xfId="5501" xr:uid="{00000000-0005-0000-0000-000052150000}"/>
    <cellStyle name="20% - 강조색6 3 2 3 4" xfId="5502" xr:uid="{00000000-0005-0000-0000-000053150000}"/>
    <cellStyle name="20% - 강조색6 3 2 3 4 2" xfId="5503" xr:uid="{00000000-0005-0000-0000-000054150000}"/>
    <cellStyle name="20% - 강조색6 3 2 3 4 2 2" xfId="5504" xr:uid="{00000000-0005-0000-0000-000055150000}"/>
    <cellStyle name="20% - 강조색6 3 2 3 4 3" xfId="5505" xr:uid="{00000000-0005-0000-0000-000056150000}"/>
    <cellStyle name="20% - 강조색6 3 2 3 5" xfId="5506" xr:uid="{00000000-0005-0000-0000-000057150000}"/>
    <cellStyle name="20% - 강조색6 3 2 3 5 2" xfId="5507" xr:uid="{00000000-0005-0000-0000-000058150000}"/>
    <cellStyle name="20% - 강조색6 3 2 3 6" xfId="5508" xr:uid="{00000000-0005-0000-0000-000059150000}"/>
    <cellStyle name="20% - 강조색6 3 2 4" xfId="5509" xr:uid="{00000000-0005-0000-0000-00005A150000}"/>
    <cellStyle name="20% - 강조색6 3 2 4 2" xfId="5510" xr:uid="{00000000-0005-0000-0000-00005B150000}"/>
    <cellStyle name="20% - 강조색6 3 2 4 2 2" xfId="5511" xr:uid="{00000000-0005-0000-0000-00005C150000}"/>
    <cellStyle name="20% - 강조색6 3 2 4 2 2 2" xfId="5512" xr:uid="{00000000-0005-0000-0000-00005D150000}"/>
    <cellStyle name="20% - 강조색6 3 2 4 2 3" xfId="5513" xr:uid="{00000000-0005-0000-0000-00005E150000}"/>
    <cellStyle name="20% - 강조색6 3 2 4 3" xfId="5514" xr:uid="{00000000-0005-0000-0000-00005F150000}"/>
    <cellStyle name="20% - 강조색6 3 2 4 3 2" xfId="5515" xr:uid="{00000000-0005-0000-0000-000060150000}"/>
    <cellStyle name="20% - 강조색6 3 2 4 3 2 2" xfId="5516" xr:uid="{00000000-0005-0000-0000-000061150000}"/>
    <cellStyle name="20% - 강조색6 3 2 4 3 3" xfId="5517" xr:uid="{00000000-0005-0000-0000-000062150000}"/>
    <cellStyle name="20% - 강조색6 3 2 4 4" xfId="5518" xr:uid="{00000000-0005-0000-0000-000063150000}"/>
    <cellStyle name="20% - 강조색6 3 2 4 4 2" xfId="5519" xr:uid="{00000000-0005-0000-0000-000064150000}"/>
    <cellStyle name="20% - 강조색6 3 2 4 4 2 2" xfId="5520" xr:uid="{00000000-0005-0000-0000-000065150000}"/>
    <cellStyle name="20% - 강조색6 3 2 4 4 3" xfId="5521" xr:uid="{00000000-0005-0000-0000-000066150000}"/>
    <cellStyle name="20% - 강조색6 3 2 4 5" xfId="5522" xr:uid="{00000000-0005-0000-0000-000067150000}"/>
    <cellStyle name="20% - 강조색6 3 2 4 5 2" xfId="5523" xr:uid="{00000000-0005-0000-0000-000068150000}"/>
    <cellStyle name="20% - 강조색6 3 2 4 6" xfId="5524" xr:uid="{00000000-0005-0000-0000-000069150000}"/>
    <cellStyle name="20% - 강조색6 3 2 5" xfId="5525" xr:uid="{00000000-0005-0000-0000-00006A150000}"/>
    <cellStyle name="20% - 강조색6 3 2 5 2" xfId="5526" xr:uid="{00000000-0005-0000-0000-00006B150000}"/>
    <cellStyle name="20% - 강조색6 3 2 5 2 2" xfId="5527" xr:uid="{00000000-0005-0000-0000-00006C150000}"/>
    <cellStyle name="20% - 강조색6 3 2 5 3" xfId="5528" xr:uid="{00000000-0005-0000-0000-00006D150000}"/>
    <cellStyle name="20% - 강조색6 3 2 6" xfId="5529" xr:uid="{00000000-0005-0000-0000-00006E150000}"/>
    <cellStyle name="20% - 강조색6 3 2 6 2" xfId="5530" xr:uid="{00000000-0005-0000-0000-00006F150000}"/>
    <cellStyle name="20% - 강조색6 3 2 6 2 2" xfId="5531" xr:uid="{00000000-0005-0000-0000-000070150000}"/>
    <cellStyle name="20% - 강조색6 3 2 6 3" xfId="5532" xr:uid="{00000000-0005-0000-0000-000071150000}"/>
    <cellStyle name="20% - 강조색6 3 2 7" xfId="5533" xr:uid="{00000000-0005-0000-0000-000072150000}"/>
    <cellStyle name="20% - 강조색6 3 2 7 2" xfId="5534" xr:uid="{00000000-0005-0000-0000-000073150000}"/>
    <cellStyle name="20% - 강조색6 3 2 7 2 2" xfId="5535" xr:uid="{00000000-0005-0000-0000-000074150000}"/>
    <cellStyle name="20% - 강조색6 3 2 7 3" xfId="5536" xr:uid="{00000000-0005-0000-0000-000075150000}"/>
    <cellStyle name="20% - 강조색6 3 2 8" xfId="5537" xr:uid="{00000000-0005-0000-0000-000076150000}"/>
    <cellStyle name="20% - 강조색6 3 2 8 2" xfId="5538" xr:uid="{00000000-0005-0000-0000-000077150000}"/>
    <cellStyle name="20% - 강조색6 3 2 8 2 2" xfId="5539" xr:uid="{00000000-0005-0000-0000-000078150000}"/>
    <cellStyle name="20% - 강조색6 3 2 8 3" xfId="5540" xr:uid="{00000000-0005-0000-0000-000079150000}"/>
    <cellStyle name="20% - 강조색6 3 2 9" xfId="5541" xr:uid="{00000000-0005-0000-0000-00007A150000}"/>
    <cellStyle name="20% - 강조색6 3 2 9 2" xfId="5542" xr:uid="{00000000-0005-0000-0000-00007B150000}"/>
    <cellStyle name="20% - 강조색6 3 3" xfId="5543" xr:uid="{00000000-0005-0000-0000-00007C150000}"/>
    <cellStyle name="20% - 강조색6 3 3 10" xfId="5544" xr:uid="{00000000-0005-0000-0000-00007D150000}"/>
    <cellStyle name="20% - 강조색6 3 3 11" xfId="5545" xr:uid="{00000000-0005-0000-0000-00007E150000}"/>
    <cellStyle name="20% - 강조색6 3 3 2" xfId="5546" xr:uid="{00000000-0005-0000-0000-00007F150000}"/>
    <cellStyle name="20% - 강조색6 3 3 2 2" xfId="5547" xr:uid="{00000000-0005-0000-0000-000080150000}"/>
    <cellStyle name="20% - 강조색6 3 3 2 2 2" xfId="5548" xr:uid="{00000000-0005-0000-0000-000081150000}"/>
    <cellStyle name="20% - 강조색6 3 3 2 2 2 2" xfId="5549" xr:uid="{00000000-0005-0000-0000-000082150000}"/>
    <cellStyle name="20% - 강조색6 3 3 2 2 2 2 2" xfId="5550" xr:uid="{00000000-0005-0000-0000-000083150000}"/>
    <cellStyle name="20% - 강조색6 3 3 2 2 2 3" xfId="5551" xr:uid="{00000000-0005-0000-0000-000084150000}"/>
    <cellStyle name="20% - 강조색6 3 3 2 2 3" xfId="5552" xr:uid="{00000000-0005-0000-0000-000085150000}"/>
    <cellStyle name="20% - 강조색6 3 3 2 2 3 2" xfId="5553" xr:uid="{00000000-0005-0000-0000-000086150000}"/>
    <cellStyle name="20% - 강조색6 3 3 2 2 3 2 2" xfId="5554" xr:uid="{00000000-0005-0000-0000-000087150000}"/>
    <cellStyle name="20% - 강조색6 3 3 2 2 3 3" xfId="5555" xr:uid="{00000000-0005-0000-0000-000088150000}"/>
    <cellStyle name="20% - 강조색6 3 3 2 2 4" xfId="5556" xr:uid="{00000000-0005-0000-0000-000089150000}"/>
    <cellStyle name="20% - 강조색6 3 3 2 2 4 2" xfId="5557" xr:uid="{00000000-0005-0000-0000-00008A150000}"/>
    <cellStyle name="20% - 강조색6 3 3 2 2 4 2 2" xfId="5558" xr:uid="{00000000-0005-0000-0000-00008B150000}"/>
    <cellStyle name="20% - 강조색6 3 3 2 2 4 3" xfId="5559" xr:uid="{00000000-0005-0000-0000-00008C150000}"/>
    <cellStyle name="20% - 강조색6 3 3 2 2 5" xfId="5560" xr:uid="{00000000-0005-0000-0000-00008D150000}"/>
    <cellStyle name="20% - 강조색6 3 3 2 2 5 2" xfId="5561" xr:uid="{00000000-0005-0000-0000-00008E150000}"/>
    <cellStyle name="20% - 강조색6 3 3 2 2 6" xfId="5562" xr:uid="{00000000-0005-0000-0000-00008F150000}"/>
    <cellStyle name="20% - 강조색6 3 3 2 3" xfId="5563" xr:uid="{00000000-0005-0000-0000-000090150000}"/>
    <cellStyle name="20% - 강조색6 3 3 2 3 2" xfId="5564" xr:uid="{00000000-0005-0000-0000-000091150000}"/>
    <cellStyle name="20% - 강조색6 3 3 2 3 2 2" xfId="5565" xr:uid="{00000000-0005-0000-0000-000092150000}"/>
    <cellStyle name="20% - 강조색6 3 3 2 3 3" xfId="5566" xr:uid="{00000000-0005-0000-0000-000093150000}"/>
    <cellStyle name="20% - 강조색6 3 3 2 4" xfId="5567" xr:uid="{00000000-0005-0000-0000-000094150000}"/>
    <cellStyle name="20% - 강조색6 3 3 2 4 2" xfId="5568" xr:uid="{00000000-0005-0000-0000-000095150000}"/>
    <cellStyle name="20% - 강조색6 3 3 2 4 2 2" xfId="5569" xr:uid="{00000000-0005-0000-0000-000096150000}"/>
    <cellStyle name="20% - 강조색6 3 3 2 4 3" xfId="5570" xr:uid="{00000000-0005-0000-0000-000097150000}"/>
    <cellStyle name="20% - 강조색6 3 3 2 5" xfId="5571" xr:uid="{00000000-0005-0000-0000-000098150000}"/>
    <cellStyle name="20% - 강조색6 3 3 2 5 2" xfId="5572" xr:uid="{00000000-0005-0000-0000-000099150000}"/>
    <cellStyle name="20% - 강조색6 3 3 2 5 2 2" xfId="5573" xr:uid="{00000000-0005-0000-0000-00009A150000}"/>
    <cellStyle name="20% - 강조색6 3 3 2 5 3" xfId="5574" xr:uid="{00000000-0005-0000-0000-00009B150000}"/>
    <cellStyle name="20% - 강조색6 3 3 2 6" xfId="5575" xr:uid="{00000000-0005-0000-0000-00009C150000}"/>
    <cellStyle name="20% - 강조색6 3 3 2 6 2" xfId="5576" xr:uid="{00000000-0005-0000-0000-00009D150000}"/>
    <cellStyle name="20% - 강조색6 3 3 2 6 2 2" xfId="5577" xr:uid="{00000000-0005-0000-0000-00009E150000}"/>
    <cellStyle name="20% - 강조색6 3 3 2 6 3" xfId="5578" xr:uid="{00000000-0005-0000-0000-00009F150000}"/>
    <cellStyle name="20% - 강조색6 3 3 2 7" xfId="5579" xr:uid="{00000000-0005-0000-0000-0000A0150000}"/>
    <cellStyle name="20% - 강조색6 3 3 2 7 2" xfId="5580" xr:uid="{00000000-0005-0000-0000-0000A1150000}"/>
    <cellStyle name="20% - 강조색6 3 3 2 8" xfId="5581" xr:uid="{00000000-0005-0000-0000-0000A2150000}"/>
    <cellStyle name="20% - 강조색6 3 3 2 9" xfId="5582" xr:uid="{00000000-0005-0000-0000-0000A3150000}"/>
    <cellStyle name="20% - 강조색6 3 3 3" xfId="5583" xr:uid="{00000000-0005-0000-0000-0000A4150000}"/>
    <cellStyle name="20% - 강조색6 3 3 3 2" xfId="5584" xr:uid="{00000000-0005-0000-0000-0000A5150000}"/>
    <cellStyle name="20% - 강조색6 3 3 3 2 2" xfId="5585" xr:uid="{00000000-0005-0000-0000-0000A6150000}"/>
    <cellStyle name="20% - 강조색6 3 3 3 2 2 2" xfId="5586" xr:uid="{00000000-0005-0000-0000-0000A7150000}"/>
    <cellStyle name="20% - 강조색6 3 3 3 2 3" xfId="5587" xr:uid="{00000000-0005-0000-0000-0000A8150000}"/>
    <cellStyle name="20% - 강조색6 3 3 3 3" xfId="5588" xr:uid="{00000000-0005-0000-0000-0000A9150000}"/>
    <cellStyle name="20% - 강조색6 3 3 3 3 2" xfId="5589" xr:uid="{00000000-0005-0000-0000-0000AA150000}"/>
    <cellStyle name="20% - 강조색6 3 3 3 3 2 2" xfId="5590" xr:uid="{00000000-0005-0000-0000-0000AB150000}"/>
    <cellStyle name="20% - 강조색6 3 3 3 3 3" xfId="5591" xr:uid="{00000000-0005-0000-0000-0000AC150000}"/>
    <cellStyle name="20% - 강조색6 3 3 3 4" xfId="5592" xr:uid="{00000000-0005-0000-0000-0000AD150000}"/>
    <cellStyle name="20% - 강조색6 3 3 3 4 2" xfId="5593" xr:uid="{00000000-0005-0000-0000-0000AE150000}"/>
    <cellStyle name="20% - 강조색6 3 3 3 4 2 2" xfId="5594" xr:uid="{00000000-0005-0000-0000-0000AF150000}"/>
    <cellStyle name="20% - 강조색6 3 3 3 4 3" xfId="5595" xr:uid="{00000000-0005-0000-0000-0000B0150000}"/>
    <cellStyle name="20% - 강조색6 3 3 3 5" xfId="5596" xr:uid="{00000000-0005-0000-0000-0000B1150000}"/>
    <cellStyle name="20% - 강조색6 3 3 3 5 2" xfId="5597" xr:uid="{00000000-0005-0000-0000-0000B2150000}"/>
    <cellStyle name="20% - 강조색6 3 3 3 6" xfId="5598" xr:uid="{00000000-0005-0000-0000-0000B3150000}"/>
    <cellStyle name="20% - 강조색6 3 3 4" xfId="5599" xr:uid="{00000000-0005-0000-0000-0000B4150000}"/>
    <cellStyle name="20% - 강조색6 3 3 4 2" xfId="5600" xr:uid="{00000000-0005-0000-0000-0000B5150000}"/>
    <cellStyle name="20% - 강조색6 3 3 4 2 2" xfId="5601" xr:uid="{00000000-0005-0000-0000-0000B6150000}"/>
    <cellStyle name="20% - 강조색6 3 3 4 2 2 2" xfId="5602" xr:uid="{00000000-0005-0000-0000-0000B7150000}"/>
    <cellStyle name="20% - 강조색6 3 3 4 2 3" xfId="5603" xr:uid="{00000000-0005-0000-0000-0000B8150000}"/>
    <cellStyle name="20% - 강조색6 3 3 4 3" xfId="5604" xr:uid="{00000000-0005-0000-0000-0000B9150000}"/>
    <cellStyle name="20% - 강조색6 3 3 4 3 2" xfId="5605" xr:uid="{00000000-0005-0000-0000-0000BA150000}"/>
    <cellStyle name="20% - 강조색6 3 3 4 3 2 2" xfId="5606" xr:uid="{00000000-0005-0000-0000-0000BB150000}"/>
    <cellStyle name="20% - 강조색6 3 3 4 3 3" xfId="5607" xr:uid="{00000000-0005-0000-0000-0000BC150000}"/>
    <cellStyle name="20% - 강조색6 3 3 4 4" xfId="5608" xr:uid="{00000000-0005-0000-0000-0000BD150000}"/>
    <cellStyle name="20% - 강조색6 3 3 4 4 2" xfId="5609" xr:uid="{00000000-0005-0000-0000-0000BE150000}"/>
    <cellStyle name="20% - 강조색6 3 3 4 4 2 2" xfId="5610" xr:uid="{00000000-0005-0000-0000-0000BF150000}"/>
    <cellStyle name="20% - 강조색6 3 3 4 4 3" xfId="5611" xr:uid="{00000000-0005-0000-0000-0000C0150000}"/>
    <cellStyle name="20% - 강조색6 3 3 4 5" xfId="5612" xr:uid="{00000000-0005-0000-0000-0000C1150000}"/>
    <cellStyle name="20% - 강조색6 3 3 4 5 2" xfId="5613" xr:uid="{00000000-0005-0000-0000-0000C2150000}"/>
    <cellStyle name="20% - 강조색6 3 3 4 6" xfId="5614" xr:uid="{00000000-0005-0000-0000-0000C3150000}"/>
    <cellStyle name="20% - 강조색6 3 3 5" xfId="5615" xr:uid="{00000000-0005-0000-0000-0000C4150000}"/>
    <cellStyle name="20% - 강조색6 3 3 5 2" xfId="5616" xr:uid="{00000000-0005-0000-0000-0000C5150000}"/>
    <cellStyle name="20% - 강조색6 3 3 5 2 2" xfId="5617" xr:uid="{00000000-0005-0000-0000-0000C6150000}"/>
    <cellStyle name="20% - 강조색6 3 3 5 3" xfId="5618" xr:uid="{00000000-0005-0000-0000-0000C7150000}"/>
    <cellStyle name="20% - 강조색6 3 3 6" xfId="5619" xr:uid="{00000000-0005-0000-0000-0000C8150000}"/>
    <cellStyle name="20% - 강조색6 3 3 6 2" xfId="5620" xr:uid="{00000000-0005-0000-0000-0000C9150000}"/>
    <cellStyle name="20% - 강조색6 3 3 6 2 2" xfId="5621" xr:uid="{00000000-0005-0000-0000-0000CA150000}"/>
    <cellStyle name="20% - 강조색6 3 3 6 3" xfId="5622" xr:uid="{00000000-0005-0000-0000-0000CB150000}"/>
    <cellStyle name="20% - 강조색6 3 3 7" xfId="5623" xr:uid="{00000000-0005-0000-0000-0000CC150000}"/>
    <cellStyle name="20% - 강조색6 3 3 7 2" xfId="5624" xr:uid="{00000000-0005-0000-0000-0000CD150000}"/>
    <cellStyle name="20% - 강조색6 3 3 7 2 2" xfId="5625" xr:uid="{00000000-0005-0000-0000-0000CE150000}"/>
    <cellStyle name="20% - 강조색6 3 3 7 3" xfId="5626" xr:uid="{00000000-0005-0000-0000-0000CF150000}"/>
    <cellStyle name="20% - 강조색6 3 3 8" xfId="5627" xr:uid="{00000000-0005-0000-0000-0000D0150000}"/>
    <cellStyle name="20% - 강조색6 3 3 8 2" xfId="5628" xr:uid="{00000000-0005-0000-0000-0000D1150000}"/>
    <cellStyle name="20% - 강조색6 3 3 8 2 2" xfId="5629" xr:uid="{00000000-0005-0000-0000-0000D2150000}"/>
    <cellStyle name="20% - 강조색6 3 3 8 3" xfId="5630" xr:uid="{00000000-0005-0000-0000-0000D3150000}"/>
    <cellStyle name="20% - 강조색6 3 3 9" xfId="5631" xr:uid="{00000000-0005-0000-0000-0000D4150000}"/>
    <cellStyle name="20% - 강조색6 3 3 9 2" xfId="5632" xr:uid="{00000000-0005-0000-0000-0000D5150000}"/>
    <cellStyle name="20% - 강조색6 3 4" xfId="5633" xr:uid="{00000000-0005-0000-0000-0000D6150000}"/>
    <cellStyle name="20% - 강조색6 3 4 10" xfId="5634" xr:uid="{00000000-0005-0000-0000-0000D7150000}"/>
    <cellStyle name="20% - 강조색6 3 4 2" xfId="5635" xr:uid="{00000000-0005-0000-0000-0000D8150000}"/>
    <cellStyle name="20% - 강조색6 3 4 2 2" xfId="5636" xr:uid="{00000000-0005-0000-0000-0000D9150000}"/>
    <cellStyle name="20% - 강조색6 3 4 2 2 2" xfId="5637" xr:uid="{00000000-0005-0000-0000-0000DA150000}"/>
    <cellStyle name="20% - 강조색6 3 4 2 2 2 2" xfId="5638" xr:uid="{00000000-0005-0000-0000-0000DB150000}"/>
    <cellStyle name="20% - 강조색6 3 4 2 2 2 2 2" xfId="5639" xr:uid="{00000000-0005-0000-0000-0000DC150000}"/>
    <cellStyle name="20% - 강조색6 3 4 2 2 2 3" xfId="5640" xr:uid="{00000000-0005-0000-0000-0000DD150000}"/>
    <cellStyle name="20% - 강조색6 3 4 2 2 3" xfId="5641" xr:uid="{00000000-0005-0000-0000-0000DE150000}"/>
    <cellStyle name="20% - 강조색6 3 4 2 2 3 2" xfId="5642" xr:uid="{00000000-0005-0000-0000-0000DF150000}"/>
    <cellStyle name="20% - 강조색6 3 4 2 2 3 2 2" xfId="5643" xr:uid="{00000000-0005-0000-0000-0000E0150000}"/>
    <cellStyle name="20% - 강조색6 3 4 2 2 3 3" xfId="5644" xr:uid="{00000000-0005-0000-0000-0000E1150000}"/>
    <cellStyle name="20% - 강조색6 3 4 2 2 4" xfId="5645" xr:uid="{00000000-0005-0000-0000-0000E2150000}"/>
    <cellStyle name="20% - 강조색6 3 4 2 2 4 2" xfId="5646" xr:uid="{00000000-0005-0000-0000-0000E3150000}"/>
    <cellStyle name="20% - 강조색6 3 4 2 2 4 2 2" xfId="5647" xr:uid="{00000000-0005-0000-0000-0000E4150000}"/>
    <cellStyle name="20% - 강조색6 3 4 2 2 4 3" xfId="5648" xr:uid="{00000000-0005-0000-0000-0000E5150000}"/>
    <cellStyle name="20% - 강조색6 3 4 2 2 5" xfId="5649" xr:uid="{00000000-0005-0000-0000-0000E6150000}"/>
    <cellStyle name="20% - 강조색6 3 4 2 2 5 2" xfId="5650" xr:uid="{00000000-0005-0000-0000-0000E7150000}"/>
    <cellStyle name="20% - 강조색6 3 4 2 2 6" xfId="5651" xr:uid="{00000000-0005-0000-0000-0000E8150000}"/>
    <cellStyle name="20% - 강조색6 3 4 2 3" xfId="5652" xr:uid="{00000000-0005-0000-0000-0000E9150000}"/>
    <cellStyle name="20% - 강조색6 3 4 2 3 2" xfId="5653" xr:uid="{00000000-0005-0000-0000-0000EA150000}"/>
    <cellStyle name="20% - 강조색6 3 4 2 3 2 2" xfId="5654" xr:uid="{00000000-0005-0000-0000-0000EB150000}"/>
    <cellStyle name="20% - 강조색6 3 4 2 3 3" xfId="5655" xr:uid="{00000000-0005-0000-0000-0000EC150000}"/>
    <cellStyle name="20% - 강조색6 3 4 2 4" xfId="5656" xr:uid="{00000000-0005-0000-0000-0000ED150000}"/>
    <cellStyle name="20% - 강조색6 3 4 2 4 2" xfId="5657" xr:uid="{00000000-0005-0000-0000-0000EE150000}"/>
    <cellStyle name="20% - 강조색6 3 4 2 4 2 2" xfId="5658" xr:uid="{00000000-0005-0000-0000-0000EF150000}"/>
    <cellStyle name="20% - 강조색6 3 4 2 4 3" xfId="5659" xr:uid="{00000000-0005-0000-0000-0000F0150000}"/>
    <cellStyle name="20% - 강조색6 3 4 2 5" xfId="5660" xr:uid="{00000000-0005-0000-0000-0000F1150000}"/>
    <cellStyle name="20% - 강조색6 3 4 2 5 2" xfId="5661" xr:uid="{00000000-0005-0000-0000-0000F2150000}"/>
    <cellStyle name="20% - 강조색6 3 4 2 5 2 2" xfId="5662" xr:uid="{00000000-0005-0000-0000-0000F3150000}"/>
    <cellStyle name="20% - 강조색6 3 4 2 5 3" xfId="5663" xr:uid="{00000000-0005-0000-0000-0000F4150000}"/>
    <cellStyle name="20% - 강조색6 3 4 2 6" xfId="5664" xr:uid="{00000000-0005-0000-0000-0000F5150000}"/>
    <cellStyle name="20% - 강조색6 3 4 2 6 2" xfId="5665" xr:uid="{00000000-0005-0000-0000-0000F6150000}"/>
    <cellStyle name="20% - 강조색6 3 4 2 7" xfId="5666" xr:uid="{00000000-0005-0000-0000-0000F7150000}"/>
    <cellStyle name="20% - 강조색6 3 4 2 8" xfId="5667" xr:uid="{00000000-0005-0000-0000-0000F8150000}"/>
    <cellStyle name="20% - 강조색6 3 4 3" xfId="5668" xr:uid="{00000000-0005-0000-0000-0000F9150000}"/>
    <cellStyle name="20% - 강조색6 3 4 3 2" xfId="5669" xr:uid="{00000000-0005-0000-0000-0000FA150000}"/>
    <cellStyle name="20% - 강조색6 3 4 3 2 2" xfId="5670" xr:uid="{00000000-0005-0000-0000-0000FB150000}"/>
    <cellStyle name="20% - 강조색6 3 4 3 2 2 2" xfId="5671" xr:uid="{00000000-0005-0000-0000-0000FC150000}"/>
    <cellStyle name="20% - 강조색6 3 4 3 2 3" xfId="5672" xr:uid="{00000000-0005-0000-0000-0000FD150000}"/>
    <cellStyle name="20% - 강조색6 3 4 3 3" xfId="5673" xr:uid="{00000000-0005-0000-0000-0000FE150000}"/>
    <cellStyle name="20% - 강조색6 3 4 3 3 2" xfId="5674" xr:uid="{00000000-0005-0000-0000-0000FF150000}"/>
    <cellStyle name="20% - 강조색6 3 4 3 3 2 2" xfId="5675" xr:uid="{00000000-0005-0000-0000-000000160000}"/>
    <cellStyle name="20% - 강조색6 3 4 3 3 3" xfId="5676" xr:uid="{00000000-0005-0000-0000-000001160000}"/>
    <cellStyle name="20% - 강조색6 3 4 3 4" xfId="5677" xr:uid="{00000000-0005-0000-0000-000002160000}"/>
    <cellStyle name="20% - 강조색6 3 4 3 4 2" xfId="5678" xr:uid="{00000000-0005-0000-0000-000003160000}"/>
    <cellStyle name="20% - 강조색6 3 4 3 4 2 2" xfId="5679" xr:uid="{00000000-0005-0000-0000-000004160000}"/>
    <cellStyle name="20% - 강조색6 3 4 3 4 3" xfId="5680" xr:uid="{00000000-0005-0000-0000-000005160000}"/>
    <cellStyle name="20% - 강조색6 3 4 3 5" xfId="5681" xr:uid="{00000000-0005-0000-0000-000006160000}"/>
    <cellStyle name="20% - 강조색6 3 4 3 5 2" xfId="5682" xr:uid="{00000000-0005-0000-0000-000007160000}"/>
    <cellStyle name="20% - 강조색6 3 4 3 6" xfId="5683" xr:uid="{00000000-0005-0000-0000-000008160000}"/>
    <cellStyle name="20% - 강조색6 3 4 4" xfId="5684" xr:uid="{00000000-0005-0000-0000-000009160000}"/>
    <cellStyle name="20% - 강조색6 3 4 4 2" xfId="5685" xr:uid="{00000000-0005-0000-0000-00000A160000}"/>
    <cellStyle name="20% - 강조색6 3 4 4 2 2" xfId="5686" xr:uid="{00000000-0005-0000-0000-00000B160000}"/>
    <cellStyle name="20% - 강조색6 3 4 4 3" xfId="5687" xr:uid="{00000000-0005-0000-0000-00000C160000}"/>
    <cellStyle name="20% - 강조색6 3 4 5" xfId="5688" xr:uid="{00000000-0005-0000-0000-00000D160000}"/>
    <cellStyle name="20% - 강조색6 3 4 5 2" xfId="5689" xr:uid="{00000000-0005-0000-0000-00000E160000}"/>
    <cellStyle name="20% - 강조색6 3 4 5 2 2" xfId="5690" xr:uid="{00000000-0005-0000-0000-00000F160000}"/>
    <cellStyle name="20% - 강조색6 3 4 5 3" xfId="5691" xr:uid="{00000000-0005-0000-0000-000010160000}"/>
    <cellStyle name="20% - 강조색6 3 4 6" xfId="5692" xr:uid="{00000000-0005-0000-0000-000011160000}"/>
    <cellStyle name="20% - 강조색6 3 4 6 2" xfId="5693" xr:uid="{00000000-0005-0000-0000-000012160000}"/>
    <cellStyle name="20% - 강조색6 3 4 6 2 2" xfId="5694" xr:uid="{00000000-0005-0000-0000-000013160000}"/>
    <cellStyle name="20% - 강조색6 3 4 6 3" xfId="5695" xr:uid="{00000000-0005-0000-0000-000014160000}"/>
    <cellStyle name="20% - 강조색6 3 4 7" xfId="5696" xr:uid="{00000000-0005-0000-0000-000015160000}"/>
    <cellStyle name="20% - 강조색6 3 4 7 2" xfId="5697" xr:uid="{00000000-0005-0000-0000-000016160000}"/>
    <cellStyle name="20% - 강조색6 3 4 7 2 2" xfId="5698" xr:uid="{00000000-0005-0000-0000-000017160000}"/>
    <cellStyle name="20% - 강조색6 3 4 7 3" xfId="5699" xr:uid="{00000000-0005-0000-0000-000018160000}"/>
    <cellStyle name="20% - 강조색6 3 4 8" xfId="5700" xr:uid="{00000000-0005-0000-0000-000019160000}"/>
    <cellStyle name="20% - 강조색6 3 4 8 2" xfId="5701" xr:uid="{00000000-0005-0000-0000-00001A160000}"/>
    <cellStyle name="20% - 강조색6 3 4 9" xfId="5702" xr:uid="{00000000-0005-0000-0000-00001B160000}"/>
    <cellStyle name="20% - 강조색6 3 5" xfId="5703" xr:uid="{00000000-0005-0000-0000-00001C160000}"/>
    <cellStyle name="20% - 강조색6 3 5 2" xfId="5704" xr:uid="{00000000-0005-0000-0000-00001D160000}"/>
    <cellStyle name="20% - 강조색6 3 5 2 2" xfId="5705" xr:uid="{00000000-0005-0000-0000-00001E160000}"/>
    <cellStyle name="20% - 강조색6 3 5 2 2 2" xfId="5706" xr:uid="{00000000-0005-0000-0000-00001F160000}"/>
    <cellStyle name="20% - 강조색6 3 5 2 2 2 2" xfId="5707" xr:uid="{00000000-0005-0000-0000-000020160000}"/>
    <cellStyle name="20% - 강조색6 3 5 2 2 3" xfId="5708" xr:uid="{00000000-0005-0000-0000-000021160000}"/>
    <cellStyle name="20% - 강조색6 3 5 2 3" xfId="5709" xr:uid="{00000000-0005-0000-0000-000022160000}"/>
    <cellStyle name="20% - 강조색6 3 5 2 3 2" xfId="5710" xr:uid="{00000000-0005-0000-0000-000023160000}"/>
    <cellStyle name="20% - 강조색6 3 5 2 3 2 2" xfId="5711" xr:uid="{00000000-0005-0000-0000-000024160000}"/>
    <cellStyle name="20% - 강조색6 3 5 2 3 3" xfId="5712" xr:uid="{00000000-0005-0000-0000-000025160000}"/>
    <cellStyle name="20% - 강조색6 3 5 2 4" xfId="5713" xr:uid="{00000000-0005-0000-0000-000026160000}"/>
    <cellStyle name="20% - 강조색6 3 5 2 4 2" xfId="5714" xr:uid="{00000000-0005-0000-0000-000027160000}"/>
    <cellStyle name="20% - 강조색6 3 5 2 4 2 2" xfId="5715" xr:uid="{00000000-0005-0000-0000-000028160000}"/>
    <cellStyle name="20% - 강조색6 3 5 2 4 3" xfId="5716" xr:uid="{00000000-0005-0000-0000-000029160000}"/>
    <cellStyle name="20% - 강조색6 3 5 2 5" xfId="5717" xr:uid="{00000000-0005-0000-0000-00002A160000}"/>
    <cellStyle name="20% - 강조색6 3 5 2 5 2" xfId="5718" xr:uid="{00000000-0005-0000-0000-00002B160000}"/>
    <cellStyle name="20% - 강조색6 3 5 2 6" xfId="5719" xr:uid="{00000000-0005-0000-0000-00002C160000}"/>
    <cellStyle name="20% - 강조색6 3 5 3" xfId="5720" xr:uid="{00000000-0005-0000-0000-00002D160000}"/>
    <cellStyle name="20% - 강조색6 3 5 3 2" xfId="5721" xr:uid="{00000000-0005-0000-0000-00002E160000}"/>
    <cellStyle name="20% - 강조색6 3 5 3 2 2" xfId="5722" xr:uid="{00000000-0005-0000-0000-00002F160000}"/>
    <cellStyle name="20% - 강조색6 3 5 3 3" xfId="5723" xr:uid="{00000000-0005-0000-0000-000030160000}"/>
    <cellStyle name="20% - 강조색6 3 5 4" xfId="5724" xr:uid="{00000000-0005-0000-0000-000031160000}"/>
    <cellStyle name="20% - 강조색6 3 5 4 2" xfId="5725" xr:uid="{00000000-0005-0000-0000-000032160000}"/>
    <cellStyle name="20% - 강조색6 3 5 4 2 2" xfId="5726" xr:uid="{00000000-0005-0000-0000-000033160000}"/>
    <cellStyle name="20% - 강조색6 3 5 4 3" xfId="5727" xr:uid="{00000000-0005-0000-0000-000034160000}"/>
    <cellStyle name="20% - 강조색6 3 5 5" xfId="5728" xr:uid="{00000000-0005-0000-0000-000035160000}"/>
    <cellStyle name="20% - 강조색6 3 5 5 2" xfId="5729" xr:uid="{00000000-0005-0000-0000-000036160000}"/>
    <cellStyle name="20% - 강조색6 3 5 5 2 2" xfId="5730" xr:uid="{00000000-0005-0000-0000-000037160000}"/>
    <cellStyle name="20% - 강조색6 3 5 5 3" xfId="5731" xr:uid="{00000000-0005-0000-0000-000038160000}"/>
    <cellStyle name="20% - 강조색6 3 5 6" xfId="5732" xr:uid="{00000000-0005-0000-0000-000039160000}"/>
    <cellStyle name="20% - 강조색6 3 5 6 2" xfId="5733" xr:uid="{00000000-0005-0000-0000-00003A160000}"/>
    <cellStyle name="20% - 강조색6 3 5 7" xfId="5734" xr:uid="{00000000-0005-0000-0000-00003B160000}"/>
    <cellStyle name="20% - 강조색6 3 5 8" xfId="5735" xr:uid="{00000000-0005-0000-0000-00003C160000}"/>
    <cellStyle name="20% - 강조색6 3 6" xfId="5736" xr:uid="{00000000-0005-0000-0000-00003D160000}"/>
    <cellStyle name="20% - 강조색6 3 6 2" xfId="5737" xr:uid="{00000000-0005-0000-0000-00003E160000}"/>
    <cellStyle name="20% - 강조색6 3 6 2 2" xfId="5738" xr:uid="{00000000-0005-0000-0000-00003F160000}"/>
    <cellStyle name="20% - 강조색6 3 6 2 2 2" xfId="5739" xr:uid="{00000000-0005-0000-0000-000040160000}"/>
    <cellStyle name="20% - 강조색6 3 6 2 3" xfId="5740" xr:uid="{00000000-0005-0000-0000-000041160000}"/>
    <cellStyle name="20% - 강조색6 3 6 3" xfId="5741" xr:uid="{00000000-0005-0000-0000-000042160000}"/>
    <cellStyle name="20% - 강조색6 3 6 3 2" xfId="5742" xr:uid="{00000000-0005-0000-0000-000043160000}"/>
    <cellStyle name="20% - 강조색6 3 6 3 2 2" xfId="5743" xr:uid="{00000000-0005-0000-0000-000044160000}"/>
    <cellStyle name="20% - 강조색6 3 6 3 3" xfId="5744" xr:uid="{00000000-0005-0000-0000-000045160000}"/>
    <cellStyle name="20% - 강조색6 3 6 4" xfId="5745" xr:uid="{00000000-0005-0000-0000-000046160000}"/>
    <cellStyle name="20% - 강조색6 3 6 4 2" xfId="5746" xr:uid="{00000000-0005-0000-0000-000047160000}"/>
    <cellStyle name="20% - 강조색6 3 6 4 2 2" xfId="5747" xr:uid="{00000000-0005-0000-0000-000048160000}"/>
    <cellStyle name="20% - 강조색6 3 6 4 3" xfId="5748" xr:uid="{00000000-0005-0000-0000-000049160000}"/>
    <cellStyle name="20% - 강조색6 3 6 5" xfId="5749" xr:uid="{00000000-0005-0000-0000-00004A160000}"/>
    <cellStyle name="20% - 강조색6 3 6 5 2" xfId="5750" xr:uid="{00000000-0005-0000-0000-00004B160000}"/>
    <cellStyle name="20% - 강조색6 3 6 6" xfId="5751" xr:uid="{00000000-0005-0000-0000-00004C160000}"/>
    <cellStyle name="20% - 강조색6 3 7" xfId="5752" xr:uid="{00000000-0005-0000-0000-00004D160000}"/>
    <cellStyle name="20% - 강조색6 3 7 2" xfId="5753" xr:uid="{00000000-0005-0000-0000-00004E160000}"/>
    <cellStyle name="20% - 강조색6 3 7 2 2" xfId="5754" xr:uid="{00000000-0005-0000-0000-00004F160000}"/>
    <cellStyle name="20% - 강조색6 3 7 2 2 2" xfId="5755" xr:uid="{00000000-0005-0000-0000-000050160000}"/>
    <cellStyle name="20% - 강조색6 3 7 2 3" xfId="5756" xr:uid="{00000000-0005-0000-0000-000051160000}"/>
    <cellStyle name="20% - 강조색6 3 7 3" xfId="5757" xr:uid="{00000000-0005-0000-0000-000052160000}"/>
    <cellStyle name="20% - 강조색6 3 7 3 2" xfId="5758" xr:uid="{00000000-0005-0000-0000-000053160000}"/>
    <cellStyle name="20% - 강조색6 3 7 3 2 2" xfId="5759" xr:uid="{00000000-0005-0000-0000-000054160000}"/>
    <cellStyle name="20% - 강조색6 3 7 3 3" xfId="5760" xr:uid="{00000000-0005-0000-0000-000055160000}"/>
    <cellStyle name="20% - 강조색6 3 7 4" xfId="5761" xr:uid="{00000000-0005-0000-0000-000056160000}"/>
    <cellStyle name="20% - 강조색6 3 7 4 2" xfId="5762" xr:uid="{00000000-0005-0000-0000-000057160000}"/>
    <cellStyle name="20% - 강조색6 3 7 4 2 2" xfId="5763" xr:uid="{00000000-0005-0000-0000-000058160000}"/>
    <cellStyle name="20% - 강조색6 3 7 4 3" xfId="5764" xr:uid="{00000000-0005-0000-0000-000059160000}"/>
    <cellStyle name="20% - 강조색6 3 7 5" xfId="5765" xr:uid="{00000000-0005-0000-0000-00005A160000}"/>
    <cellStyle name="20% - 강조색6 3 7 5 2" xfId="5766" xr:uid="{00000000-0005-0000-0000-00005B160000}"/>
    <cellStyle name="20% - 강조색6 3 7 6" xfId="5767" xr:uid="{00000000-0005-0000-0000-00005C160000}"/>
    <cellStyle name="20% - 강조색6 3 8" xfId="5768" xr:uid="{00000000-0005-0000-0000-00005D160000}"/>
    <cellStyle name="20% - 강조색6 3 8 2" xfId="5769" xr:uid="{00000000-0005-0000-0000-00005E160000}"/>
    <cellStyle name="20% - 강조색6 3 8 2 2" xfId="5770" xr:uid="{00000000-0005-0000-0000-00005F160000}"/>
    <cellStyle name="20% - 강조색6 3 8 3" xfId="5771" xr:uid="{00000000-0005-0000-0000-000060160000}"/>
    <cellStyle name="20% - 강조색6 3 9" xfId="5772" xr:uid="{00000000-0005-0000-0000-000061160000}"/>
    <cellStyle name="20% - 강조색6 3 9 2" xfId="5773" xr:uid="{00000000-0005-0000-0000-000062160000}"/>
    <cellStyle name="20% - 강조색6 3 9 2 2" xfId="5774" xr:uid="{00000000-0005-0000-0000-000063160000}"/>
    <cellStyle name="20% - 강조색6 3 9 3" xfId="5775" xr:uid="{00000000-0005-0000-0000-000064160000}"/>
    <cellStyle name="20% - 강조색6 4" xfId="5776" xr:uid="{00000000-0005-0000-0000-000065160000}"/>
    <cellStyle name="20% - 강조색6 4 10" xfId="5777" xr:uid="{00000000-0005-0000-0000-000066160000}"/>
    <cellStyle name="20% - 강조색6 4 11" xfId="5778" xr:uid="{00000000-0005-0000-0000-000067160000}"/>
    <cellStyle name="20% - 강조색6 4 2" xfId="5779" xr:uid="{00000000-0005-0000-0000-000068160000}"/>
    <cellStyle name="20% - 강조색6 4 2 2" xfId="5780" xr:uid="{00000000-0005-0000-0000-000069160000}"/>
    <cellStyle name="20% - 강조색6 4 2 2 2" xfId="5781" xr:uid="{00000000-0005-0000-0000-00006A160000}"/>
    <cellStyle name="20% - 강조색6 4 2 2 2 2" xfId="5782" xr:uid="{00000000-0005-0000-0000-00006B160000}"/>
    <cellStyle name="20% - 강조색6 4 2 2 2 2 2" xfId="5783" xr:uid="{00000000-0005-0000-0000-00006C160000}"/>
    <cellStyle name="20% - 강조색6 4 2 2 2 3" xfId="5784" xr:uid="{00000000-0005-0000-0000-00006D160000}"/>
    <cellStyle name="20% - 강조색6 4 2 2 3" xfId="5785" xr:uid="{00000000-0005-0000-0000-00006E160000}"/>
    <cellStyle name="20% - 강조색6 4 2 2 3 2" xfId="5786" xr:uid="{00000000-0005-0000-0000-00006F160000}"/>
    <cellStyle name="20% - 강조색6 4 2 2 3 2 2" xfId="5787" xr:uid="{00000000-0005-0000-0000-000070160000}"/>
    <cellStyle name="20% - 강조색6 4 2 2 3 3" xfId="5788" xr:uid="{00000000-0005-0000-0000-000071160000}"/>
    <cellStyle name="20% - 강조색6 4 2 2 4" xfId="5789" xr:uid="{00000000-0005-0000-0000-000072160000}"/>
    <cellStyle name="20% - 강조색6 4 2 2 4 2" xfId="5790" xr:uid="{00000000-0005-0000-0000-000073160000}"/>
    <cellStyle name="20% - 강조색6 4 2 2 4 2 2" xfId="5791" xr:uid="{00000000-0005-0000-0000-000074160000}"/>
    <cellStyle name="20% - 강조색6 4 2 2 4 3" xfId="5792" xr:uid="{00000000-0005-0000-0000-000075160000}"/>
    <cellStyle name="20% - 강조색6 4 2 2 5" xfId="5793" xr:uid="{00000000-0005-0000-0000-000076160000}"/>
    <cellStyle name="20% - 강조색6 4 2 2 5 2" xfId="5794" xr:uid="{00000000-0005-0000-0000-000077160000}"/>
    <cellStyle name="20% - 강조색6 4 2 2 6" xfId="5795" xr:uid="{00000000-0005-0000-0000-000078160000}"/>
    <cellStyle name="20% - 강조색6 4 2 3" xfId="5796" xr:uid="{00000000-0005-0000-0000-000079160000}"/>
    <cellStyle name="20% - 강조색6 4 2 3 2" xfId="5797" xr:uid="{00000000-0005-0000-0000-00007A160000}"/>
    <cellStyle name="20% - 강조색6 4 2 3 2 2" xfId="5798" xr:uid="{00000000-0005-0000-0000-00007B160000}"/>
    <cellStyle name="20% - 강조색6 4 2 3 3" xfId="5799" xr:uid="{00000000-0005-0000-0000-00007C160000}"/>
    <cellStyle name="20% - 강조색6 4 2 4" xfId="5800" xr:uid="{00000000-0005-0000-0000-00007D160000}"/>
    <cellStyle name="20% - 강조색6 4 2 4 2" xfId="5801" xr:uid="{00000000-0005-0000-0000-00007E160000}"/>
    <cellStyle name="20% - 강조색6 4 2 4 2 2" xfId="5802" xr:uid="{00000000-0005-0000-0000-00007F160000}"/>
    <cellStyle name="20% - 강조색6 4 2 4 3" xfId="5803" xr:uid="{00000000-0005-0000-0000-000080160000}"/>
    <cellStyle name="20% - 강조색6 4 2 5" xfId="5804" xr:uid="{00000000-0005-0000-0000-000081160000}"/>
    <cellStyle name="20% - 강조색6 4 2 5 2" xfId="5805" xr:uid="{00000000-0005-0000-0000-000082160000}"/>
    <cellStyle name="20% - 강조색6 4 2 5 2 2" xfId="5806" xr:uid="{00000000-0005-0000-0000-000083160000}"/>
    <cellStyle name="20% - 강조색6 4 2 5 3" xfId="5807" xr:uid="{00000000-0005-0000-0000-000084160000}"/>
    <cellStyle name="20% - 강조색6 4 2 6" xfId="5808" xr:uid="{00000000-0005-0000-0000-000085160000}"/>
    <cellStyle name="20% - 강조색6 4 2 6 2" xfId="5809" xr:uid="{00000000-0005-0000-0000-000086160000}"/>
    <cellStyle name="20% - 강조색6 4 2 6 2 2" xfId="5810" xr:uid="{00000000-0005-0000-0000-000087160000}"/>
    <cellStyle name="20% - 강조색6 4 2 6 3" xfId="5811" xr:uid="{00000000-0005-0000-0000-000088160000}"/>
    <cellStyle name="20% - 강조색6 4 2 7" xfId="5812" xr:uid="{00000000-0005-0000-0000-000089160000}"/>
    <cellStyle name="20% - 강조색6 4 2 7 2" xfId="5813" xr:uid="{00000000-0005-0000-0000-00008A160000}"/>
    <cellStyle name="20% - 강조색6 4 2 8" xfId="5814" xr:uid="{00000000-0005-0000-0000-00008B160000}"/>
    <cellStyle name="20% - 강조색6 4 2 9" xfId="5815" xr:uid="{00000000-0005-0000-0000-00008C160000}"/>
    <cellStyle name="20% - 강조색6 4 3" xfId="5816" xr:uid="{00000000-0005-0000-0000-00008D160000}"/>
    <cellStyle name="20% - 강조색6 4 3 2" xfId="5817" xr:uid="{00000000-0005-0000-0000-00008E160000}"/>
    <cellStyle name="20% - 강조색6 4 3 2 2" xfId="5818" xr:uid="{00000000-0005-0000-0000-00008F160000}"/>
    <cellStyle name="20% - 강조색6 4 3 2 2 2" xfId="5819" xr:uid="{00000000-0005-0000-0000-000090160000}"/>
    <cellStyle name="20% - 강조색6 4 3 2 3" xfId="5820" xr:uid="{00000000-0005-0000-0000-000091160000}"/>
    <cellStyle name="20% - 강조색6 4 3 3" xfId="5821" xr:uid="{00000000-0005-0000-0000-000092160000}"/>
    <cellStyle name="20% - 강조색6 4 3 3 2" xfId="5822" xr:uid="{00000000-0005-0000-0000-000093160000}"/>
    <cellStyle name="20% - 강조색6 4 3 3 2 2" xfId="5823" xr:uid="{00000000-0005-0000-0000-000094160000}"/>
    <cellStyle name="20% - 강조색6 4 3 3 3" xfId="5824" xr:uid="{00000000-0005-0000-0000-000095160000}"/>
    <cellStyle name="20% - 강조색6 4 3 4" xfId="5825" xr:uid="{00000000-0005-0000-0000-000096160000}"/>
    <cellStyle name="20% - 강조색6 4 3 4 2" xfId="5826" xr:uid="{00000000-0005-0000-0000-000097160000}"/>
    <cellStyle name="20% - 강조색6 4 3 4 2 2" xfId="5827" xr:uid="{00000000-0005-0000-0000-000098160000}"/>
    <cellStyle name="20% - 강조색6 4 3 4 3" xfId="5828" xr:uid="{00000000-0005-0000-0000-000099160000}"/>
    <cellStyle name="20% - 강조색6 4 3 5" xfId="5829" xr:uid="{00000000-0005-0000-0000-00009A160000}"/>
    <cellStyle name="20% - 강조색6 4 3 5 2" xfId="5830" xr:uid="{00000000-0005-0000-0000-00009B160000}"/>
    <cellStyle name="20% - 강조색6 4 3 6" xfId="5831" xr:uid="{00000000-0005-0000-0000-00009C160000}"/>
    <cellStyle name="20% - 강조색6 4 4" xfId="5832" xr:uid="{00000000-0005-0000-0000-00009D160000}"/>
    <cellStyle name="20% - 강조색6 4 4 2" xfId="5833" xr:uid="{00000000-0005-0000-0000-00009E160000}"/>
    <cellStyle name="20% - 강조색6 4 4 2 2" xfId="5834" xr:uid="{00000000-0005-0000-0000-00009F160000}"/>
    <cellStyle name="20% - 강조색6 4 4 2 2 2" xfId="5835" xr:uid="{00000000-0005-0000-0000-0000A0160000}"/>
    <cellStyle name="20% - 강조색6 4 4 2 3" xfId="5836" xr:uid="{00000000-0005-0000-0000-0000A1160000}"/>
    <cellStyle name="20% - 강조색6 4 4 3" xfId="5837" xr:uid="{00000000-0005-0000-0000-0000A2160000}"/>
    <cellStyle name="20% - 강조색6 4 4 3 2" xfId="5838" xr:uid="{00000000-0005-0000-0000-0000A3160000}"/>
    <cellStyle name="20% - 강조색6 4 4 3 2 2" xfId="5839" xr:uid="{00000000-0005-0000-0000-0000A4160000}"/>
    <cellStyle name="20% - 강조색6 4 4 3 3" xfId="5840" xr:uid="{00000000-0005-0000-0000-0000A5160000}"/>
    <cellStyle name="20% - 강조색6 4 4 4" xfId="5841" xr:uid="{00000000-0005-0000-0000-0000A6160000}"/>
    <cellStyle name="20% - 강조색6 4 4 4 2" xfId="5842" xr:uid="{00000000-0005-0000-0000-0000A7160000}"/>
    <cellStyle name="20% - 강조색6 4 4 4 2 2" xfId="5843" xr:uid="{00000000-0005-0000-0000-0000A8160000}"/>
    <cellStyle name="20% - 강조색6 4 4 4 3" xfId="5844" xr:uid="{00000000-0005-0000-0000-0000A9160000}"/>
    <cellStyle name="20% - 강조색6 4 4 5" xfId="5845" xr:uid="{00000000-0005-0000-0000-0000AA160000}"/>
    <cellStyle name="20% - 강조색6 4 4 5 2" xfId="5846" xr:uid="{00000000-0005-0000-0000-0000AB160000}"/>
    <cellStyle name="20% - 강조색6 4 4 6" xfId="5847" xr:uid="{00000000-0005-0000-0000-0000AC160000}"/>
    <cellStyle name="20% - 강조색6 4 5" xfId="5848" xr:uid="{00000000-0005-0000-0000-0000AD160000}"/>
    <cellStyle name="20% - 강조색6 4 5 2" xfId="5849" xr:uid="{00000000-0005-0000-0000-0000AE160000}"/>
    <cellStyle name="20% - 강조색6 4 5 2 2" xfId="5850" xr:uid="{00000000-0005-0000-0000-0000AF160000}"/>
    <cellStyle name="20% - 강조색6 4 5 3" xfId="5851" xr:uid="{00000000-0005-0000-0000-0000B0160000}"/>
    <cellStyle name="20% - 강조색6 4 6" xfId="5852" xr:uid="{00000000-0005-0000-0000-0000B1160000}"/>
    <cellStyle name="20% - 강조색6 4 6 2" xfId="5853" xr:uid="{00000000-0005-0000-0000-0000B2160000}"/>
    <cellStyle name="20% - 강조색6 4 6 2 2" xfId="5854" xr:uid="{00000000-0005-0000-0000-0000B3160000}"/>
    <cellStyle name="20% - 강조색6 4 6 3" xfId="5855" xr:uid="{00000000-0005-0000-0000-0000B4160000}"/>
    <cellStyle name="20% - 강조색6 4 7" xfId="5856" xr:uid="{00000000-0005-0000-0000-0000B5160000}"/>
    <cellStyle name="20% - 강조색6 4 7 2" xfId="5857" xr:uid="{00000000-0005-0000-0000-0000B6160000}"/>
    <cellStyle name="20% - 강조색6 4 7 2 2" xfId="5858" xr:uid="{00000000-0005-0000-0000-0000B7160000}"/>
    <cellStyle name="20% - 강조색6 4 7 3" xfId="5859" xr:uid="{00000000-0005-0000-0000-0000B8160000}"/>
    <cellStyle name="20% - 강조색6 4 8" xfId="5860" xr:uid="{00000000-0005-0000-0000-0000B9160000}"/>
    <cellStyle name="20% - 강조색6 4 8 2" xfId="5861" xr:uid="{00000000-0005-0000-0000-0000BA160000}"/>
    <cellStyle name="20% - 강조색6 4 8 2 2" xfId="5862" xr:uid="{00000000-0005-0000-0000-0000BB160000}"/>
    <cellStyle name="20% - 강조색6 4 8 3" xfId="5863" xr:uid="{00000000-0005-0000-0000-0000BC160000}"/>
    <cellStyle name="20% - 강조색6 4 9" xfId="5864" xr:uid="{00000000-0005-0000-0000-0000BD160000}"/>
    <cellStyle name="20% - 강조색6 4 9 2" xfId="5865" xr:uid="{00000000-0005-0000-0000-0000BE160000}"/>
    <cellStyle name="20% - 강조색6 5" xfId="5866" xr:uid="{00000000-0005-0000-0000-0000BF160000}"/>
    <cellStyle name="20% - 강조색6 5 10" xfId="5867" xr:uid="{00000000-0005-0000-0000-0000C0160000}"/>
    <cellStyle name="20% - 강조색6 5 11" xfId="5868" xr:uid="{00000000-0005-0000-0000-0000C1160000}"/>
    <cellStyle name="20% - 강조색6 5 2" xfId="5869" xr:uid="{00000000-0005-0000-0000-0000C2160000}"/>
    <cellStyle name="20% - 강조색6 5 2 2" xfId="5870" xr:uid="{00000000-0005-0000-0000-0000C3160000}"/>
    <cellStyle name="20% - 강조색6 5 2 2 2" xfId="5871" xr:uid="{00000000-0005-0000-0000-0000C4160000}"/>
    <cellStyle name="20% - 강조색6 5 2 2 2 2" xfId="5872" xr:uid="{00000000-0005-0000-0000-0000C5160000}"/>
    <cellStyle name="20% - 강조색6 5 2 2 2 2 2" xfId="5873" xr:uid="{00000000-0005-0000-0000-0000C6160000}"/>
    <cellStyle name="20% - 강조색6 5 2 2 2 3" xfId="5874" xr:uid="{00000000-0005-0000-0000-0000C7160000}"/>
    <cellStyle name="20% - 강조색6 5 2 2 3" xfId="5875" xr:uid="{00000000-0005-0000-0000-0000C8160000}"/>
    <cellStyle name="20% - 강조색6 5 2 2 3 2" xfId="5876" xr:uid="{00000000-0005-0000-0000-0000C9160000}"/>
    <cellStyle name="20% - 강조색6 5 2 2 3 2 2" xfId="5877" xr:uid="{00000000-0005-0000-0000-0000CA160000}"/>
    <cellStyle name="20% - 강조색6 5 2 2 3 3" xfId="5878" xr:uid="{00000000-0005-0000-0000-0000CB160000}"/>
    <cellStyle name="20% - 강조색6 5 2 2 4" xfId="5879" xr:uid="{00000000-0005-0000-0000-0000CC160000}"/>
    <cellStyle name="20% - 강조색6 5 2 2 4 2" xfId="5880" xr:uid="{00000000-0005-0000-0000-0000CD160000}"/>
    <cellStyle name="20% - 강조색6 5 2 2 4 2 2" xfId="5881" xr:uid="{00000000-0005-0000-0000-0000CE160000}"/>
    <cellStyle name="20% - 강조색6 5 2 2 4 3" xfId="5882" xr:uid="{00000000-0005-0000-0000-0000CF160000}"/>
    <cellStyle name="20% - 강조색6 5 2 2 5" xfId="5883" xr:uid="{00000000-0005-0000-0000-0000D0160000}"/>
    <cellStyle name="20% - 강조색6 5 2 2 5 2" xfId="5884" xr:uid="{00000000-0005-0000-0000-0000D1160000}"/>
    <cellStyle name="20% - 강조색6 5 2 2 6" xfId="5885" xr:uid="{00000000-0005-0000-0000-0000D2160000}"/>
    <cellStyle name="20% - 강조색6 5 2 3" xfId="5886" xr:uid="{00000000-0005-0000-0000-0000D3160000}"/>
    <cellStyle name="20% - 강조색6 5 2 3 2" xfId="5887" xr:uid="{00000000-0005-0000-0000-0000D4160000}"/>
    <cellStyle name="20% - 강조색6 5 2 3 2 2" xfId="5888" xr:uid="{00000000-0005-0000-0000-0000D5160000}"/>
    <cellStyle name="20% - 강조색6 5 2 3 3" xfId="5889" xr:uid="{00000000-0005-0000-0000-0000D6160000}"/>
    <cellStyle name="20% - 강조색6 5 2 4" xfId="5890" xr:uid="{00000000-0005-0000-0000-0000D7160000}"/>
    <cellStyle name="20% - 강조색6 5 2 4 2" xfId="5891" xr:uid="{00000000-0005-0000-0000-0000D8160000}"/>
    <cellStyle name="20% - 강조색6 5 2 4 2 2" xfId="5892" xr:uid="{00000000-0005-0000-0000-0000D9160000}"/>
    <cellStyle name="20% - 강조색6 5 2 4 3" xfId="5893" xr:uid="{00000000-0005-0000-0000-0000DA160000}"/>
    <cellStyle name="20% - 강조색6 5 2 5" xfId="5894" xr:uid="{00000000-0005-0000-0000-0000DB160000}"/>
    <cellStyle name="20% - 강조색6 5 2 5 2" xfId="5895" xr:uid="{00000000-0005-0000-0000-0000DC160000}"/>
    <cellStyle name="20% - 강조색6 5 2 5 2 2" xfId="5896" xr:uid="{00000000-0005-0000-0000-0000DD160000}"/>
    <cellStyle name="20% - 강조색6 5 2 5 3" xfId="5897" xr:uid="{00000000-0005-0000-0000-0000DE160000}"/>
    <cellStyle name="20% - 강조색6 5 2 6" xfId="5898" xr:uid="{00000000-0005-0000-0000-0000DF160000}"/>
    <cellStyle name="20% - 강조색6 5 2 6 2" xfId="5899" xr:uid="{00000000-0005-0000-0000-0000E0160000}"/>
    <cellStyle name="20% - 강조색6 5 2 6 2 2" xfId="5900" xr:uid="{00000000-0005-0000-0000-0000E1160000}"/>
    <cellStyle name="20% - 강조색6 5 2 6 3" xfId="5901" xr:uid="{00000000-0005-0000-0000-0000E2160000}"/>
    <cellStyle name="20% - 강조색6 5 2 7" xfId="5902" xr:uid="{00000000-0005-0000-0000-0000E3160000}"/>
    <cellStyle name="20% - 강조색6 5 2 7 2" xfId="5903" xr:uid="{00000000-0005-0000-0000-0000E4160000}"/>
    <cellStyle name="20% - 강조색6 5 2 8" xfId="5904" xr:uid="{00000000-0005-0000-0000-0000E5160000}"/>
    <cellStyle name="20% - 강조색6 5 2 9" xfId="5905" xr:uid="{00000000-0005-0000-0000-0000E6160000}"/>
    <cellStyle name="20% - 강조색6 5 3" xfId="5906" xr:uid="{00000000-0005-0000-0000-0000E7160000}"/>
    <cellStyle name="20% - 강조색6 5 3 2" xfId="5907" xr:uid="{00000000-0005-0000-0000-0000E8160000}"/>
    <cellStyle name="20% - 강조색6 5 3 2 2" xfId="5908" xr:uid="{00000000-0005-0000-0000-0000E9160000}"/>
    <cellStyle name="20% - 강조색6 5 3 2 2 2" xfId="5909" xr:uid="{00000000-0005-0000-0000-0000EA160000}"/>
    <cellStyle name="20% - 강조색6 5 3 2 3" xfId="5910" xr:uid="{00000000-0005-0000-0000-0000EB160000}"/>
    <cellStyle name="20% - 강조색6 5 3 3" xfId="5911" xr:uid="{00000000-0005-0000-0000-0000EC160000}"/>
    <cellStyle name="20% - 강조색6 5 3 3 2" xfId="5912" xr:uid="{00000000-0005-0000-0000-0000ED160000}"/>
    <cellStyle name="20% - 강조색6 5 3 3 2 2" xfId="5913" xr:uid="{00000000-0005-0000-0000-0000EE160000}"/>
    <cellStyle name="20% - 강조색6 5 3 3 3" xfId="5914" xr:uid="{00000000-0005-0000-0000-0000EF160000}"/>
    <cellStyle name="20% - 강조색6 5 3 4" xfId="5915" xr:uid="{00000000-0005-0000-0000-0000F0160000}"/>
    <cellStyle name="20% - 강조색6 5 3 4 2" xfId="5916" xr:uid="{00000000-0005-0000-0000-0000F1160000}"/>
    <cellStyle name="20% - 강조색6 5 3 4 2 2" xfId="5917" xr:uid="{00000000-0005-0000-0000-0000F2160000}"/>
    <cellStyle name="20% - 강조색6 5 3 4 3" xfId="5918" xr:uid="{00000000-0005-0000-0000-0000F3160000}"/>
    <cellStyle name="20% - 강조색6 5 3 5" xfId="5919" xr:uid="{00000000-0005-0000-0000-0000F4160000}"/>
    <cellStyle name="20% - 강조색6 5 3 5 2" xfId="5920" xr:uid="{00000000-0005-0000-0000-0000F5160000}"/>
    <cellStyle name="20% - 강조색6 5 3 6" xfId="5921" xr:uid="{00000000-0005-0000-0000-0000F6160000}"/>
    <cellStyle name="20% - 강조색6 5 4" xfId="5922" xr:uid="{00000000-0005-0000-0000-0000F7160000}"/>
    <cellStyle name="20% - 강조색6 5 4 2" xfId="5923" xr:uid="{00000000-0005-0000-0000-0000F8160000}"/>
    <cellStyle name="20% - 강조색6 5 4 2 2" xfId="5924" xr:uid="{00000000-0005-0000-0000-0000F9160000}"/>
    <cellStyle name="20% - 강조색6 5 4 2 2 2" xfId="5925" xr:uid="{00000000-0005-0000-0000-0000FA160000}"/>
    <cellStyle name="20% - 강조색6 5 4 2 3" xfId="5926" xr:uid="{00000000-0005-0000-0000-0000FB160000}"/>
    <cellStyle name="20% - 강조색6 5 4 3" xfId="5927" xr:uid="{00000000-0005-0000-0000-0000FC160000}"/>
    <cellStyle name="20% - 강조색6 5 4 3 2" xfId="5928" xr:uid="{00000000-0005-0000-0000-0000FD160000}"/>
    <cellStyle name="20% - 강조색6 5 4 3 2 2" xfId="5929" xr:uid="{00000000-0005-0000-0000-0000FE160000}"/>
    <cellStyle name="20% - 강조색6 5 4 3 3" xfId="5930" xr:uid="{00000000-0005-0000-0000-0000FF160000}"/>
    <cellStyle name="20% - 강조색6 5 4 4" xfId="5931" xr:uid="{00000000-0005-0000-0000-000000170000}"/>
    <cellStyle name="20% - 강조색6 5 4 4 2" xfId="5932" xr:uid="{00000000-0005-0000-0000-000001170000}"/>
    <cellStyle name="20% - 강조색6 5 4 4 2 2" xfId="5933" xr:uid="{00000000-0005-0000-0000-000002170000}"/>
    <cellStyle name="20% - 강조색6 5 4 4 3" xfId="5934" xr:uid="{00000000-0005-0000-0000-000003170000}"/>
    <cellStyle name="20% - 강조색6 5 4 5" xfId="5935" xr:uid="{00000000-0005-0000-0000-000004170000}"/>
    <cellStyle name="20% - 강조색6 5 4 5 2" xfId="5936" xr:uid="{00000000-0005-0000-0000-000005170000}"/>
    <cellStyle name="20% - 강조색6 5 4 6" xfId="5937" xr:uid="{00000000-0005-0000-0000-000006170000}"/>
    <cellStyle name="20% - 강조색6 5 5" xfId="5938" xr:uid="{00000000-0005-0000-0000-000007170000}"/>
    <cellStyle name="20% - 강조색6 5 5 2" xfId="5939" xr:uid="{00000000-0005-0000-0000-000008170000}"/>
    <cellStyle name="20% - 강조색6 5 5 2 2" xfId="5940" xr:uid="{00000000-0005-0000-0000-000009170000}"/>
    <cellStyle name="20% - 강조색6 5 5 3" xfId="5941" xr:uid="{00000000-0005-0000-0000-00000A170000}"/>
    <cellStyle name="20% - 강조색6 5 6" xfId="5942" xr:uid="{00000000-0005-0000-0000-00000B170000}"/>
    <cellStyle name="20% - 강조색6 5 6 2" xfId="5943" xr:uid="{00000000-0005-0000-0000-00000C170000}"/>
    <cellStyle name="20% - 강조색6 5 6 2 2" xfId="5944" xr:uid="{00000000-0005-0000-0000-00000D170000}"/>
    <cellStyle name="20% - 강조색6 5 6 3" xfId="5945" xr:uid="{00000000-0005-0000-0000-00000E170000}"/>
    <cellStyle name="20% - 강조색6 5 7" xfId="5946" xr:uid="{00000000-0005-0000-0000-00000F170000}"/>
    <cellStyle name="20% - 강조색6 5 7 2" xfId="5947" xr:uid="{00000000-0005-0000-0000-000010170000}"/>
    <cellStyle name="20% - 강조색6 5 7 2 2" xfId="5948" xr:uid="{00000000-0005-0000-0000-000011170000}"/>
    <cellStyle name="20% - 강조색6 5 7 3" xfId="5949" xr:uid="{00000000-0005-0000-0000-000012170000}"/>
    <cellStyle name="20% - 강조색6 5 8" xfId="5950" xr:uid="{00000000-0005-0000-0000-000013170000}"/>
    <cellStyle name="20% - 강조색6 5 8 2" xfId="5951" xr:uid="{00000000-0005-0000-0000-000014170000}"/>
    <cellStyle name="20% - 강조색6 5 8 2 2" xfId="5952" xr:uid="{00000000-0005-0000-0000-000015170000}"/>
    <cellStyle name="20% - 강조색6 5 8 3" xfId="5953" xr:uid="{00000000-0005-0000-0000-000016170000}"/>
    <cellStyle name="20% - 강조색6 5 9" xfId="5954" xr:uid="{00000000-0005-0000-0000-000017170000}"/>
    <cellStyle name="20% - 강조색6 5 9 2" xfId="5955" xr:uid="{00000000-0005-0000-0000-000018170000}"/>
    <cellStyle name="20% - 강조색6 6" xfId="5956" xr:uid="{00000000-0005-0000-0000-000019170000}"/>
    <cellStyle name="20% - 강조색6 6 10" xfId="5957" xr:uid="{00000000-0005-0000-0000-00001A170000}"/>
    <cellStyle name="20% - 강조색6 6 2" xfId="5958" xr:uid="{00000000-0005-0000-0000-00001B170000}"/>
    <cellStyle name="20% - 강조색6 6 2 2" xfId="5959" xr:uid="{00000000-0005-0000-0000-00001C170000}"/>
    <cellStyle name="20% - 강조색6 6 2 2 2" xfId="5960" xr:uid="{00000000-0005-0000-0000-00001D170000}"/>
    <cellStyle name="20% - 강조색6 6 2 2 2 2" xfId="5961" xr:uid="{00000000-0005-0000-0000-00001E170000}"/>
    <cellStyle name="20% - 강조색6 6 2 2 2 2 2" xfId="5962" xr:uid="{00000000-0005-0000-0000-00001F170000}"/>
    <cellStyle name="20% - 강조색6 6 2 2 2 3" xfId="5963" xr:uid="{00000000-0005-0000-0000-000020170000}"/>
    <cellStyle name="20% - 강조색6 6 2 2 3" xfId="5964" xr:uid="{00000000-0005-0000-0000-000021170000}"/>
    <cellStyle name="20% - 강조색6 6 2 2 3 2" xfId="5965" xr:uid="{00000000-0005-0000-0000-000022170000}"/>
    <cellStyle name="20% - 강조색6 6 2 2 3 2 2" xfId="5966" xr:uid="{00000000-0005-0000-0000-000023170000}"/>
    <cellStyle name="20% - 강조색6 6 2 2 3 3" xfId="5967" xr:uid="{00000000-0005-0000-0000-000024170000}"/>
    <cellStyle name="20% - 강조색6 6 2 2 4" xfId="5968" xr:uid="{00000000-0005-0000-0000-000025170000}"/>
    <cellStyle name="20% - 강조색6 6 2 2 4 2" xfId="5969" xr:uid="{00000000-0005-0000-0000-000026170000}"/>
    <cellStyle name="20% - 강조색6 6 2 2 4 2 2" xfId="5970" xr:uid="{00000000-0005-0000-0000-000027170000}"/>
    <cellStyle name="20% - 강조색6 6 2 2 4 3" xfId="5971" xr:uid="{00000000-0005-0000-0000-000028170000}"/>
    <cellStyle name="20% - 강조색6 6 2 2 5" xfId="5972" xr:uid="{00000000-0005-0000-0000-000029170000}"/>
    <cellStyle name="20% - 강조색6 6 2 2 5 2" xfId="5973" xr:uid="{00000000-0005-0000-0000-00002A170000}"/>
    <cellStyle name="20% - 강조색6 6 2 2 6" xfId="5974" xr:uid="{00000000-0005-0000-0000-00002B170000}"/>
    <cellStyle name="20% - 강조색6 6 2 3" xfId="5975" xr:uid="{00000000-0005-0000-0000-00002C170000}"/>
    <cellStyle name="20% - 강조색6 6 2 3 2" xfId="5976" xr:uid="{00000000-0005-0000-0000-00002D170000}"/>
    <cellStyle name="20% - 강조색6 6 2 3 2 2" xfId="5977" xr:uid="{00000000-0005-0000-0000-00002E170000}"/>
    <cellStyle name="20% - 강조색6 6 2 3 3" xfId="5978" xr:uid="{00000000-0005-0000-0000-00002F170000}"/>
    <cellStyle name="20% - 강조색6 6 2 4" xfId="5979" xr:uid="{00000000-0005-0000-0000-000030170000}"/>
    <cellStyle name="20% - 강조색6 6 2 4 2" xfId="5980" xr:uid="{00000000-0005-0000-0000-000031170000}"/>
    <cellStyle name="20% - 강조색6 6 2 4 2 2" xfId="5981" xr:uid="{00000000-0005-0000-0000-000032170000}"/>
    <cellStyle name="20% - 강조색6 6 2 4 3" xfId="5982" xr:uid="{00000000-0005-0000-0000-000033170000}"/>
    <cellStyle name="20% - 강조색6 6 2 5" xfId="5983" xr:uid="{00000000-0005-0000-0000-000034170000}"/>
    <cellStyle name="20% - 강조색6 6 2 5 2" xfId="5984" xr:uid="{00000000-0005-0000-0000-000035170000}"/>
    <cellStyle name="20% - 강조색6 6 2 5 2 2" xfId="5985" xr:uid="{00000000-0005-0000-0000-000036170000}"/>
    <cellStyle name="20% - 강조색6 6 2 5 3" xfId="5986" xr:uid="{00000000-0005-0000-0000-000037170000}"/>
    <cellStyle name="20% - 강조색6 6 2 6" xfId="5987" xr:uid="{00000000-0005-0000-0000-000038170000}"/>
    <cellStyle name="20% - 강조색6 6 2 6 2" xfId="5988" xr:uid="{00000000-0005-0000-0000-000039170000}"/>
    <cellStyle name="20% - 강조색6 6 2 7" xfId="5989" xr:uid="{00000000-0005-0000-0000-00003A170000}"/>
    <cellStyle name="20% - 강조색6 6 2 8" xfId="5990" xr:uid="{00000000-0005-0000-0000-00003B170000}"/>
    <cellStyle name="20% - 강조색6 6 3" xfId="5991" xr:uid="{00000000-0005-0000-0000-00003C170000}"/>
    <cellStyle name="20% - 강조색6 6 3 2" xfId="5992" xr:uid="{00000000-0005-0000-0000-00003D170000}"/>
    <cellStyle name="20% - 강조색6 6 3 2 2" xfId="5993" xr:uid="{00000000-0005-0000-0000-00003E170000}"/>
    <cellStyle name="20% - 강조색6 6 3 2 2 2" xfId="5994" xr:uid="{00000000-0005-0000-0000-00003F170000}"/>
    <cellStyle name="20% - 강조색6 6 3 2 3" xfId="5995" xr:uid="{00000000-0005-0000-0000-000040170000}"/>
    <cellStyle name="20% - 강조색6 6 3 3" xfId="5996" xr:uid="{00000000-0005-0000-0000-000041170000}"/>
    <cellStyle name="20% - 강조색6 6 3 3 2" xfId="5997" xr:uid="{00000000-0005-0000-0000-000042170000}"/>
    <cellStyle name="20% - 강조색6 6 3 3 2 2" xfId="5998" xr:uid="{00000000-0005-0000-0000-000043170000}"/>
    <cellStyle name="20% - 강조색6 6 3 3 3" xfId="5999" xr:uid="{00000000-0005-0000-0000-000044170000}"/>
    <cellStyle name="20% - 강조색6 6 3 4" xfId="6000" xr:uid="{00000000-0005-0000-0000-000045170000}"/>
    <cellStyle name="20% - 강조색6 6 3 4 2" xfId="6001" xr:uid="{00000000-0005-0000-0000-000046170000}"/>
    <cellStyle name="20% - 강조색6 6 3 4 2 2" xfId="6002" xr:uid="{00000000-0005-0000-0000-000047170000}"/>
    <cellStyle name="20% - 강조색6 6 3 4 3" xfId="6003" xr:uid="{00000000-0005-0000-0000-000048170000}"/>
    <cellStyle name="20% - 강조색6 6 3 5" xfId="6004" xr:uid="{00000000-0005-0000-0000-000049170000}"/>
    <cellStyle name="20% - 강조색6 6 3 5 2" xfId="6005" xr:uid="{00000000-0005-0000-0000-00004A170000}"/>
    <cellStyle name="20% - 강조색6 6 3 6" xfId="6006" xr:uid="{00000000-0005-0000-0000-00004B170000}"/>
    <cellStyle name="20% - 강조색6 6 4" xfId="6007" xr:uid="{00000000-0005-0000-0000-00004C170000}"/>
    <cellStyle name="20% - 강조색6 6 4 2" xfId="6008" xr:uid="{00000000-0005-0000-0000-00004D170000}"/>
    <cellStyle name="20% - 강조색6 6 4 2 2" xfId="6009" xr:uid="{00000000-0005-0000-0000-00004E170000}"/>
    <cellStyle name="20% - 강조색6 6 4 3" xfId="6010" xr:uid="{00000000-0005-0000-0000-00004F170000}"/>
    <cellStyle name="20% - 강조색6 6 5" xfId="6011" xr:uid="{00000000-0005-0000-0000-000050170000}"/>
    <cellStyle name="20% - 강조색6 6 5 2" xfId="6012" xr:uid="{00000000-0005-0000-0000-000051170000}"/>
    <cellStyle name="20% - 강조색6 6 5 2 2" xfId="6013" xr:uid="{00000000-0005-0000-0000-000052170000}"/>
    <cellStyle name="20% - 강조색6 6 5 3" xfId="6014" xr:uid="{00000000-0005-0000-0000-000053170000}"/>
    <cellStyle name="20% - 강조색6 6 6" xfId="6015" xr:uid="{00000000-0005-0000-0000-000054170000}"/>
    <cellStyle name="20% - 강조색6 6 6 2" xfId="6016" xr:uid="{00000000-0005-0000-0000-000055170000}"/>
    <cellStyle name="20% - 강조색6 6 6 2 2" xfId="6017" xr:uid="{00000000-0005-0000-0000-000056170000}"/>
    <cellStyle name="20% - 강조색6 6 6 3" xfId="6018" xr:uid="{00000000-0005-0000-0000-000057170000}"/>
    <cellStyle name="20% - 강조색6 6 7" xfId="6019" xr:uid="{00000000-0005-0000-0000-000058170000}"/>
    <cellStyle name="20% - 강조색6 6 7 2" xfId="6020" xr:uid="{00000000-0005-0000-0000-000059170000}"/>
    <cellStyle name="20% - 강조색6 6 7 2 2" xfId="6021" xr:uid="{00000000-0005-0000-0000-00005A170000}"/>
    <cellStyle name="20% - 강조색6 6 7 3" xfId="6022" xr:uid="{00000000-0005-0000-0000-00005B170000}"/>
    <cellStyle name="20% - 강조색6 6 8" xfId="6023" xr:uid="{00000000-0005-0000-0000-00005C170000}"/>
    <cellStyle name="20% - 강조색6 6 8 2" xfId="6024" xr:uid="{00000000-0005-0000-0000-00005D170000}"/>
    <cellStyle name="20% - 강조색6 6 9" xfId="6025" xr:uid="{00000000-0005-0000-0000-00005E170000}"/>
    <cellStyle name="20% - 강조색6 7" xfId="6026" xr:uid="{00000000-0005-0000-0000-00005F170000}"/>
    <cellStyle name="20% - 강조색6 7 2" xfId="6027" xr:uid="{00000000-0005-0000-0000-000060170000}"/>
    <cellStyle name="20% - 강조색6 7 2 2" xfId="6028" xr:uid="{00000000-0005-0000-0000-000061170000}"/>
    <cellStyle name="20% - 강조색6 7 2 2 2" xfId="6029" xr:uid="{00000000-0005-0000-0000-000062170000}"/>
    <cellStyle name="20% - 강조색6 7 2 2 2 2" xfId="6030" xr:uid="{00000000-0005-0000-0000-000063170000}"/>
    <cellStyle name="20% - 강조색6 7 2 2 3" xfId="6031" xr:uid="{00000000-0005-0000-0000-000064170000}"/>
    <cellStyle name="20% - 강조색6 7 2 3" xfId="6032" xr:uid="{00000000-0005-0000-0000-000065170000}"/>
    <cellStyle name="20% - 강조색6 7 2 3 2" xfId="6033" xr:uid="{00000000-0005-0000-0000-000066170000}"/>
    <cellStyle name="20% - 강조색6 7 2 3 2 2" xfId="6034" xr:uid="{00000000-0005-0000-0000-000067170000}"/>
    <cellStyle name="20% - 강조색6 7 2 3 3" xfId="6035" xr:uid="{00000000-0005-0000-0000-000068170000}"/>
    <cellStyle name="20% - 강조색6 7 2 4" xfId="6036" xr:uid="{00000000-0005-0000-0000-000069170000}"/>
    <cellStyle name="20% - 강조색6 7 2 4 2" xfId="6037" xr:uid="{00000000-0005-0000-0000-00006A170000}"/>
    <cellStyle name="20% - 강조색6 7 2 4 2 2" xfId="6038" xr:uid="{00000000-0005-0000-0000-00006B170000}"/>
    <cellStyle name="20% - 강조색6 7 2 4 3" xfId="6039" xr:uid="{00000000-0005-0000-0000-00006C170000}"/>
    <cellStyle name="20% - 강조색6 7 2 5" xfId="6040" xr:uid="{00000000-0005-0000-0000-00006D170000}"/>
    <cellStyle name="20% - 강조색6 7 2 5 2" xfId="6041" xr:uid="{00000000-0005-0000-0000-00006E170000}"/>
    <cellStyle name="20% - 강조색6 7 2 6" xfId="6042" xr:uid="{00000000-0005-0000-0000-00006F170000}"/>
    <cellStyle name="20% - 강조색6 7 3" xfId="6043" xr:uid="{00000000-0005-0000-0000-000070170000}"/>
    <cellStyle name="20% - 강조색6 7 3 2" xfId="6044" xr:uid="{00000000-0005-0000-0000-000071170000}"/>
    <cellStyle name="20% - 강조색6 7 3 2 2" xfId="6045" xr:uid="{00000000-0005-0000-0000-000072170000}"/>
    <cellStyle name="20% - 강조색6 7 3 3" xfId="6046" xr:uid="{00000000-0005-0000-0000-000073170000}"/>
    <cellStyle name="20% - 강조색6 7 4" xfId="6047" xr:uid="{00000000-0005-0000-0000-000074170000}"/>
    <cellStyle name="20% - 강조색6 7 4 2" xfId="6048" xr:uid="{00000000-0005-0000-0000-000075170000}"/>
    <cellStyle name="20% - 강조색6 7 4 2 2" xfId="6049" xr:uid="{00000000-0005-0000-0000-000076170000}"/>
    <cellStyle name="20% - 강조색6 7 4 3" xfId="6050" xr:uid="{00000000-0005-0000-0000-000077170000}"/>
    <cellStyle name="20% - 강조색6 7 5" xfId="6051" xr:uid="{00000000-0005-0000-0000-000078170000}"/>
    <cellStyle name="20% - 강조색6 7 5 2" xfId="6052" xr:uid="{00000000-0005-0000-0000-000079170000}"/>
    <cellStyle name="20% - 강조색6 7 5 2 2" xfId="6053" xr:uid="{00000000-0005-0000-0000-00007A170000}"/>
    <cellStyle name="20% - 강조색6 7 5 3" xfId="6054" xr:uid="{00000000-0005-0000-0000-00007B170000}"/>
    <cellStyle name="20% - 강조색6 7 6" xfId="6055" xr:uid="{00000000-0005-0000-0000-00007C170000}"/>
    <cellStyle name="20% - 강조색6 7 6 2" xfId="6056" xr:uid="{00000000-0005-0000-0000-00007D170000}"/>
    <cellStyle name="20% - 강조색6 7 7" xfId="6057" xr:uid="{00000000-0005-0000-0000-00007E170000}"/>
    <cellStyle name="20% - 강조색6 7 8" xfId="6058" xr:uid="{00000000-0005-0000-0000-00007F170000}"/>
    <cellStyle name="20% - 강조색6 8" xfId="6059" xr:uid="{00000000-0005-0000-0000-000080170000}"/>
    <cellStyle name="20% - 강조색6 8 2" xfId="6060" xr:uid="{00000000-0005-0000-0000-000081170000}"/>
    <cellStyle name="20% - 강조색6 8 2 2" xfId="6061" xr:uid="{00000000-0005-0000-0000-000082170000}"/>
    <cellStyle name="20% - 강조색6 8 2 2 2" xfId="6062" xr:uid="{00000000-0005-0000-0000-000083170000}"/>
    <cellStyle name="20% - 강조색6 8 2 3" xfId="6063" xr:uid="{00000000-0005-0000-0000-000084170000}"/>
    <cellStyle name="20% - 강조색6 8 3" xfId="6064" xr:uid="{00000000-0005-0000-0000-000085170000}"/>
    <cellStyle name="20% - 강조색6 8 3 2" xfId="6065" xr:uid="{00000000-0005-0000-0000-000086170000}"/>
    <cellStyle name="20% - 강조색6 8 3 2 2" xfId="6066" xr:uid="{00000000-0005-0000-0000-000087170000}"/>
    <cellStyle name="20% - 강조색6 8 3 3" xfId="6067" xr:uid="{00000000-0005-0000-0000-000088170000}"/>
    <cellStyle name="20% - 강조색6 8 4" xfId="6068" xr:uid="{00000000-0005-0000-0000-000089170000}"/>
    <cellStyle name="20% - 강조색6 8 4 2" xfId="6069" xr:uid="{00000000-0005-0000-0000-00008A170000}"/>
    <cellStyle name="20% - 강조색6 8 4 2 2" xfId="6070" xr:uid="{00000000-0005-0000-0000-00008B170000}"/>
    <cellStyle name="20% - 강조색6 8 4 3" xfId="6071" xr:uid="{00000000-0005-0000-0000-00008C170000}"/>
    <cellStyle name="20% - 강조색6 8 5" xfId="6072" xr:uid="{00000000-0005-0000-0000-00008D170000}"/>
    <cellStyle name="20% - 강조색6 8 5 2" xfId="6073" xr:uid="{00000000-0005-0000-0000-00008E170000}"/>
    <cellStyle name="20% - 강조색6 8 6" xfId="6074" xr:uid="{00000000-0005-0000-0000-00008F170000}"/>
    <cellStyle name="20% - 강조색6 9" xfId="6075" xr:uid="{00000000-0005-0000-0000-000090170000}"/>
    <cellStyle name="20% - 강조색6 9 2" xfId="6076" xr:uid="{00000000-0005-0000-0000-000091170000}"/>
    <cellStyle name="20% - 강조색6 9 2 2" xfId="6077" xr:uid="{00000000-0005-0000-0000-000092170000}"/>
    <cellStyle name="20% - 강조색6 9 2 2 2" xfId="6078" xr:uid="{00000000-0005-0000-0000-000093170000}"/>
    <cellStyle name="20% - 강조색6 9 2 3" xfId="6079" xr:uid="{00000000-0005-0000-0000-000094170000}"/>
    <cellStyle name="20% - 강조색6 9 3" xfId="6080" xr:uid="{00000000-0005-0000-0000-000095170000}"/>
    <cellStyle name="20% - 강조색6 9 3 2" xfId="6081" xr:uid="{00000000-0005-0000-0000-000096170000}"/>
    <cellStyle name="20% - 강조색6 9 3 2 2" xfId="6082" xr:uid="{00000000-0005-0000-0000-000097170000}"/>
    <cellStyle name="20% - 강조색6 9 3 3" xfId="6083" xr:uid="{00000000-0005-0000-0000-000098170000}"/>
    <cellStyle name="20% - 강조색6 9 4" xfId="6084" xr:uid="{00000000-0005-0000-0000-000099170000}"/>
    <cellStyle name="20% - 강조색6 9 4 2" xfId="6085" xr:uid="{00000000-0005-0000-0000-00009A170000}"/>
    <cellStyle name="20% - 강조색6 9 4 2 2" xfId="6086" xr:uid="{00000000-0005-0000-0000-00009B170000}"/>
    <cellStyle name="20% - 강조색6 9 4 3" xfId="6087" xr:uid="{00000000-0005-0000-0000-00009C170000}"/>
    <cellStyle name="20% - 강조색6 9 5" xfId="6088" xr:uid="{00000000-0005-0000-0000-00009D170000}"/>
    <cellStyle name="20% - 강조색6 9 5 2" xfId="6089" xr:uid="{00000000-0005-0000-0000-00009E170000}"/>
    <cellStyle name="20% - 강조색6 9 6" xfId="6090" xr:uid="{00000000-0005-0000-0000-00009F170000}"/>
    <cellStyle name="40% - 강조색1" xfId="20" builtinId="31" customBuiltin="1"/>
    <cellStyle name="40% - 강조색1 10" xfId="6091" xr:uid="{00000000-0005-0000-0000-0000A1170000}"/>
    <cellStyle name="40% - 강조색1 10 2" xfId="6092" xr:uid="{00000000-0005-0000-0000-0000A2170000}"/>
    <cellStyle name="40% - 강조색1 10 2 2" xfId="6093" xr:uid="{00000000-0005-0000-0000-0000A3170000}"/>
    <cellStyle name="40% - 강조색1 10 3" xfId="6094" xr:uid="{00000000-0005-0000-0000-0000A4170000}"/>
    <cellStyle name="40% - 강조색1 11" xfId="6095" xr:uid="{00000000-0005-0000-0000-0000A5170000}"/>
    <cellStyle name="40% - 강조색1 11 2" xfId="6096" xr:uid="{00000000-0005-0000-0000-0000A6170000}"/>
    <cellStyle name="40% - 강조색1 11 2 2" xfId="6097" xr:uid="{00000000-0005-0000-0000-0000A7170000}"/>
    <cellStyle name="40% - 강조색1 11 3" xfId="6098" xr:uid="{00000000-0005-0000-0000-0000A8170000}"/>
    <cellStyle name="40% - 강조색1 12" xfId="6099" xr:uid="{00000000-0005-0000-0000-0000A9170000}"/>
    <cellStyle name="40% - 강조색1 12 2" xfId="6100" xr:uid="{00000000-0005-0000-0000-0000AA170000}"/>
    <cellStyle name="40% - 강조색1 12 2 2" xfId="6101" xr:uid="{00000000-0005-0000-0000-0000AB170000}"/>
    <cellStyle name="40% - 강조색1 12 3" xfId="6102" xr:uid="{00000000-0005-0000-0000-0000AC170000}"/>
    <cellStyle name="40% - 강조색1 13" xfId="6103" xr:uid="{00000000-0005-0000-0000-0000AD170000}"/>
    <cellStyle name="40% - 강조색1 13 2" xfId="6104" xr:uid="{00000000-0005-0000-0000-0000AE170000}"/>
    <cellStyle name="40% - 강조색1 13 2 2" xfId="6105" xr:uid="{00000000-0005-0000-0000-0000AF170000}"/>
    <cellStyle name="40% - 강조색1 13 3" xfId="6106" xr:uid="{00000000-0005-0000-0000-0000B0170000}"/>
    <cellStyle name="40% - 강조색1 14" xfId="6107" xr:uid="{00000000-0005-0000-0000-0000B1170000}"/>
    <cellStyle name="40% - 강조색1 14 2" xfId="6108" xr:uid="{00000000-0005-0000-0000-0000B2170000}"/>
    <cellStyle name="40% - 강조색1 15" xfId="6109" xr:uid="{00000000-0005-0000-0000-0000B3170000}"/>
    <cellStyle name="40% - 강조색1 16" xfId="6110" xr:uid="{00000000-0005-0000-0000-0000B4170000}"/>
    <cellStyle name="40% - 강조색1 2" xfId="6111" xr:uid="{00000000-0005-0000-0000-0000B5170000}"/>
    <cellStyle name="40% - 강조색1 2 10" xfId="6112" xr:uid="{00000000-0005-0000-0000-0000B6170000}"/>
    <cellStyle name="40% - 강조색1 2 10 2" xfId="6113" xr:uid="{00000000-0005-0000-0000-0000B7170000}"/>
    <cellStyle name="40% - 강조색1 2 10 2 2" xfId="6114" xr:uid="{00000000-0005-0000-0000-0000B8170000}"/>
    <cellStyle name="40% - 강조색1 2 10 3" xfId="6115" xr:uid="{00000000-0005-0000-0000-0000B9170000}"/>
    <cellStyle name="40% - 강조색1 2 11" xfId="6116" xr:uid="{00000000-0005-0000-0000-0000BA170000}"/>
    <cellStyle name="40% - 강조색1 2 11 2" xfId="6117" xr:uid="{00000000-0005-0000-0000-0000BB170000}"/>
    <cellStyle name="40% - 강조색1 2 11 2 2" xfId="6118" xr:uid="{00000000-0005-0000-0000-0000BC170000}"/>
    <cellStyle name="40% - 강조색1 2 11 3" xfId="6119" xr:uid="{00000000-0005-0000-0000-0000BD170000}"/>
    <cellStyle name="40% - 강조색1 2 12" xfId="6120" xr:uid="{00000000-0005-0000-0000-0000BE170000}"/>
    <cellStyle name="40% - 강조색1 2 12 2" xfId="6121" xr:uid="{00000000-0005-0000-0000-0000BF170000}"/>
    <cellStyle name="40% - 강조색1 2 13" xfId="6122" xr:uid="{00000000-0005-0000-0000-0000C0170000}"/>
    <cellStyle name="40% - 강조색1 2 14" xfId="6123" xr:uid="{00000000-0005-0000-0000-0000C1170000}"/>
    <cellStyle name="40% - 강조색1 2 2" xfId="6124" xr:uid="{00000000-0005-0000-0000-0000C2170000}"/>
    <cellStyle name="40% - 강조색1 2 2 10" xfId="6125" xr:uid="{00000000-0005-0000-0000-0000C3170000}"/>
    <cellStyle name="40% - 강조색1 2 2 11" xfId="6126" xr:uid="{00000000-0005-0000-0000-0000C4170000}"/>
    <cellStyle name="40% - 강조색1 2 2 2" xfId="6127" xr:uid="{00000000-0005-0000-0000-0000C5170000}"/>
    <cellStyle name="40% - 강조색1 2 2 2 2" xfId="6128" xr:uid="{00000000-0005-0000-0000-0000C6170000}"/>
    <cellStyle name="40% - 강조색1 2 2 2 2 2" xfId="6129" xr:uid="{00000000-0005-0000-0000-0000C7170000}"/>
    <cellStyle name="40% - 강조색1 2 2 2 2 2 2" xfId="6130" xr:uid="{00000000-0005-0000-0000-0000C8170000}"/>
    <cellStyle name="40% - 강조색1 2 2 2 2 2 2 2" xfId="6131" xr:uid="{00000000-0005-0000-0000-0000C9170000}"/>
    <cellStyle name="40% - 강조색1 2 2 2 2 2 3" xfId="6132" xr:uid="{00000000-0005-0000-0000-0000CA170000}"/>
    <cellStyle name="40% - 강조색1 2 2 2 2 3" xfId="6133" xr:uid="{00000000-0005-0000-0000-0000CB170000}"/>
    <cellStyle name="40% - 강조색1 2 2 2 2 3 2" xfId="6134" xr:uid="{00000000-0005-0000-0000-0000CC170000}"/>
    <cellStyle name="40% - 강조색1 2 2 2 2 3 2 2" xfId="6135" xr:uid="{00000000-0005-0000-0000-0000CD170000}"/>
    <cellStyle name="40% - 강조색1 2 2 2 2 3 3" xfId="6136" xr:uid="{00000000-0005-0000-0000-0000CE170000}"/>
    <cellStyle name="40% - 강조색1 2 2 2 2 4" xfId="6137" xr:uid="{00000000-0005-0000-0000-0000CF170000}"/>
    <cellStyle name="40% - 강조색1 2 2 2 2 4 2" xfId="6138" xr:uid="{00000000-0005-0000-0000-0000D0170000}"/>
    <cellStyle name="40% - 강조색1 2 2 2 2 4 2 2" xfId="6139" xr:uid="{00000000-0005-0000-0000-0000D1170000}"/>
    <cellStyle name="40% - 강조색1 2 2 2 2 4 3" xfId="6140" xr:uid="{00000000-0005-0000-0000-0000D2170000}"/>
    <cellStyle name="40% - 강조색1 2 2 2 2 5" xfId="6141" xr:uid="{00000000-0005-0000-0000-0000D3170000}"/>
    <cellStyle name="40% - 강조색1 2 2 2 2 5 2" xfId="6142" xr:uid="{00000000-0005-0000-0000-0000D4170000}"/>
    <cellStyle name="40% - 강조색1 2 2 2 2 6" xfId="6143" xr:uid="{00000000-0005-0000-0000-0000D5170000}"/>
    <cellStyle name="40% - 강조색1 2 2 2 3" xfId="6144" xr:uid="{00000000-0005-0000-0000-0000D6170000}"/>
    <cellStyle name="40% - 강조색1 2 2 2 3 2" xfId="6145" xr:uid="{00000000-0005-0000-0000-0000D7170000}"/>
    <cellStyle name="40% - 강조색1 2 2 2 3 2 2" xfId="6146" xr:uid="{00000000-0005-0000-0000-0000D8170000}"/>
    <cellStyle name="40% - 강조색1 2 2 2 3 3" xfId="6147" xr:uid="{00000000-0005-0000-0000-0000D9170000}"/>
    <cellStyle name="40% - 강조색1 2 2 2 4" xfId="6148" xr:uid="{00000000-0005-0000-0000-0000DA170000}"/>
    <cellStyle name="40% - 강조색1 2 2 2 4 2" xfId="6149" xr:uid="{00000000-0005-0000-0000-0000DB170000}"/>
    <cellStyle name="40% - 강조색1 2 2 2 4 2 2" xfId="6150" xr:uid="{00000000-0005-0000-0000-0000DC170000}"/>
    <cellStyle name="40% - 강조색1 2 2 2 4 3" xfId="6151" xr:uid="{00000000-0005-0000-0000-0000DD170000}"/>
    <cellStyle name="40% - 강조색1 2 2 2 5" xfId="6152" xr:uid="{00000000-0005-0000-0000-0000DE170000}"/>
    <cellStyle name="40% - 강조색1 2 2 2 5 2" xfId="6153" xr:uid="{00000000-0005-0000-0000-0000DF170000}"/>
    <cellStyle name="40% - 강조색1 2 2 2 5 2 2" xfId="6154" xr:uid="{00000000-0005-0000-0000-0000E0170000}"/>
    <cellStyle name="40% - 강조색1 2 2 2 5 3" xfId="6155" xr:uid="{00000000-0005-0000-0000-0000E1170000}"/>
    <cellStyle name="40% - 강조색1 2 2 2 6" xfId="6156" xr:uid="{00000000-0005-0000-0000-0000E2170000}"/>
    <cellStyle name="40% - 강조색1 2 2 2 6 2" xfId="6157" xr:uid="{00000000-0005-0000-0000-0000E3170000}"/>
    <cellStyle name="40% - 강조색1 2 2 2 6 2 2" xfId="6158" xr:uid="{00000000-0005-0000-0000-0000E4170000}"/>
    <cellStyle name="40% - 강조색1 2 2 2 6 3" xfId="6159" xr:uid="{00000000-0005-0000-0000-0000E5170000}"/>
    <cellStyle name="40% - 강조색1 2 2 2 7" xfId="6160" xr:uid="{00000000-0005-0000-0000-0000E6170000}"/>
    <cellStyle name="40% - 강조색1 2 2 2 7 2" xfId="6161" xr:uid="{00000000-0005-0000-0000-0000E7170000}"/>
    <cellStyle name="40% - 강조색1 2 2 2 8" xfId="6162" xr:uid="{00000000-0005-0000-0000-0000E8170000}"/>
    <cellStyle name="40% - 강조색1 2 2 2 9" xfId="6163" xr:uid="{00000000-0005-0000-0000-0000E9170000}"/>
    <cellStyle name="40% - 강조색1 2 2 3" xfId="6164" xr:uid="{00000000-0005-0000-0000-0000EA170000}"/>
    <cellStyle name="40% - 강조색1 2 2 3 2" xfId="6165" xr:uid="{00000000-0005-0000-0000-0000EB170000}"/>
    <cellStyle name="40% - 강조색1 2 2 3 2 2" xfId="6166" xr:uid="{00000000-0005-0000-0000-0000EC170000}"/>
    <cellStyle name="40% - 강조색1 2 2 3 2 2 2" xfId="6167" xr:uid="{00000000-0005-0000-0000-0000ED170000}"/>
    <cellStyle name="40% - 강조색1 2 2 3 2 3" xfId="6168" xr:uid="{00000000-0005-0000-0000-0000EE170000}"/>
    <cellStyle name="40% - 강조색1 2 2 3 3" xfId="6169" xr:uid="{00000000-0005-0000-0000-0000EF170000}"/>
    <cellStyle name="40% - 강조색1 2 2 3 3 2" xfId="6170" xr:uid="{00000000-0005-0000-0000-0000F0170000}"/>
    <cellStyle name="40% - 강조색1 2 2 3 3 2 2" xfId="6171" xr:uid="{00000000-0005-0000-0000-0000F1170000}"/>
    <cellStyle name="40% - 강조색1 2 2 3 3 3" xfId="6172" xr:uid="{00000000-0005-0000-0000-0000F2170000}"/>
    <cellStyle name="40% - 강조색1 2 2 3 4" xfId="6173" xr:uid="{00000000-0005-0000-0000-0000F3170000}"/>
    <cellStyle name="40% - 강조색1 2 2 3 4 2" xfId="6174" xr:uid="{00000000-0005-0000-0000-0000F4170000}"/>
    <cellStyle name="40% - 강조색1 2 2 3 4 2 2" xfId="6175" xr:uid="{00000000-0005-0000-0000-0000F5170000}"/>
    <cellStyle name="40% - 강조색1 2 2 3 4 3" xfId="6176" xr:uid="{00000000-0005-0000-0000-0000F6170000}"/>
    <cellStyle name="40% - 강조색1 2 2 3 5" xfId="6177" xr:uid="{00000000-0005-0000-0000-0000F7170000}"/>
    <cellStyle name="40% - 강조색1 2 2 3 5 2" xfId="6178" xr:uid="{00000000-0005-0000-0000-0000F8170000}"/>
    <cellStyle name="40% - 강조색1 2 2 3 6" xfId="6179" xr:uid="{00000000-0005-0000-0000-0000F9170000}"/>
    <cellStyle name="40% - 강조색1 2 2 4" xfId="6180" xr:uid="{00000000-0005-0000-0000-0000FA170000}"/>
    <cellStyle name="40% - 강조색1 2 2 4 2" xfId="6181" xr:uid="{00000000-0005-0000-0000-0000FB170000}"/>
    <cellStyle name="40% - 강조색1 2 2 4 2 2" xfId="6182" xr:uid="{00000000-0005-0000-0000-0000FC170000}"/>
    <cellStyle name="40% - 강조색1 2 2 4 2 2 2" xfId="6183" xr:uid="{00000000-0005-0000-0000-0000FD170000}"/>
    <cellStyle name="40% - 강조색1 2 2 4 2 3" xfId="6184" xr:uid="{00000000-0005-0000-0000-0000FE170000}"/>
    <cellStyle name="40% - 강조색1 2 2 4 3" xfId="6185" xr:uid="{00000000-0005-0000-0000-0000FF170000}"/>
    <cellStyle name="40% - 강조색1 2 2 4 3 2" xfId="6186" xr:uid="{00000000-0005-0000-0000-000000180000}"/>
    <cellStyle name="40% - 강조색1 2 2 4 3 2 2" xfId="6187" xr:uid="{00000000-0005-0000-0000-000001180000}"/>
    <cellStyle name="40% - 강조색1 2 2 4 3 3" xfId="6188" xr:uid="{00000000-0005-0000-0000-000002180000}"/>
    <cellStyle name="40% - 강조색1 2 2 4 4" xfId="6189" xr:uid="{00000000-0005-0000-0000-000003180000}"/>
    <cellStyle name="40% - 강조색1 2 2 4 4 2" xfId="6190" xr:uid="{00000000-0005-0000-0000-000004180000}"/>
    <cellStyle name="40% - 강조색1 2 2 4 4 2 2" xfId="6191" xr:uid="{00000000-0005-0000-0000-000005180000}"/>
    <cellStyle name="40% - 강조색1 2 2 4 4 3" xfId="6192" xr:uid="{00000000-0005-0000-0000-000006180000}"/>
    <cellStyle name="40% - 강조색1 2 2 4 5" xfId="6193" xr:uid="{00000000-0005-0000-0000-000007180000}"/>
    <cellStyle name="40% - 강조색1 2 2 4 5 2" xfId="6194" xr:uid="{00000000-0005-0000-0000-000008180000}"/>
    <cellStyle name="40% - 강조색1 2 2 4 6" xfId="6195" xr:uid="{00000000-0005-0000-0000-000009180000}"/>
    <cellStyle name="40% - 강조색1 2 2 5" xfId="6196" xr:uid="{00000000-0005-0000-0000-00000A180000}"/>
    <cellStyle name="40% - 강조색1 2 2 5 2" xfId="6197" xr:uid="{00000000-0005-0000-0000-00000B180000}"/>
    <cellStyle name="40% - 강조색1 2 2 5 2 2" xfId="6198" xr:uid="{00000000-0005-0000-0000-00000C180000}"/>
    <cellStyle name="40% - 강조색1 2 2 5 3" xfId="6199" xr:uid="{00000000-0005-0000-0000-00000D180000}"/>
    <cellStyle name="40% - 강조색1 2 2 6" xfId="6200" xr:uid="{00000000-0005-0000-0000-00000E180000}"/>
    <cellStyle name="40% - 강조색1 2 2 6 2" xfId="6201" xr:uid="{00000000-0005-0000-0000-00000F180000}"/>
    <cellStyle name="40% - 강조색1 2 2 6 2 2" xfId="6202" xr:uid="{00000000-0005-0000-0000-000010180000}"/>
    <cellStyle name="40% - 강조색1 2 2 6 3" xfId="6203" xr:uid="{00000000-0005-0000-0000-000011180000}"/>
    <cellStyle name="40% - 강조색1 2 2 7" xfId="6204" xr:uid="{00000000-0005-0000-0000-000012180000}"/>
    <cellStyle name="40% - 강조색1 2 2 7 2" xfId="6205" xr:uid="{00000000-0005-0000-0000-000013180000}"/>
    <cellStyle name="40% - 강조색1 2 2 7 2 2" xfId="6206" xr:uid="{00000000-0005-0000-0000-000014180000}"/>
    <cellStyle name="40% - 강조색1 2 2 7 3" xfId="6207" xr:uid="{00000000-0005-0000-0000-000015180000}"/>
    <cellStyle name="40% - 강조색1 2 2 8" xfId="6208" xr:uid="{00000000-0005-0000-0000-000016180000}"/>
    <cellStyle name="40% - 강조색1 2 2 8 2" xfId="6209" xr:uid="{00000000-0005-0000-0000-000017180000}"/>
    <cellStyle name="40% - 강조색1 2 2 8 2 2" xfId="6210" xr:uid="{00000000-0005-0000-0000-000018180000}"/>
    <cellStyle name="40% - 강조색1 2 2 8 3" xfId="6211" xr:uid="{00000000-0005-0000-0000-000019180000}"/>
    <cellStyle name="40% - 강조색1 2 2 9" xfId="6212" xr:uid="{00000000-0005-0000-0000-00001A180000}"/>
    <cellStyle name="40% - 강조색1 2 2 9 2" xfId="6213" xr:uid="{00000000-0005-0000-0000-00001B180000}"/>
    <cellStyle name="40% - 강조색1 2 3" xfId="6214" xr:uid="{00000000-0005-0000-0000-00001C180000}"/>
    <cellStyle name="40% - 강조색1 2 3 10" xfId="6215" xr:uid="{00000000-0005-0000-0000-00001D180000}"/>
    <cellStyle name="40% - 강조색1 2 3 11" xfId="6216" xr:uid="{00000000-0005-0000-0000-00001E180000}"/>
    <cellStyle name="40% - 강조색1 2 3 2" xfId="6217" xr:uid="{00000000-0005-0000-0000-00001F180000}"/>
    <cellStyle name="40% - 강조색1 2 3 2 2" xfId="6218" xr:uid="{00000000-0005-0000-0000-000020180000}"/>
    <cellStyle name="40% - 강조색1 2 3 2 2 2" xfId="6219" xr:uid="{00000000-0005-0000-0000-000021180000}"/>
    <cellStyle name="40% - 강조색1 2 3 2 2 2 2" xfId="6220" xr:uid="{00000000-0005-0000-0000-000022180000}"/>
    <cellStyle name="40% - 강조색1 2 3 2 2 2 2 2" xfId="6221" xr:uid="{00000000-0005-0000-0000-000023180000}"/>
    <cellStyle name="40% - 강조색1 2 3 2 2 2 3" xfId="6222" xr:uid="{00000000-0005-0000-0000-000024180000}"/>
    <cellStyle name="40% - 강조색1 2 3 2 2 3" xfId="6223" xr:uid="{00000000-0005-0000-0000-000025180000}"/>
    <cellStyle name="40% - 강조색1 2 3 2 2 3 2" xfId="6224" xr:uid="{00000000-0005-0000-0000-000026180000}"/>
    <cellStyle name="40% - 강조색1 2 3 2 2 3 2 2" xfId="6225" xr:uid="{00000000-0005-0000-0000-000027180000}"/>
    <cellStyle name="40% - 강조색1 2 3 2 2 3 3" xfId="6226" xr:uid="{00000000-0005-0000-0000-000028180000}"/>
    <cellStyle name="40% - 강조색1 2 3 2 2 4" xfId="6227" xr:uid="{00000000-0005-0000-0000-000029180000}"/>
    <cellStyle name="40% - 강조색1 2 3 2 2 4 2" xfId="6228" xr:uid="{00000000-0005-0000-0000-00002A180000}"/>
    <cellStyle name="40% - 강조색1 2 3 2 2 4 2 2" xfId="6229" xr:uid="{00000000-0005-0000-0000-00002B180000}"/>
    <cellStyle name="40% - 강조색1 2 3 2 2 4 3" xfId="6230" xr:uid="{00000000-0005-0000-0000-00002C180000}"/>
    <cellStyle name="40% - 강조색1 2 3 2 2 5" xfId="6231" xr:uid="{00000000-0005-0000-0000-00002D180000}"/>
    <cellStyle name="40% - 강조색1 2 3 2 2 5 2" xfId="6232" xr:uid="{00000000-0005-0000-0000-00002E180000}"/>
    <cellStyle name="40% - 강조색1 2 3 2 2 6" xfId="6233" xr:uid="{00000000-0005-0000-0000-00002F180000}"/>
    <cellStyle name="40% - 강조색1 2 3 2 3" xfId="6234" xr:uid="{00000000-0005-0000-0000-000030180000}"/>
    <cellStyle name="40% - 강조색1 2 3 2 3 2" xfId="6235" xr:uid="{00000000-0005-0000-0000-000031180000}"/>
    <cellStyle name="40% - 강조색1 2 3 2 3 2 2" xfId="6236" xr:uid="{00000000-0005-0000-0000-000032180000}"/>
    <cellStyle name="40% - 강조색1 2 3 2 3 3" xfId="6237" xr:uid="{00000000-0005-0000-0000-000033180000}"/>
    <cellStyle name="40% - 강조색1 2 3 2 4" xfId="6238" xr:uid="{00000000-0005-0000-0000-000034180000}"/>
    <cellStyle name="40% - 강조색1 2 3 2 4 2" xfId="6239" xr:uid="{00000000-0005-0000-0000-000035180000}"/>
    <cellStyle name="40% - 강조색1 2 3 2 4 2 2" xfId="6240" xr:uid="{00000000-0005-0000-0000-000036180000}"/>
    <cellStyle name="40% - 강조색1 2 3 2 4 3" xfId="6241" xr:uid="{00000000-0005-0000-0000-000037180000}"/>
    <cellStyle name="40% - 강조색1 2 3 2 5" xfId="6242" xr:uid="{00000000-0005-0000-0000-000038180000}"/>
    <cellStyle name="40% - 강조색1 2 3 2 5 2" xfId="6243" xr:uid="{00000000-0005-0000-0000-000039180000}"/>
    <cellStyle name="40% - 강조색1 2 3 2 5 2 2" xfId="6244" xr:uid="{00000000-0005-0000-0000-00003A180000}"/>
    <cellStyle name="40% - 강조색1 2 3 2 5 3" xfId="6245" xr:uid="{00000000-0005-0000-0000-00003B180000}"/>
    <cellStyle name="40% - 강조색1 2 3 2 6" xfId="6246" xr:uid="{00000000-0005-0000-0000-00003C180000}"/>
    <cellStyle name="40% - 강조색1 2 3 2 6 2" xfId="6247" xr:uid="{00000000-0005-0000-0000-00003D180000}"/>
    <cellStyle name="40% - 강조색1 2 3 2 6 2 2" xfId="6248" xr:uid="{00000000-0005-0000-0000-00003E180000}"/>
    <cellStyle name="40% - 강조색1 2 3 2 6 3" xfId="6249" xr:uid="{00000000-0005-0000-0000-00003F180000}"/>
    <cellStyle name="40% - 강조색1 2 3 2 7" xfId="6250" xr:uid="{00000000-0005-0000-0000-000040180000}"/>
    <cellStyle name="40% - 강조색1 2 3 2 7 2" xfId="6251" xr:uid="{00000000-0005-0000-0000-000041180000}"/>
    <cellStyle name="40% - 강조색1 2 3 2 8" xfId="6252" xr:uid="{00000000-0005-0000-0000-000042180000}"/>
    <cellStyle name="40% - 강조색1 2 3 2 9" xfId="6253" xr:uid="{00000000-0005-0000-0000-000043180000}"/>
    <cellStyle name="40% - 강조색1 2 3 3" xfId="6254" xr:uid="{00000000-0005-0000-0000-000044180000}"/>
    <cellStyle name="40% - 강조색1 2 3 3 2" xfId="6255" xr:uid="{00000000-0005-0000-0000-000045180000}"/>
    <cellStyle name="40% - 강조색1 2 3 3 2 2" xfId="6256" xr:uid="{00000000-0005-0000-0000-000046180000}"/>
    <cellStyle name="40% - 강조색1 2 3 3 2 2 2" xfId="6257" xr:uid="{00000000-0005-0000-0000-000047180000}"/>
    <cellStyle name="40% - 강조색1 2 3 3 2 3" xfId="6258" xr:uid="{00000000-0005-0000-0000-000048180000}"/>
    <cellStyle name="40% - 강조색1 2 3 3 3" xfId="6259" xr:uid="{00000000-0005-0000-0000-000049180000}"/>
    <cellStyle name="40% - 강조색1 2 3 3 3 2" xfId="6260" xr:uid="{00000000-0005-0000-0000-00004A180000}"/>
    <cellStyle name="40% - 강조색1 2 3 3 3 2 2" xfId="6261" xr:uid="{00000000-0005-0000-0000-00004B180000}"/>
    <cellStyle name="40% - 강조색1 2 3 3 3 3" xfId="6262" xr:uid="{00000000-0005-0000-0000-00004C180000}"/>
    <cellStyle name="40% - 강조색1 2 3 3 4" xfId="6263" xr:uid="{00000000-0005-0000-0000-00004D180000}"/>
    <cellStyle name="40% - 강조색1 2 3 3 4 2" xfId="6264" xr:uid="{00000000-0005-0000-0000-00004E180000}"/>
    <cellStyle name="40% - 강조색1 2 3 3 4 2 2" xfId="6265" xr:uid="{00000000-0005-0000-0000-00004F180000}"/>
    <cellStyle name="40% - 강조색1 2 3 3 4 3" xfId="6266" xr:uid="{00000000-0005-0000-0000-000050180000}"/>
    <cellStyle name="40% - 강조색1 2 3 3 5" xfId="6267" xr:uid="{00000000-0005-0000-0000-000051180000}"/>
    <cellStyle name="40% - 강조색1 2 3 3 5 2" xfId="6268" xr:uid="{00000000-0005-0000-0000-000052180000}"/>
    <cellStyle name="40% - 강조색1 2 3 3 6" xfId="6269" xr:uid="{00000000-0005-0000-0000-000053180000}"/>
    <cellStyle name="40% - 강조색1 2 3 4" xfId="6270" xr:uid="{00000000-0005-0000-0000-000054180000}"/>
    <cellStyle name="40% - 강조색1 2 3 4 2" xfId="6271" xr:uid="{00000000-0005-0000-0000-000055180000}"/>
    <cellStyle name="40% - 강조색1 2 3 4 2 2" xfId="6272" xr:uid="{00000000-0005-0000-0000-000056180000}"/>
    <cellStyle name="40% - 강조색1 2 3 4 2 2 2" xfId="6273" xr:uid="{00000000-0005-0000-0000-000057180000}"/>
    <cellStyle name="40% - 강조색1 2 3 4 2 3" xfId="6274" xr:uid="{00000000-0005-0000-0000-000058180000}"/>
    <cellStyle name="40% - 강조색1 2 3 4 3" xfId="6275" xr:uid="{00000000-0005-0000-0000-000059180000}"/>
    <cellStyle name="40% - 강조색1 2 3 4 3 2" xfId="6276" xr:uid="{00000000-0005-0000-0000-00005A180000}"/>
    <cellStyle name="40% - 강조색1 2 3 4 3 2 2" xfId="6277" xr:uid="{00000000-0005-0000-0000-00005B180000}"/>
    <cellStyle name="40% - 강조색1 2 3 4 3 3" xfId="6278" xr:uid="{00000000-0005-0000-0000-00005C180000}"/>
    <cellStyle name="40% - 강조색1 2 3 4 4" xfId="6279" xr:uid="{00000000-0005-0000-0000-00005D180000}"/>
    <cellStyle name="40% - 강조색1 2 3 4 4 2" xfId="6280" xr:uid="{00000000-0005-0000-0000-00005E180000}"/>
    <cellStyle name="40% - 강조색1 2 3 4 4 2 2" xfId="6281" xr:uid="{00000000-0005-0000-0000-00005F180000}"/>
    <cellStyle name="40% - 강조색1 2 3 4 4 3" xfId="6282" xr:uid="{00000000-0005-0000-0000-000060180000}"/>
    <cellStyle name="40% - 강조색1 2 3 4 5" xfId="6283" xr:uid="{00000000-0005-0000-0000-000061180000}"/>
    <cellStyle name="40% - 강조색1 2 3 4 5 2" xfId="6284" xr:uid="{00000000-0005-0000-0000-000062180000}"/>
    <cellStyle name="40% - 강조색1 2 3 4 6" xfId="6285" xr:uid="{00000000-0005-0000-0000-000063180000}"/>
    <cellStyle name="40% - 강조색1 2 3 5" xfId="6286" xr:uid="{00000000-0005-0000-0000-000064180000}"/>
    <cellStyle name="40% - 강조색1 2 3 5 2" xfId="6287" xr:uid="{00000000-0005-0000-0000-000065180000}"/>
    <cellStyle name="40% - 강조색1 2 3 5 2 2" xfId="6288" xr:uid="{00000000-0005-0000-0000-000066180000}"/>
    <cellStyle name="40% - 강조색1 2 3 5 3" xfId="6289" xr:uid="{00000000-0005-0000-0000-000067180000}"/>
    <cellStyle name="40% - 강조색1 2 3 6" xfId="6290" xr:uid="{00000000-0005-0000-0000-000068180000}"/>
    <cellStyle name="40% - 강조색1 2 3 6 2" xfId="6291" xr:uid="{00000000-0005-0000-0000-000069180000}"/>
    <cellStyle name="40% - 강조색1 2 3 6 2 2" xfId="6292" xr:uid="{00000000-0005-0000-0000-00006A180000}"/>
    <cellStyle name="40% - 강조색1 2 3 6 3" xfId="6293" xr:uid="{00000000-0005-0000-0000-00006B180000}"/>
    <cellStyle name="40% - 강조색1 2 3 7" xfId="6294" xr:uid="{00000000-0005-0000-0000-00006C180000}"/>
    <cellStyle name="40% - 강조색1 2 3 7 2" xfId="6295" xr:uid="{00000000-0005-0000-0000-00006D180000}"/>
    <cellStyle name="40% - 강조색1 2 3 7 2 2" xfId="6296" xr:uid="{00000000-0005-0000-0000-00006E180000}"/>
    <cellStyle name="40% - 강조색1 2 3 7 3" xfId="6297" xr:uid="{00000000-0005-0000-0000-00006F180000}"/>
    <cellStyle name="40% - 강조색1 2 3 8" xfId="6298" xr:uid="{00000000-0005-0000-0000-000070180000}"/>
    <cellStyle name="40% - 강조색1 2 3 8 2" xfId="6299" xr:uid="{00000000-0005-0000-0000-000071180000}"/>
    <cellStyle name="40% - 강조색1 2 3 8 2 2" xfId="6300" xr:uid="{00000000-0005-0000-0000-000072180000}"/>
    <cellStyle name="40% - 강조색1 2 3 8 3" xfId="6301" xr:uid="{00000000-0005-0000-0000-000073180000}"/>
    <cellStyle name="40% - 강조색1 2 3 9" xfId="6302" xr:uid="{00000000-0005-0000-0000-000074180000}"/>
    <cellStyle name="40% - 강조색1 2 3 9 2" xfId="6303" xr:uid="{00000000-0005-0000-0000-000075180000}"/>
    <cellStyle name="40% - 강조색1 2 4" xfId="6304" xr:uid="{00000000-0005-0000-0000-000076180000}"/>
    <cellStyle name="40% - 강조색1 2 4 10" xfId="6305" xr:uid="{00000000-0005-0000-0000-000077180000}"/>
    <cellStyle name="40% - 강조색1 2 4 2" xfId="6306" xr:uid="{00000000-0005-0000-0000-000078180000}"/>
    <cellStyle name="40% - 강조색1 2 4 2 2" xfId="6307" xr:uid="{00000000-0005-0000-0000-000079180000}"/>
    <cellStyle name="40% - 강조색1 2 4 2 2 2" xfId="6308" xr:uid="{00000000-0005-0000-0000-00007A180000}"/>
    <cellStyle name="40% - 강조색1 2 4 2 2 2 2" xfId="6309" xr:uid="{00000000-0005-0000-0000-00007B180000}"/>
    <cellStyle name="40% - 강조색1 2 4 2 2 2 2 2" xfId="6310" xr:uid="{00000000-0005-0000-0000-00007C180000}"/>
    <cellStyle name="40% - 강조색1 2 4 2 2 2 3" xfId="6311" xr:uid="{00000000-0005-0000-0000-00007D180000}"/>
    <cellStyle name="40% - 강조색1 2 4 2 2 3" xfId="6312" xr:uid="{00000000-0005-0000-0000-00007E180000}"/>
    <cellStyle name="40% - 강조색1 2 4 2 2 3 2" xfId="6313" xr:uid="{00000000-0005-0000-0000-00007F180000}"/>
    <cellStyle name="40% - 강조색1 2 4 2 2 3 2 2" xfId="6314" xr:uid="{00000000-0005-0000-0000-000080180000}"/>
    <cellStyle name="40% - 강조색1 2 4 2 2 3 3" xfId="6315" xr:uid="{00000000-0005-0000-0000-000081180000}"/>
    <cellStyle name="40% - 강조색1 2 4 2 2 4" xfId="6316" xr:uid="{00000000-0005-0000-0000-000082180000}"/>
    <cellStyle name="40% - 강조색1 2 4 2 2 4 2" xfId="6317" xr:uid="{00000000-0005-0000-0000-000083180000}"/>
    <cellStyle name="40% - 강조색1 2 4 2 2 4 2 2" xfId="6318" xr:uid="{00000000-0005-0000-0000-000084180000}"/>
    <cellStyle name="40% - 강조색1 2 4 2 2 4 3" xfId="6319" xr:uid="{00000000-0005-0000-0000-000085180000}"/>
    <cellStyle name="40% - 강조색1 2 4 2 2 5" xfId="6320" xr:uid="{00000000-0005-0000-0000-000086180000}"/>
    <cellStyle name="40% - 강조색1 2 4 2 2 5 2" xfId="6321" xr:uid="{00000000-0005-0000-0000-000087180000}"/>
    <cellStyle name="40% - 강조색1 2 4 2 2 6" xfId="6322" xr:uid="{00000000-0005-0000-0000-000088180000}"/>
    <cellStyle name="40% - 강조색1 2 4 2 3" xfId="6323" xr:uid="{00000000-0005-0000-0000-000089180000}"/>
    <cellStyle name="40% - 강조색1 2 4 2 3 2" xfId="6324" xr:uid="{00000000-0005-0000-0000-00008A180000}"/>
    <cellStyle name="40% - 강조색1 2 4 2 3 2 2" xfId="6325" xr:uid="{00000000-0005-0000-0000-00008B180000}"/>
    <cellStyle name="40% - 강조색1 2 4 2 3 3" xfId="6326" xr:uid="{00000000-0005-0000-0000-00008C180000}"/>
    <cellStyle name="40% - 강조색1 2 4 2 4" xfId="6327" xr:uid="{00000000-0005-0000-0000-00008D180000}"/>
    <cellStyle name="40% - 강조색1 2 4 2 4 2" xfId="6328" xr:uid="{00000000-0005-0000-0000-00008E180000}"/>
    <cellStyle name="40% - 강조색1 2 4 2 4 2 2" xfId="6329" xr:uid="{00000000-0005-0000-0000-00008F180000}"/>
    <cellStyle name="40% - 강조색1 2 4 2 4 3" xfId="6330" xr:uid="{00000000-0005-0000-0000-000090180000}"/>
    <cellStyle name="40% - 강조색1 2 4 2 5" xfId="6331" xr:uid="{00000000-0005-0000-0000-000091180000}"/>
    <cellStyle name="40% - 강조색1 2 4 2 5 2" xfId="6332" xr:uid="{00000000-0005-0000-0000-000092180000}"/>
    <cellStyle name="40% - 강조색1 2 4 2 5 2 2" xfId="6333" xr:uid="{00000000-0005-0000-0000-000093180000}"/>
    <cellStyle name="40% - 강조색1 2 4 2 5 3" xfId="6334" xr:uid="{00000000-0005-0000-0000-000094180000}"/>
    <cellStyle name="40% - 강조색1 2 4 2 6" xfId="6335" xr:uid="{00000000-0005-0000-0000-000095180000}"/>
    <cellStyle name="40% - 강조색1 2 4 2 6 2" xfId="6336" xr:uid="{00000000-0005-0000-0000-000096180000}"/>
    <cellStyle name="40% - 강조색1 2 4 2 7" xfId="6337" xr:uid="{00000000-0005-0000-0000-000097180000}"/>
    <cellStyle name="40% - 강조색1 2 4 2 8" xfId="6338" xr:uid="{00000000-0005-0000-0000-000098180000}"/>
    <cellStyle name="40% - 강조색1 2 4 3" xfId="6339" xr:uid="{00000000-0005-0000-0000-000099180000}"/>
    <cellStyle name="40% - 강조색1 2 4 3 2" xfId="6340" xr:uid="{00000000-0005-0000-0000-00009A180000}"/>
    <cellStyle name="40% - 강조색1 2 4 3 2 2" xfId="6341" xr:uid="{00000000-0005-0000-0000-00009B180000}"/>
    <cellStyle name="40% - 강조색1 2 4 3 2 2 2" xfId="6342" xr:uid="{00000000-0005-0000-0000-00009C180000}"/>
    <cellStyle name="40% - 강조색1 2 4 3 2 3" xfId="6343" xr:uid="{00000000-0005-0000-0000-00009D180000}"/>
    <cellStyle name="40% - 강조색1 2 4 3 3" xfId="6344" xr:uid="{00000000-0005-0000-0000-00009E180000}"/>
    <cellStyle name="40% - 강조색1 2 4 3 3 2" xfId="6345" xr:uid="{00000000-0005-0000-0000-00009F180000}"/>
    <cellStyle name="40% - 강조색1 2 4 3 3 2 2" xfId="6346" xr:uid="{00000000-0005-0000-0000-0000A0180000}"/>
    <cellStyle name="40% - 강조색1 2 4 3 3 3" xfId="6347" xr:uid="{00000000-0005-0000-0000-0000A1180000}"/>
    <cellStyle name="40% - 강조색1 2 4 3 4" xfId="6348" xr:uid="{00000000-0005-0000-0000-0000A2180000}"/>
    <cellStyle name="40% - 강조색1 2 4 3 4 2" xfId="6349" xr:uid="{00000000-0005-0000-0000-0000A3180000}"/>
    <cellStyle name="40% - 강조색1 2 4 3 4 2 2" xfId="6350" xr:uid="{00000000-0005-0000-0000-0000A4180000}"/>
    <cellStyle name="40% - 강조색1 2 4 3 4 3" xfId="6351" xr:uid="{00000000-0005-0000-0000-0000A5180000}"/>
    <cellStyle name="40% - 강조색1 2 4 3 5" xfId="6352" xr:uid="{00000000-0005-0000-0000-0000A6180000}"/>
    <cellStyle name="40% - 강조색1 2 4 3 5 2" xfId="6353" xr:uid="{00000000-0005-0000-0000-0000A7180000}"/>
    <cellStyle name="40% - 강조색1 2 4 3 6" xfId="6354" xr:uid="{00000000-0005-0000-0000-0000A8180000}"/>
    <cellStyle name="40% - 강조색1 2 4 4" xfId="6355" xr:uid="{00000000-0005-0000-0000-0000A9180000}"/>
    <cellStyle name="40% - 강조색1 2 4 4 2" xfId="6356" xr:uid="{00000000-0005-0000-0000-0000AA180000}"/>
    <cellStyle name="40% - 강조색1 2 4 4 2 2" xfId="6357" xr:uid="{00000000-0005-0000-0000-0000AB180000}"/>
    <cellStyle name="40% - 강조색1 2 4 4 3" xfId="6358" xr:uid="{00000000-0005-0000-0000-0000AC180000}"/>
    <cellStyle name="40% - 강조색1 2 4 5" xfId="6359" xr:uid="{00000000-0005-0000-0000-0000AD180000}"/>
    <cellStyle name="40% - 강조색1 2 4 5 2" xfId="6360" xr:uid="{00000000-0005-0000-0000-0000AE180000}"/>
    <cellStyle name="40% - 강조색1 2 4 5 2 2" xfId="6361" xr:uid="{00000000-0005-0000-0000-0000AF180000}"/>
    <cellStyle name="40% - 강조색1 2 4 5 3" xfId="6362" xr:uid="{00000000-0005-0000-0000-0000B0180000}"/>
    <cellStyle name="40% - 강조색1 2 4 6" xfId="6363" xr:uid="{00000000-0005-0000-0000-0000B1180000}"/>
    <cellStyle name="40% - 강조색1 2 4 6 2" xfId="6364" xr:uid="{00000000-0005-0000-0000-0000B2180000}"/>
    <cellStyle name="40% - 강조색1 2 4 6 2 2" xfId="6365" xr:uid="{00000000-0005-0000-0000-0000B3180000}"/>
    <cellStyle name="40% - 강조색1 2 4 6 3" xfId="6366" xr:uid="{00000000-0005-0000-0000-0000B4180000}"/>
    <cellStyle name="40% - 강조색1 2 4 7" xfId="6367" xr:uid="{00000000-0005-0000-0000-0000B5180000}"/>
    <cellStyle name="40% - 강조색1 2 4 7 2" xfId="6368" xr:uid="{00000000-0005-0000-0000-0000B6180000}"/>
    <cellStyle name="40% - 강조색1 2 4 7 2 2" xfId="6369" xr:uid="{00000000-0005-0000-0000-0000B7180000}"/>
    <cellStyle name="40% - 강조색1 2 4 7 3" xfId="6370" xr:uid="{00000000-0005-0000-0000-0000B8180000}"/>
    <cellStyle name="40% - 강조색1 2 4 8" xfId="6371" xr:uid="{00000000-0005-0000-0000-0000B9180000}"/>
    <cellStyle name="40% - 강조색1 2 4 8 2" xfId="6372" xr:uid="{00000000-0005-0000-0000-0000BA180000}"/>
    <cellStyle name="40% - 강조색1 2 4 9" xfId="6373" xr:uid="{00000000-0005-0000-0000-0000BB180000}"/>
    <cellStyle name="40% - 강조색1 2 5" xfId="6374" xr:uid="{00000000-0005-0000-0000-0000BC180000}"/>
    <cellStyle name="40% - 강조색1 2 5 2" xfId="6375" xr:uid="{00000000-0005-0000-0000-0000BD180000}"/>
    <cellStyle name="40% - 강조색1 2 5 2 2" xfId="6376" xr:uid="{00000000-0005-0000-0000-0000BE180000}"/>
    <cellStyle name="40% - 강조색1 2 5 2 2 2" xfId="6377" xr:uid="{00000000-0005-0000-0000-0000BF180000}"/>
    <cellStyle name="40% - 강조색1 2 5 2 2 2 2" xfId="6378" xr:uid="{00000000-0005-0000-0000-0000C0180000}"/>
    <cellStyle name="40% - 강조색1 2 5 2 2 3" xfId="6379" xr:uid="{00000000-0005-0000-0000-0000C1180000}"/>
    <cellStyle name="40% - 강조색1 2 5 2 3" xfId="6380" xr:uid="{00000000-0005-0000-0000-0000C2180000}"/>
    <cellStyle name="40% - 강조색1 2 5 2 3 2" xfId="6381" xr:uid="{00000000-0005-0000-0000-0000C3180000}"/>
    <cellStyle name="40% - 강조색1 2 5 2 3 2 2" xfId="6382" xr:uid="{00000000-0005-0000-0000-0000C4180000}"/>
    <cellStyle name="40% - 강조색1 2 5 2 3 3" xfId="6383" xr:uid="{00000000-0005-0000-0000-0000C5180000}"/>
    <cellStyle name="40% - 강조색1 2 5 2 4" xfId="6384" xr:uid="{00000000-0005-0000-0000-0000C6180000}"/>
    <cellStyle name="40% - 강조색1 2 5 2 4 2" xfId="6385" xr:uid="{00000000-0005-0000-0000-0000C7180000}"/>
    <cellStyle name="40% - 강조색1 2 5 2 4 2 2" xfId="6386" xr:uid="{00000000-0005-0000-0000-0000C8180000}"/>
    <cellStyle name="40% - 강조색1 2 5 2 4 3" xfId="6387" xr:uid="{00000000-0005-0000-0000-0000C9180000}"/>
    <cellStyle name="40% - 강조색1 2 5 2 5" xfId="6388" xr:uid="{00000000-0005-0000-0000-0000CA180000}"/>
    <cellStyle name="40% - 강조색1 2 5 2 5 2" xfId="6389" xr:uid="{00000000-0005-0000-0000-0000CB180000}"/>
    <cellStyle name="40% - 강조색1 2 5 2 6" xfId="6390" xr:uid="{00000000-0005-0000-0000-0000CC180000}"/>
    <cellStyle name="40% - 강조색1 2 5 3" xfId="6391" xr:uid="{00000000-0005-0000-0000-0000CD180000}"/>
    <cellStyle name="40% - 강조색1 2 5 3 2" xfId="6392" xr:uid="{00000000-0005-0000-0000-0000CE180000}"/>
    <cellStyle name="40% - 강조색1 2 5 3 2 2" xfId="6393" xr:uid="{00000000-0005-0000-0000-0000CF180000}"/>
    <cellStyle name="40% - 강조색1 2 5 3 3" xfId="6394" xr:uid="{00000000-0005-0000-0000-0000D0180000}"/>
    <cellStyle name="40% - 강조색1 2 5 4" xfId="6395" xr:uid="{00000000-0005-0000-0000-0000D1180000}"/>
    <cellStyle name="40% - 강조색1 2 5 4 2" xfId="6396" xr:uid="{00000000-0005-0000-0000-0000D2180000}"/>
    <cellStyle name="40% - 강조색1 2 5 4 2 2" xfId="6397" xr:uid="{00000000-0005-0000-0000-0000D3180000}"/>
    <cellStyle name="40% - 강조색1 2 5 4 3" xfId="6398" xr:uid="{00000000-0005-0000-0000-0000D4180000}"/>
    <cellStyle name="40% - 강조색1 2 5 5" xfId="6399" xr:uid="{00000000-0005-0000-0000-0000D5180000}"/>
    <cellStyle name="40% - 강조색1 2 5 5 2" xfId="6400" xr:uid="{00000000-0005-0000-0000-0000D6180000}"/>
    <cellStyle name="40% - 강조색1 2 5 5 2 2" xfId="6401" xr:uid="{00000000-0005-0000-0000-0000D7180000}"/>
    <cellStyle name="40% - 강조색1 2 5 5 3" xfId="6402" xr:uid="{00000000-0005-0000-0000-0000D8180000}"/>
    <cellStyle name="40% - 강조색1 2 5 6" xfId="6403" xr:uid="{00000000-0005-0000-0000-0000D9180000}"/>
    <cellStyle name="40% - 강조색1 2 5 6 2" xfId="6404" xr:uid="{00000000-0005-0000-0000-0000DA180000}"/>
    <cellStyle name="40% - 강조색1 2 5 7" xfId="6405" xr:uid="{00000000-0005-0000-0000-0000DB180000}"/>
    <cellStyle name="40% - 강조색1 2 5 8" xfId="6406" xr:uid="{00000000-0005-0000-0000-0000DC180000}"/>
    <cellStyle name="40% - 강조색1 2 6" xfId="6407" xr:uid="{00000000-0005-0000-0000-0000DD180000}"/>
    <cellStyle name="40% - 강조색1 2 6 2" xfId="6408" xr:uid="{00000000-0005-0000-0000-0000DE180000}"/>
    <cellStyle name="40% - 강조색1 2 6 2 2" xfId="6409" xr:uid="{00000000-0005-0000-0000-0000DF180000}"/>
    <cellStyle name="40% - 강조색1 2 6 2 2 2" xfId="6410" xr:uid="{00000000-0005-0000-0000-0000E0180000}"/>
    <cellStyle name="40% - 강조색1 2 6 2 3" xfId="6411" xr:uid="{00000000-0005-0000-0000-0000E1180000}"/>
    <cellStyle name="40% - 강조색1 2 6 3" xfId="6412" xr:uid="{00000000-0005-0000-0000-0000E2180000}"/>
    <cellStyle name="40% - 강조색1 2 6 3 2" xfId="6413" xr:uid="{00000000-0005-0000-0000-0000E3180000}"/>
    <cellStyle name="40% - 강조색1 2 6 3 2 2" xfId="6414" xr:uid="{00000000-0005-0000-0000-0000E4180000}"/>
    <cellStyle name="40% - 강조색1 2 6 3 3" xfId="6415" xr:uid="{00000000-0005-0000-0000-0000E5180000}"/>
    <cellStyle name="40% - 강조색1 2 6 4" xfId="6416" xr:uid="{00000000-0005-0000-0000-0000E6180000}"/>
    <cellStyle name="40% - 강조색1 2 6 4 2" xfId="6417" xr:uid="{00000000-0005-0000-0000-0000E7180000}"/>
    <cellStyle name="40% - 강조색1 2 6 4 2 2" xfId="6418" xr:uid="{00000000-0005-0000-0000-0000E8180000}"/>
    <cellStyle name="40% - 강조색1 2 6 4 3" xfId="6419" xr:uid="{00000000-0005-0000-0000-0000E9180000}"/>
    <cellStyle name="40% - 강조색1 2 6 5" xfId="6420" xr:uid="{00000000-0005-0000-0000-0000EA180000}"/>
    <cellStyle name="40% - 강조색1 2 6 5 2" xfId="6421" xr:uid="{00000000-0005-0000-0000-0000EB180000}"/>
    <cellStyle name="40% - 강조색1 2 6 6" xfId="6422" xr:uid="{00000000-0005-0000-0000-0000EC180000}"/>
    <cellStyle name="40% - 강조색1 2 7" xfId="6423" xr:uid="{00000000-0005-0000-0000-0000ED180000}"/>
    <cellStyle name="40% - 강조색1 2 7 2" xfId="6424" xr:uid="{00000000-0005-0000-0000-0000EE180000}"/>
    <cellStyle name="40% - 강조색1 2 7 2 2" xfId="6425" xr:uid="{00000000-0005-0000-0000-0000EF180000}"/>
    <cellStyle name="40% - 강조색1 2 7 2 2 2" xfId="6426" xr:uid="{00000000-0005-0000-0000-0000F0180000}"/>
    <cellStyle name="40% - 강조색1 2 7 2 3" xfId="6427" xr:uid="{00000000-0005-0000-0000-0000F1180000}"/>
    <cellStyle name="40% - 강조색1 2 7 3" xfId="6428" xr:uid="{00000000-0005-0000-0000-0000F2180000}"/>
    <cellStyle name="40% - 강조색1 2 7 3 2" xfId="6429" xr:uid="{00000000-0005-0000-0000-0000F3180000}"/>
    <cellStyle name="40% - 강조색1 2 7 3 2 2" xfId="6430" xr:uid="{00000000-0005-0000-0000-0000F4180000}"/>
    <cellStyle name="40% - 강조색1 2 7 3 3" xfId="6431" xr:uid="{00000000-0005-0000-0000-0000F5180000}"/>
    <cellStyle name="40% - 강조색1 2 7 4" xfId="6432" xr:uid="{00000000-0005-0000-0000-0000F6180000}"/>
    <cellStyle name="40% - 강조색1 2 7 4 2" xfId="6433" xr:uid="{00000000-0005-0000-0000-0000F7180000}"/>
    <cellStyle name="40% - 강조색1 2 7 4 2 2" xfId="6434" xr:uid="{00000000-0005-0000-0000-0000F8180000}"/>
    <cellStyle name="40% - 강조색1 2 7 4 3" xfId="6435" xr:uid="{00000000-0005-0000-0000-0000F9180000}"/>
    <cellStyle name="40% - 강조색1 2 7 5" xfId="6436" xr:uid="{00000000-0005-0000-0000-0000FA180000}"/>
    <cellStyle name="40% - 강조색1 2 7 5 2" xfId="6437" xr:uid="{00000000-0005-0000-0000-0000FB180000}"/>
    <cellStyle name="40% - 강조색1 2 7 6" xfId="6438" xr:uid="{00000000-0005-0000-0000-0000FC180000}"/>
    <cellStyle name="40% - 강조색1 2 8" xfId="6439" xr:uid="{00000000-0005-0000-0000-0000FD180000}"/>
    <cellStyle name="40% - 강조색1 2 8 2" xfId="6440" xr:uid="{00000000-0005-0000-0000-0000FE180000}"/>
    <cellStyle name="40% - 강조색1 2 8 2 2" xfId="6441" xr:uid="{00000000-0005-0000-0000-0000FF180000}"/>
    <cellStyle name="40% - 강조색1 2 8 3" xfId="6442" xr:uid="{00000000-0005-0000-0000-000000190000}"/>
    <cellStyle name="40% - 강조색1 2 9" xfId="6443" xr:uid="{00000000-0005-0000-0000-000001190000}"/>
    <cellStyle name="40% - 강조색1 2 9 2" xfId="6444" xr:uid="{00000000-0005-0000-0000-000002190000}"/>
    <cellStyle name="40% - 강조색1 2 9 2 2" xfId="6445" xr:uid="{00000000-0005-0000-0000-000003190000}"/>
    <cellStyle name="40% - 강조색1 2 9 3" xfId="6446" xr:uid="{00000000-0005-0000-0000-000004190000}"/>
    <cellStyle name="40% - 강조색1 3" xfId="6447" xr:uid="{00000000-0005-0000-0000-000005190000}"/>
    <cellStyle name="40% - 강조색1 3 10" xfId="6448" xr:uid="{00000000-0005-0000-0000-000006190000}"/>
    <cellStyle name="40% - 강조색1 3 10 2" xfId="6449" xr:uid="{00000000-0005-0000-0000-000007190000}"/>
    <cellStyle name="40% - 강조색1 3 10 2 2" xfId="6450" xr:uid="{00000000-0005-0000-0000-000008190000}"/>
    <cellStyle name="40% - 강조색1 3 10 3" xfId="6451" xr:uid="{00000000-0005-0000-0000-000009190000}"/>
    <cellStyle name="40% - 강조색1 3 11" xfId="6452" xr:uid="{00000000-0005-0000-0000-00000A190000}"/>
    <cellStyle name="40% - 강조색1 3 11 2" xfId="6453" xr:uid="{00000000-0005-0000-0000-00000B190000}"/>
    <cellStyle name="40% - 강조색1 3 11 2 2" xfId="6454" xr:uid="{00000000-0005-0000-0000-00000C190000}"/>
    <cellStyle name="40% - 강조색1 3 11 3" xfId="6455" xr:uid="{00000000-0005-0000-0000-00000D190000}"/>
    <cellStyle name="40% - 강조색1 3 12" xfId="6456" xr:uid="{00000000-0005-0000-0000-00000E190000}"/>
    <cellStyle name="40% - 강조색1 3 12 2" xfId="6457" xr:uid="{00000000-0005-0000-0000-00000F190000}"/>
    <cellStyle name="40% - 강조색1 3 13" xfId="6458" xr:uid="{00000000-0005-0000-0000-000010190000}"/>
    <cellStyle name="40% - 강조색1 3 14" xfId="6459" xr:uid="{00000000-0005-0000-0000-000011190000}"/>
    <cellStyle name="40% - 강조색1 3 2" xfId="6460" xr:uid="{00000000-0005-0000-0000-000012190000}"/>
    <cellStyle name="40% - 강조색1 3 2 10" xfId="6461" xr:uid="{00000000-0005-0000-0000-000013190000}"/>
    <cellStyle name="40% - 강조색1 3 2 11" xfId="6462" xr:uid="{00000000-0005-0000-0000-000014190000}"/>
    <cellStyle name="40% - 강조색1 3 2 2" xfId="6463" xr:uid="{00000000-0005-0000-0000-000015190000}"/>
    <cellStyle name="40% - 강조색1 3 2 2 2" xfId="6464" xr:uid="{00000000-0005-0000-0000-000016190000}"/>
    <cellStyle name="40% - 강조색1 3 2 2 2 2" xfId="6465" xr:uid="{00000000-0005-0000-0000-000017190000}"/>
    <cellStyle name="40% - 강조색1 3 2 2 2 2 2" xfId="6466" xr:uid="{00000000-0005-0000-0000-000018190000}"/>
    <cellStyle name="40% - 강조색1 3 2 2 2 2 2 2" xfId="6467" xr:uid="{00000000-0005-0000-0000-000019190000}"/>
    <cellStyle name="40% - 강조색1 3 2 2 2 2 3" xfId="6468" xr:uid="{00000000-0005-0000-0000-00001A190000}"/>
    <cellStyle name="40% - 강조색1 3 2 2 2 3" xfId="6469" xr:uid="{00000000-0005-0000-0000-00001B190000}"/>
    <cellStyle name="40% - 강조색1 3 2 2 2 3 2" xfId="6470" xr:uid="{00000000-0005-0000-0000-00001C190000}"/>
    <cellStyle name="40% - 강조색1 3 2 2 2 3 2 2" xfId="6471" xr:uid="{00000000-0005-0000-0000-00001D190000}"/>
    <cellStyle name="40% - 강조색1 3 2 2 2 3 3" xfId="6472" xr:uid="{00000000-0005-0000-0000-00001E190000}"/>
    <cellStyle name="40% - 강조색1 3 2 2 2 4" xfId="6473" xr:uid="{00000000-0005-0000-0000-00001F190000}"/>
    <cellStyle name="40% - 강조색1 3 2 2 2 4 2" xfId="6474" xr:uid="{00000000-0005-0000-0000-000020190000}"/>
    <cellStyle name="40% - 강조색1 3 2 2 2 4 2 2" xfId="6475" xr:uid="{00000000-0005-0000-0000-000021190000}"/>
    <cellStyle name="40% - 강조색1 3 2 2 2 4 3" xfId="6476" xr:uid="{00000000-0005-0000-0000-000022190000}"/>
    <cellStyle name="40% - 강조색1 3 2 2 2 5" xfId="6477" xr:uid="{00000000-0005-0000-0000-000023190000}"/>
    <cellStyle name="40% - 강조색1 3 2 2 2 5 2" xfId="6478" xr:uid="{00000000-0005-0000-0000-000024190000}"/>
    <cellStyle name="40% - 강조색1 3 2 2 2 6" xfId="6479" xr:uid="{00000000-0005-0000-0000-000025190000}"/>
    <cellStyle name="40% - 강조색1 3 2 2 3" xfId="6480" xr:uid="{00000000-0005-0000-0000-000026190000}"/>
    <cellStyle name="40% - 강조색1 3 2 2 3 2" xfId="6481" xr:uid="{00000000-0005-0000-0000-000027190000}"/>
    <cellStyle name="40% - 강조색1 3 2 2 3 2 2" xfId="6482" xr:uid="{00000000-0005-0000-0000-000028190000}"/>
    <cellStyle name="40% - 강조색1 3 2 2 3 3" xfId="6483" xr:uid="{00000000-0005-0000-0000-000029190000}"/>
    <cellStyle name="40% - 강조색1 3 2 2 4" xfId="6484" xr:uid="{00000000-0005-0000-0000-00002A190000}"/>
    <cellStyle name="40% - 강조색1 3 2 2 4 2" xfId="6485" xr:uid="{00000000-0005-0000-0000-00002B190000}"/>
    <cellStyle name="40% - 강조색1 3 2 2 4 2 2" xfId="6486" xr:uid="{00000000-0005-0000-0000-00002C190000}"/>
    <cellStyle name="40% - 강조색1 3 2 2 4 3" xfId="6487" xr:uid="{00000000-0005-0000-0000-00002D190000}"/>
    <cellStyle name="40% - 강조색1 3 2 2 5" xfId="6488" xr:uid="{00000000-0005-0000-0000-00002E190000}"/>
    <cellStyle name="40% - 강조색1 3 2 2 5 2" xfId="6489" xr:uid="{00000000-0005-0000-0000-00002F190000}"/>
    <cellStyle name="40% - 강조색1 3 2 2 5 2 2" xfId="6490" xr:uid="{00000000-0005-0000-0000-000030190000}"/>
    <cellStyle name="40% - 강조색1 3 2 2 5 3" xfId="6491" xr:uid="{00000000-0005-0000-0000-000031190000}"/>
    <cellStyle name="40% - 강조색1 3 2 2 6" xfId="6492" xr:uid="{00000000-0005-0000-0000-000032190000}"/>
    <cellStyle name="40% - 강조색1 3 2 2 6 2" xfId="6493" xr:uid="{00000000-0005-0000-0000-000033190000}"/>
    <cellStyle name="40% - 강조색1 3 2 2 6 2 2" xfId="6494" xr:uid="{00000000-0005-0000-0000-000034190000}"/>
    <cellStyle name="40% - 강조색1 3 2 2 6 3" xfId="6495" xr:uid="{00000000-0005-0000-0000-000035190000}"/>
    <cellStyle name="40% - 강조색1 3 2 2 7" xfId="6496" xr:uid="{00000000-0005-0000-0000-000036190000}"/>
    <cellStyle name="40% - 강조색1 3 2 2 7 2" xfId="6497" xr:uid="{00000000-0005-0000-0000-000037190000}"/>
    <cellStyle name="40% - 강조색1 3 2 2 8" xfId="6498" xr:uid="{00000000-0005-0000-0000-000038190000}"/>
    <cellStyle name="40% - 강조색1 3 2 2 9" xfId="6499" xr:uid="{00000000-0005-0000-0000-000039190000}"/>
    <cellStyle name="40% - 강조색1 3 2 3" xfId="6500" xr:uid="{00000000-0005-0000-0000-00003A190000}"/>
    <cellStyle name="40% - 강조색1 3 2 3 2" xfId="6501" xr:uid="{00000000-0005-0000-0000-00003B190000}"/>
    <cellStyle name="40% - 강조색1 3 2 3 2 2" xfId="6502" xr:uid="{00000000-0005-0000-0000-00003C190000}"/>
    <cellStyle name="40% - 강조색1 3 2 3 2 2 2" xfId="6503" xr:uid="{00000000-0005-0000-0000-00003D190000}"/>
    <cellStyle name="40% - 강조색1 3 2 3 2 3" xfId="6504" xr:uid="{00000000-0005-0000-0000-00003E190000}"/>
    <cellStyle name="40% - 강조색1 3 2 3 3" xfId="6505" xr:uid="{00000000-0005-0000-0000-00003F190000}"/>
    <cellStyle name="40% - 강조색1 3 2 3 3 2" xfId="6506" xr:uid="{00000000-0005-0000-0000-000040190000}"/>
    <cellStyle name="40% - 강조색1 3 2 3 3 2 2" xfId="6507" xr:uid="{00000000-0005-0000-0000-000041190000}"/>
    <cellStyle name="40% - 강조색1 3 2 3 3 3" xfId="6508" xr:uid="{00000000-0005-0000-0000-000042190000}"/>
    <cellStyle name="40% - 강조색1 3 2 3 4" xfId="6509" xr:uid="{00000000-0005-0000-0000-000043190000}"/>
    <cellStyle name="40% - 강조색1 3 2 3 4 2" xfId="6510" xr:uid="{00000000-0005-0000-0000-000044190000}"/>
    <cellStyle name="40% - 강조색1 3 2 3 4 2 2" xfId="6511" xr:uid="{00000000-0005-0000-0000-000045190000}"/>
    <cellStyle name="40% - 강조색1 3 2 3 4 3" xfId="6512" xr:uid="{00000000-0005-0000-0000-000046190000}"/>
    <cellStyle name="40% - 강조색1 3 2 3 5" xfId="6513" xr:uid="{00000000-0005-0000-0000-000047190000}"/>
    <cellStyle name="40% - 강조색1 3 2 3 5 2" xfId="6514" xr:uid="{00000000-0005-0000-0000-000048190000}"/>
    <cellStyle name="40% - 강조색1 3 2 3 6" xfId="6515" xr:uid="{00000000-0005-0000-0000-000049190000}"/>
    <cellStyle name="40% - 강조색1 3 2 4" xfId="6516" xr:uid="{00000000-0005-0000-0000-00004A190000}"/>
    <cellStyle name="40% - 강조색1 3 2 4 2" xfId="6517" xr:uid="{00000000-0005-0000-0000-00004B190000}"/>
    <cellStyle name="40% - 강조색1 3 2 4 2 2" xfId="6518" xr:uid="{00000000-0005-0000-0000-00004C190000}"/>
    <cellStyle name="40% - 강조색1 3 2 4 2 2 2" xfId="6519" xr:uid="{00000000-0005-0000-0000-00004D190000}"/>
    <cellStyle name="40% - 강조색1 3 2 4 2 3" xfId="6520" xr:uid="{00000000-0005-0000-0000-00004E190000}"/>
    <cellStyle name="40% - 강조색1 3 2 4 3" xfId="6521" xr:uid="{00000000-0005-0000-0000-00004F190000}"/>
    <cellStyle name="40% - 강조색1 3 2 4 3 2" xfId="6522" xr:uid="{00000000-0005-0000-0000-000050190000}"/>
    <cellStyle name="40% - 강조색1 3 2 4 3 2 2" xfId="6523" xr:uid="{00000000-0005-0000-0000-000051190000}"/>
    <cellStyle name="40% - 강조색1 3 2 4 3 3" xfId="6524" xr:uid="{00000000-0005-0000-0000-000052190000}"/>
    <cellStyle name="40% - 강조색1 3 2 4 4" xfId="6525" xr:uid="{00000000-0005-0000-0000-000053190000}"/>
    <cellStyle name="40% - 강조색1 3 2 4 4 2" xfId="6526" xr:uid="{00000000-0005-0000-0000-000054190000}"/>
    <cellStyle name="40% - 강조색1 3 2 4 4 2 2" xfId="6527" xr:uid="{00000000-0005-0000-0000-000055190000}"/>
    <cellStyle name="40% - 강조색1 3 2 4 4 3" xfId="6528" xr:uid="{00000000-0005-0000-0000-000056190000}"/>
    <cellStyle name="40% - 강조색1 3 2 4 5" xfId="6529" xr:uid="{00000000-0005-0000-0000-000057190000}"/>
    <cellStyle name="40% - 강조색1 3 2 4 5 2" xfId="6530" xr:uid="{00000000-0005-0000-0000-000058190000}"/>
    <cellStyle name="40% - 강조색1 3 2 4 6" xfId="6531" xr:uid="{00000000-0005-0000-0000-000059190000}"/>
    <cellStyle name="40% - 강조색1 3 2 5" xfId="6532" xr:uid="{00000000-0005-0000-0000-00005A190000}"/>
    <cellStyle name="40% - 강조색1 3 2 5 2" xfId="6533" xr:uid="{00000000-0005-0000-0000-00005B190000}"/>
    <cellStyle name="40% - 강조색1 3 2 5 2 2" xfId="6534" xr:uid="{00000000-0005-0000-0000-00005C190000}"/>
    <cellStyle name="40% - 강조색1 3 2 5 3" xfId="6535" xr:uid="{00000000-0005-0000-0000-00005D190000}"/>
    <cellStyle name="40% - 강조색1 3 2 6" xfId="6536" xr:uid="{00000000-0005-0000-0000-00005E190000}"/>
    <cellStyle name="40% - 강조색1 3 2 6 2" xfId="6537" xr:uid="{00000000-0005-0000-0000-00005F190000}"/>
    <cellStyle name="40% - 강조색1 3 2 6 2 2" xfId="6538" xr:uid="{00000000-0005-0000-0000-000060190000}"/>
    <cellStyle name="40% - 강조색1 3 2 6 3" xfId="6539" xr:uid="{00000000-0005-0000-0000-000061190000}"/>
    <cellStyle name="40% - 강조색1 3 2 7" xfId="6540" xr:uid="{00000000-0005-0000-0000-000062190000}"/>
    <cellStyle name="40% - 강조색1 3 2 7 2" xfId="6541" xr:uid="{00000000-0005-0000-0000-000063190000}"/>
    <cellStyle name="40% - 강조색1 3 2 7 2 2" xfId="6542" xr:uid="{00000000-0005-0000-0000-000064190000}"/>
    <cellStyle name="40% - 강조색1 3 2 7 3" xfId="6543" xr:uid="{00000000-0005-0000-0000-000065190000}"/>
    <cellStyle name="40% - 강조색1 3 2 8" xfId="6544" xr:uid="{00000000-0005-0000-0000-000066190000}"/>
    <cellStyle name="40% - 강조색1 3 2 8 2" xfId="6545" xr:uid="{00000000-0005-0000-0000-000067190000}"/>
    <cellStyle name="40% - 강조색1 3 2 8 2 2" xfId="6546" xr:uid="{00000000-0005-0000-0000-000068190000}"/>
    <cellStyle name="40% - 강조색1 3 2 8 3" xfId="6547" xr:uid="{00000000-0005-0000-0000-000069190000}"/>
    <cellStyle name="40% - 강조색1 3 2 9" xfId="6548" xr:uid="{00000000-0005-0000-0000-00006A190000}"/>
    <cellStyle name="40% - 강조색1 3 2 9 2" xfId="6549" xr:uid="{00000000-0005-0000-0000-00006B190000}"/>
    <cellStyle name="40% - 강조색1 3 3" xfId="6550" xr:uid="{00000000-0005-0000-0000-00006C190000}"/>
    <cellStyle name="40% - 강조색1 3 3 10" xfId="6551" xr:uid="{00000000-0005-0000-0000-00006D190000}"/>
    <cellStyle name="40% - 강조색1 3 3 11" xfId="6552" xr:uid="{00000000-0005-0000-0000-00006E190000}"/>
    <cellStyle name="40% - 강조색1 3 3 2" xfId="6553" xr:uid="{00000000-0005-0000-0000-00006F190000}"/>
    <cellStyle name="40% - 강조색1 3 3 2 2" xfId="6554" xr:uid="{00000000-0005-0000-0000-000070190000}"/>
    <cellStyle name="40% - 강조색1 3 3 2 2 2" xfId="6555" xr:uid="{00000000-0005-0000-0000-000071190000}"/>
    <cellStyle name="40% - 강조색1 3 3 2 2 2 2" xfId="6556" xr:uid="{00000000-0005-0000-0000-000072190000}"/>
    <cellStyle name="40% - 강조색1 3 3 2 2 2 2 2" xfId="6557" xr:uid="{00000000-0005-0000-0000-000073190000}"/>
    <cellStyle name="40% - 강조색1 3 3 2 2 2 3" xfId="6558" xr:uid="{00000000-0005-0000-0000-000074190000}"/>
    <cellStyle name="40% - 강조색1 3 3 2 2 3" xfId="6559" xr:uid="{00000000-0005-0000-0000-000075190000}"/>
    <cellStyle name="40% - 강조색1 3 3 2 2 3 2" xfId="6560" xr:uid="{00000000-0005-0000-0000-000076190000}"/>
    <cellStyle name="40% - 강조색1 3 3 2 2 3 2 2" xfId="6561" xr:uid="{00000000-0005-0000-0000-000077190000}"/>
    <cellStyle name="40% - 강조색1 3 3 2 2 3 3" xfId="6562" xr:uid="{00000000-0005-0000-0000-000078190000}"/>
    <cellStyle name="40% - 강조색1 3 3 2 2 4" xfId="6563" xr:uid="{00000000-0005-0000-0000-000079190000}"/>
    <cellStyle name="40% - 강조색1 3 3 2 2 4 2" xfId="6564" xr:uid="{00000000-0005-0000-0000-00007A190000}"/>
    <cellStyle name="40% - 강조색1 3 3 2 2 4 2 2" xfId="6565" xr:uid="{00000000-0005-0000-0000-00007B190000}"/>
    <cellStyle name="40% - 강조색1 3 3 2 2 4 3" xfId="6566" xr:uid="{00000000-0005-0000-0000-00007C190000}"/>
    <cellStyle name="40% - 강조색1 3 3 2 2 5" xfId="6567" xr:uid="{00000000-0005-0000-0000-00007D190000}"/>
    <cellStyle name="40% - 강조색1 3 3 2 2 5 2" xfId="6568" xr:uid="{00000000-0005-0000-0000-00007E190000}"/>
    <cellStyle name="40% - 강조색1 3 3 2 2 6" xfId="6569" xr:uid="{00000000-0005-0000-0000-00007F190000}"/>
    <cellStyle name="40% - 강조색1 3 3 2 3" xfId="6570" xr:uid="{00000000-0005-0000-0000-000080190000}"/>
    <cellStyle name="40% - 강조색1 3 3 2 3 2" xfId="6571" xr:uid="{00000000-0005-0000-0000-000081190000}"/>
    <cellStyle name="40% - 강조색1 3 3 2 3 2 2" xfId="6572" xr:uid="{00000000-0005-0000-0000-000082190000}"/>
    <cellStyle name="40% - 강조색1 3 3 2 3 3" xfId="6573" xr:uid="{00000000-0005-0000-0000-000083190000}"/>
    <cellStyle name="40% - 강조색1 3 3 2 4" xfId="6574" xr:uid="{00000000-0005-0000-0000-000084190000}"/>
    <cellStyle name="40% - 강조색1 3 3 2 4 2" xfId="6575" xr:uid="{00000000-0005-0000-0000-000085190000}"/>
    <cellStyle name="40% - 강조색1 3 3 2 4 2 2" xfId="6576" xr:uid="{00000000-0005-0000-0000-000086190000}"/>
    <cellStyle name="40% - 강조색1 3 3 2 4 3" xfId="6577" xr:uid="{00000000-0005-0000-0000-000087190000}"/>
    <cellStyle name="40% - 강조색1 3 3 2 5" xfId="6578" xr:uid="{00000000-0005-0000-0000-000088190000}"/>
    <cellStyle name="40% - 강조색1 3 3 2 5 2" xfId="6579" xr:uid="{00000000-0005-0000-0000-000089190000}"/>
    <cellStyle name="40% - 강조색1 3 3 2 5 2 2" xfId="6580" xr:uid="{00000000-0005-0000-0000-00008A190000}"/>
    <cellStyle name="40% - 강조색1 3 3 2 5 3" xfId="6581" xr:uid="{00000000-0005-0000-0000-00008B190000}"/>
    <cellStyle name="40% - 강조색1 3 3 2 6" xfId="6582" xr:uid="{00000000-0005-0000-0000-00008C190000}"/>
    <cellStyle name="40% - 강조색1 3 3 2 6 2" xfId="6583" xr:uid="{00000000-0005-0000-0000-00008D190000}"/>
    <cellStyle name="40% - 강조색1 3 3 2 6 2 2" xfId="6584" xr:uid="{00000000-0005-0000-0000-00008E190000}"/>
    <cellStyle name="40% - 강조색1 3 3 2 6 3" xfId="6585" xr:uid="{00000000-0005-0000-0000-00008F190000}"/>
    <cellStyle name="40% - 강조색1 3 3 2 7" xfId="6586" xr:uid="{00000000-0005-0000-0000-000090190000}"/>
    <cellStyle name="40% - 강조색1 3 3 2 7 2" xfId="6587" xr:uid="{00000000-0005-0000-0000-000091190000}"/>
    <cellStyle name="40% - 강조색1 3 3 2 8" xfId="6588" xr:uid="{00000000-0005-0000-0000-000092190000}"/>
    <cellStyle name="40% - 강조색1 3 3 2 9" xfId="6589" xr:uid="{00000000-0005-0000-0000-000093190000}"/>
    <cellStyle name="40% - 강조색1 3 3 3" xfId="6590" xr:uid="{00000000-0005-0000-0000-000094190000}"/>
    <cellStyle name="40% - 강조색1 3 3 3 2" xfId="6591" xr:uid="{00000000-0005-0000-0000-000095190000}"/>
    <cellStyle name="40% - 강조색1 3 3 3 2 2" xfId="6592" xr:uid="{00000000-0005-0000-0000-000096190000}"/>
    <cellStyle name="40% - 강조색1 3 3 3 2 2 2" xfId="6593" xr:uid="{00000000-0005-0000-0000-000097190000}"/>
    <cellStyle name="40% - 강조색1 3 3 3 2 3" xfId="6594" xr:uid="{00000000-0005-0000-0000-000098190000}"/>
    <cellStyle name="40% - 강조색1 3 3 3 3" xfId="6595" xr:uid="{00000000-0005-0000-0000-000099190000}"/>
    <cellStyle name="40% - 강조색1 3 3 3 3 2" xfId="6596" xr:uid="{00000000-0005-0000-0000-00009A190000}"/>
    <cellStyle name="40% - 강조색1 3 3 3 3 2 2" xfId="6597" xr:uid="{00000000-0005-0000-0000-00009B190000}"/>
    <cellStyle name="40% - 강조색1 3 3 3 3 3" xfId="6598" xr:uid="{00000000-0005-0000-0000-00009C190000}"/>
    <cellStyle name="40% - 강조색1 3 3 3 4" xfId="6599" xr:uid="{00000000-0005-0000-0000-00009D190000}"/>
    <cellStyle name="40% - 강조색1 3 3 3 4 2" xfId="6600" xr:uid="{00000000-0005-0000-0000-00009E190000}"/>
    <cellStyle name="40% - 강조색1 3 3 3 4 2 2" xfId="6601" xr:uid="{00000000-0005-0000-0000-00009F190000}"/>
    <cellStyle name="40% - 강조색1 3 3 3 4 3" xfId="6602" xr:uid="{00000000-0005-0000-0000-0000A0190000}"/>
    <cellStyle name="40% - 강조색1 3 3 3 5" xfId="6603" xr:uid="{00000000-0005-0000-0000-0000A1190000}"/>
    <cellStyle name="40% - 강조색1 3 3 3 5 2" xfId="6604" xr:uid="{00000000-0005-0000-0000-0000A2190000}"/>
    <cellStyle name="40% - 강조색1 3 3 3 6" xfId="6605" xr:uid="{00000000-0005-0000-0000-0000A3190000}"/>
    <cellStyle name="40% - 강조색1 3 3 4" xfId="6606" xr:uid="{00000000-0005-0000-0000-0000A4190000}"/>
    <cellStyle name="40% - 강조색1 3 3 4 2" xfId="6607" xr:uid="{00000000-0005-0000-0000-0000A5190000}"/>
    <cellStyle name="40% - 강조색1 3 3 4 2 2" xfId="6608" xr:uid="{00000000-0005-0000-0000-0000A6190000}"/>
    <cellStyle name="40% - 강조색1 3 3 4 2 2 2" xfId="6609" xr:uid="{00000000-0005-0000-0000-0000A7190000}"/>
    <cellStyle name="40% - 강조색1 3 3 4 2 3" xfId="6610" xr:uid="{00000000-0005-0000-0000-0000A8190000}"/>
    <cellStyle name="40% - 강조색1 3 3 4 3" xfId="6611" xr:uid="{00000000-0005-0000-0000-0000A9190000}"/>
    <cellStyle name="40% - 강조색1 3 3 4 3 2" xfId="6612" xr:uid="{00000000-0005-0000-0000-0000AA190000}"/>
    <cellStyle name="40% - 강조색1 3 3 4 3 2 2" xfId="6613" xr:uid="{00000000-0005-0000-0000-0000AB190000}"/>
    <cellStyle name="40% - 강조색1 3 3 4 3 3" xfId="6614" xr:uid="{00000000-0005-0000-0000-0000AC190000}"/>
    <cellStyle name="40% - 강조색1 3 3 4 4" xfId="6615" xr:uid="{00000000-0005-0000-0000-0000AD190000}"/>
    <cellStyle name="40% - 강조색1 3 3 4 4 2" xfId="6616" xr:uid="{00000000-0005-0000-0000-0000AE190000}"/>
    <cellStyle name="40% - 강조색1 3 3 4 4 2 2" xfId="6617" xr:uid="{00000000-0005-0000-0000-0000AF190000}"/>
    <cellStyle name="40% - 강조색1 3 3 4 4 3" xfId="6618" xr:uid="{00000000-0005-0000-0000-0000B0190000}"/>
    <cellStyle name="40% - 강조색1 3 3 4 5" xfId="6619" xr:uid="{00000000-0005-0000-0000-0000B1190000}"/>
    <cellStyle name="40% - 강조색1 3 3 4 5 2" xfId="6620" xr:uid="{00000000-0005-0000-0000-0000B2190000}"/>
    <cellStyle name="40% - 강조색1 3 3 4 6" xfId="6621" xr:uid="{00000000-0005-0000-0000-0000B3190000}"/>
    <cellStyle name="40% - 강조색1 3 3 5" xfId="6622" xr:uid="{00000000-0005-0000-0000-0000B4190000}"/>
    <cellStyle name="40% - 강조색1 3 3 5 2" xfId="6623" xr:uid="{00000000-0005-0000-0000-0000B5190000}"/>
    <cellStyle name="40% - 강조색1 3 3 5 2 2" xfId="6624" xr:uid="{00000000-0005-0000-0000-0000B6190000}"/>
    <cellStyle name="40% - 강조색1 3 3 5 3" xfId="6625" xr:uid="{00000000-0005-0000-0000-0000B7190000}"/>
    <cellStyle name="40% - 강조색1 3 3 6" xfId="6626" xr:uid="{00000000-0005-0000-0000-0000B8190000}"/>
    <cellStyle name="40% - 강조색1 3 3 6 2" xfId="6627" xr:uid="{00000000-0005-0000-0000-0000B9190000}"/>
    <cellStyle name="40% - 강조색1 3 3 6 2 2" xfId="6628" xr:uid="{00000000-0005-0000-0000-0000BA190000}"/>
    <cellStyle name="40% - 강조색1 3 3 6 3" xfId="6629" xr:uid="{00000000-0005-0000-0000-0000BB190000}"/>
    <cellStyle name="40% - 강조색1 3 3 7" xfId="6630" xr:uid="{00000000-0005-0000-0000-0000BC190000}"/>
    <cellStyle name="40% - 강조색1 3 3 7 2" xfId="6631" xr:uid="{00000000-0005-0000-0000-0000BD190000}"/>
    <cellStyle name="40% - 강조색1 3 3 7 2 2" xfId="6632" xr:uid="{00000000-0005-0000-0000-0000BE190000}"/>
    <cellStyle name="40% - 강조색1 3 3 7 3" xfId="6633" xr:uid="{00000000-0005-0000-0000-0000BF190000}"/>
    <cellStyle name="40% - 강조색1 3 3 8" xfId="6634" xr:uid="{00000000-0005-0000-0000-0000C0190000}"/>
    <cellStyle name="40% - 강조색1 3 3 8 2" xfId="6635" xr:uid="{00000000-0005-0000-0000-0000C1190000}"/>
    <cellStyle name="40% - 강조색1 3 3 8 2 2" xfId="6636" xr:uid="{00000000-0005-0000-0000-0000C2190000}"/>
    <cellStyle name="40% - 강조색1 3 3 8 3" xfId="6637" xr:uid="{00000000-0005-0000-0000-0000C3190000}"/>
    <cellStyle name="40% - 강조색1 3 3 9" xfId="6638" xr:uid="{00000000-0005-0000-0000-0000C4190000}"/>
    <cellStyle name="40% - 강조색1 3 3 9 2" xfId="6639" xr:uid="{00000000-0005-0000-0000-0000C5190000}"/>
    <cellStyle name="40% - 강조색1 3 4" xfId="6640" xr:uid="{00000000-0005-0000-0000-0000C6190000}"/>
    <cellStyle name="40% - 강조색1 3 4 10" xfId="6641" xr:uid="{00000000-0005-0000-0000-0000C7190000}"/>
    <cellStyle name="40% - 강조색1 3 4 2" xfId="6642" xr:uid="{00000000-0005-0000-0000-0000C8190000}"/>
    <cellStyle name="40% - 강조색1 3 4 2 2" xfId="6643" xr:uid="{00000000-0005-0000-0000-0000C9190000}"/>
    <cellStyle name="40% - 강조색1 3 4 2 2 2" xfId="6644" xr:uid="{00000000-0005-0000-0000-0000CA190000}"/>
    <cellStyle name="40% - 강조색1 3 4 2 2 2 2" xfId="6645" xr:uid="{00000000-0005-0000-0000-0000CB190000}"/>
    <cellStyle name="40% - 강조색1 3 4 2 2 2 2 2" xfId="6646" xr:uid="{00000000-0005-0000-0000-0000CC190000}"/>
    <cellStyle name="40% - 강조색1 3 4 2 2 2 3" xfId="6647" xr:uid="{00000000-0005-0000-0000-0000CD190000}"/>
    <cellStyle name="40% - 강조색1 3 4 2 2 3" xfId="6648" xr:uid="{00000000-0005-0000-0000-0000CE190000}"/>
    <cellStyle name="40% - 강조색1 3 4 2 2 3 2" xfId="6649" xr:uid="{00000000-0005-0000-0000-0000CF190000}"/>
    <cellStyle name="40% - 강조색1 3 4 2 2 3 2 2" xfId="6650" xr:uid="{00000000-0005-0000-0000-0000D0190000}"/>
    <cellStyle name="40% - 강조색1 3 4 2 2 3 3" xfId="6651" xr:uid="{00000000-0005-0000-0000-0000D1190000}"/>
    <cellStyle name="40% - 강조색1 3 4 2 2 4" xfId="6652" xr:uid="{00000000-0005-0000-0000-0000D2190000}"/>
    <cellStyle name="40% - 강조색1 3 4 2 2 4 2" xfId="6653" xr:uid="{00000000-0005-0000-0000-0000D3190000}"/>
    <cellStyle name="40% - 강조색1 3 4 2 2 4 2 2" xfId="6654" xr:uid="{00000000-0005-0000-0000-0000D4190000}"/>
    <cellStyle name="40% - 강조색1 3 4 2 2 4 3" xfId="6655" xr:uid="{00000000-0005-0000-0000-0000D5190000}"/>
    <cellStyle name="40% - 강조색1 3 4 2 2 5" xfId="6656" xr:uid="{00000000-0005-0000-0000-0000D6190000}"/>
    <cellStyle name="40% - 강조색1 3 4 2 2 5 2" xfId="6657" xr:uid="{00000000-0005-0000-0000-0000D7190000}"/>
    <cellStyle name="40% - 강조색1 3 4 2 2 6" xfId="6658" xr:uid="{00000000-0005-0000-0000-0000D8190000}"/>
    <cellStyle name="40% - 강조색1 3 4 2 3" xfId="6659" xr:uid="{00000000-0005-0000-0000-0000D9190000}"/>
    <cellStyle name="40% - 강조색1 3 4 2 3 2" xfId="6660" xr:uid="{00000000-0005-0000-0000-0000DA190000}"/>
    <cellStyle name="40% - 강조색1 3 4 2 3 2 2" xfId="6661" xr:uid="{00000000-0005-0000-0000-0000DB190000}"/>
    <cellStyle name="40% - 강조색1 3 4 2 3 3" xfId="6662" xr:uid="{00000000-0005-0000-0000-0000DC190000}"/>
    <cellStyle name="40% - 강조색1 3 4 2 4" xfId="6663" xr:uid="{00000000-0005-0000-0000-0000DD190000}"/>
    <cellStyle name="40% - 강조색1 3 4 2 4 2" xfId="6664" xr:uid="{00000000-0005-0000-0000-0000DE190000}"/>
    <cellStyle name="40% - 강조색1 3 4 2 4 2 2" xfId="6665" xr:uid="{00000000-0005-0000-0000-0000DF190000}"/>
    <cellStyle name="40% - 강조색1 3 4 2 4 3" xfId="6666" xr:uid="{00000000-0005-0000-0000-0000E0190000}"/>
    <cellStyle name="40% - 강조색1 3 4 2 5" xfId="6667" xr:uid="{00000000-0005-0000-0000-0000E1190000}"/>
    <cellStyle name="40% - 강조색1 3 4 2 5 2" xfId="6668" xr:uid="{00000000-0005-0000-0000-0000E2190000}"/>
    <cellStyle name="40% - 강조색1 3 4 2 5 2 2" xfId="6669" xr:uid="{00000000-0005-0000-0000-0000E3190000}"/>
    <cellStyle name="40% - 강조색1 3 4 2 5 3" xfId="6670" xr:uid="{00000000-0005-0000-0000-0000E4190000}"/>
    <cellStyle name="40% - 강조색1 3 4 2 6" xfId="6671" xr:uid="{00000000-0005-0000-0000-0000E5190000}"/>
    <cellStyle name="40% - 강조색1 3 4 2 6 2" xfId="6672" xr:uid="{00000000-0005-0000-0000-0000E6190000}"/>
    <cellStyle name="40% - 강조색1 3 4 2 7" xfId="6673" xr:uid="{00000000-0005-0000-0000-0000E7190000}"/>
    <cellStyle name="40% - 강조색1 3 4 2 8" xfId="6674" xr:uid="{00000000-0005-0000-0000-0000E8190000}"/>
    <cellStyle name="40% - 강조색1 3 4 3" xfId="6675" xr:uid="{00000000-0005-0000-0000-0000E9190000}"/>
    <cellStyle name="40% - 강조색1 3 4 3 2" xfId="6676" xr:uid="{00000000-0005-0000-0000-0000EA190000}"/>
    <cellStyle name="40% - 강조색1 3 4 3 2 2" xfId="6677" xr:uid="{00000000-0005-0000-0000-0000EB190000}"/>
    <cellStyle name="40% - 강조색1 3 4 3 2 2 2" xfId="6678" xr:uid="{00000000-0005-0000-0000-0000EC190000}"/>
    <cellStyle name="40% - 강조색1 3 4 3 2 3" xfId="6679" xr:uid="{00000000-0005-0000-0000-0000ED190000}"/>
    <cellStyle name="40% - 강조색1 3 4 3 3" xfId="6680" xr:uid="{00000000-0005-0000-0000-0000EE190000}"/>
    <cellStyle name="40% - 강조색1 3 4 3 3 2" xfId="6681" xr:uid="{00000000-0005-0000-0000-0000EF190000}"/>
    <cellStyle name="40% - 강조색1 3 4 3 3 2 2" xfId="6682" xr:uid="{00000000-0005-0000-0000-0000F0190000}"/>
    <cellStyle name="40% - 강조색1 3 4 3 3 3" xfId="6683" xr:uid="{00000000-0005-0000-0000-0000F1190000}"/>
    <cellStyle name="40% - 강조색1 3 4 3 4" xfId="6684" xr:uid="{00000000-0005-0000-0000-0000F2190000}"/>
    <cellStyle name="40% - 강조색1 3 4 3 4 2" xfId="6685" xr:uid="{00000000-0005-0000-0000-0000F3190000}"/>
    <cellStyle name="40% - 강조색1 3 4 3 4 2 2" xfId="6686" xr:uid="{00000000-0005-0000-0000-0000F4190000}"/>
    <cellStyle name="40% - 강조색1 3 4 3 4 3" xfId="6687" xr:uid="{00000000-0005-0000-0000-0000F5190000}"/>
    <cellStyle name="40% - 강조색1 3 4 3 5" xfId="6688" xr:uid="{00000000-0005-0000-0000-0000F6190000}"/>
    <cellStyle name="40% - 강조색1 3 4 3 5 2" xfId="6689" xr:uid="{00000000-0005-0000-0000-0000F7190000}"/>
    <cellStyle name="40% - 강조색1 3 4 3 6" xfId="6690" xr:uid="{00000000-0005-0000-0000-0000F8190000}"/>
    <cellStyle name="40% - 강조색1 3 4 4" xfId="6691" xr:uid="{00000000-0005-0000-0000-0000F9190000}"/>
    <cellStyle name="40% - 강조색1 3 4 4 2" xfId="6692" xr:uid="{00000000-0005-0000-0000-0000FA190000}"/>
    <cellStyle name="40% - 강조색1 3 4 4 2 2" xfId="6693" xr:uid="{00000000-0005-0000-0000-0000FB190000}"/>
    <cellStyle name="40% - 강조색1 3 4 4 3" xfId="6694" xr:uid="{00000000-0005-0000-0000-0000FC190000}"/>
    <cellStyle name="40% - 강조색1 3 4 5" xfId="6695" xr:uid="{00000000-0005-0000-0000-0000FD190000}"/>
    <cellStyle name="40% - 강조색1 3 4 5 2" xfId="6696" xr:uid="{00000000-0005-0000-0000-0000FE190000}"/>
    <cellStyle name="40% - 강조색1 3 4 5 2 2" xfId="6697" xr:uid="{00000000-0005-0000-0000-0000FF190000}"/>
    <cellStyle name="40% - 강조색1 3 4 5 3" xfId="6698" xr:uid="{00000000-0005-0000-0000-0000001A0000}"/>
    <cellStyle name="40% - 강조색1 3 4 6" xfId="6699" xr:uid="{00000000-0005-0000-0000-0000011A0000}"/>
    <cellStyle name="40% - 강조색1 3 4 6 2" xfId="6700" xr:uid="{00000000-0005-0000-0000-0000021A0000}"/>
    <cellStyle name="40% - 강조색1 3 4 6 2 2" xfId="6701" xr:uid="{00000000-0005-0000-0000-0000031A0000}"/>
    <cellStyle name="40% - 강조색1 3 4 6 3" xfId="6702" xr:uid="{00000000-0005-0000-0000-0000041A0000}"/>
    <cellStyle name="40% - 강조색1 3 4 7" xfId="6703" xr:uid="{00000000-0005-0000-0000-0000051A0000}"/>
    <cellStyle name="40% - 강조색1 3 4 7 2" xfId="6704" xr:uid="{00000000-0005-0000-0000-0000061A0000}"/>
    <cellStyle name="40% - 강조색1 3 4 7 2 2" xfId="6705" xr:uid="{00000000-0005-0000-0000-0000071A0000}"/>
    <cellStyle name="40% - 강조색1 3 4 7 3" xfId="6706" xr:uid="{00000000-0005-0000-0000-0000081A0000}"/>
    <cellStyle name="40% - 강조색1 3 4 8" xfId="6707" xr:uid="{00000000-0005-0000-0000-0000091A0000}"/>
    <cellStyle name="40% - 강조색1 3 4 8 2" xfId="6708" xr:uid="{00000000-0005-0000-0000-00000A1A0000}"/>
    <cellStyle name="40% - 강조색1 3 4 9" xfId="6709" xr:uid="{00000000-0005-0000-0000-00000B1A0000}"/>
    <cellStyle name="40% - 강조색1 3 5" xfId="6710" xr:uid="{00000000-0005-0000-0000-00000C1A0000}"/>
    <cellStyle name="40% - 강조색1 3 5 2" xfId="6711" xr:uid="{00000000-0005-0000-0000-00000D1A0000}"/>
    <cellStyle name="40% - 강조색1 3 5 2 2" xfId="6712" xr:uid="{00000000-0005-0000-0000-00000E1A0000}"/>
    <cellStyle name="40% - 강조색1 3 5 2 2 2" xfId="6713" xr:uid="{00000000-0005-0000-0000-00000F1A0000}"/>
    <cellStyle name="40% - 강조색1 3 5 2 2 2 2" xfId="6714" xr:uid="{00000000-0005-0000-0000-0000101A0000}"/>
    <cellStyle name="40% - 강조색1 3 5 2 2 3" xfId="6715" xr:uid="{00000000-0005-0000-0000-0000111A0000}"/>
    <cellStyle name="40% - 강조색1 3 5 2 3" xfId="6716" xr:uid="{00000000-0005-0000-0000-0000121A0000}"/>
    <cellStyle name="40% - 강조색1 3 5 2 3 2" xfId="6717" xr:uid="{00000000-0005-0000-0000-0000131A0000}"/>
    <cellStyle name="40% - 강조색1 3 5 2 3 2 2" xfId="6718" xr:uid="{00000000-0005-0000-0000-0000141A0000}"/>
    <cellStyle name="40% - 강조색1 3 5 2 3 3" xfId="6719" xr:uid="{00000000-0005-0000-0000-0000151A0000}"/>
    <cellStyle name="40% - 강조색1 3 5 2 4" xfId="6720" xr:uid="{00000000-0005-0000-0000-0000161A0000}"/>
    <cellStyle name="40% - 강조색1 3 5 2 4 2" xfId="6721" xr:uid="{00000000-0005-0000-0000-0000171A0000}"/>
    <cellStyle name="40% - 강조색1 3 5 2 4 2 2" xfId="6722" xr:uid="{00000000-0005-0000-0000-0000181A0000}"/>
    <cellStyle name="40% - 강조색1 3 5 2 4 3" xfId="6723" xr:uid="{00000000-0005-0000-0000-0000191A0000}"/>
    <cellStyle name="40% - 강조색1 3 5 2 5" xfId="6724" xr:uid="{00000000-0005-0000-0000-00001A1A0000}"/>
    <cellStyle name="40% - 강조색1 3 5 2 5 2" xfId="6725" xr:uid="{00000000-0005-0000-0000-00001B1A0000}"/>
    <cellStyle name="40% - 강조색1 3 5 2 6" xfId="6726" xr:uid="{00000000-0005-0000-0000-00001C1A0000}"/>
    <cellStyle name="40% - 강조색1 3 5 3" xfId="6727" xr:uid="{00000000-0005-0000-0000-00001D1A0000}"/>
    <cellStyle name="40% - 강조색1 3 5 3 2" xfId="6728" xr:uid="{00000000-0005-0000-0000-00001E1A0000}"/>
    <cellStyle name="40% - 강조색1 3 5 3 2 2" xfId="6729" xr:uid="{00000000-0005-0000-0000-00001F1A0000}"/>
    <cellStyle name="40% - 강조색1 3 5 3 3" xfId="6730" xr:uid="{00000000-0005-0000-0000-0000201A0000}"/>
    <cellStyle name="40% - 강조색1 3 5 4" xfId="6731" xr:uid="{00000000-0005-0000-0000-0000211A0000}"/>
    <cellStyle name="40% - 강조색1 3 5 4 2" xfId="6732" xr:uid="{00000000-0005-0000-0000-0000221A0000}"/>
    <cellStyle name="40% - 강조색1 3 5 4 2 2" xfId="6733" xr:uid="{00000000-0005-0000-0000-0000231A0000}"/>
    <cellStyle name="40% - 강조색1 3 5 4 3" xfId="6734" xr:uid="{00000000-0005-0000-0000-0000241A0000}"/>
    <cellStyle name="40% - 강조색1 3 5 5" xfId="6735" xr:uid="{00000000-0005-0000-0000-0000251A0000}"/>
    <cellStyle name="40% - 강조색1 3 5 5 2" xfId="6736" xr:uid="{00000000-0005-0000-0000-0000261A0000}"/>
    <cellStyle name="40% - 강조색1 3 5 5 2 2" xfId="6737" xr:uid="{00000000-0005-0000-0000-0000271A0000}"/>
    <cellStyle name="40% - 강조색1 3 5 5 3" xfId="6738" xr:uid="{00000000-0005-0000-0000-0000281A0000}"/>
    <cellStyle name="40% - 강조색1 3 5 6" xfId="6739" xr:uid="{00000000-0005-0000-0000-0000291A0000}"/>
    <cellStyle name="40% - 강조색1 3 5 6 2" xfId="6740" xr:uid="{00000000-0005-0000-0000-00002A1A0000}"/>
    <cellStyle name="40% - 강조색1 3 5 7" xfId="6741" xr:uid="{00000000-0005-0000-0000-00002B1A0000}"/>
    <cellStyle name="40% - 강조색1 3 5 8" xfId="6742" xr:uid="{00000000-0005-0000-0000-00002C1A0000}"/>
    <cellStyle name="40% - 강조색1 3 6" xfId="6743" xr:uid="{00000000-0005-0000-0000-00002D1A0000}"/>
    <cellStyle name="40% - 강조색1 3 6 2" xfId="6744" xr:uid="{00000000-0005-0000-0000-00002E1A0000}"/>
    <cellStyle name="40% - 강조색1 3 6 2 2" xfId="6745" xr:uid="{00000000-0005-0000-0000-00002F1A0000}"/>
    <cellStyle name="40% - 강조색1 3 6 2 2 2" xfId="6746" xr:uid="{00000000-0005-0000-0000-0000301A0000}"/>
    <cellStyle name="40% - 강조색1 3 6 2 3" xfId="6747" xr:uid="{00000000-0005-0000-0000-0000311A0000}"/>
    <cellStyle name="40% - 강조색1 3 6 3" xfId="6748" xr:uid="{00000000-0005-0000-0000-0000321A0000}"/>
    <cellStyle name="40% - 강조색1 3 6 3 2" xfId="6749" xr:uid="{00000000-0005-0000-0000-0000331A0000}"/>
    <cellStyle name="40% - 강조색1 3 6 3 2 2" xfId="6750" xr:uid="{00000000-0005-0000-0000-0000341A0000}"/>
    <cellStyle name="40% - 강조색1 3 6 3 3" xfId="6751" xr:uid="{00000000-0005-0000-0000-0000351A0000}"/>
    <cellStyle name="40% - 강조색1 3 6 4" xfId="6752" xr:uid="{00000000-0005-0000-0000-0000361A0000}"/>
    <cellStyle name="40% - 강조색1 3 6 4 2" xfId="6753" xr:uid="{00000000-0005-0000-0000-0000371A0000}"/>
    <cellStyle name="40% - 강조색1 3 6 4 2 2" xfId="6754" xr:uid="{00000000-0005-0000-0000-0000381A0000}"/>
    <cellStyle name="40% - 강조색1 3 6 4 3" xfId="6755" xr:uid="{00000000-0005-0000-0000-0000391A0000}"/>
    <cellStyle name="40% - 강조색1 3 6 5" xfId="6756" xr:uid="{00000000-0005-0000-0000-00003A1A0000}"/>
    <cellStyle name="40% - 강조색1 3 6 5 2" xfId="6757" xr:uid="{00000000-0005-0000-0000-00003B1A0000}"/>
    <cellStyle name="40% - 강조색1 3 6 6" xfId="6758" xr:uid="{00000000-0005-0000-0000-00003C1A0000}"/>
    <cellStyle name="40% - 강조색1 3 7" xfId="6759" xr:uid="{00000000-0005-0000-0000-00003D1A0000}"/>
    <cellStyle name="40% - 강조색1 3 7 2" xfId="6760" xr:uid="{00000000-0005-0000-0000-00003E1A0000}"/>
    <cellStyle name="40% - 강조색1 3 7 2 2" xfId="6761" xr:uid="{00000000-0005-0000-0000-00003F1A0000}"/>
    <cellStyle name="40% - 강조색1 3 7 2 2 2" xfId="6762" xr:uid="{00000000-0005-0000-0000-0000401A0000}"/>
    <cellStyle name="40% - 강조색1 3 7 2 3" xfId="6763" xr:uid="{00000000-0005-0000-0000-0000411A0000}"/>
    <cellStyle name="40% - 강조색1 3 7 3" xfId="6764" xr:uid="{00000000-0005-0000-0000-0000421A0000}"/>
    <cellStyle name="40% - 강조색1 3 7 3 2" xfId="6765" xr:uid="{00000000-0005-0000-0000-0000431A0000}"/>
    <cellStyle name="40% - 강조색1 3 7 3 2 2" xfId="6766" xr:uid="{00000000-0005-0000-0000-0000441A0000}"/>
    <cellStyle name="40% - 강조색1 3 7 3 3" xfId="6767" xr:uid="{00000000-0005-0000-0000-0000451A0000}"/>
    <cellStyle name="40% - 강조색1 3 7 4" xfId="6768" xr:uid="{00000000-0005-0000-0000-0000461A0000}"/>
    <cellStyle name="40% - 강조색1 3 7 4 2" xfId="6769" xr:uid="{00000000-0005-0000-0000-0000471A0000}"/>
    <cellStyle name="40% - 강조색1 3 7 4 2 2" xfId="6770" xr:uid="{00000000-0005-0000-0000-0000481A0000}"/>
    <cellStyle name="40% - 강조색1 3 7 4 3" xfId="6771" xr:uid="{00000000-0005-0000-0000-0000491A0000}"/>
    <cellStyle name="40% - 강조색1 3 7 5" xfId="6772" xr:uid="{00000000-0005-0000-0000-00004A1A0000}"/>
    <cellStyle name="40% - 강조색1 3 7 5 2" xfId="6773" xr:uid="{00000000-0005-0000-0000-00004B1A0000}"/>
    <cellStyle name="40% - 강조색1 3 7 6" xfId="6774" xr:uid="{00000000-0005-0000-0000-00004C1A0000}"/>
    <cellStyle name="40% - 강조색1 3 8" xfId="6775" xr:uid="{00000000-0005-0000-0000-00004D1A0000}"/>
    <cellStyle name="40% - 강조색1 3 8 2" xfId="6776" xr:uid="{00000000-0005-0000-0000-00004E1A0000}"/>
    <cellStyle name="40% - 강조색1 3 8 2 2" xfId="6777" xr:uid="{00000000-0005-0000-0000-00004F1A0000}"/>
    <cellStyle name="40% - 강조색1 3 8 3" xfId="6778" xr:uid="{00000000-0005-0000-0000-0000501A0000}"/>
    <cellStyle name="40% - 강조색1 3 9" xfId="6779" xr:uid="{00000000-0005-0000-0000-0000511A0000}"/>
    <cellStyle name="40% - 강조색1 3 9 2" xfId="6780" xr:uid="{00000000-0005-0000-0000-0000521A0000}"/>
    <cellStyle name="40% - 강조색1 3 9 2 2" xfId="6781" xr:uid="{00000000-0005-0000-0000-0000531A0000}"/>
    <cellStyle name="40% - 강조색1 3 9 3" xfId="6782" xr:uid="{00000000-0005-0000-0000-0000541A0000}"/>
    <cellStyle name="40% - 강조색1 4" xfId="6783" xr:uid="{00000000-0005-0000-0000-0000551A0000}"/>
    <cellStyle name="40% - 강조색1 4 10" xfId="6784" xr:uid="{00000000-0005-0000-0000-0000561A0000}"/>
    <cellStyle name="40% - 강조색1 4 11" xfId="6785" xr:uid="{00000000-0005-0000-0000-0000571A0000}"/>
    <cellStyle name="40% - 강조색1 4 2" xfId="6786" xr:uid="{00000000-0005-0000-0000-0000581A0000}"/>
    <cellStyle name="40% - 강조색1 4 2 2" xfId="6787" xr:uid="{00000000-0005-0000-0000-0000591A0000}"/>
    <cellStyle name="40% - 강조색1 4 2 2 2" xfId="6788" xr:uid="{00000000-0005-0000-0000-00005A1A0000}"/>
    <cellStyle name="40% - 강조색1 4 2 2 2 2" xfId="6789" xr:uid="{00000000-0005-0000-0000-00005B1A0000}"/>
    <cellStyle name="40% - 강조색1 4 2 2 2 2 2" xfId="6790" xr:uid="{00000000-0005-0000-0000-00005C1A0000}"/>
    <cellStyle name="40% - 강조색1 4 2 2 2 3" xfId="6791" xr:uid="{00000000-0005-0000-0000-00005D1A0000}"/>
    <cellStyle name="40% - 강조색1 4 2 2 3" xfId="6792" xr:uid="{00000000-0005-0000-0000-00005E1A0000}"/>
    <cellStyle name="40% - 강조색1 4 2 2 3 2" xfId="6793" xr:uid="{00000000-0005-0000-0000-00005F1A0000}"/>
    <cellStyle name="40% - 강조색1 4 2 2 3 2 2" xfId="6794" xr:uid="{00000000-0005-0000-0000-0000601A0000}"/>
    <cellStyle name="40% - 강조색1 4 2 2 3 3" xfId="6795" xr:uid="{00000000-0005-0000-0000-0000611A0000}"/>
    <cellStyle name="40% - 강조색1 4 2 2 4" xfId="6796" xr:uid="{00000000-0005-0000-0000-0000621A0000}"/>
    <cellStyle name="40% - 강조색1 4 2 2 4 2" xfId="6797" xr:uid="{00000000-0005-0000-0000-0000631A0000}"/>
    <cellStyle name="40% - 강조색1 4 2 2 4 2 2" xfId="6798" xr:uid="{00000000-0005-0000-0000-0000641A0000}"/>
    <cellStyle name="40% - 강조색1 4 2 2 4 3" xfId="6799" xr:uid="{00000000-0005-0000-0000-0000651A0000}"/>
    <cellStyle name="40% - 강조색1 4 2 2 5" xfId="6800" xr:uid="{00000000-0005-0000-0000-0000661A0000}"/>
    <cellStyle name="40% - 강조색1 4 2 2 5 2" xfId="6801" xr:uid="{00000000-0005-0000-0000-0000671A0000}"/>
    <cellStyle name="40% - 강조색1 4 2 2 6" xfId="6802" xr:uid="{00000000-0005-0000-0000-0000681A0000}"/>
    <cellStyle name="40% - 강조색1 4 2 3" xfId="6803" xr:uid="{00000000-0005-0000-0000-0000691A0000}"/>
    <cellStyle name="40% - 강조색1 4 2 3 2" xfId="6804" xr:uid="{00000000-0005-0000-0000-00006A1A0000}"/>
    <cellStyle name="40% - 강조색1 4 2 3 2 2" xfId="6805" xr:uid="{00000000-0005-0000-0000-00006B1A0000}"/>
    <cellStyle name="40% - 강조색1 4 2 3 3" xfId="6806" xr:uid="{00000000-0005-0000-0000-00006C1A0000}"/>
    <cellStyle name="40% - 강조색1 4 2 4" xfId="6807" xr:uid="{00000000-0005-0000-0000-00006D1A0000}"/>
    <cellStyle name="40% - 강조색1 4 2 4 2" xfId="6808" xr:uid="{00000000-0005-0000-0000-00006E1A0000}"/>
    <cellStyle name="40% - 강조색1 4 2 4 2 2" xfId="6809" xr:uid="{00000000-0005-0000-0000-00006F1A0000}"/>
    <cellStyle name="40% - 강조색1 4 2 4 3" xfId="6810" xr:uid="{00000000-0005-0000-0000-0000701A0000}"/>
    <cellStyle name="40% - 강조색1 4 2 5" xfId="6811" xr:uid="{00000000-0005-0000-0000-0000711A0000}"/>
    <cellStyle name="40% - 강조색1 4 2 5 2" xfId="6812" xr:uid="{00000000-0005-0000-0000-0000721A0000}"/>
    <cellStyle name="40% - 강조색1 4 2 5 2 2" xfId="6813" xr:uid="{00000000-0005-0000-0000-0000731A0000}"/>
    <cellStyle name="40% - 강조색1 4 2 5 3" xfId="6814" xr:uid="{00000000-0005-0000-0000-0000741A0000}"/>
    <cellStyle name="40% - 강조색1 4 2 6" xfId="6815" xr:uid="{00000000-0005-0000-0000-0000751A0000}"/>
    <cellStyle name="40% - 강조색1 4 2 6 2" xfId="6816" xr:uid="{00000000-0005-0000-0000-0000761A0000}"/>
    <cellStyle name="40% - 강조색1 4 2 6 2 2" xfId="6817" xr:uid="{00000000-0005-0000-0000-0000771A0000}"/>
    <cellStyle name="40% - 강조색1 4 2 6 3" xfId="6818" xr:uid="{00000000-0005-0000-0000-0000781A0000}"/>
    <cellStyle name="40% - 강조색1 4 2 7" xfId="6819" xr:uid="{00000000-0005-0000-0000-0000791A0000}"/>
    <cellStyle name="40% - 강조색1 4 2 7 2" xfId="6820" xr:uid="{00000000-0005-0000-0000-00007A1A0000}"/>
    <cellStyle name="40% - 강조색1 4 2 8" xfId="6821" xr:uid="{00000000-0005-0000-0000-00007B1A0000}"/>
    <cellStyle name="40% - 강조색1 4 2 9" xfId="6822" xr:uid="{00000000-0005-0000-0000-00007C1A0000}"/>
    <cellStyle name="40% - 강조색1 4 3" xfId="6823" xr:uid="{00000000-0005-0000-0000-00007D1A0000}"/>
    <cellStyle name="40% - 강조색1 4 3 2" xfId="6824" xr:uid="{00000000-0005-0000-0000-00007E1A0000}"/>
    <cellStyle name="40% - 강조색1 4 3 2 2" xfId="6825" xr:uid="{00000000-0005-0000-0000-00007F1A0000}"/>
    <cellStyle name="40% - 강조색1 4 3 2 2 2" xfId="6826" xr:uid="{00000000-0005-0000-0000-0000801A0000}"/>
    <cellStyle name="40% - 강조색1 4 3 2 3" xfId="6827" xr:uid="{00000000-0005-0000-0000-0000811A0000}"/>
    <cellStyle name="40% - 강조색1 4 3 3" xfId="6828" xr:uid="{00000000-0005-0000-0000-0000821A0000}"/>
    <cellStyle name="40% - 강조색1 4 3 3 2" xfId="6829" xr:uid="{00000000-0005-0000-0000-0000831A0000}"/>
    <cellStyle name="40% - 강조색1 4 3 3 2 2" xfId="6830" xr:uid="{00000000-0005-0000-0000-0000841A0000}"/>
    <cellStyle name="40% - 강조색1 4 3 3 3" xfId="6831" xr:uid="{00000000-0005-0000-0000-0000851A0000}"/>
    <cellStyle name="40% - 강조색1 4 3 4" xfId="6832" xr:uid="{00000000-0005-0000-0000-0000861A0000}"/>
    <cellStyle name="40% - 강조색1 4 3 4 2" xfId="6833" xr:uid="{00000000-0005-0000-0000-0000871A0000}"/>
    <cellStyle name="40% - 강조색1 4 3 4 2 2" xfId="6834" xr:uid="{00000000-0005-0000-0000-0000881A0000}"/>
    <cellStyle name="40% - 강조색1 4 3 4 3" xfId="6835" xr:uid="{00000000-0005-0000-0000-0000891A0000}"/>
    <cellStyle name="40% - 강조색1 4 3 5" xfId="6836" xr:uid="{00000000-0005-0000-0000-00008A1A0000}"/>
    <cellStyle name="40% - 강조색1 4 3 5 2" xfId="6837" xr:uid="{00000000-0005-0000-0000-00008B1A0000}"/>
    <cellStyle name="40% - 강조색1 4 3 6" xfId="6838" xr:uid="{00000000-0005-0000-0000-00008C1A0000}"/>
    <cellStyle name="40% - 강조색1 4 4" xfId="6839" xr:uid="{00000000-0005-0000-0000-00008D1A0000}"/>
    <cellStyle name="40% - 강조색1 4 4 2" xfId="6840" xr:uid="{00000000-0005-0000-0000-00008E1A0000}"/>
    <cellStyle name="40% - 강조색1 4 4 2 2" xfId="6841" xr:uid="{00000000-0005-0000-0000-00008F1A0000}"/>
    <cellStyle name="40% - 강조색1 4 4 2 2 2" xfId="6842" xr:uid="{00000000-0005-0000-0000-0000901A0000}"/>
    <cellStyle name="40% - 강조색1 4 4 2 3" xfId="6843" xr:uid="{00000000-0005-0000-0000-0000911A0000}"/>
    <cellStyle name="40% - 강조색1 4 4 3" xfId="6844" xr:uid="{00000000-0005-0000-0000-0000921A0000}"/>
    <cellStyle name="40% - 강조색1 4 4 3 2" xfId="6845" xr:uid="{00000000-0005-0000-0000-0000931A0000}"/>
    <cellStyle name="40% - 강조색1 4 4 3 2 2" xfId="6846" xr:uid="{00000000-0005-0000-0000-0000941A0000}"/>
    <cellStyle name="40% - 강조색1 4 4 3 3" xfId="6847" xr:uid="{00000000-0005-0000-0000-0000951A0000}"/>
    <cellStyle name="40% - 강조색1 4 4 4" xfId="6848" xr:uid="{00000000-0005-0000-0000-0000961A0000}"/>
    <cellStyle name="40% - 강조색1 4 4 4 2" xfId="6849" xr:uid="{00000000-0005-0000-0000-0000971A0000}"/>
    <cellStyle name="40% - 강조색1 4 4 4 2 2" xfId="6850" xr:uid="{00000000-0005-0000-0000-0000981A0000}"/>
    <cellStyle name="40% - 강조색1 4 4 4 3" xfId="6851" xr:uid="{00000000-0005-0000-0000-0000991A0000}"/>
    <cellStyle name="40% - 강조색1 4 4 5" xfId="6852" xr:uid="{00000000-0005-0000-0000-00009A1A0000}"/>
    <cellStyle name="40% - 강조색1 4 4 5 2" xfId="6853" xr:uid="{00000000-0005-0000-0000-00009B1A0000}"/>
    <cellStyle name="40% - 강조색1 4 4 6" xfId="6854" xr:uid="{00000000-0005-0000-0000-00009C1A0000}"/>
    <cellStyle name="40% - 강조색1 4 5" xfId="6855" xr:uid="{00000000-0005-0000-0000-00009D1A0000}"/>
    <cellStyle name="40% - 강조색1 4 5 2" xfId="6856" xr:uid="{00000000-0005-0000-0000-00009E1A0000}"/>
    <cellStyle name="40% - 강조색1 4 5 2 2" xfId="6857" xr:uid="{00000000-0005-0000-0000-00009F1A0000}"/>
    <cellStyle name="40% - 강조색1 4 5 3" xfId="6858" xr:uid="{00000000-0005-0000-0000-0000A01A0000}"/>
    <cellStyle name="40% - 강조색1 4 6" xfId="6859" xr:uid="{00000000-0005-0000-0000-0000A11A0000}"/>
    <cellStyle name="40% - 강조색1 4 6 2" xfId="6860" xr:uid="{00000000-0005-0000-0000-0000A21A0000}"/>
    <cellStyle name="40% - 강조색1 4 6 2 2" xfId="6861" xr:uid="{00000000-0005-0000-0000-0000A31A0000}"/>
    <cellStyle name="40% - 강조색1 4 6 3" xfId="6862" xr:uid="{00000000-0005-0000-0000-0000A41A0000}"/>
    <cellStyle name="40% - 강조색1 4 7" xfId="6863" xr:uid="{00000000-0005-0000-0000-0000A51A0000}"/>
    <cellStyle name="40% - 강조색1 4 7 2" xfId="6864" xr:uid="{00000000-0005-0000-0000-0000A61A0000}"/>
    <cellStyle name="40% - 강조색1 4 7 2 2" xfId="6865" xr:uid="{00000000-0005-0000-0000-0000A71A0000}"/>
    <cellStyle name="40% - 강조색1 4 7 3" xfId="6866" xr:uid="{00000000-0005-0000-0000-0000A81A0000}"/>
    <cellStyle name="40% - 강조색1 4 8" xfId="6867" xr:uid="{00000000-0005-0000-0000-0000A91A0000}"/>
    <cellStyle name="40% - 강조색1 4 8 2" xfId="6868" xr:uid="{00000000-0005-0000-0000-0000AA1A0000}"/>
    <cellStyle name="40% - 강조색1 4 8 2 2" xfId="6869" xr:uid="{00000000-0005-0000-0000-0000AB1A0000}"/>
    <cellStyle name="40% - 강조색1 4 8 3" xfId="6870" xr:uid="{00000000-0005-0000-0000-0000AC1A0000}"/>
    <cellStyle name="40% - 강조색1 4 9" xfId="6871" xr:uid="{00000000-0005-0000-0000-0000AD1A0000}"/>
    <cellStyle name="40% - 강조색1 4 9 2" xfId="6872" xr:uid="{00000000-0005-0000-0000-0000AE1A0000}"/>
    <cellStyle name="40% - 강조색1 5" xfId="6873" xr:uid="{00000000-0005-0000-0000-0000AF1A0000}"/>
    <cellStyle name="40% - 강조색1 5 10" xfId="6874" xr:uid="{00000000-0005-0000-0000-0000B01A0000}"/>
    <cellStyle name="40% - 강조색1 5 11" xfId="6875" xr:uid="{00000000-0005-0000-0000-0000B11A0000}"/>
    <cellStyle name="40% - 강조색1 5 2" xfId="6876" xr:uid="{00000000-0005-0000-0000-0000B21A0000}"/>
    <cellStyle name="40% - 강조색1 5 2 2" xfId="6877" xr:uid="{00000000-0005-0000-0000-0000B31A0000}"/>
    <cellStyle name="40% - 강조색1 5 2 2 2" xfId="6878" xr:uid="{00000000-0005-0000-0000-0000B41A0000}"/>
    <cellStyle name="40% - 강조색1 5 2 2 2 2" xfId="6879" xr:uid="{00000000-0005-0000-0000-0000B51A0000}"/>
    <cellStyle name="40% - 강조색1 5 2 2 2 2 2" xfId="6880" xr:uid="{00000000-0005-0000-0000-0000B61A0000}"/>
    <cellStyle name="40% - 강조색1 5 2 2 2 3" xfId="6881" xr:uid="{00000000-0005-0000-0000-0000B71A0000}"/>
    <cellStyle name="40% - 강조색1 5 2 2 3" xfId="6882" xr:uid="{00000000-0005-0000-0000-0000B81A0000}"/>
    <cellStyle name="40% - 강조색1 5 2 2 3 2" xfId="6883" xr:uid="{00000000-0005-0000-0000-0000B91A0000}"/>
    <cellStyle name="40% - 강조색1 5 2 2 3 2 2" xfId="6884" xr:uid="{00000000-0005-0000-0000-0000BA1A0000}"/>
    <cellStyle name="40% - 강조색1 5 2 2 3 3" xfId="6885" xr:uid="{00000000-0005-0000-0000-0000BB1A0000}"/>
    <cellStyle name="40% - 강조색1 5 2 2 4" xfId="6886" xr:uid="{00000000-0005-0000-0000-0000BC1A0000}"/>
    <cellStyle name="40% - 강조색1 5 2 2 4 2" xfId="6887" xr:uid="{00000000-0005-0000-0000-0000BD1A0000}"/>
    <cellStyle name="40% - 강조색1 5 2 2 4 2 2" xfId="6888" xr:uid="{00000000-0005-0000-0000-0000BE1A0000}"/>
    <cellStyle name="40% - 강조색1 5 2 2 4 3" xfId="6889" xr:uid="{00000000-0005-0000-0000-0000BF1A0000}"/>
    <cellStyle name="40% - 강조색1 5 2 2 5" xfId="6890" xr:uid="{00000000-0005-0000-0000-0000C01A0000}"/>
    <cellStyle name="40% - 강조색1 5 2 2 5 2" xfId="6891" xr:uid="{00000000-0005-0000-0000-0000C11A0000}"/>
    <cellStyle name="40% - 강조색1 5 2 2 6" xfId="6892" xr:uid="{00000000-0005-0000-0000-0000C21A0000}"/>
    <cellStyle name="40% - 강조색1 5 2 3" xfId="6893" xr:uid="{00000000-0005-0000-0000-0000C31A0000}"/>
    <cellStyle name="40% - 강조색1 5 2 3 2" xfId="6894" xr:uid="{00000000-0005-0000-0000-0000C41A0000}"/>
    <cellStyle name="40% - 강조색1 5 2 3 2 2" xfId="6895" xr:uid="{00000000-0005-0000-0000-0000C51A0000}"/>
    <cellStyle name="40% - 강조색1 5 2 3 3" xfId="6896" xr:uid="{00000000-0005-0000-0000-0000C61A0000}"/>
    <cellStyle name="40% - 강조색1 5 2 4" xfId="6897" xr:uid="{00000000-0005-0000-0000-0000C71A0000}"/>
    <cellStyle name="40% - 강조색1 5 2 4 2" xfId="6898" xr:uid="{00000000-0005-0000-0000-0000C81A0000}"/>
    <cellStyle name="40% - 강조색1 5 2 4 2 2" xfId="6899" xr:uid="{00000000-0005-0000-0000-0000C91A0000}"/>
    <cellStyle name="40% - 강조색1 5 2 4 3" xfId="6900" xr:uid="{00000000-0005-0000-0000-0000CA1A0000}"/>
    <cellStyle name="40% - 강조색1 5 2 5" xfId="6901" xr:uid="{00000000-0005-0000-0000-0000CB1A0000}"/>
    <cellStyle name="40% - 강조색1 5 2 5 2" xfId="6902" xr:uid="{00000000-0005-0000-0000-0000CC1A0000}"/>
    <cellStyle name="40% - 강조색1 5 2 5 2 2" xfId="6903" xr:uid="{00000000-0005-0000-0000-0000CD1A0000}"/>
    <cellStyle name="40% - 강조색1 5 2 5 3" xfId="6904" xr:uid="{00000000-0005-0000-0000-0000CE1A0000}"/>
    <cellStyle name="40% - 강조색1 5 2 6" xfId="6905" xr:uid="{00000000-0005-0000-0000-0000CF1A0000}"/>
    <cellStyle name="40% - 강조색1 5 2 6 2" xfId="6906" xr:uid="{00000000-0005-0000-0000-0000D01A0000}"/>
    <cellStyle name="40% - 강조색1 5 2 6 2 2" xfId="6907" xr:uid="{00000000-0005-0000-0000-0000D11A0000}"/>
    <cellStyle name="40% - 강조색1 5 2 6 3" xfId="6908" xr:uid="{00000000-0005-0000-0000-0000D21A0000}"/>
    <cellStyle name="40% - 강조색1 5 2 7" xfId="6909" xr:uid="{00000000-0005-0000-0000-0000D31A0000}"/>
    <cellStyle name="40% - 강조색1 5 2 7 2" xfId="6910" xr:uid="{00000000-0005-0000-0000-0000D41A0000}"/>
    <cellStyle name="40% - 강조색1 5 2 8" xfId="6911" xr:uid="{00000000-0005-0000-0000-0000D51A0000}"/>
    <cellStyle name="40% - 강조색1 5 2 9" xfId="6912" xr:uid="{00000000-0005-0000-0000-0000D61A0000}"/>
    <cellStyle name="40% - 강조색1 5 3" xfId="6913" xr:uid="{00000000-0005-0000-0000-0000D71A0000}"/>
    <cellStyle name="40% - 강조색1 5 3 2" xfId="6914" xr:uid="{00000000-0005-0000-0000-0000D81A0000}"/>
    <cellStyle name="40% - 강조색1 5 3 2 2" xfId="6915" xr:uid="{00000000-0005-0000-0000-0000D91A0000}"/>
    <cellStyle name="40% - 강조색1 5 3 2 2 2" xfId="6916" xr:uid="{00000000-0005-0000-0000-0000DA1A0000}"/>
    <cellStyle name="40% - 강조색1 5 3 2 3" xfId="6917" xr:uid="{00000000-0005-0000-0000-0000DB1A0000}"/>
    <cellStyle name="40% - 강조색1 5 3 3" xfId="6918" xr:uid="{00000000-0005-0000-0000-0000DC1A0000}"/>
    <cellStyle name="40% - 강조색1 5 3 3 2" xfId="6919" xr:uid="{00000000-0005-0000-0000-0000DD1A0000}"/>
    <cellStyle name="40% - 강조색1 5 3 3 2 2" xfId="6920" xr:uid="{00000000-0005-0000-0000-0000DE1A0000}"/>
    <cellStyle name="40% - 강조색1 5 3 3 3" xfId="6921" xr:uid="{00000000-0005-0000-0000-0000DF1A0000}"/>
    <cellStyle name="40% - 강조색1 5 3 4" xfId="6922" xr:uid="{00000000-0005-0000-0000-0000E01A0000}"/>
    <cellStyle name="40% - 강조색1 5 3 4 2" xfId="6923" xr:uid="{00000000-0005-0000-0000-0000E11A0000}"/>
    <cellStyle name="40% - 강조색1 5 3 4 2 2" xfId="6924" xr:uid="{00000000-0005-0000-0000-0000E21A0000}"/>
    <cellStyle name="40% - 강조색1 5 3 4 3" xfId="6925" xr:uid="{00000000-0005-0000-0000-0000E31A0000}"/>
    <cellStyle name="40% - 강조색1 5 3 5" xfId="6926" xr:uid="{00000000-0005-0000-0000-0000E41A0000}"/>
    <cellStyle name="40% - 강조색1 5 3 5 2" xfId="6927" xr:uid="{00000000-0005-0000-0000-0000E51A0000}"/>
    <cellStyle name="40% - 강조색1 5 3 6" xfId="6928" xr:uid="{00000000-0005-0000-0000-0000E61A0000}"/>
    <cellStyle name="40% - 강조색1 5 4" xfId="6929" xr:uid="{00000000-0005-0000-0000-0000E71A0000}"/>
    <cellStyle name="40% - 강조색1 5 4 2" xfId="6930" xr:uid="{00000000-0005-0000-0000-0000E81A0000}"/>
    <cellStyle name="40% - 강조색1 5 4 2 2" xfId="6931" xr:uid="{00000000-0005-0000-0000-0000E91A0000}"/>
    <cellStyle name="40% - 강조색1 5 4 2 2 2" xfId="6932" xr:uid="{00000000-0005-0000-0000-0000EA1A0000}"/>
    <cellStyle name="40% - 강조색1 5 4 2 3" xfId="6933" xr:uid="{00000000-0005-0000-0000-0000EB1A0000}"/>
    <cellStyle name="40% - 강조색1 5 4 3" xfId="6934" xr:uid="{00000000-0005-0000-0000-0000EC1A0000}"/>
    <cellStyle name="40% - 강조색1 5 4 3 2" xfId="6935" xr:uid="{00000000-0005-0000-0000-0000ED1A0000}"/>
    <cellStyle name="40% - 강조색1 5 4 3 2 2" xfId="6936" xr:uid="{00000000-0005-0000-0000-0000EE1A0000}"/>
    <cellStyle name="40% - 강조색1 5 4 3 3" xfId="6937" xr:uid="{00000000-0005-0000-0000-0000EF1A0000}"/>
    <cellStyle name="40% - 강조색1 5 4 4" xfId="6938" xr:uid="{00000000-0005-0000-0000-0000F01A0000}"/>
    <cellStyle name="40% - 강조색1 5 4 4 2" xfId="6939" xr:uid="{00000000-0005-0000-0000-0000F11A0000}"/>
    <cellStyle name="40% - 강조색1 5 4 4 2 2" xfId="6940" xr:uid="{00000000-0005-0000-0000-0000F21A0000}"/>
    <cellStyle name="40% - 강조색1 5 4 4 3" xfId="6941" xr:uid="{00000000-0005-0000-0000-0000F31A0000}"/>
    <cellStyle name="40% - 강조색1 5 4 5" xfId="6942" xr:uid="{00000000-0005-0000-0000-0000F41A0000}"/>
    <cellStyle name="40% - 강조색1 5 4 5 2" xfId="6943" xr:uid="{00000000-0005-0000-0000-0000F51A0000}"/>
    <cellStyle name="40% - 강조색1 5 4 6" xfId="6944" xr:uid="{00000000-0005-0000-0000-0000F61A0000}"/>
    <cellStyle name="40% - 강조색1 5 5" xfId="6945" xr:uid="{00000000-0005-0000-0000-0000F71A0000}"/>
    <cellStyle name="40% - 강조색1 5 5 2" xfId="6946" xr:uid="{00000000-0005-0000-0000-0000F81A0000}"/>
    <cellStyle name="40% - 강조색1 5 5 2 2" xfId="6947" xr:uid="{00000000-0005-0000-0000-0000F91A0000}"/>
    <cellStyle name="40% - 강조색1 5 5 3" xfId="6948" xr:uid="{00000000-0005-0000-0000-0000FA1A0000}"/>
    <cellStyle name="40% - 강조색1 5 6" xfId="6949" xr:uid="{00000000-0005-0000-0000-0000FB1A0000}"/>
    <cellStyle name="40% - 강조색1 5 6 2" xfId="6950" xr:uid="{00000000-0005-0000-0000-0000FC1A0000}"/>
    <cellStyle name="40% - 강조색1 5 6 2 2" xfId="6951" xr:uid="{00000000-0005-0000-0000-0000FD1A0000}"/>
    <cellStyle name="40% - 강조색1 5 6 3" xfId="6952" xr:uid="{00000000-0005-0000-0000-0000FE1A0000}"/>
    <cellStyle name="40% - 강조색1 5 7" xfId="6953" xr:uid="{00000000-0005-0000-0000-0000FF1A0000}"/>
    <cellStyle name="40% - 강조색1 5 7 2" xfId="6954" xr:uid="{00000000-0005-0000-0000-0000001B0000}"/>
    <cellStyle name="40% - 강조색1 5 7 2 2" xfId="6955" xr:uid="{00000000-0005-0000-0000-0000011B0000}"/>
    <cellStyle name="40% - 강조색1 5 7 3" xfId="6956" xr:uid="{00000000-0005-0000-0000-0000021B0000}"/>
    <cellStyle name="40% - 강조색1 5 8" xfId="6957" xr:uid="{00000000-0005-0000-0000-0000031B0000}"/>
    <cellStyle name="40% - 강조색1 5 8 2" xfId="6958" xr:uid="{00000000-0005-0000-0000-0000041B0000}"/>
    <cellStyle name="40% - 강조색1 5 8 2 2" xfId="6959" xr:uid="{00000000-0005-0000-0000-0000051B0000}"/>
    <cellStyle name="40% - 강조색1 5 8 3" xfId="6960" xr:uid="{00000000-0005-0000-0000-0000061B0000}"/>
    <cellStyle name="40% - 강조색1 5 9" xfId="6961" xr:uid="{00000000-0005-0000-0000-0000071B0000}"/>
    <cellStyle name="40% - 강조색1 5 9 2" xfId="6962" xr:uid="{00000000-0005-0000-0000-0000081B0000}"/>
    <cellStyle name="40% - 강조색1 6" xfId="6963" xr:uid="{00000000-0005-0000-0000-0000091B0000}"/>
    <cellStyle name="40% - 강조색1 6 10" xfId="6964" xr:uid="{00000000-0005-0000-0000-00000A1B0000}"/>
    <cellStyle name="40% - 강조색1 6 2" xfId="6965" xr:uid="{00000000-0005-0000-0000-00000B1B0000}"/>
    <cellStyle name="40% - 강조색1 6 2 2" xfId="6966" xr:uid="{00000000-0005-0000-0000-00000C1B0000}"/>
    <cellStyle name="40% - 강조색1 6 2 2 2" xfId="6967" xr:uid="{00000000-0005-0000-0000-00000D1B0000}"/>
    <cellStyle name="40% - 강조색1 6 2 2 2 2" xfId="6968" xr:uid="{00000000-0005-0000-0000-00000E1B0000}"/>
    <cellStyle name="40% - 강조색1 6 2 2 2 2 2" xfId="6969" xr:uid="{00000000-0005-0000-0000-00000F1B0000}"/>
    <cellStyle name="40% - 강조색1 6 2 2 2 3" xfId="6970" xr:uid="{00000000-0005-0000-0000-0000101B0000}"/>
    <cellStyle name="40% - 강조색1 6 2 2 3" xfId="6971" xr:uid="{00000000-0005-0000-0000-0000111B0000}"/>
    <cellStyle name="40% - 강조색1 6 2 2 3 2" xfId="6972" xr:uid="{00000000-0005-0000-0000-0000121B0000}"/>
    <cellStyle name="40% - 강조색1 6 2 2 3 2 2" xfId="6973" xr:uid="{00000000-0005-0000-0000-0000131B0000}"/>
    <cellStyle name="40% - 강조색1 6 2 2 3 3" xfId="6974" xr:uid="{00000000-0005-0000-0000-0000141B0000}"/>
    <cellStyle name="40% - 강조색1 6 2 2 4" xfId="6975" xr:uid="{00000000-0005-0000-0000-0000151B0000}"/>
    <cellStyle name="40% - 강조색1 6 2 2 4 2" xfId="6976" xr:uid="{00000000-0005-0000-0000-0000161B0000}"/>
    <cellStyle name="40% - 강조색1 6 2 2 4 2 2" xfId="6977" xr:uid="{00000000-0005-0000-0000-0000171B0000}"/>
    <cellStyle name="40% - 강조색1 6 2 2 4 3" xfId="6978" xr:uid="{00000000-0005-0000-0000-0000181B0000}"/>
    <cellStyle name="40% - 강조색1 6 2 2 5" xfId="6979" xr:uid="{00000000-0005-0000-0000-0000191B0000}"/>
    <cellStyle name="40% - 강조색1 6 2 2 5 2" xfId="6980" xr:uid="{00000000-0005-0000-0000-00001A1B0000}"/>
    <cellStyle name="40% - 강조색1 6 2 2 6" xfId="6981" xr:uid="{00000000-0005-0000-0000-00001B1B0000}"/>
    <cellStyle name="40% - 강조색1 6 2 3" xfId="6982" xr:uid="{00000000-0005-0000-0000-00001C1B0000}"/>
    <cellStyle name="40% - 강조색1 6 2 3 2" xfId="6983" xr:uid="{00000000-0005-0000-0000-00001D1B0000}"/>
    <cellStyle name="40% - 강조색1 6 2 3 2 2" xfId="6984" xr:uid="{00000000-0005-0000-0000-00001E1B0000}"/>
    <cellStyle name="40% - 강조색1 6 2 3 3" xfId="6985" xr:uid="{00000000-0005-0000-0000-00001F1B0000}"/>
    <cellStyle name="40% - 강조색1 6 2 4" xfId="6986" xr:uid="{00000000-0005-0000-0000-0000201B0000}"/>
    <cellStyle name="40% - 강조색1 6 2 4 2" xfId="6987" xr:uid="{00000000-0005-0000-0000-0000211B0000}"/>
    <cellStyle name="40% - 강조색1 6 2 4 2 2" xfId="6988" xr:uid="{00000000-0005-0000-0000-0000221B0000}"/>
    <cellStyle name="40% - 강조색1 6 2 4 3" xfId="6989" xr:uid="{00000000-0005-0000-0000-0000231B0000}"/>
    <cellStyle name="40% - 강조색1 6 2 5" xfId="6990" xr:uid="{00000000-0005-0000-0000-0000241B0000}"/>
    <cellStyle name="40% - 강조색1 6 2 5 2" xfId="6991" xr:uid="{00000000-0005-0000-0000-0000251B0000}"/>
    <cellStyle name="40% - 강조색1 6 2 5 2 2" xfId="6992" xr:uid="{00000000-0005-0000-0000-0000261B0000}"/>
    <cellStyle name="40% - 강조색1 6 2 5 3" xfId="6993" xr:uid="{00000000-0005-0000-0000-0000271B0000}"/>
    <cellStyle name="40% - 강조색1 6 2 6" xfId="6994" xr:uid="{00000000-0005-0000-0000-0000281B0000}"/>
    <cellStyle name="40% - 강조색1 6 2 6 2" xfId="6995" xr:uid="{00000000-0005-0000-0000-0000291B0000}"/>
    <cellStyle name="40% - 강조색1 6 2 7" xfId="6996" xr:uid="{00000000-0005-0000-0000-00002A1B0000}"/>
    <cellStyle name="40% - 강조색1 6 2 8" xfId="6997" xr:uid="{00000000-0005-0000-0000-00002B1B0000}"/>
    <cellStyle name="40% - 강조색1 6 3" xfId="6998" xr:uid="{00000000-0005-0000-0000-00002C1B0000}"/>
    <cellStyle name="40% - 강조색1 6 3 2" xfId="6999" xr:uid="{00000000-0005-0000-0000-00002D1B0000}"/>
    <cellStyle name="40% - 강조색1 6 3 2 2" xfId="7000" xr:uid="{00000000-0005-0000-0000-00002E1B0000}"/>
    <cellStyle name="40% - 강조색1 6 3 2 2 2" xfId="7001" xr:uid="{00000000-0005-0000-0000-00002F1B0000}"/>
    <cellStyle name="40% - 강조색1 6 3 2 3" xfId="7002" xr:uid="{00000000-0005-0000-0000-0000301B0000}"/>
    <cellStyle name="40% - 강조색1 6 3 3" xfId="7003" xr:uid="{00000000-0005-0000-0000-0000311B0000}"/>
    <cellStyle name="40% - 강조색1 6 3 3 2" xfId="7004" xr:uid="{00000000-0005-0000-0000-0000321B0000}"/>
    <cellStyle name="40% - 강조색1 6 3 3 2 2" xfId="7005" xr:uid="{00000000-0005-0000-0000-0000331B0000}"/>
    <cellStyle name="40% - 강조색1 6 3 3 3" xfId="7006" xr:uid="{00000000-0005-0000-0000-0000341B0000}"/>
    <cellStyle name="40% - 강조색1 6 3 4" xfId="7007" xr:uid="{00000000-0005-0000-0000-0000351B0000}"/>
    <cellStyle name="40% - 강조색1 6 3 4 2" xfId="7008" xr:uid="{00000000-0005-0000-0000-0000361B0000}"/>
    <cellStyle name="40% - 강조색1 6 3 4 2 2" xfId="7009" xr:uid="{00000000-0005-0000-0000-0000371B0000}"/>
    <cellStyle name="40% - 강조색1 6 3 4 3" xfId="7010" xr:uid="{00000000-0005-0000-0000-0000381B0000}"/>
    <cellStyle name="40% - 강조색1 6 3 5" xfId="7011" xr:uid="{00000000-0005-0000-0000-0000391B0000}"/>
    <cellStyle name="40% - 강조색1 6 3 5 2" xfId="7012" xr:uid="{00000000-0005-0000-0000-00003A1B0000}"/>
    <cellStyle name="40% - 강조색1 6 3 6" xfId="7013" xr:uid="{00000000-0005-0000-0000-00003B1B0000}"/>
    <cellStyle name="40% - 강조색1 6 4" xfId="7014" xr:uid="{00000000-0005-0000-0000-00003C1B0000}"/>
    <cellStyle name="40% - 강조색1 6 4 2" xfId="7015" xr:uid="{00000000-0005-0000-0000-00003D1B0000}"/>
    <cellStyle name="40% - 강조색1 6 4 2 2" xfId="7016" xr:uid="{00000000-0005-0000-0000-00003E1B0000}"/>
    <cellStyle name="40% - 강조색1 6 4 3" xfId="7017" xr:uid="{00000000-0005-0000-0000-00003F1B0000}"/>
    <cellStyle name="40% - 강조색1 6 5" xfId="7018" xr:uid="{00000000-0005-0000-0000-0000401B0000}"/>
    <cellStyle name="40% - 강조색1 6 5 2" xfId="7019" xr:uid="{00000000-0005-0000-0000-0000411B0000}"/>
    <cellStyle name="40% - 강조색1 6 5 2 2" xfId="7020" xr:uid="{00000000-0005-0000-0000-0000421B0000}"/>
    <cellStyle name="40% - 강조색1 6 5 3" xfId="7021" xr:uid="{00000000-0005-0000-0000-0000431B0000}"/>
    <cellStyle name="40% - 강조색1 6 6" xfId="7022" xr:uid="{00000000-0005-0000-0000-0000441B0000}"/>
    <cellStyle name="40% - 강조색1 6 6 2" xfId="7023" xr:uid="{00000000-0005-0000-0000-0000451B0000}"/>
    <cellStyle name="40% - 강조색1 6 6 2 2" xfId="7024" xr:uid="{00000000-0005-0000-0000-0000461B0000}"/>
    <cellStyle name="40% - 강조색1 6 6 3" xfId="7025" xr:uid="{00000000-0005-0000-0000-0000471B0000}"/>
    <cellStyle name="40% - 강조색1 6 7" xfId="7026" xr:uid="{00000000-0005-0000-0000-0000481B0000}"/>
    <cellStyle name="40% - 강조색1 6 7 2" xfId="7027" xr:uid="{00000000-0005-0000-0000-0000491B0000}"/>
    <cellStyle name="40% - 강조색1 6 7 2 2" xfId="7028" xr:uid="{00000000-0005-0000-0000-00004A1B0000}"/>
    <cellStyle name="40% - 강조색1 6 7 3" xfId="7029" xr:uid="{00000000-0005-0000-0000-00004B1B0000}"/>
    <cellStyle name="40% - 강조색1 6 8" xfId="7030" xr:uid="{00000000-0005-0000-0000-00004C1B0000}"/>
    <cellStyle name="40% - 강조색1 6 8 2" xfId="7031" xr:uid="{00000000-0005-0000-0000-00004D1B0000}"/>
    <cellStyle name="40% - 강조색1 6 9" xfId="7032" xr:uid="{00000000-0005-0000-0000-00004E1B0000}"/>
    <cellStyle name="40% - 강조색1 7" xfId="7033" xr:uid="{00000000-0005-0000-0000-00004F1B0000}"/>
    <cellStyle name="40% - 강조색1 7 2" xfId="7034" xr:uid="{00000000-0005-0000-0000-0000501B0000}"/>
    <cellStyle name="40% - 강조색1 7 2 2" xfId="7035" xr:uid="{00000000-0005-0000-0000-0000511B0000}"/>
    <cellStyle name="40% - 강조색1 7 2 2 2" xfId="7036" xr:uid="{00000000-0005-0000-0000-0000521B0000}"/>
    <cellStyle name="40% - 강조색1 7 2 2 2 2" xfId="7037" xr:uid="{00000000-0005-0000-0000-0000531B0000}"/>
    <cellStyle name="40% - 강조색1 7 2 2 3" xfId="7038" xr:uid="{00000000-0005-0000-0000-0000541B0000}"/>
    <cellStyle name="40% - 강조색1 7 2 3" xfId="7039" xr:uid="{00000000-0005-0000-0000-0000551B0000}"/>
    <cellStyle name="40% - 강조색1 7 2 3 2" xfId="7040" xr:uid="{00000000-0005-0000-0000-0000561B0000}"/>
    <cellStyle name="40% - 강조색1 7 2 3 2 2" xfId="7041" xr:uid="{00000000-0005-0000-0000-0000571B0000}"/>
    <cellStyle name="40% - 강조색1 7 2 3 3" xfId="7042" xr:uid="{00000000-0005-0000-0000-0000581B0000}"/>
    <cellStyle name="40% - 강조색1 7 2 4" xfId="7043" xr:uid="{00000000-0005-0000-0000-0000591B0000}"/>
    <cellStyle name="40% - 강조색1 7 2 4 2" xfId="7044" xr:uid="{00000000-0005-0000-0000-00005A1B0000}"/>
    <cellStyle name="40% - 강조색1 7 2 4 2 2" xfId="7045" xr:uid="{00000000-0005-0000-0000-00005B1B0000}"/>
    <cellStyle name="40% - 강조색1 7 2 4 3" xfId="7046" xr:uid="{00000000-0005-0000-0000-00005C1B0000}"/>
    <cellStyle name="40% - 강조색1 7 2 5" xfId="7047" xr:uid="{00000000-0005-0000-0000-00005D1B0000}"/>
    <cellStyle name="40% - 강조색1 7 2 5 2" xfId="7048" xr:uid="{00000000-0005-0000-0000-00005E1B0000}"/>
    <cellStyle name="40% - 강조색1 7 2 6" xfId="7049" xr:uid="{00000000-0005-0000-0000-00005F1B0000}"/>
    <cellStyle name="40% - 강조색1 7 3" xfId="7050" xr:uid="{00000000-0005-0000-0000-0000601B0000}"/>
    <cellStyle name="40% - 강조색1 7 3 2" xfId="7051" xr:uid="{00000000-0005-0000-0000-0000611B0000}"/>
    <cellStyle name="40% - 강조색1 7 3 2 2" xfId="7052" xr:uid="{00000000-0005-0000-0000-0000621B0000}"/>
    <cellStyle name="40% - 강조색1 7 3 3" xfId="7053" xr:uid="{00000000-0005-0000-0000-0000631B0000}"/>
    <cellStyle name="40% - 강조색1 7 4" xfId="7054" xr:uid="{00000000-0005-0000-0000-0000641B0000}"/>
    <cellStyle name="40% - 강조색1 7 4 2" xfId="7055" xr:uid="{00000000-0005-0000-0000-0000651B0000}"/>
    <cellStyle name="40% - 강조색1 7 4 2 2" xfId="7056" xr:uid="{00000000-0005-0000-0000-0000661B0000}"/>
    <cellStyle name="40% - 강조색1 7 4 3" xfId="7057" xr:uid="{00000000-0005-0000-0000-0000671B0000}"/>
    <cellStyle name="40% - 강조색1 7 5" xfId="7058" xr:uid="{00000000-0005-0000-0000-0000681B0000}"/>
    <cellStyle name="40% - 강조색1 7 5 2" xfId="7059" xr:uid="{00000000-0005-0000-0000-0000691B0000}"/>
    <cellStyle name="40% - 강조색1 7 5 2 2" xfId="7060" xr:uid="{00000000-0005-0000-0000-00006A1B0000}"/>
    <cellStyle name="40% - 강조색1 7 5 3" xfId="7061" xr:uid="{00000000-0005-0000-0000-00006B1B0000}"/>
    <cellStyle name="40% - 강조색1 7 6" xfId="7062" xr:uid="{00000000-0005-0000-0000-00006C1B0000}"/>
    <cellStyle name="40% - 강조색1 7 6 2" xfId="7063" xr:uid="{00000000-0005-0000-0000-00006D1B0000}"/>
    <cellStyle name="40% - 강조색1 7 7" xfId="7064" xr:uid="{00000000-0005-0000-0000-00006E1B0000}"/>
    <cellStyle name="40% - 강조색1 7 8" xfId="7065" xr:uid="{00000000-0005-0000-0000-00006F1B0000}"/>
    <cellStyle name="40% - 강조색1 8" xfId="7066" xr:uid="{00000000-0005-0000-0000-0000701B0000}"/>
    <cellStyle name="40% - 강조색1 8 2" xfId="7067" xr:uid="{00000000-0005-0000-0000-0000711B0000}"/>
    <cellStyle name="40% - 강조색1 8 2 2" xfId="7068" xr:uid="{00000000-0005-0000-0000-0000721B0000}"/>
    <cellStyle name="40% - 강조색1 8 2 2 2" xfId="7069" xr:uid="{00000000-0005-0000-0000-0000731B0000}"/>
    <cellStyle name="40% - 강조색1 8 2 3" xfId="7070" xr:uid="{00000000-0005-0000-0000-0000741B0000}"/>
    <cellStyle name="40% - 강조색1 8 3" xfId="7071" xr:uid="{00000000-0005-0000-0000-0000751B0000}"/>
    <cellStyle name="40% - 강조색1 8 3 2" xfId="7072" xr:uid="{00000000-0005-0000-0000-0000761B0000}"/>
    <cellStyle name="40% - 강조색1 8 3 2 2" xfId="7073" xr:uid="{00000000-0005-0000-0000-0000771B0000}"/>
    <cellStyle name="40% - 강조색1 8 3 3" xfId="7074" xr:uid="{00000000-0005-0000-0000-0000781B0000}"/>
    <cellStyle name="40% - 강조색1 8 4" xfId="7075" xr:uid="{00000000-0005-0000-0000-0000791B0000}"/>
    <cellStyle name="40% - 강조색1 8 4 2" xfId="7076" xr:uid="{00000000-0005-0000-0000-00007A1B0000}"/>
    <cellStyle name="40% - 강조색1 8 4 2 2" xfId="7077" xr:uid="{00000000-0005-0000-0000-00007B1B0000}"/>
    <cellStyle name="40% - 강조색1 8 4 3" xfId="7078" xr:uid="{00000000-0005-0000-0000-00007C1B0000}"/>
    <cellStyle name="40% - 강조색1 8 5" xfId="7079" xr:uid="{00000000-0005-0000-0000-00007D1B0000}"/>
    <cellStyle name="40% - 강조색1 8 5 2" xfId="7080" xr:uid="{00000000-0005-0000-0000-00007E1B0000}"/>
    <cellStyle name="40% - 강조색1 8 6" xfId="7081" xr:uid="{00000000-0005-0000-0000-00007F1B0000}"/>
    <cellStyle name="40% - 강조색1 9" xfId="7082" xr:uid="{00000000-0005-0000-0000-0000801B0000}"/>
    <cellStyle name="40% - 강조색1 9 2" xfId="7083" xr:uid="{00000000-0005-0000-0000-0000811B0000}"/>
    <cellStyle name="40% - 강조색1 9 2 2" xfId="7084" xr:uid="{00000000-0005-0000-0000-0000821B0000}"/>
    <cellStyle name="40% - 강조색1 9 2 2 2" xfId="7085" xr:uid="{00000000-0005-0000-0000-0000831B0000}"/>
    <cellStyle name="40% - 강조색1 9 2 3" xfId="7086" xr:uid="{00000000-0005-0000-0000-0000841B0000}"/>
    <cellStyle name="40% - 강조색1 9 3" xfId="7087" xr:uid="{00000000-0005-0000-0000-0000851B0000}"/>
    <cellStyle name="40% - 강조색1 9 3 2" xfId="7088" xr:uid="{00000000-0005-0000-0000-0000861B0000}"/>
    <cellStyle name="40% - 강조색1 9 3 2 2" xfId="7089" xr:uid="{00000000-0005-0000-0000-0000871B0000}"/>
    <cellStyle name="40% - 강조색1 9 3 3" xfId="7090" xr:uid="{00000000-0005-0000-0000-0000881B0000}"/>
    <cellStyle name="40% - 강조색1 9 4" xfId="7091" xr:uid="{00000000-0005-0000-0000-0000891B0000}"/>
    <cellStyle name="40% - 강조색1 9 4 2" xfId="7092" xr:uid="{00000000-0005-0000-0000-00008A1B0000}"/>
    <cellStyle name="40% - 강조색1 9 4 2 2" xfId="7093" xr:uid="{00000000-0005-0000-0000-00008B1B0000}"/>
    <cellStyle name="40% - 강조색1 9 4 3" xfId="7094" xr:uid="{00000000-0005-0000-0000-00008C1B0000}"/>
    <cellStyle name="40% - 강조색1 9 5" xfId="7095" xr:uid="{00000000-0005-0000-0000-00008D1B0000}"/>
    <cellStyle name="40% - 강조색1 9 5 2" xfId="7096" xr:uid="{00000000-0005-0000-0000-00008E1B0000}"/>
    <cellStyle name="40% - 강조색1 9 6" xfId="7097" xr:uid="{00000000-0005-0000-0000-00008F1B0000}"/>
    <cellStyle name="40% - 강조색2" xfId="24" builtinId="35" customBuiltin="1"/>
    <cellStyle name="40% - 강조색2 10" xfId="7098" xr:uid="{00000000-0005-0000-0000-0000911B0000}"/>
    <cellStyle name="40% - 강조색2 10 2" xfId="7099" xr:uid="{00000000-0005-0000-0000-0000921B0000}"/>
    <cellStyle name="40% - 강조색2 10 2 2" xfId="7100" xr:uid="{00000000-0005-0000-0000-0000931B0000}"/>
    <cellStyle name="40% - 강조색2 10 3" xfId="7101" xr:uid="{00000000-0005-0000-0000-0000941B0000}"/>
    <cellStyle name="40% - 강조색2 11" xfId="7102" xr:uid="{00000000-0005-0000-0000-0000951B0000}"/>
    <cellStyle name="40% - 강조색2 11 2" xfId="7103" xr:uid="{00000000-0005-0000-0000-0000961B0000}"/>
    <cellStyle name="40% - 강조색2 11 2 2" xfId="7104" xr:uid="{00000000-0005-0000-0000-0000971B0000}"/>
    <cellStyle name="40% - 강조색2 11 3" xfId="7105" xr:uid="{00000000-0005-0000-0000-0000981B0000}"/>
    <cellStyle name="40% - 강조색2 12" xfId="7106" xr:uid="{00000000-0005-0000-0000-0000991B0000}"/>
    <cellStyle name="40% - 강조색2 12 2" xfId="7107" xr:uid="{00000000-0005-0000-0000-00009A1B0000}"/>
    <cellStyle name="40% - 강조색2 12 2 2" xfId="7108" xr:uid="{00000000-0005-0000-0000-00009B1B0000}"/>
    <cellStyle name="40% - 강조색2 12 3" xfId="7109" xr:uid="{00000000-0005-0000-0000-00009C1B0000}"/>
    <cellStyle name="40% - 강조색2 13" xfId="7110" xr:uid="{00000000-0005-0000-0000-00009D1B0000}"/>
    <cellStyle name="40% - 강조색2 13 2" xfId="7111" xr:uid="{00000000-0005-0000-0000-00009E1B0000}"/>
    <cellStyle name="40% - 강조색2 13 2 2" xfId="7112" xr:uid="{00000000-0005-0000-0000-00009F1B0000}"/>
    <cellStyle name="40% - 강조색2 13 3" xfId="7113" xr:uid="{00000000-0005-0000-0000-0000A01B0000}"/>
    <cellStyle name="40% - 강조색2 14" xfId="7114" xr:uid="{00000000-0005-0000-0000-0000A11B0000}"/>
    <cellStyle name="40% - 강조색2 14 2" xfId="7115" xr:uid="{00000000-0005-0000-0000-0000A21B0000}"/>
    <cellStyle name="40% - 강조색2 15" xfId="7116" xr:uid="{00000000-0005-0000-0000-0000A31B0000}"/>
    <cellStyle name="40% - 강조색2 16" xfId="7117" xr:uid="{00000000-0005-0000-0000-0000A41B0000}"/>
    <cellStyle name="40% - 강조색2 2" xfId="7118" xr:uid="{00000000-0005-0000-0000-0000A51B0000}"/>
    <cellStyle name="40% - 강조색2 2 10" xfId="7119" xr:uid="{00000000-0005-0000-0000-0000A61B0000}"/>
    <cellStyle name="40% - 강조색2 2 10 2" xfId="7120" xr:uid="{00000000-0005-0000-0000-0000A71B0000}"/>
    <cellStyle name="40% - 강조색2 2 10 2 2" xfId="7121" xr:uid="{00000000-0005-0000-0000-0000A81B0000}"/>
    <cellStyle name="40% - 강조색2 2 10 3" xfId="7122" xr:uid="{00000000-0005-0000-0000-0000A91B0000}"/>
    <cellStyle name="40% - 강조색2 2 11" xfId="7123" xr:uid="{00000000-0005-0000-0000-0000AA1B0000}"/>
    <cellStyle name="40% - 강조색2 2 11 2" xfId="7124" xr:uid="{00000000-0005-0000-0000-0000AB1B0000}"/>
    <cellStyle name="40% - 강조색2 2 11 2 2" xfId="7125" xr:uid="{00000000-0005-0000-0000-0000AC1B0000}"/>
    <cellStyle name="40% - 강조색2 2 11 3" xfId="7126" xr:uid="{00000000-0005-0000-0000-0000AD1B0000}"/>
    <cellStyle name="40% - 강조색2 2 12" xfId="7127" xr:uid="{00000000-0005-0000-0000-0000AE1B0000}"/>
    <cellStyle name="40% - 강조색2 2 12 2" xfId="7128" xr:uid="{00000000-0005-0000-0000-0000AF1B0000}"/>
    <cellStyle name="40% - 강조색2 2 13" xfId="7129" xr:uid="{00000000-0005-0000-0000-0000B01B0000}"/>
    <cellStyle name="40% - 강조색2 2 14" xfId="7130" xr:uid="{00000000-0005-0000-0000-0000B11B0000}"/>
    <cellStyle name="40% - 강조색2 2 2" xfId="7131" xr:uid="{00000000-0005-0000-0000-0000B21B0000}"/>
    <cellStyle name="40% - 강조색2 2 2 10" xfId="7132" xr:uid="{00000000-0005-0000-0000-0000B31B0000}"/>
    <cellStyle name="40% - 강조색2 2 2 11" xfId="7133" xr:uid="{00000000-0005-0000-0000-0000B41B0000}"/>
    <cellStyle name="40% - 강조색2 2 2 2" xfId="7134" xr:uid="{00000000-0005-0000-0000-0000B51B0000}"/>
    <cellStyle name="40% - 강조색2 2 2 2 2" xfId="7135" xr:uid="{00000000-0005-0000-0000-0000B61B0000}"/>
    <cellStyle name="40% - 강조색2 2 2 2 2 2" xfId="7136" xr:uid="{00000000-0005-0000-0000-0000B71B0000}"/>
    <cellStyle name="40% - 강조색2 2 2 2 2 2 2" xfId="7137" xr:uid="{00000000-0005-0000-0000-0000B81B0000}"/>
    <cellStyle name="40% - 강조색2 2 2 2 2 2 2 2" xfId="7138" xr:uid="{00000000-0005-0000-0000-0000B91B0000}"/>
    <cellStyle name="40% - 강조색2 2 2 2 2 2 3" xfId="7139" xr:uid="{00000000-0005-0000-0000-0000BA1B0000}"/>
    <cellStyle name="40% - 강조색2 2 2 2 2 3" xfId="7140" xr:uid="{00000000-0005-0000-0000-0000BB1B0000}"/>
    <cellStyle name="40% - 강조색2 2 2 2 2 3 2" xfId="7141" xr:uid="{00000000-0005-0000-0000-0000BC1B0000}"/>
    <cellStyle name="40% - 강조색2 2 2 2 2 3 2 2" xfId="7142" xr:uid="{00000000-0005-0000-0000-0000BD1B0000}"/>
    <cellStyle name="40% - 강조색2 2 2 2 2 3 3" xfId="7143" xr:uid="{00000000-0005-0000-0000-0000BE1B0000}"/>
    <cellStyle name="40% - 강조색2 2 2 2 2 4" xfId="7144" xr:uid="{00000000-0005-0000-0000-0000BF1B0000}"/>
    <cellStyle name="40% - 강조색2 2 2 2 2 4 2" xfId="7145" xr:uid="{00000000-0005-0000-0000-0000C01B0000}"/>
    <cellStyle name="40% - 강조색2 2 2 2 2 4 2 2" xfId="7146" xr:uid="{00000000-0005-0000-0000-0000C11B0000}"/>
    <cellStyle name="40% - 강조색2 2 2 2 2 4 3" xfId="7147" xr:uid="{00000000-0005-0000-0000-0000C21B0000}"/>
    <cellStyle name="40% - 강조색2 2 2 2 2 5" xfId="7148" xr:uid="{00000000-0005-0000-0000-0000C31B0000}"/>
    <cellStyle name="40% - 강조색2 2 2 2 2 5 2" xfId="7149" xr:uid="{00000000-0005-0000-0000-0000C41B0000}"/>
    <cellStyle name="40% - 강조색2 2 2 2 2 6" xfId="7150" xr:uid="{00000000-0005-0000-0000-0000C51B0000}"/>
    <cellStyle name="40% - 강조색2 2 2 2 3" xfId="7151" xr:uid="{00000000-0005-0000-0000-0000C61B0000}"/>
    <cellStyle name="40% - 강조색2 2 2 2 3 2" xfId="7152" xr:uid="{00000000-0005-0000-0000-0000C71B0000}"/>
    <cellStyle name="40% - 강조색2 2 2 2 3 2 2" xfId="7153" xr:uid="{00000000-0005-0000-0000-0000C81B0000}"/>
    <cellStyle name="40% - 강조색2 2 2 2 3 3" xfId="7154" xr:uid="{00000000-0005-0000-0000-0000C91B0000}"/>
    <cellStyle name="40% - 강조색2 2 2 2 4" xfId="7155" xr:uid="{00000000-0005-0000-0000-0000CA1B0000}"/>
    <cellStyle name="40% - 강조색2 2 2 2 4 2" xfId="7156" xr:uid="{00000000-0005-0000-0000-0000CB1B0000}"/>
    <cellStyle name="40% - 강조색2 2 2 2 4 2 2" xfId="7157" xr:uid="{00000000-0005-0000-0000-0000CC1B0000}"/>
    <cellStyle name="40% - 강조색2 2 2 2 4 3" xfId="7158" xr:uid="{00000000-0005-0000-0000-0000CD1B0000}"/>
    <cellStyle name="40% - 강조색2 2 2 2 5" xfId="7159" xr:uid="{00000000-0005-0000-0000-0000CE1B0000}"/>
    <cellStyle name="40% - 강조색2 2 2 2 5 2" xfId="7160" xr:uid="{00000000-0005-0000-0000-0000CF1B0000}"/>
    <cellStyle name="40% - 강조색2 2 2 2 5 2 2" xfId="7161" xr:uid="{00000000-0005-0000-0000-0000D01B0000}"/>
    <cellStyle name="40% - 강조색2 2 2 2 5 3" xfId="7162" xr:uid="{00000000-0005-0000-0000-0000D11B0000}"/>
    <cellStyle name="40% - 강조색2 2 2 2 6" xfId="7163" xr:uid="{00000000-0005-0000-0000-0000D21B0000}"/>
    <cellStyle name="40% - 강조색2 2 2 2 6 2" xfId="7164" xr:uid="{00000000-0005-0000-0000-0000D31B0000}"/>
    <cellStyle name="40% - 강조색2 2 2 2 6 2 2" xfId="7165" xr:uid="{00000000-0005-0000-0000-0000D41B0000}"/>
    <cellStyle name="40% - 강조색2 2 2 2 6 3" xfId="7166" xr:uid="{00000000-0005-0000-0000-0000D51B0000}"/>
    <cellStyle name="40% - 강조색2 2 2 2 7" xfId="7167" xr:uid="{00000000-0005-0000-0000-0000D61B0000}"/>
    <cellStyle name="40% - 강조색2 2 2 2 7 2" xfId="7168" xr:uid="{00000000-0005-0000-0000-0000D71B0000}"/>
    <cellStyle name="40% - 강조색2 2 2 2 8" xfId="7169" xr:uid="{00000000-0005-0000-0000-0000D81B0000}"/>
    <cellStyle name="40% - 강조색2 2 2 2 9" xfId="7170" xr:uid="{00000000-0005-0000-0000-0000D91B0000}"/>
    <cellStyle name="40% - 강조색2 2 2 3" xfId="7171" xr:uid="{00000000-0005-0000-0000-0000DA1B0000}"/>
    <cellStyle name="40% - 강조색2 2 2 3 2" xfId="7172" xr:uid="{00000000-0005-0000-0000-0000DB1B0000}"/>
    <cellStyle name="40% - 강조색2 2 2 3 2 2" xfId="7173" xr:uid="{00000000-0005-0000-0000-0000DC1B0000}"/>
    <cellStyle name="40% - 강조색2 2 2 3 2 2 2" xfId="7174" xr:uid="{00000000-0005-0000-0000-0000DD1B0000}"/>
    <cellStyle name="40% - 강조색2 2 2 3 2 3" xfId="7175" xr:uid="{00000000-0005-0000-0000-0000DE1B0000}"/>
    <cellStyle name="40% - 강조색2 2 2 3 3" xfId="7176" xr:uid="{00000000-0005-0000-0000-0000DF1B0000}"/>
    <cellStyle name="40% - 강조색2 2 2 3 3 2" xfId="7177" xr:uid="{00000000-0005-0000-0000-0000E01B0000}"/>
    <cellStyle name="40% - 강조색2 2 2 3 3 2 2" xfId="7178" xr:uid="{00000000-0005-0000-0000-0000E11B0000}"/>
    <cellStyle name="40% - 강조색2 2 2 3 3 3" xfId="7179" xr:uid="{00000000-0005-0000-0000-0000E21B0000}"/>
    <cellStyle name="40% - 강조색2 2 2 3 4" xfId="7180" xr:uid="{00000000-0005-0000-0000-0000E31B0000}"/>
    <cellStyle name="40% - 강조색2 2 2 3 4 2" xfId="7181" xr:uid="{00000000-0005-0000-0000-0000E41B0000}"/>
    <cellStyle name="40% - 강조색2 2 2 3 4 2 2" xfId="7182" xr:uid="{00000000-0005-0000-0000-0000E51B0000}"/>
    <cellStyle name="40% - 강조색2 2 2 3 4 3" xfId="7183" xr:uid="{00000000-0005-0000-0000-0000E61B0000}"/>
    <cellStyle name="40% - 강조색2 2 2 3 5" xfId="7184" xr:uid="{00000000-0005-0000-0000-0000E71B0000}"/>
    <cellStyle name="40% - 강조색2 2 2 3 5 2" xfId="7185" xr:uid="{00000000-0005-0000-0000-0000E81B0000}"/>
    <cellStyle name="40% - 강조색2 2 2 3 6" xfId="7186" xr:uid="{00000000-0005-0000-0000-0000E91B0000}"/>
    <cellStyle name="40% - 강조색2 2 2 4" xfId="7187" xr:uid="{00000000-0005-0000-0000-0000EA1B0000}"/>
    <cellStyle name="40% - 강조색2 2 2 4 2" xfId="7188" xr:uid="{00000000-0005-0000-0000-0000EB1B0000}"/>
    <cellStyle name="40% - 강조색2 2 2 4 2 2" xfId="7189" xr:uid="{00000000-0005-0000-0000-0000EC1B0000}"/>
    <cellStyle name="40% - 강조색2 2 2 4 2 2 2" xfId="7190" xr:uid="{00000000-0005-0000-0000-0000ED1B0000}"/>
    <cellStyle name="40% - 강조색2 2 2 4 2 3" xfId="7191" xr:uid="{00000000-0005-0000-0000-0000EE1B0000}"/>
    <cellStyle name="40% - 강조색2 2 2 4 3" xfId="7192" xr:uid="{00000000-0005-0000-0000-0000EF1B0000}"/>
    <cellStyle name="40% - 강조색2 2 2 4 3 2" xfId="7193" xr:uid="{00000000-0005-0000-0000-0000F01B0000}"/>
    <cellStyle name="40% - 강조색2 2 2 4 3 2 2" xfId="7194" xr:uid="{00000000-0005-0000-0000-0000F11B0000}"/>
    <cellStyle name="40% - 강조색2 2 2 4 3 3" xfId="7195" xr:uid="{00000000-0005-0000-0000-0000F21B0000}"/>
    <cellStyle name="40% - 강조색2 2 2 4 4" xfId="7196" xr:uid="{00000000-0005-0000-0000-0000F31B0000}"/>
    <cellStyle name="40% - 강조색2 2 2 4 4 2" xfId="7197" xr:uid="{00000000-0005-0000-0000-0000F41B0000}"/>
    <cellStyle name="40% - 강조색2 2 2 4 4 2 2" xfId="7198" xr:uid="{00000000-0005-0000-0000-0000F51B0000}"/>
    <cellStyle name="40% - 강조색2 2 2 4 4 3" xfId="7199" xr:uid="{00000000-0005-0000-0000-0000F61B0000}"/>
    <cellStyle name="40% - 강조색2 2 2 4 5" xfId="7200" xr:uid="{00000000-0005-0000-0000-0000F71B0000}"/>
    <cellStyle name="40% - 강조색2 2 2 4 5 2" xfId="7201" xr:uid="{00000000-0005-0000-0000-0000F81B0000}"/>
    <cellStyle name="40% - 강조색2 2 2 4 6" xfId="7202" xr:uid="{00000000-0005-0000-0000-0000F91B0000}"/>
    <cellStyle name="40% - 강조색2 2 2 5" xfId="7203" xr:uid="{00000000-0005-0000-0000-0000FA1B0000}"/>
    <cellStyle name="40% - 강조색2 2 2 5 2" xfId="7204" xr:uid="{00000000-0005-0000-0000-0000FB1B0000}"/>
    <cellStyle name="40% - 강조색2 2 2 5 2 2" xfId="7205" xr:uid="{00000000-0005-0000-0000-0000FC1B0000}"/>
    <cellStyle name="40% - 강조색2 2 2 5 3" xfId="7206" xr:uid="{00000000-0005-0000-0000-0000FD1B0000}"/>
    <cellStyle name="40% - 강조색2 2 2 6" xfId="7207" xr:uid="{00000000-0005-0000-0000-0000FE1B0000}"/>
    <cellStyle name="40% - 강조색2 2 2 6 2" xfId="7208" xr:uid="{00000000-0005-0000-0000-0000FF1B0000}"/>
    <cellStyle name="40% - 강조색2 2 2 6 2 2" xfId="7209" xr:uid="{00000000-0005-0000-0000-0000001C0000}"/>
    <cellStyle name="40% - 강조색2 2 2 6 3" xfId="7210" xr:uid="{00000000-0005-0000-0000-0000011C0000}"/>
    <cellStyle name="40% - 강조색2 2 2 7" xfId="7211" xr:uid="{00000000-0005-0000-0000-0000021C0000}"/>
    <cellStyle name="40% - 강조색2 2 2 7 2" xfId="7212" xr:uid="{00000000-0005-0000-0000-0000031C0000}"/>
    <cellStyle name="40% - 강조색2 2 2 7 2 2" xfId="7213" xr:uid="{00000000-0005-0000-0000-0000041C0000}"/>
    <cellStyle name="40% - 강조색2 2 2 7 3" xfId="7214" xr:uid="{00000000-0005-0000-0000-0000051C0000}"/>
    <cellStyle name="40% - 강조색2 2 2 8" xfId="7215" xr:uid="{00000000-0005-0000-0000-0000061C0000}"/>
    <cellStyle name="40% - 강조색2 2 2 8 2" xfId="7216" xr:uid="{00000000-0005-0000-0000-0000071C0000}"/>
    <cellStyle name="40% - 강조색2 2 2 8 2 2" xfId="7217" xr:uid="{00000000-0005-0000-0000-0000081C0000}"/>
    <cellStyle name="40% - 강조색2 2 2 8 3" xfId="7218" xr:uid="{00000000-0005-0000-0000-0000091C0000}"/>
    <cellStyle name="40% - 강조색2 2 2 9" xfId="7219" xr:uid="{00000000-0005-0000-0000-00000A1C0000}"/>
    <cellStyle name="40% - 강조색2 2 2 9 2" xfId="7220" xr:uid="{00000000-0005-0000-0000-00000B1C0000}"/>
    <cellStyle name="40% - 강조색2 2 3" xfId="7221" xr:uid="{00000000-0005-0000-0000-00000C1C0000}"/>
    <cellStyle name="40% - 강조색2 2 3 10" xfId="7222" xr:uid="{00000000-0005-0000-0000-00000D1C0000}"/>
    <cellStyle name="40% - 강조색2 2 3 11" xfId="7223" xr:uid="{00000000-0005-0000-0000-00000E1C0000}"/>
    <cellStyle name="40% - 강조색2 2 3 2" xfId="7224" xr:uid="{00000000-0005-0000-0000-00000F1C0000}"/>
    <cellStyle name="40% - 강조색2 2 3 2 2" xfId="7225" xr:uid="{00000000-0005-0000-0000-0000101C0000}"/>
    <cellStyle name="40% - 강조색2 2 3 2 2 2" xfId="7226" xr:uid="{00000000-0005-0000-0000-0000111C0000}"/>
    <cellStyle name="40% - 강조색2 2 3 2 2 2 2" xfId="7227" xr:uid="{00000000-0005-0000-0000-0000121C0000}"/>
    <cellStyle name="40% - 강조색2 2 3 2 2 2 2 2" xfId="7228" xr:uid="{00000000-0005-0000-0000-0000131C0000}"/>
    <cellStyle name="40% - 강조색2 2 3 2 2 2 3" xfId="7229" xr:uid="{00000000-0005-0000-0000-0000141C0000}"/>
    <cellStyle name="40% - 강조색2 2 3 2 2 3" xfId="7230" xr:uid="{00000000-0005-0000-0000-0000151C0000}"/>
    <cellStyle name="40% - 강조색2 2 3 2 2 3 2" xfId="7231" xr:uid="{00000000-0005-0000-0000-0000161C0000}"/>
    <cellStyle name="40% - 강조색2 2 3 2 2 3 2 2" xfId="7232" xr:uid="{00000000-0005-0000-0000-0000171C0000}"/>
    <cellStyle name="40% - 강조색2 2 3 2 2 3 3" xfId="7233" xr:uid="{00000000-0005-0000-0000-0000181C0000}"/>
    <cellStyle name="40% - 강조색2 2 3 2 2 4" xfId="7234" xr:uid="{00000000-0005-0000-0000-0000191C0000}"/>
    <cellStyle name="40% - 강조색2 2 3 2 2 4 2" xfId="7235" xr:uid="{00000000-0005-0000-0000-00001A1C0000}"/>
    <cellStyle name="40% - 강조색2 2 3 2 2 4 2 2" xfId="7236" xr:uid="{00000000-0005-0000-0000-00001B1C0000}"/>
    <cellStyle name="40% - 강조색2 2 3 2 2 4 3" xfId="7237" xr:uid="{00000000-0005-0000-0000-00001C1C0000}"/>
    <cellStyle name="40% - 강조색2 2 3 2 2 5" xfId="7238" xr:uid="{00000000-0005-0000-0000-00001D1C0000}"/>
    <cellStyle name="40% - 강조색2 2 3 2 2 5 2" xfId="7239" xr:uid="{00000000-0005-0000-0000-00001E1C0000}"/>
    <cellStyle name="40% - 강조색2 2 3 2 2 6" xfId="7240" xr:uid="{00000000-0005-0000-0000-00001F1C0000}"/>
    <cellStyle name="40% - 강조색2 2 3 2 3" xfId="7241" xr:uid="{00000000-0005-0000-0000-0000201C0000}"/>
    <cellStyle name="40% - 강조색2 2 3 2 3 2" xfId="7242" xr:uid="{00000000-0005-0000-0000-0000211C0000}"/>
    <cellStyle name="40% - 강조색2 2 3 2 3 2 2" xfId="7243" xr:uid="{00000000-0005-0000-0000-0000221C0000}"/>
    <cellStyle name="40% - 강조색2 2 3 2 3 3" xfId="7244" xr:uid="{00000000-0005-0000-0000-0000231C0000}"/>
    <cellStyle name="40% - 강조색2 2 3 2 4" xfId="7245" xr:uid="{00000000-0005-0000-0000-0000241C0000}"/>
    <cellStyle name="40% - 강조색2 2 3 2 4 2" xfId="7246" xr:uid="{00000000-0005-0000-0000-0000251C0000}"/>
    <cellStyle name="40% - 강조색2 2 3 2 4 2 2" xfId="7247" xr:uid="{00000000-0005-0000-0000-0000261C0000}"/>
    <cellStyle name="40% - 강조색2 2 3 2 4 3" xfId="7248" xr:uid="{00000000-0005-0000-0000-0000271C0000}"/>
    <cellStyle name="40% - 강조색2 2 3 2 5" xfId="7249" xr:uid="{00000000-0005-0000-0000-0000281C0000}"/>
    <cellStyle name="40% - 강조색2 2 3 2 5 2" xfId="7250" xr:uid="{00000000-0005-0000-0000-0000291C0000}"/>
    <cellStyle name="40% - 강조색2 2 3 2 5 2 2" xfId="7251" xr:uid="{00000000-0005-0000-0000-00002A1C0000}"/>
    <cellStyle name="40% - 강조색2 2 3 2 5 3" xfId="7252" xr:uid="{00000000-0005-0000-0000-00002B1C0000}"/>
    <cellStyle name="40% - 강조색2 2 3 2 6" xfId="7253" xr:uid="{00000000-0005-0000-0000-00002C1C0000}"/>
    <cellStyle name="40% - 강조색2 2 3 2 6 2" xfId="7254" xr:uid="{00000000-0005-0000-0000-00002D1C0000}"/>
    <cellStyle name="40% - 강조색2 2 3 2 6 2 2" xfId="7255" xr:uid="{00000000-0005-0000-0000-00002E1C0000}"/>
    <cellStyle name="40% - 강조색2 2 3 2 6 3" xfId="7256" xr:uid="{00000000-0005-0000-0000-00002F1C0000}"/>
    <cellStyle name="40% - 강조색2 2 3 2 7" xfId="7257" xr:uid="{00000000-0005-0000-0000-0000301C0000}"/>
    <cellStyle name="40% - 강조색2 2 3 2 7 2" xfId="7258" xr:uid="{00000000-0005-0000-0000-0000311C0000}"/>
    <cellStyle name="40% - 강조색2 2 3 2 8" xfId="7259" xr:uid="{00000000-0005-0000-0000-0000321C0000}"/>
    <cellStyle name="40% - 강조색2 2 3 2 9" xfId="7260" xr:uid="{00000000-0005-0000-0000-0000331C0000}"/>
    <cellStyle name="40% - 강조색2 2 3 3" xfId="7261" xr:uid="{00000000-0005-0000-0000-0000341C0000}"/>
    <cellStyle name="40% - 강조색2 2 3 3 2" xfId="7262" xr:uid="{00000000-0005-0000-0000-0000351C0000}"/>
    <cellStyle name="40% - 강조색2 2 3 3 2 2" xfId="7263" xr:uid="{00000000-0005-0000-0000-0000361C0000}"/>
    <cellStyle name="40% - 강조색2 2 3 3 2 2 2" xfId="7264" xr:uid="{00000000-0005-0000-0000-0000371C0000}"/>
    <cellStyle name="40% - 강조색2 2 3 3 2 3" xfId="7265" xr:uid="{00000000-0005-0000-0000-0000381C0000}"/>
    <cellStyle name="40% - 강조색2 2 3 3 3" xfId="7266" xr:uid="{00000000-0005-0000-0000-0000391C0000}"/>
    <cellStyle name="40% - 강조색2 2 3 3 3 2" xfId="7267" xr:uid="{00000000-0005-0000-0000-00003A1C0000}"/>
    <cellStyle name="40% - 강조색2 2 3 3 3 2 2" xfId="7268" xr:uid="{00000000-0005-0000-0000-00003B1C0000}"/>
    <cellStyle name="40% - 강조색2 2 3 3 3 3" xfId="7269" xr:uid="{00000000-0005-0000-0000-00003C1C0000}"/>
    <cellStyle name="40% - 강조색2 2 3 3 4" xfId="7270" xr:uid="{00000000-0005-0000-0000-00003D1C0000}"/>
    <cellStyle name="40% - 강조색2 2 3 3 4 2" xfId="7271" xr:uid="{00000000-0005-0000-0000-00003E1C0000}"/>
    <cellStyle name="40% - 강조색2 2 3 3 4 2 2" xfId="7272" xr:uid="{00000000-0005-0000-0000-00003F1C0000}"/>
    <cellStyle name="40% - 강조색2 2 3 3 4 3" xfId="7273" xr:uid="{00000000-0005-0000-0000-0000401C0000}"/>
    <cellStyle name="40% - 강조색2 2 3 3 5" xfId="7274" xr:uid="{00000000-0005-0000-0000-0000411C0000}"/>
    <cellStyle name="40% - 강조색2 2 3 3 5 2" xfId="7275" xr:uid="{00000000-0005-0000-0000-0000421C0000}"/>
    <cellStyle name="40% - 강조색2 2 3 3 6" xfId="7276" xr:uid="{00000000-0005-0000-0000-0000431C0000}"/>
    <cellStyle name="40% - 강조색2 2 3 4" xfId="7277" xr:uid="{00000000-0005-0000-0000-0000441C0000}"/>
    <cellStyle name="40% - 강조색2 2 3 4 2" xfId="7278" xr:uid="{00000000-0005-0000-0000-0000451C0000}"/>
    <cellStyle name="40% - 강조색2 2 3 4 2 2" xfId="7279" xr:uid="{00000000-0005-0000-0000-0000461C0000}"/>
    <cellStyle name="40% - 강조색2 2 3 4 2 2 2" xfId="7280" xr:uid="{00000000-0005-0000-0000-0000471C0000}"/>
    <cellStyle name="40% - 강조색2 2 3 4 2 3" xfId="7281" xr:uid="{00000000-0005-0000-0000-0000481C0000}"/>
    <cellStyle name="40% - 강조색2 2 3 4 3" xfId="7282" xr:uid="{00000000-0005-0000-0000-0000491C0000}"/>
    <cellStyle name="40% - 강조색2 2 3 4 3 2" xfId="7283" xr:uid="{00000000-0005-0000-0000-00004A1C0000}"/>
    <cellStyle name="40% - 강조색2 2 3 4 3 2 2" xfId="7284" xr:uid="{00000000-0005-0000-0000-00004B1C0000}"/>
    <cellStyle name="40% - 강조색2 2 3 4 3 3" xfId="7285" xr:uid="{00000000-0005-0000-0000-00004C1C0000}"/>
    <cellStyle name="40% - 강조색2 2 3 4 4" xfId="7286" xr:uid="{00000000-0005-0000-0000-00004D1C0000}"/>
    <cellStyle name="40% - 강조색2 2 3 4 4 2" xfId="7287" xr:uid="{00000000-0005-0000-0000-00004E1C0000}"/>
    <cellStyle name="40% - 강조색2 2 3 4 4 2 2" xfId="7288" xr:uid="{00000000-0005-0000-0000-00004F1C0000}"/>
    <cellStyle name="40% - 강조색2 2 3 4 4 3" xfId="7289" xr:uid="{00000000-0005-0000-0000-0000501C0000}"/>
    <cellStyle name="40% - 강조색2 2 3 4 5" xfId="7290" xr:uid="{00000000-0005-0000-0000-0000511C0000}"/>
    <cellStyle name="40% - 강조색2 2 3 4 5 2" xfId="7291" xr:uid="{00000000-0005-0000-0000-0000521C0000}"/>
    <cellStyle name="40% - 강조색2 2 3 4 6" xfId="7292" xr:uid="{00000000-0005-0000-0000-0000531C0000}"/>
    <cellStyle name="40% - 강조색2 2 3 5" xfId="7293" xr:uid="{00000000-0005-0000-0000-0000541C0000}"/>
    <cellStyle name="40% - 강조색2 2 3 5 2" xfId="7294" xr:uid="{00000000-0005-0000-0000-0000551C0000}"/>
    <cellStyle name="40% - 강조색2 2 3 5 2 2" xfId="7295" xr:uid="{00000000-0005-0000-0000-0000561C0000}"/>
    <cellStyle name="40% - 강조색2 2 3 5 3" xfId="7296" xr:uid="{00000000-0005-0000-0000-0000571C0000}"/>
    <cellStyle name="40% - 강조색2 2 3 6" xfId="7297" xr:uid="{00000000-0005-0000-0000-0000581C0000}"/>
    <cellStyle name="40% - 강조색2 2 3 6 2" xfId="7298" xr:uid="{00000000-0005-0000-0000-0000591C0000}"/>
    <cellStyle name="40% - 강조색2 2 3 6 2 2" xfId="7299" xr:uid="{00000000-0005-0000-0000-00005A1C0000}"/>
    <cellStyle name="40% - 강조색2 2 3 6 3" xfId="7300" xr:uid="{00000000-0005-0000-0000-00005B1C0000}"/>
    <cellStyle name="40% - 강조색2 2 3 7" xfId="7301" xr:uid="{00000000-0005-0000-0000-00005C1C0000}"/>
    <cellStyle name="40% - 강조색2 2 3 7 2" xfId="7302" xr:uid="{00000000-0005-0000-0000-00005D1C0000}"/>
    <cellStyle name="40% - 강조색2 2 3 7 2 2" xfId="7303" xr:uid="{00000000-0005-0000-0000-00005E1C0000}"/>
    <cellStyle name="40% - 강조색2 2 3 7 3" xfId="7304" xr:uid="{00000000-0005-0000-0000-00005F1C0000}"/>
    <cellStyle name="40% - 강조색2 2 3 8" xfId="7305" xr:uid="{00000000-0005-0000-0000-0000601C0000}"/>
    <cellStyle name="40% - 강조색2 2 3 8 2" xfId="7306" xr:uid="{00000000-0005-0000-0000-0000611C0000}"/>
    <cellStyle name="40% - 강조색2 2 3 8 2 2" xfId="7307" xr:uid="{00000000-0005-0000-0000-0000621C0000}"/>
    <cellStyle name="40% - 강조색2 2 3 8 3" xfId="7308" xr:uid="{00000000-0005-0000-0000-0000631C0000}"/>
    <cellStyle name="40% - 강조색2 2 3 9" xfId="7309" xr:uid="{00000000-0005-0000-0000-0000641C0000}"/>
    <cellStyle name="40% - 강조색2 2 3 9 2" xfId="7310" xr:uid="{00000000-0005-0000-0000-0000651C0000}"/>
    <cellStyle name="40% - 강조색2 2 4" xfId="7311" xr:uid="{00000000-0005-0000-0000-0000661C0000}"/>
    <cellStyle name="40% - 강조색2 2 4 10" xfId="7312" xr:uid="{00000000-0005-0000-0000-0000671C0000}"/>
    <cellStyle name="40% - 강조색2 2 4 2" xfId="7313" xr:uid="{00000000-0005-0000-0000-0000681C0000}"/>
    <cellStyle name="40% - 강조색2 2 4 2 2" xfId="7314" xr:uid="{00000000-0005-0000-0000-0000691C0000}"/>
    <cellStyle name="40% - 강조색2 2 4 2 2 2" xfId="7315" xr:uid="{00000000-0005-0000-0000-00006A1C0000}"/>
    <cellStyle name="40% - 강조색2 2 4 2 2 2 2" xfId="7316" xr:uid="{00000000-0005-0000-0000-00006B1C0000}"/>
    <cellStyle name="40% - 강조색2 2 4 2 2 2 2 2" xfId="7317" xr:uid="{00000000-0005-0000-0000-00006C1C0000}"/>
    <cellStyle name="40% - 강조색2 2 4 2 2 2 3" xfId="7318" xr:uid="{00000000-0005-0000-0000-00006D1C0000}"/>
    <cellStyle name="40% - 강조색2 2 4 2 2 3" xfId="7319" xr:uid="{00000000-0005-0000-0000-00006E1C0000}"/>
    <cellStyle name="40% - 강조색2 2 4 2 2 3 2" xfId="7320" xr:uid="{00000000-0005-0000-0000-00006F1C0000}"/>
    <cellStyle name="40% - 강조색2 2 4 2 2 3 2 2" xfId="7321" xr:uid="{00000000-0005-0000-0000-0000701C0000}"/>
    <cellStyle name="40% - 강조색2 2 4 2 2 3 3" xfId="7322" xr:uid="{00000000-0005-0000-0000-0000711C0000}"/>
    <cellStyle name="40% - 강조색2 2 4 2 2 4" xfId="7323" xr:uid="{00000000-0005-0000-0000-0000721C0000}"/>
    <cellStyle name="40% - 강조색2 2 4 2 2 4 2" xfId="7324" xr:uid="{00000000-0005-0000-0000-0000731C0000}"/>
    <cellStyle name="40% - 강조색2 2 4 2 2 4 2 2" xfId="7325" xr:uid="{00000000-0005-0000-0000-0000741C0000}"/>
    <cellStyle name="40% - 강조색2 2 4 2 2 4 3" xfId="7326" xr:uid="{00000000-0005-0000-0000-0000751C0000}"/>
    <cellStyle name="40% - 강조색2 2 4 2 2 5" xfId="7327" xr:uid="{00000000-0005-0000-0000-0000761C0000}"/>
    <cellStyle name="40% - 강조색2 2 4 2 2 5 2" xfId="7328" xr:uid="{00000000-0005-0000-0000-0000771C0000}"/>
    <cellStyle name="40% - 강조색2 2 4 2 2 6" xfId="7329" xr:uid="{00000000-0005-0000-0000-0000781C0000}"/>
    <cellStyle name="40% - 강조색2 2 4 2 3" xfId="7330" xr:uid="{00000000-0005-0000-0000-0000791C0000}"/>
    <cellStyle name="40% - 강조색2 2 4 2 3 2" xfId="7331" xr:uid="{00000000-0005-0000-0000-00007A1C0000}"/>
    <cellStyle name="40% - 강조색2 2 4 2 3 2 2" xfId="7332" xr:uid="{00000000-0005-0000-0000-00007B1C0000}"/>
    <cellStyle name="40% - 강조색2 2 4 2 3 3" xfId="7333" xr:uid="{00000000-0005-0000-0000-00007C1C0000}"/>
    <cellStyle name="40% - 강조색2 2 4 2 4" xfId="7334" xr:uid="{00000000-0005-0000-0000-00007D1C0000}"/>
    <cellStyle name="40% - 강조색2 2 4 2 4 2" xfId="7335" xr:uid="{00000000-0005-0000-0000-00007E1C0000}"/>
    <cellStyle name="40% - 강조색2 2 4 2 4 2 2" xfId="7336" xr:uid="{00000000-0005-0000-0000-00007F1C0000}"/>
    <cellStyle name="40% - 강조색2 2 4 2 4 3" xfId="7337" xr:uid="{00000000-0005-0000-0000-0000801C0000}"/>
    <cellStyle name="40% - 강조색2 2 4 2 5" xfId="7338" xr:uid="{00000000-0005-0000-0000-0000811C0000}"/>
    <cellStyle name="40% - 강조색2 2 4 2 5 2" xfId="7339" xr:uid="{00000000-0005-0000-0000-0000821C0000}"/>
    <cellStyle name="40% - 강조색2 2 4 2 5 2 2" xfId="7340" xr:uid="{00000000-0005-0000-0000-0000831C0000}"/>
    <cellStyle name="40% - 강조색2 2 4 2 5 3" xfId="7341" xr:uid="{00000000-0005-0000-0000-0000841C0000}"/>
    <cellStyle name="40% - 강조색2 2 4 2 6" xfId="7342" xr:uid="{00000000-0005-0000-0000-0000851C0000}"/>
    <cellStyle name="40% - 강조색2 2 4 2 6 2" xfId="7343" xr:uid="{00000000-0005-0000-0000-0000861C0000}"/>
    <cellStyle name="40% - 강조색2 2 4 2 7" xfId="7344" xr:uid="{00000000-0005-0000-0000-0000871C0000}"/>
    <cellStyle name="40% - 강조색2 2 4 2 8" xfId="7345" xr:uid="{00000000-0005-0000-0000-0000881C0000}"/>
    <cellStyle name="40% - 강조색2 2 4 3" xfId="7346" xr:uid="{00000000-0005-0000-0000-0000891C0000}"/>
    <cellStyle name="40% - 강조색2 2 4 3 2" xfId="7347" xr:uid="{00000000-0005-0000-0000-00008A1C0000}"/>
    <cellStyle name="40% - 강조색2 2 4 3 2 2" xfId="7348" xr:uid="{00000000-0005-0000-0000-00008B1C0000}"/>
    <cellStyle name="40% - 강조색2 2 4 3 2 2 2" xfId="7349" xr:uid="{00000000-0005-0000-0000-00008C1C0000}"/>
    <cellStyle name="40% - 강조색2 2 4 3 2 3" xfId="7350" xr:uid="{00000000-0005-0000-0000-00008D1C0000}"/>
    <cellStyle name="40% - 강조색2 2 4 3 3" xfId="7351" xr:uid="{00000000-0005-0000-0000-00008E1C0000}"/>
    <cellStyle name="40% - 강조색2 2 4 3 3 2" xfId="7352" xr:uid="{00000000-0005-0000-0000-00008F1C0000}"/>
    <cellStyle name="40% - 강조색2 2 4 3 3 2 2" xfId="7353" xr:uid="{00000000-0005-0000-0000-0000901C0000}"/>
    <cellStyle name="40% - 강조색2 2 4 3 3 3" xfId="7354" xr:uid="{00000000-0005-0000-0000-0000911C0000}"/>
    <cellStyle name="40% - 강조색2 2 4 3 4" xfId="7355" xr:uid="{00000000-0005-0000-0000-0000921C0000}"/>
    <cellStyle name="40% - 강조색2 2 4 3 4 2" xfId="7356" xr:uid="{00000000-0005-0000-0000-0000931C0000}"/>
    <cellStyle name="40% - 강조색2 2 4 3 4 2 2" xfId="7357" xr:uid="{00000000-0005-0000-0000-0000941C0000}"/>
    <cellStyle name="40% - 강조색2 2 4 3 4 3" xfId="7358" xr:uid="{00000000-0005-0000-0000-0000951C0000}"/>
    <cellStyle name="40% - 강조색2 2 4 3 5" xfId="7359" xr:uid="{00000000-0005-0000-0000-0000961C0000}"/>
    <cellStyle name="40% - 강조색2 2 4 3 5 2" xfId="7360" xr:uid="{00000000-0005-0000-0000-0000971C0000}"/>
    <cellStyle name="40% - 강조색2 2 4 3 6" xfId="7361" xr:uid="{00000000-0005-0000-0000-0000981C0000}"/>
    <cellStyle name="40% - 강조색2 2 4 4" xfId="7362" xr:uid="{00000000-0005-0000-0000-0000991C0000}"/>
    <cellStyle name="40% - 강조색2 2 4 4 2" xfId="7363" xr:uid="{00000000-0005-0000-0000-00009A1C0000}"/>
    <cellStyle name="40% - 강조색2 2 4 4 2 2" xfId="7364" xr:uid="{00000000-0005-0000-0000-00009B1C0000}"/>
    <cellStyle name="40% - 강조색2 2 4 4 3" xfId="7365" xr:uid="{00000000-0005-0000-0000-00009C1C0000}"/>
    <cellStyle name="40% - 강조색2 2 4 5" xfId="7366" xr:uid="{00000000-0005-0000-0000-00009D1C0000}"/>
    <cellStyle name="40% - 강조색2 2 4 5 2" xfId="7367" xr:uid="{00000000-0005-0000-0000-00009E1C0000}"/>
    <cellStyle name="40% - 강조색2 2 4 5 2 2" xfId="7368" xr:uid="{00000000-0005-0000-0000-00009F1C0000}"/>
    <cellStyle name="40% - 강조색2 2 4 5 3" xfId="7369" xr:uid="{00000000-0005-0000-0000-0000A01C0000}"/>
    <cellStyle name="40% - 강조색2 2 4 6" xfId="7370" xr:uid="{00000000-0005-0000-0000-0000A11C0000}"/>
    <cellStyle name="40% - 강조색2 2 4 6 2" xfId="7371" xr:uid="{00000000-0005-0000-0000-0000A21C0000}"/>
    <cellStyle name="40% - 강조색2 2 4 6 2 2" xfId="7372" xr:uid="{00000000-0005-0000-0000-0000A31C0000}"/>
    <cellStyle name="40% - 강조색2 2 4 6 3" xfId="7373" xr:uid="{00000000-0005-0000-0000-0000A41C0000}"/>
    <cellStyle name="40% - 강조색2 2 4 7" xfId="7374" xr:uid="{00000000-0005-0000-0000-0000A51C0000}"/>
    <cellStyle name="40% - 강조색2 2 4 7 2" xfId="7375" xr:uid="{00000000-0005-0000-0000-0000A61C0000}"/>
    <cellStyle name="40% - 강조색2 2 4 7 2 2" xfId="7376" xr:uid="{00000000-0005-0000-0000-0000A71C0000}"/>
    <cellStyle name="40% - 강조색2 2 4 7 3" xfId="7377" xr:uid="{00000000-0005-0000-0000-0000A81C0000}"/>
    <cellStyle name="40% - 강조색2 2 4 8" xfId="7378" xr:uid="{00000000-0005-0000-0000-0000A91C0000}"/>
    <cellStyle name="40% - 강조색2 2 4 8 2" xfId="7379" xr:uid="{00000000-0005-0000-0000-0000AA1C0000}"/>
    <cellStyle name="40% - 강조색2 2 4 9" xfId="7380" xr:uid="{00000000-0005-0000-0000-0000AB1C0000}"/>
    <cellStyle name="40% - 강조색2 2 5" xfId="7381" xr:uid="{00000000-0005-0000-0000-0000AC1C0000}"/>
    <cellStyle name="40% - 강조색2 2 5 2" xfId="7382" xr:uid="{00000000-0005-0000-0000-0000AD1C0000}"/>
    <cellStyle name="40% - 강조색2 2 5 2 2" xfId="7383" xr:uid="{00000000-0005-0000-0000-0000AE1C0000}"/>
    <cellStyle name="40% - 강조색2 2 5 2 2 2" xfId="7384" xr:uid="{00000000-0005-0000-0000-0000AF1C0000}"/>
    <cellStyle name="40% - 강조색2 2 5 2 2 2 2" xfId="7385" xr:uid="{00000000-0005-0000-0000-0000B01C0000}"/>
    <cellStyle name="40% - 강조색2 2 5 2 2 3" xfId="7386" xr:uid="{00000000-0005-0000-0000-0000B11C0000}"/>
    <cellStyle name="40% - 강조색2 2 5 2 3" xfId="7387" xr:uid="{00000000-0005-0000-0000-0000B21C0000}"/>
    <cellStyle name="40% - 강조색2 2 5 2 3 2" xfId="7388" xr:uid="{00000000-0005-0000-0000-0000B31C0000}"/>
    <cellStyle name="40% - 강조색2 2 5 2 3 2 2" xfId="7389" xr:uid="{00000000-0005-0000-0000-0000B41C0000}"/>
    <cellStyle name="40% - 강조색2 2 5 2 3 3" xfId="7390" xr:uid="{00000000-0005-0000-0000-0000B51C0000}"/>
    <cellStyle name="40% - 강조색2 2 5 2 4" xfId="7391" xr:uid="{00000000-0005-0000-0000-0000B61C0000}"/>
    <cellStyle name="40% - 강조색2 2 5 2 4 2" xfId="7392" xr:uid="{00000000-0005-0000-0000-0000B71C0000}"/>
    <cellStyle name="40% - 강조색2 2 5 2 4 2 2" xfId="7393" xr:uid="{00000000-0005-0000-0000-0000B81C0000}"/>
    <cellStyle name="40% - 강조색2 2 5 2 4 3" xfId="7394" xr:uid="{00000000-0005-0000-0000-0000B91C0000}"/>
    <cellStyle name="40% - 강조색2 2 5 2 5" xfId="7395" xr:uid="{00000000-0005-0000-0000-0000BA1C0000}"/>
    <cellStyle name="40% - 강조색2 2 5 2 5 2" xfId="7396" xr:uid="{00000000-0005-0000-0000-0000BB1C0000}"/>
    <cellStyle name="40% - 강조색2 2 5 2 6" xfId="7397" xr:uid="{00000000-0005-0000-0000-0000BC1C0000}"/>
    <cellStyle name="40% - 강조색2 2 5 3" xfId="7398" xr:uid="{00000000-0005-0000-0000-0000BD1C0000}"/>
    <cellStyle name="40% - 강조색2 2 5 3 2" xfId="7399" xr:uid="{00000000-0005-0000-0000-0000BE1C0000}"/>
    <cellStyle name="40% - 강조색2 2 5 3 2 2" xfId="7400" xr:uid="{00000000-0005-0000-0000-0000BF1C0000}"/>
    <cellStyle name="40% - 강조색2 2 5 3 3" xfId="7401" xr:uid="{00000000-0005-0000-0000-0000C01C0000}"/>
    <cellStyle name="40% - 강조색2 2 5 4" xfId="7402" xr:uid="{00000000-0005-0000-0000-0000C11C0000}"/>
    <cellStyle name="40% - 강조색2 2 5 4 2" xfId="7403" xr:uid="{00000000-0005-0000-0000-0000C21C0000}"/>
    <cellStyle name="40% - 강조색2 2 5 4 2 2" xfId="7404" xr:uid="{00000000-0005-0000-0000-0000C31C0000}"/>
    <cellStyle name="40% - 강조색2 2 5 4 3" xfId="7405" xr:uid="{00000000-0005-0000-0000-0000C41C0000}"/>
    <cellStyle name="40% - 강조색2 2 5 5" xfId="7406" xr:uid="{00000000-0005-0000-0000-0000C51C0000}"/>
    <cellStyle name="40% - 강조색2 2 5 5 2" xfId="7407" xr:uid="{00000000-0005-0000-0000-0000C61C0000}"/>
    <cellStyle name="40% - 강조색2 2 5 5 2 2" xfId="7408" xr:uid="{00000000-0005-0000-0000-0000C71C0000}"/>
    <cellStyle name="40% - 강조색2 2 5 5 3" xfId="7409" xr:uid="{00000000-0005-0000-0000-0000C81C0000}"/>
    <cellStyle name="40% - 강조색2 2 5 6" xfId="7410" xr:uid="{00000000-0005-0000-0000-0000C91C0000}"/>
    <cellStyle name="40% - 강조색2 2 5 6 2" xfId="7411" xr:uid="{00000000-0005-0000-0000-0000CA1C0000}"/>
    <cellStyle name="40% - 강조색2 2 5 7" xfId="7412" xr:uid="{00000000-0005-0000-0000-0000CB1C0000}"/>
    <cellStyle name="40% - 강조색2 2 5 8" xfId="7413" xr:uid="{00000000-0005-0000-0000-0000CC1C0000}"/>
    <cellStyle name="40% - 강조색2 2 6" xfId="7414" xr:uid="{00000000-0005-0000-0000-0000CD1C0000}"/>
    <cellStyle name="40% - 강조색2 2 6 2" xfId="7415" xr:uid="{00000000-0005-0000-0000-0000CE1C0000}"/>
    <cellStyle name="40% - 강조색2 2 6 2 2" xfId="7416" xr:uid="{00000000-0005-0000-0000-0000CF1C0000}"/>
    <cellStyle name="40% - 강조색2 2 6 2 2 2" xfId="7417" xr:uid="{00000000-0005-0000-0000-0000D01C0000}"/>
    <cellStyle name="40% - 강조색2 2 6 2 3" xfId="7418" xr:uid="{00000000-0005-0000-0000-0000D11C0000}"/>
    <cellStyle name="40% - 강조색2 2 6 3" xfId="7419" xr:uid="{00000000-0005-0000-0000-0000D21C0000}"/>
    <cellStyle name="40% - 강조색2 2 6 3 2" xfId="7420" xr:uid="{00000000-0005-0000-0000-0000D31C0000}"/>
    <cellStyle name="40% - 강조색2 2 6 3 2 2" xfId="7421" xr:uid="{00000000-0005-0000-0000-0000D41C0000}"/>
    <cellStyle name="40% - 강조색2 2 6 3 3" xfId="7422" xr:uid="{00000000-0005-0000-0000-0000D51C0000}"/>
    <cellStyle name="40% - 강조색2 2 6 4" xfId="7423" xr:uid="{00000000-0005-0000-0000-0000D61C0000}"/>
    <cellStyle name="40% - 강조색2 2 6 4 2" xfId="7424" xr:uid="{00000000-0005-0000-0000-0000D71C0000}"/>
    <cellStyle name="40% - 강조색2 2 6 4 2 2" xfId="7425" xr:uid="{00000000-0005-0000-0000-0000D81C0000}"/>
    <cellStyle name="40% - 강조색2 2 6 4 3" xfId="7426" xr:uid="{00000000-0005-0000-0000-0000D91C0000}"/>
    <cellStyle name="40% - 강조색2 2 6 5" xfId="7427" xr:uid="{00000000-0005-0000-0000-0000DA1C0000}"/>
    <cellStyle name="40% - 강조색2 2 6 5 2" xfId="7428" xr:uid="{00000000-0005-0000-0000-0000DB1C0000}"/>
    <cellStyle name="40% - 강조색2 2 6 6" xfId="7429" xr:uid="{00000000-0005-0000-0000-0000DC1C0000}"/>
    <cellStyle name="40% - 강조색2 2 7" xfId="7430" xr:uid="{00000000-0005-0000-0000-0000DD1C0000}"/>
    <cellStyle name="40% - 강조색2 2 7 2" xfId="7431" xr:uid="{00000000-0005-0000-0000-0000DE1C0000}"/>
    <cellStyle name="40% - 강조색2 2 7 2 2" xfId="7432" xr:uid="{00000000-0005-0000-0000-0000DF1C0000}"/>
    <cellStyle name="40% - 강조색2 2 7 2 2 2" xfId="7433" xr:uid="{00000000-0005-0000-0000-0000E01C0000}"/>
    <cellStyle name="40% - 강조색2 2 7 2 3" xfId="7434" xr:uid="{00000000-0005-0000-0000-0000E11C0000}"/>
    <cellStyle name="40% - 강조색2 2 7 3" xfId="7435" xr:uid="{00000000-0005-0000-0000-0000E21C0000}"/>
    <cellStyle name="40% - 강조색2 2 7 3 2" xfId="7436" xr:uid="{00000000-0005-0000-0000-0000E31C0000}"/>
    <cellStyle name="40% - 강조색2 2 7 3 2 2" xfId="7437" xr:uid="{00000000-0005-0000-0000-0000E41C0000}"/>
    <cellStyle name="40% - 강조색2 2 7 3 3" xfId="7438" xr:uid="{00000000-0005-0000-0000-0000E51C0000}"/>
    <cellStyle name="40% - 강조색2 2 7 4" xfId="7439" xr:uid="{00000000-0005-0000-0000-0000E61C0000}"/>
    <cellStyle name="40% - 강조색2 2 7 4 2" xfId="7440" xr:uid="{00000000-0005-0000-0000-0000E71C0000}"/>
    <cellStyle name="40% - 강조색2 2 7 4 2 2" xfId="7441" xr:uid="{00000000-0005-0000-0000-0000E81C0000}"/>
    <cellStyle name="40% - 강조색2 2 7 4 3" xfId="7442" xr:uid="{00000000-0005-0000-0000-0000E91C0000}"/>
    <cellStyle name="40% - 강조색2 2 7 5" xfId="7443" xr:uid="{00000000-0005-0000-0000-0000EA1C0000}"/>
    <cellStyle name="40% - 강조색2 2 7 5 2" xfId="7444" xr:uid="{00000000-0005-0000-0000-0000EB1C0000}"/>
    <cellStyle name="40% - 강조색2 2 7 6" xfId="7445" xr:uid="{00000000-0005-0000-0000-0000EC1C0000}"/>
    <cellStyle name="40% - 강조색2 2 8" xfId="7446" xr:uid="{00000000-0005-0000-0000-0000ED1C0000}"/>
    <cellStyle name="40% - 강조색2 2 8 2" xfId="7447" xr:uid="{00000000-0005-0000-0000-0000EE1C0000}"/>
    <cellStyle name="40% - 강조색2 2 8 2 2" xfId="7448" xr:uid="{00000000-0005-0000-0000-0000EF1C0000}"/>
    <cellStyle name="40% - 강조색2 2 8 3" xfId="7449" xr:uid="{00000000-0005-0000-0000-0000F01C0000}"/>
    <cellStyle name="40% - 강조색2 2 9" xfId="7450" xr:uid="{00000000-0005-0000-0000-0000F11C0000}"/>
    <cellStyle name="40% - 강조색2 2 9 2" xfId="7451" xr:uid="{00000000-0005-0000-0000-0000F21C0000}"/>
    <cellStyle name="40% - 강조색2 2 9 2 2" xfId="7452" xr:uid="{00000000-0005-0000-0000-0000F31C0000}"/>
    <cellStyle name="40% - 강조색2 2 9 3" xfId="7453" xr:uid="{00000000-0005-0000-0000-0000F41C0000}"/>
    <cellStyle name="40% - 강조색2 3" xfId="7454" xr:uid="{00000000-0005-0000-0000-0000F51C0000}"/>
    <cellStyle name="40% - 강조색2 3 10" xfId="7455" xr:uid="{00000000-0005-0000-0000-0000F61C0000}"/>
    <cellStyle name="40% - 강조색2 3 10 2" xfId="7456" xr:uid="{00000000-0005-0000-0000-0000F71C0000}"/>
    <cellStyle name="40% - 강조색2 3 10 2 2" xfId="7457" xr:uid="{00000000-0005-0000-0000-0000F81C0000}"/>
    <cellStyle name="40% - 강조색2 3 10 3" xfId="7458" xr:uid="{00000000-0005-0000-0000-0000F91C0000}"/>
    <cellStyle name="40% - 강조색2 3 11" xfId="7459" xr:uid="{00000000-0005-0000-0000-0000FA1C0000}"/>
    <cellStyle name="40% - 강조색2 3 11 2" xfId="7460" xr:uid="{00000000-0005-0000-0000-0000FB1C0000}"/>
    <cellStyle name="40% - 강조색2 3 11 2 2" xfId="7461" xr:uid="{00000000-0005-0000-0000-0000FC1C0000}"/>
    <cellStyle name="40% - 강조색2 3 11 3" xfId="7462" xr:uid="{00000000-0005-0000-0000-0000FD1C0000}"/>
    <cellStyle name="40% - 강조색2 3 12" xfId="7463" xr:uid="{00000000-0005-0000-0000-0000FE1C0000}"/>
    <cellStyle name="40% - 강조색2 3 12 2" xfId="7464" xr:uid="{00000000-0005-0000-0000-0000FF1C0000}"/>
    <cellStyle name="40% - 강조색2 3 13" xfId="7465" xr:uid="{00000000-0005-0000-0000-0000001D0000}"/>
    <cellStyle name="40% - 강조색2 3 14" xfId="7466" xr:uid="{00000000-0005-0000-0000-0000011D0000}"/>
    <cellStyle name="40% - 강조색2 3 2" xfId="7467" xr:uid="{00000000-0005-0000-0000-0000021D0000}"/>
    <cellStyle name="40% - 강조색2 3 2 10" xfId="7468" xr:uid="{00000000-0005-0000-0000-0000031D0000}"/>
    <cellStyle name="40% - 강조색2 3 2 11" xfId="7469" xr:uid="{00000000-0005-0000-0000-0000041D0000}"/>
    <cellStyle name="40% - 강조색2 3 2 2" xfId="7470" xr:uid="{00000000-0005-0000-0000-0000051D0000}"/>
    <cellStyle name="40% - 강조색2 3 2 2 2" xfId="7471" xr:uid="{00000000-0005-0000-0000-0000061D0000}"/>
    <cellStyle name="40% - 강조색2 3 2 2 2 2" xfId="7472" xr:uid="{00000000-0005-0000-0000-0000071D0000}"/>
    <cellStyle name="40% - 강조색2 3 2 2 2 2 2" xfId="7473" xr:uid="{00000000-0005-0000-0000-0000081D0000}"/>
    <cellStyle name="40% - 강조색2 3 2 2 2 2 2 2" xfId="7474" xr:uid="{00000000-0005-0000-0000-0000091D0000}"/>
    <cellStyle name="40% - 강조색2 3 2 2 2 2 3" xfId="7475" xr:uid="{00000000-0005-0000-0000-00000A1D0000}"/>
    <cellStyle name="40% - 강조색2 3 2 2 2 3" xfId="7476" xr:uid="{00000000-0005-0000-0000-00000B1D0000}"/>
    <cellStyle name="40% - 강조색2 3 2 2 2 3 2" xfId="7477" xr:uid="{00000000-0005-0000-0000-00000C1D0000}"/>
    <cellStyle name="40% - 강조색2 3 2 2 2 3 2 2" xfId="7478" xr:uid="{00000000-0005-0000-0000-00000D1D0000}"/>
    <cellStyle name="40% - 강조색2 3 2 2 2 3 3" xfId="7479" xr:uid="{00000000-0005-0000-0000-00000E1D0000}"/>
    <cellStyle name="40% - 강조색2 3 2 2 2 4" xfId="7480" xr:uid="{00000000-0005-0000-0000-00000F1D0000}"/>
    <cellStyle name="40% - 강조색2 3 2 2 2 4 2" xfId="7481" xr:uid="{00000000-0005-0000-0000-0000101D0000}"/>
    <cellStyle name="40% - 강조색2 3 2 2 2 4 2 2" xfId="7482" xr:uid="{00000000-0005-0000-0000-0000111D0000}"/>
    <cellStyle name="40% - 강조색2 3 2 2 2 4 3" xfId="7483" xr:uid="{00000000-0005-0000-0000-0000121D0000}"/>
    <cellStyle name="40% - 강조색2 3 2 2 2 5" xfId="7484" xr:uid="{00000000-0005-0000-0000-0000131D0000}"/>
    <cellStyle name="40% - 강조색2 3 2 2 2 5 2" xfId="7485" xr:uid="{00000000-0005-0000-0000-0000141D0000}"/>
    <cellStyle name="40% - 강조색2 3 2 2 2 6" xfId="7486" xr:uid="{00000000-0005-0000-0000-0000151D0000}"/>
    <cellStyle name="40% - 강조색2 3 2 2 3" xfId="7487" xr:uid="{00000000-0005-0000-0000-0000161D0000}"/>
    <cellStyle name="40% - 강조색2 3 2 2 3 2" xfId="7488" xr:uid="{00000000-0005-0000-0000-0000171D0000}"/>
    <cellStyle name="40% - 강조색2 3 2 2 3 2 2" xfId="7489" xr:uid="{00000000-0005-0000-0000-0000181D0000}"/>
    <cellStyle name="40% - 강조색2 3 2 2 3 3" xfId="7490" xr:uid="{00000000-0005-0000-0000-0000191D0000}"/>
    <cellStyle name="40% - 강조색2 3 2 2 4" xfId="7491" xr:uid="{00000000-0005-0000-0000-00001A1D0000}"/>
    <cellStyle name="40% - 강조색2 3 2 2 4 2" xfId="7492" xr:uid="{00000000-0005-0000-0000-00001B1D0000}"/>
    <cellStyle name="40% - 강조색2 3 2 2 4 2 2" xfId="7493" xr:uid="{00000000-0005-0000-0000-00001C1D0000}"/>
    <cellStyle name="40% - 강조색2 3 2 2 4 3" xfId="7494" xr:uid="{00000000-0005-0000-0000-00001D1D0000}"/>
    <cellStyle name="40% - 강조색2 3 2 2 5" xfId="7495" xr:uid="{00000000-0005-0000-0000-00001E1D0000}"/>
    <cellStyle name="40% - 강조색2 3 2 2 5 2" xfId="7496" xr:uid="{00000000-0005-0000-0000-00001F1D0000}"/>
    <cellStyle name="40% - 강조색2 3 2 2 5 2 2" xfId="7497" xr:uid="{00000000-0005-0000-0000-0000201D0000}"/>
    <cellStyle name="40% - 강조색2 3 2 2 5 3" xfId="7498" xr:uid="{00000000-0005-0000-0000-0000211D0000}"/>
    <cellStyle name="40% - 강조색2 3 2 2 6" xfId="7499" xr:uid="{00000000-0005-0000-0000-0000221D0000}"/>
    <cellStyle name="40% - 강조색2 3 2 2 6 2" xfId="7500" xr:uid="{00000000-0005-0000-0000-0000231D0000}"/>
    <cellStyle name="40% - 강조색2 3 2 2 6 2 2" xfId="7501" xr:uid="{00000000-0005-0000-0000-0000241D0000}"/>
    <cellStyle name="40% - 강조색2 3 2 2 6 3" xfId="7502" xr:uid="{00000000-0005-0000-0000-0000251D0000}"/>
    <cellStyle name="40% - 강조색2 3 2 2 7" xfId="7503" xr:uid="{00000000-0005-0000-0000-0000261D0000}"/>
    <cellStyle name="40% - 강조색2 3 2 2 7 2" xfId="7504" xr:uid="{00000000-0005-0000-0000-0000271D0000}"/>
    <cellStyle name="40% - 강조색2 3 2 2 8" xfId="7505" xr:uid="{00000000-0005-0000-0000-0000281D0000}"/>
    <cellStyle name="40% - 강조색2 3 2 2 9" xfId="7506" xr:uid="{00000000-0005-0000-0000-0000291D0000}"/>
    <cellStyle name="40% - 강조색2 3 2 3" xfId="7507" xr:uid="{00000000-0005-0000-0000-00002A1D0000}"/>
    <cellStyle name="40% - 강조색2 3 2 3 2" xfId="7508" xr:uid="{00000000-0005-0000-0000-00002B1D0000}"/>
    <cellStyle name="40% - 강조색2 3 2 3 2 2" xfId="7509" xr:uid="{00000000-0005-0000-0000-00002C1D0000}"/>
    <cellStyle name="40% - 강조색2 3 2 3 2 2 2" xfId="7510" xr:uid="{00000000-0005-0000-0000-00002D1D0000}"/>
    <cellStyle name="40% - 강조색2 3 2 3 2 3" xfId="7511" xr:uid="{00000000-0005-0000-0000-00002E1D0000}"/>
    <cellStyle name="40% - 강조색2 3 2 3 3" xfId="7512" xr:uid="{00000000-0005-0000-0000-00002F1D0000}"/>
    <cellStyle name="40% - 강조색2 3 2 3 3 2" xfId="7513" xr:uid="{00000000-0005-0000-0000-0000301D0000}"/>
    <cellStyle name="40% - 강조색2 3 2 3 3 2 2" xfId="7514" xr:uid="{00000000-0005-0000-0000-0000311D0000}"/>
    <cellStyle name="40% - 강조색2 3 2 3 3 3" xfId="7515" xr:uid="{00000000-0005-0000-0000-0000321D0000}"/>
    <cellStyle name="40% - 강조색2 3 2 3 4" xfId="7516" xr:uid="{00000000-0005-0000-0000-0000331D0000}"/>
    <cellStyle name="40% - 강조색2 3 2 3 4 2" xfId="7517" xr:uid="{00000000-0005-0000-0000-0000341D0000}"/>
    <cellStyle name="40% - 강조색2 3 2 3 4 2 2" xfId="7518" xr:uid="{00000000-0005-0000-0000-0000351D0000}"/>
    <cellStyle name="40% - 강조색2 3 2 3 4 3" xfId="7519" xr:uid="{00000000-0005-0000-0000-0000361D0000}"/>
    <cellStyle name="40% - 강조색2 3 2 3 5" xfId="7520" xr:uid="{00000000-0005-0000-0000-0000371D0000}"/>
    <cellStyle name="40% - 강조색2 3 2 3 5 2" xfId="7521" xr:uid="{00000000-0005-0000-0000-0000381D0000}"/>
    <cellStyle name="40% - 강조색2 3 2 3 6" xfId="7522" xr:uid="{00000000-0005-0000-0000-0000391D0000}"/>
    <cellStyle name="40% - 강조색2 3 2 4" xfId="7523" xr:uid="{00000000-0005-0000-0000-00003A1D0000}"/>
    <cellStyle name="40% - 강조색2 3 2 4 2" xfId="7524" xr:uid="{00000000-0005-0000-0000-00003B1D0000}"/>
    <cellStyle name="40% - 강조색2 3 2 4 2 2" xfId="7525" xr:uid="{00000000-0005-0000-0000-00003C1D0000}"/>
    <cellStyle name="40% - 강조색2 3 2 4 2 2 2" xfId="7526" xr:uid="{00000000-0005-0000-0000-00003D1D0000}"/>
    <cellStyle name="40% - 강조색2 3 2 4 2 3" xfId="7527" xr:uid="{00000000-0005-0000-0000-00003E1D0000}"/>
    <cellStyle name="40% - 강조색2 3 2 4 3" xfId="7528" xr:uid="{00000000-0005-0000-0000-00003F1D0000}"/>
    <cellStyle name="40% - 강조색2 3 2 4 3 2" xfId="7529" xr:uid="{00000000-0005-0000-0000-0000401D0000}"/>
    <cellStyle name="40% - 강조색2 3 2 4 3 2 2" xfId="7530" xr:uid="{00000000-0005-0000-0000-0000411D0000}"/>
    <cellStyle name="40% - 강조색2 3 2 4 3 3" xfId="7531" xr:uid="{00000000-0005-0000-0000-0000421D0000}"/>
    <cellStyle name="40% - 강조색2 3 2 4 4" xfId="7532" xr:uid="{00000000-0005-0000-0000-0000431D0000}"/>
    <cellStyle name="40% - 강조색2 3 2 4 4 2" xfId="7533" xr:uid="{00000000-0005-0000-0000-0000441D0000}"/>
    <cellStyle name="40% - 강조색2 3 2 4 4 2 2" xfId="7534" xr:uid="{00000000-0005-0000-0000-0000451D0000}"/>
    <cellStyle name="40% - 강조색2 3 2 4 4 3" xfId="7535" xr:uid="{00000000-0005-0000-0000-0000461D0000}"/>
    <cellStyle name="40% - 강조색2 3 2 4 5" xfId="7536" xr:uid="{00000000-0005-0000-0000-0000471D0000}"/>
    <cellStyle name="40% - 강조색2 3 2 4 5 2" xfId="7537" xr:uid="{00000000-0005-0000-0000-0000481D0000}"/>
    <cellStyle name="40% - 강조색2 3 2 4 6" xfId="7538" xr:uid="{00000000-0005-0000-0000-0000491D0000}"/>
    <cellStyle name="40% - 강조색2 3 2 5" xfId="7539" xr:uid="{00000000-0005-0000-0000-00004A1D0000}"/>
    <cellStyle name="40% - 강조색2 3 2 5 2" xfId="7540" xr:uid="{00000000-0005-0000-0000-00004B1D0000}"/>
    <cellStyle name="40% - 강조색2 3 2 5 2 2" xfId="7541" xr:uid="{00000000-0005-0000-0000-00004C1D0000}"/>
    <cellStyle name="40% - 강조색2 3 2 5 3" xfId="7542" xr:uid="{00000000-0005-0000-0000-00004D1D0000}"/>
    <cellStyle name="40% - 강조색2 3 2 6" xfId="7543" xr:uid="{00000000-0005-0000-0000-00004E1D0000}"/>
    <cellStyle name="40% - 강조색2 3 2 6 2" xfId="7544" xr:uid="{00000000-0005-0000-0000-00004F1D0000}"/>
    <cellStyle name="40% - 강조색2 3 2 6 2 2" xfId="7545" xr:uid="{00000000-0005-0000-0000-0000501D0000}"/>
    <cellStyle name="40% - 강조색2 3 2 6 3" xfId="7546" xr:uid="{00000000-0005-0000-0000-0000511D0000}"/>
    <cellStyle name="40% - 강조색2 3 2 7" xfId="7547" xr:uid="{00000000-0005-0000-0000-0000521D0000}"/>
    <cellStyle name="40% - 강조색2 3 2 7 2" xfId="7548" xr:uid="{00000000-0005-0000-0000-0000531D0000}"/>
    <cellStyle name="40% - 강조색2 3 2 7 2 2" xfId="7549" xr:uid="{00000000-0005-0000-0000-0000541D0000}"/>
    <cellStyle name="40% - 강조색2 3 2 7 3" xfId="7550" xr:uid="{00000000-0005-0000-0000-0000551D0000}"/>
    <cellStyle name="40% - 강조색2 3 2 8" xfId="7551" xr:uid="{00000000-0005-0000-0000-0000561D0000}"/>
    <cellStyle name="40% - 강조색2 3 2 8 2" xfId="7552" xr:uid="{00000000-0005-0000-0000-0000571D0000}"/>
    <cellStyle name="40% - 강조색2 3 2 8 2 2" xfId="7553" xr:uid="{00000000-0005-0000-0000-0000581D0000}"/>
    <cellStyle name="40% - 강조색2 3 2 8 3" xfId="7554" xr:uid="{00000000-0005-0000-0000-0000591D0000}"/>
    <cellStyle name="40% - 강조색2 3 2 9" xfId="7555" xr:uid="{00000000-0005-0000-0000-00005A1D0000}"/>
    <cellStyle name="40% - 강조색2 3 2 9 2" xfId="7556" xr:uid="{00000000-0005-0000-0000-00005B1D0000}"/>
    <cellStyle name="40% - 강조색2 3 3" xfId="7557" xr:uid="{00000000-0005-0000-0000-00005C1D0000}"/>
    <cellStyle name="40% - 강조색2 3 3 10" xfId="7558" xr:uid="{00000000-0005-0000-0000-00005D1D0000}"/>
    <cellStyle name="40% - 강조색2 3 3 11" xfId="7559" xr:uid="{00000000-0005-0000-0000-00005E1D0000}"/>
    <cellStyle name="40% - 강조색2 3 3 2" xfId="7560" xr:uid="{00000000-0005-0000-0000-00005F1D0000}"/>
    <cellStyle name="40% - 강조색2 3 3 2 2" xfId="7561" xr:uid="{00000000-0005-0000-0000-0000601D0000}"/>
    <cellStyle name="40% - 강조색2 3 3 2 2 2" xfId="7562" xr:uid="{00000000-0005-0000-0000-0000611D0000}"/>
    <cellStyle name="40% - 강조색2 3 3 2 2 2 2" xfId="7563" xr:uid="{00000000-0005-0000-0000-0000621D0000}"/>
    <cellStyle name="40% - 강조색2 3 3 2 2 2 2 2" xfId="7564" xr:uid="{00000000-0005-0000-0000-0000631D0000}"/>
    <cellStyle name="40% - 강조색2 3 3 2 2 2 3" xfId="7565" xr:uid="{00000000-0005-0000-0000-0000641D0000}"/>
    <cellStyle name="40% - 강조색2 3 3 2 2 3" xfId="7566" xr:uid="{00000000-0005-0000-0000-0000651D0000}"/>
    <cellStyle name="40% - 강조색2 3 3 2 2 3 2" xfId="7567" xr:uid="{00000000-0005-0000-0000-0000661D0000}"/>
    <cellStyle name="40% - 강조색2 3 3 2 2 3 2 2" xfId="7568" xr:uid="{00000000-0005-0000-0000-0000671D0000}"/>
    <cellStyle name="40% - 강조색2 3 3 2 2 3 3" xfId="7569" xr:uid="{00000000-0005-0000-0000-0000681D0000}"/>
    <cellStyle name="40% - 강조색2 3 3 2 2 4" xfId="7570" xr:uid="{00000000-0005-0000-0000-0000691D0000}"/>
    <cellStyle name="40% - 강조색2 3 3 2 2 4 2" xfId="7571" xr:uid="{00000000-0005-0000-0000-00006A1D0000}"/>
    <cellStyle name="40% - 강조색2 3 3 2 2 4 2 2" xfId="7572" xr:uid="{00000000-0005-0000-0000-00006B1D0000}"/>
    <cellStyle name="40% - 강조색2 3 3 2 2 4 3" xfId="7573" xr:uid="{00000000-0005-0000-0000-00006C1D0000}"/>
    <cellStyle name="40% - 강조색2 3 3 2 2 5" xfId="7574" xr:uid="{00000000-0005-0000-0000-00006D1D0000}"/>
    <cellStyle name="40% - 강조색2 3 3 2 2 5 2" xfId="7575" xr:uid="{00000000-0005-0000-0000-00006E1D0000}"/>
    <cellStyle name="40% - 강조색2 3 3 2 2 6" xfId="7576" xr:uid="{00000000-0005-0000-0000-00006F1D0000}"/>
    <cellStyle name="40% - 강조색2 3 3 2 3" xfId="7577" xr:uid="{00000000-0005-0000-0000-0000701D0000}"/>
    <cellStyle name="40% - 강조색2 3 3 2 3 2" xfId="7578" xr:uid="{00000000-0005-0000-0000-0000711D0000}"/>
    <cellStyle name="40% - 강조색2 3 3 2 3 2 2" xfId="7579" xr:uid="{00000000-0005-0000-0000-0000721D0000}"/>
    <cellStyle name="40% - 강조색2 3 3 2 3 3" xfId="7580" xr:uid="{00000000-0005-0000-0000-0000731D0000}"/>
    <cellStyle name="40% - 강조색2 3 3 2 4" xfId="7581" xr:uid="{00000000-0005-0000-0000-0000741D0000}"/>
    <cellStyle name="40% - 강조색2 3 3 2 4 2" xfId="7582" xr:uid="{00000000-0005-0000-0000-0000751D0000}"/>
    <cellStyle name="40% - 강조색2 3 3 2 4 2 2" xfId="7583" xr:uid="{00000000-0005-0000-0000-0000761D0000}"/>
    <cellStyle name="40% - 강조색2 3 3 2 4 3" xfId="7584" xr:uid="{00000000-0005-0000-0000-0000771D0000}"/>
    <cellStyle name="40% - 강조색2 3 3 2 5" xfId="7585" xr:uid="{00000000-0005-0000-0000-0000781D0000}"/>
    <cellStyle name="40% - 강조색2 3 3 2 5 2" xfId="7586" xr:uid="{00000000-0005-0000-0000-0000791D0000}"/>
    <cellStyle name="40% - 강조색2 3 3 2 5 2 2" xfId="7587" xr:uid="{00000000-0005-0000-0000-00007A1D0000}"/>
    <cellStyle name="40% - 강조색2 3 3 2 5 3" xfId="7588" xr:uid="{00000000-0005-0000-0000-00007B1D0000}"/>
    <cellStyle name="40% - 강조색2 3 3 2 6" xfId="7589" xr:uid="{00000000-0005-0000-0000-00007C1D0000}"/>
    <cellStyle name="40% - 강조색2 3 3 2 6 2" xfId="7590" xr:uid="{00000000-0005-0000-0000-00007D1D0000}"/>
    <cellStyle name="40% - 강조색2 3 3 2 6 2 2" xfId="7591" xr:uid="{00000000-0005-0000-0000-00007E1D0000}"/>
    <cellStyle name="40% - 강조색2 3 3 2 6 3" xfId="7592" xr:uid="{00000000-0005-0000-0000-00007F1D0000}"/>
    <cellStyle name="40% - 강조색2 3 3 2 7" xfId="7593" xr:uid="{00000000-0005-0000-0000-0000801D0000}"/>
    <cellStyle name="40% - 강조색2 3 3 2 7 2" xfId="7594" xr:uid="{00000000-0005-0000-0000-0000811D0000}"/>
    <cellStyle name="40% - 강조색2 3 3 2 8" xfId="7595" xr:uid="{00000000-0005-0000-0000-0000821D0000}"/>
    <cellStyle name="40% - 강조색2 3 3 2 9" xfId="7596" xr:uid="{00000000-0005-0000-0000-0000831D0000}"/>
    <cellStyle name="40% - 강조색2 3 3 3" xfId="7597" xr:uid="{00000000-0005-0000-0000-0000841D0000}"/>
    <cellStyle name="40% - 강조색2 3 3 3 2" xfId="7598" xr:uid="{00000000-0005-0000-0000-0000851D0000}"/>
    <cellStyle name="40% - 강조색2 3 3 3 2 2" xfId="7599" xr:uid="{00000000-0005-0000-0000-0000861D0000}"/>
    <cellStyle name="40% - 강조색2 3 3 3 2 2 2" xfId="7600" xr:uid="{00000000-0005-0000-0000-0000871D0000}"/>
    <cellStyle name="40% - 강조색2 3 3 3 2 3" xfId="7601" xr:uid="{00000000-0005-0000-0000-0000881D0000}"/>
    <cellStyle name="40% - 강조색2 3 3 3 3" xfId="7602" xr:uid="{00000000-0005-0000-0000-0000891D0000}"/>
    <cellStyle name="40% - 강조색2 3 3 3 3 2" xfId="7603" xr:uid="{00000000-0005-0000-0000-00008A1D0000}"/>
    <cellStyle name="40% - 강조색2 3 3 3 3 2 2" xfId="7604" xr:uid="{00000000-0005-0000-0000-00008B1D0000}"/>
    <cellStyle name="40% - 강조색2 3 3 3 3 3" xfId="7605" xr:uid="{00000000-0005-0000-0000-00008C1D0000}"/>
    <cellStyle name="40% - 강조색2 3 3 3 4" xfId="7606" xr:uid="{00000000-0005-0000-0000-00008D1D0000}"/>
    <cellStyle name="40% - 강조색2 3 3 3 4 2" xfId="7607" xr:uid="{00000000-0005-0000-0000-00008E1D0000}"/>
    <cellStyle name="40% - 강조색2 3 3 3 4 2 2" xfId="7608" xr:uid="{00000000-0005-0000-0000-00008F1D0000}"/>
    <cellStyle name="40% - 강조색2 3 3 3 4 3" xfId="7609" xr:uid="{00000000-0005-0000-0000-0000901D0000}"/>
    <cellStyle name="40% - 강조색2 3 3 3 5" xfId="7610" xr:uid="{00000000-0005-0000-0000-0000911D0000}"/>
    <cellStyle name="40% - 강조색2 3 3 3 5 2" xfId="7611" xr:uid="{00000000-0005-0000-0000-0000921D0000}"/>
    <cellStyle name="40% - 강조색2 3 3 3 6" xfId="7612" xr:uid="{00000000-0005-0000-0000-0000931D0000}"/>
    <cellStyle name="40% - 강조색2 3 3 4" xfId="7613" xr:uid="{00000000-0005-0000-0000-0000941D0000}"/>
    <cellStyle name="40% - 강조색2 3 3 4 2" xfId="7614" xr:uid="{00000000-0005-0000-0000-0000951D0000}"/>
    <cellStyle name="40% - 강조색2 3 3 4 2 2" xfId="7615" xr:uid="{00000000-0005-0000-0000-0000961D0000}"/>
    <cellStyle name="40% - 강조색2 3 3 4 2 2 2" xfId="7616" xr:uid="{00000000-0005-0000-0000-0000971D0000}"/>
    <cellStyle name="40% - 강조색2 3 3 4 2 3" xfId="7617" xr:uid="{00000000-0005-0000-0000-0000981D0000}"/>
    <cellStyle name="40% - 강조색2 3 3 4 3" xfId="7618" xr:uid="{00000000-0005-0000-0000-0000991D0000}"/>
    <cellStyle name="40% - 강조색2 3 3 4 3 2" xfId="7619" xr:uid="{00000000-0005-0000-0000-00009A1D0000}"/>
    <cellStyle name="40% - 강조색2 3 3 4 3 2 2" xfId="7620" xr:uid="{00000000-0005-0000-0000-00009B1D0000}"/>
    <cellStyle name="40% - 강조색2 3 3 4 3 3" xfId="7621" xr:uid="{00000000-0005-0000-0000-00009C1D0000}"/>
    <cellStyle name="40% - 강조색2 3 3 4 4" xfId="7622" xr:uid="{00000000-0005-0000-0000-00009D1D0000}"/>
    <cellStyle name="40% - 강조색2 3 3 4 4 2" xfId="7623" xr:uid="{00000000-0005-0000-0000-00009E1D0000}"/>
    <cellStyle name="40% - 강조색2 3 3 4 4 2 2" xfId="7624" xr:uid="{00000000-0005-0000-0000-00009F1D0000}"/>
    <cellStyle name="40% - 강조색2 3 3 4 4 3" xfId="7625" xr:uid="{00000000-0005-0000-0000-0000A01D0000}"/>
    <cellStyle name="40% - 강조색2 3 3 4 5" xfId="7626" xr:uid="{00000000-0005-0000-0000-0000A11D0000}"/>
    <cellStyle name="40% - 강조색2 3 3 4 5 2" xfId="7627" xr:uid="{00000000-0005-0000-0000-0000A21D0000}"/>
    <cellStyle name="40% - 강조색2 3 3 4 6" xfId="7628" xr:uid="{00000000-0005-0000-0000-0000A31D0000}"/>
    <cellStyle name="40% - 강조색2 3 3 5" xfId="7629" xr:uid="{00000000-0005-0000-0000-0000A41D0000}"/>
    <cellStyle name="40% - 강조색2 3 3 5 2" xfId="7630" xr:uid="{00000000-0005-0000-0000-0000A51D0000}"/>
    <cellStyle name="40% - 강조색2 3 3 5 2 2" xfId="7631" xr:uid="{00000000-0005-0000-0000-0000A61D0000}"/>
    <cellStyle name="40% - 강조색2 3 3 5 3" xfId="7632" xr:uid="{00000000-0005-0000-0000-0000A71D0000}"/>
    <cellStyle name="40% - 강조색2 3 3 6" xfId="7633" xr:uid="{00000000-0005-0000-0000-0000A81D0000}"/>
    <cellStyle name="40% - 강조색2 3 3 6 2" xfId="7634" xr:uid="{00000000-0005-0000-0000-0000A91D0000}"/>
    <cellStyle name="40% - 강조색2 3 3 6 2 2" xfId="7635" xr:uid="{00000000-0005-0000-0000-0000AA1D0000}"/>
    <cellStyle name="40% - 강조색2 3 3 6 3" xfId="7636" xr:uid="{00000000-0005-0000-0000-0000AB1D0000}"/>
    <cellStyle name="40% - 강조색2 3 3 7" xfId="7637" xr:uid="{00000000-0005-0000-0000-0000AC1D0000}"/>
    <cellStyle name="40% - 강조색2 3 3 7 2" xfId="7638" xr:uid="{00000000-0005-0000-0000-0000AD1D0000}"/>
    <cellStyle name="40% - 강조색2 3 3 7 2 2" xfId="7639" xr:uid="{00000000-0005-0000-0000-0000AE1D0000}"/>
    <cellStyle name="40% - 강조색2 3 3 7 3" xfId="7640" xr:uid="{00000000-0005-0000-0000-0000AF1D0000}"/>
    <cellStyle name="40% - 강조색2 3 3 8" xfId="7641" xr:uid="{00000000-0005-0000-0000-0000B01D0000}"/>
    <cellStyle name="40% - 강조색2 3 3 8 2" xfId="7642" xr:uid="{00000000-0005-0000-0000-0000B11D0000}"/>
    <cellStyle name="40% - 강조색2 3 3 8 2 2" xfId="7643" xr:uid="{00000000-0005-0000-0000-0000B21D0000}"/>
    <cellStyle name="40% - 강조색2 3 3 8 3" xfId="7644" xr:uid="{00000000-0005-0000-0000-0000B31D0000}"/>
    <cellStyle name="40% - 강조색2 3 3 9" xfId="7645" xr:uid="{00000000-0005-0000-0000-0000B41D0000}"/>
    <cellStyle name="40% - 강조색2 3 3 9 2" xfId="7646" xr:uid="{00000000-0005-0000-0000-0000B51D0000}"/>
    <cellStyle name="40% - 강조색2 3 4" xfId="7647" xr:uid="{00000000-0005-0000-0000-0000B61D0000}"/>
    <cellStyle name="40% - 강조색2 3 4 10" xfId="7648" xr:uid="{00000000-0005-0000-0000-0000B71D0000}"/>
    <cellStyle name="40% - 강조색2 3 4 2" xfId="7649" xr:uid="{00000000-0005-0000-0000-0000B81D0000}"/>
    <cellStyle name="40% - 강조색2 3 4 2 2" xfId="7650" xr:uid="{00000000-0005-0000-0000-0000B91D0000}"/>
    <cellStyle name="40% - 강조색2 3 4 2 2 2" xfId="7651" xr:uid="{00000000-0005-0000-0000-0000BA1D0000}"/>
    <cellStyle name="40% - 강조색2 3 4 2 2 2 2" xfId="7652" xr:uid="{00000000-0005-0000-0000-0000BB1D0000}"/>
    <cellStyle name="40% - 강조색2 3 4 2 2 2 2 2" xfId="7653" xr:uid="{00000000-0005-0000-0000-0000BC1D0000}"/>
    <cellStyle name="40% - 강조색2 3 4 2 2 2 3" xfId="7654" xr:uid="{00000000-0005-0000-0000-0000BD1D0000}"/>
    <cellStyle name="40% - 강조색2 3 4 2 2 3" xfId="7655" xr:uid="{00000000-0005-0000-0000-0000BE1D0000}"/>
    <cellStyle name="40% - 강조색2 3 4 2 2 3 2" xfId="7656" xr:uid="{00000000-0005-0000-0000-0000BF1D0000}"/>
    <cellStyle name="40% - 강조색2 3 4 2 2 3 2 2" xfId="7657" xr:uid="{00000000-0005-0000-0000-0000C01D0000}"/>
    <cellStyle name="40% - 강조색2 3 4 2 2 3 3" xfId="7658" xr:uid="{00000000-0005-0000-0000-0000C11D0000}"/>
    <cellStyle name="40% - 강조색2 3 4 2 2 4" xfId="7659" xr:uid="{00000000-0005-0000-0000-0000C21D0000}"/>
    <cellStyle name="40% - 강조색2 3 4 2 2 4 2" xfId="7660" xr:uid="{00000000-0005-0000-0000-0000C31D0000}"/>
    <cellStyle name="40% - 강조색2 3 4 2 2 4 2 2" xfId="7661" xr:uid="{00000000-0005-0000-0000-0000C41D0000}"/>
    <cellStyle name="40% - 강조색2 3 4 2 2 4 3" xfId="7662" xr:uid="{00000000-0005-0000-0000-0000C51D0000}"/>
    <cellStyle name="40% - 강조색2 3 4 2 2 5" xfId="7663" xr:uid="{00000000-0005-0000-0000-0000C61D0000}"/>
    <cellStyle name="40% - 강조색2 3 4 2 2 5 2" xfId="7664" xr:uid="{00000000-0005-0000-0000-0000C71D0000}"/>
    <cellStyle name="40% - 강조색2 3 4 2 2 6" xfId="7665" xr:uid="{00000000-0005-0000-0000-0000C81D0000}"/>
    <cellStyle name="40% - 강조색2 3 4 2 3" xfId="7666" xr:uid="{00000000-0005-0000-0000-0000C91D0000}"/>
    <cellStyle name="40% - 강조색2 3 4 2 3 2" xfId="7667" xr:uid="{00000000-0005-0000-0000-0000CA1D0000}"/>
    <cellStyle name="40% - 강조색2 3 4 2 3 2 2" xfId="7668" xr:uid="{00000000-0005-0000-0000-0000CB1D0000}"/>
    <cellStyle name="40% - 강조색2 3 4 2 3 3" xfId="7669" xr:uid="{00000000-0005-0000-0000-0000CC1D0000}"/>
    <cellStyle name="40% - 강조색2 3 4 2 4" xfId="7670" xr:uid="{00000000-0005-0000-0000-0000CD1D0000}"/>
    <cellStyle name="40% - 강조색2 3 4 2 4 2" xfId="7671" xr:uid="{00000000-0005-0000-0000-0000CE1D0000}"/>
    <cellStyle name="40% - 강조색2 3 4 2 4 2 2" xfId="7672" xr:uid="{00000000-0005-0000-0000-0000CF1D0000}"/>
    <cellStyle name="40% - 강조색2 3 4 2 4 3" xfId="7673" xr:uid="{00000000-0005-0000-0000-0000D01D0000}"/>
    <cellStyle name="40% - 강조색2 3 4 2 5" xfId="7674" xr:uid="{00000000-0005-0000-0000-0000D11D0000}"/>
    <cellStyle name="40% - 강조색2 3 4 2 5 2" xfId="7675" xr:uid="{00000000-0005-0000-0000-0000D21D0000}"/>
    <cellStyle name="40% - 강조색2 3 4 2 5 2 2" xfId="7676" xr:uid="{00000000-0005-0000-0000-0000D31D0000}"/>
    <cellStyle name="40% - 강조색2 3 4 2 5 3" xfId="7677" xr:uid="{00000000-0005-0000-0000-0000D41D0000}"/>
    <cellStyle name="40% - 강조색2 3 4 2 6" xfId="7678" xr:uid="{00000000-0005-0000-0000-0000D51D0000}"/>
    <cellStyle name="40% - 강조색2 3 4 2 6 2" xfId="7679" xr:uid="{00000000-0005-0000-0000-0000D61D0000}"/>
    <cellStyle name="40% - 강조색2 3 4 2 7" xfId="7680" xr:uid="{00000000-0005-0000-0000-0000D71D0000}"/>
    <cellStyle name="40% - 강조색2 3 4 2 8" xfId="7681" xr:uid="{00000000-0005-0000-0000-0000D81D0000}"/>
    <cellStyle name="40% - 강조색2 3 4 3" xfId="7682" xr:uid="{00000000-0005-0000-0000-0000D91D0000}"/>
    <cellStyle name="40% - 강조색2 3 4 3 2" xfId="7683" xr:uid="{00000000-0005-0000-0000-0000DA1D0000}"/>
    <cellStyle name="40% - 강조색2 3 4 3 2 2" xfId="7684" xr:uid="{00000000-0005-0000-0000-0000DB1D0000}"/>
    <cellStyle name="40% - 강조색2 3 4 3 2 2 2" xfId="7685" xr:uid="{00000000-0005-0000-0000-0000DC1D0000}"/>
    <cellStyle name="40% - 강조색2 3 4 3 2 3" xfId="7686" xr:uid="{00000000-0005-0000-0000-0000DD1D0000}"/>
    <cellStyle name="40% - 강조색2 3 4 3 3" xfId="7687" xr:uid="{00000000-0005-0000-0000-0000DE1D0000}"/>
    <cellStyle name="40% - 강조색2 3 4 3 3 2" xfId="7688" xr:uid="{00000000-0005-0000-0000-0000DF1D0000}"/>
    <cellStyle name="40% - 강조색2 3 4 3 3 2 2" xfId="7689" xr:uid="{00000000-0005-0000-0000-0000E01D0000}"/>
    <cellStyle name="40% - 강조색2 3 4 3 3 3" xfId="7690" xr:uid="{00000000-0005-0000-0000-0000E11D0000}"/>
    <cellStyle name="40% - 강조색2 3 4 3 4" xfId="7691" xr:uid="{00000000-0005-0000-0000-0000E21D0000}"/>
    <cellStyle name="40% - 강조색2 3 4 3 4 2" xfId="7692" xr:uid="{00000000-0005-0000-0000-0000E31D0000}"/>
    <cellStyle name="40% - 강조색2 3 4 3 4 2 2" xfId="7693" xr:uid="{00000000-0005-0000-0000-0000E41D0000}"/>
    <cellStyle name="40% - 강조색2 3 4 3 4 3" xfId="7694" xr:uid="{00000000-0005-0000-0000-0000E51D0000}"/>
    <cellStyle name="40% - 강조색2 3 4 3 5" xfId="7695" xr:uid="{00000000-0005-0000-0000-0000E61D0000}"/>
    <cellStyle name="40% - 강조색2 3 4 3 5 2" xfId="7696" xr:uid="{00000000-0005-0000-0000-0000E71D0000}"/>
    <cellStyle name="40% - 강조색2 3 4 3 6" xfId="7697" xr:uid="{00000000-0005-0000-0000-0000E81D0000}"/>
    <cellStyle name="40% - 강조색2 3 4 4" xfId="7698" xr:uid="{00000000-0005-0000-0000-0000E91D0000}"/>
    <cellStyle name="40% - 강조색2 3 4 4 2" xfId="7699" xr:uid="{00000000-0005-0000-0000-0000EA1D0000}"/>
    <cellStyle name="40% - 강조색2 3 4 4 2 2" xfId="7700" xr:uid="{00000000-0005-0000-0000-0000EB1D0000}"/>
    <cellStyle name="40% - 강조색2 3 4 4 3" xfId="7701" xr:uid="{00000000-0005-0000-0000-0000EC1D0000}"/>
    <cellStyle name="40% - 강조색2 3 4 5" xfId="7702" xr:uid="{00000000-0005-0000-0000-0000ED1D0000}"/>
    <cellStyle name="40% - 강조색2 3 4 5 2" xfId="7703" xr:uid="{00000000-0005-0000-0000-0000EE1D0000}"/>
    <cellStyle name="40% - 강조색2 3 4 5 2 2" xfId="7704" xr:uid="{00000000-0005-0000-0000-0000EF1D0000}"/>
    <cellStyle name="40% - 강조색2 3 4 5 3" xfId="7705" xr:uid="{00000000-0005-0000-0000-0000F01D0000}"/>
    <cellStyle name="40% - 강조색2 3 4 6" xfId="7706" xr:uid="{00000000-0005-0000-0000-0000F11D0000}"/>
    <cellStyle name="40% - 강조색2 3 4 6 2" xfId="7707" xr:uid="{00000000-0005-0000-0000-0000F21D0000}"/>
    <cellStyle name="40% - 강조색2 3 4 6 2 2" xfId="7708" xr:uid="{00000000-0005-0000-0000-0000F31D0000}"/>
    <cellStyle name="40% - 강조색2 3 4 6 3" xfId="7709" xr:uid="{00000000-0005-0000-0000-0000F41D0000}"/>
    <cellStyle name="40% - 강조색2 3 4 7" xfId="7710" xr:uid="{00000000-0005-0000-0000-0000F51D0000}"/>
    <cellStyle name="40% - 강조색2 3 4 7 2" xfId="7711" xr:uid="{00000000-0005-0000-0000-0000F61D0000}"/>
    <cellStyle name="40% - 강조색2 3 4 7 2 2" xfId="7712" xr:uid="{00000000-0005-0000-0000-0000F71D0000}"/>
    <cellStyle name="40% - 강조색2 3 4 7 3" xfId="7713" xr:uid="{00000000-0005-0000-0000-0000F81D0000}"/>
    <cellStyle name="40% - 강조색2 3 4 8" xfId="7714" xr:uid="{00000000-0005-0000-0000-0000F91D0000}"/>
    <cellStyle name="40% - 강조색2 3 4 8 2" xfId="7715" xr:uid="{00000000-0005-0000-0000-0000FA1D0000}"/>
    <cellStyle name="40% - 강조색2 3 4 9" xfId="7716" xr:uid="{00000000-0005-0000-0000-0000FB1D0000}"/>
    <cellStyle name="40% - 강조색2 3 5" xfId="7717" xr:uid="{00000000-0005-0000-0000-0000FC1D0000}"/>
    <cellStyle name="40% - 강조색2 3 5 2" xfId="7718" xr:uid="{00000000-0005-0000-0000-0000FD1D0000}"/>
    <cellStyle name="40% - 강조색2 3 5 2 2" xfId="7719" xr:uid="{00000000-0005-0000-0000-0000FE1D0000}"/>
    <cellStyle name="40% - 강조색2 3 5 2 2 2" xfId="7720" xr:uid="{00000000-0005-0000-0000-0000FF1D0000}"/>
    <cellStyle name="40% - 강조색2 3 5 2 2 2 2" xfId="7721" xr:uid="{00000000-0005-0000-0000-0000001E0000}"/>
    <cellStyle name="40% - 강조색2 3 5 2 2 3" xfId="7722" xr:uid="{00000000-0005-0000-0000-0000011E0000}"/>
    <cellStyle name="40% - 강조색2 3 5 2 3" xfId="7723" xr:uid="{00000000-0005-0000-0000-0000021E0000}"/>
    <cellStyle name="40% - 강조색2 3 5 2 3 2" xfId="7724" xr:uid="{00000000-0005-0000-0000-0000031E0000}"/>
    <cellStyle name="40% - 강조색2 3 5 2 3 2 2" xfId="7725" xr:uid="{00000000-0005-0000-0000-0000041E0000}"/>
    <cellStyle name="40% - 강조색2 3 5 2 3 3" xfId="7726" xr:uid="{00000000-0005-0000-0000-0000051E0000}"/>
    <cellStyle name="40% - 강조색2 3 5 2 4" xfId="7727" xr:uid="{00000000-0005-0000-0000-0000061E0000}"/>
    <cellStyle name="40% - 강조색2 3 5 2 4 2" xfId="7728" xr:uid="{00000000-0005-0000-0000-0000071E0000}"/>
    <cellStyle name="40% - 강조색2 3 5 2 4 2 2" xfId="7729" xr:uid="{00000000-0005-0000-0000-0000081E0000}"/>
    <cellStyle name="40% - 강조색2 3 5 2 4 3" xfId="7730" xr:uid="{00000000-0005-0000-0000-0000091E0000}"/>
    <cellStyle name="40% - 강조색2 3 5 2 5" xfId="7731" xr:uid="{00000000-0005-0000-0000-00000A1E0000}"/>
    <cellStyle name="40% - 강조색2 3 5 2 5 2" xfId="7732" xr:uid="{00000000-0005-0000-0000-00000B1E0000}"/>
    <cellStyle name="40% - 강조색2 3 5 2 6" xfId="7733" xr:uid="{00000000-0005-0000-0000-00000C1E0000}"/>
    <cellStyle name="40% - 강조색2 3 5 3" xfId="7734" xr:uid="{00000000-0005-0000-0000-00000D1E0000}"/>
    <cellStyle name="40% - 강조색2 3 5 3 2" xfId="7735" xr:uid="{00000000-0005-0000-0000-00000E1E0000}"/>
    <cellStyle name="40% - 강조색2 3 5 3 2 2" xfId="7736" xr:uid="{00000000-0005-0000-0000-00000F1E0000}"/>
    <cellStyle name="40% - 강조색2 3 5 3 3" xfId="7737" xr:uid="{00000000-0005-0000-0000-0000101E0000}"/>
    <cellStyle name="40% - 강조색2 3 5 4" xfId="7738" xr:uid="{00000000-0005-0000-0000-0000111E0000}"/>
    <cellStyle name="40% - 강조색2 3 5 4 2" xfId="7739" xr:uid="{00000000-0005-0000-0000-0000121E0000}"/>
    <cellStyle name="40% - 강조색2 3 5 4 2 2" xfId="7740" xr:uid="{00000000-0005-0000-0000-0000131E0000}"/>
    <cellStyle name="40% - 강조색2 3 5 4 3" xfId="7741" xr:uid="{00000000-0005-0000-0000-0000141E0000}"/>
    <cellStyle name="40% - 강조색2 3 5 5" xfId="7742" xr:uid="{00000000-0005-0000-0000-0000151E0000}"/>
    <cellStyle name="40% - 강조색2 3 5 5 2" xfId="7743" xr:uid="{00000000-0005-0000-0000-0000161E0000}"/>
    <cellStyle name="40% - 강조색2 3 5 5 2 2" xfId="7744" xr:uid="{00000000-0005-0000-0000-0000171E0000}"/>
    <cellStyle name="40% - 강조색2 3 5 5 3" xfId="7745" xr:uid="{00000000-0005-0000-0000-0000181E0000}"/>
    <cellStyle name="40% - 강조색2 3 5 6" xfId="7746" xr:uid="{00000000-0005-0000-0000-0000191E0000}"/>
    <cellStyle name="40% - 강조색2 3 5 6 2" xfId="7747" xr:uid="{00000000-0005-0000-0000-00001A1E0000}"/>
    <cellStyle name="40% - 강조색2 3 5 7" xfId="7748" xr:uid="{00000000-0005-0000-0000-00001B1E0000}"/>
    <cellStyle name="40% - 강조색2 3 5 8" xfId="7749" xr:uid="{00000000-0005-0000-0000-00001C1E0000}"/>
    <cellStyle name="40% - 강조색2 3 6" xfId="7750" xr:uid="{00000000-0005-0000-0000-00001D1E0000}"/>
    <cellStyle name="40% - 강조색2 3 6 2" xfId="7751" xr:uid="{00000000-0005-0000-0000-00001E1E0000}"/>
    <cellStyle name="40% - 강조색2 3 6 2 2" xfId="7752" xr:uid="{00000000-0005-0000-0000-00001F1E0000}"/>
    <cellStyle name="40% - 강조색2 3 6 2 2 2" xfId="7753" xr:uid="{00000000-0005-0000-0000-0000201E0000}"/>
    <cellStyle name="40% - 강조색2 3 6 2 3" xfId="7754" xr:uid="{00000000-0005-0000-0000-0000211E0000}"/>
    <cellStyle name="40% - 강조색2 3 6 3" xfId="7755" xr:uid="{00000000-0005-0000-0000-0000221E0000}"/>
    <cellStyle name="40% - 강조색2 3 6 3 2" xfId="7756" xr:uid="{00000000-0005-0000-0000-0000231E0000}"/>
    <cellStyle name="40% - 강조색2 3 6 3 2 2" xfId="7757" xr:uid="{00000000-0005-0000-0000-0000241E0000}"/>
    <cellStyle name="40% - 강조색2 3 6 3 3" xfId="7758" xr:uid="{00000000-0005-0000-0000-0000251E0000}"/>
    <cellStyle name="40% - 강조색2 3 6 4" xfId="7759" xr:uid="{00000000-0005-0000-0000-0000261E0000}"/>
    <cellStyle name="40% - 강조색2 3 6 4 2" xfId="7760" xr:uid="{00000000-0005-0000-0000-0000271E0000}"/>
    <cellStyle name="40% - 강조색2 3 6 4 2 2" xfId="7761" xr:uid="{00000000-0005-0000-0000-0000281E0000}"/>
    <cellStyle name="40% - 강조색2 3 6 4 3" xfId="7762" xr:uid="{00000000-0005-0000-0000-0000291E0000}"/>
    <cellStyle name="40% - 강조색2 3 6 5" xfId="7763" xr:uid="{00000000-0005-0000-0000-00002A1E0000}"/>
    <cellStyle name="40% - 강조색2 3 6 5 2" xfId="7764" xr:uid="{00000000-0005-0000-0000-00002B1E0000}"/>
    <cellStyle name="40% - 강조색2 3 6 6" xfId="7765" xr:uid="{00000000-0005-0000-0000-00002C1E0000}"/>
    <cellStyle name="40% - 강조색2 3 7" xfId="7766" xr:uid="{00000000-0005-0000-0000-00002D1E0000}"/>
    <cellStyle name="40% - 강조색2 3 7 2" xfId="7767" xr:uid="{00000000-0005-0000-0000-00002E1E0000}"/>
    <cellStyle name="40% - 강조색2 3 7 2 2" xfId="7768" xr:uid="{00000000-0005-0000-0000-00002F1E0000}"/>
    <cellStyle name="40% - 강조색2 3 7 2 2 2" xfId="7769" xr:uid="{00000000-0005-0000-0000-0000301E0000}"/>
    <cellStyle name="40% - 강조색2 3 7 2 3" xfId="7770" xr:uid="{00000000-0005-0000-0000-0000311E0000}"/>
    <cellStyle name="40% - 강조색2 3 7 3" xfId="7771" xr:uid="{00000000-0005-0000-0000-0000321E0000}"/>
    <cellStyle name="40% - 강조색2 3 7 3 2" xfId="7772" xr:uid="{00000000-0005-0000-0000-0000331E0000}"/>
    <cellStyle name="40% - 강조색2 3 7 3 2 2" xfId="7773" xr:uid="{00000000-0005-0000-0000-0000341E0000}"/>
    <cellStyle name="40% - 강조색2 3 7 3 3" xfId="7774" xr:uid="{00000000-0005-0000-0000-0000351E0000}"/>
    <cellStyle name="40% - 강조색2 3 7 4" xfId="7775" xr:uid="{00000000-0005-0000-0000-0000361E0000}"/>
    <cellStyle name="40% - 강조색2 3 7 4 2" xfId="7776" xr:uid="{00000000-0005-0000-0000-0000371E0000}"/>
    <cellStyle name="40% - 강조색2 3 7 4 2 2" xfId="7777" xr:uid="{00000000-0005-0000-0000-0000381E0000}"/>
    <cellStyle name="40% - 강조색2 3 7 4 3" xfId="7778" xr:uid="{00000000-0005-0000-0000-0000391E0000}"/>
    <cellStyle name="40% - 강조색2 3 7 5" xfId="7779" xr:uid="{00000000-0005-0000-0000-00003A1E0000}"/>
    <cellStyle name="40% - 강조색2 3 7 5 2" xfId="7780" xr:uid="{00000000-0005-0000-0000-00003B1E0000}"/>
    <cellStyle name="40% - 강조색2 3 7 6" xfId="7781" xr:uid="{00000000-0005-0000-0000-00003C1E0000}"/>
    <cellStyle name="40% - 강조색2 3 8" xfId="7782" xr:uid="{00000000-0005-0000-0000-00003D1E0000}"/>
    <cellStyle name="40% - 강조색2 3 8 2" xfId="7783" xr:uid="{00000000-0005-0000-0000-00003E1E0000}"/>
    <cellStyle name="40% - 강조색2 3 8 2 2" xfId="7784" xr:uid="{00000000-0005-0000-0000-00003F1E0000}"/>
    <cellStyle name="40% - 강조색2 3 8 3" xfId="7785" xr:uid="{00000000-0005-0000-0000-0000401E0000}"/>
    <cellStyle name="40% - 강조색2 3 9" xfId="7786" xr:uid="{00000000-0005-0000-0000-0000411E0000}"/>
    <cellStyle name="40% - 강조색2 3 9 2" xfId="7787" xr:uid="{00000000-0005-0000-0000-0000421E0000}"/>
    <cellStyle name="40% - 강조색2 3 9 2 2" xfId="7788" xr:uid="{00000000-0005-0000-0000-0000431E0000}"/>
    <cellStyle name="40% - 강조색2 3 9 3" xfId="7789" xr:uid="{00000000-0005-0000-0000-0000441E0000}"/>
    <cellStyle name="40% - 강조색2 4" xfId="7790" xr:uid="{00000000-0005-0000-0000-0000451E0000}"/>
    <cellStyle name="40% - 강조색2 4 10" xfId="7791" xr:uid="{00000000-0005-0000-0000-0000461E0000}"/>
    <cellStyle name="40% - 강조색2 4 11" xfId="7792" xr:uid="{00000000-0005-0000-0000-0000471E0000}"/>
    <cellStyle name="40% - 강조색2 4 2" xfId="7793" xr:uid="{00000000-0005-0000-0000-0000481E0000}"/>
    <cellStyle name="40% - 강조색2 4 2 2" xfId="7794" xr:uid="{00000000-0005-0000-0000-0000491E0000}"/>
    <cellStyle name="40% - 강조색2 4 2 2 2" xfId="7795" xr:uid="{00000000-0005-0000-0000-00004A1E0000}"/>
    <cellStyle name="40% - 강조색2 4 2 2 2 2" xfId="7796" xr:uid="{00000000-0005-0000-0000-00004B1E0000}"/>
    <cellStyle name="40% - 강조색2 4 2 2 2 2 2" xfId="7797" xr:uid="{00000000-0005-0000-0000-00004C1E0000}"/>
    <cellStyle name="40% - 강조색2 4 2 2 2 3" xfId="7798" xr:uid="{00000000-0005-0000-0000-00004D1E0000}"/>
    <cellStyle name="40% - 강조색2 4 2 2 3" xfId="7799" xr:uid="{00000000-0005-0000-0000-00004E1E0000}"/>
    <cellStyle name="40% - 강조색2 4 2 2 3 2" xfId="7800" xr:uid="{00000000-0005-0000-0000-00004F1E0000}"/>
    <cellStyle name="40% - 강조색2 4 2 2 3 2 2" xfId="7801" xr:uid="{00000000-0005-0000-0000-0000501E0000}"/>
    <cellStyle name="40% - 강조색2 4 2 2 3 3" xfId="7802" xr:uid="{00000000-0005-0000-0000-0000511E0000}"/>
    <cellStyle name="40% - 강조색2 4 2 2 4" xfId="7803" xr:uid="{00000000-0005-0000-0000-0000521E0000}"/>
    <cellStyle name="40% - 강조색2 4 2 2 4 2" xfId="7804" xr:uid="{00000000-0005-0000-0000-0000531E0000}"/>
    <cellStyle name="40% - 강조색2 4 2 2 4 2 2" xfId="7805" xr:uid="{00000000-0005-0000-0000-0000541E0000}"/>
    <cellStyle name="40% - 강조색2 4 2 2 4 3" xfId="7806" xr:uid="{00000000-0005-0000-0000-0000551E0000}"/>
    <cellStyle name="40% - 강조색2 4 2 2 5" xfId="7807" xr:uid="{00000000-0005-0000-0000-0000561E0000}"/>
    <cellStyle name="40% - 강조색2 4 2 2 5 2" xfId="7808" xr:uid="{00000000-0005-0000-0000-0000571E0000}"/>
    <cellStyle name="40% - 강조색2 4 2 2 6" xfId="7809" xr:uid="{00000000-0005-0000-0000-0000581E0000}"/>
    <cellStyle name="40% - 강조색2 4 2 3" xfId="7810" xr:uid="{00000000-0005-0000-0000-0000591E0000}"/>
    <cellStyle name="40% - 강조색2 4 2 3 2" xfId="7811" xr:uid="{00000000-0005-0000-0000-00005A1E0000}"/>
    <cellStyle name="40% - 강조색2 4 2 3 2 2" xfId="7812" xr:uid="{00000000-0005-0000-0000-00005B1E0000}"/>
    <cellStyle name="40% - 강조색2 4 2 3 3" xfId="7813" xr:uid="{00000000-0005-0000-0000-00005C1E0000}"/>
    <cellStyle name="40% - 강조색2 4 2 4" xfId="7814" xr:uid="{00000000-0005-0000-0000-00005D1E0000}"/>
    <cellStyle name="40% - 강조색2 4 2 4 2" xfId="7815" xr:uid="{00000000-0005-0000-0000-00005E1E0000}"/>
    <cellStyle name="40% - 강조색2 4 2 4 2 2" xfId="7816" xr:uid="{00000000-0005-0000-0000-00005F1E0000}"/>
    <cellStyle name="40% - 강조색2 4 2 4 3" xfId="7817" xr:uid="{00000000-0005-0000-0000-0000601E0000}"/>
    <cellStyle name="40% - 강조색2 4 2 5" xfId="7818" xr:uid="{00000000-0005-0000-0000-0000611E0000}"/>
    <cellStyle name="40% - 강조색2 4 2 5 2" xfId="7819" xr:uid="{00000000-0005-0000-0000-0000621E0000}"/>
    <cellStyle name="40% - 강조색2 4 2 5 2 2" xfId="7820" xr:uid="{00000000-0005-0000-0000-0000631E0000}"/>
    <cellStyle name="40% - 강조색2 4 2 5 3" xfId="7821" xr:uid="{00000000-0005-0000-0000-0000641E0000}"/>
    <cellStyle name="40% - 강조색2 4 2 6" xfId="7822" xr:uid="{00000000-0005-0000-0000-0000651E0000}"/>
    <cellStyle name="40% - 강조색2 4 2 6 2" xfId="7823" xr:uid="{00000000-0005-0000-0000-0000661E0000}"/>
    <cellStyle name="40% - 강조색2 4 2 6 2 2" xfId="7824" xr:uid="{00000000-0005-0000-0000-0000671E0000}"/>
    <cellStyle name="40% - 강조색2 4 2 6 3" xfId="7825" xr:uid="{00000000-0005-0000-0000-0000681E0000}"/>
    <cellStyle name="40% - 강조색2 4 2 7" xfId="7826" xr:uid="{00000000-0005-0000-0000-0000691E0000}"/>
    <cellStyle name="40% - 강조색2 4 2 7 2" xfId="7827" xr:uid="{00000000-0005-0000-0000-00006A1E0000}"/>
    <cellStyle name="40% - 강조색2 4 2 8" xfId="7828" xr:uid="{00000000-0005-0000-0000-00006B1E0000}"/>
    <cellStyle name="40% - 강조색2 4 2 9" xfId="7829" xr:uid="{00000000-0005-0000-0000-00006C1E0000}"/>
    <cellStyle name="40% - 강조색2 4 3" xfId="7830" xr:uid="{00000000-0005-0000-0000-00006D1E0000}"/>
    <cellStyle name="40% - 강조색2 4 3 2" xfId="7831" xr:uid="{00000000-0005-0000-0000-00006E1E0000}"/>
    <cellStyle name="40% - 강조색2 4 3 2 2" xfId="7832" xr:uid="{00000000-0005-0000-0000-00006F1E0000}"/>
    <cellStyle name="40% - 강조색2 4 3 2 2 2" xfId="7833" xr:uid="{00000000-0005-0000-0000-0000701E0000}"/>
    <cellStyle name="40% - 강조색2 4 3 2 3" xfId="7834" xr:uid="{00000000-0005-0000-0000-0000711E0000}"/>
    <cellStyle name="40% - 강조색2 4 3 3" xfId="7835" xr:uid="{00000000-0005-0000-0000-0000721E0000}"/>
    <cellStyle name="40% - 강조색2 4 3 3 2" xfId="7836" xr:uid="{00000000-0005-0000-0000-0000731E0000}"/>
    <cellStyle name="40% - 강조색2 4 3 3 2 2" xfId="7837" xr:uid="{00000000-0005-0000-0000-0000741E0000}"/>
    <cellStyle name="40% - 강조색2 4 3 3 3" xfId="7838" xr:uid="{00000000-0005-0000-0000-0000751E0000}"/>
    <cellStyle name="40% - 강조색2 4 3 4" xfId="7839" xr:uid="{00000000-0005-0000-0000-0000761E0000}"/>
    <cellStyle name="40% - 강조색2 4 3 4 2" xfId="7840" xr:uid="{00000000-0005-0000-0000-0000771E0000}"/>
    <cellStyle name="40% - 강조색2 4 3 4 2 2" xfId="7841" xr:uid="{00000000-0005-0000-0000-0000781E0000}"/>
    <cellStyle name="40% - 강조색2 4 3 4 3" xfId="7842" xr:uid="{00000000-0005-0000-0000-0000791E0000}"/>
    <cellStyle name="40% - 강조색2 4 3 5" xfId="7843" xr:uid="{00000000-0005-0000-0000-00007A1E0000}"/>
    <cellStyle name="40% - 강조색2 4 3 5 2" xfId="7844" xr:uid="{00000000-0005-0000-0000-00007B1E0000}"/>
    <cellStyle name="40% - 강조색2 4 3 6" xfId="7845" xr:uid="{00000000-0005-0000-0000-00007C1E0000}"/>
    <cellStyle name="40% - 강조색2 4 4" xfId="7846" xr:uid="{00000000-0005-0000-0000-00007D1E0000}"/>
    <cellStyle name="40% - 강조색2 4 4 2" xfId="7847" xr:uid="{00000000-0005-0000-0000-00007E1E0000}"/>
    <cellStyle name="40% - 강조색2 4 4 2 2" xfId="7848" xr:uid="{00000000-0005-0000-0000-00007F1E0000}"/>
    <cellStyle name="40% - 강조색2 4 4 2 2 2" xfId="7849" xr:uid="{00000000-0005-0000-0000-0000801E0000}"/>
    <cellStyle name="40% - 강조색2 4 4 2 3" xfId="7850" xr:uid="{00000000-0005-0000-0000-0000811E0000}"/>
    <cellStyle name="40% - 강조색2 4 4 3" xfId="7851" xr:uid="{00000000-0005-0000-0000-0000821E0000}"/>
    <cellStyle name="40% - 강조색2 4 4 3 2" xfId="7852" xr:uid="{00000000-0005-0000-0000-0000831E0000}"/>
    <cellStyle name="40% - 강조색2 4 4 3 2 2" xfId="7853" xr:uid="{00000000-0005-0000-0000-0000841E0000}"/>
    <cellStyle name="40% - 강조색2 4 4 3 3" xfId="7854" xr:uid="{00000000-0005-0000-0000-0000851E0000}"/>
    <cellStyle name="40% - 강조색2 4 4 4" xfId="7855" xr:uid="{00000000-0005-0000-0000-0000861E0000}"/>
    <cellStyle name="40% - 강조색2 4 4 4 2" xfId="7856" xr:uid="{00000000-0005-0000-0000-0000871E0000}"/>
    <cellStyle name="40% - 강조색2 4 4 4 2 2" xfId="7857" xr:uid="{00000000-0005-0000-0000-0000881E0000}"/>
    <cellStyle name="40% - 강조색2 4 4 4 3" xfId="7858" xr:uid="{00000000-0005-0000-0000-0000891E0000}"/>
    <cellStyle name="40% - 강조색2 4 4 5" xfId="7859" xr:uid="{00000000-0005-0000-0000-00008A1E0000}"/>
    <cellStyle name="40% - 강조색2 4 4 5 2" xfId="7860" xr:uid="{00000000-0005-0000-0000-00008B1E0000}"/>
    <cellStyle name="40% - 강조색2 4 4 6" xfId="7861" xr:uid="{00000000-0005-0000-0000-00008C1E0000}"/>
    <cellStyle name="40% - 강조색2 4 5" xfId="7862" xr:uid="{00000000-0005-0000-0000-00008D1E0000}"/>
    <cellStyle name="40% - 강조색2 4 5 2" xfId="7863" xr:uid="{00000000-0005-0000-0000-00008E1E0000}"/>
    <cellStyle name="40% - 강조색2 4 5 2 2" xfId="7864" xr:uid="{00000000-0005-0000-0000-00008F1E0000}"/>
    <cellStyle name="40% - 강조색2 4 5 3" xfId="7865" xr:uid="{00000000-0005-0000-0000-0000901E0000}"/>
    <cellStyle name="40% - 강조색2 4 6" xfId="7866" xr:uid="{00000000-0005-0000-0000-0000911E0000}"/>
    <cellStyle name="40% - 강조색2 4 6 2" xfId="7867" xr:uid="{00000000-0005-0000-0000-0000921E0000}"/>
    <cellStyle name="40% - 강조색2 4 6 2 2" xfId="7868" xr:uid="{00000000-0005-0000-0000-0000931E0000}"/>
    <cellStyle name="40% - 강조색2 4 6 3" xfId="7869" xr:uid="{00000000-0005-0000-0000-0000941E0000}"/>
    <cellStyle name="40% - 강조색2 4 7" xfId="7870" xr:uid="{00000000-0005-0000-0000-0000951E0000}"/>
    <cellStyle name="40% - 강조색2 4 7 2" xfId="7871" xr:uid="{00000000-0005-0000-0000-0000961E0000}"/>
    <cellStyle name="40% - 강조색2 4 7 2 2" xfId="7872" xr:uid="{00000000-0005-0000-0000-0000971E0000}"/>
    <cellStyle name="40% - 강조색2 4 7 3" xfId="7873" xr:uid="{00000000-0005-0000-0000-0000981E0000}"/>
    <cellStyle name="40% - 강조색2 4 8" xfId="7874" xr:uid="{00000000-0005-0000-0000-0000991E0000}"/>
    <cellStyle name="40% - 강조색2 4 8 2" xfId="7875" xr:uid="{00000000-0005-0000-0000-00009A1E0000}"/>
    <cellStyle name="40% - 강조색2 4 8 2 2" xfId="7876" xr:uid="{00000000-0005-0000-0000-00009B1E0000}"/>
    <cellStyle name="40% - 강조색2 4 8 3" xfId="7877" xr:uid="{00000000-0005-0000-0000-00009C1E0000}"/>
    <cellStyle name="40% - 강조색2 4 9" xfId="7878" xr:uid="{00000000-0005-0000-0000-00009D1E0000}"/>
    <cellStyle name="40% - 강조색2 4 9 2" xfId="7879" xr:uid="{00000000-0005-0000-0000-00009E1E0000}"/>
    <cellStyle name="40% - 강조색2 5" xfId="7880" xr:uid="{00000000-0005-0000-0000-00009F1E0000}"/>
    <cellStyle name="40% - 강조색2 5 10" xfId="7881" xr:uid="{00000000-0005-0000-0000-0000A01E0000}"/>
    <cellStyle name="40% - 강조색2 5 11" xfId="7882" xr:uid="{00000000-0005-0000-0000-0000A11E0000}"/>
    <cellStyle name="40% - 강조색2 5 2" xfId="7883" xr:uid="{00000000-0005-0000-0000-0000A21E0000}"/>
    <cellStyle name="40% - 강조색2 5 2 2" xfId="7884" xr:uid="{00000000-0005-0000-0000-0000A31E0000}"/>
    <cellStyle name="40% - 강조색2 5 2 2 2" xfId="7885" xr:uid="{00000000-0005-0000-0000-0000A41E0000}"/>
    <cellStyle name="40% - 강조색2 5 2 2 2 2" xfId="7886" xr:uid="{00000000-0005-0000-0000-0000A51E0000}"/>
    <cellStyle name="40% - 강조색2 5 2 2 2 2 2" xfId="7887" xr:uid="{00000000-0005-0000-0000-0000A61E0000}"/>
    <cellStyle name="40% - 강조색2 5 2 2 2 3" xfId="7888" xr:uid="{00000000-0005-0000-0000-0000A71E0000}"/>
    <cellStyle name="40% - 강조색2 5 2 2 3" xfId="7889" xr:uid="{00000000-0005-0000-0000-0000A81E0000}"/>
    <cellStyle name="40% - 강조색2 5 2 2 3 2" xfId="7890" xr:uid="{00000000-0005-0000-0000-0000A91E0000}"/>
    <cellStyle name="40% - 강조색2 5 2 2 3 2 2" xfId="7891" xr:uid="{00000000-0005-0000-0000-0000AA1E0000}"/>
    <cellStyle name="40% - 강조색2 5 2 2 3 3" xfId="7892" xr:uid="{00000000-0005-0000-0000-0000AB1E0000}"/>
    <cellStyle name="40% - 강조색2 5 2 2 4" xfId="7893" xr:uid="{00000000-0005-0000-0000-0000AC1E0000}"/>
    <cellStyle name="40% - 강조색2 5 2 2 4 2" xfId="7894" xr:uid="{00000000-0005-0000-0000-0000AD1E0000}"/>
    <cellStyle name="40% - 강조색2 5 2 2 4 2 2" xfId="7895" xr:uid="{00000000-0005-0000-0000-0000AE1E0000}"/>
    <cellStyle name="40% - 강조색2 5 2 2 4 3" xfId="7896" xr:uid="{00000000-0005-0000-0000-0000AF1E0000}"/>
    <cellStyle name="40% - 강조색2 5 2 2 5" xfId="7897" xr:uid="{00000000-0005-0000-0000-0000B01E0000}"/>
    <cellStyle name="40% - 강조색2 5 2 2 5 2" xfId="7898" xr:uid="{00000000-0005-0000-0000-0000B11E0000}"/>
    <cellStyle name="40% - 강조색2 5 2 2 6" xfId="7899" xr:uid="{00000000-0005-0000-0000-0000B21E0000}"/>
    <cellStyle name="40% - 강조색2 5 2 3" xfId="7900" xr:uid="{00000000-0005-0000-0000-0000B31E0000}"/>
    <cellStyle name="40% - 강조색2 5 2 3 2" xfId="7901" xr:uid="{00000000-0005-0000-0000-0000B41E0000}"/>
    <cellStyle name="40% - 강조색2 5 2 3 2 2" xfId="7902" xr:uid="{00000000-0005-0000-0000-0000B51E0000}"/>
    <cellStyle name="40% - 강조색2 5 2 3 3" xfId="7903" xr:uid="{00000000-0005-0000-0000-0000B61E0000}"/>
    <cellStyle name="40% - 강조색2 5 2 4" xfId="7904" xr:uid="{00000000-0005-0000-0000-0000B71E0000}"/>
    <cellStyle name="40% - 강조색2 5 2 4 2" xfId="7905" xr:uid="{00000000-0005-0000-0000-0000B81E0000}"/>
    <cellStyle name="40% - 강조색2 5 2 4 2 2" xfId="7906" xr:uid="{00000000-0005-0000-0000-0000B91E0000}"/>
    <cellStyle name="40% - 강조색2 5 2 4 3" xfId="7907" xr:uid="{00000000-0005-0000-0000-0000BA1E0000}"/>
    <cellStyle name="40% - 강조색2 5 2 5" xfId="7908" xr:uid="{00000000-0005-0000-0000-0000BB1E0000}"/>
    <cellStyle name="40% - 강조색2 5 2 5 2" xfId="7909" xr:uid="{00000000-0005-0000-0000-0000BC1E0000}"/>
    <cellStyle name="40% - 강조색2 5 2 5 2 2" xfId="7910" xr:uid="{00000000-0005-0000-0000-0000BD1E0000}"/>
    <cellStyle name="40% - 강조색2 5 2 5 3" xfId="7911" xr:uid="{00000000-0005-0000-0000-0000BE1E0000}"/>
    <cellStyle name="40% - 강조색2 5 2 6" xfId="7912" xr:uid="{00000000-0005-0000-0000-0000BF1E0000}"/>
    <cellStyle name="40% - 강조색2 5 2 6 2" xfId="7913" xr:uid="{00000000-0005-0000-0000-0000C01E0000}"/>
    <cellStyle name="40% - 강조색2 5 2 6 2 2" xfId="7914" xr:uid="{00000000-0005-0000-0000-0000C11E0000}"/>
    <cellStyle name="40% - 강조색2 5 2 6 3" xfId="7915" xr:uid="{00000000-0005-0000-0000-0000C21E0000}"/>
    <cellStyle name="40% - 강조색2 5 2 7" xfId="7916" xr:uid="{00000000-0005-0000-0000-0000C31E0000}"/>
    <cellStyle name="40% - 강조색2 5 2 7 2" xfId="7917" xr:uid="{00000000-0005-0000-0000-0000C41E0000}"/>
    <cellStyle name="40% - 강조색2 5 2 8" xfId="7918" xr:uid="{00000000-0005-0000-0000-0000C51E0000}"/>
    <cellStyle name="40% - 강조색2 5 2 9" xfId="7919" xr:uid="{00000000-0005-0000-0000-0000C61E0000}"/>
    <cellStyle name="40% - 강조색2 5 3" xfId="7920" xr:uid="{00000000-0005-0000-0000-0000C71E0000}"/>
    <cellStyle name="40% - 강조색2 5 3 2" xfId="7921" xr:uid="{00000000-0005-0000-0000-0000C81E0000}"/>
    <cellStyle name="40% - 강조색2 5 3 2 2" xfId="7922" xr:uid="{00000000-0005-0000-0000-0000C91E0000}"/>
    <cellStyle name="40% - 강조색2 5 3 2 2 2" xfId="7923" xr:uid="{00000000-0005-0000-0000-0000CA1E0000}"/>
    <cellStyle name="40% - 강조색2 5 3 2 3" xfId="7924" xr:uid="{00000000-0005-0000-0000-0000CB1E0000}"/>
    <cellStyle name="40% - 강조색2 5 3 3" xfId="7925" xr:uid="{00000000-0005-0000-0000-0000CC1E0000}"/>
    <cellStyle name="40% - 강조색2 5 3 3 2" xfId="7926" xr:uid="{00000000-0005-0000-0000-0000CD1E0000}"/>
    <cellStyle name="40% - 강조색2 5 3 3 2 2" xfId="7927" xr:uid="{00000000-0005-0000-0000-0000CE1E0000}"/>
    <cellStyle name="40% - 강조색2 5 3 3 3" xfId="7928" xr:uid="{00000000-0005-0000-0000-0000CF1E0000}"/>
    <cellStyle name="40% - 강조색2 5 3 4" xfId="7929" xr:uid="{00000000-0005-0000-0000-0000D01E0000}"/>
    <cellStyle name="40% - 강조색2 5 3 4 2" xfId="7930" xr:uid="{00000000-0005-0000-0000-0000D11E0000}"/>
    <cellStyle name="40% - 강조색2 5 3 4 2 2" xfId="7931" xr:uid="{00000000-0005-0000-0000-0000D21E0000}"/>
    <cellStyle name="40% - 강조색2 5 3 4 3" xfId="7932" xr:uid="{00000000-0005-0000-0000-0000D31E0000}"/>
    <cellStyle name="40% - 강조색2 5 3 5" xfId="7933" xr:uid="{00000000-0005-0000-0000-0000D41E0000}"/>
    <cellStyle name="40% - 강조색2 5 3 5 2" xfId="7934" xr:uid="{00000000-0005-0000-0000-0000D51E0000}"/>
    <cellStyle name="40% - 강조색2 5 3 6" xfId="7935" xr:uid="{00000000-0005-0000-0000-0000D61E0000}"/>
    <cellStyle name="40% - 강조색2 5 4" xfId="7936" xr:uid="{00000000-0005-0000-0000-0000D71E0000}"/>
    <cellStyle name="40% - 강조색2 5 4 2" xfId="7937" xr:uid="{00000000-0005-0000-0000-0000D81E0000}"/>
    <cellStyle name="40% - 강조색2 5 4 2 2" xfId="7938" xr:uid="{00000000-0005-0000-0000-0000D91E0000}"/>
    <cellStyle name="40% - 강조색2 5 4 2 2 2" xfId="7939" xr:uid="{00000000-0005-0000-0000-0000DA1E0000}"/>
    <cellStyle name="40% - 강조색2 5 4 2 3" xfId="7940" xr:uid="{00000000-0005-0000-0000-0000DB1E0000}"/>
    <cellStyle name="40% - 강조색2 5 4 3" xfId="7941" xr:uid="{00000000-0005-0000-0000-0000DC1E0000}"/>
    <cellStyle name="40% - 강조색2 5 4 3 2" xfId="7942" xr:uid="{00000000-0005-0000-0000-0000DD1E0000}"/>
    <cellStyle name="40% - 강조색2 5 4 3 2 2" xfId="7943" xr:uid="{00000000-0005-0000-0000-0000DE1E0000}"/>
    <cellStyle name="40% - 강조색2 5 4 3 3" xfId="7944" xr:uid="{00000000-0005-0000-0000-0000DF1E0000}"/>
    <cellStyle name="40% - 강조색2 5 4 4" xfId="7945" xr:uid="{00000000-0005-0000-0000-0000E01E0000}"/>
    <cellStyle name="40% - 강조색2 5 4 4 2" xfId="7946" xr:uid="{00000000-0005-0000-0000-0000E11E0000}"/>
    <cellStyle name="40% - 강조색2 5 4 4 2 2" xfId="7947" xr:uid="{00000000-0005-0000-0000-0000E21E0000}"/>
    <cellStyle name="40% - 강조색2 5 4 4 3" xfId="7948" xr:uid="{00000000-0005-0000-0000-0000E31E0000}"/>
    <cellStyle name="40% - 강조색2 5 4 5" xfId="7949" xr:uid="{00000000-0005-0000-0000-0000E41E0000}"/>
    <cellStyle name="40% - 강조색2 5 4 5 2" xfId="7950" xr:uid="{00000000-0005-0000-0000-0000E51E0000}"/>
    <cellStyle name="40% - 강조색2 5 4 6" xfId="7951" xr:uid="{00000000-0005-0000-0000-0000E61E0000}"/>
    <cellStyle name="40% - 강조색2 5 5" xfId="7952" xr:uid="{00000000-0005-0000-0000-0000E71E0000}"/>
    <cellStyle name="40% - 강조색2 5 5 2" xfId="7953" xr:uid="{00000000-0005-0000-0000-0000E81E0000}"/>
    <cellStyle name="40% - 강조색2 5 5 2 2" xfId="7954" xr:uid="{00000000-0005-0000-0000-0000E91E0000}"/>
    <cellStyle name="40% - 강조색2 5 5 3" xfId="7955" xr:uid="{00000000-0005-0000-0000-0000EA1E0000}"/>
    <cellStyle name="40% - 강조색2 5 6" xfId="7956" xr:uid="{00000000-0005-0000-0000-0000EB1E0000}"/>
    <cellStyle name="40% - 강조색2 5 6 2" xfId="7957" xr:uid="{00000000-0005-0000-0000-0000EC1E0000}"/>
    <cellStyle name="40% - 강조색2 5 6 2 2" xfId="7958" xr:uid="{00000000-0005-0000-0000-0000ED1E0000}"/>
    <cellStyle name="40% - 강조색2 5 6 3" xfId="7959" xr:uid="{00000000-0005-0000-0000-0000EE1E0000}"/>
    <cellStyle name="40% - 강조색2 5 7" xfId="7960" xr:uid="{00000000-0005-0000-0000-0000EF1E0000}"/>
    <cellStyle name="40% - 강조색2 5 7 2" xfId="7961" xr:uid="{00000000-0005-0000-0000-0000F01E0000}"/>
    <cellStyle name="40% - 강조색2 5 7 2 2" xfId="7962" xr:uid="{00000000-0005-0000-0000-0000F11E0000}"/>
    <cellStyle name="40% - 강조색2 5 7 3" xfId="7963" xr:uid="{00000000-0005-0000-0000-0000F21E0000}"/>
    <cellStyle name="40% - 강조색2 5 8" xfId="7964" xr:uid="{00000000-0005-0000-0000-0000F31E0000}"/>
    <cellStyle name="40% - 강조색2 5 8 2" xfId="7965" xr:uid="{00000000-0005-0000-0000-0000F41E0000}"/>
    <cellStyle name="40% - 강조색2 5 8 2 2" xfId="7966" xr:uid="{00000000-0005-0000-0000-0000F51E0000}"/>
    <cellStyle name="40% - 강조색2 5 8 3" xfId="7967" xr:uid="{00000000-0005-0000-0000-0000F61E0000}"/>
    <cellStyle name="40% - 강조색2 5 9" xfId="7968" xr:uid="{00000000-0005-0000-0000-0000F71E0000}"/>
    <cellStyle name="40% - 강조색2 5 9 2" xfId="7969" xr:uid="{00000000-0005-0000-0000-0000F81E0000}"/>
    <cellStyle name="40% - 강조색2 6" xfId="7970" xr:uid="{00000000-0005-0000-0000-0000F91E0000}"/>
    <cellStyle name="40% - 강조색2 6 10" xfId="7971" xr:uid="{00000000-0005-0000-0000-0000FA1E0000}"/>
    <cellStyle name="40% - 강조색2 6 2" xfId="7972" xr:uid="{00000000-0005-0000-0000-0000FB1E0000}"/>
    <cellStyle name="40% - 강조색2 6 2 2" xfId="7973" xr:uid="{00000000-0005-0000-0000-0000FC1E0000}"/>
    <cellStyle name="40% - 강조색2 6 2 2 2" xfId="7974" xr:uid="{00000000-0005-0000-0000-0000FD1E0000}"/>
    <cellStyle name="40% - 강조색2 6 2 2 2 2" xfId="7975" xr:uid="{00000000-0005-0000-0000-0000FE1E0000}"/>
    <cellStyle name="40% - 강조색2 6 2 2 2 2 2" xfId="7976" xr:uid="{00000000-0005-0000-0000-0000FF1E0000}"/>
    <cellStyle name="40% - 강조색2 6 2 2 2 3" xfId="7977" xr:uid="{00000000-0005-0000-0000-0000001F0000}"/>
    <cellStyle name="40% - 강조색2 6 2 2 3" xfId="7978" xr:uid="{00000000-0005-0000-0000-0000011F0000}"/>
    <cellStyle name="40% - 강조색2 6 2 2 3 2" xfId="7979" xr:uid="{00000000-0005-0000-0000-0000021F0000}"/>
    <cellStyle name="40% - 강조색2 6 2 2 3 2 2" xfId="7980" xr:uid="{00000000-0005-0000-0000-0000031F0000}"/>
    <cellStyle name="40% - 강조색2 6 2 2 3 3" xfId="7981" xr:uid="{00000000-0005-0000-0000-0000041F0000}"/>
    <cellStyle name="40% - 강조색2 6 2 2 4" xfId="7982" xr:uid="{00000000-0005-0000-0000-0000051F0000}"/>
    <cellStyle name="40% - 강조색2 6 2 2 4 2" xfId="7983" xr:uid="{00000000-0005-0000-0000-0000061F0000}"/>
    <cellStyle name="40% - 강조색2 6 2 2 4 2 2" xfId="7984" xr:uid="{00000000-0005-0000-0000-0000071F0000}"/>
    <cellStyle name="40% - 강조색2 6 2 2 4 3" xfId="7985" xr:uid="{00000000-0005-0000-0000-0000081F0000}"/>
    <cellStyle name="40% - 강조색2 6 2 2 5" xfId="7986" xr:uid="{00000000-0005-0000-0000-0000091F0000}"/>
    <cellStyle name="40% - 강조색2 6 2 2 5 2" xfId="7987" xr:uid="{00000000-0005-0000-0000-00000A1F0000}"/>
    <cellStyle name="40% - 강조색2 6 2 2 6" xfId="7988" xr:uid="{00000000-0005-0000-0000-00000B1F0000}"/>
    <cellStyle name="40% - 강조색2 6 2 3" xfId="7989" xr:uid="{00000000-0005-0000-0000-00000C1F0000}"/>
    <cellStyle name="40% - 강조색2 6 2 3 2" xfId="7990" xr:uid="{00000000-0005-0000-0000-00000D1F0000}"/>
    <cellStyle name="40% - 강조색2 6 2 3 2 2" xfId="7991" xr:uid="{00000000-0005-0000-0000-00000E1F0000}"/>
    <cellStyle name="40% - 강조색2 6 2 3 3" xfId="7992" xr:uid="{00000000-0005-0000-0000-00000F1F0000}"/>
    <cellStyle name="40% - 강조색2 6 2 4" xfId="7993" xr:uid="{00000000-0005-0000-0000-0000101F0000}"/>
    <cellStyle name="40% - 강조색2 6 2 4 2" xfId="7994" xr:uid="{00000000-0005-0000-0000-0000111F0000}"/>
    <cellStyle name="40% - 강조색2 6 2 4 2 2" xfId="7995" xr:uid="{00000000-0005-0000-0000-0000121F0000}"/>
    <cellStyle name="40% - 강조색2 6 2 4 3" xfId="7996" xr:uid="{00000000-0005-0000-0000-0000131F0000}"/>
    <cellStyle name="40% - 강조색2 6 2 5" xfId="7997" xr:uid="{00000000-0005-0000-0000-0000141F0000}"/>
    <cellStyle name="40% - 강조색2 6 2 5 2" xfId="7998" xr:uid="{00000000-0005-0000-0000-0000151F0000}"/>
    <cellStyle name="40% - 강조색2 6 2 5 2 2" xfId="7999" xr:uid="{00000000-0005-0000-0000-0000161F0000}"/>
    <cellStyle name="40% - 강조색2 6 2 5 3" xfId="8000" xr:uid="{00000000-0005-0000-0000-0000171F0000}"/>
    <cellStyle name="40% - 강조색2 6 2 6" xfId="8001" xr:uid="{00000000-0005-0000-0000-0000181F0000}"/>
    <cellStyle name="40% - 강조색2 6 2 6 2" xfId="8002" xr:uid="{00000000-0005-0000-0000-0000191F0000}"/>
    <cellStyle name="40% - 강조색2 6 2 7" xfId="8003" xr:uid="{00000000-0005-0000-0000-00001A1F0000}"/>
    <cellStyle name="40% - 강조색2 6 2 8" xfId="8004" xr:uid="{00000000-0005-0000-0000-00001B1F0000}"/>
    <cellStyle name="40% - 강조색2 6 3" xfId="8005" xr:uid="{00000000-0005-0000-0000-00001C1F0000}"/>
    <cellStyle name="40% - 강조색2 6 3 2" xfId="8006" xr:uid="{00000000-0005-0000-0000-00001D1F0000}"/>
    <cellStyle name="40% - 강조색2 6 3 2 2" xfId="8007" xr:uid="{00000000-0005-0000-0000-00001E1F0000}"/>
    <cellStyle name="40% - 강조색2 6 3 2 2 2" xfId="8008" xr:uid="{00000000-0005-0000-0000-00001F1F0000}"/>
    <cellStyle name="40% - 강조색2 6 3 2 3" xfId="8009" xr:uid="{00000000-0005-0000-0000-0000201F0000}"/>
    <cellStyle name="40% - 강조색2 6 3 3" xfId="8010" xr:uid="{00000000-0005-0000-0000-0000211F0000}"/>
    <cellStyle name="40% - 강조색2 6 3 3 2" xfId="8011" xr:uid="{00000000-0005-0000-0000-0000221F0000}"/>
    <cellStyle name="40% - 강조색2 6 3 3 2 2" xfId="8012" xr:uid="{00000000-0005-0000-0000-0000231F0000}"/>
    <cellStyle name="40% - 강조색2 6 3 3 3" xfId="8013" xr:uid="{00000000-0005-0000-0000-0000241F0000}"/>
    <cellStyle name="40% - 강조색2 6 3 4" xfId="8014" xr:uid="{00000000-0005-0000-0000-0000251F0000}"/>
    <cellStyle name="40% - 강조색2 6 3 4 2" xfId="8015" xr:uid="{00000000-0005-0000-0000-0000261F0000}"/>
    <cellStyle name="40% - 강조색2 6 3 4 2 2" xfId="8016" xr:uid="{00000000-0005-0000-0000-0000271F0000}"/>
    <cellStyle name="40% - 강조색2 6 3 4 3" xfId="8017" xr:uid="{00000000-0005-0000-0000-0000281F0000}"/>
    <cellStyle name="40% - 강조색2 6 3 5" xfId="8018" xr:uid="{00000000-0005-0000-0000-0000291F0000}"/>
    <cellStyle name="40% - 강조색2 6 3 5 2" xfId="8019" xr:uid="{00000000-0005-0000-0000-00002A1F0000}"/>
    <cellStyle name="40% - 강조색2 6 3 6" xfId="8020" xr:uid="{00000000-0005-0000-0000-00002B1F0000}"/>
    <cellStyle name="40% - 강조색2 6 4" xfId="8021" xr:uid="{00000000-0005-0000-0000-00002C1F0000}"/>
    <cellStyle name="40% - 강조색2 6 4 2" xfId="8022" xr:uid="{00000000-0005-0000-0000-00002D1F0000}"/>
    <cellStyle name="40% - 강조색2 6 4 2 2" xfId="8023" xr:uid="{00000000-0005-0000-0000-00002E1F0000}"/>
    <cellStyle name="40% - 강조색2 6 4 3" xfId="8024" xr:uid="{00000000-0005-0000-0000-00002F1F0000}"/>
    <cellStyle name="40% - 강조색2 6 5" xfId="8025" xr:uid="{00000000-0005-0000-0000-0000301F0000}"/>
    <cellStyle name="40% - 강조색2 6 5 2" xfId="8026" xr:uid="{00000000-0005-0000-0000-0000311F0000}"/>
    <cellStyle name="40% - 강조색2 6 5 2 2" xfId="8027" xr:uid="{00000000-0005-0000-0000-0000321F0000}"/>
    <cellStyle name="40% - 강조색2 6 5 3" xfId="8028" xr:uid="{00000000-0005-0000-0000-0000331F0000}"/>
    <cellStyle name="40% - 강조색2 6 6" xfId="8029" xr:uid="{00000000-0005-0000-0000-0000341F0000}"/>
    <cellStyle name="40% - 강조색2 6 6 2" xfId="8030" xr:uid="{00000000-0005-0000-0000-0000351F0000}"/>
    <cellStyle name="40% - 강조색2 6 6 2 2" xfId="8031" xr:uid="{00000000-0005-0000-0000-0000361F0000}"/>
    <cellStyle name="40% - 강조색2 6 6 3" xfId="8032" xr:uid="{00000000-0005-0000-0000-0000371F0000}"/>
    <cellStyle name="40% - 강조색2 6 7" xfId="8033" xr:uid="{00000000-0005-0000-0000-0000381F0000}"/>
    <cellStyle name="40% - 강조색2 6 7 2" xfId="8034" xr:uid="{00000000-0005-0000-0000-0000391F0000}"/>
    <cellStyle name="40% - 강조색2 6 7 2 2" xfId="8035" xr:uid="{00000000-0005-0000-0000-00003A1F0000}"/>
    <cellStyle name="40% - 강조색2 6 7 3" xfId="8036" xr:uid="{00000000-0005-0000-0000-00003B1F0000}"/>
    <cellStyle name="40% - 강조색2 6 8" xfId="8037" xr:uid="{00000000-0005-0000-0000-00003C1F0000}"/>
    <cellStyle name="40% - 강조색2 6 8 2" xfId="8038" xr:uid="{00000000-0005-0000-0000-00003D1F0000}"/>
    <cellStyle name="40% - 강조색2 6 9" xfId="8039" xr:uid="{00000000-0005-0000-0000-00003E1F0000}"/>
    <cellStyle name="40% - 강조색2 7" xfId="8040" xr:uid="{00000000-0005-0000-0000-00003F1F0000}"/>
    <cellStyle name="40% - 강조색2 7 2" xfId="8041" xr:uid="{00000000-0005-0000-0000-0000401F0000}"/>
    <cellStyle name="40% - 강조색2 7 2 2" xfId="8042" xr:uid="{00000000-0005-0000-0000-0000411F0000}"/>
    <cellStyle name="40% - 강조색2 7 2 2 2" xfId="8043" xr:uid="{00000000-0005-0000-0000-0000421F0000}"/>
    <cellStyle name="40% - 강조색2 7 2 2 2 2" xfId="8044" xr:uid="{00000000-0005-0000-0000-0000431F0000}"/>
    <cellStyle name="40% - 강조색2 7 2 2 3" xfId="8045" xr:uid="{00000000-0005-0000-0000-0000441F0000}"/>
    <cellStyle name="40% - 강조색2 7 2 3" xfId="8046" xr:uid="{00000000-0005-0000-0000-0000451F0000}"/>
    <cellStyle name="40% - 강조색2 7 2 3 2" xfId="8047" xr:uid="{00000000-0005-0000-0000-0000461F0000}"/>
    <cellStyle name="40% - 강조색2 7 2 3 2 2" xfId="8048" xr:uid="{00000000-0005-0000-0000-0000471F0000}"/>
    <cellStyle name="40% - 강조색2 7 2 3 3" xfId="8049" xr:uid="{00000000-0005-0000-0000-0000481F0000}"/>
    <cellStyle name="40% - 강조색2 7 2 4" xfId="8050" xr:uid="{00000000-0005-0000-0000-0000491F0000}"/>
    <cellStyle name="40% - 강조색2 7 2 4 2" xfId="8051" xr:uid="{00000000-0005-0000-0000-00004A1F0000}"/>
    <cellStyle name="40% - 강조색2 7 2 4 2 2" xfId="8052" xr:uid="{00000000-0005-0000-0000-00004B1F0000}"/>
    <cellStyle name="40% - 강조색2 7 2 4 3" xfId="8053" xr:uid="{00000000-0005-0000-0000-00004C1F0000}"/>
    <cellStyle name="40% - 강조색2 7 2 5" xfId="8054" xr:uid="{00000000-0005-0000-0000-00004D1F0000}"/>
    <cellStyle name="40% - 강조색2 7 2 5 2" xfId="8055" xr:uid="{00000000-0005-0000-0000-00004E1F0000}"/>
    <cellStyle name="40% - 강조색2 7 2 6" xfId="8056" xr:uid="{00000000-0005-0000-0000-00004F1F0000}"/>
    <cellStyle name="40% - 강조색2 7 3" xfId="8057" xr:uid="{00000000-0005-0000-0000-0000501F0000}"/>
    <cellStyle name="40% - 강조색2 7 3 2" xfId="8058" xr:uid="{00000000-0005-0000-0000-0000511F0000}"/>
    <cellStyle name="40% - 강조색2 7 3 2 2" xfId="8059" xr:uid="{00000000-0005-0000-0000-0000521F0000}"/>
    <cellStyle name="40% - 강조색2 7 3 3" xfId="8060" xr:uid="{00000000-0005-0000-0000-0000531F0000}"/>
    <cellStyle name="40% - 강조색2 7 4" xfId="8061" xr:uid="{00000000-0005-0000-0000-0000541F0000}"/>
    <cellStyle name="40% - 강조색2 7 4 2" xfId="8062" xr:uid="{00000000-0005-0000-0000-0000551F0000}"/>
    <cellStyle name="40% - 강조색2 7 4 2 2" xfId="8063" xr:uid="{00000000-0005-0000-0000-0000561F0000}"/>
    <cellStyle name="40% - 강조색2 7 4 3" xfId="8064" xr:uid="{00000000-0005-0000-0000-0000571F0000}"/>
    <cellStyle name="40% - 강조색2 7 5" xfId="8065" xr:uid="{00000000-0005-0000-0000-0000581F0000}"/>
    <cellStyle name="40% - 강조색2 7 5 2" xfId="8066" xr:uid="{00000000-0005-0000-0000-0000591F0000}"/>
    <cellStyle name="40% - 강조색2 7 5 2 2" xfId="8067" xr:uid="{00000000-0005-0000-0000-00005A1F0000}"/>
    <cellStyle name="40% - 강조색2 7 5 3" xfId="8068" xr:uid="{00000000-0005-0000-0000-00005B1F0000}"/>
    <cellStyle name="40% - 강조색2 7 6" xfId="8069" xr:uid="{00000000-0005-0000-0000-00005C1F0000}"/>
    <cellStyle name="40% - 강조색2 7 6 2" xfId="8070" xr:uid="{00000000-0005-0000-0000-00005D1F0000}"/>
    <cellStyle name="40% - 강조색2 7 7" xfId="8071" xr:uid="{00000000-0005-0000-0000-00005E1F0000}"/>
    <cellStyle name="40% - 강조색2 7 8" xfId="8072" xr:uid="{00000000-0005-0000-0000-00005F1F0000}"/>
    <cellStyle name="40% - 강조색2 8" xfId="8073" xr:uid="{00000000-0005-0000-0000-0000601F0000}"/>
    <cellStyle name="40% - 강조색2 8 2" xfId="8074" xr:uid="{00000000-0005-0000-0000-0000611F0000}"/>
    <cellStyle name="40% - 강조색2 8 2 2" xfId="8075" xr:uid="{00000000-0005-0000-0000-0000621F0000}"/>
    <cellStyle name="40% - 강조색2 8 2 2 2" xfId="8076" xr:uid="{00000000-0005-0000-0000-0000631F0000}"/>
    <cellStyle name="40% - 강조색2 8 2 3" xfId="8077" xr:uid="{00000000-0005-0000-0000-0000641F0000}"/>
    <cellStyle name="40% - 강조색2 8 3" xfId="8078" xr:uid="{00000000-0005-0000-0000-0000651F0000}"/>
    <cellStyle name="40% - 강조색2 8 3 2" xfId="8079" xr:uid="{00000000-0005-0000-0000-0000661F0000}"/>
    <cellStyle name="40% - 강조색2 8 3 2 2" xfId="8080" xr:uid="{00000000-0005-0000-0000-0000671F0000}"/>
    <cellStyle name="40% - 강조색2 8 3 3" xfId="8081" xr:uid="{00000000-0005-0000-0000-0000681F0000}"/>
    <cellStyle name="40% - 강조색2 8 4" xfId="8082" xr:uid="{00000000-0005-0000-0000-0000691F0000}"/>
    <cellStyle name="40% - 강조색2 8 4 2" xfId="8083" xr:uid="{00000000-0005-0000-0000-00006A1F0000}"/>
    <cellStyle name="40% - 강조색2 8 4 2 2" xfId="8084" xr:uid="{00000000-0005-0000-0000-00006B1F0000}"/>
    <cellStyle name="40% - 강조색2 8 4 3" xfId="8085" xr:uid="{00000000-0005-0000-0000-00006C1F0000}"/>
    <cellStyle name="40% - 강조색2 8 5" xfId="8086" xr:uid="{00000000-0005-0000-0000-00006D1F0000}"/>
    <cellStyle name="40% - 강조색2 8 5 2" xfId="8087" xr:uid="{00000000-0005-0000-0000-00006E1F0000}"/>
    <cellStyle name="40% - 강조색2 8 6" xfId="8088" xr:uid="{00000000-0005-0000-0000-00006F1F0000}"/>
    <cellStyle name="40% - 강조색2 9" xfId="8089" xr:uid="{00000000-0005-0000-0000-0000701F0000}"/>
    <cellStyle name="40% - 강조색2 9 2" xfId="8090" xr:uid="{00000000-0005-0000-0000-0000711F0000}"/>
    <cellStyle name="40% - 강조색2 9 2 2" xfId="8091" xr:uid="{00000000-0005-0000-0000-0000721F0000}"/>
    <cellStyle name="40% - 강조색2 9 2 2 2" xfId="8092" xr:uid="{00000000-0005-0000-0000-0000731F0000}"/>
    <cellStyle name="40% - 강조색2 9 2 3" xfId="8093" xr:uid="{00000000-0005-0000-0000-0000741F0000}"/>
    <cellStyle name="40% - 강조색2 9 3" xfId="8094" xr:uid="{00000000-0005-0000-0000-0000751F0000}"/>
    <cellStyle name="40% - 강조색2 9 3 2" xfId="8095" xr:uid="{00000000-0005-0000-0000-0000761F0000}"/>
    <cellStyle name="40% - 강조색2 9 3 2 2" xfId="8096" xr:uid="{00000000-0005-0000-0000-0000771F0000}"/>
    <cellStyle name="40% - 강조색2 9 3 3" xfId="8097" xr:uid="{00000000-0005-0000-0000-0000781F0000}"/>
    <cellStyle name="40% - 강조색2 9 4" xfId="8098" xr:uid="{00000000-0005-0000-0000-0000791F0000}"/>
    <cellStyle name="40% - 강조색2 9 4 2" xfId="8099" xr:uid="{00000000-0005-0000-0000-00007A1F0000}"/>
    <cellStyle name="40% - 강조색2 9 4 2 2" xfId="8100" xr:uid="{00000000-0005-0000-0000-00007B1F0000}"/>
    <cellStyle name="40% - 강조색2 9 4 3" xfId="8101" xr:uid="{00000000-0005-0000-0000-00007C1F0000}"/>
    <cellStyle name="40% - 강조색2 9 5" xfId="8102" xr:uid="{00000000-0005-0000-0000-00007D1F0000}"/>
    <cellStyle name="40% - 강조색2 9 5 2" xfId="8103" xr:uid="{00000000-0005-0000-0000-00007E1F0000}"/>
    <cellStyle name="40% - 강조색2 9 6" xfId="8104" xr:uid="{00000000-0005-0000-0000-00007F1F0000}"/>
    <cellStyle name="40% - 강조색3" xfId="28" builtinId="39" customBuiltin="1"/>
    <cellStyle name="40% - 강조색3 10" xfId="8105" xr:uid="{00000000-0005-0000-0000-0000811F0000}"/>
    <cellStyle name="40% - 강조색3 10 2" xfId="8106" xr:uid="{00000000-0005-0000-0000-0000821F0000}"/>
    <cellStyle name="40% - 강조색3 10 2 2" xfId="8107" xr:uid="{00000000-0005-0000-0000-0000831F0000}"/>
    <cellStyle name="40% - 강조색3 10 3" xfId="8108" xr:uid="{00000000-0005-0000-0000-0000841F0000}"/>
    <cellStyle name="40% - 강조색3 11" xfId="8109" xr:uid="{00000000-0005-0000-0000-0000851F0000}"/>
    <cellStyle name="40% - 강조색3 11 2" xfId="8110" xr:uid="{00000000-0005-0000-0000-0000861F0000}"/>
    <cellStyle name="40% - 강조색3 11 2 2" xfId="8111" xr:uid="{00000000-0005-0000-0000-0000871F0000}"/>
    <cellStyle name="40% - 강조색3 11 3" xfId="8112" xr:uid="{00000000-0005-0000-0000-0000881F0000}"/>
    <cellStyle name="40% - 강조색3 12" xfId="8113" xr:uid="{00000000-0005-0000-0000-0000891F0000}"/>
    <cellStyle name="40% - 강조색3 12 2" xfId="8114" xr:uid="{00000000-0005-0000-0000-00008A1F0000}"/>
    <cellStyle name="40% - 강조색3 12 2 2" xfId="8115" xr:uid="{00000000-0005-0000-0000-00008B1F0000}"/>
    <cellStyle name="40% - 강조색3 12 3" xfId="8116" xr:uid="{00000000-0005-0000-0000-00008C1F0000}"/>
    <cellStyle name="40% - 강조색3 13" xfId="8117" xr:uid="{00000000-0005-0000-0000-00008D1F0000}"/>
    <cellStyle name="40% - 강조색3 13 2" xfId="8118" xr:uid="{00000000-0005-0000-0000-00008E1F0000}"/>
    <cellStyle name="40% - 강조색3 13 2 2" xfId="8119" xr:uid="{00000000-0005-0000-0000-00008F1F0000}"/>
    <cellStyle name="40% - 강조색3 13 3" xfId="8120" xr:uid="{00000000-0005-0000-0000-0000901F0000}"/>
    <cellStyle name="40% - 강조색3 14" xfId="8121" xr:uid="{00000000-0005-0000-0000-0000911F0000}"/>
    <cellStyle name="40% - 강조색3 14 2" xfId="8122" xr:uid="{00000000-0005-0000-0000-0000921F0000}"/>
    <cellStyle name="40% - 강조색3 15" xfId="8123" xr:uid="{00000000-0005-0000-0000-0000931F0000}"/>
    <cellStyle name="40% - 강조색3 16" xfId="8124" xr:uid="{00000000-0005-0000-0000-0000941F0000}"/>
    <cellStyle name="40% - 강조색3 2" xfId="8125" xr:uid="{00000000-0005-0000-0000-0000951F0000}"/>
    <cellStyle name="40% - 강조색3 2 10" xfId="8126" xr:uid="{00000000-0005-0000-0000-0000961F0000}"/>
    <cellStyle name="40% - 강조색3 2 10 2" xfId="8127" xr:uid="{00000000-0005-0000-0000-0000971F0000}"/>
    <cellStyle name="40% - 강조색3 2 10 2 2" xfId="8128" xr:uid="{00000000-0005-0000-0000-0000981F0000}"/>
    <cellStyle name="40% - 강조색3 2 10 3" xfId="8129" xr:uid="{00000000-0005-0000-0000-0000991F0000}"/>
    <cellStyle name="40% - 강조색3 2 11" xfId="8130" xr:uid="{00000000-0005-0000-0000-00009A1F0000}"/>
    <cellStyle name="40% - 강조색3 2 11 2" xfId="8131" xr:uid="{00000000-0005-0000-0000-00009B1F0000}"/>
    <cellStyle name="40% - 강조색3 2 11 2 2" xfId="8132" xr:uid="{00000000-0005-0000-0000-00009C1F0000}"/>
    <cellStyle name="40% - 강조색3 2 11 3" xfId="8133" xr:uid="{00000000-0005-0000-0000-00009D1F0000}"/>
    <cellStyle name="40% - 강조색3 2 12" xfId="8134" xr:uid="{00000000-0005-0000-0000-00009E1F0000}"/>
    <cellStyle name="40% - 강조색3 2 12 2" xfId="8135" xr:uid="{00000000-0005-0000-0000-00009F1F0000}"/>
    <cellStyle name="40% - 강조색3 2 13" xfId="8136" xr:uid="{00000000-0005-0000-0000-0000A01F0000}"/>
    <cellStyle name="40% - 강조색3 2 14" xfId="8137" xr:uid="{00000000-0005-0000-0000-0000A11F0000}"/>
    <cellStyle name="40% - 강조색3 2 2" xfId="8138" xr:uid="{00000000-0005-0000-0000-0000A21F0000}"/>
    <cellStyle name="40% - 강조색3 2 2 10" xfId="8139" xr:uid="{00000000-0005-0000-0000-0000A31F0000}"/>
    <cellStyle name="40% - 강조색3 2 2 11" xfId="8140" xr:uid="{00000000-0005-0000-0000-0000A41F0000}"/>
    <cellStyle name="40% - 강조색3 2 2 2" xfId="8141" xr:uid="{00000000-0005-0000-0000-0000A51F0000}"/>
    <cellStyle name="40% - 강조색3 2 2 2 2" xfId="8142" xr:uid="{00000000-0005-0000-0000-0000A61F0000}"/>
    <cellStyle name="40% - 강조색3 2 2 2 2 2" xfId="8143" xr:uid="{00000000-0005-0000-0000-0000A71F0000}"/>
    <cellStyle name="40% - 강조색3 2 2 2 2 2 2" xfId="8144" xr:uid="{00000000-0005-0000-0000-0000A81F0000}"/>
    <cellStyle name="40% - 강조색3 2 2 2 2 2 2 2" xfId="8145" xr:uid="{00000000-0005-0000-0000-0000A91F0000}"/>
    <cellStyle name="40% - 강조색3 2 2 2 2 2 3" xfId="8146" xr:uid="{00000000-0005-0000-0000-0000AA1F0000}"/>
    <cellStyle name="40% - 강조색3 2 2 2 2 3" xfId="8147" xr:uid="{00000000-0005-0000-0000-0000AB1F0000}"/>
    <cellStyle name="40% - 강조색3 2 2 2 2 3 2" xfId="8148" xr:uid="{00000000-0005-0000-0000-0000AC1F0000}"/>
    <cellStyle name="40% - 강조색3 2 2 2 2 3 2 2" xfId="8149" xr:uid="{00000000-0005-0000-0000-0000AD1F0000}"/>
    <cellStyle name="40% - 강조색3 2 2 2 2 3 3" xfId="8150" xr:uid="{00000000-0005-0000-0000-0000AE1F0000}"/>
    <cellStyle name="40% - 강조색3 2 2 2 2 4" xfId="8151" xr:uid="{00000000-0005-0000-0000-0000AF1F0000}"/>
    <cellStyle name="40% - 강조색3 2 2 2 2 4 2" xfId="8152" xr:uid="{00000000-0005-0000-0000-0000B01F0000}"/>
    <cellStyle name="40% - 강조색3 2 2 2 2 4 2 2" xfId="8153" xr:uid="{00000000-0005-0000-0000-0000B11F0000}"/>
    <cellStyle name="40% - 강조색3 2 2 2 2 4 3" xfId="8154" xr:uid="{00000000-0005-0000-0000-0000B21F0000}"/>
    <cellStyle name="40% - 강조색3 2 2 2 2 5" xfId="8155" xr:uid="{00000000-0005-0000-0000-0000B31F0000}"/>
    <cellStyle name="40% - 강조색3 2 2 2 2 5 2" xfId="8156" xr:uid="{00000000-0005-0000-0000-0000B41F0000}"/>
    <cellStyle name="40% - 강조색3 2 2 2 2 6" xfId="8157" xr:uid="{00000000-0005-0000-0000-0000B51F0000}"/>
    <cellStyle name="40% - 강조색3 2 2 2 3" xfId="8158" xr:uid="{00000000-0005-0000-0000-0000B61F0000}"/>
    <cellStyle name="40% - 강조색3 2 2 2 3 2" xfId="8159" xr:uid="{00000000-0005-0000-0000-0000B71F0000}"/>
    <cellStyle name="40% - 강조색3 2 2 2 3 2 2" xfId="8160" xr:uid="{00000000-0005-0000-0000-0000B81F0000}"/>
    <cellStyle name="40% - 강조색3 2 2 2 3 3" xfId="8161" xr:uid="{00000000-0005-0000-0000-0000B91F0000}"/>
    <cellStyle name="40% - 강조색3 2 2 2 4" xfId="8162" xr:uid="{00000000-0005-0000-0000-0000BA1F0000}"/>
    <cellStyle name="40% - 강조색3 2 2 2 4 2" xfId="8163" xr:uid="{00000000-0005-0000-0000-0000BB1F0000}"/>
    <cellStyle name="40% - 강조색3 2 2 2 4 2 2" xfId="8164" xr:uid="{00000000-0005-0000-0000-0000BC1F0000}"/>
    <cellStyle name="40% - 강조색3 2 2 2 4 3" xfId="8165" xr:uid="{00000000-0005-0000-0000-0000BD1F0000}"/>
    <cellStyle name="40% - 강조색3 2 2 2 5" xfId="8166" xr:uid="{00000000-0005-0000-0000-0000BE1F0000}"/>
    <cellStyle name="40% - 강조색3 2 2 2 5 2" xfId="8167" xr:uid="{00000000-0005-0000-0000-0000BF1F0000}"/>
    <cellStyle name="40% - 강조색3 2 2 2 5 2 2" xfId="8168" xr:uid="{00000000-0005-0000-0000-0000C01F0000}"/>
    <cellStyle name="40% - 강조색3 2 2 2 5 3" xfId="8169" xr:uid="{00000000-0005-0000-0000-0000C11F0000}"/>
    <cellStyle name="40% - 강조색3 2 2 2 6" xfId="8170" xr:uid="{00000000-0005-0000-0000-0000C21F0000}"/>
    <cellStyle name="40% - 강조색3 2 2 2 6 2" xfId="8171" xr:uid="{00000000-0005-0000-0000-0000C31F0000}"/>
    <cellStyle name="40% - 강조색3 2 2 2 6 2 2" xfId="8172" xr:uid="{00000000-0005-0000-0000-0000C41F0000}"/>
    <cellStyle name="40% - 강조색3 2 2 2 6 3" xfId="8173" xr:uid="{00000000-0005-0000-0000-0000C51F0000}"/>
    <cellStyle name="40% - 강조색3 2 2 2 7" xfId="8174" xr:uid="{00000000-0005-0000-0000-0000C61F0000}"/>
    <cellStyle name="40% - 강조색3 2 2 2 7 2" xfId="8175" xr:uid="{00000000-0005-0000-0000-0000C71F0000}"/>
    <cellStyle name="40% - 강조색3 2 2 2 8" xfId="8176" xr:uid="{00000000-0005-0000-0000-0000C81F0000}"/>
    <cellStyle name="40% - 강조색3 2 2 2 9" xfId="8177" xr:uid="{00000000-0005-0000-0000-0000C91F0000}"/>
    <cellStyle name="40% - 강조색3 2 2 3" xfId="8178" xr:uid="{00000000-0005-0000-0000-0000CA1F0000}"/>
    <cellStyle name="40% - 강조색3 2 2 3 2" xfId="8179" xr:uid="{00000000-0005-0000-0000-0000CB1F0000}"/>
    <cellStyle name="40% - 강조색3 2 2 3 2 2" xfId="8180" xr:uid="{00000000-0005-0000-0000-0000CC1F0000}"/>
    <cellStyle name="40% - 강조색3 2 2 3 2 2 2" xfId="8181" xr:uid="{00000000-0005-0000-0000-0000CD1F0000}"/>
    <cellStyle name="40% - 강조색3 2 2 3 2 3" xfId="8182" xr:uid="{00000000-0005-0000-0000-0000CE1F0000}"/>
    <cellStyle name="40% - 강조색3 2 2 3 3" xfId="8183" xr:uid="{00000000-0005-0000-0000-0000CF1F0000}"/>
    <cellStyle name="40% - 강조색3 2 2 3 3 2" xfId="8184" xr:uid="{00000000-0005-0000-0000-0000D01F0000}"/>
    <cellStyle name="40% - 강조색3 2 2 3 3 2 2" xfId="8185" xr:uid="{00000000-0005-0000-0000-0000D11F0000}"/>
    <cellStyle name="40% - 강조색3 2 2 3 3 3" xfId="8186" xr:uid="{00000000-0005-0000-0000-0000D21F0000}"/>
    <cellStyle name="40% - 강조색3 2 2 3 4" xfId="8187" xr:uid="{00000000-0005-0000-0000-0000D31F0000}"/>
    <cellStyle name="40% - 강조색3 2 2 3 4 2" xfId="8188" xr:uid="{00000000-0005-0000-0000-0000D41F0000}"/>
    <cellStyle name="40% - 강조색3 2 2 3 4 2 2" xfId="8189" xr:uid="{00000000-0005-0000-0000-0000D51F0000}"/>
    <cellStyle name="40% - 강조색3 2 2 3 4 3" xfId="8190" xr:uid="{00000000-0005-0000-0000-0000D61F0000}"/>
    <cellStyle name="40% - 강조색3 2 2 3 5" xfId="8191" xr:uid="{00000000-0005-0000-0000-0000D71F0000}"/>
    <cellStyle name="40% - 강조색3 2 2 3 5 2" xfId="8192" xr:uid="{00000000-0005-0000-0000-0000D81F0000}"/>
    <cellStyle name="40% - 강조색3 2 2 3 6" xfId="8193" xr:uid="{00000000-0005-0000-0000-0000D91F0000}"/>
    <cellStyle name="40% - 강조색3 2 2 4" xfId="8194" xr:uid="{00000000-0005-0000-0000-0000DA1F0000}"/>
    <cellStyle name="40% - 강조색3 2 2 4 2" xfId="8195" xr:uid="{00000000-0005-0000-0000-0000DB1F0000}"/>
    <cellStyle name="40% - 강조색3 2 2 4 2 2" xfId="8196" xr:uid="{00000000-0005-0000-0000-0000DC1F0000}"/>
    <cellStyle name="40% - 강조색3 2 2 4 2 2 2" xfId="8197" xr:uid="{00000000-0005-0000-0000-0000DD1F0000}"/>
    <cellStyle name="40% - 강조색3 2 2 4 2 3" xfId="8198" xr:uid="{00000000-0005-0000-0000-0000DE1F0000}"/>
    <cellStyle name="40% - 강조색3 2 2 4 3" xfId="8199" xr:uid="{00000000-0005-0000-0000-0000DF1F0000}"/>
    <cellStyle name="40% - 강조색3 2 2 4 3 2" xfId="8200" xr:uid="{00000000-0005-0000-0000-0000E01F0000}"/>
    <cellStyle name="40% - 강조색3 2 2 4 3 2 2" xfId="8201" xr:uid="{00000000-0005-0000-0000-0000E11F0000}"/>
    <cellStyle name="40% - 강조색3 2 2 4 3 3" xfId="8202" xr:uid="{00000000-0005-0000-0000-0000E21F0000}"/>
    <cellStyle name="40% - 강조색3 2 2 4 4" xfId="8203" xr:uid="{00000000-0005-0000-0000-0000E31F0000}"/>
    <cellStyle name="40% - 강조색3 2 2 4 4 2" xfId="8204" xr:uid="{00000000-0005-0000-0000-0000E41F0000}"/>
    <cellStyle name="40% - 강조색3 2 2 4 4 2 2" xfId="8205" xr:uid="{00000000-0005-0000-0000-0000E51F0000}"/>
    <cellStyle name="40% - 강조색3 2 2 4 4 3" xfId="8206" xr:uid="{00000000-0005-0000-0000-0000E61F0000}"/>
    <cellStyle name="40% - 강조색3 2 2 4 5" xfId="8207" xr:uid="{00000000-0005-0000-0000-0000E71F0000}"/>
    <cellStyle name="40% - 강조색3 2 2 4 5 2" xfId="8208" xr:uid="{00000000-0005-0000-0000-0000E81F0000}"/>
    <cellStyle name="40% - 강조색3 2 2 4 6" xfId="8209" xr:uid="{00000000-0005-0000-0000-0000E91F0000}"/>
    <cellStyle name="40% - 강조색3 2 2 5" xfId="8210" xr:uid="{00000000-0005-0000-0000-0000EA1F0000}"/>
    <cellStyle name="40% - 강조색3 2 2 5 2" xfId="8211" xr:uid="{00000000-0005-0000-0000-0000EB1F0000}"/>
    <cellStyle name="40% - 강조색3 2 2 5 2 2" xfId="8212" xr:uid="{00000000-0005-0000-0000-0000EC1F0000}"/>
    <cellStyle name="40% - 강조색3 2 2 5 3" xfId="8213" xr:uid="{00000000-0005-0000-0000-0000ED1F0000}"/>
    <cellStyle name="40% - 강조색3 2 2 6" xfId="8214" xr:uid="{00000000-0005-0000-0000-0000EE1F0000}"/>
    <cellStyle name="40% - 강조색3 2 2 6 2" xfId="8215" xr:uid="{00000000-0005-0000-0000-0000EF1F0000}"/>
    <cellStyle name="40% - 강조색3 2 2 6 2 2" xfId="8216" xr:uid="{00000000-0005-0000-0000-0000F01F0000}"/>
    <cellStyle name="40% - 강조색3 2 2 6 3" xfId="8217" xr:uid="{00000000-0005-0000-0000-0000F11F0000}"/>
    <cellStyle name="40% - 강조색3 2 2 7" xfId="8218" xr:uid="{00000000-0005-0000-0000-0000F21F0000}"/>
    <cellStyle name="40% - 강조색3 2 2 7 2" xfId="8219" xr:uid="{00000000-0005-0000-0000-0000F31F0000}"/>
    <cellStyle name="40% - 강조색3 2 2 7 2 2" xfId="8220" xr:uid="{00000000-0005-0000-0000-0000F41F0000}"/>
    <cellStyle name="40% - 강조색3 2 2 7 3" xfId="8221" xr:uid="{00000000-0005-0000-0000-0000F51F0000}"/>
    <cellStyle name="40% - 강조색3 2 2 8" xfId="8222" xr:uid="{00000000-0005-0000-0000-0000F61F0000}"/>
    <cellStyle name="40% - 강조색3 2 2 8 2" xfId="8223" xr:uid="{00000000-0005-0000-0000-0000F71F0000}"/>
    <cellStyle name="40% - 강조색3 2 2 8 2 2" xfId="8224" xr:uid="{00000000-0005-0000-0000-0000F81F0000}"/>
    <cellStyle name="40% - 강조색3 2 2 8 3" xfId="8225" xr:uid="{00000000-0005-0000-0000-0000F91F0000}"/>
    <cellStyle name="40% - 강조색3 2 2 9" xfId="8226" xr:uid="{00000000-0005-0000-0000-0000FA1F0000}"/>
    <cellStyle name="40% - 강조색3 2 2 9 2" xfId="8227" xr:uid="{00000000-0005-0000-0000-0000FB1F0000}"/>
    <cellStyle name="40% - 강조색3 2 3" xfId="8228" xr:uid="{00000000-0005-0000-0000-0000FC1F0000}"/>
    <cellStyle name="40% - 강조색3 2 3 10" xfId="8229" xr:uid="{00000000-0005-0000-0000-0000FD1F0000}"/>
    <cellStyle name="40% - 강조색3 2 3 11" xfId="8230" xr:uid="{00000000-0005-0000-0000-0000FE1F0000}"/>
    <cellStyle name="40% - 강조색3 2 3 2" xfId="8231" xr:uid="{00000000-0005-0000-0000-0000FF1F0000}"/>
    <cellStyle name="40% - 강조색3 2 3 2 2" xfId="8232" xr:uid="{00000000-0005-0000-0000-000000200000}"/>
    <cellStyle name="40% - 강조색3 2 3 2 2 2" xfId="8233" xr:uid="{00000000-0005-0000-0000-000001200000}"/>
    <cellStyle name="40% - 강조색3 2 3 2 2 2 2" xfId="8234" xr:uid="{00000000-0005-0000-0000-000002200000}"/>
    <cellStyle name="40% - 강조색3 2 3 2 2 2 2 2" xfId="8235" xr:uid="{00000000-0005-0000-0000-000003200000}"/>
    <cellStyle name="40% - 강조색3 2 3 2 2 2 3" xfId="8236" xr:uid="{00000000-0005-0000-0000-000004200000}"/>
    <cellStyle name="40% - 강조색3 2 3 2 2 3" xfId="8237" xr:uid="{00000000-0005-0000-0000-000005200000}"/>
    <cellStyle name="40% - 강조색3 2 3 2 2 3 2" xfId="8238" xr:uid="{00000000-0005-0000-0000-000006200000}"/>
    <cellStyle name="40% - 강조색3 2 3 2 2 3 2 2" xfId="8239" xr:uid="{00000000-0005-0000-0000-000007200000}"/>
    <cellStyle name="40% - 강조색3 2 3 2 2 3 3" xfId="8240" xr:uid="{00000000-0005-0000-0000-000008200000}"/>
    <cellStyle name="40% - 강조색3 2 3 2 2 4" xfId="8241" xr:uid="{00000000-0005-0000-0000-000009200000}"/>
    <cellStyle name="40% - 강조색3 2 3 2 2 4 2" xfId="8242" xr:uid="{00000000-0005-0000-0000-00000A200000}"/>
    <cellStyle name="40% - 강조색3 2 3 2 2 4 2 2" xfId="8243" xr:uid="{00000000-0005-0000-0000-00000B200000}"/>
    <cellStyle name="40% - 강조색3 2 3 2 2 4 3" xfId="8244" xr:uid="{00000000-0005-0000-0000-00000C200000}"/>
    <cellStyle name="40% - 강조색3 2 3 2 2 5" xfId="8245" xr:uid="{00000000-0005-0000-0000-00000D200000}"/>
    <cellStyle name="40% - 강조색3 2 3 2 2 5 2" xfId="8246" xr:uid="{00000000-0005-0000-0000-00000E200000}"/>
    <cellStyle name="40% - 강조색3 2 3 2 2 6" xfId="8247" xr:uid="{00000000-0005-0000-0000-00000F200000}"/>
    <cellStyle name="40% - 강조색3 2 3 2 3" xfId="8248" xr:uid="{00000000-0005-0000-0000-000010200000}"/>
    <cellStyle name="40% - 강조색3 2 3 2 3 2" xfId="8249" xr:uid="{00000000-0005-0000-0000-000011200000}"/>
    <cellStyle name="40% - 강조색3 2 3 2 3 2 2" xfId="8250" xr:uid="{00000000-0005-0000-0000-000012200000}"/>
    <cellStyle name="40% - 강조색3 2 3 2 3 3" xfId="8251" xr:uid="{00000000-0005-0000-0000-000013200000}"/>
    <cellStyle name="40% - 강조색3 2 3 2 4" xfId="8252" xr:uid="{00000000-0005-0000-0000-000014200000}"/>
    <cellStyle name="40% - 강조색3 2 3 2 4 2" xfId="8253" xr:uid="{00000000-0005-0000-0000-000015200000}"/>
    <cellStyle name="40% - 강조색3 2 3 2 4 2 2" xfId="8254" xr:uid="{00000000-0005-0000-0000-000016200000}"/>
    <cellStyle name="40% - 강조색3 2 3 2 4 3" xfId="8255" xr:uid="{00000000-0005-0000-0000-000017200000}"/>
    <cellStyle name="40% - 강조색3 2 3 2 5" xfId="8256" xr:uid="{00000000-0005-0000-0000-000018200000}"/>
    <cellStyle name="40% - 강조색3 2 3 2 5 2" xfId="8257" xr:uid="{00000000-0005-0000-0000-000019200000}"/>
    <cellStyle name="40% - 강조색3 2 3 2 5 2 2" xfId="8258" xr:uid="{00000000-0005-0000-0000-00001A200000}"/>
    <cellStyle name="40% - 강조색3 2 3 2 5 3" xfId="8259" xr:uid="{00000000-0005-0000-0000-00001B200000}"/>
    <cellStyle name="40% - 강조색3 2 3 2 6" xfId="8260" xr:uid="{00000000-0005-0000-0000-00001C200000}"/>
    <cellStyle name="40% - 강조색3 2 3 2 6 2" xfId="8261" xr:uid="{00000000-0005-0000-0000-00001D200000}"/>
    <cellStyle name="40% - 강조색3 2 3 2 6 2 2" xfId="8262" xr:uid="{00000000-0005-0000-0000-00001E200000}"/>
    <cellStyle name="40% - 강조색3 2 3 2 6 3" xfId="8263" xr:uid="{00000000-0005-0000-0000-00001F200000}"/>
    <cellStyle name="40% - 강조색3 2 3 2 7" xfId="8264" xr:uid="{00000000-0005-0000-0000-000020200000}"/>
    <cellStyle name="40% - 강조색3 2 3 2 7 2" xfId="8265" xr:uid="{00000000-0005-0000-0000-000021200000}"/>
    <cellStyle name="40% - 강조색3 2 3 2 8" xfId="8266" xr:uid="{00000000-0005-0000-0000-000022200000}"/>
    <cellStyle name="40% - 강조색3 2 3 2 9" xfId="8267" xr:uid="{00000000-0005-0000-0000-000023200000}"/>
    <cellStyle name="40% - 강조색3 2 3 3" xfId="8268" xr:uid="{00000000-0005-0000-0000-000024200000}"/>
    <cellStyle name="40% - 강조색3 2 3 3 2" xfId="8269" xr:uid="{00000000-0005-0000-0000-000025200000}"/>
    <cellStyle name="40% - 강조색3 2 3 3 2 2" xfId="8270" xr:uid="{00000000-0005-0000-0000-000026200000}"/>
    <cellStyle name="40% - 강조색3 2 3 3 2 2 2" xfId="8271" xr:uid="{00000000-0005-0000-0000-000027200000}"/>
    <cellStyle name="40% - 강조색3 2 3 3 2 3" xfId="8272" xr:uid="{00000000-0005-0000-0000-000028200000}"/>
    <cellStyle name="40% - 강조색3 2 3 3 3" xfId="8273" xr:uid="{00000000-0005-0000-0000-000029200000}"/>
    <cellStyle name="40% - 강조색3 2 3 3 3 2" xfId="8274" xr:uid="{00000000-0005-0000-0000-00002A200000}"/>
    <cellStyle name="40% - 강조색3 2 3 3 3 2 2" xfId="8275" xr:uid="{00000000-0005-0000-0000-00002B200000}"/>
    <cellStyle name="40% - 강조색3 2 3 3 3 3" xfId="8276" xr:uid="{00000000-0005-0000-0000-00002C200000}"/>
    <cellStyle name="40% - 강조색3 2 3 3 4" xfId="8277" xr:uid="{00000000-0005-0000-0000-00002D200000}"/>
    <cellStyle name="40% - 강조색3 2 3 3 4 2" xfId="8278" xr:uid="{00000000-0005-0000-0000-00002E200000}"/>
    <cellStyle name="40% - 강조색3 2 3 3 4 2 2" xfId="8279" xr:uid="{00000000-0005-0000-0000-00002F200000}"/>
    <cellStyle name="40% - 강조색3 2 3 3 4 3" xfId="8280" xr:uid="{00000000-0005-0000-0000-000030200000}"/>
    <cellStyle name="40% - 강조색3 2 3 3 5" xfId="8281" xr:uid="{00000000-0005-0000-0000-000031200000}"/>
    <cellStyle name="40% - 강조색3 2 3 3 5 2" xfId="8282" xr:uid="{00000000-0005-0000-0000-000032200000}"/>
    <cellStyle name="40% - 강조색3 2 3 3 6" xfId="8283" xr:uid="{00000000-0005-0000-0000-000033200000}"/>
    <cellStyle name="40% - 강조색3 2 3 4" xfId="8284" xr:uid="{00000000-0005-0000-0000-000034200000}"/>
    <cellStyle name="40% - 강조색3 2 3 4 2" xfId="8285" xr:uid="{00000000-0005-0000-0000-000035200000}"/>
    <cellStyle name="40% - 강조색3 2 3 4 2 2" xfId="8286" xr:uid="{00000000-0005-0000-0000-000036200000}"/>
    <cellStyle name="40% - 강조색3 2 3 4 2 2 2" xfId="8287" xr:uid="{00000000-0005-0000-0000-000037200000}"/>
    <cellStyle name="40% - 강조색3 2 3 4 2 3" xfId="8288" xr:uid="{00000000-0005-0000-0000-000038200000}"/>
    <cellStyle name="40% - 강조색3 2 3 4 3" xfId="8289" xr:uid="{00000000-0005-0000-0000-000039200000}"/>
    <cellStyle name="40% - 강조색3 2 3 4 3 2" xfId="8290" xr:uid="{00000000-0005-0000-0000-00003A200000}"/>
    <cellStyle name="40% - 강조색3 2 3 4 3 2 2" xfId="8291" xr:uid="{00000000-0005-0000-0000-00003B200000}"/>
    <cellStyle name="40% - 강조색3 2 3 4 3 3" xfId="8292" xr:uid="{00000000-0005-0000-0000-00003C200000}"/>
    <cellStyle name="40% - 강조색3 2 3 4 4" xfId="8293" xr:uid="{00000000-0005-0000-0000-00003D200000}"/>
    <cellStyle name="40% - 강조색3 2 3 4 4 2" xfId="8294" xr:uid="{00000000-0005-0000-0000-00003E200000}"/>
    <cellStyle name="40% - 강조색3 2 3 4 4 2 2" xfId="8295" xr:uid="{00000000-0005-0000-0000-00003F200000}"/>
    <cellStyle name="40% - 강조색3 2 3 4 4 3" xfId="8296" xr:uid="{00000000-0005-0000-0000-000040200000}"/>
    <cellStyle name="40% - 강조색3 2 3 4 5" xfId="8297" xr:uid="{00000000-0005-0000-0000-000041200000}"/>
    <cellStyle name="40% - 강조색3 2 3 4 5 2" xfId="8298" xr:uid="{00000000-0005-0000-0000-000042200000}"/>
    <cellStyle name="40% - 강조색3 2 3 4 6" xfId="8299" xr:uid="{00000000-0005-0000-0000-000043200000}"/>
    <cellStyle name="40% - 강조색3 2 3 5" xfId="8300" xr:uid="{00000000-0005-0000-0000-000044200000}"/>
    <cellStyle name="40% - 강조색3 2 3 5 2" xfId="8301" xr:uid="{00000000-0005-0000-0000-000045200000}"/>
    <cellStyle name="40% - 강조색3 2 3 5 2 2" xfId="8302" xr:uid="{00000000-0005-0000-0000-000046200000}"/>
    <cellStyle name="40% - 강조색3 2 3 5 3" xfId="8303" xr:uid="{00000000-0005-0000-0000-000047200000}"/>
    <cellStyle name="40% - 강조색3 2 3 6" xfId="8304" xr:uid="{00000000-0005-0000-0000-000048200000}"/>
    <cellStyle name="40% - 강조색3 2 3 6 2" xfId="8305" xr:uid="{00000000-0005-0000-0000-000049200000}"/>
    <cellStyle name="40% - 강조색3 2 3 6 2 2" xfId="8306" xr:uid="{00000000-0005-0000-0000-00004A200000}"/>
    <cellStyle name="40% - 강조색3 2 3 6 3" xfId="8307" xr:uid="{00000000-0005-0000-0000-00004B200000}"/>
    <cellStyle name="40% - 강조색3 2 3 7" xfId="8308" xr:uid="{00000000-0005-0000-0000-00004C200000}"/>
    <cellStyle name="40% - 강조색3 2 3 7 2" xfId="8309" xr:uid="{00000000-0005-0000-0000-00004D200000}"/>
    <cellStyle name="40% - 강조색3 2 3 7 2 2" xfId="8310" xr:uid="{00000000-0005-0000-0000-00004E200000}"/>
    <cellStyle name="40% - 강조색3 2 3 7 3" xfId="8311" xr:uid="{00000000-0005-0000-0000-00004F200000}"/>
    <cellStyle name="40% - 강조색3 2 3 8" xfId="8312" xr:uid="{00000000-0005-0000-0000-000050200000}"/>
    <cellStyle name="40% - 강조색3 2 3 8 2" xfId="8313" xr:uid="{00000000-0005-0000-0000-000051200000}"/>
    <cellStyle name="40% - 강조색3 2 3 8 2 2" xfId="8314" xr:uid="{00000000-0005-0000-0000-000052200000}"/>
    <cellStyle name="40% - 강조색3 2 3 8 3" xfId="8315" xr:uid="{00000000-0005-0000-0000-000053200000}"/>
    <cellStyle name="40% - 강조색3 2 3 9" xfId="8316" xr:uid="{00000000-0005-0000-0000-000054200000}"/>
    <cellStyle name="40% - 강조색3 2 3 9 2" xfId="8317" xr:uid="{00000000-0005-0000-0000-000055200000}"/>
    <cellStyle name="40% - 강조색3 2 4" xfId="8318" xr:uid="{00000000-0005-0000-0000-000056200000}"/>
    <cellStyle name="40% - 강조색3 2 4 10" xfId="8319" xr:uid="{00000000-0005-0000-0000-000057200000}"/>
    <cellStyle name="40% - 강조색3 2 4 2" xfId="8320" xr:uid="{00000000-0005-0000-0000-000058200000}"/>
    <cellStyle name="40% - 강조색3 2 4 2 2" xfId="8321" xr:uid="{00000000-0005-0000-0000-000059200000}"/>
    <cellStyle name="40% - 강조색3 2 4 2 2 2" xfId="8322" xr:uid="{00000000-0005-0000-0000-00005A200000}"/>
    <cellStyle name="40% - 강조색3 2 4 2 2 2 2" xfId="8323" xr:uid="{00000000-0005-0000-0000-00005B200000}"/>
    <cellStyle name="40% - 강조색3 2 4 2 2 2 2 2" xfId="8324" xr:uid="{00000000-0005-0000-0000-00005C200000}"/>
    <cellStyle name="40% - 강조색3 2 4 2 2 2 3" xfId="8325" xr:uid="{00000000-0005-0000-0000-00005D200000}"/>
    <cellStyle name="40% - 강조색3 2 4 2 2 3" xfId="8326" xr:uid="{00000000-0005-0000-0000-00005E200000}"/>
    <cellStyle name="40% - 강조색3 2 4 2 2 3 2" xfId="8327" xr:uid="{00000000-0005-0000-0000-00005F200000}"/>
    <cellStyle name="40% - 강조색3 2 4 2 2 3 2 2" xfId="8328" xr:uid="{00000000-0005-0000-0000-000060200000}"/>
    <cellStyle name="40% - 강조색3 2 4 2 2 3 3" xfId="8329" xr:uid="{00000000-0005-0000-0000-000061200000}"/>
    <cellStyle name="40% - 강조색3 2 4 2 2 4" xfId="8330" xr:uid="{00000000-0005-0000-0000-000062200000}"/>
    <cellStyle name="40% - 강조색3 2 4 2 2 4 2" xfId="8331" xr:uid="{00000000-0005-0000-0000-000063200000}"/>
    <cellStyle name="40% - 강조색3 2 4 2 2 4 2 2" xfId="8332" xr:uid="{00000000-0005-0000-0000-000064200000}"/>
    <cellStyle name="40% - 강조색3 2 4 2 2 4 3" xfId="8333" xr:uid="{00000000-0005-0000-0000-000065200000}"/>
    <cellStyle name="40% - 강조색3 2 4 2 2 5" xfId="8334" xr:uid="{00000000-0005-0000-0000-000066200000}"/>
    <cellStyle name="40% - 강조색3 2 4 2 2 5 2" xfId="8335" xr:uid="{00000000-0005-0000-0000-000067200000}"/>
    <cellStyle name="40% - 강조색3 2 4 2 2 6" xfId="8336" xr:uid="{00000000-0005-0000-0000-000068200000}"/>
    <cellStyle name="40% - 강조색3 2 4 2 3" xfId="8337" xr:uid="{00000000-0005-0000-0000-000069200000}"/>
    <cellStyle name="40% - 강조색3 2 4 2 3 2" xfId="8338" xr:uid="{00000000-0005-0000-0000-00006A200000}"/>
    <cellStyle name="40% - 강조색3 2 4 2 3 2 2" xfId="8339" xr:uid="{00000000-0005-0000-0000-00006B200000}"/>
    <cellStyle name="40% - 강조색3 2 4 2 3 3" xfId="8340" xr:uid="{00000000-0005-0000-0000-00006C200000}"/>
    <cellStyle name="40% - 강조색3 2 4 2 4" xfId="8341" xr:uid="{00000000-0005-0000-0000-00006D200000}"/>
    <cellStyle name="40% - 강조색3 2 4 2 4 2" xfId="8342" xr:uid="{00000000-0005-0000-0000-00006E200000}"/>
    <cellStyle name="40% - 강조색3 2 4 2 4 2 2" xfId="8343" xr:uid="{00000000-0005-0000-0000-00006F200000}"/>
    <cellStyle name="40% - 강조색3 2 4 2 4 3" xfId="8344" xr:uid="{00000000-0005-0000-0000-000070200000}"/>
    <cellStyle name="40% - 강조색3 2 4 2 5" xfId="8345" xr:uid="{00000000-0005-0000-0000-000071200000}"/>
    <cellStyle name="40% - 강조색3 2 4 2 5 2" xfId="8346" xr:uid="{00000000-0005-0000-0000-000072200000}"/>
    <cellStyle name="40% - 강조색3 2 4 2 5 2 2" xfId="8347" xr:uid="{00000000-0005-0000-0000-000073200000}"/>
    <cellStyle name="40% - 강조색3 2 4 2 5 3" xfId="8348" xr:uid="{00000000-0005-0000-0000-000074200000}"/>
    <cellStyle name="40% - 강조색3 2 4 2 6" xfId="8349" xr:uid="{00000000-0005-0000-0000-000075200000}"/>
    <cellStyle name="40% - 강조색3 2 4 2 6 2" xfId="8350" xr:uid="{00000000-0005-0000-0000-000076200000}"/>
    <cellStyle name="40% - 강조색3 2 4 2 7" xfId="8351" xr:uid="{00000000-0005-0000-0000-000077200000}"/>
    <cellStyle name="40% - 강조색3 2 4 2 8" xfId="8352" xr:uid="{00000000-0005-0000-0000-000078200000}"/>
    <cellStyle name="40% - 강조색3 2 4 3" xfId="8353" xr:uid="{00000000-0005-0000-0000-000079200000}"/>
    <cellStyle name="40% - 강조색3 2 4 3 2" xfId="8354" xr:uid="{00000000-0005-0000-0000-00007A200000}"/>
    <cellStyle name="40% - 강조색3 2 4 3 2 2" xfId="8355" xr:uid="{00000000-0005-0000-0000-00007B200000}"/>
    <cellStyle name="40% - 강조색3 2 4 3 2 2 2" xfId="8356" xr:uid="{00000000-0005-0000-0000-00007C200000}"/>
    <cellStyle name="40% - 강조색3 2 4 3 2 3" xfId="8357" xr:uid="{00000000-0005-0000-0000-00007D200000}"/>
    <cellStyle name="40% - 강조색3 2 4 3 3" xfId="8358" xr:uid="{00000000-0005-0000-0000-00007E200000}"/>
    <cellStyle name="40% - 강조색3 2 4 3 3 2" xfId="8359" xr:uid="{00000000-0005-0000-0000-00007F200000}"/>
    <cellStyle name="40% - 강조색3 2 4 3 3 2 2" xfId="8360" xr:uid="{00000000-0005-0000-0000-000080200000}"/>
    <cellStyle name="40% - 강조색3 2 4 3 3 3" xfId="8361" xr:uid="{00000000-0005-0000-0000-000081200000}"/>
    <cellStyle name="40% - 강조색3 2 4 3 4" xfId="8362" xr:uid="{00000000-0005-0000-0000-000082200000}"/>
    <cellStyle name="40% - 강조색3 2 4 3 4 2" xfId="8363" xr:uid="{00000000-0005-0000-0000-000083200000}"/>
    <cellStyle name="40% - 강조색3 2 4 3 4 2 2" xfId="8364" xr:uid="{00000000-0005-0000-0000-000084200000}"/>
    <cellStyle name="40% - 강조색3 2 4 3 4 3" xfId="8365" xr:uid="{00000000-0005-0000-0000-000085200000}"/>
    <cellStyle name="40% - 강조색3 2 4 3 5" xfId="8366" xr:uid="{00000000-0005-0000-0000-000086200000}"/>
    <cellStyle name="40% - 강조색3 2 4 3 5 2" xfId="8367" xr:uid="{00000000-0005-0000-0000-000087200000}"/>
    <cellStyle name="40% - 강조색3 2 4 3 6" xfId="8368" xr:uid="{00000000-0005-0000-0000-000088200000}"/>
    <cellStyle name="40% - 강조색3 2 4 4" xfId="8369" xr:uid="{00000000-0005-0000-0000-000089200000}"/>
    <cellStyle name="40% - 강조색3 2 4 4 2" xfId="8370" xr:uid="{00000000-0005-0000-0000-00008A200000}"/>
    <cellStyle name="40% - 강조색3 2 4 4 2 2" xfId="8371" xr:uid="{00000000-0005-0000-0000-00008B200000}"/>
    <cellStyle name="40% - 강조색3 2 4 4 3" xfId="8372" xr:uid="{00000000-0005-0000-0000-00008C200000}"/>
    <cellStyle name="40% - 강조색3 2 4 5" xfId="8373" xr:uid="{00000000-0005-0000-0000-00008D200000}"/>
    <cellStyle name="40% - 강조색3 2 4 5 2" xfId="8374" xr:uid="{00000000-0005-0000-0000-00008E200000}"/>
    <cellStyle name="40% - 강조색3 2 4 5 2 2" xfId="8375" xr:uid="{00000000-0005-0000-0000-00008F200000}"/>
    <cellStyle name="40% - 강조색3 2 4 5 3" xfId="8376" xr:uid="{00000000-0005-0000-0000-000090200000}"/>
    <cellStyle name="40% - 강조색3 2 4 6" xfId="8377" xr:uid="{00000000-0005-0000-0000-000091200000}"/>
    <cellStyle name="40% - 강조색3 2 4 6 2" xfId="8378" xr:uid="{00000000-0005-0000-0000-000092200000}"/>
    <cellStyle name="40% - 강조색3 2 4 6 2 2" xfId="8379" xr:uid="{00000000-0005-0000-0000-000093200000}"/>
    <cellStyle name="40% - 강조색3 2 4 6 3" xfId="8380" xr:uid="{00000000-0005-0000-0000-000094200000}"/>
    <cellStyle name="40% - 강조색3 2 4 7" xfId="8381" xr:uid="{00000000-0005-0000-0000-000095200000}"/>
    <cellStyle name="40% - 강조색3 2 4 7 2" xfId="8382" xr:uid="{00000000-0005-0000-0000-000096200000}"/>
    <cellStyle name="40% - 강조색3 2 4 7 2 2" xfId="8383" xr:uid="{00000000-0005-0000-0000-000097200000}"/>
    <cellStyle name="40% - 강조색3 2 4 7 3" xfId="8384" xr:uid="{00000000-0005-0000-0000-000098200000}"/>
    <cellStyle name="40% - 강조색3 2 4 8" xfId="8385" xr:uid="{00000000-0005-0000-0000-000099200000}"/>
    <cellStyle name="40% - 강조색3 2 4 8 2" xfId="8386" xr:uid="{00000000-0005-0000-0000-00009A200000}"/>
    <cellStyle name="40% - 강조색3 2 4 9" xfId="8387" xr:uid="{00000000-0005-0000-0000-00009B200000}"/>
    <cellStyle name="40% - 강조색3 2 5" xfId="8388" xr:uid="{00000000-0005-0000-0000-00009C200000}"/>
    <cellStyle name="40% - 강조색3 2 5 2" xfId="8389" xr:uid="{00000000-0005-0000-0000-00009D200000}"/>
    <cellStyle name="40% - 강조색3 2 5 2 2" xfId="8390" xr:uid="{00000000-0005-0000-0000-00009E200000}"/>
    <cellStyle name="40% - 강조색3 2 5 2 2 2" xfId="8391" xr:uid="{00000000-0005-0000-0000-00009F200000}"/>
    <cellStyle name="40% - 강조색3 2 5 2 2 2 2" xfId="8392" xr:uid="{00000000-0005-0000-0000-0000A0200000}"/>
    <cellStyle name="40% - 강조색3 2 5 2 2 3" xfId="8393" xr:uid="{00000000-0005-0000-0000-0000A1200000}"/>
    <cellStyle name="40% - 강조색3 2 5 2 3" xfId="8394" xr:uid="{00000000-0005-0000-0000-0000A2200000}"/>
    <cellStyle name="40% - 강조색3 2 5 2 3 2" xfId="8395" xr:uid="{00000000-0005-0000-0000-0000A3200000}"/>
    <cellStyle name="40% - 강조색3 2 5 2 3 2 2" xfId="8396" xr:uid="{00000000-0005-0000-0000-0000A4200000}"/>
    <cellStyle name="40% - 강조색3 2 5 2 3 3" xfId="8397" xr:uid="{00000000-0005-0000-0000-0000A5200000}"/>
    <cellStyle name="40% - 강조색3 2 5 2 4" xfId="8398" xr:uid="{00000000-0005-0000-0000-0000A6200000}"/>
    <cellStyle name="40% - 강조색3 2 5 2 4 2" xfId="8399" xr:uid="{00000000-0005-0000-0000-0000A7200000}"/>
    <cellStyle name="40% - 강조색3 2 5 2 4 2 2" xfId="8400" xr:uid="{00000000-0005-0000-0000-0000A8200000}"/>
    <cellStyle name="40% - 강조색3 2 5 2 4 3" xfId="8401" xr:uid="{00000000-0005-0000-0000-0000A9200000}"/>
    <cellStyle name="40% - 강조색3 2 5 2 5" xfId="8402" xr:uid="{00000000-0005-0000-0000-0000AA200000}"/>
    <cellStyle name="40% - 강조색3 2 5 2 5 2" xfId="8403" xr:uid="{00000000-0005-0000-0000-0000AB200000}"/>
    <cellStyle name="40% - 강조색3 2 5 2 6" xfId="8404" xr:uid="{00000000-0005-0000-0000-0000AC200000}"/>
    <cellStyle name="40% - 강조색3 2 5 3" xfId="8405" xr:uid="{00000000-0005-0000-0000-0000AD200000}"/>
    <cellStyle name="40% - 강조색3 2 5 3 2" xfId="8406" xr:uid="{00000000-0005-0000-0000-0000AE200000}"/>
    <cellStyle name="40% - 강조색3 2 5 3 2 2" xfId="8407" xr:uid="{00000000-0005-0000-0000-0000AF200000}"/>
    <cellStyle name="40% - 강조색3 2 5 3 3" xfId="8408" xr:uid="{00000000-0005-0000-0000-0000B0200000}"/>
    <cellStyle name="40% - 강조색3 2 5 4" xfId="8409" xr:uid="{00000000-0005-0000-0000-0000B1200000}"/>
    <cellStyle name="40% - 강조색3 2 5 4 2" xfId="8410" xr:uid="{00000000-0005-0000-0000-0000B2200000}"/>
    <cellStyle name="40% - 강조색3 2 5 4 2 2" xfId="8411" xr:uid="{00000000-0005-0000-0000-0000B3200000}"/>
    <cellStyle name="40% - 강조색3 2 5 4 3" xfId="8412" xr:uid="{00000000-0005-0000-0000-0000B4200000}"/>
    <cellStyle name="40% - 강조색3 2 5 5" xfId="8413" xr:uid="{00000000-0005-0000-0000-0000B5200000}"/>
    <cellStyle name="40% - 강조색3 2 5 5 2" xfId="8414" xr:uid="{00000000-0005-0000-0000-0000B6200000}"/>
    <cellStyle name="40% - 강조색3 2 5 5 2 2" xfId="8415" xr:uid="{00000000-0005-0000-0000-0000B7200000}"/>
    <cellStyle name="40% - 강조색3 2 5 5 3" xfId="8416" xr:uid="{00000000-0005-0000-0000-0000B8200000}"/>
    <cellStyle name="40% - 강조색3 2 5 6" xfId="8417" xr:uid="{00000000-0005-0000-0000-0000B9200000}"/>
    <cellStyle name="40% - 강조색3 2 5 6 2" xfId="8418" xr:uid="{00000000-0005-0000-0000-0000BA200000}"/>
    <cellStyle name="40% - 강조색3 2 5 7" xfId="8419" xr:uid="{00000000-0005-0000-0000-0000BB200000}"/>
    <cellStyle name="40% - 강조색3 2 5 8" xfId="8420" xr:uid="{00000000-0005-0000-0000-0000BC200000}"/>
    <cellStyle name="40% - 강조색3 2 6" xfId="8421" xr:uid="{00000000-0005-0000-0000-0000BD200000}"/>
    <cellStyle name="40% - 강조색3 2 6 2" xfId="8422" xr:uid="{00000000-0005-0000-0000-0000BE200000}"/>
    <cellStyle name="40% - 강조색3 2 6 2 2" xfId="8423" xr:uid="{00000000-0005-0000-0000-0000BF200000}"/>
    <cellStyle name="40% - 강조색3 2 6 2 2 2" xfId="8424" xr:uid="{00000000-0005-0000-0000-0000C0200000}"/>
    <cellStyle name="40% - 강조색3 2 6 2 3" xfId="8425" xr:uid="{00000000-0005-0000-0000-0000C1200000}"/>
    <cellStyle name="40% - 강조색3 2 6 3" xfId="8426" xr:uid="{00000000-0005-0000-0000-0000C2200000}"/>
    <cellStyle name="40% - 강조색3 2 6 3 2" xfId="8427" xr:uid="{00000000-0005-0000-0000-0000C3200000}"/>
    <cellStyle name="40% - 강조색3 2 6 3 2 2" xfId="8428" xr:uid="{00000000-0005-0000-0000-0000C4200000}"/>
    <cellStyle name="40% - 강조색3 2 6 3 3" xfId="8429" xr:uid="{00000000-0005-0000-0000-0000C5200000}"/>
    <cellStyle name="40% - 강조색3 2 6 4" xfId="8430" xr:uid="{00000000-0005-0000-0000-0000C6200000}"/>
    <cellStyle name="40% - 강조색3 2 6 4 2" xfId="8431" xr:uid="{00000000-0005-0000-0000-0000C7200000}"/>
    <cellStyle name="40% - 강조색3 2 6 4 2 2" xfId="8432" xr:uid="{00000000-0005-0000-0000-0000C8200000}"/>
    <cellStyle name="40% - 강조색3 2 6 4 3" xfId="8433" xr:uid="{00000000-0005-0000-0000-0000C9200000}"/>
    <cellStyle name="40% - 강조색3 2 6 5" xfId="8434" xr:uid="{00000000-0005-0000-0000-0000CA200000}"/>
    <cellStyle name="40% - 강조색3 2 6 5 2" xfId="8435" xr:uid="{00000000-0005-0000-0000-0000CB200000}"/>
    <cellStyle name="40% - 강조색3 2 6 6" xfId="8436" xr:uid="{00000000-0005-0000-0000-0000CC200000}"/>
    <cellStyle name="40% - 강조색3 2 7" xfId="8437" xr:uid="{00000000-0005-0000-0000-0000CD200000}"/>
    <cellStyle name="40% - 강조색3 2 7 2" xfId="8438" xr:uid="{00000000-0005-0000-0000-0000CE200000}"/>
    <cellStyle name="40% - 강조색3 2 7 2 2" xfId="8439" xr:uid="{00000000-0005-0000-0000-0000CF200000}"/>
    <cellStyle name="40% - 강조색3 2 7 2 2 2" xfId="8440" xr:uid="{00000000-0005-0000-0000-0000D0200000}"/>
    <cellStyle name="40% - 강조색3 2 7 2 3" xfId="8441" xr:uid="{00000000-0005-0000-0000-0000D1200000}"/>
    <cellStyle name="40% - 강조색3 2 7 3" xfId="8442" xr:uid="{00000000-0005-0000-0000-0000D2200000}"/>
    <cellStyle name="40% - 강조색3 2 7 3 2" xfId="8443" xr:uid="{00000000-0005-0000-0000-0000D3200000}"/>
    <cellStyle name="40% - 강조색3 2 7 3 2 2" xfId="8444" xr:uid="{00000000-0005-0000-0000-0000D4200000}"/>
    <cellStyle name="40% - 강조색3 2 7 3 3" xfId="8445" xr:uid="{00000000-0005-0000-0000-0000D5200000}"/>
    <cellStyle name="40% - 강조색3 2 7 4" xfId="8446" xr:uid="{00000000-0005-0000-0000-0000D6200000}"/>
    <cellStyle name="40% - 강조색3 2 7 4 2" xfId="8447" xr:uid="{00000000-0005-0000-0000-0000D7200000}"/>
    <cellStyle name="40% - 강조색3 2 7 4 2 2" xfId="8448" xr:uid="{00000000-0005-0000-0000-0000D8200000}"/>
    <cellStyle name="40% - 강조색3 2 7 4 3" xfId="8449" xr:uid="{00000000-0005-0000-0000-0000D9200000}"/>
    <cellStyle name="40% - 강조색3 2 7 5" xfId="8450" xr:uid="{00000000-0005-0000-0000-0000DA200000}"/>
    <cellStyle name="40% - 강조색3 2 7 5 2" xfId="8451" xr:uid="{00000000-0005-0000-0000-0000DB200000}"/>
    <cellStyle name="40% - 강조색3 2 7 6" xfId="8452" xr:uid="{00000000-0005-0000-0000-0000DC200000}"/>
    <cellStyle name="40% - 강조색3 2 8" xfId="8453" xr:uid="{00000000-0005-0000-0000-0000DD200000}"/>
    <cellStyle name="40% - 강조색3 2 8 2" xfId="8454" xr:uid="{00000000-0005-0000-0000-0000DE200000}"/>
    <cellStyle name="40% - 강조색3 2 8 2 2" xfId="8455" xr:uid="{00000000-0005-0000-0000-0000DF200000}"/>
    <cellStyle name="40% - 강조색3 2 8 3" xfId="8456" xr:uid="{00000000-0005-0000-0000-0000E0200000}"/>
    <cellStyle name="40% - 강조색3 2 9" xfId="8457" xr:uid="{00000000-0005-0000-0000-0000E1200000}"/>
    <cellStyle name="40% - 강조색3 2 9 2" xfId="8458" xr:uid="{00000000-0005-0000-0000-0000E2200000}"/>
    <cellStyle name="40% - 강조색3 2 9 2 2" xfId="8459" xr:uid="{00000000-0005-0000-0000-0000E3200000}"/>
    <cellStyle name="40% - 강조색3 2 9 3" xfId="8460" xr:uid="{00000000-0005-0000-0000-0000E4200000}"/>
    <cellStyle name="40% - 강조색3 3" xfId="8461" xr:uid="{00000000-0005-0000-0000-0000E5200000}"/>
    <cellStyle name="40% - 강조색3 3 10" xfId="8462" xr:uid="{00000000-0005-0000-0000-0000E6200000}"/>
    <cellStyle name="40% - 강조색3 3 10 2" xfId="8463" xr:uid="{00000000-0005-0000-0000-0000E7200000}"/>
    <cellStyle name="40% - 강조색3 3 10 2 2" xfId="8464" xr:uid="{00000000-0005-0000-0000-0000E8200000}"/>
    <cellStyle name="40% - 강조색3 3 10 3" xfId="8465" xr:uid="{00000000-0005-0000-0000-0000E9200000}"/>
    <cellStyle name="40% - 강조색3 3 11" xfId="8466" xr:uid="{00000000-0005-0000-0000-0000EA200000}"/>
    <cellStyle name="40% - 강조색3 3 11 2" xfId="8467" xr:uid="{00000000-0005-0000-0000-0000EB200000}"/>
    <cellStyle name="40% - 강조색3 3 11 2 2" xfId="8468" xr:uid="{00000000-0005-0000-0000-0000EC200000}"/>
    <cellStyle name="40% - 강조색3 3 11 3" xfId="8469" xr:uid="{00000000-0005-0000-0000-0000ED200000}"/>
    <cellStyle name="40% - 강조색3 3 12" xfId="8470" xr:uid="{00000000-0005-0000-0000-0000EE200000}"/>
    <cellStyle name="40% - 강조색3 3 12 2" xfId="8471" xr:uid="{00000000-0005-0000-0000-0000EF200000}"/>
    <cellStyle name="40% - 강조색3 3 13" xfId="8472" xr:uid="{00000000-0005-0000-0000-0000F0200000}"/>
    <cellStyle name="40% - 강조색3 3 14" xfId="8473" xr:uid="{00000000-0005-0000-0000-0000F1200000}"/>
    <cellStyle name="40% - 강조색3 3 2" xfId="8474" xr:uid="{00000000-0005-0000-0000-0000F2200000}"/>
    <cellStyle name="40% - 강조색3 3 2 10" xfId="8475" xr:uid="{00000000-0005-0000-0000-0000F3200000}"/>
    <cellStyle name="40% - 강조색3 3 2 11" xfId="8476" xr:uid="{00000000-0005-0000-0000-0000F4200000}"/>
    <cellStyle name="40% - 강조색3 3 2 2" xfId="8477" xr:uid="{00000000-0005-0000-0000-0000F5200000}"/>
    <cellStyle name="40% - 강조색3 3 2 2 2" xfId="8478" xr:uid="{00000000-0005-0000-0000-0000F6200000}"/>
    <cellStyle name="40% - 강조색3 3 2 2 2 2" xfId="8479" xr:uid="{00000000-0005-0000-0000-0000F7200000}"/>
    <cellStyle name="40% - 강조색3 3 2 2 2 2 2" xfId="8480" xr:uid="{00000000-0005-0000-0000-0000F8200000}"/>
    <cellStyle name="40% - 강조색3 3 2 2 2 2 2 2" xfId="8481" xr:uid="{00000000-0005-0000-0000-0000F9200000}"/>
    <cellStyle name="40% - 강조색3 3 2 2 2 2 3" xfId="8482" xr:uid="{00000000-0005-0000-0000-0000FA200000}"/>
    <cellStyle name="40% - 강조색3 3 2 2 2 3" xfId="8483" xr:uid="{00000000-0005-0000-0000-0000FB200000}"/>
    <cellStyle name="40% - 강조색3 3 2 2 2 3 2" xfId="8484" xr:uid="{00000000-0005-0000-0000-0000FC200000}"/>
    <cellStyle name="40% - 강조색3 3 2 2 2 3 2 2" xfId="8485" xr:uid="{00000000-0005-0000-0000-0000FD200000}"/>
    <cellStyle name="40% - 강조색3 3 2 2 2 3 3" xfId="8486" xr:uid="{00000000-0005-0000-0000-0000FE200000}"/>
    <cellStyle name="40% - 강조색3 3 2 2 2 4" xfId="8487" xr:uid="{00000000-0005-0000-0000-0000FF200000}"/>
    <cellStyle name="40% - 강조색3 3 2 2 2 4 2" xfId="8488" xr:uid="{00000000-0005-0000-0000-000000210000}"/>
    <cellStyle name="40% - 강조색3 3 2 2 2 4 2 2" xfId="8489" xr:uid="{00000000-0005-0000-0000-000001210000}"/>
    <cellStyle name="40% - 강조색3 3 2 2 2 4 3" xfId="8490" xr:uid="{00000000-0005-0000-0000-000002210000}"/>
    <cellStyle name="40% - 강조색3 3 2 2 2 5" xfId="8491" xr:uid="{00000000-0005-0000-0000-000003210000}"/>
    <cellStyle name="40% - 강조색3 3 2 2 2 5 2" xfId="8492" xr:uid="{00000000-0005-0000-0000-000004210000}"/>
    <cellStyle name="40% - 강조색3 3 2 2 2 6" xfId="8493" xr:uid="{00000000-0005-0000-0000-000005210000}"/>
    <cellStyle name="40% - 강조색3 3 2 2 3" xfId="8494" xr:uid="{00000000-0005-0000-0000-000006210000}"/>
    <cellStyle name="40% - 강조색3 3 2 2 3 2" xfId="8495" xr:uid="{00000000-0005-0000-0000-000007210000}"/>
    <cellStyle name="40% - 강조색3 3 2 2 3 2 2" xfId="8496" xr:uid="{00000000-0005-0000-0000-000008210000}"/>
    <cellStyle name="40% - 강조색3 3 2 2 3 3" xfId="8497" xr:uid="{00000000-0005-0000-0000-000009210000}"/>
    <cellStyle name="40% - 강조색3 3 2 2 4" xfId="8498" xr:uid="{00000000-0005-0000-0000-00000A210000}"/>
    <cellStyle name="40% - 강조색3 3 2 2 4 2" xfId="8499" xr:uid="{00000000-0005-0000-0000-00000B210000}"/>
    <cellStyle name="40% - 강조색3 3 2 2 4 2 2" xfId="8500" xr:uid="{00000000-0005-0000-0000-00000C210000}"/>
    <cellStyle name="40% - 강조색3 3 2 2 4 3" xfId="8501" xr:uid="{00000000-0005-0000-0000-00000D210000}"/>
    <cellStyle name="40% - 강조색3 3 2 2 5" xfId="8502" xr:uid="{00000000-0005-0000-0000-00000E210000}"/>
    <cellStyle name="40% - 강조색3 3 2 2 5 2" xfId="8503" xr:uid="{00000000-0005-0000-0000-00000F210000}"/>
    <cellStyle name="40% - 강조색3 3 2 2 5 2 2" xfId="8504" xr:uid="{00000000-0005-0000-0000-000010210000}"/>
    <cellStyle name="40% - 강조색3 3 2 2 5 3" xfId="8505" xr:uid="{00000000-0005-0000-0000-000011210000}"/>
    <cellStyle name="40% - 강조색3 3 2 2 6" xfId="8506" xr:uid="{00000000-0005-0000-0000-000012210000}"/>
    <cellStyle name="40% - 강조색3 3 2 2 6 2" xfId="8507" xr:uid="{00000000-0005-0000-0000-000013210000}"/>
    <cellStyle name="40% - 강조색3 3 2 2 6 2 2" xfId="8508" xr:uid="{00000000-0005-0000-0000-000014210000}"/>
    <cellStyle name="40% - 강조색3 3 2 2 6 3" xfId="8509" xr:uid="{00000000-0005-0000-0000-000015210000}"/>
    <cellStyle name="40% - 강조색3 3 2 2 7" xfId="8510" xr:uid="{00000000-0005-0000-0000-000016210000}"/>
    <cellStyle name="40% - 강조색3 3 2 2 7 2" xfId="8511" xr:uid="{00000000-0005-0000-0000-000017210000}"/>
    <cellStyle name="40% - 강조색3 3 2 2 8" xfId="8512" xr:uid="{00000000-0005-0000-0000-000018210000}"/>
    <cellStyle name="40% - 강조색3 3 2 2 9" xfId="8513" xr:uid="{00000000-0005-0000-0000-000019210000}"/>
    <cellStyle name="40% - 강조색3 3 2 3" xfId="8514" xr:uid="{00000000-0005-0000-0000-00001A210000}"/>
    <cellStyle name="40% - 강조색3 3 2 3 2" xfId="8515" xr:uid="{00000000-0005-0000-0000-00001B210000}"/>
    <cellStyle name="40% - 강조색3 3 2 3 2 2" xfId="8516" xr:uid="{00000000-0005-0000-0000-00001C210000}"/>
    <cellStyle name="40% - 강조색3 3 2 3 2 2 2" xfId="8517" xr:uid="{00000000-0005-0000-0000-00001D210000}"/>
    <cellStyle name="40% - 강조색3 3 2 3 2 3" xfId="8518" xr:uid="{00000000-0005-0000-0000-00001E210000}"/>
    <cellStyle name="40% - 강조색3 3 2 3 3" xfId="8519" xr:uid="{00000000-0005-0000-0000-00001F210000}"/>
    <cellStyle name="40% - 강조색3 3 2 3 3 2" xfId="8520" xr:uid="{00000000-0005-0000-0000-000020210000}"/>
    <cellStyle name="40% - 강조색3 3 2 3 3 2 2" xfId="8521" xr:uid="{00000000-0005-0000-0000-000021210000}"/>
    <cellStyle name="40% - 강조색3 3 2 3 3 3" xfId="8522" xr:uid="{00000000-0005-0000-0000-000022210000}"/>
    <cellStyle name="40% - 강조색3 3 2 3 4" xfId="8523" xr:uid="{00000000-0005-0000-0000-000023210000}"/>
    <cellStyle name="40% - 강조색3 3 2 3 4 2" xfId="8524" xr:uid="{00000000-0005-0000-0000-000024210000}"/>
    <cellStyle name="40% - 강조색3 3 2 3 4 2 2" xfId="8525" xr:uid="{00000000-0005-0000-0000-000025210000}"/>
    <cellStyle name="40% - 강조색3 3 2 3 4 3" xfId="8526" xr:uid="{00000000-0005-0000-0000-000026210000}"/>
    <cellStyle name="40% - 강조색3 3 2 3 5" xfId="8527" xr:uid="{00000000-0005-0000-0000-000027210000}"/>
    <cellStyle name="40% - 강조색3 3 2 3 5 2" xfId="8528" xr:uid="{00000000-0005-0000-0000-000028210000}"/>
    <cellStyle name="40% - 강조색3 3 2 3 6" xfId="8529" xr:uid="{00000000-0005-0000-0000-000029210000}"/>
    <cellStyle name="40% - 강조색3 3 2 4" xfId="8530" xr:uid="{00000000-0005-0000-0000-00002A210000}"/>
    <cellStyle name="40% - 강조색3 3 2 4 2" xfId="8531" xr:uid="{00000000-0005-0000-0000-00002B210000}"/>
    <cellStyle name="40% - 강조색3 3 2 4 2 2" xfId="8532" xr:uid="{00000000-0005-0000-0000-00002C210000}"/>
    <cellStyle name="40% - 강조색3 3 2 4 2 2 2" xfId="8533" xr:uid="{00000000-0005-0000-0000-00002D210000}"/>
    <cellStyle name="40% - 강조색3 3 2 4 2 3" xfId="8534" xr:uid="{00000000-0005-0000-0000-00002E210000}"/>
    <cellStyle name="40% - 강조색3 3 2 4 3" xfId="8535" xr:uid="{00000000-0005-0000-0000-00002F210000}"/>
    <cellStyle name="40% - 강조색3 3 2 4 3 2" xfId="8536" xr:uid="{00000000-0005-0000-0000-000030210000}"/>
    <cellStyle name="40% - 강조색3 3 2 4 3 2 2" xfId="8537" xr:uid="{00000000-0005-0000-0000-000031210000}"/>
    <cellStyle name="40% - 강조색3 3 2 4 3 3" xfId="8538" xr:uid="{00000000-0005-0000-0000-000032210000}"/>
    <cellStyle name="40% - 강조색3 3 2 4 4" xfId="8539" xr:uid="{00000000-0005-0000-0000-000033210000}"/>
    <cellStyle name="40% - 강조색3 3 2 4 4 2" xfId="8540" xr:uid="{00000000-0005-0000-0000-000034210000}"/>
    <cellStyle name="40% - 강조색3 3 2 4 4 2 2" xfId="8541" xr:uid="{00000000-0005-0000-0000-000035210000}"/>
    <cellStyle name="40% - 강조색3 3 2 4 4 3" xfId="8542" xr:uid="{00000000-0005-0000-0000-000036210000}"/>
    <cellStyle name="40% - 강조색3 3 2 4 5" xfId="8543" xr:uid="{00000000-0005-0000-0000-000037210000}"/>
    <cellStyle name="40% - 강조색3 3 2 4 5 2" xfId="8544" xr:uid="{00000000-0005-0000-0000-000038210000}"/>
    <cellStyle name="40% - 강조색3 3 2 4 6" xfId="8545" xr:uid="{00000000-0005-0000-0000-000039210000}"/>
    <cellStyle name="40% - 강조색3 3 2 5" xfId="8546" xr:uid="{00000000-0005-0000-0000-00003A210000}"/>
    <cellStyle name="40% - 강조색3 3 2 5 2" xfId="8547" xr:uid="{00000000-0005-0000-0000-00003B210000}"/>
    <cellStyle name="40% - 강조색3 3 2 5 2 2" xfId="8548" xr:uid="{00000000-0005-0000-0000-00003C210000}"/>
    <cellStyle name="40% - 강조색3 3 2 5 3" xfId="8549" xr:uid="{00000000-0005-0000-0000-00003D210000}"/>
    <cellStyle name="40% - 강조색3 3 2 6" xfId="8550" xr:uid="{00000000-0005-0000-0000-00003E210000}"/>
    <cellStyle name="40% - 강조색3 3 2 6 2" xfId="8551" xr:uid="{00000000-0005-0000-0000-00003F210000}"/>
    <cellStyle name="40% - 강조색3 3 2 6 2 2" xfId="8552" xr:uid="{00000000-0005-0000-0000-000040210000}"/>
    <cellStyle name="40% - 강조색3 3 2 6 3" xfId="8553" xr:uid="{00000000-0005-0000-0000-000041210000}"/>
    <cellStyle name="40% - 강조색3 3 2 7" xfId="8554" xr:uid="{00000000-0005-0000-0000-000042210000}"/>
    <cellStyle name="40% - 강조색3 3 2 7 2" xfId="8555" xr:uid="{00000000-0005-0000-0000-000043210000}"/>
    <cellStyle name="40% - 강조색3 3 2 7 2 2" xfId="8556" xr:uid="{00000000-0005-0000-0000-000044210000}"/>
    <cellStyle name="40% - 강조색3 3 2 7 3" xfId="8557" xr:uid="{00000000-0005-0000-0000-000045210000}"/>
    <cellStyle name="40% - 강조색3 3 2 8" xfId="8558" xr:uid="{00000000-0005-0000-0000-000046210000}"/>
    <cellStyle name="40% - 강조색3 3 2 8 2" xfId="8559" xr:uid="{00000000-0005-0000-0000-000047210000}"/>
    <cellStyle name="40% - 강조색3 3 2 8 2 2" xfId="8560" xr:uid="{00000000-0005-0000-0000-000048210000}"/>
    <cellStyle name="40% - 강조색3 3 2 8 3" xfId="8561" xr:uid="{00000000-0005-0000-0000-000049210000}"/>
    <cellStyle name="40% - 강조색3 3 2 9" xfId="8562" xr:uid="{00000000-0005-0000-0000-00004A210000}"/>
    <cellStyle name="40% - 강조색3 3 2 9 2" xfId="8563" xr:uid="{00000000-0005-0000-0000-00004B210000}"/>
    <cellStyle name="40% - 강조색3 3 3" xfId="8564" xr:uid="{00000000-0005-0000-0000-00004C210000}"/>
    <cellStyle name="40% - 강조색3 3 3 10" xfId="8565" xr:uid="{00000000-0005-0000-0000-00004D210000}"/>
    <cellStyle name="40% - 강조색3 3 3 11" xfId="8566" xr:uid="{00000000-0005-0000-0000-00004E210000}"/>
    <cellStyle name="40% - 강조색3 3 3 2" xfId="8567" xr:uid="{00000000-0005-0000-0000-00004F210000}"/>
    <cellStyle name="40% - 강조색3 3 3 2 2" xfId="8568" xr:uid="{00000000-0005-0000-0000-000050210000}"/>
    <cellStyle name="40% - 강조색3 3 3 2 2 2" xfId="8569" xr:uid="{00000000-0005-0000-0000-000051210000}"/>
    <cellStyle name="40% - 강조색3 3 3 2 2 2 2" xfId="8570" xr:uid="{00000000-0005-0000-0000-000052210000}"/>
    <cellStyle name="40% - 강조색3 3 3 2 2 2 2 2" xfId="8571" xr:uid="{00000000-0005-0000-0000-000053210000}"/>
    <cellStyle name="40% - 강조색3 3 3 2 2 2 3" xfId="8572" xr:uid="{00000000-0005-0000-0000-000054210000}"/>
    <cellStyle name="40% - 강조색3 3 3 2 2 3" xfId="8573" xr:uid="{00000000-0005-0000-0000-000055210000}"/>
    <cellStyle name="40% - 강조색3 3 3 2 2 3 2" xfId="8574" xr:uid="{00000000-0005-0000-0000-000056210000}"/>
    <cellStyle name="40% - 강조색3 3 3 2 2 3 2 2" xfId="8575" xr:uid="{00000000-0005-0000-0000-000057210000}"/>
    <cellStyle name="40% - 강조색3 3 3 2 2 3 3" xfId="8576" xr:uid="{00000000-0005-0000-0000-000058210000}"/>
    <cellStyle name="40% - 강조색3 3 3 2 2 4" xfId="8577" xr:uid="{00000000-0005-0000-0000-000059210000}"/>
    <cellStyle name="40% - 강조색3 3 3 2 2 4 2" xfId="8578" xr:uid="{00000000-0005-0000-0000-00005A210000}"/>
    <cellStyle name="40% - 강조색3 3 3 2 2 4 2 2" xfId="8579" xr:uid="{00000000-0005-0000-0000-00005B210000}"/>
    <cellStyle name="40% - 강조색3 3 3 2 2 4 3" xfId="8580" xr:uid="{00000000-0005-0000-0000-00005C210000}"/>
    <cellStyle name="40% - 강조색3 3 3 2 2 5" xfId="8581" xr:uid="{00000000-0005-0000-0000-00005D210000}"/>
    <cellStyle name="40% - 강조색3 3 3 2 2 5 2" xfId="8582" xr:uid="{00000000-0005-0000-0000-00005E210000}"/>
    <cellStyle name="40% - 강조색3 3 3 2 2 6" xfId="8583" xr:uid="{00000000-0005-0000-0000-00005F210000}"/>
    <cellStyle name="40% - 강조색3 3 3 2 3" xfId="8584" xr:uid="{00000000-0005-0000-0000-000060210000}"/>
    <cellStyle name="40% - 강조색3 3 3 2 3 2" xfId="8585" xr:uid="{00000000-0005-0000-0000-000061210000}"/>
    <cellStyle name="40% - 강조색3 3 3 2 3 2 2" xfId="8586" xr:uid="{00000000-0005-0000-0000-000062210000}"/>
    <cellStyle name="40% - 강조색3 3 3 2 3 3" xfId="8587" xr:uid="{00000000-0005-0000-0000-000063210000}"/>
    <cellStyle name="40% - 강조색3 3 3 2 4" xfId="8588" xr:uid="{00000000-0005-0000-0000-000064210000}"/>
    <cellStyle name="40% - 강조색3 3 3 2 4 2" xfId="8589" xr:uid="{00000000-0005-0000-0000-000065210000}"/>
    <cellStyle name="40% - 강조색3 3 3 2 4 2 2" xfId="8590" xr:uid="{00000000-0005-0000-0000-000066210000}"/>
    <cellStyle name="40% - 강조색3 3 3 2 4 3" xfId="8591" xr:uid="{00000000-0005-0000-0000-000067210000}"/>
    <cellStyle name="40% - 강조색3 3 3 2 5" xfId="8592" xr:uid="{00000000-0005-0000-0000-000068210000}"/>
    <cellStyle name="40% - 강조색3 3 3 2 5 2" xfId="8593" xr:uid="{00000000-0005-0000-0000-000069210000}"/>
    <cellStyle name="40% - 강조색3 3 3 2 5 2 2" xfId="8594" xr:uid="{00000000-0005-0000-0000-00006A210000}"/>
    <cellStyle name="40% - 강조색3 3 3 2 5 3" xfId="8595" xr:uid="{00000000-0005-0000-0000-00006B210000}"/>
    <cellStyle name="40% - 강조색3 3 3 2 6" xfId="8596" xr:uid="{00000000-0005-0000-0000-00006C210000}"/>
    <cellStyle name="40% - 강조색3 3 3 2 6 2" xfId="8597" xr:uid="{00000000-0005-0000-0000-00006D210000}"/>
    <cellStyle name="40% - 강조색3 3 3 2 6 2 2" xfId="8598" xr:uid="{00000000-0005-0000-0000-00006E210000}"/>
    <cellStyle name="40% - 강조색3 3 3 2 6 3" xfId="8599" xr:uid="{00000000-0005-0000-0000-00006F210000}"/>
    <cellStyle name="40% - 강조색3 3 3 2 7" xfId="8600" xr:uid="{00000000-0005-0000-0000-000070210000}"/>
    <cellStyle name="40% - 강조색3 3 3 2 7 2" xfId="8601" xr:uid="{00000000-0005-0000-0000-000071210000}"/>
    <cellStyle name="40% - 강조색3 3 3 2 8" xfId="8602" xr:uid="{00000000-0005-0000-0000-000072210000}"/>
    <cellStyle name="40% - 강조색3 3 3 2 9" xfId="8603" xr:uid="{00000000-0005-0000-0000-000073210000}"/>
    <cellStyle name="40% - 강조색3 3 3 3" xfId="8604" xr:uid="{00000000-0005-0000-0000-000074210000}"/>
    <cellStyle name="40% - 강조색3 3 3 3 2" xfId="8605" xr:uid="{00000000-0005-0000-0000-000075210000}"/>
    <cellStyle name="40% - 강조색3 3 3 3 2 2" xfId="8606" xr:uid="{00000000-0005-0000-0000-000076210000}"/>
    <cellStyle name="40% - 강조색3 3 3 3 2 2 2" xfId="8607" xr:uid="{00000000-0005-0000-0000-000077210000}"/>
    <cellStyle name="40% - 강조색3 3 3 3 2 3" xfId="8608" xr:uid="{00000000-0005-0000-0000-000078210000}"/>
    <cellStyle name="40% - 강조색3 3 3 3 3" xfId="8609" xr:uid="{00000000-0005-0000-0000-000079210000}"/>
    <cellStyle name="40% - 강조색3 3 3 3 3 2" xfId="8610" xr:uid="{00000000-0005-0000-0000-00007A210000}"/>
    <cellStyle name="40% - 강조색3 3 3 3 3 2 2" xfId="8611" xr:uid="{00000000-0005-0000-0000-00007B210000}"/>
    <cellStyle name="40% - 강조색3 3 3 3 3 3" xfId="8612" xr:uid="{00000000-0005-0000-0000-00007C210000}"/>
    <cellStyle name="40% - 강조색3 3 3 3 4" xfId="8613" xr:uid="{00000000-0005-0000-0000-00007D210000}"/>
    <cellStyle name="40% - 강조색3 3 3 3 4 2" xfId="8614" xr:uid="{00000000-0005-0000-0000-00007E210000}"/>
    <cellStyle name="40% - 강조색3 3 3 3 4 2 2" xfId="8615" xr:uid="{00000000-0005-0000-0000-00007F210000}"/>
    <cellStyle name="40% - 강조색3 3 3 3 4 3" xfId="8616" xr:uid="{00000000-0005-0000-0000-000080210000}"/>
    <cellStyle name="40% - 강조색3 3 3 3 5" xfId="8617" xr:uid="{00000000-0005-0000-0000-000081210000}"/>
    <cellStyle name="40% - 강조색3 3 3 3 5 2" xfId="8618" xr:uid="{00000000-0005-0000-0000-000082210000}"/>
    <cellStyle name="40% - 강조색3 3 3 3 6" xfId="8619" xr:uid="{00000000-0005-0000-0000-000083210000}"/>
    <cellStyle name="40% - 강조색3 3 3 4" xfId="8620" xr:uid="{00000000-0005-0000-0000-000084210000}"/>
    <cellStyle name="40% - 강조색3 3 3 4 2" xfId="8621" xr:uid="{00000000-0005-0000-0000-000085210000}"/>
    <cellStyle name="40% - 강조색3 3 3 4 2 2" xfId="8622" xr:uid="{00000000-0005-0000-0000-000086210000}"/>
    <cellStyle name="40% - 강조색3 3 3 4 2 2 2" xfId="8623" xr:uid="{00000000-0005-0000-0000-000087210000}"/>
    <cellStyle name="40% - 강조색3 3 3 4 2 3" xfId="8624" xr:uid="{00000000-0005-0000-0000-000088210000}"/>
    <cellStyle name="40% - 강조색3 3 3 4 3" xfId="8625" xr:uid="{00000000-0005-0000-0000-000089210000}"/>
    <cellStyle name="40% - 강조색3 3 3 4 3 2" xfId="8626" xr:uid="{00000000-0005-0000-0000-00008A210000}"/>
    <cellStyle name="40% - 강조색3 3 3 4 3 2 2" xfId="8627" xr:uid="{00000000-0005-0000-0000-00008B210000}"/>
    <cellStyle name="40% - 강조색3 3 3 4 3 3" xfId="8628" xr:uid="{00000000-0005-0000-0000-00008C210000}"/>
    <cellStyle name="40% - 강조색3 3 3 4 4" xfId="8629" xr:uid="{00000000-0005-0000-0000-00008D210000}"/>
    <cellStyle name="40% - 강조색3 3 3 4 4 2" xfId="8630" xr:uid="{00000000-0005-0000-0000-00008E210000}"/>
    <cellStyle name="40% - 강조색3 3 3 4 4 2 2" xfId="8631" xr:uid="{00000000-0005-0000-0000-00008F210000}"/>
    <cellStyle name="40% - 강조색3 3 3 4 4 3" xfId="8632" xr:uid="{00000000-0005-0000-0000-000090210000}"/>
    <cellStyle name="40% - 강조색3 3 3 4 5" xfId="8633" xr:uid="{00000000-0005-0000-0000-000091210000}"/>
    <cellStyle name="40% - 강조색3 3 3 4 5 2" xfId="8634" xr:uid="{00000000-0005-0000-0000-000092210000}"/>
    <cellStyle name="40% - 강조색3 3 3 4 6" xfId="8635" xr:uid="{00000000-0005-0000-0000-000093210000}"/>
    <cellStyle name="40% - 강조색3 3 3 5" xfId="8636" xr:uid="{00000000-0005-0000-0000-000094210000}"/>
    <cellStyle name="40% - 강조색3 3 3 5 2" xfId="8637" xr:uid="{00000000-0005-0000-0000-000095210000}"/>
    <cellStyle name="40% - 강조색3 3 3 5 2 2" xfId="8638" xr:uid="{00000000-0005-0000-0000-000096210000}"/>
    <cellStyle name="40% - 강조색3 3 3 5 3" xfId="8639" xr:uid="{00000000-0005-0000-0000-000097210000}"/>
    <cellStyle name="40% - 강조색3 3 3 6" xfId="8640" xr:uid="{00000000-0005-0000-0000-000098210000}"/>
    <cellStyle name="40% - 강조색3 3 3 6 2" xfId="8641" xr:uid="{00000000-0005-0000-0000-000099210000}"/>
    <cellStyle name="40% - 강조색3 3 3 6 2 2" xfId="8642" xr:uid="{00000000-0005-0000-0000-00009A210000}"/>
    <cellStyle name="40% - 강조색3 3 3 6 3" xfId="8643" xr:uid="{00000000-0005-0000-0000-00009B210000}"/>
    <cellStyle name="40% - 강조색3 3 3 7" xfId="8644" xr:uid="{00000000-0005-0000-0000-00009C210000}"/>
    <cellStyle name="40% - 강조색3 3 3 7 2" xfId="8645" xr:uid="{00000000-0005-0000-0000-00009D210000}"/>
    <cellStyle name="40% - 강조색3 3 3 7 2 2" xfId="8646" xr:uid="{00000000-0005-0000-0000-00009E210000}"/>
    <cellStyle name="40% - 강조색3 3 3 7 3" xfId="8647" xr:uid="{00000000-0005-0000-0000-00009F210000}"/>
    <cellStyle name="40% - 강조색3 3 3 8" xfId="8648" xr:uid="{00000000-0005-0000-0000-0000A0210000}"/>
    <cellStyle name="40% - 강조색3 3 3 8 2" xfId="8649" xr:uid="{00000000-0005-0000-0000-0000A1210000}"/>
    <cellStyle name="40% - 강조색3 3 3 8 2 2" xfId="8650" xr:uid="{00000000-0005-0000-0000-0000A2210000}"/>
    <cellStyle name="40% - 강조색3 3 3 8 3" xfId="8651" xr:uid="{00000000-0005-0000-0000-0000A3210000}"/>
    <cellStyle name="40% - 강조색3 3 3 9" xfId="8652" xr:uid="{00000000-0005-0000-0000-0000A4210000}"/>
    <cellStyle name="40% - 강조색3 3 3 9 2" xfId="8653" xr:uid="{00000000-0005-0000-0000-0000A5210000}"/>
    <cellStyle name="40% - 강조색3 3 4" xfId="8654" xr:uid="{00000000-0005-0000-0000-0000A6210000}"/>
    <cellStyle name="40% - 강조색3 3 4 10" xfId="8655" xr:uid="{00000000-0005-0000-0000-0000A7210000}"/>
    <cellStyle name="40% - 강조색3 3 4 2" xfId="8656" xr:uid="{00000000-0005-0000-0000-0000A8210000}"/>
    <cellStyle name="40% - 강조색3 3 4 2 2" xfId="8657" xr:uid="{00000000-0005-0000-0000-0000A9210000}"/>
    <cellStyle name="40% - 강조색3 3 4 2 2 2" xfId="8658" xr:uid="{00000000-0005-0000-0000-0000AA210000}"/>
    <cellStyle name="40% - 강조색3 3 4 2 2 2 2" xfId="8659" xr:uid="{00000000-0005-0000-0000-0000AB210000}"/>
    <cellStyle name="40% - 강조색3 3 4 2 2 2 2 2" xfId="8660" xr:uid="{00000000-0005-0000-0000-0000AC210000}"/>
    <cellStyle name="40% - 강조색3 3 4 2 2 2 3" xfId="8661" xr:uid="{00000000-0005-0000-0000-0000AD210000}"/>
    <cellStyle name="40% - 강조색3 3 4 2 2 3" xfId="8662" xr:uid="{00000000-0005-0000-0000-0000AE210000}"/>
    <cellStyle name="40% - 강조색3 3 4 2 2 3 2" xfId="8663" xr:uid="{00000000-0005-0000-0000-0000AF210000}"/>
    <cellStyle name="40% - 강조색3 3 4 2 2 3 2 2" xfId="8664" xr:uid="{00000000-0005-0000-0000-0000B0210000}"/>
    <cellStyle name="40% - 강조색3 3 4 2 2 3 3" xfId="8665" xr:uid="{00000000-0005-0000-0000-0000B1210000}"/>
    <cellStyle name="40% - 강조색3 3 4 2 2 4" xfId="8666" xr:uid="{00000000-0005-0000-0000-0000B2210000}"/>
    <cellStyle name="40% - 강조색3 3 4 2 2 4 2" xfId="8667" xr:uid="{00000000-0005-0000-0000-0000B3210000}"/>
    <cellStyle name="40% - 강조색3 3 4 2 2 4 2 2" xfId="8668" xr:uid="{00000000-0005-0000-0000-0000B4210000}"/>
    <cellStyle name="40% - 강조색3 3 4 2 2 4 3" xfId="8669" xr:uid="{00000000-0005-0000-0000-0000B5210000}"/>
    <cellStyle name="40% - 강조색3 3 4 2 2 5" xfId="8670" xr:uid="{00000000-0005-0000-0000-0000B6210000}"/>
    <cellStyle name="40% - 강조색3 3 4 2 2 5 2" xfId="8671" xr:uid="{00000000-0005-0000-0000-0000B7210000}"/>
    <cellStyle name="40% - 강조색3 3 4 2 2 6" xfId="8672" xr:uid="{00000000-0005-0000-0000-0000B8210000}"/>
    <cellStyle name="40% - 강조색3 3 4 2 3" xfId="8673" xr:uid="{00000000-0005-0000-0000-0000B9210000}"/>
    <cellStyle name="40% - 강조색3 3 4 2 3 2" xfId="8674" xr:uid="{00000000-0005-0000-0000-0000BA210000}"/>
    <cellStyle name="40% - 강조색3 3 4 2 3 2 2" xfId="8675" xr:uid="{00000000-0005-0000-0000-0000BB210000}"/>
    <cellStyle name="40% - 강조색3 3 4 2 3 3" xfId="8676" xr:uid="{00000000-0005-0000-0000-0000BC210000}"/>
    <cellStyle name="40% - 강조색3 3 4 2 4" xfId="8677" xr:uid="{00000000-0005-0000-0000-0000BD210000}"/>
    <cellStyle name="40% - 강조색3 3 4 2 4 2" xfId="8678" xr:uid="{00000000-0005-0000-0000-0000BE210000}"/>
    <cellStyle name="40% - 강조색3 3 4 2 4 2 2" xfId="8679" xr:uid="{00000000-0005-0000-0000-0000BF210000}"/>
    <cellStyle name="40% - 강조색3 3 4 2 4 3" xfId="8680" xr:uid="{00000000-0005-0000-0000-0000C0210000}"/>
    <cellStyle name="40% - 강조색3 3 4 2 5" xfId="8681" xr:uid="{00000000-0005-0000-0000-0000C1210000}"/>
    <cellStyle name="40% - 강조색3 3 4 2 5 2" xfId="8682" xr:uid="{00000000-0005-0000-0000-0000C2210000}"/>
    <cellStyle name="40% - 강조색3 3 4 2 5 2 2" xfId="8683" xr:uid="{00000000-0005-0000-0000-0000C3210000}"/>
    <cellStyle name="40% - 강조색3 3 4 2 5 3" xfId="8684" xr:uid="{00000000-0005-0000-0000-0000C4210000}"/>
    <cellStyle name="40% - 강조색3 3 4 2 6" xfId="8685" xr:uid="{00000000-0005-0000-0000-0000C5210000}"/>
    <cellStyle name="40% - 강조색3 3 4 2 6 2" xfId="8686" xr:uid="{00000000-0005-0000-0000-0000C6210000}"/>
    <cellStyle name="40% - 강조색3 3 4 2 7" xfId="8687" xr:uid="{00000000-0005-0000-0000-0000C7210000}"/>
    <cellStyle name="40% - 강조색3 3 4 2 8" xfId="8688" xr:uid="{00000000-0005-0000-0000-0000C8210000}"/>
    <cellStyle name="40% - 강조색3 3 4 3" xfId="8689" xr:uid="{00000000-0005-0000-0000-0000C9210000}"/>
    <cellStyle name="40% - 강조색3 3 4 3 2" xfId="8690" xr:uid="{00000000-0005-0000-0000-0000CA210000}"/>
    <cellStyle name="40% - 강조색3 3 4 3 2 2" xfId="8691" xr:uid="{00000000-0005-0000-0000-0000CB210000}"/>
    <cellStyle name="40% - 강조색3 3 4 3 2 2 2" xfId="8692" xr:uid="{00000000-0005-0000-0000-0000CC210000}"/>
    <cellStyle name="40% - 강조색3 3 4 3 2 3" xfId="8693" xr:uid="{00000000-0005-0000-0000-0000CD210000}"/>
    <cellStyle name="40% - 강조색3 3 4 3 3" xfId="8694" xr:uid="{00000000-0005-0000-0000-0000CE210000}"/>
    <cellStyle name="40% - 강조색3 3 4 3 3 2" xfId="8695" xr:uid="{00000000-0005-0000-0000-0000CF210000}"/>
    <cellStyle name="40% - 강조색3 3 4 3 3 2 2" xfId="8696" xr:uid="{00000000-0005-0000-0000-0000D0210000}"/>
    <cellStyle name="40% - 강조색3 3 4 3 3 3" xfId="8697" xr:uid="{00000000-0005-0000-0000-0000D1210000}"/>
    <cellStyle name="40% - 강조색3 3 4 3 4" xfId="8698" xr:uid="{00000000-0005-0000-0000-0000D2210000}"/>
    <cellStyle name="40% - 강조색3 3 4 3 4 2" xfId="8699" xr:uid="{00000000-0005-0000-0000-0000D3210000}"/>
    <cellStyle name="40% - 강조색3 3 4 3 4 2 2" xfId="8700" xr:uid="{00000000-0005-0000-0000-0000D4210000}"/>
    <cellStyle name="40% - 강조색3 3 4 3 4 3" xfId="8701" xr:uid="{00000000-0005-0000-0000-0000D5210000}"/>
    <cellStyle name="40% - 강조색3 3 4 3 5" xfId="8702" xr:uid="{00000000-0005-0000-0000-0000D6210000}"/>
    <cellStyle name="40% - 강조색3 3 4 3 5 2" xfId="8703" xr:uid="{00000000-0005-0000-0000-0000D7210000}"/>
    <cellStyle name="40% - 강조색3 3 4 3 6" xfId="8704" xr:uid="{00000000-0005-0000-0000-0000D8210000}"/>
    <cellStyle name="40% - 강조색3 3 4 4" xfId="8705" xr:uid="{00000000-0005-0000-0000-0000D9210000}"/>
    <cellStyle name="40% - 강조색3 3 4 4 2" xfId="8706" xr:uid="{00000000-0005-0000-0000-0000DA210000}"/>
    <cellStyle name="40% - 강조색3 3 4 4 2 2" xfId="8707" xr:uid="{00000000-0005-0000-0000-0000DB210000}"/>
    <cellStyle name="40% - 강조색3 3 4 4 3" xfId="8708" xr:uid="{00000000-0005-0000-0000-0000DC210000}"/>
    <cellStyle name="40% - 강조색3 3 4 5" xfId="8709" xr:uid="{00000000-0005-0000-0000-0000DD210000}"/>
    <cellStyle name="40% - 강조색3 3 4 5 2" xfId="8710" xr:uid="{00000000-0005-0000-0000-0000DE210000}"/>
    <cellStyle name="40% - 강조색3 3 4 5 2 2" xfId="8711" xr:uid="{00000000-0005-0000-0000-0000DF210000}"/>
    <cellStyle name="40% - 강조색3 3 4 5 3" xfId="8712" xr:uid="{00000000-0005-0000-0000-0000E0210000}"/>
    <cellStyle name="40% - 강조색3 3 4 6" xfId="8713" xr:uid="{00000000-0005-0000-0000-0000E1210000}"/>
    <cellStyle name="40% - 강조색3 3 4 6 2" xfId="8714" xr:uid="{00000000-0005-0000-0000-0000E2210000}"/>
    <cellStyle name="40% - 강조색3 3 4 6 2 2" xfId="8715" xr:uid="{00000000-0005-0000-0000-0000E3210000}"/>
    <cellStyle name="40% - 강조색3 3 4 6 3" xfId="8716" xr:uid="{00000000-0005-0000-0000-0000E4210000}"/>
    <cellStyle name="40% - 강조색3 3 4 7" xfId="8717" xr:uid="{00000000-0005-0000-0000-0000E5210000}"/>
    <cellStyle name="40% - 강조색3 3 4 7 2" xfId="8718" xr:uid="{00000000-0005-0000-0000-0000E6210000}"/>
    <cellStyle name="40% - 강조색3 3 4 7 2 2" xfId="8719" xr:uid="{00000000-0005-0000-0000-0000E7210000}"/>
    <cellStyle name="40% - 강조색3 3 4 7 3" xfId="8720" xr:uid="{00000000-0005-0000-0000-0000E8210000}"/>
    <cellStyle name="40% - 강조색3 3 4 8" xfId="8721" xr:uid="{00000000-0005-0000-0000-0000E9210000}"/>
    <cellStyle name="40% - 강조색3 3 4 8 2" xfId="8722" xr:uid="{00000000-0005-0000-0000-0000EA210000}"/>
    <cellStyle name="40% - 강조색3 3 4 9" xfId="8723" xr:uid="{00000000-0005-0000-0000-0000EB210000}"/>
    <cellStyle name="40% - 강조색3 3 5" xfId="8724" xr:uid="{00000000-0005-0000-0000-0000EC210000}"/>
    <cellStyle name="40% - 강조색3 3 5 2" xfId="8725" xr:uid="{00000000-0005-0000-0000-0000ED210000}"/>
    <cellStyle name="40% - 강조색3 3 5 2 2" xfId="8726" xr:uid="{00000000-0005-0000-0000-0000EE210000}"/>
    <cellStyle name="40% - 강조색3 3 5 2 2 2" xfId="8727" xr:uid="{00000000-0005-0000-0000-0000EF210000}"/>
    <cellStyle name="40% - 강조색3 3 5 2 2 2 2" xfId="8728" xr:uid="{00000000-0005-0000-0000-0000F0210000}"/>
    <cellStyle name="40% - 강조색3 3 5 2 2 3" xfId="8729" xr:uid="{00000000-0005-0000-0000-0000F1210000}"/>
    <cellStyle name="40% - 강조색3 3 5 2 3" xfId="8730" xr:uid="{00000000-0005-0000-0000-0000F2210000}"/>
    <cellStyle name="40% - 강조색3 3 5 2 3 2" xfId="8731" xr:uid="{00000000-0005-0000-0000-0000F3210000}"/>
    <cellStyle name="40% - 강조색3 3 5 2 3 2 2" xfId="8732" xr:uid="{00000000-0005-0000-0000-0000F4210000}"/>
    <cellStyle name="40% - 강조색3 3 5 2 3 3" xfId="8733" xr:uid="{00000000-0005-0000-0000-0000F5210000}"/>
    <cellStyle name="40% - 강조색3 3 5 2 4" xfId="8734" xr:uid="{00000000-0005-0000-0000-0000F6210000}"/>
    <cellStyle name="40% - 강조색3 3 5 2 4 2" xfId="8735" xr:uid="{00000000-0005-0000-0000-0000F7210000}"/>
    <cellStyle name="40% - 강조색3 3 5 2 4 2 2" xfId="8736" xr:uid="{00000000-0005-0000-0000-0000F8210000}"/>
    <cellStyle name="40% - 강조색3 3 5 2 4 3" xfId="8737" xr:uid="{00000000-0005-0000-0000-0000F9210000}"/>
    <cellStyle name="40% - 강조색3 3 5 2 5" xfId="8738" xr:uid="{00000000-0005-0000-0000-0000FA210000}"/>
    <cellStyle name="40% - 강조색3 3 5 2 5 2" xfId="8739" xr:uid="{00000000-0005-0000-0000-0000FB210000}"/>
    <cellStyle name="40% - 강조색3 3 5 2 6" xfId="8740" xr:uid="{00000000-0005-0000-0000-0000FC210000}"/>
    <cellStyle name="40% - 강조색3 3 5 3" xfId="8741" xr:uid="{00000000-0005-0000-0000-0000FD210000}"/>
    <cellStyle name="40% - 강조색3 3 5 3 2" xfId="8742" xr:uid="{00000000-0005-0000-0000-0000FE210000}"/>
    <cellStyle name="40% - 강조색3 3 5 3 2 2" xfId="8743" xr:uid="{00000000-0005-0000-0000-0000FF210000}"/>
    <cellStyle name="40% - 강조색3 3 5 3 3" xfId="8744" xr:uid="{00000000-0005-0000-0000-000000220000}"/>
    <cellStyle name="40% - 강조색3 3 5 4" xfId="8745" xr:uid="{00000000-0005-0000-0000-000001220000}"/>
    <cellStyle name="40% - 강조색3 3 5 4 2" xfId="8746" xr:uid="{00000000-0005-0000-0000-000002220000}"/>
    <cellStyle name="40% - 강조색3 3 5 4 2 2" xfId="8747" xr:uid="{00000000-0005-0000-0000-000003220000}"/>
    <cellStyle name="40% - 강조색3 3 5 4 3" xfId="8748" xr:uid="{00000000-0005-0000-0000-000004220000}"/>
    <cellStyle name="40% - 강조색3 3 5 5" xfId="8749" xr:uid="{00000000-0005-0000-0000-000005220000}"/>
    <cellStyle name="40% - 강조색3 3 5 5 2" xfId="8750" xr:uid="{00000000-0005-0000-0000-000006220000}"/>
    <cellStyle name="40% - 강조색3 3 5 5 2 2" xfId="8751" xr:uid="{00000000-0005-0000-0000-000007220000}"/>
    <cellStyle name="40% - 강조색3 3 5 5 3" xfId="8752" xr:uid="{00000000-0005-0000-0000-000008220000}"/>
    <cellStyle name="40% - 강조색3 3 5 6" xfId="8753" xr:uid="{00000000-0005-0000-0000-000009220000}"/>
    <cellStyle name="40% - 강조색3 3 5 6 2" xfId="8754" xr:uid="{00000000-0005-0000-0000-00000A220000}"/>
    <cellStyle name="40% - 강조색3 3 5 7" xfId="8755" xr:uid="{00000000-0005-0000-0000-00000B220000}"/>
    <cellStyle name="40% - 강조색3 3 5 8" xfId="8756" xr:uid="{00000000-0005-0000-0000-00000C220000}"/>
    <cellStyle name="40% - 강조색3 3 6" xfId="8757" xr:uid="{00000000-0005-0000-0000-00000D220000}"/>
    <cellStyle name="40% - 강조색3 3 6 2" xfId="8758" xr:uid="{00000000-0005-0000-0000-00000E220000}"/>
    <cellStyle name="40% - 강조색3 3 6 2 2" xfId="8759" xr:uid="{00000000-0005-0000-0000-00000F220000}"/>
    <cellStyle name="40% - 강조색3 3 6 2 2 2" xfId="8760" xr:uid="{00000000-0005-0000-0000-000010220000}"/>
    <cellStyle name="40% - 강조색3 3 6 2 3" xfId="8761" xr:uid="{00000000-0005-0000-0000-000011220000}"/>
    <cellStyle name="40% - 강조색3 3 6 3" xfId="8762" xr:uid="{00000000-0005-0000-0000-000012220000}"/>
    <cellStyle name="40% - 강조색3 3 6 3 2" xfId="8763" xr:uid="{00000000-0005-0000-0000-000013220000}"/>
    <cellStyle name="40% - 강조색3 3 6 3 2 2" xfId="8764" xr:uid="{00000000-0005-0000-0000-000014220000}"/>
    <cellStyle name="40% - 강조색3 3 6 3 3" xfId="8765" xr:uid="{00000000-0005-0000-0000-000015220000}"/>
    <cellStyle name="40% - 강조색3 3 6 4" xfId="8766" xr:uid="{00000000-0005-0000-0000-000016220000}"/>
    <cellStyle name="40% - 강조색3 3 6 4 2" xfId="8767" xr:uid="{00000000-0005-0000-0000-000017220000}"/>
    <cellStyle name="40% - 강조색3 3 6 4 2 2" xfId="8768" xr:uid="{00000000-0005-0000-0000-000018220000}"/>
    <cellStyle name="40% - 강조색3 3 6 4 3" xfId="8769" xr:uid="{00000000-0005-0000-0000-000019220000}"/>
    <cellStyle name="40% - 강조색3 3 6 5" xfId="8770" xr:uid="{00000000-0005-0000-0000-00001A220000}"/>
    <cellStyle name="40% - 강조색3 3 6 5 2" xfId="8771" xr:uid="{00000000-0005-0000-0000-00001B220000}"/>
    <cellStyle name="40% - 강조색3 3 6 6" xfId="8772" xr:uid="{00000000-0005-0000-0000-00001C220000}"/>
    <cellStyle name="40% - 강조색3 3 7" xfId="8773" xr:uid="{00000000-0005-0000-0000-00001D220000}"/>
    <cellStyle name="40% - 강조색3 3 7 2" xfId="8774" xr:uid="{00000000-0005-0000-0000-00001E220000}"/>
    <cellStyle name="40% - 강조색3 3 7 2 2" xfId="8775" xr:uid="{00000000-0005-0000-0000-00001F220000}"/>
    <cellStyle name="40% - 강조색3 3 7 2 2 2" xfId="8776" xr:uid="{00000000-0005-0000-0000-000020220000}"/>
    <cellStyle name="40% - 강조색3 3 7 2 3" xfId="8777" xr:uid="{00000000-0005-0000-0000-000021220000}"/>
    <cellStyle name="40% - 강조색3 3 7 3" xfId="8778" xr:uid="{00000000-0005-0000-0000-000022220000}"/>
    <cellStyle name="40% - 강조색3 3 7 3 2" xfId="8779" xr:uid="{00000000-0005-0000-0000-000023220000}"/>
    <cellStyle name="40% - 강조색3 3 7 3 2 2" xfId="8780" xr:uid="{00000000-0005-0000-0000-000024220000}"/>
    <cellStyle name="40% - 강조색3 3 7 3 3" xfId="8781" xr:uid="{00000000-0005-0000-0000-000025220000}"/>
    <cellStyle name="40% - 강조색3 3 7 4" xfId="8782" xr:uid="{00000000-0005-0000-0000-000026220000}"/>
    <cellStyle name="40% - 강조색3 3 7 4 2" xfId="8783" xr:uid="{00000000-0005-0000-0000-000027220000}"/>
    <cellStyle name="40% - 강조색3 3 7 4 2 2" xfId="8784" xr:uid="{00000000-0005-0000-0000-000028220000}"/>
    <cellStyle name="40% - 강조색3 3 7 4 3" xfId="8785" xr:uid="{00000000-0005-0000-0000-000029220000}"/>
    <cellStyle name="40% - 강조색3 3 7 5" xfId="8786" xr:uid="{00000000-0005-0000-0000-00002A220000}"/>
    <cellStyle name="40% - 강조색3 3 7 5 2" xfId="8787" xr:uid="{00000000-0005-0000-0000-00002B220000}"/>
    <cellStyle name="40% - 강조색3 3 7 6" xfId="8788" xr:uid="{00000000-0005-0000-0000-00002C220000}"/>
    <cellStyle name="40% - 강조색3 3 8" xfId="8789" xr:uid="{00000000-0005-0000-0000-00002D220000}"/>
    <cellStyle name="40% - 강조색3 3 8 2" xfId="8790" xr:uid="{00000000-0005-0000-0000-00002E220000}"/>
    <cellStyle name="40% - 강조색3 3 8 2 2" xfId="8791" xr:uid="{00000000-0005-0000-0000-00002F220000}"/>
    <cellStyle name="40% - 강조색3 3 8 3" xfId="8792" xr:uid="{00000000-0005-0000-0000-000030220000}"/>
    <cellStyle name="40% - 강조색3 3 9" xfId="8793" xr:uid="{00000000-0005-0000-0000-000031220000}"/>
    <cellStyle name="40% - 강조색3 3 9 2" xfId="8794" xr:uid="{00000000-0005-0000-0000-000032220000}"/>
    <cellStyle name="40% - 강조색3 3 9 2 2" xfId="8795" xr:uid="{00000000-0005-0000-0000-000033220000}"/>
    <cellStyle name="40% - 강조색3 3 9 3" xfId="8796" xr:uid="{00000000-0005-0000-0000-000034220000}"/>
    <cellStyle name="40% - 강조색3 4" xfId="8797" xr:uid="{00000000-0005-0000-0000-000035220000}"/>
    <cellStyle name="40% - 강조색3 4 10" xfId="8798" xr:uid="{00000000-0005-0000-0000-000036220000}"/>
    <cellStyle name="40% - 강조색3 4 11" xfId="8799" xr:uid="{00000000-0005-0000-0000-000037220000}"/>
    <cellStyle name="40% - 강조색3 4 2" xfId="8800" xr:uid="{00000000-0005-0000-0000-000038220000}"/>
    <cellStyle name="40% - 강조색3 4 2 2" xfId="8801" xr:uid="{00000000-0005-0000-0000-000039220000}"/>
    <cellStyle name="40% - 강조색3 4 2 2 2" xfId="8802" xr:uid="{00000000-0005-0000-0000-00003A220000}"/>
    <cellStyle name="40% - 강조색3 4 2 2 2 2" xfId="8803" xr:uid="{00000000-0005-0000-0000-00003B220000}"/>
    <cellStyle name="40% - 강조색3 4 2 2 2 2 2" xfId="8804" xr:uid="{00000000-0005-0000-0000-00003C220000}"/>
    <cellStyle name="40% - 강조색3 4 2 2 2 3" xfId="8805" xr:uid="{00000000-0005-0000-0000-00003D220000}"/>
    <cellStyle name="40% - 강조색3 4 2 2 3" xfId="8806" xr:uid="{00000000-0005-0000-0000-00003E220000}"/>
    <cellStyle name="40% - 강조색3 4 2 2 3 2" xfId="8807" xr:uid="{00000000-0005-0000-0000-00003F220000}"/>
    <cellStyle name="40% - 강조색3 4 2 2 3 2 2" xfId="8808" xr:uid="{00000000-0005-0000-0000-000040220000}"/>
    <cellStyle name="40% - 강조색3 4 2 2 3 3" xfId="8809" xr:uid="{00000000-0005-0000-0000-000041220000}"/>
    <cellStyle name="40% - 강조색3 4 2 2 4" xfId="8810" xr:uid="{00000000-0005-0000-0000-000042220000}"/>
    <cellStyle name="40% - 강조색3 4 2 2 4 2" xfId="8811" xr:uid="{00000000-0005-0000-0000-000043220000}"/>
    <cellStyle name="40% - 강조색3 4 2 2 4 2 2" xfId="8812" xr:uid="{00000000-0005-0000-0000-000044220000}"/>
    <cellStyle name="40% - 강조색3 4 2 2 4 3" xfId="8813" xr:uid="{00000000-0005-0000-0000-000045220000}"/>
    <cellStyle name="40% - 강조색3 4 2 2 5" xfId="8814" xr:uid="{00000000-0005-0000-0000-000046220000}"/>
    <cellStyle name="40% - 강조색3 4 2 2 5 2" xfId="8815" xr:uid="{00000000-0005-0000-0000-000047220000}"/>
    <cellStyle name="40% - 강조색3 4 2 2 6" xfId="8816" xr:uid="{00000000-0005-0000-0000-000048220000}"/>
    <cellStyle name="40% - 강조색3 4 2 3" xfId="8817" xr:uid="{00000000-0005-0000-0000-000049220000}"/>
    <cellStyle name="40% - 강조색3 4 2 3 2" xfId="8818" xr:uid="{00000000-0005-0000-0000-00004A220000}"/>
    <cellStyle name="40% - 강조색3 4 2 3 2 2" xfId="8819" xr:uid="{00000000-0005-0000-0000-00004B220000}"/>
    <cellStyle name="40% - 강조색3 4 2 3 3" xfId="8820" xr:uid="{00000000-0005-0000-0000-00004C220000}"/>
    <cellStyle name="40% - 강조색3 4 2 4" xfId="8821" xr:uid="{00000000-0005-0000-0000-00004D220000}"/>
    <cellStyle name="40% - 강조색3 4 2 4 2" xfId="8822" xr:uid="{00000000-0005-0000-0000-00004E220000}"/>
    <cellStyle name="40% - 강조색3 4 2 4 2 2" xfId="8823" xr:uid="{00000000-0005-0000-0000-00004F220000}"/>
    <cellStyle name="40% - 강조색3 4 2 4 3" xfId="8824" xr:uid="{00000000-0005-0000-0000-000050220000}"/>
    <cellStyle name="40% - 강조색3 4 2 5" xfId="8825" xr:uid="{00000000-0005-0000-0000-000051220000}"/>
    <cellStyle name="40% - 강조색3 4 2 5 2" xfId="8826" xr:uid="{00000000-0005-0000-0000-000052220000}"/>
    <cellStyle name="40% - 강조색3 4 2 5 2 2" xfId="8827" xr:uid="{00000000-0005-0000-0000-000053220000}"/>
    <cellStyle name="40% - 강조색3 4 2 5 3" xfId="8828" xr:uid="{00000000-0005-0000-0000-000054220000}"/>
    <cellStyle name="40% - 강조색3 4 2 6" xfId="8829" xr:uid="{00000000-0005-0000-0000-000055220000}"/>
    <cellStyle name="40% - 강조색3 4 2 6 2" xfId="8830" xr:uid="{00000000-0005-0000-0000-000056220000}"/>
    <cellStyle name="40% - 강조색3 4 2 6 2 2" xfId="8831" xr:uid="{00000000-0005-0000-0000-000057220000}"/>
    <cellStyle name="40% - 강조색3 4 2 6 3" xfId="8832" xr:uid="{00000000-0005-0000-0000-000058220000}"/>
    <cellStyle name="40% - 강조색3 4 2 7" xfId="8833" xr:uid="{00000000-0005-0000-0000-000059220000}"/>
    <cellStyle name="40% - 강조색3 4 2 7 2" xfId="8834" xr:uid="{00000000-0005-0000-0000-00005A220000}"/>
    <cellStyle name="40% - 강조색3 4 2 8" xfId="8835" xr:uid="{00000000-0005-0000-0000-00005B220000}"/>
    <cellStyle name="40% - 강조색3 4 2 9" xfId="8836" xr:uid="{00000000-0005-0000-0000-00005C220000}"/>
    <cellStyle name="40% - 강조색3 4 3" xfId="8837" xr:uid="{00000000-0005-0000-0000-00005D220000}"/>
    <cellStyle name="40% - 강조색3 4 3 2" xfId="8838" xr:uid="{00000000-0005-0000-0000-00005E220000}"/>
    <cellStyle name="40% - 강조색3 4 3 2 2" xfId="8839" xr:uid="{00000000-0005-0000-0000-00005F220000}"/>
    <cellStyle name="40% - 강조색3 4 3 2 2 2" xfId="8840" xr:uid="{00000000-0005-0000-0000-000060220000}"/>
    <cellStyle name="40% - 강조색3 4 3 2 3" xfId="8841" xr:uid="{00000000-0005-0000-0000-000061220000}"/>
    <cellStyle name="40% - 강조색3 4 3 3" xfId="8842" xr:uid="{00000000-0005-0000-0000-000062220000}"/>
    <cellStyle name="40% - 강조색3 4 3 3 2" xfId="8843" xr:uid="{00000000-0005-0000-0000-000063220000}"/>
    <cellStyle name="40% - 강조색3 4 3 3 2 2" xfId="8844" xr:uid="{00000000-0005-0000-0000-000064220000}"/>
    <cellStyle name="40% - 강조색3 4 3 3 3" xfId="8845" xr:uid="{00000000-0005-0000-0000-000065220000}"/>
    <cellStyle name="40% - 강조색3 4 3 4" xfId="8846" xr:uid="{00000000-0005-0000-0000-000066220000}"/>
    <cellStyle name="40% - 강조색3 4 3 4 2" xfId="8847" xr:uid="{00000000-0005-0000-0000-000067220000}"/>
    <cellStyle name="40% - 강조색3 4 3 4 2 2" xfId="8848" xr:uid="{00000000-0005-0000-0000-000068220000}"/>
    <cellStyle name="40% - 강조색3 4 3 4 3" xfId="8849" xr:uid="{00000000-0005-0000-0000-000069220000}"/>
    <cellStyle name="40% - 강조색3 4 3 5" xfId="8850" xr:uid="{00000000-0005-0000-0000-00006A220000}"/>
    <cellStyle name="40% - 강조색3 4 3 5 2" xfId="8851" xr:uid="{00000000-0005-0000-0000-00006B220000}"/>
    <cellStyle name="40% - 강조색3 4 3 6" xfId="8852" xr:uid="{00000000-0005-0000-0000-00006C220000}"/>
    <cellStyle name="40% - 강조색3 4 4" xfId="8853" xr:uid="{00000000-0005-0000-0000-00006D220000}"/>
    <cellStyle name="40% - 강조색3 4 4 2" xfId="8854" xr:uid="{00000000-0005-0000-0000-00006E220000}"/>
    <cellStyle name="40% - 강조색3 4 4 2 2" xfId="8855" xr:uid="{00000000-0005-0000-0000-00006F220000}"/>
    <cellStyle name="40% - 강조색3 4 4 2 2 2" xfId="8856" xr:uid="{00000000-0005-0000-0000-000070220000}"/>
    <cellStyle name="40% - 강조색3 4 4 2 3" xfId="8857" xr:uid="{00000000-0005-0000-0000-000071220000}"/>
    <cellStyle name="40% - 강조색3 4 4 3" xfId="8858" xr:uid="{00000000-0005-0000-0000-000072220000}"/>
    <cellStyle name="40% - 강조색3 4 4 3 2" xfId="8859" xr:uid="{00000000-0005-0000-0000-000073220000}"/>
    <cellStyle name="40% - 강조색3 4 4 3 2 2" xfId="8860" xr:uid="{00000000-0005-0000-0000-000074220000}"/>
    <cellStyle name="40% - 강조색3 4 4 3 3" xfId="8861" xr:uid="{00000000-0005-0000-0000-000075220000}"/>
    <cellStyle name="40% - 강조색3 4 4 4" xfId="8862" xr:uid="{00000000-0005-0000-0000-000076220000}"/>
    <cellStyle name="40% - 강조색3 4 4 4 2" xfId="8863" xr:uid="{00000000-0005-0000-0000-000077220000}"/>
    <cellStyle name="40% - 강조색3 4 4 4 2 2" xfId="8864" xr:uid="{00000000-0005-0000-0000-000078220000}"/>
    <cellStyle name="40% - 강조색3 4 4 4 3" xfId="8865" xr:uid="{00000000-0005-0000-0000-000079220000}"/>
    <cellStyle name="40% - 강조색3 4 4 5" xfId="8866" xr:uid="{00000000-0005-0000-0000-00007A220000}"/>
    <cellStyle name="40% - 강조색3 4 4 5 2" xfId="8867" xr:uid="{00000000-0005-0000-0000-00007B220000}"/>
    <cellStyle name="40% - 강조색3 4 4 6" xfId="8868" xr:uid="{00000000-0005-0000-0000-00007C220000}"/>
    <cellStyle name="40% - 강조색3 4 5" xfId="8869" xr:uid="{00000000-0005-0000-0000-00007D220000}"/>
    <cellStyle name="40% - 강조색3 4 5 2" xfId="8870" xr:uid="{00000000-0005-0000-0000-00007E220000}"/>
    <cellStyle name="40% - 강조색3 4 5 2 2" xfId="8871" xr:uid="{00000000-0005-0000-0000-00007F220000}"/>
    <cellStyle name="40% - 강조색3 4 5 3" xfId="8872" xr:uid="{00000000-0005-0000-0000-000080220000}"/>
    <cellStyle name="40% - 강조색3 4 6" xfId="8873" xr:uid="{00000000-0005-0000-0000-000081220000}"/>
    <cellStyle name="40% - 강조색3 4 6 2" xfId="8874" xr:uid="{00000000-0005-0000-0000-000082220000}"/>
    <cellStyle name="40% - 강조색3 4 6 2 2" xfId="8875" xr:uid="{00000000-0005-0000-0000-000083220000}"/>
    <cellStyle name="40% - 강조색3 4 6 3" xfId="8876" xr:uid="{00000000-0005-0000-0000-000084220000}"/>
    <cellStyle name="40% - 강조색3 4 7" xfId="8877" xr:uid="{00000000-0005-0000-0000-000085220000}"/>
    <cellStyle name="40% - 강조색3 4 7 2" xfId="8878" xr:uid="{00000000-0005-0000-0000-000086220000}"/>
    <cellStyle name="40% - 강조색3 4 7 2 2" xfId="8879" xr:uid="{00000000-0005-0000-0000-000087220000}"/>
    <cellStyle name="40% - 강조색3 4 7 3" xfId="8880" xr:uid="{00000000-0005-0000-0000-000088220000}"/>
    <cellStyle name="40% - 강조색3 4 8" xfId="8881" xr:uid="{00000000-0005-0000-0000-000089220000}"/>
    <cellStyle name="40% - 강조색3 4 8 2" xfId="8882" xr:uid="{00000000-0005-0000-0000-00008A220000}"/>
    <cellStyle name="40% - 강조색3 4 8 2 2" xfId="8883" xr:uid="{00000000-0005-0000-0000-00008B220000}"/>
    <cellStyle name="40% - 강조색3 4 8 3" xfId="8884" xr:uid="{00000000-0005-0000-0000-00008C220000}"/>
    <cellStyle name="40% - 강조색3 4 9" xfId="8885" xr:uid="{00000000-0005-0000-0000-00008D220000}"/>
    <cellStyle name="40% - 강조색3 4 9 2" xfId="8886" xr:uid="{00000000-0005-0000-0000-00008E220000}"/>
    <cellStyle name="40% - 강조색3 5" xfId="8887" xr:uid="{00000000-0005-0000-0000-00008F220000}"/>
    <cellStyle name="40% - 강조색3 5 10" xfId="8888" xr:uid="{00000000-0005-0000-0000-000090220000}"/>
    <cellStyle name="40% - 강조색3 5 11" xfId="8889" xr:uid="{00000000-0005-0000-0000-000091220000}"/>
    <cellStyle name="40% - 강조색3 5 2" xfId="8890" xr:uid="{00000000-0005-0000-0000-000092220000}"/>
    <cellStyle name="40% - 강조색3 5 2 2" xfId="8891" xr:uid="{00000000-0005-0000-0000-000093220000}"/>
    <cellStyle name="40% - 강조색3 5 2 2 2" xfId="8892" xr:uid="{00000000-0005-0000-0000-000094220000}"/>
    <cellStyle name="40% - 강조색3 5 2 2 2 2" xfId="8893" xr:uid="{00000000-0005-0000-0000-000095220000}"/>
    <cellStyle name="40% - 강조색3 5 2 2 2 2 2" xfId="8894" xr:uid="{00000000-0005-0000-0000-000096220000}"/>
    <cellStyle name="40% - 강조색3 5 2 2 2 3" xfId="8895" xr:uid="{00000000-0005-0000-0000-000097220000}"/>
    <cellStyle name="40% - 강조색3 5 2 2 3" xfId="8896" xr:uid="{00000000-0005-0000-0000-000098220000}"/>
    <cellStyle name="40% - 강조색3 5 2 2 3 2" xfId="8897" xr:uid="{00000000-0005-0000-0000-000099220000}"/>
    <cellStyle name="40% - 강조색3 5 2 2 3 2 2" xfId="8898" xr:uid="{00000000-0005-0000-0000-00009A220000}"/>
    <cellStyle name="40% - 강조색3 5 2 2 3 3" xfId="8899" xr:uid="{00000000-0005-0000-0000-00009B220000}"/>
    <cellStyle name="40% - 강조색3 5 2 2 4" xfId="8900" xr:uid="{00000000-0005-0000-0000-00009C220000}"/>
    <cellStyle name="40% - 강조색3 5 2 2 4 2" xfId="8901" xr:uid="{00000000-0005-0000-0000-00009D220000}"/>
    <cellStyle name="40% - 강조색3 5 2 2 4 2 2" xfId="8902" xr:uid="{00000000-0005-0000-0000-00009E220000}"/>
    <cellStyle name="40% - 강조색3 5 2 2 4 3" xfId="8903" xr:uid="{00000000-0005-0000-0000-00009F220000}"/>
    <cellStyle name="40% - 강조색3 5 2 2 5" xfId="8904" xr:uid="{00000000-0005-0000-0000-0000A0220000}"/>
    <cellStyle name="40% - 강조색3 5 2 2 5 2" xfId="8905" xr:uid="{00000000-0005-0000-0000-0000A1220000}"/>
    <cellStyle name="40% - 강조색3 5 2 2 6" xfId="8906" xr:uid="{00000000-0005-0000-0000-0000A2220000}"/>
    <cellStyle name="40% - 강조색3 5 2 3" xfId="8907" xr:uid="{00000000-0005-0000-0000-0000A3220000}"/>
    <cellStyle name="40% - 강조색3 5 2 3 2" xfId="8908" xr:uid="{00000000-0005-0000-0000-0000A4220000}"/>
    <cellStyle name="40% - 강조색3 5 2 3 2 2" xfId="8909" xr:uid="{00000000-0005-0000-0000-0000A5220000}"/>
    <cellStyle name="40% - 강조색3 5 2 3 3" xfId="8910" xr:uid="{00000000-0005-0000-0000-0000A6220000}"/>
    <cellStyle name="40% - 강조색3 5 2 4" xfId="8911" xr:uid="{00000000-0005-0000-0000-0000A7220000}"/>
    <cellStyle name="40% - 강조색3 5 2 4 2" xfId="8912" xr:uid="{00000000-0005-0000-0000-0000A8220000}"/>
    <cellStyle name="40% - 강조색3 5 2 4 2 2" xfId="8913" xr:uid="{00000000-0005-0000-0000-0000A9220000}"/>
    <cellStyle name="40% - 강조색3 5 2 4 3" xfId="8914" xr:uid="{00000000-0005-0000-0000-0000AA220000}"/>
    <cellStyle name="40% - 강조색3 5 2 5" xfId="8915" xr:uid="{00000000-0005-0000-0000-0000AB220000}"/>
    <cellStyle name="40% - 강조색3 5 2 5 2" xfId="8916" xr:uid="{00000000-0005-0000-0000-0000AC220000}"/>
    <cellStyle name="40% - 강조색3 5 2 5 2 2" xfId="8917" xr:uid="{00000000-0005-0000-0000-0000AD220000}"/>
    <cellStyle name="40% - 강조색3 5 2 5 3" xfId="8918" xr:uid="{00000000-0005-0000-0000-0000AE220000}"/>
    <cellStyle name="40% - 강조색3 5 2 6" xfId="8919" xr:uid="{00000000-0005-0000-0000-0000AF220000}"/>
    <cellStyle name="40% - 강조색3 5 2 6 2" xfId="8920" xr:uid="{00000000-0005-0000-0000-0000B0220000}"/>
    <cellStyle name="40% - 강조색3 5 2 6 2 2" xfId="8921" xr:uid="{00000000-0005-0000-0000-0000B1220000}"/>
    <cellStyle name="40% - 강조색3 5 2 6 3" xfId="8922" xr:uid="{00000000-0005-0000-0000-0000B2220000}"/>
    <cellStyle name="40% - 강조색3 5 2 7" xfId="8923" xr:uid="{00000000-0005-0000-0000-0000B3220000}"/>
    <cellStyle name="40% - 강조색3 5 2 7 2" xfId="8924" xr:uid="{00000000-0005-0000-0000-0000B4220000}"/>
    <cellStyle name="40% - 강조색3 5 2 8" xfId="8925" xr:uid="{00000000-0005-0000-0000-0000B5220000}"/>
    <cellStyle name="40% - 강조색3 5 2 9" xfId="8926" xr:uid="{00000000-0005-0000-0000-0000B6220000}"/>
    <cellStyle name="40% - 강조색3 5 3" xfId="8927" xr:uid="{00000000-0005-0000-0000-0000B7220000}"/>
    <cellStyle name="40% - 강조색3 5 3 2" xfId="8928" xr:uid="{00000000-0005-0000-0000-0000B8220000}"/>
    <cellStyle name="40% - 강조색3 5 3 2 2" xfId="8929" xr:uid="{00000000-0005-0000-0000-0000B9220000}"/>
    <cellStyle name="40% - 강조색3 5 3 2 2 2" xfId="8930" xr:uid="{00000000-0005-0000-0000-0000BA220000}"/>
    <cellStyle name="40% - 강조색3 5 3 2 3" xfId="8931" xr:uid="{00000000-0005-0000-0000-0000BB220000}"/>
    <cellStyle name="40% - 강조색3 5 3 3" xfId="8932" xr:uid="{00000000-0005-0000-0000-0000BC220000}"/>
    <cellStyle name="40% - 강조색3 5 3 3 2" xfId="8933" xr:uid="{00000000-0005-0000-0000-0000BD220000}"/>
    <cellStyle name="40% - 강조색3 5 3 3 2 2" xfId="8934" xr:uid="{00000000-0005-0000-0000-0000BE220000}"/>
    <cellStyle name="40% - 강조색3 5 3 3 3" xfId="8935" xr:uid="{00000000-0005-0000-0000-0000BF220000}"/>
    <cellStyle name="40% - 강조색3 5 3 4" xfId="8936" xr:uid="{00000000-0005-0000-0000-0000C0220000}"/>
    <cellStyle name="40% - 강조색3 5 3 4 2" xfId="8937" xr:uid="{00000000-0005-0000-0000-0000C1220000}"/>
    <cellStyle name="40% - 강조색3 5 3 4 2 2" xfId="8938" xr:uid="{00000000-0005-0000-0000-0000C2220000}"/>
    <cellStyle name="40% - 강조색3 5 3 4 3" xfId="8939" xr:uid="{00000000-0005-0000-0000-0000C3220000}"/>
    <cellStyle name="40% - 강조색3 5 3 5" xfId="8940" xr:uid="{00000000-0005-0000-0000-0000C4220000}"/>
    <cellStyle name="40% - 강조색3 5 3 5 2" xfId="8941" xr:uid="{00000000-0005-0000-0000-0000C5220000}"/>
    <cellStyle name="40% - 강조색3 5 3 6" xfId="8942" xr:uid="{00000000-0005-0000-0000-0000C6220000}"/>
    <cellStyle name="40% - 강조색3 5 4" xfId="8943" xr:uid="{00000000-0005-0000-0000-0000C7220000}"/>
    <cellStyle name="40% - 강조색3 5 4 2" xfId="8944" xr:uid="{00000000-0005-0000-0000-0000C8220000}"/>
    <cellStyle name="40% - 강조색3 5 4 2 2" xfId="8945" xr:uid="{00000000-0005-0000-0000-0000C9220000}"/>
    <cellStyle name="40% - 강조색3 5 4 2 2 2" xfId="8946" xr:uid="{00000000-0005-0000-0000-0000CA220000}"/>
    <cellStyle name="40% - 강조색3 5 4 2 3" xfId="8947" xr:uid="{00000000-0005-0000-0000-0000CB220000}"/>
    <cellStyle name="40% - 강조색3 5 4 3" xfId="8948" xr:uid="{00000000-0005-0000-0000-0000CC220000}"/>
    <cellStyle name="40% - 강조색3 5 4 3 2" xfId="8949" xr:uid="{00000000-0005-0000-0000-0000CD220000}"/>
    <cellStyle name="40% - 강조색3 5 4 3 2 2" xfId="8950" xr:uid="{00000000-0005-0000-0000-0000CE220000}"/>
    <cellStyle name="40% - 강조색3 5 4 3 3" xfId="8951" xr:uid="{00000000-0005-0000-0000-0000CF220000}"/>
    <cellStyle name="40% - 강조색3 5 4 4" xfId="8952" xr:uid="{00000000-0005-0000-0000-0000D0220000}"/>
    <cellStyle name="40% - 강조색3 5 4 4 2" xfId="8953" xr:uid="{00000000-0005-0000-0000-0000D1220000}"/>
    <cellStyle name="40% - 강조색3 5 4 4 2 2" xfId="8954" xr:uid="{00000000-0005-0000-0000-0000D2220000}"/>
    <cellStyle name="40% - 강조색3 5 4 4 3" xfId="8955" xr:uid="{00000000-0005-0000-0000-0000D3220000}"/>
    <cellStyle name="40% - 강조색3 5 4 5" xfId="8956" xr:uid="{00000000-0005-0000-0000-0000D4220000}"/>
    <cellStyle name="40% - 강조색3 5 4 5 2" xfId="8957" xr:uid="{00000000-0005-0000-0000-0000D5220000}"/>
    <cellStyle name="40% - 강조색3 5 4 6" xfId="8958" xr:uid="{00000000-0005-0000-0000-0000D6220000}"/>
    <cellStyle name="40% - 강조색3 5 5" xfId="8959" xr:uid="{00000000-0005-0000-0000-0000D7220000}"/>
    <cellStyle name="40% - 강조색3 5 5 2" xfId="8960" xr:uid="{00000000-0005-0000-0000-0000D8220000}"/>
    <cellStyle name="40% - 강조색3 5 5 2 2" xfId="8961" xr:uid="{00000000-0005-0000-0000-0000D9220000}"/>
    <cellStyle name="40% - 강조색3 5 5 3" xfId="8962" xr:uid="{00000000-0005-0000-0000-0000DA220000}"/>
    <cellStyle name="40% - 강조색3 5 6" xfId="8963" xr:uid="{00000000-0005-0000-0000-0000DB220000}"/>
    <cellStyle name="40% - 강조색3 5 6 2" xfId="8964" xr:uid="{00000000-0005-0000-0000-0000DC220000}"/>
    <cellStyle name="40% - 강조색3 5 6 2 2" xfId="8965" xr:uid="{00000000-0005-0000-0000-0000DD220000}"/>
    <cellStyle name="40% - 강조색3 5 6 3" xfId="8966" xr:uid="{00000000-0005-0000-0000-0000DE220000}"/>
    <cellStyle name="40% - 강조색3 5 7" xfId="8967" xr:uid="{00000000-0005-0000-0000-0000DF220000}"/>
    <cellStyle name="40% - 강조색3 5 7 2" xfId="8968" xr:uid="{00000000-0005-0000-0000-0000E0220000}"/>
    <cellStyle name="40% - 강조색3 5 7 2 2" xfId="8969" xr:uid="{00000000-0005-0000-0000-0000E1220000}"/>
    <cellStyle name="40% - 강조색3 5 7 3" xfId="8970" xr:uid="{00000000-0005-0000-0000-0000E2220000}"/>
    <cellStyle name="40% - 강조색3 5 8" xfId="8971" xr:uid="{00000000-0005-0000-0000-0000E3220000}"/>
    <cellStyle name="40% - 강조색3 5 8 2" xfId="8972" xr:uid="{00000000-0005-0000-0000-0000E4220000}"/>
    <cellStyle name="40% - 강조색3 5 8 2 2" xfId="8973" xr:uid="{00000000-0005-0000-0000-0000E5220000}"/>
    <cellStyle name="40% - 강조색3 5 8 3" xfId="8974" xr:uid="{00000000-0005-0000-0000-0000E6220000}"/>
    <cellStyle name="40% - 강조색3 5 9" xfId="8975" xr:uid="{00000000-0005-0000-0000-0000E7220000}"/>
    <cellStyle name="40% - 강조색3 5 9 2" xfId="8976" xr:uid="{00000000-0005-0000-0000-0000E8220000}"/>
    <cellStyle name="40% - 강조색3 6" xfId="8977" xr:uid="{00000000-0005-0000-0000-0000E9220000}"/>
    <cellStyle name="40% - 강조색3 6 10" xfId="8978" xr:uid="{00000000-0005-0000-0000-0000EA220000}"/>
    <cellStyle name="40% - 강조색3 6 2" xfId="8979" xr:uid="{00000000-0005-0000-0000-0000EB220000}"/>
    <cellStyle name="40% - 강조색3 6 2 2" xfId="8980" xr:uid="{00000000-0005-0000-0000-0000EC220000}"/>
    <cellStyle name="40% - 강조색3 6 2 2 2" xfId="8981" xr:uid="{00000000-0005-0000-0000-0000ED220000}"/>
    <cellStyle name="40% - 강조색3 6 2 2 2 2" xfId="8982" xr:uid="{00000000-0005-0000-0000-0000EE220000}"/>
    <cellStyle name="40% - 강조색3 6 2 2 2 2 2" xfId="8983" xr:uid="{00000000-0005-0000-0000-0000EF220000}"/>
    <cellStyle name="40% - 강조색3 6 2 2 2 3" xfId="8984" xr:uid="{00000000-0005-0000-0000-0000F0220000}"/>
    <cellStyle name="40% - 강조색3 6 2 2 3" xfId="8985" xr:uid="{00000000-0005-0000-0000-0000F1220000}"/>
    <cellStyle name="40% - 강조색3 6 2 2 3 2" xfId="8986" xr:uid="{00000000-0005-0000-0000-0000F2220000}"/>
    <cellStyle name="40% - 강조색3 6 2 2 3 2 2" xfId="8987" xr:uid="{00000000-0005-0000-0000-0000F3220000}"/>
    <cellStyle name="40% - 강조색3 6 2 2 3 3" xfId="8988" xr:uid="{00000000-0005-0000-0000-0000F4220000}"/>
    <cellStyle name="40% - 강조색3 6 2 2 4" xfId="8989" xr:uid="{00000000-0005-0000-0000-0000F5220000}"/>
    <cellStyle name="40% - 강조색3 6 2 2 4 2" xfId="8990" xr:uid="{00000000-0005-0000-0000-0000F6220000}"/>
    <cellStyle name="40% - 강조색3 6 2 2 4 2 2" xfId="8991" xr:uid="{00000000-0005-0000-0000-0000F7220000}"/>
    <cellStyle name="40% - 강조색3 6 2 2 4 3" xfId="8992" xr:uid="{00000000-0005-0000-0000-0000F8220000}"/>
    <cellStyle name="40% - 강조색3 6 2 2 5" xfId="8993" xr:uid="{00000000-0005-0000-0000-0000F9220000}"/>
    <cellStyle name="40% - 강조색3 6 2 2 5 2" xfId="8994" xr:uid="{00000000-0005-0000-0000-0000FA220000}"/>
    <cellStyle name="40% - 강조색3 6 2 2 6" xfId="8995" xr:uid="{00000000-0005-0000-0000-0000FB220000}"/>
    <cellStyle name="40% - 강조색3 6 2 3" xfId="8996" xr:uid="{00000000-0005-0000-0000-0000FC220000}"/>
    <cellStyle name="40% - 강조색3 6 2 3 2" xfId="8997" xr:uid="{00000000-0005-0000-0000-0000FD220000}"/>
    <cellStyle name="40% - 강조색3 6 2 3 2 2" xfId="8998" xr:uid="{00000000-0005-0000-0000-0000FE220000}"/>
    <cellStyle name="40% - 강조색3 6 2 3 3" xfId="8999" xr:uid="{00000000-0005-0000-0000-0000FF220000}"/>
    <cellStyle name="40% - 강조색3 6 2 4" xfId="9000" xr:uid="{00000000-0005-0000-0000-000000230000}"/>
    <cellStyle name="40% - 강조색3 6 2 4 2" xfId="9001" xr:uid="{00000000-0005-0000-0000-000001230000}"/>
    <cellStyle name="40% - 강조색3 6 2 4 2 2" xfId="9002" xr:uid="{00000000-0005-0000-0000-000002230000}"/>
    <cellStyle name="40% - 강조색3 6 2 4 3" xfId="9003" xr:uid="{00000000-0005-0000-0000-000003230000}"/>
    <cellStyle name="40% - 강조색3 6 2 5" xfId="9004" xr:uid="{00000000-0005-0000-0000-000004230000}"/>
    <cellStyle name="40% - 강조색3 6 2 5 2" xfId="9005" xr:uid="{00000000-0005-0000-0000-000005230000}"/>
    <cellStyle name="40% - 강조색3 6 2 5 2 2" xfId="9006" xr:uid="{00000000-0005-0000-0000-000006230000}"/>
    <cellStyle name="40% - 강조색3 6 2 5 3" xfId="9007" xr:uid="{00000000-0005-0000-0000-000007230000}"/>
    <cellStyle name="40% - 강조색3 6 2 6" xfId="9008" xr:uid="{00000000-0005-0000-0000-000008230000}"/>
    <cellStyle name="40% - 강조색3 6 2 6 2" xfId="9009" xr:uid="{00000000-0005-0000-0000-000009230000}"/>
    <cellStyle name="40% - 강조색3 6 2 7" xfId="9010" xr:uid="{00000000-0005-0000-0000-00000A230000}"/>
    <cellStyle name="40% - 강조색3 6 2 8" xfId="9011" xr:uid="{00000000-0005-0000-0000-00000B230000}"/>
    <cellStyle name="40% - 강조색3 6 3" xfId="9012" xr:uid="{00000000-0005-0000-0000-00000C230000}"/>
    <cellStyle name="40% - 강조색3 6 3 2" xfId="9013" xr:uid="{00000000-0005-0000-0000-00000D230000}"/>
    <cellStyle name="40% - 강조색3 6 3 2 2" xfId="9014" xr:uid="{00000000-0005-0000-0000-00000E230000}"/>
    <cellStyle name="40% - 강조색3 6 3 2 2 2" xfId="9015" xr:uid="{00000000-0005-0000-0000-00000F230000}"/>
    <cellStyle name="40% - 강조색3 6 3 2 3" xfId="9016" xr:uid="{00000000-0005-0000-0000-000010230000}"/>
    <cellStyle name="40% - 강조색3 6 3 3" xfId="9017" xr:uid="{00000000-0005-0000-0000-000011230000}"/>
    <cellStyle name="40% - 강조색3 6 3 3 2" xfId="9018" xr:uid="{00000000-0005-0000-0000-000012230000}"/>
    <cellStyle name="40% - 강조색3 6 3 3 2 2" xfId="9019" xr:uid="{00000000-0005-0000-0000-000013230000}"/>
    <cellStyle name="40% - 강조색3 6 3 3 3" xfId="9020" xr:uid="{00000000-0005-0000-0000-000014230000}"/>
    <cellStyle name="40% - 강조색3 6 3 4" xfId="9021" xr:uid="{00000000-0005-0000-0000-000015230000}"/>
    <cellStyle name="40% - 강조색3 6 3 4 2" xfId="9022" xr:uid="{00000000-0005-0000-0000-000016230000}"/>
    <cellStyle name="40% - 강조색3 6 3 4 2 2" xfId="9023" xr:uid="{00000000-0005-0000-0000-000017230000}"/>
    <cellStyle name="40% - 강조색3 6 3 4 3" xfId="9024" xr:uid="{00000000-0005-0000-0000-000018230000}"/>
    <cellStyle name="40% - 강조색3 6 3 5" xfId="9025" xr:uid="{00000000-0005-0000-0000-000019230000}"/>
    <cellStyle name="40% - 강조색3 6 3 5 2" xfId="9026" xr:uid="{00000000-0005-0000-0000-00001A230000}"/>
    <cellStyle name="40% - 강조색3 6 3 6" xfId="9027" xr:uid="{00000000-0005-0000-0000-00001B230000}"/>
    <cellStyle name="40% - 강조색3 6 4" xfId="9028" xr:uid="{00000000-0005-0000-0000-00001C230000}"/>
    <cellStyle name="40% - 강조색3 6 4 2" xfId="9029" xr:uid="{00000000-0005-0000-0000-00001D230000}"/>
    <cellStyle name="40% - 강조색3 6 4 2 2" xfId="9030" xr:uid="{00000000-0005-0000-0000-00001E230000}"/>
    <cellStyle name="40% - 강조색3 6 4 3" xfId="9031" xr:uid="{00000000-0005-0000-0000-00001F230000}"/>
    <cellStyle name="40% - 강조색3 6 5" xfId="9032" xr:uid="{00000000-0005-0000-0000-000020230000}"/>
    <cellStyle name="40% - 강조색3 6 5 2" xfId="9033" xr:uid="{00000000-0005-0000-0000-000021230000}"/>
    <cellStyle name="40% - 강조색3 6 5 2 2" xfId="9034" xr:uid="{00000000-0005-0000-0000-000022230000}"/>
    <cellStyle name="40% - 강조색3 6 5 3" xfId="9035" xr:uid="{00000000-0005-0000-0000-000023230000}"/>
    <cellStyle name="40% - 강조색3 6 6" xfId="9036" xr:uid="{00000000-0005-0000-0000-000024230000}"/>
    <cellStyle name="40% - 강조색3 6 6 2" xfId="9037" xr:uid="{00000000-0005-0000-0000-000025230000}"/>
    <cellStyle name="40% - 강조색3 6 6 2 2" xfId="9038" xr:uid="{00000000-0005-0000-0000-000026230000}"/>
    <cellStyle name="40% - 강조색3 6 6 3" xfId="9039" xr:uid="{00000000-0005-0000-0000-000027230000}"/>
    <cellStyle name="40% - 강조색3 6 7" xfId="9040" xr:uid="{00000000-0005-0000-0000-000028230000}"/>
    <cellStyle name="40% - 강조색3 6 7 2" xfId="9041" xr:uid="{00000000-0005-0000-0000-000029230000}"/>
    <cellStyle name="40% - 강조색3 6 7 2 2" xfId="9042" xr:uid="{00000000-0005-0000-0000-00002A230000}"/>
    <cellStyle name="40% - 강조색3 6 7 3" xfId="9043" xr:uid="{00000000-0005-0000-0000-00002B230000}"/>
    <cellStyle name="40% - 강조색3 6 8" xfId="9044" xr:uid="{00000000-0005-0000-0000-00002C230000}"/>
    <cellStyle name="40% - 강조색3 6 8 2" xfId="9045" xr:uid="{00000000-0005-0000-0000-00002D230000}"/>
    <cellStyle name="40% - 강조색3 6 9" xfId="9046" xr:uid="{00000000-0005-0000-0000-00002E230000}"/>
    <cellStyle name="40% - 강조색3 7" xfId="9047" xr:uid="{00000000-0005-0000-0000-00002F230000}"/>
    <cellStyle name="40% - 강조색3 7 2" xfId="9048" xr:uid="{00000000-0005-0000-0000-000030230000}"/>
    <cellStyle name="40% - 강조색3 7 2 2" xfId="9049" xr:uid="{00000000-0005-0000-0000-000031230000}"/>
    <cellStyle name="40% - 강조색3 7 2 2 2" xfId="9050" xr:uid="{00000000-0005-0000-0000-000032230000}"/>
    <cellStyle name="40% - 강조색3 7 2 2 2 2" xfId="9051" xr:uid="{00000000-0005-0000-0000-000033230000}"/>
    <cellStyle name="40% - 강조색3 7 2 2 3" xfId="9052" xr:uid="{00000000-0005-0000-0000-000034230000}"/>
    <cellStyle name="40% - 강조색3 7 2 3" xfId="9053" xr:uid="{00000000-0005-0000-0000-000035230000}"/>
    <cellStyle name="40% - 강조색3 7 2 3 2" xfId="9054" xr:uid="{00000000-0005-0000-0000-000036230000}"/>
    <cellStyle name="40% - 강조색3 7 2 3 2 2" xfId="9055" xr:uid="{00000000-0005-0000-0000-000037230000}"/>
    <cellStyle name="40% - 강조색3 7 2 3 3" xfId="9056" xr:uid="{00000000-0005-0000-0000-000038230000}"/>
    <cellStyle name="40% - 강조색3 7 2 4" xfId="9057" xr:uid="{00000000-0005-0000-0000-000039230000}"/>
    <cellStyle name="40% - 강조색3 7 2 4 2" xfId="9058" xr:uid="{00000000-0005-0000-0000-00003A230000}"/>
    <cellStyle name="40% - 강조색3 7 2 4 2 2" xfId="9059" xr:uid="{00000000-0005-0000-0000-00003B230000}"/>
    <cellStyle name="40% - 강조색3 7 2 4 3" xfId="9060" xr:uid="{00000000-0005-0000-0000-00003C230000}"/>
    <cellStyle name="40% - 강조색3 7 2 5" xfId="9061" xr:uid="{00000000-0005-0000-0000-00003D230000}"/>
    <cellStyle name="40% - 강조색3 7 2 5 2" xfId="9062" xr:uid="{00000000-0005-0000-0000-00003E230000}"/>
    <cellStyle name="40% - 강조색3 7 2 6" xfId="9063" xr:uid="{00000000-0005-0000-0000-00003F230000}"/>
    <cellStyle name="40% - 강조색3 7 3" xfId="9064" xr:uid="{00000000-0005-0000-0000-000040230000}"/>
    <cellStyle name="40% - 강조색3 7 3 2" xfId="9065" xr:uid="{00000000-0005-0000-0000-000041230000}"/>
    <cellStyle name="40% - 강조색3 7 3 2 2" xfId="9066" xr:uid="{00000000-0005-0000-0000-000042230000}"/>
    <cellStyle name="40% - 강조색3 7 3 3" xfId="9067" xr:uid="{00000000-0005-0000-0000-000043230000}"/>
    <cellStyle name="40% - 강조색3 7 4" xfId="9068" xr:uid="{00000000-0005-0000-0000-000044230000}"/>
    <cellStyle name="40% - 강조색3 7 4 2" xfId="9069" xr:uid="{00000000-0005-0000-0000-000045230000}"/>
    <cellStyle name="40% - 강조색3 7 4 2 2" xfId="9070" xr:uid="{00000000-0005-0000-0000-000046230000}"/>
    <cellStyle name="40% - 강조색3 7 4 3" xfId="9071" xr:uid="{00000000-0005-0000-0000-000047230000}"/>
    <cellStyle name="40% - 강조색3 7 5" xfId="9072" xr:uid="{00000000-0005-0000-0000-000048230000}"/>
    <cellStyle name="40% - 강조색3 7 5 2" xfId="9073" xr:uid="{00000000-0005-0000-0000-000049230000}"/>
    <cellStyle name="40% - 강조색3 7 5 2 2" xfId="9074" xr:uid="{00000000-0005-0000-0000-00004A230000}"/>
    <cellStyle name="40% - 강조색3 7 5 3" xfId="9075" xr:uid="{00000000-0005-0000-0000-00004B230000}"/>
    <cellStyle name="40% - 강조색3 7 6" xfId="9076" xr:uid="{00000000-0005-0000-0000-00004C230000}"/>
    <cellStyle name="40% - 강조색3 7 6 2" xfId="9077" xr:uid="{00000000-0005-0000-0000-00004D230000}"/>
    <cellStyle name="40% - 강조색3 7 7" xfId="9078" xr:uid="{00000000-0005-0000-0000-00004E230000}"/>
    <cellStyle name="40% - 강조색3 7 8" xfId="9079" xr:uid="{00000000-0005-0000-0000-00004F230000}"/>
    <cellStyle name="40% - 강조색3 8" xfId="9080" xr:uid="{00000000-0005-0000-0000-000050230000}"/>
    <cellStyle name="40% - 강조색3 8 2" xfId="9081" xr:uid="{00000000-0005-0000-0000-000051230000}"/>
    <cellStyle name="40% - 강조색3 8 2 2" xfId="9082" xr:uid="{00000000-0005-0000-0000-000052230000}"/>
    <cellStyle name="40% - 강조색3 8 2 2 2" xfId="9083" xr:uid="{00000000-0005-0000-0000-000053230000}"/>
    <cellStyle name="40% - 강조색3 8 2 3" xfId="9084" xr:uid="{00000000-0005-0000-0000-000054230000}"/>
    <cellStyle name="40% - 강조색3 8 3" xfId="9085" xr:uid="{00000000-0005-0000-0000-000055230000}"/>
    <cellStyle name="40% - 강조색3 8 3 2" xfId="9086" xr:uid="{00000000-0005-0000-0000-000056230000}"/>
    <cellStyle name="40% - 강조색3 8 3 2 2" xfId="9087" xr:uid="{00000000-0005-0000-0000-000057230000}"/>
    <cellStyle name="40% - 강조색3 8 3 3" xfId="9088" xr:uid="{00000000-0005-0000-0000-000058230000}"/>
    <cellStyle name="40% - 강조색3 8 4" xfId="9089" xr:uid="{00000000-0005-0000-0000-000059230000}"/>
    <cellStyle name="40% - 강조색3 8 4 2" xfId="9090" xr:uid="{00000000-0005-0000-0000-00005A230000}"/>
    <cellStyle name="40% - 강조색3 8 4 2 2" xfId="9091" xr:uid="{00000000-0005-0000-0000-00005B230000}"/>
    <cellStyle name="40% - 강조색3 8 4 3" xfId="9092" xr:uid="{00000000-0005-0000-0000-00005C230000}"/>
    <cellStyle name="40% - 강조색3 8 5" xfId="9093" xr:uid="{00000000-0005-0000-0000-00005D230000}"/>
    <cellStyle name="40% - 강조색3 8 5 2" xfId="9094" xr:uid="{00000000-0005-0000-0000-00005E230000}"/>
    <cellStyle name="40% - 강조색3 8 6" xfId="9095" xr:uid="{00000000-0005-0000-0000-00005F230000}"/>
    <cellStyle name="40% - 강조색3 9" xfId="9096" xr:uid="{00000000-0005-0000-0000-000060230000}"/>
    <cellStyle name="40% - 강조색3 9 2" xfId="9097" xr:uid="{00000000-0005-0000-0000-000061230000}"/>
    <cellStyle name="40% - 강조색3 9 2 2" xfId="9098" xr:uid="{00000000-0005-0000-0000-000062230000}"/>
    <cellStyle name="40% - 강조색3 9 2 2 2" xfId="9099" xr:uid="{00000000-0005-0000-0000-000063230000}"/>
    <cellStyle name="40% - 강조색3 9 2 3" xfId="9100" xr:uid="{00000000-0005-0000-0000-000064230000}"/>
    <cellStyle name="40% - 강조색3 9 3" xfId="9101" xr:uid="{00000000-0005-0000-0000-000065230000}"/>
    <cellStyle name="40% - 강조색3 9 3 2" xfId="9102" xr:uid="{00000000-0005-0000-0000-000066230000}"/>
    <cellStyle name="40% - 강조색3 9 3 2 2" xfId="9103" xr:uid="{00000000-0005-0000-0000-000067230000}"/>
    <cellStyle name="40% - 강조색3 9 3 3" xfId="9104" xr:uid="{00000000-0005-0000-0000-000068230000}"/>
    <cellStyle name="40% - 강조색3 9 4" xfId="9105" xr:uid="{00000000-0005-0000-0000-000069230000}"/>
    <cellStyle name="40% - 강조색3 9 4 2" xfId="9106" xr:uid="{00000000-0005-0000-0000-00006A230000}"/>
    <cellStyle name="40% - 강조색3 9 4 2 2" xfId="9107" xr:uid="{00000000-0005-0000-0000-00006B230000}"/>
    <cellStyle name="40% - 강조색3 9 4 3" xfId="9108" xr:uid="{00000000-0005-0000-0000-00006C230000}"/>
    <cellStyle name="40% - 강조색3 9 5" xfId="9109" xr:uid="{00000000-0005-0000-0000-00006D230000}"/>
    <cellStyle name="40% - 강조색3 9 5 2" xfId="9110" xr:uid="{00000000-0005-0000-0000-00006E230000}"/>
    <cellStyle name="40% - 강조색3 9 6" xfId="9111" xr:uid="{00000000-0005-0000-0000-00006F230000}"/>
    <cellStyle name="40% - 강조색4" xfId="32" builtinId="43" customBuiltin="1"/>
    <cellStyle name="40% - 강조색4 10" xfId="9112" xr:uid="{00000000-0005-0000-0000-000071230000}"/>
    <cellStyle name="40% - 강조색4 10 2" xfId="9113" xr:uid="{00000000-0005-0000-0000-000072230000}"/>
    <cellStyle name="40% - 강조색4 10 2 2" xfId="9114" xr:uid="{00000000-0005-0000-0000-000073230000}"/>
    <cellStyle name="40% - 강조색4 10 3" xfId="9115" xr:uid="{00000000-0005-0000-0000-000074230000}"/>
    <cellStyle name="40% - 강조색4 11" xfId="9116" xr:uid="{00000000-0005-0000-0000-000075230000}"/>
    <cellStyle name="40% - 강조색4 11 2" xfId="9117" xr:uid="{00000000-0005-0000-0000-000076230000}"/>
    <cellStyle name="40% - 강조색4 11 2 2" xfId="9118" xr:uid="{00000000-0005-0000-0000-000077230000}"/>
    <cellStyle name="40% - 강조색4 11 3" xfId="9119" xr:uid="{00000000-0005-0000-0000-000078230000}"/>
    <cellStyle name="40% - 강조색4 12" xfId="9120" xr:uid="{00000000-0005-0000-0000-000079230000}"/>
    <cellStyle name="40% - 강조색4 12 2" xfId="9121" xr:uid="{00000000-0005-0000-0000-00007A230000}"/>
    <cellStyle name="40% - 강조색4 12 2 2" xfId="9122" xr:uid="{00000000-0005-0000-0000-00007B230000}"/>
    <cellStyle name="40% - 강조색4 12 3" xfId="9123" xr:uid="{00000000-0005-0000-0000-00007C230000}"/>
    <cellStyle name="40% - 강조색4 13" xfId="9124" xr:uid="{00000000-0005-0000-0000-00007D230000}"/>
    <cellStyle name="40% - 강조색4 13 2" xfId="9125" xr:uid="{00000000-0005-0000-0000-00007E230000}"/>
    <cellStyle name="40% - 강조색4 13 2 2" xfId="9126" xr:uid="{00000000-0005-0000-0000-00007F230000}"/>
    <cellStyle name="40% - 강조색4 13 3" xfId="9127" xr:uid="{00000000-0005-0000-0000-000080230000}"/>
    <cellStyle name="40% - 강조색4 14" xfId="9128" xr:uid="{00000000-0005-0000-0000-000081230000}"/>
    <cellStyle name="40% - 강조색4 14 2" xfId="9129" xr:uid="{00000000-0005-0000-0000-000082230000}"/>
    <cellStyle name="40% - 강조색4 15" xfId="9130" xr:uid="{00000000-0005-0000-0000-000083230000}"/>
    <cellStyle name="40% - 강조색4 16" xfId="9131" xr:uid="{00000000-0005-0000-0000-000084230000}"/>
    <cellStyle name="40% - 강조색4 2" xfId="9132" xr:uid="{00000000-0005-0000-0000-000085230000}"/>
    <cellStyle name="40% - 강조색4 2 10" xfId="9133" xr:uid="{00000000-0005-0000-0000-000086230000}"/>
    <cellStyle name="40% - 강조색4 2 10 2" xfId="9134" xr:uid="{00000000-0005-0000-0000-000087230000}"/>
    <cellStyle name="40% - 강조색4 2 10 2 2" xfId="9135" xr:uid="{00000000-0005-0000-0000-000088230000}"/>
    <cellStyle name="40% - 강조색4 2 10 3" xfId="9136" xr:uid="{00000000-0005-0000-0000-000089230000}"/>
    <cellStyle name="40% - 강조색4 2 11" xfId="9137" xr:uid="{00000000-0005-0000-0000-00008A230000}"/>
    <cellStyle name="40% - 강조색4 2 11 2" xfId="9138" xr:uid="{00000000-0005-0000-0000-00008B230000}"/>
    <cellStyle name="40% - 강조색4 2 11 2 2" xfId="9139" xr:uid="{00000000-0005-0000-0000-00008C230000}"/>
    <cellStyle name="40% - 강조색4 2 11 3" xfId="9140" xr:uid="{00000000-0005-0000-0000-00008D230000}"/>
    <cellStyle name="40% - 강조색4 2 12" xfId="9141" xr:uid="{00000000-0005-0000-0000-00008E230000}"/>
    <cellStyle name="40% - 강조색4 2 12 2" xfId="9142" xr:uid="{00000000-0005-0000-0000-00008F230000}"/>
    <cellStyle name="40% - 강조색4 2 13" xfId="9143" xr:uid="{00000000-0005-0000-0000-000090230000}"/>
    <cellStyle name="40% - 강조색4 2 14" xfId="9144" xr:uid="{00000000-0005-0000-0000-000091230000}"/>
    <cellStyle name="40% - 강조색4 2 2" xfId="9145" xr:uid="{00000000-0005-0000-0000-000092230000}"/>
    <cellStyle name="40% - 강조색4 2 2 10" xfId="9146" xr:uid="{00000000-0005-0000-0000-000093230000}"/>
    <cellStyle name="40% - 강조색4 2 2 11" xfId="9147" xr:uid="{00000000-0005-0000-0000-000094230000}"/>
    <cellStyle name="40% - 강조색4 2 2 2" xfId="9148" xr:uid="{00000000-0005-0000-0000-000095230000}"/>
    <cellStyle name="40% - 강조색4 2 2 2 2" xfId="9149" xr:uid="{00000000-0005-0000-0000-000096230000}"/>
    <cellStyle name="40% - 강조색4 2 2 2 2 2" xfId="9150" xr:uid="{00000000-0005-0000-0000-000097230000}"/>
    <cellStyle name="40% - 강조색4 2 2 2 2 2 2" xfId="9151" xr:uid="{00000000-0005-0000-0000-000098230000}"/>
    <cellStyle name="40% - 강조색4 2 2 2 2 2 2 2" xfId="9152" xr:uid="{00000000-0005-0000-0000-000099230000}"/>
    <cellStyle name="40% - 강조색4 2 2 2 2 2 3" xfId="9153" xr:uid="{00000000-0005-0000-0000-00009A230000}"/>
    <cellStyle name="40% - 강조색4 2 2 2 2 3" xfId="9154" xr:uid="{00000000-0005-0000-0000-00009B230000}"/>
    <cellStyle name="40% - 강조색4 2 2 2 2 3 2" xfId="9155" xr:uid="{00000000-0005-0000-0000-00009C230000}"/>
    <cellStyle name="40% - 강조색4 2 2 2 2 3 2 2" xfId="9156" xr:uid="{00000000-0005-0000-0000-00009D230000}"/>
    <cellStyle name="40% - 강조색4 2 2 2 2 3 3" xfId="9157" xr:uid="{00000000-0005-0000-0000-00009E230000}"/>
    <cellStyle name="40% - 강조색4 2 2 2 2 4" xfId="9158" xr:uid="{00000000-0005-0000-0000-00009F230000}"/>
    <cellStyle name="40% - 강조색4 2 2 2 2 4 2" xfId="9159" xr:uid="{00000000-0005-0000-0000-0000A0230000}"/>
    <cellStyle name="40% - 강조색4 2 2 2 2 4 2 2" xfId="9160" xr:uid="{00000000-0005-0000-0000-0000A1230000}"/>
    <cellStyle name="40% - 강조색4 2 2 2 2 4 3" xfId="9161" xr:uid="{00000000-0005-0000-0000-0000A2230000}"/>
    <cellStyle name="40% - 강조색4 2 2 2 2 5" xfId="9162" xr:uid="{00000000-0005-0000-0000-0000A3230000}"/>
    <cellStyle name="40% - 강조색4 2 2 2 2 5 2" xfId="9163" xr:uid="{00000000-0005-0000-0000-0000A4230000}"/>
    <cellStyle name="40% - 강조색4 2 2 2 2 6" xfId="9164" xr:uid="{00000000-0005-0000-0000-0000A5230000}"/>
    <cellStyle name="40% - 강조색4 2 2 2 3" xfId="9165" xr:uid="{00000000-0005-0000-0000-0000A6230000}"/>
    <cellStyle name="40% - 강조색4 2 2 2 3 2" xfId="9166" xr:uid="{00000000-0005-0000-0000-0000A7230000}"/>
    <cellStyle name="40% - 강조색4 2 2 2 3 2 2" xfId="9167" xr:uid="{00000000-0005-0000-0000-0000A8230000}"/>
    <cellStyle name="40% - 강조색4 2 2 2 3 3" xfId="9168" xr:uid="{00000000-0005-0000-0000-0000A9230000}"/>
    <cellStyle name="40% - 강조색4 2 2 2 4" xfId="9169" xr:uid="{00000000-0005-0000-0000-0000AA230000}"/>
    <cellStyle name="40% - 강조색4 2 2 2 4 2" xfId="9170" xr:uid="{00000000-0005-0000-0000-0000AB230000}"/>
    <cellStyle name="40% - 강조색4 2 2 2 4 2 2" xfId="9171" xr:uid="{00000000-0005-0000-0000-0000AC230000}"/>
    <cellStyle name="40% - 강조색4 2 2 2 4 3" xfId="9172" xr:uid="{00000000-0005-0000-0000-0000AD230000}"/>
    <cellStyle name="40% - 강조색4 2 2 2 5" xfId="9173" xr:uid="{00000000-0005-0000-0000-0000AE230000}"/>
    <cellStyle name="40% - 강조색4 2 2 2 5 2" xfId="9174" xr:uid="{00000000-0005-0000-0000-0000AF230000}"/>
    <cellStyle name="40% - 강조색4 2 2 2 5 2 2" xfId="9175" xr:uid="{00000000-0005-0000-0000-0000B0230000}"/>
    <cellStyle name="40% - 강조색4 2 2 2 5 3" xfId="9176" xr:uid="{00000000-0005-0000-0000-0000B1230000}"/>
    <cellStyle name="40% - 강조색4 2 2 2 6" xfId="9177" xr:uid="{00000000-0005-0000-0000-0000B2230000}"/>
    <cellStyle name="40% - 강조색4 2 2 2 6 2" xfId="9178" xr:uid="{00000000-0005-0000-0000-0000B3230000}"/>
    <cellStyle name="40% - 강조색4 2 2 2 6 2 2" xfId="9179" xr:uid="{00000000-0005-0000-0000-0000B4230000}"/>
    <cellStyle name="40% - 강조색4 2 2 2 6 3" xfId="9180" xr:uid="{00000000-0005-0000-0000-0000B5230000}"/>
    <cellStyle name="40% - 강조색4 2 2 2 7" xfId="9181" xr:uid="{00000000-0005-0000-0000-0000B6230000}"/>
    <cellStyle name="40% - 강조색4 2 2 2 7 2" xfId="9182" xr:uid="{00000000-0005-0000-0000-0000B7230000}"/>
    <cellStyle name="40% - 강조색4 2 2 2 8" xfId="9183" xr:uid="{00000000-0005-0000-0000-0000B8230000}"/>
    <cellStyle name="40% - 강조색4 2 2 2 9" xfId="9184" xr:uid="{00000000-0005-0000-0000-0000B9230000}"/>
    <cellStyle name="40% - 강조색4 2 2 3" xfId="9185" xr:uid="{00000000-0005-0000-0000-0000BA230000}"/>
    <cellStyle name="40% - 강조색4 2 2 3 2" xfId="9186" xr:uid="{00000000-0005-0000-0000-0000BB230000}"/>
    <cellStyle name="40% - 강조색4 2 2 3 2 2" xfId="9187" xr:uid="{00000000-0005-0000-0000-0000BC230000}"/>
    <cellStyle name="40% - 강조색4 2 2 3 2 2 2" xfId="9188" xr:uid="{00000000-0005-0000-0000-0000BD230000}"/>
    <cellStyle name="40% - 강조색4 2 2 3 2 3" xfId="9189" xr:uid="{00000000-0005-0000-0000-0000BE230000}"/>
    <cellStyle name="40% - 강조색4 2 2 3 3" xfId="9190" xr:uid="{00000000-0005-0000-0000-0000BF230000}"/>
    <cellStyle name="40% - 강조색4 2 2 3 3 2" xfId="9191" xr:uid="{00000000-0005-0000-0000-0000C0230000}"/>
    <cellStyle name="40% - 강조색4 2 2 3 3 2 2" xfId="9192" xr:uid="{00000000-0005-0000-0000-0000C1230000}"/>
    <cellStyle name="40% - 강조색4 2 2 3 3 3" xfId="9193" xr:uid="{00000000-0005-0000-0000-0000C2230000}"/>
    <cellStyle name="40% - 강조색4 2 2 3 4" xfId="9194" xr:uid="{00000000-0005-0000-0000-0000C3230000}"/>
    <cellStyle name="40% - 강조색4 2 2 3 4 2" xfId="9195" xr:uid="{00000000-0005-0000-0000-0000C4230000}"/>
    <cellStyle name="40% - 강조색4 2 2 3 4 2 2" xfId="9196" xr:uid="{00000000-0005-0000-0000-0000C5230000}"/>
    <cellStyle name="40% - 강조색4 2 2 3 4 3" xfId="9197" xr:uid="{00000000-0005-0000-0000-0000C6230000}"/>
    <cellStyle name="40% - 강조색4 2 2 3 5" xfId="9198" xr:uid="{00000000-0005-0000-0000-0000C7230000}"/>
    <cellStyle name="40% - 강조색4 2 2 3 5 2" xfId="9199" xr:uid="{00000000-0005-0000-0000-0000C8230000}"/>
    <cellStyle name="40% - 강조색4 2 2 3 6" xfId="9200" xr:uid="{00000000-0005-0000-0000-0000C9230000}"/>
    <cellStyle name="40% - 강조색4 2 2 4" xfId="9201" xr:uid="{00000000-0005-0000-0000-0000CA230000}"/>
    <cellStyle name="40% - 강조색4 2 2 4 2" xfId="9202" xr:uid="{00000000-0005-0000-0000-0000CB230000}"/>
    <cellStyle name="40% - 강조색4 2 2 4 2 2" xfId="9203" xr:uid="{00000000-0005-0000-0000-0000CC230000}"/>
    <cellStyle name="40% - 강조색4 2 2 4 2 2 2" xfId="9204" xr:uid="{00000000-0005-0000-0000-0000CD230000}"/>
    <cellStyle name="40% - 강조색4 2 2 4 2 3" xfId="9205" xr:uid="{00000000-0005-0000-0000-0000CE230000}"/>
    <cellStyle name="40% - 강조색4 2 2 4 3" xfId="9206" xr:uid="{00000000-0005-0000-0000-0000CF230000}"/>
    <cellStyle name="40% - 강조색4 2 2 4 3 2" xfId="9207" xr:uid="{00000000-0005-0000-0000-0000D0230000}"/>
    <cellStyle name="40% - 강조색4 2 2 4 3 2 2" xfId="9208" xr:uid="{00000000-0005-0000-0000-0000D1230000}"/>
    <cellStyle name="40% - 강조색4 2 2 4 3 3" xfId="9209" xr:uid="{00000000-0005-0000-0000-0000D2230000}"/>
    <cellStyle name="40% - 강조색4 2 2 4 4" xfId="9210" xr:uid="{00000000-0005-0000-0000-0000D3230000}"/>
    <cellStyle name="40% - 강조색4 2 2 4 4 2" xfId="9211" xr:uid="{00000000-0005-0000-0000-0000D4230000}"/>
    <cellStyle name="40% - 강조색4 2 2 4 4 2 2" xfId="9212" xr:uid="{00000000-0005-0000-0000-0000D5230000}"/>
    <cellStyle name="40% - 강조색4 2 2 4 4 3" xfId="9213" xr:uid="{00000000-0005-0000-0000-0000D6230000}"/>
    <cellStyle name="40% - 강조색4 2 2 4 5" xfId="9214" xr:uid="{00000000-0005-0000-0000-0000D7230000}"/>
    <cellStyle name="40% - 강조색4 2 2 4 5 2" xfId="9215" xr:uid="{00000000-0005-0000-0000-0000D8230000}"/>
    <cellStyle name="40% - 강조색4 2 2 4 6" xfId="9216" xr:uid="{00000000-0005-0000-0000-0000D9230000}"/>
    <cellStyle name="40% - 강조색4 2 2 5" xfId="9217" xr:uid="{00000000-0005-0000-0000-0000DA230000}"/>
    <cellStyle name="40% - 강조색4 2 2 5 2" xfId="9218" xr:uid="{00000000-0005-0000-0000-0000DB230000}"/>
    <cellStyle name="40% - 강조색4 2 2 5 2 2" xfId="9219" xr:uid="{00000000-0005-0000-0000-0000DC230000}"/>
    <cellStyle name="40% - 강조색4 2 2 5 3" xfId="9220" xr:uid="{00000000-0005-0000-0000-0000DD230000}"/>
    <cellStyle name="40% - 강조색4 2 2 6" xfId="9221" xr:uid="{00000000-0005-0000-0000-0000DE230000}"/>
    <cellStyle name="40% - 강조색4 2 2 6 2" xfId="9222" xr:uid="{00000000-0005-0000-0000-0000DF230000}"/>
    <cellStyle name="40% - 강조색4 2 2 6 2 2" xfId="9223" xr:uid="{00000000-0005-0000-0000-0000E0230000}"/>
    <cellStyle name="40% - 강조색4 2 2 6 3" xfId="9224" xr:uid="{00000000-0005-0000-0000-0000E1230000}"/>
    <cellStyle name="40% - 강조색4 2 2 7" xfId="9225" xr:uid="{00000000-0005-0000-0000-0000E2230000}"/>
    <cellStyle name="40% - 강조색4 2 2 7 2" xfId="9226" xr:uid="{00000000-0005-0000-0000-0000E3230000}"/>
    <cellStyle name="40% - 강조색4 2 2 7 2 2" xfId="9227" xr:uid="{00000000-0005-0000-0000-0000E4230000}"/>
    <cellStyle name="40% - 강조색4 2 2 7 3" xfId="9228" xr:uid="{00000000-0005-0000-0000-0000E5230000}"/>
    <cellStyle name="40% - 강조색4 2 2 8" xfId="9229" xr:uid="{00000000-0005-0000-0000-0000E6230000}"/>
    <cellStyle name="40% - 강조색4 2 2 8 2" xfId="9230" xr:uid="{00000000-0005-0000-0000-0000E7230000}"/>
    <cellStyle name="40% - 강조색4 2 2 8 2 2" xfId="9231" xr:uid="{00000000-0005-0000-0000-0000E8230000}"/>
    <cellStyle name="40% - 강조색4 2 2 8 3" xfId="9232" xr:uid="{00000000-0005-0000-0000-0000E9230000}"/>
    <cellStyle name="40% - 강조색4 2 2 9" xfId="9233" xr:uid="{00000000-0005-0000-0000-0000EA230000}"/>
    <cellStyle name="40% - 강조색4 2 2 9 2" xfId="9234" xr:uid="{00000000-0005-0000-0000-0000EB230000}"/>
    <cellStyle name="40% - 강조색4 2 3" xfId="9235" xr:uid="{00000000-0005-0000-0000-0000EC230000}"/>
    <cellStyle name="40% - 강조색4 2 3 10" xfId="9236" xr:uid="{00000000-0005-0000-0000-0000ED230000}"/>
    <cellStyle name="40% - 강조색4 2 3 11" xfId="9237" xr:uid="{00000000-0005-0000-0000-0000EE230000}"/>
    <cellStyle name="40% - 강조색4 2 3 2" xfId="9238" xr:uid="{00000000-0005-0000-0000-0000EF230000}"/>
    <cellStyle name="40% - 강조색4 2 3 2 2" xfId="9239" xr:uid="{00000000-0005-0000-0000-0000F0230000}"/>
    <cellStyle name="40% - 강조색4 2 3 2 2 2" xfId="9240" xr:uid="{00000000-0005-0000-0000-0000F1230000}"/>
    <cellStyle name="40% - 강조색4 2 3 2 2 2 2" xfId="9241" xr:uid="{00000000-0005-0000-0000-0000F2230000}"/>
    <cellStyle name="40% - 강조색4 2 3 2 2 2 2 2" xfId="9242" xr:uid="{00000000-0005-0000-0000-0000F3230000}"/>
    <cellStyle name="40% - 강조색4 2 3 2 2 2 3" xfId="9243" xr:uid="{00000000-0005-0000-0000-0000F4230000}"/>
    <cellStyle name="40% - 강조색4 2 3 2 2 3" xfId="9244" xr:uid="{00000000-0005-0000-0000-0000F5230000}"/>
    <cellStyle name="40% - 강조색4 2 3 2 2 3 2" xfId="9245" xr:uid="{00000000-0005-0000-0000-0000F6230000}"/>
    <cellStyle name="40% - 강조색4 2 3 2 2 3 2 2" xfId="9246" xr:uid="{00000000-0005-0000-0000-0000F7230000}"/>
    <cellStyle name="40% - 강조색4 2 3 2 2 3 3" xfId="9247" xr:uid="{00000000-0005-0000-0000-0000F8230000}"/>
    <cellStyle name="40% - 강조색4 2 3 2 2 4" xfId="9248" xr:uid="{00000000-0005-0000-0000-0000F9230000}"/>
    <cellStyle name="40% - 강조색4 2 3 2 2 4 2" xfId="9249" xr:uid="{00000000-0005-0000-0000-0000FA230000}"/>
    <cellStyle name="40% - 강조색4 2 3 2 2 4 2 2" xfId="9250" xr:uid="{00000000-0005-0000-0000-0000FB230000}"/>
    <cellStyle name="40% - 강조색4 2 3 2 2 4 3" xfId="9251" xr:uid="{00000000-0005-0000-0000-0000FC230000}"/>
    <cellStyle name="40% - 강조색4 2 3 2 2 5" xfId="9252" xr:uid="{00000000-0005-0000-0000-0000FD230000}"/>
    <cellStyle name="40% - 강조색4 2 3 2 2 5 2" xfId="9253" xr:uid="{00000000-0005-0000-0000-0000FE230000}"/>
    <cellStyle name="40% - 강조색4 2 3 2 2 6" xfId="9254" xr:uid="{00000000-0005-0000-0000-0000FF230000}"/>
    <cellStyle name="40% - 강조색4 2 3 2 3" xfId="9255" xr:uid="{00000000-0005-0000-0000-000000240000}"/>
    <cellStyle name="40% - 강조색4 2 3 2 3 2" xfId="9256" xr:uid="{00000000-0005-0000-0000-000001240000}"/>
    <cellStyle name="40% - 강조색4 2 3 2 3 2 2" xfId="9257" xr:uid="{00000000-0005-0000-0000-000002240000}"/>
    <cellStyle name="40% - 강조색4 2 3 2 3 3" xfId="9258" xr:uid="{00000000-0005-0000-0000-000003240000}"/>
    <cellStyle name="40% - 강조색4 2 3 2 4" xfId="9259" xr:uid="{00000000-0005-0000-0000-000004240000}"/>
    <cellStyle name="40% - 강조색4 2 3 2 4 2" xfId="9260" xr:uid="{00000000-0005-0000-0000-000005240000}"/>
    <cellStyle name="40% - 강조색4 2 3 2 4 2 2" xfId="9261" xr:uid="{00000000-0005-0000-0000-000006240000}"/>
    <cellStyle name="40% - 강조색4 2 3 2 4 3" xfId="9262" xr:uid="{00000000-0005-0000-0000-000007240000}"/>
    <cellStyle name="40% - 강조색4 2 3 2 5" xfId="9263" xr:uid="{00000000-0005-0000-0000-000008240000}"/>
    <cellStyle name="40% - 강조색4 2 3 2 5 2" xfId="9264" xr:uid="{00000000-0005-0000-0000-000009240000}"/>
    <cellStyle name="40% - 강조색4 2 3 2 5 2 2" xfId="9265" xr:uid="{00000000-0005-0000-0000-00000A240000}"/>
    <cellStyle name="40% - 강조색4 2 3 2 5 3" xfId="9266" xr:uid="{00000000-0005-0000-0000-00000B240000}"/>
    <cellStyle name="40% - 강조색4 2 3 2 6" xfId="9267" xr:uid="{00000000-0005-0000-0000-00000C240000}"/>
    <cellStyle name="40% - 강조색4 2 3 2 6 2" xfId="9268" xr:uid="{00000000-0005-0000-0000-00000D240000}"/>
    <cellStyle name="40% - 강조색4 2 3 2 6 2 2" xfId="9269" xr:uid="{00000000-0005-0000-0000-00000E240000}"/>
    <cellStyle name="40% - 강조색4 2 3 2 6 3" xfId="9270" xr:uid="{00000000-0005-0000-0000-00000F240000}"/>
    <cellStyle name="40% - 강조색4 2 3 2 7" xfId="9271" xr:uid="{00000000-0005-0000-0000-000010240000}"/>
    <cellStyle name="40% - 강조색4 2 3 2 7 2" xfId="9272" xr:uid="{00000000-0005-0000-0000-000011240000}"/>
    <cellStyle name="40% - 강조색4 2 3 2 8" xfId="9273" xr:uid="{00000000-0005-0000-0000-000012240000}"/>
    <cellStyle name="40% - 강조색4 2 3 2 9" xfId="9274" xr:uid="{00000000-0005-0000-0000-000013240000}"/>
    <cellStyle name="40% - 강조색4 2 3 3" xfId="9275" xr:uid="{00000000-0005-0000-0000-000014240000}"/>
    <cellStyle name="40% - 강조색4 2 3 3 2" xfId="9276" xr:uid="{00000000-0005-0000-0000-000015240000}"/>
    <cellStyle name="40% - 강조색4 2 3 3 2 2" xfId="9277" xr:uid="{00000000-0005-0000-0000-000016240000}"/>
    <cellStyle name="40% - 강조색4 2 3 3 2 2 2" xfId="9278" xr:uid="{00000000-0005-0000-0000-000017240000}"/>
    <cellStyle name="40% - 강조색4 2 3 3 2 3" xfId="9279" xr:uid="{00000000-0005-0000-0000-000018240000}"/>
    <cellStyle name="40% - 강조색4 2 3 3 3" xfId="9280" xr:uid="{00000000-0005-0000-0000-000019240000}"/>
    <cellStyle name="40% - 강조색4 2 3 3 3 2" xfId="9281" xr:uid="{00000000-0005-0000-0000-00001A240000}"/>
    <cellStyle name="40% - 강조색4 2 3 3 3 2 2" xfId="9282" xr:uid="{00000000-0005-0000-0000-00001B240000}"/>
    <cellStyle name="40% - 강조색4 2 3 3 3 3" xfId="9283" xr:uid="{00000000-0005-0000-0000-00001C240000}"/>
    <cellStyle name="40% - 강조색4 2 3 3 4" xfId="9284" xr:uid="{00000000-0005-0000-0000-00001D240000}"/>
    <cellStyle name="40% - 강조색4 2 3 3 4 2" xfId="9285" xr:uid="{00000000-0005-0000-0000-00001E240000}"/>
    <cellStyle name="40% - 강조색4 2 3 3 4 2 2" xfId="9286" xr:uid="{00000000-0005-0000-0000-00001F240000}"/>
    <cellStyle name="40% - 강조색4 2 3 3 4 3" xfId="9287" xr:uid="{00000000-0005-0000-0000-000020240000}"/>
    <cellStyle name="40% - 강조색4 2 3 3 5" xfId="9288" xr:uid="{00000000-0005-0000-0000-000021240000}"/>
    <cellStyle name="40% - 강조색4 2 3 3 5 2" xfId="9289" xr:uid="{00000000-0005-0000-0000-000022240000}"/>
    <cellStyle name="40% - 강조색4 2 3 3 6" xfId="9290" xr:uid="{00000000-0005-0000-0000-000023240000}"/>
    <cellStyle name="40% - 강조색4 2 3 4" xfId="9291" xr:uid="{00000000-0005-0000-0000-000024240000}"/>
    <cellStyle name="40% - 강조색4 2 3 4 2" xfId="9292" xr:uid="{00000000-0005-0000-0000-000025240000}"/>
    <cellStyle name="40% - 강조색4 2 3 4 2 2" xfId="9293" xr:uid="{00000000-0005-0000-0000-000026240000}"/>
    <cellStyle name="40% - 강조색4 2 3 4 2 2 2" xfId="9294" xr:uid="{00000000-0005-0000-0000-000027240000}"/>
    <cellStyle name="40% - 강조색4 2 3 4 2 3" xfId="9295" xr:uid="{00000000-0005-0000-0000-000028240000}"/>
    <cellStyle name="40% - 강조색4 2 3 4 3" xfId="9296" xr:uid="{00000000-0005-0000-0000-000029240000}"/>
    <cellStyle name="40% - 강조색4 2 3 4 3 2" xfId="9297" xr:uid="{00000000-0005-0000-0000-00002A240000}"/>
    <cellStyle name="40% - 강조색4 2 3 4 3 2 2" xfId="9298" xr:uid="{00000000-0005-0000-0000-00002B240000}"/>
    <cellStyle name="40% - 강조색4 2 3 4 3 3" xfId="9299" xr:uid="{00000000-0005-0000-0000-00002C240000}"/>
    <cellStyle name="40% - 강조색4 2 3 4 4" xfId="9300" xr:uid="{00000000-0005-0000-0000-00002D240000}"/>
    <cellStyle name="40% - 강조색4 2 3 4 4 2" xfId="9301" xr:uid="{00000000-0005-0000-0000-00002E240000}"/>
    <cellStyle name="40% - 강조색4 2 3 4 4 2 2" xfId="9302" xr:uid="{00000000-0005-0000-0000-00002F240000}"/>
    <cellStyle name="40% - 강조색4 2 3 4 4 3" xfId="9303" xr:uid="{00000000-0005-0000-0000-000030240000}"/>
    <cellStyle name="40% - 강조색4 2 3 4 5" xfId="9304" xr:uid="{00000000-0005-0000-0000-000031240000}"/>
    <cellStyle name="40% - 강조색4 2 3 4 5 2" xfId="9305" xr:uid="{00000000-0005-0000-0000-000032240000}"/>
    <cellStyle name="40% - 강조색4 2 3 4 6" xfId="9306" xr:uid="{00000000-0005-0000-0000-000033240000}"/>
    <cellStyle name="40% - 강조색4 2 3 5" xfId="9307" xr:uid="{00000000-0005-0000-0000-000034240000}"/>
    <cellStyle name="40% - 강조색4 2 3 5 2" xfId="9308" xr:uid="{00000000-0005-0000-0000-000035240000}"/>
    <cellStyle name="40% - 강조색4 2 3 5 2 2" xfId="9309" xr:uid="{00000000-0005-0000-0000-000036240000}"/>
    <cellStyle name="40% - 강조색4 2 3 5 3" xfId="9310" xr:uid="{00000000-0005-0000-0000-000037240000}"/>
    <cellStyle name="40% - 강조색4 2 3 6" xfId="9311" xr:uid="{00000000-0005-0000-0000-000038240000}"/>
    <cellStyle name="40% - 강조색4 2 3 6 2" xfId="9312" xr:uid="{00000000-0005-0000-0000-000039240000}"/>
    <cellStyle name="40% - 강조색4 2 3 6 2 2" xfId="9313" xr:uid="{00000000-0005-0000-0000-00003A240000}"/>
    <cellStyle name="40% - 강조색4 2 3 6 3" xfId="9314" xr:uid="{00000000-0005-0000-0000-00003B240000}"/>
    <cellStyle name="40% - 강조색4 2 3 7" xfId="9315" xr:uid="{00000000-0005-0000-0000-00003C240000}"/>
    <cellStyle name="40% - 강조색4 2 3 7 2" xfId="9316" xr:uid="{00000000-0005-0000-0000-00003D240000}"/>
    <cellStyle name="40% - 강조색4 2 3 7 2 2" xfId="9317" xr:uid="{00000000-0005-0000-0000-00003E240000}"/>
    <cellStyle name="40% - 강조색4 2 3 7 3" xfId="9318" xr:uid="{00000000-0005-0000-0000-00003F240000}"/>
    <cellStyle name="40% - 강조색4 2 3 8" xfId="9319" xr:uid="{00000000-0005-0000-0000-000040240000}"/>
    <cellStyle name="40% - 강조색4 2 3 8 2" xfId="9320" xr:uid="{00000000-0005-0000-0000-000041240000}"/>
    <cellStyle name="40% - 강조색4 2 3 8 2 2" xfId="9321" xr:uid="{00000000-0005-0000-0000-000042240000}"/>
    <cellStyle name="40% - 강조색4 2 3 8 3" xfId="9322" xr:uid="{00000000-0005-0000-0000-000043240000}"/>
    <cellStyle name="40% - 강조색4 2 3 9" xfId="9323" xr:uid="{00000000-0005-0000-0000-000044240000}"/>
    <cellStyle name="40% - 강조색4 2 3 9 2" xfId="9324" xr:uid="{00000000-0005-0000-0000-000045240000}"/>
    <cellStyle name="40% - 강조색4 2 4" xfId="9325" xr:uid="{00000000-0005-0000-0000-000046240000}"/>
    <cellStyle name="40% - 강조색4 2 4 10" xfId="9326" xr:uid="{00000000-0005-0000-0000-000047240000}"/>
    <cellStyle name="40% - 강조색4 2 4 2" xfId="9327" xr:uid="{00000000-0005-0000-0000-000048240000}"/>
    <cellStyle name="40% - 강조색4 2 4 2 2" xfId="9328" xr:uid="{00000000-0005-0000-0000-000049240000}"/>
    <cellStyle name="40% - 강조색4 2 4 2 2 2" xfId="9329" xr:uid="{00000000-0005-0000-0000-00004A240000}"/>
    <cellStyle name="40% - 강조색4 2 4 2 2 2 2" xfId="9330" xr:uid="{00000000-0005-0000-0000-00004B240000}"/>
    <cellStyle name="40% - 강조색4 2 4 2 2 2 2 2" xfId="9331" xr:uid="{00000000-0005-0000-0000-00004C240000}"/>
    <cellStyle name="40% - 강조색4 2 4 2 2 2 3" xfId="9332" xr:uid="{00000000-0005-0000-0000-00004D240000}"/>
    <cellStyle name="40% - 강조색4 2 4 2 2 3" xfId="9333" xr:uid="{00000000-0005-0000-0000-00004E240000}"/>
    <cellStyle name="40% - 강조색4 2 4 2 2 3 2" xfId="9334" xr:uid="{00000000-0005-0000-0000-00004F240000}"/>
    <cellStyle name="40% - 강조색4 2 4 2 2 3 2 2" xfId="9335" xr:uid="{00000000-0005-0000-0000-000050240000}"/>
    <cellStyle name="40% - 강조색4 2 4 2 2 3 3" xfId="9336" xr:uid="{00000000-0005-0000-0000-000051240000}"/>
    <cellStyle name="40% - 강조색4 2 4 2 2 4" xfId="9337" xr:uid="{00000000-0005-0000-0000-000052240000}"/>
    <cellStyle name="40% - 강조색4 2 4 2 2 4 2" xfId="9338" xr:uid="{00000000-0005-0000-0000-000053240000}"/>
    <cellStyle name="40% - 강조색4 2 4 2 2 4 2 2" xfId="9339" xr:uid="{00000000-0005-0000-0000-000054240000}"/>
    <cellStyle name="40% - 강조색4 2 4 2 2 4 3" xfId="9340" xr:uid="{00000000-0005-0000-0000-000055240000}"/>
    <cellStyle name="40% - 강조색4 2 4 2 2 5" xfId="9341" xr:uid="{00000000-0005-0000-0000-000056240000}"/>
    <cellStyle name="40% - 강조색4 2 4 2 2 5 2" xfId="9342" xr:uid="{00000000-0005-0000-0000-000057240000}"/>
    <cellStyle name="40% - 강조색4 2 4 2 2 6" xfId="9343" xr:uid="{00000000-0005-0000-0000-000058240000}"/>
    <cellStyle name="40% - 강조색4 2 4 2 3" xfId="9344" xr:uid="{00000000-0005-0000-0000-000059240000}"/>
    <cellStyle name="40% - 강조색4 2 4 2 3 2" xfId="9345" xr:uid="{00000000-0005-0000-0000-00005A240000}"/>
    <cellStyle name="40% - 강조색4 2 4 2 3 2 2" xfId="9346" xr:uid="{00000000-0005-0000-0000-00005B240000}"/>
    <cellStyle name="40% - 강조색4 2 4 2 3 3" xfId="9347" xr:uid="{00000000-0005-0000-0000-00005C240000}"/>
    <cellStyle name="40% - 강조색4 2 4 2 4" xfId="9348" xr:uid="{00000000-0005-0000-0000-00005D240000}"/>
    <cellStyle name="40% - 강조색4 2 4 2 4 2" xfId="9349" xr:uid="{00000000-0005-0000-0000-00005E240000}"/>
    <cellStyle name="40% - 강조색4 2 4 2 4 2 2" xfId="9350" xr:uid="{00000000-0005-0000-0000-00005F240000}"/>
    <cellStyle name="40% - 강조색4 2 4 2 4 3" xfId="9351" xr:uid="{00000000-0005-0000-0000-000060240000}"/>
    <cellStyle name="40% - 강조색4 2 4 2 5" xfId="9352" xr:uid="{00000000-0005-0000-0000-000061240000}"/>
    <cellStyle name="40% - 강조색4 2 4 2 5 2" xfId="9353" xr:uid="{00000000-0005-0000-0000-000062240000}"/>
    <cellStyle name="40% - 강조색4 2 4 2 5 2 2" xfId="9354" xr:uid="{00000000-0005-0000-0000-000063240000}"/>
    <cellStyle name="40% - 강조색4 2 4 2 5 3" xfId="9355" xr:uid="{00000000-0005-0000-0000-000064240000}"/>
    <cellStyle name="40% - 강조색4 2 4 2 6" xfId="9356" xr:uid="{00000000-0005-0000-0000-000065240000}"/>
    <cellStyle name="40% - 강조색4 2 4 2 6 2" xfId="9357" xr:uid="{00000000-0005-0000-0000-000066240000}"/>
    <cellStyle name="40% - 강조색4 2 4 2 7" xfId="9358" xr:uid="{00000000-0005-0000-0000-000067240000}"/>
    <cellStyle name="40% - 강조색4 2 4 2 8" xfId="9359" xr:uid="{00000000-0005-0000-0000-000068240000}"/>
    <cellStyle name="40% - 강조색4 2 4 3" xfId="9360" xr:uid="{00000000-0005-0000-0000-000069240000}"/>
    <cellStyle name="40% - 강조색4 2 4 3 2" xfId="9361" xr:uid="{00000000-0005-0000-0000-00006A240000}"/>
    <cellStyle name="40% - 강조색4 2 4 3 2 2" xfId="9362" xr:uid="{00000000-0005-0000-0000-00006B240000}"/>
    <cellStyle name="40% - 강조색4 2 4 3 2 2 2" xfId="9363" xr:uid="{00000000-0005-0000-0000-00006C240000}"/>
    <cellStyle name="40% - 강조색4 2 4 3 2 3" xfId="9364" xr:uid="{00000000-0005-0000-0000-00006D240000}"/>
    <cellStyle name="40% - 강조색4 2 4 3 3" xfId="9365" xr:uid="{00000000-0005-0000-0000-00006E240000}"/>
    <cellStyle name="40% - 강조색4 2 4 3 3 2" xfId="9366" xr:uid="{00000000-0005-0000-0000-00006F240000}"/>
    <cellStyle name="40% - 강조색4 2 4 3 3 2 2" xfId="9367" xr:uid="{00000000-0005-0000-0000-000070240000}"/>
    <cellStyle name="40% - 강조색4 2 4 3 3 3" xfId="9368" xr:uid="{00000000-0005-0000-0000-000071240000}"/>
    <cellStyle name="40% - 강조색4 2 4 3 4" xfId="9369" xr:uid="{00000000-0005-0000-0000-000072240000}"/>
    <cellStyle name="40% - 강조색4 2 4 3 4 2" xfId="9370" xr:uid="{00000000-0005-0000-0000-000073240000}"/>
    <cellStyle name="40% - 강조색4 2 4 3 4 2 2" xfId="9371" xr:uid="{00000000-0005-0000-0000-000074240000}"/>
    <cellStyle name="40% - 강조색4 2 4 3 4 3" xfId="9372" xr:uid="{00000000-0005-0000-0000-000075240000}"/>
    <cellStyle name="40% - 강조색4 2 4 3 5" xfId="9373" xr:uid="{00000000-0005-0000-0000-000076240000}"/>
    <cellStyle name="40% - 강조색4 2 4 3 5 2" xfId="9374" xr:uid="{00000000-0005-0000-0000-000077240000}"/>
    <cellStyle name="40% - 강조색4 2 4 3 6" xfId="9375" xr:uid="{00000000-0005-0000-0000-000078240000}"/>
    <cellStyle name="40% - 강조색4 2 4 4" xfId="9376" xr:uid="{00000000-0005-0000-0000-000079240000}"/>
    <cellStyle name="40% - 강조색4 2 4 4 2" xfId="9377" xr:uid="{00000000-0005-0000-0000-00007A240000}"/>
    <cellStyle name="40% - 강조색4 2 4 4 2 2" xfId="9378" xr:uid="{00000000-0005-0000-0000-00007B240000}"/>
    <cellStyle name="40% - 강조색4 2 4 4 3" xfId="9379" xr:uid="{00000000-0005-0000-0000-00007C240000}"/>
    <cellStyle name="40% - 강조색4 2 4 5" xfId="9380" xr:uid="{00000000-0005-0000-0000-00007D240000}"/>
    <cellStyle name="40% - 강조색4 2 4 5 2" xfId="9381" xr:uid="{00000000-0005-0000-0000-00007E240000}"/>
    <cellStyle name="40% - 강조색4 2 4 5 2 2" xfId="9382" xr:uid="{00000000-0005-0000-0000-00007F240000}"/>
    <cellStyle name="40% - 강조색4 2 4 5 3" xfId="9383" xr:uid="{00000000-0005-0000-0000-000080240000}"/>
    <cellStyle name="40% - 강조색4 2 4 6" xfId="9384" xr:uid="{00000000-0005-0000-0000-000081240000}"/>
    <cellStyle name="40% - 강조색4 2 4 6 2" xfId="9385" xr:uid="{00000000-0005-0000-0000-000082240000}"/>
    <cellStyle name="40% - 강조색4 2 4 6 2 2" xfId="9386" xr:uid="{00000000-0005-0000-0000-000083240000}"/>
    <cellStyle name="40% - 강조색4 2 4 6 3" xfId="9387" xr:uid="{00000000-0005-0000-0000-000084240000}"/>
    <cellStyle name="40% - 강조색4 2 4 7" xfId="9388" xr:uid="{00000000-0005-0000-0000-000085240000}"/>
    <cellStyle name="40% - 강조색4 2 4 7 2" xfId="9389" xr:uid="{00000000-0005-0000-0000-000086240000}"/>
    <cellStyle name="40% - 강조색4 2 4 7 2 2" xfId="9390" xr:uid="{00000000-0005-0000-0000-000087240000}"/>
    <cellStyle name="40% - 강조색4 2 4 7 3" xfId="9391" xr:uid="{00000000-0005-0000-0000-000088240000}"/>
    <cellStyle name="40% - 강조색4 2 4 8" xfId="9392" xr:uid="{00000000-0005-0000-0000-000089240000}"/>
    <cellStyle name="40% - 강조색4 2 4 8 2" xfId="9393" xr:uid="{00000000-0005-0000-0000-00008A240000}"/>
    <cellStyle name="40% - 강조색4 2 4 9" xfId="9394" xr:uid="{00000000-0005-0000-0000-00008B240000}"/>
    <cellStyle name="40% - 강조색4 2 5" xfId="9395" xr:uid="{00000000-0005-0000-0000-00008C240000}"/>
    <cellStyle name="40% - 강조색4 2 5 2" xfId="9396" xr:uid="{00000000-0005-0000-0000-00008D240000}"/>
    <cellStyle name="40% - 강조색4 2 5 2 2" xfId="9397" xr:uid="{00000000-0005-0000-0000-00008E240000}"/>
    <cellStyle name="40% - 강조색4 2 5 2 2 2" xfId="9398" xr:uid="{00000000-0005-0000-0000-00008F240000}"/>
    <cellStyle name="40% - 강조색4 2 5 2 2 2 2" xfId="9399" xr:uid="{00000000-0005-0000-0000-000090240000}"/>
    <cellStyle name="40% - 강조색4 2 5 2 2 3" xfId="9400" xr:uid="{00000000-0005-0000-0000-000091240000}"/>
    <cellStyle name="40% - 강조색4 2 5 2 3" xfId="9401" xr:uid="{00000000-0005-0000-0000-000092240000}"/>
    <cellStyle name="40% - 강조색4 2 5 2 3 2" xfId="9402" xr:uid="{00000000-0005-0000-0000-000093240000}"/>
    <cellStyle name="40% - 강조색4 2 5 2 3 2 2" xfId="9403" xr:uid="{00000000-0005-0000-0000-000094240000}"/>
    <cellStyle name="40% - 강조색4 2 5 2 3 3" xfId="9404" xr:uid="{00000000-0005-0000-0000-000095240000}"/>
    <cellStyle name="40% - 강조색4 2 5 2 4" xfId="9405" xr:uid="{00000000-0005-0000-0000-000096240000}"/>
    <cellStyle name="40% - 강조색4 2 5 2 4 2" xfId="9406" xr:uid="{00000000-0005-0000-0000-000097240000}"/>
    <cellStyle name="40% - 강조색4 2 5 2 4 2 2" xfId="9407" xr:uid="{00000000-0005-0000-0000-000098240000}"/>
    <cellStyle name="40% - 강조색4 2 5 2 4 3" xfId="9408" xr:uid="{00000000-0005-0000-0000-000099240000}"/>
    <cellStyle name="40% - 강조색4 2 5 2 5" xfId="9409" xr:uid="{00000000-0005-0000-0000-00009A240000}"/>
    <cellStyle name="40% - 강조색4 2 5 2 5 2" xfId="9410" xr:uid="{00000000-0005-0000-0000-00009B240000}"/>
    <cellStyle name="40% - 강조색4 2 5 2 6" xfId="9411" xr:uid="{00000000-0005-0000-0000-00009C240000}"/>
    <cellStyle name="40% - 강조색4 2 5 3" xfId="9412" xr:uid="{00000000-0005-0000-0000-00009D240000}"/>
    <cellStyle name="40% - 강조색4 2 5 3 2" xfId="9413" xr:uid="{00000000-0005-0000-0000-00009E240000}"/>
    <cellStyle name="40% - 강조색4 2 5 3 2 2" xfId="9414" xr:uid="{00000000-0005-0000-0000-00009F240000}"/>
    <cellStyle name="40% - 강조색4 2 5 3 3" xfId="9415" xr:uid="{00000000-0005-0000-0000-0000A0240000}"/>
    <cellStyle name="40% - 강조색4 2 5 4" xfId="9416" xr:uid="{00000000-0005-0000-0000-0000A1240000}"/>
    <cellStyle name="40% - 강조색4 2 5 4 2" xfId="9417" xr:uid="{00000000-0005-0000-0000-0000A2240000}"/>
    <cellStyle name="40% - 강조색4 2 5 4 2 2" xfId="9418" xr:uid="{00000000-0005-0000-0000-0000A3240000}"/>
    <cellStyle name="40% - 강조색4 2 5 4 3" xfId="9419" xr:uid="{00000000-0005-0000-0000-0000A4240000}"/>
    <cellStyle name="40% - 강조색4 2 5 5" xfId="9420" xr:uid="{00000000-0005-0000-0000-0000A5240000}"/>
    <cellStyle name="40% - 강조색4 2 5 5 2" xfId="9421" xr:uid="{00000000-0005-0000-0000-0000A6240000}"/>
    <cellStyle name="40% - 강조색4 2 5 5 2 2" xfId="9422" xr:uid="{00000000-0005-0000-0000-0000A7240000}"/>
    <cellStyle name="40% - 강조색4 2 5 5 3" xfId="9423" xr:uid="{00000000-0005-0000-0000-0000A8240000}"/>
    <cellStyle name="40% - 강조색4 2 5 6" xfId="9424" xr:uid="{00000000-0005-0000-0000-0000A9240000}"/>
    <cellStyle name="40% - 강조색4 2 5 6 2" xfId="9425" xr:uid="{00000000-0005-0000-0000-0000AA240000}"/>
    <cellStyle name="40% - 강조색4 2 5 7" xfId="9426" xr:uid="{00000000-0005-0000-0000-0000AB240000}"/>
    <cellStyle name="40% - 강조색4 2 5 8" xfId="9427" xr:uid="{00000000-0005-0000-0000-0000AC240000}"/>
    <cellStyle name="40% - 강조색4 2 6" xfId="9428" xr:uid="{00000000-0005-0000-0000-0000AD240000}"/>
    <cellStyle name="40% - 강조색4 2 6 2" xfId="9429" xr:uid="{00000000-0005-0000-0000-0000AE240000}"/>
    <cellStyle name="40% - 강조색4 2 6 2 2" xfId="9430" xr:uid="{00000000-0005-0000-0000-0000AF240000}"/>
    <cellStyle name="40% - 강조색4 2 6 2 2 2" xfId="9431" xr:uid="{00000000-0005-0000-0000-0000B0240000}"/>
    <cellStyle name="40% - 강조색4 2 6 2 3" xfId="9432" xr:uid="{00000000-0005-0000-0000-0000B1240000}"/>
    <cellStyle name="40% - 강조색4 2 6 3" xfId="9433" xr:uid="{00000000-0005-0000-0000-0000B2240000}"/>
    <cellStyle name="40% - 강조색4 2 6 3 2" xfId="9434" xr:uid="{00000000-0005-0000-0000-0000B3240000}"/>
    <cellStyle name="40% - 강조색4 2 6 3 2 2" xfId="9435" xr:uid="{00000000-0005-0000-0000-0000B4240000}"/>
    <cellStyle name="40% - 강조색4 2 6 3 3" xfId="9436" xr:uid="{00000000-0005-0000-0000-0000B5240000}"/>
    <cellStyle name="40% - 강조색4 2 6 4" xfId="9437" xr:uid="{00000000-0005-0000-0000-0000B6240000}"/>
    <cellStyle name="40% - 강조색4 2 6 4 2" xfId="9438" xr:uid="{00000000-0005-0000-0000-0000B7240000}"/>
    <cellStyle name="40% - 강조색4 2 6 4 2 2" xfId="9439" xr:uid="{00000000-0005-0000-0000-0000B8240000}"/>
    <cellStyle name="40% - 강조색4 2 6 4 3" xfId="9440" xr:uid="{00000000-0005-0000-0000-0000B9240000}"/>
    <cellStyle name="40% - 강조색4 2 6 5" xfId="9441" xr:uid="{00000000-0005-0000-0000-0000BA240000}"/>
    <cellStyle name="40% - 강조색4 2 6 5 2" xfId="9442" xr:uid="{00000000-0005-0000-0000-0000BB240000}"/>
    <cellStyle name="40% - 강조색4 2 6 6" xfId="9443" xr:uid="{00000000-0005-0000-0000-0000BC240000}"/>
    <cellStyle name="40% - 강조색4 2 7" xfId="9444" xr:uid="{00000000-0005-0000-0000-0000BD240000}"/>
    <cellStyle name="40% - 강조색4 2 7 2" xfId="9445" xr:uid="{00000000-0005-0000-0000-0000BE240000}"/>
    <cellStyle name="40% - 강조색4 2 7 2 2" xfId="9446" xr:uid="{00000000-0005-0000-0000-0000BF240000}"/>
    <cellStyle name="40% - 강조색4 2 7 2 2 2" xfId="9447" xr:uid="{00000000-0005-0000-0000-0000C0240000}"/>
    <cellStyle name="40% - 강조색4 2 7 2 3" xfId="9448" xr:uid="{00000000-0005-0000-0000-0000C1240000}"/>
    <cellStyle name="40% - 강조색4 2 7 3" xfId="9449" xr:uid="{00000000-0005-0000-0000-0000C2240000}"/>
    <cellStyle name="40% - 강조색4 2 7 3 2" xfId="9450" xr:uid="{00000000-0005-0000-0000-0000C3240000}"/>
    <cellStyle name="40% - 강조색4 2 7 3 2 2" xfId="9451" xr:uid="{00000000-0005-0000-0000-0000C4240000}"/>
    <cellStyle name="40% - 강조색4 2 7 3 3" xfId="9452" xr:uid="{00000000-0005-0000-0000-0000C5240000}"/>
    <cellStyle name="40% - 강조색4 2 7 4" xfId="9453" xr:uid="{00000000-0005-0000-0000-0000C6240000}"/>
    <cellStyle name="40% - 강조색4 2 7 4 2" xfId="9454" xr:uid="{00000000-0005-0000-0000-0000C7240000}"/>
    <cellStyle name="40% - 강조색4 2 7 4 2 2" xfId="9455" xr:uid="{00000000-0005-0000-0000-0000C8240000}"/>
    <cellStyle name="40% - 강조색4 2 7 4 3" xfId="9456" xr:uid="{00000000-0005-0000-0000-0000C9240000}"/>
    <cellStyle name="40% - 강조색4 2 7 5" xfId="9457" xr:uid="{00000000-0005-0000-0000-0000CA240000}"/>
    <cellStyle name="40% - 강조색4 2 7 5 2" xfId="9458" xr:uid="{00000000-0005-0000-0000-0000CB240000}"/>
    <cellStyle name="40% - 강조색4 2 7 6" xfId="9459" xr:uid="{00000000-0005-0000-0000-0000CC240000}"/>
    <cellStyle name="40% - 강조색4 2 8" xfId="9460" xr:uid="{00000000-0005-0000-0000-0000CD240000}"/>
    <cellStyle name="40% - 강조색4 2 8 2" xfId="9461" xr:uid="{00000000-0005-0000-0000-0000CE240000}"/>
    <cellStyle name="40% - 강조색4 2 8 2 2" xfId="9462" xr:uid="{00000000-0005-0000-0000-0000CF240000}"/>
    <cellStyle name="40% - 강조색4 2 8 3" xfId="9463" xr:uid="{00000000-0005-0000-0000-0000D0240000}"/>
    <cellStyle name="40% - 강조색4 2 9" xfId="9464" xr:uid="{00000000-0005-0000-0000-0000D1240000}"/>
    <cellStyle name="40% - 강조색4 2 9 2" xfId="9465" xr:uid="{00000000-0005-0000-0000-0000D2240000}"/>
    <cellStyle name="40% - 강조색4 2 9 2 2" xfId="9466" xr:uid="{00000000-0005-0000-0000-0000D3240000}"/>
    <cellStyle name="40% - 강조색4 2 9 3" xfId="9467" xr:uid="{00000000-0005-0000-0000-0000D4240000}"/>
    <cellStyle name="40% - 강조색4 3" xfId="9468" xr:uid="{00000000-0005-0000-0000-0000D5240000}"/>
    <cellStyle name="40% - 강조색4 3 10" xfId="9469" xr:uid="{00000000-0005-0000-0000-0000D6240000}"/>
    <cellStyle name="40% - 강조색4 3 10 2" xfId="9470" xr:uid="{00000000-0005-0000-0000-0000D7240000}"/>
    <cellStyle name="40% - 강조색4 3 10 2 2" xfId="9471" xr:uid="{00000000-0005-0000-0000-0000D8240000}"/>
    <cellStyle name="40% - 강조색4 3 10 3" xfId="9472" xr:uid="{00000000-0005-0000-0000-0000D9240000}"/>
    <cellStyle name="40% - 강조색4 3 11" xfId="9473" xr:uid="{00000000-0005-0000-0000-0000DA240000}"/>
    <cellStyle name="40% - 강조색4 3 11 2" xfId="9474" xr:uid="{00000000-0005-0000-0000-0000DB240000}"/>
    <cellStyle name="40% - 강조색4 3 11 2 2" xfId="9475" xr:uid="{00000000-0005-0000-0000-0000DC240000}"/>
    <cellStyle name="40% - 강조색4 3 11 3" xfId="9476" xr:uid="{00000000-0005-0000-0000-0000DD240000}"/>
    <cellStyle name="40% - 강조색4 3 12" xfId="9477" xr:uid="{00000000-0005-0000-0000-0000DE240000}"/>
    <cellStyle name="40% - 강조색4 3 12 2" xfId="9478" xr:uid="{00000000-0005-0000-0000-0000DF240000}"/>
    <cellStyle name="40% - 강조색4 3 13" xfId="9479" xr:uid="{00000000-0005-0000-0000-0000E0240000}"/>
    <cellStyle name="40% - 강조색4 3 14" xfId="9480" xr:uid="{00000000-0005-0000-0000-0000E1240000}"/>
    <cellStyle name="40% - 강조색4 3 2" xfId="9481" xr:uid="{00000000-0005-0000-0000-0000E2240000}"/>
    <cellStyle name="40% - 강조색4 3 2 10" xfId="9482" xr:uid="{00000000-0005-0000-0000-0000E3240000}"/>
    <cellStyle name="40% - 강조색4 3 2 11" xfId="9483" xr:uid="{00000000-0005-0000-0000-0000E4240000}"/>
    <cellStyle name="40% - 강조색4 3 2 2" xfId="9484" xr:uid="{00000000-0005-0000-0000-0000E5240000}"/>
    <cellStyle name="40% - 강조색4 3 2 2 2" xfId="9485" xr:uid="{00000000-0005-0000-0000-0000E6240000}"/>
    <cellStyle name="40% - 강조색4 3 2 2 2 2" xfId="9486" xr:uid="{00000000-0005-0000-0000-0000E7240000}"/>
    <cellStyle name="40% - 강조색4 3 2 2 2 2 2" xfId="9487" xr:uid="{00000000-0005-0000-0000-0000E8240000}"/>
    <cellStyle name="40% - 강조색4 3 2 2 2 2 2 2" xfId="9488" xr:uid="{00000000-0005-0000-0000-0000E9240000}"/>
    <cellStyle name="40% - 강조색4 3 2 2 2 2 3" xfId="9489" xr:uid="{00000000-0005-0000-0000-0000EA240000}"/>
    <cellStyle name="40% - 강조색4 3 2 2 2 3" xfId="9490" xr:uid="{00000000-0005-0000-0000-0000EB240000}"/>
    <cellStyle name="40% - 강조색4 3 2 2 2 3 2" xfId="9491" xr:uid="{00000000-0005-0000-0000-0000EC240000}"/>
    <cellStyle name="40% - 강조색4 3 2 2 2 3 2 2" xfId="9492" xr:uid="{00000000-0005-0000-0000-0000ED240000}"/>
    <cellStyle name="40% - 강조색4 3 2 2 2 3 3" xfId="9493" xr:uid="{00000000-0005-0000-0000-0000EE240000}"/>
    <cellStyle name="40% - 강조색4 3 2 2 2 4" xfId="9494" xr:uid="{00000000-0005-0000-0000-0000EF240000}"/>
    <cellStyle name="40% - 강조색4 3 2 2 2 4 2" xfId="9495" xr:uid="{00000000-0005-0000-0000-0000F0240000}"/>
    <cellStyle name="40% - 강조색4 3 2 2 2 4 2 2" xfId="9496" xr:uid="{00000000-0005-0000-0000-0000F1240000}"/>
    <cellStyle name="40% - 강조색4 3 2 2 2 4 3" xfId="9497" xr:uid="{00000000-0005-0000-0000-0000F2240000}"/>
    <cellStyle name="40% - 강조색4 3 2 2 2 5" xfId="9498" xr:uid="{00000000-0005-0000-0000-0000F3240000}"/>
    <cellStyle name="40% - 강조색4 3 2 2 2 5 2" xfId="9499" xr:uid="{00000000-0005-0000-0000-0000F4240000}"/>
    <cellStyle name="40% - 강조색4 3 2 2 2 6" xfId="9500" xr:uid="{00000000-0005-0000-0000-0000F5240000}"/>
    <cellStyle name="40% - 강조색4 3 2 2 3" xfId="9501" xr:uid="{00000000-0005-0000-0000-0000F6240000}"/>
    <cellStyle name="40% - 강조색4 3 2 2 3 2" xfId="9502" xr:uid="{00000000-0005-0000-0000-0000F7240000}"/>
    <cellStyle name="40% - 강조색4 3 2 2 3 2 2" xfId="9503" xr:uid="{00000000-0005-0000-0000-0000F8240000}"/>
    <cellStyle name="40% - 강조색4 3 2 2 3 3" xfId="9504" xr:uid="{00000000-0005-0000-0000-0000F9240000}"/>
    <cellStyle name="40% - 강조색4 3 2 2 4" xfId="9505" xr:uid="{00000000-0005-0000-0000-0000FA240000}"/>
    <cellStyle name="40% - 강조색4 3 2 2 4 2" xfId="9506" xr:uid="{00000000-0005-0000-0000-0000FB240000}"/>
    <cellStyle name="40% - 강조색4 3 2 2 4 2 2" xfId="9507" xr:uid="{00000000-0005-0000-0000-0000FC240000}"/>
    <cellStyle name="40% - 강조색4 3 2 2 4 3" xfId="9508" xr:uid="{00000000-0005-0000-0000-0000FD240000}"/>
    <cellStyle name="40% - 강조색4 3 2 2 5" xfId="9509" xr:uid="{00000000-0005-0000-0000-0000FE240000}"/>
    <cellStyle name="40% - 강조색4 3 2 2 5 2" xfId="9510" xr:uid="{00000000-0005-0000-0000-0000FF240000}"/>
    <cellStyle name="40% - 강조색4 3 2 2 5 2 2" xfId="9511" xr:uid="{00000000-0005-0000-0000-000000250000}"/>
    <cellStyle name="40% - 강조색4 3 2 2 5 3" xfId="9512" xr:uid="{00000000-0005-0000-0000-000001250000}"/>
    <cellStyle name="40% - 강조색4 3 2 2 6" xfId="9513" xr:uid="{00000000-0005-0000-0000-000002250000}"/>
    <cellStyle name="40% - 강조색4 3 2 2 6 2" xfId="9514" xr:uid="{00000000-0005-0000-0000-000003250000}"/>
    <cellStyle name="40% - 강조색4 3 2 2 6 2 2" xfId="9515" xr:uid="{00000000-0005-0000-0000-000004250000}"/>
    <cellStyle name="40% - 강조색4 3 2 2 6 3" xfId="9516" xr:uid="{00000000-0005-0000-0000-000005250000}"/>
    <cellStyle name="40% - 강조색4 3 2 2 7" xfId="9517" xr:uid="{00000000-0005-0000-0000-000006250000}"/>
    <cellStyle name="40% - 강조색4 3 2 2 7 2" xfId="9518" xr:uid="{00000000-0005-0000-0000-000007250000}"/>
    <cellStyle name="40% - 강조색4 3 2 2 8" xfId="9519" xr:uid="{00000000-0005-0000-0000-000008250000}"/>
    <cellStyle name="40% - 강조색4 3 2 2 9" xfId="9520" xr:uid="{00000000-0005-0000-0000-000009250000}"/>
    <cellStyle name="40% - 강조색4 3 2 3" xfId="9521" xr:uid="{00000000-0005-0000-0000-00000A250000}"/>
    <cellStyle name="40% - 강조색4 3 2 3 2" xfId="9522" xr:uid="{00000000-0005-0000-0000-00000B250000}"/>
    <cellStyle name="40% - 강조색4 3 2 3 2 2" xfId="9523" xr:uid="{00000000-0005-0000-0000-00000C250000}"/>
    <cellStyle name="40% - 강조색4 3 2 3 2 2 2" xfId="9524" xr:uid="{00000000-0005-0000-0000-00000D250000}"/>
    <cellStyle name="40% - 강조색4 3 2 3 2 3" xfId="9525" xr:uid="{00000000-0005-0000-0000-00000E250000}"/>
    <cellStyle name="40% - 강조색4 3 2 3 3" xfId="9526" xr:uid="{00000000-0005-0000-0000-00000F250000}"/>
    <cellStyle name="40% - 강조색4 3 2 3 3 2" xfId="9527" xr:uid="{00000000-0005-0000-0000-000010250000}"/>
    <cellStyle name="40% - 강조색4 3 2 3 3 2 2" xfId="9528" xr:uid="{00000000-0005-0000-0000-000011250000}"/>
    <cellStyle name="40% - 강조색4 3 2 3 3 3" xfId="9529" xr:uid="{00000000-0005-0000-0000-000012250000}"/>
    <cellStyle name="40% - 강조색4 3 2 3 4" xfId="9530" xr:uid="{00000000-0005-0000-0000-000013250000}"/>
    <cellStyle name="40% - 강조색4 3 2 3 4 2" xfId="9531" xr:uid="{00000000-0005-0000-0000-000014250000}"/>
    <cellStyle name="40% - 강조색4 3 2 3 4 2 2" xfId="9532" xr:uid="{00000000-0005-0000-0000-000015250000}"/>
    <cellStyle name="40% - 강조색4 3 2 3 4 3" xfId="9533" xr:uid="{00000000-0005-0000-0000-000016250000}"/>
    <cellStyle name="40% - 강조색4 3 2 3 5" xfId="9534" xr:uid="{00000000-0005-0000-0000-000017250000}"/>
    <cellStyle name="40% - 강조색4 3 2 3 5 2" xfId="9535" xr:uid="{00000000-0005-0000-0000-000018250000}"/>
    <cellStyle name="40% - 강조색4 3 2 3 6" xfId="9536" xr:uid="{00000000-0005-0000-0000-000019250000}"/>
    <cellStyle name="40% - 강조색4 3 2 4" xfId="9537" xr:uid="{00000000-0005-0000-0000-00001A250000}"/>
    <cellStyle name="40% - 강조색4 3 2 4 2" xfId="9538" xr:uid="{00000000-0005-0000-0000-00001B250000}"/>
    <cellStyle name="40% - 강조색4 3 2 4 2 2" xfId="9539" xr:uid="{00000000-0005-0000-0000-00001C250000}"/>
    <cellStyle name="40% - 강조색4 3 2 4 2 2 2" xfId="9540" xr:uid="{00000000-0005-0000-0000-00001D250000}"/>
    <cellStyle name="40% - 강조색4 3 2 4 2 3" xfId="9541" xr:uid="{00000000-0005-0000-0000-00001E250000}"/>
    <cellStyle name="40% - 강조색4 3 2 4 3" xfId="9542" xr:uid="{00000000-0005-0000-0000-00001F250000}"/>
    <cellStyle name="40% - 강조색4 3 2 4 3 2" xfId="9543" xr:uid="{00000000-0005-0000-0000-000020250000}"/>
    <cellStyle name="40% - 강조색4 3 2 4 3 2 2" xfId="9544" xr:uid="{00000000-0005-0000-0000-000021250000}"/>
    <cellStyle name="40% - 강조색4 3 2 4 3 3" xfId="9545" xr:uid="{00000000-0005-0000-0000-000022250000}"/>
    <cellStyle name="40% - 강조색4 3 2 4 4" xfId="9546" xr:uid="{00000000-0005-0000-0000-000023250000}"/>
    <cellStyle name="40% - 강조색4 3 2 4 4 2" xfId="9547" xr:uid="{00000000-0005-0000-0000-000024250000}"/>
    <cellStyle name="40% - 강조색4 3 2 4 4 2 2" xfId="9548" xr:uid="{00000000-0005-0000-0000-000025250000}"/>
    <cellStyle name="40% - 강조색4 3 2 4 4 3" xfId="9549" xr:uid="{00000000-0005-0000-0000-000026250000}"/>
    <cellStyle name="40% - 강조색4 3 2 4 5" xfId="9550" xr:uid="{00000000-0005-0000-0000-000027250000}"/>
    <cellStyle name="40% - 강조색4 3 2 4 5 2" xfId="9551" xr:uid="{00000000-0005-0000-0000-000028250000}"/>
    <cellStyle name="40% - 강조색4 3 2 4 6" xfId="9552" xr:uid="{00000000-0005-0000-0000-000029250000}"/>
    <cellStyle name="40% - 강조색4 3 2 5" xfId="9553" xr:uid="{00000000-0005-0000-0000-00002A250000}"/>
    <cellStyle name="40% - 강조색4 3 2 5 2" xfId="9554" xr:uid="{00000000-0005-0000-0000-00002B250000}"/>
    <cellStyle name="40% - 강조색4 3 2 5 2 2" xfId="9555" xr:uid="{00000000-0005-0000-0000-00002C250000}"/>
    <cellStyle name="40% - 강조색4 3 2 5 3" xfId="9556" xr:uid="{00000000-0005-0000-0000-00002D250000}"/>
    <cellStyle name="40% - 강조색4 3 2 6" xfId="9557" xr:uid="{00000000-0005-0000-0000-00002E250000}"/>
    <cellStyle name="40% - 강조색4 3 2 6 2" xfId="9558" xr:uid="{00000000-0005-0000-0000-00002F250000}"/>
    <cellStyle name="40% - 강조색4 3 2 6 2 2" xfId="9559" xr:uid="{00000000-0005-0000-0000-000030250000}"/>
    <cellStyle name="40% - 강조색4 3 2 6 3" xfId="9560" xr:uid="{00000000-0005-0000-0000-000031250000}"/>
    <cellStyle name="40% - 강조색4 3 2 7" xfId="9561" xr:uid="{00000000-0005-0000-0000-000032250000}"/>
    <cellStyle name="40% - 강조색4 3 2 7 2" xfId="9562" xr:uid="{00000000-0005-0000-0000-000033250000}"/>
    <cellStyle name="40% - 강조색4 3 2 7 2 2" xfId="9563" xr:uid="{00000000-0005-0000-0000-000034250000}"/>
    <cellStyle name="40% - 강조색4 3 2 7 3" xfId="9564" xr:uid="{00000000-0005-0000-0000-000035250000}"/>
    <cellStyle name="40% - 강조색4 3 2 8" xfId="9565" xr:uid="{00000000-0005-0000-0000-000036250000}"/>
    <cellStyle name="40% - 강조색4 3 2 8 2" xfId="9566" xr:uid="{00000000-0005-0000-0000-000037250000}"/>
    <cellStyle name="40% - 강조색4 3 2 8 2 2" xfId="9567" xr:uid="{00000000-0005-0000-0000-000038250000}"/>
    <cellStyle name="40% - 강조색4 3 2 8 3" xfId="9568" xr:uid="{00000000-0005-0000-0000-000039250000}"/>
    <cellStyle name="40% - 강조색4 3 2 9" xfId="9569" xr:uid="{00000000-0005-0000-0000-00003A250000}"/>
    <cellStyle name="40% - 강조색4 3 2 9 2" xfId="9570" xr:uid="{00000000-0005-0000-0000-00003B250000}"/>
    <cellStyle name="40% - 강조색4 3 3" xfId="9571" xr:uid="{00000000-0005-0000-0000-00003C250000}"/>
    <cellStyle name="40% - 강조색4 3 3 10" xfId="9572" xr:uid="{00000000-0005-0000-0000-00003D250000}"/>
    <cellStyle name="40% - 강조색4 3 3 11" xfId="9573" xr:uid="{00000000-0005-0000-0000-00003E250000}"/>
    <cellStyle name="40% - 강조색4 3 3 2" xfId="9574" xr:uid="{00000000-0005-0000-0000-00003F250000}"/>
    <cellStyle name="40% - 강조색4 3 3 2 2" xfId="9575" xr:uid="{00000000-0005-0000-0000-000040250000}"/>
    <cellStyle name="40% - 강조색4 3 3 2 2 2" xfId="9576" xr:uid="{00000000-0005-0000-0000-000041250000}"/>
    <cellStyle name="40% - 강조색4 3 3 2 2 2 2" xfId="9577" xr:uid="{00000000-0005-0000-0000-000042250000}"/>
    <cellStyle name="40% - 강조색4 3 3 2 2 2 2 2" xfId="9578" xr:uid="{00000000-0005-0000-0000-000043250000}"/>
    <cellStyle name="40% - 강조색4 3 3 2 2 2 3" xfId="9579" xr:uid="{00000000-0005-0000-0000-000044250000}"/>
    <cellStyle name="40% - 강조색4 3 3 2 2 3" xfId="9580" xr:uid="{00000000-0005-0000-0000-000045250000}"/>
    <cellStyle name="40% - 강조색4 3 3 2 2 3 2" xfId="9581" xr:uid="{00000000-0005-0000-0000-000046250000}"/>
    <cellStyle name="40% - 강조색4 3 3 2 2 3 2 2" xfId="9582" xr:uid="{00000000-0005-0000-0000-000047250000}"/>
    <cellStyle name="40% - 강조색4 3 3 2 2 3 3" xfId="9583" xr:uid="{00000000-0005-0000-0000-000048250000}"/>
    <cellStyle name="40% - 강조색4 3 3 2 2 4" xfId="9584" xr:uid="{00000000-0005-0000-0000-000049250000}"/>
    <cellStyle name="40% - 강조색4 3 3 2 2 4 2" xfId="9585" xr:uid="{00000000-0005-0000-0000-00004A250000}"/>
    <cellStyle name="40% - 강조색4 3 3 2 2 4 2 2" xfId="9586" xr:uid="{00000000-0005-0000-0000-00004B250000}"/>
    <cellStyle name="40% - 강조색4 3 3 2 2 4 3" xfId="9587" xr:uid="{00000000-0005-0000-0000-00004C250000}"/>
    <cellStyle name="40% - 강조색4 3 3 2 2 5" xfId="9588" xr:uid="{00000000-0005-0000-0000-00004D250000}"/>
    <cellStyle name="40% - 강조색4 3 3 2 2 5 2" xfId="9589" xr:uid="{00000000-0005-0000-0000-00004E250000}"/>
    <cellStyle name="40% - 강조색4 3 3 2 2 6" xfId="9590" xr:uid="{00000000-0005-0000-0000-00004F250000}"/>
    <cellStyle name="40% - 강조색4 3 3 2 3" xfId="9591" xr:uid="{00000000-0005-0000-0000-000050250000}"/>
    <cellStyle name="40% - 강조색4 3 3 2 3 2" xfId="9592" xr:uid="{00000000-0005-0000-0000-000051250000}"/>
    <cellStyle name="40% - 강조색4 3 3 2 3 2 2" xfId="9593" xr:uid="{00000000-0005-0000-0000-000052250000}"/>
    <cellStyle name="40% - 강조색4 3 3 2 3 3" xfId="9594" xr:uid="{00000000-0005-0000-0000-000053250000}"/>
    <cellStyle name="40% - 강조색4 3 3 2 4" xfId="9595" xr:uid="{00000000-0005-0000-0000-000054250000}"/>
    <cellStyle name="40% - 강조색4 3 3 2 4 2" xfId="9596" xr:uid="{00000000-0005-0000-0000-000055250000}"/>
    <cellStyle name="40% - 강조색4 3 3 2 4 2 2" xfId="9597" xr:uid="{00000000-0005-0000-0000-000056250000}"/>
    <cellStyle name="40% - 강조색4 3 3 2 4 3" xfId="9598" xr:uid="{00000000-0005-0000-0000-000057250000}"/>
    <cellStyle name="40% - 강조색4 3 3 2 5" xfId="9599" xr:uid="{00000000-0005-0000-0000-000058250000}"/>
    <cellStyle name="40% - 강조색4 3 3 2 5 2" xfId="9600" xr:uid="{00000000-0005-0000-0000-000059250000}"/>
    <cellStyle name="40% - 강조색4 3 3 2 5 2 2" xfId="9601" xr:uid="{00000000-0005-0000-0000-00005A250000}"/>
    <cellStyle name="40% - 강조색4 3 3 2 5 3" xfId="9602" xr:uid="{00000000-0005-0000-0000-00005B250000}"/>
    <cellStyle name="40% - 강조색4 3 3 2 6" xfId="9603" xr:uid="{00000000-0005-0000-0000-00005C250000}"/>
    <cellStyle name="40% - 강조색4 3 3 2 6 2" xfId="9604" xr:uid="{00000000-0005-0000-0000-00005D250000}"/>
    <cellStyle name="40% - 강조색4 3 3 2 6 2 2" xfId="9605" xr:uid="{00000000-0005-0000-0000-00005E250000}"/>
    <cellStyle name="40% - 강조색4 3 3 2 6 3" xfId="9606" xr:uid="{00000000-0005-0000-0000-00005F250000}"/>
    <cellStyle name="40% - 강조색4 3 3 2 7" xfId="9607" xr:uid="{00000000-0005-0000-0000-000060250000}"/>
    <cellStyle name="40% - 강조색4 3 3 2 7 2" xfId="9608" xr:uid="{00000000-0005-0000-0000-000061250000}"/>
    <cellStyle name="40% - 강조색4 3 3 2 8" xfId="9609" xr:uid="{00000000-0005-0000-0000-000062250000}"/>
    <cellStyle name="40% - 강조색4 3 3 2 9" xfId="9610" xr:uid="{00000000-0005-0000-0000-000063250000}"/>
    <cellStyle name="40% - 강조색4 3 3 3" xfId="9611" xr:uid="{00000000-0005-0000-0000-000064250000}"/>
    <cellStyle name="40% - 강조색4 3 3 3 2" xfId="9612" xr:uid="{00000000-0005-0000-0000-000065250000}"/>
    <cellStyle name="40% - 강조색4 3 3 3 2 2" xfId="9613" xr:uid="{00000000-0005-0000-0000-000066250000}"/>
    <cellStyle name="40% - 강조색4 3 3 3 2 2 2" xfId="9614" xr:uid="{00000000-0005-0000-0000-000067250000}"/>
    <cellStyle name="40% - 강조색4 3 3 3 2 3" xfId="9615" xr:uid="{00000000-0005-0000-0000-000068250000}"/>
    <cellStyle name="40% - 강조색4 3 3 3 3" xfId="9616" xr:uid="{00000000-0005-0000-0000-000069250000}"/>
    <cellStyle name="40% - 강조색4 3 3 3 3 2" xfId="9617" xr:uid="{00000000-0005-0000-0000-00006A250000}"/>
    <cellStyle name="40% - 강조색4 3 3 3 3 2 2" xfId="9618" xr:uid="{00000000-0005-0000-0000-00006B250000}"/>
    <cellStyle name="40% - 강조색4 3 3 3 3 3" xfId="9619" xr:uid="{00000000-0005-0000-0000-00006C250000}"/>
    <cellStyle name="40% - 강조색4 3 3 3 4" xfId="9620" xr:uid="{00000000-0005-0000-0000-00006D250000}"/>
    <cellStyle name="40% - 강조색4 3 3 3 4 2" xfId="9621" xr:uid="{00000000-0005-0000-0000-00006E250000}"/>
    <cellStyle name="40% - 강조색4 3 3 3 4 2 2" xfId="9622" xr:uid="{00000000-0005-0000-0000-00006F250000}"/>
    <cellStyle name="40% - 강조색4 3 3 3 4 3" xfId="9623" xr:uid="{00000000-0005-0000-0000-000070250000}"/>
    <cellStyle name="40% - 강조색4 3 3 3 5" xfId="9624" xr:uid="{00000000-0005-0000-0000-000071250000}"/>
    <cellStyle name="40% - 강조색4 3 3 3 5 2" xfId="9625" xr:uid="{00000000-0005-0000-0000-000072250000}"/>
    <cellStyle name="40% - 강조색4 3 3 3 6" xfId="9626" xr:uid="{00000000-0005-0000-0000-000073250000}"/>
    <cellStyle name="40% - 강조색4 3 3 4" xfId="9627" xr:uid="{00000000-0005-0000-0000-000074250000}"/>
    <cellStyle name="40% - 강조색4 3 3 4 2" xfId="9628" xr:uid="{00000000-0005-0000-0000-000075250000}"/>
    <cellStyle name="40% - 강조색4 3 3 4 2 2" xfId="9629" xr:uid="{00000000-0005-0000-0000-000076250000}"/>
    <cellStyle name="40% - 강조색4 3 3 4 2 2 2" xfId="9630" xr:uid="{00000000-0005-0000-0000-000077250000}"/>
    <cellStyle name="40% - 강조색4 3 3 4 2 3" xfId="9631" xr:uid="{00000000-0005-0000-0000-000078250000}"/>
    <cellStyle name="40% - 강조색4 3 3 4 3" xfId="9632" xr:uid="{00000000-0005-0000-0000-000079250000}"/>
    <cellStyle name="40% - 강조색4 3 3 4 3 2" xfId="9633" xr:uid="{00000000-0005-0000-0000-00007A250000}"/>
    <cellStyle name="40% - 강조색4 3 3 4 3 2 2" xfId="9634" xr:uid="{00000000-0005-0000-0000-00007B250000}"/>
    <cellStyle name="40% - 강조색4 3 3 4 3 3" xfId="9635" xr:uid="{00000000-0005-0000-0000-00007C250000}"/>
    <cellStyle name="40% - 강조색4 3 3 4 4" xfId="9636" xr:uid="{00000000-0005-0000-0000-00007D250000}"/>
    <cellStyle name="40% - 강조색4 3 3 4 4 2" xfId="9637" xr:uid="{00000000-0005-0000-0000-00007E250000}"/>
    <cellStyle name="40% - 강조색4 3 3 4 4 2 2" xfId="9638" xr:uid="{00000000-0005-0000-0000-00007F250000}"/>
    <cellStyle name="40% - 강조색4 3 3 4 4 3" xfId="9639" xr:uid="{00000000-0005-0000-0000-000080250000}"/>
    <cellStyle name="40% - 강조색4 3 3 4 5" xfId="9640" xr:uid="{00000000-0005-0000-0000-000081250000}"/>
    <cellStyle name="40% - 강조색4 3 3 4 5 2" xfId="9641" xr:uid="{00000000-0005-0000-0000-000082250000}"/>
    <cellStyle name="40% - 강조색4 3 3 4 6" xfId="9642" xr:uid="{00000000-0005-0000-0000-000083250000}"/>
    <cellStyle name="40% - 강조색4 3 3 5" xfId="9643" xr:uid="{00000000-0005-0000-0000-000084250000}"/>
    <cellStyle name="40% - 강조색4 3 3 5 2" xfId="9644" xr:uid="{00000000-0005-0000-0000-000085250000}"/>
    <cellStyle name="40% - 강조색4 3 3 5 2 2" xfId="9645" xr:uid="{00000000-0005-0000-0000-000086250000}"/>
    <cellStyle name="40% - 강조색4 3 3 5 3" xfId="9646" xr:uid="{00000000-0005-0000-0000-000087250000}"/>
    <cellStyle name="40% - 강조색4 3 3 6" xfId="9647" xr:uid="{00000000-0005-0000-0000-000088250000}"/>
    <cellStyle name="40% - 강조색4 3 3 6 2" xfId="9648" xr:uid="{00000000-0005-0000-0000-000089250000}"/>
    <cellStyle name="40% - 강조색4 3 3 6 2 2" xfId="9649" xr:uid="{00000000-0005-0000-0000-00008A250000}"/>
    <cellStyle name="40% - 강조색4 3 3 6 3" xfId="9650" xr:uid="{00000000-0005-0000-0000-00008B250000}"/>
    <cellStyle name="40% - 강조색4 3 3 7" xfId="9651" xr:uid="{00000000-0005-0000-0000-00008C250000}"/>
    <cellStyle name="40% - 강조색4 3 3 7 2" xfId="9652" xr:uid="{00000000-0005-0000-0000-00008D250000}"/>
    <cellStyle name="40% - 강조색4 3 3 7 2 2" xfId="9653" xr:uid="{00000000-0005-0000-0000-00008E250000}"/>
    <cellStyle name="40% - 강조색4 3 3 7 3" xfId="9654" xr:uid="{00000000-0005-0000-0000-00008F250000}"/>
    <cellStyle name="40% - 강조색4 3 3 8" xfId="9655" xr:uid="{00000000-0005-0000-0000-000090250000}"/>
    <cellStyle name="40% - 강조색4 3 3 8 2" xfId="9656" xr:uid="{00000000-0005-0000-0000-000091250000}"/>
    <cellStyle name="40% - 강조색4 3 3 8 2 2" xfId="9657" xr:uid="{00000000-0005-0000-0000-000092250000}"/>
    <cellStyle name="40% - 강조색4 3 3 8 3" xfId="9658" xr:uid="{00000000-0005-0000-0000-000093250000}"/>
    <cellStyle name="40% - 강조색4 3 3 9" xfId="9659" xr:uid="{00000000-0005-0000-0000-000094250000}"/>
    <cellStyle name="40% - 강조색4 3 3 9 2" xfId="9660" xr:uid="{00000000-0005-0000-0000-000095250000}"/>
    <cellStyle name="40% - 강조색4 3 4" xfId="9661" xr:uid="{00000000-0005-0000-0000-000096250000}"/>
    <cellStyle name="40% - 강조색4 3 4 10" xfId="9662" xr:uid="{00000000-0005-0000-0000-000097250000}"/>
    <cellStyle name="40% - 강조색4 3 4 2" xfId="9663" xr:uid="{00000000-0005-0000-0000-000098250000}"/>
    <cellStyle name="40% - 강조색4 3 4 2 2" xfId="9664" xr:uid="{00000000-0005-0000-0000-000099250000}"/>
    <cellStyle name="40% - 강조색4 3 4 2 2 2" xfId="9665" xr:uid="{00000000-0005-0000-0000-00009A250000}"/>
    <cellStyle name="40% - 강조색4 3 4 2 2 2 2" xfId="9666" xr:uid="{00000000-0005-0000-0000-00009B250000}"/>
    <cellStyle name="40% - 강조색4 3 4 2 2 2 2 2" xfId="9667" xr:uid="{00000000-0005-0000-0000-00009C250000}"/>
    <cellStyle name="40% - 강조색4 3 4 2 2 2 3" xfId="9668" xr:uid="{00000000-0005-0000-0000-00009D250000}"/>
    <cellStyle name="40% - 강조색4 3 4 2 2 3" xfId="9669" xr:uid="{00000000-0005-0000-0000-00009E250000}"/>
    <cellStyle name="40% - 강조색4 3 4 2 2 3 2" xfId="9670" xr:uid="{00000000-0005-0000-0000-00009F250000}"/>
    <cellStyle name="40% - 강조색4 3 4 2 2 3 2 2" xfId="9671" xr:uid="{00000000-0005-0000-0000-0000A0250000}"/>
    <cellStyle name="40% - 강조색4 3 4 2 2 3 3" xfId="9672" xr:uid="{00000000-0005-0000-0000-0000A1250000}"/>
    <cellStyle name="40% - 강조색4 3 4 2 2 4" xfId="9673" xr:uid="{00000000-0005-0000-0000-0000A2250000}"/>
    <cellStyle name="40% - 강조색4 3 4 2 2 4 2" xfId="9674" xr:uid="{00000000-0005-0000-0000-0000A3250000}"/>
    <cellStyle name="40% - 강조색4 3 4 2 2 4 2 2" xfId="9675" xr:uid="{00000000-0005-0000-0000-0000A4250000}"/>
    <cellStyle name="40% - 강조색4 3 4 2 2 4 3" xfId="9676" xr:uid="{00000000-0005-0000-0000-0000A5250000}"/>
    <cellStyle name="40% - 강조색4 3 4 2 2 5" xfId="9677" xr:uid="{00000000-0005-0000-0000-0000A6250000}"/>
    <cellStyle name="40% - 강조색4 3 4 2 2 5 2" xfId="9678" xr:uid="{00000000-0005-0000-0000-0000A7250000}"/>
    <cellStyle name="40% - 강조색4 3 4 2 2 6" xfId="9679" xr:uid="{00000000-0005-0000-0000-0000A8250000}"/>
    <cellStyle name="40% - 강조색4 3 4 2 3" xfId="9680" xr:uid="{00000000-0005-0000-0000-0000A9250000}"/>
    <cellStyle name="40% - 강조색4 3 4 2 3 2" xfId="9681" xr:uid="{00000000-0005-0000-0000-0000AA250000}"/>
    <cellStyle name="40% - 강조색4 3 4 2 3 2 2" xfId="9682" xr:uid="{00000000-0005-0000-0000-0000AB250000}"/>
    <cellStyle name="40% - 강조색4 3 4 2 3 3" xfId="9683" xr:uid="{00000000-0005-0000-0000-0000AC250000}"/>
    <cellStyle name="40% - 강조색4 3 4 2 4" xfId="9684" xr:uid="{00000000-0005-0000-0000-0000AD250000}"/>
    <cellStyle name="40% - 강조색4 3 4 2 4 2" xfId="9685" xr:uid="{00000000-0005-0000-0000-0000AE250000}"/>
    <cellStyle name="40% - 강조색4 3 4 2 4 2 2" xfId="9686" xr:uid="{00000000-0005-0000-0000-0000AF250000}"/>
    <cellStyle name="40% - 강조색4 3 4 2 4 3" xfId="9687" xr:uid="{00000000-0005-0000-0000-0000B0250000}"/>
    <cellStyle name="40% - 강조색4 3 4 2 5" xfId="9688" xr:uid="{00000000-0005-0000-0000-0000B1250000}"/>
    <cellStyle name="40% - 강조색4 3 4 2 5 2" xfId="9689" xr:uid="{00000000-0005-0000-0000-0000B2250000}"/>
    <cellStyle name="40% - 강조색4 3 4 2 5 2 2" xfId="9690" xr:uid="{00000000-0005-0000-0000-0000B3250000}"/>
    <cellStyle name="40% - 강조색4 3 4 2 5 3" xfId="9691" xr:uid="{00000000-0005-0000-0000-0000B4250000}"/>
    <cellStyle name="40% - 강조색4 3 4 2 6" xfId="9692" xr:uid="{00000000-0005-0000-0000-0000B5250000}"/>
    <cellStyle name="40% - 강조색4 3 4 2 6 2" xfId="9693" xr:uid="{00000000-0005-0000-0000-0000B6250000}"/>
    <cellStyle name="40% - 강조색4 3 4 2 7" xfId="9694" xr:uid="{00000000-0005-0000-0000-0000B7250000}"/>
    <cellStyle name="40% - 강조색4 3 4 2 8" xfId="9695" xr:uid="{00000000-0005-0000-0000-0000B8250000}"/>
    <cellStyle name="40% - 강조색4 3 4 3" xfId="9696" xr:uid="{00000000-0005-0000-0000-0000B9250000}"/>
    <cellStyle name="40% - 강조색4 3 4 3 2" xfId="9697" xr:uid="{00000000-0005-0000-0000-0000BA250000}"/>
    <cellStyle name="40% - 강조색4 3 4 3 2 2" xfId="9698" xr:uid="{00000000-0005-0000-0000-0000BB250000}"/>
    <cellStyle name="40% - 강조색4 3 4 3 2 2 2" xfId="9699" xr:uid="{00000000-0005-0000-0000-0000BC250000}"/>
    <cellStyle name="40% - 강조색4 3 4 3 2 3" xfId="9700" xr:uid="{00000000-0005-0000-0000-0000BD250000}"/>
    <cellStyle name="40% - 강조색4 3 4 3 3" xfId="9701" xr:uid="{00000000-0005-0000-0000-0000BE250000}"/>
    <cellStyle name="40% - 강조색4 3 4 3 3 2" xfId="9702" xr:uid="{00000000-0005-0000-0000-0000BF250000}"/>
    <cellStyle name="40% - 강조색4 3 4 3 3 2 2" xfId="9703" xr:uid="{00000000-0005-0000-0000-0000C0250000}"/>
    <cellStyle name="40% - 강조색4 3 4 3 3 3" xfId="9704" xr:uid="{00000000-0005-0000-0000-0000C1250000}"/>
    <cellStyle name="40% - 강조색4 3 4 3 4" xfId="9705" xr:uid="{00000000-0005-0000-0000-0000C2250000}"/>
    <cellStyle name="40% - 강조색4 3 4 3 4 2" xfId="9706" xr:uid="{00000000-0005-0000-0000-0000C3250000}"/>
    <cellStyle name="40% - 강조색4 3 4 3 4 2 2" xfId="9707" xr:uid="{00000000-0005-0000-0000-0000C4250000}"/>
    <cellStyle name="40% - 강조색4 3 4 3 4 3" xfId="9708" xr:uid="{00000000-0005-0000-0000-0000C5250000}"/>
    <cellStyle name="40% - 강조색4 3 4 3 5" xfId="9709" xr:uid="{00000000-0005-0000-0000-0000C6250000}"/>
    <cellStyle name="40% - 강조색4 3 4 3 5 2" xfId="9710" xr:uid="{00000000-0005-0000-0000-0000C7250000}"/>
    <cellStyle name="40% - 강조색4 3 4 3 6" xfId="9711" xr:uid="{00000000-0005-0000-0000-0000C8250000}"/>
    <cellStyle name="40% - 강조색4 3 4 4" xfId="9712" xr:uid="{00000000-0005-0000-0000-0000C9250000}"/>
    <cellStyle name="40% - 강조색4 3 4 4 2" xfId="9713" xr:uid="{00000000-0005-0000-0000-0000CA250000}"/>
    <cellStyle name="40% - 강조색4 3 4 4 2 2" xfId="9714" xr:uid="{00000000-0005-0000-0000-0000CB250000}"/>
    <cellStyle name="40% - 강조색4 3 4 4 3" xfId="9715" xr:uid="{00000000-0005-0000-0000-0000CC250000}"/>
    <cellStyle name="40% - 강조색4 3 4 5" xfId="9716" xr:uid="{00000000-0005-0000-0000-0000CD250000}"/>
    <cellStyle name="40% - 강조색4 3 4 5 2" xfId="9717" xr:uid="{00000000-0005-0000-0000-0000CE250000}"/>
    <cellStyle name="40% - 강조색4 3 4 5 2 2" xfId="9718" xr:uid="{00000000-0005-0000-0000-0000CF250000}"/>
    <cellStyle name="40% - 강조색4 3 4 5 3" xfId="9719" xr:uid="{00000000-0005-0000-0000-0000D0250000}"/>
    <cellStyle name="40% - 강조색4 3 4 6" xfId="9720" xr:uid="{00000000-0005-0000-0000-0000D1250000}"/>
    <cellStyle name="40% - 강조색4 3 4 6 2" xfId="9721" xr:uid="{00000000-0005-0000-0000-0000D2250000}"/>
    <cellStyle name="40% - 강조색4 3 4 6 2 2" xfId="9722" xr:uid="{00000000-0005-0000-0000-0000D3250000}"/>
    <cellStyle name="40% - 강조색4 3 4 6 3" xfId="9723" xr:uid="{00000000-0005-0000-0000-0000D4250000}"/>
    <cellStyle name="40% - 강조색4 3 4 7" xfId="9724" xr:uid="{00000000-0005-0000-0000-0000D5250000}"/>
    <cellStyle name="40% - 강조색4 3 4 7 2" xfId="9725" xr:uid="{00000000-0005-0000-0000-0000D6250000}"/>
    <cellStyle name="40% - 강조색4 3 4 7 2 2" xfId="9726" xr:uid="{00000000-0005-0000-0000-0000D7250000}"/>
    <cellStyle name="40% - 강조색4 3 4 7 3" xfId="9727" xr:uid="{00000000-0005-0000-0000-0000D8250000}"/>
    <cellStyle name="40% - 강조색4 3 4 8" xfId="9728" xr:uid="{00000000-0005-0000-0000-0000D9250000}"/>
    <cellStyle name="40% - 강조색4 3 4 8 2" xfId="9729" xr:uid="{00000000-0005-0000-0000-0000DA250000}"/>
    <cellStyle name="40% - 강조색4 3 4 9" xfId="9730" xr:uid="{00000000-0005-0000-0000-0000DB250000}"/>
    <cellStyle name="40% - 강조색4 3 5" xfId="9731" xr:uid="{00000000-0005-0000-0000-0000DC250000}"/>
    <cellStyle name="40% - 강조색4 3 5 2" xfId="9732" xr:uid="{00000000-0005-0000-0000-0000DD250000}"/>
    <cellStyle name="40% - 강조색4 3 5 2 2" xfId="9733" xr:uid="{00000000-0005-0000-0000-0000DE250000}"/>
    <cellStyle name="40% - 강조색4 3 5 2 2 2" xfId="9734" xr:uid="{00000000-0005-0000-0000-0000DF250000}"/>
    <cellStyle name="40% - 강조색4 3 5 2 2 2 2" xfId="9735" xr:uid="{00000000-0005-0000-0000-0000E0250000}"/>
    <cellStyle name="40% - 강조색4 3 5 2 2 3" xfId="9736" xr:uid="{00000000-0005-0000-0000-0000E1250000}"/>
    <cellStyle name="40% - 강조색4 3 5 2 3" xfId="9737" xr:uid="{00000000-0005-0000-0000-0000E2250000}"/>
    <cellStyle name="40% - 강조색4 3 5 2 3 2" xfId="9738" xr:uid="{00000000-0005-0000-0000-0000E3250000}"/>
    <cellStyle name="40% - 강조색4 3 5 2 3 2 2" xfId="9739" xr:uid="{00000000-0005-0000-0000-0000E4250000}"/>
    <cellStyle name="40% - 강조색4 3 5 2 3 3" xfId="9740" xr:uid="{00000000-0005-0000-0000-0000E5250000}"/>
    <cellStyle name="40% - 강조색4 3 5 2 4" xfId="9741" xr:uid="{00000000-0005-0000-0000-0000E6250000}"/>
    <cellStyle name="40% - 강조색4 3 5 2 4 2" xfId="9742" xr:uid="{00000000-0005-0000-0000-0000E7250000}"/>
    <cellStyle name="40% - 강조색4 3 5 2 4 2 2" xfId="9743" xr:uid="{00000000-0005-0000-0000-0000E8250000}"/>
    <cellStyle name="40% - 강조색4 3 5 2 4 3" xfId="9744" xr:uid="{00000000-0005-0000-0000-0000E9250000}"/>
    <cellStyle name="40% - 강조색4 3 5 2 5" xfId="9745" xr:uid="{00000000-0005-0000-0000-0000EA250000}"/>
    <cellStyle name="40% - 강조색4 3 5 2 5 2" xfId="9746" xr:uid="{00000000-0005-0000-0000-0000EB250000}"/>
    <cellStyle name="40% - 강조색4 3 5 2 6" xfId="9747" xr:uid="{00000000-0005-0000-0000-0000EC250000}"/>
    <cellStyle name="40% - 강조색4 3 5 3" xfId="9748" xr:uid="{00000000-0005-0000-0000-0000ED250000}"/>
    <cellStyle name="40% - 강조색4 3 5 3 2" xfId="9749" xr:uid="{00000000-0005-0000-0000-0000EE250000}"/>
    <cellStyle name="40% - 강조색4 3 5 3 2 2" xfId="9750" xr:uid="{00000000-0005-0000-0000-0000EF250000}"/>
    <cellStyle name="40% - 강조색4 3 5 3 3" xfId="9751" xr:uid="{00000000-0005-0000-0000-0000F0250000}"/>
    <cellStyle name="40% - 강조색4 3 5 4" xfId="9752" xr:uid="{00000000-0005-0000-0000-0000F1250000}"/>
    <cellStyle name="40% - 강조색4 3 5 4 2" xfId="9753" xr:uid="{00000000-0005-0000-0000-0000F2250000}"/>
    <cellStyle name="40% - 강조색4 3 5 4 2 2" xfId="9754" xr:uid="{00000000-0005-0000-0000-0000F3250000}"/>
    <cellStyle name="40% - 강조색4 3 5 4 3" xfId="9755" xr:uid="{00000000-0005-0000-0000-0000F4250000}"/>
    <cellStyle name="40% - 강조색4 3 5 5" xfId="9756" xr:uid="{00000000-0005-0000-0000-0000F5250000}"/>
    <cellStyle name="40% - 강조색4 3 5 5 2" xfId="9757" xr:uid="{00000000-0005-0000-0000-0000F6250000}"/>
    <cellStyle name="40% - 강조색4 3 5 5 2 2" xfId="9758" xr:uid="{00000000-0005-0000-0000-0000F7250000}"/>
    <cellStyle name="40% - 강조색4 3 5 5 3" xfId="9759" xr:uid="{00000000-0005-0000-0000-0000F8250000}"/>
    <cellStyle name="40% - 강조색4 3 5 6" xfId="9760" xr:uid="{00000000-0005-0000-0000-0000F9250000}"/>
    <cellStyle name="40% - 강조색4 3 5 6 2" xfId="9761" xr:uid="{00000000-0005-0000-0000-0000FA250000}"/>
    <cellStyle name="40% - 강조색4 3 5 7" xfId="9762" xr:uid="{00000000-0005-0000-0000-0000FB250000}"/>
    <cellStyle name="40% - 강조색4 3 5 8" xfId="9763" xr:uid="{00000000-0005-0000-0000-0000FC250000}"/>
    <cellStyle name="40% - 강조색4 3 6" xfId="9764" xr:uid="{00000000-0005-0000-0000-0000FD250000}"/>
    <cellStyle name="40% - 강조색4 3 6 2" xfId="9765" xr:uid="{00000000-0005-0000-0000-0000FE250000}"/>
    <cellStyle name="40% - 강조색4 3 6 2 2" xfId="9766" xr:uid="{00000000-0005-0000-0000-0000FF250000}"/>
    <cellStyle name="40% - 강조색4 3 6 2 2 2" xfId="9767" xr:uid="{00000000-0005-0000-0000-000000260000}"/>
    <cellStyle name="40% - 강조색4 3 6 2 3" xfId="9768" xr:uid="{00000000-0005-0000-0000-000001260000}"/>
    <cellStyle name="40% - 강조색4 3 6 3" xfId="9769" xr:uid="{00000000-0005-0000-0000-000002260000}"/>
    <cellStyle name="40% - 강조색4 3 6 3 2" xfId="9770" xr:uid="{00000000-0005-0000-0000-000003260000}"/>
    <cellStyle name="40% - 강조색4 3 6 3 2 2" xfId="9771" xr:uid="{00000000-0005-0000-0000-000004260000}"/>
    <cellStyle name="40% - 강조색4 3 6 3 3" xfId="9772" xr:uid="{00000000-0005-0000-0000-000005260000}"/>
    <cellStyle name="40% - 강조색4 3 6 4" xfId="9773" xr:uid="{00000000-0005-0000-0000-000006260000}"/>
    <cellStyle name="40% - 강조색4 3 6 4 2" xfId="9774" xr:uid="{00000000-0005-0000-0000-000007260000}"/>
    <cellStyle name="40% - 강조색4 3 6 4 2 2" xfId="9775" xr:uid="{00000000-0005-0000-0000-000008260000}"/>
    <cellStyle name="40% - 강조색4 3 6 4 3" xfId="9776" xr:uid="{00000000-0005-0000-0000-000009260000}"/>
    <cellStyle name="40% - 강조색4 3 6 5" xfId="9777" xr:uid="{00000000-0005-0000-0000-00000A260000}"/>
    <cellStyle name="40% - 강조색4 3 6 5 2" xfId="9778" xr:uid="{00000000-0005-0000-0000-00000B260000}"/>
    <cellStyle name="40% - 강조색4 3 6 6" xfId="9779" xr:uid="{00000000-0005-0000-0000-00000C260000}"/>
    <cellStyle name="40% - 강조색4 3 7" xfId="9780" xr:uid="{00000000-0005-0000-0000-00000D260000}"/>
    <cellStyle name="40% - 강조색4 3 7 2" xfId="9781" xr:uid="{00000000-0005-0000-0000-00000E260000}"/>
    <cellStyle name="40% - 강조색4 3 7 2 2" xfId="9782" xr:uid="{00000000-0005-0000-0000-00000F260000}"/>
    <cellStyle name="40% - 강조색4 3 7 2 2 2" xfId="9783" xr:uid="{00000000-0005-0000-0000-000010260000}"/>
    <cellStyle name="40% - 강조색4 3 7 2 3" xfId="9784" xr:uid="{00000000-0005-0000-0000-000011260000}"/>
    <cellStyle name="40% - 강조색4 3 7 3" xfId="9785" xr:uid="{00000000-0005-0000-0000-000012260000}"/>
    <cellStyle name="40% - 강조색4 3 7 3 2" xfId="9786" xr:uid="{00000000-0005-0000-0000-000013260000}"/>
    <cellStyle name="40% - 강조색4 3 7 3 2 2" xfId="9787" xr:uid="{00000000-0005-0000-0000-000014260000}"/>
    <cellStyle name="40% - 강조색4 3 7 3 3" xfId="9788" xr:uid="{00000000-0005-0000-0000-000015260000}"/>
    <cellStyle name="40% - 강조색4 3 7 4" xfId="9789" xr:uid="{00000000-0005-0000-0000-000016260000}"/>
    <cellStyle name="40% - 강조색4 3 7 4 2" xfId="9790" xr:uid="{00000000-0005-0000-0000-000017260000}"/>
    <cellStyle name="40% - 강조색4 3 7 4 2 2" xfId="9791" xr:uid="{00000000-0005-0000-0000-000018260000}"/>
    <cellStyle name="40% - 강조색4 3 7 4 3" xfId="9792" xr:uid="{00000000-0005-0000-0000-000019260000}"/>
    <cellStyle name="40% - 강조색4 3 7 5" xfId="9793" xr:uid="{00000000-0005-0000-0000-00001A260000}"/>
    <cellStyle name="40% - 강조색4 3 7 5 2" xfId="9794" xr:uid="{00000000-0005-0000-0000-00001B260000}"/>
    <cellStyle name="40% - 강조색4 3 7 6" xfId="9795" xr:uid="{00000000-0005-0000-0000-00001C260000}"/>
    <cellStyle name="40% - 강조색4 3 8" xfId="9796" xr:uid="{00000000-0005-0000-0000-00001D260000}"/>
    <cellStyle name="40% - 강조색4 3 8 2" xfId="9797" xr:uid="{00000000-0005-0000-0000-00001E260000}"/>
    <cellStyle name="40% - 강조색4 3 8 2 2" xfId="9798" xr:uid="{00000000-0005-0000-0000-00001F260000}"/>
    <cellStyle name="40% - 강조색4 3 8 3" xfId="9799" xr:uid="{00000000-0005-0000-0000-000020260000}"/>
    <cellStyle name="40% - 강조색4 3 9" xfId="9800" xr:uid="{00000000-0005-0000-0000-000021260000}"/>
    <cellStyle name="40% - 강조색4 3 9 2" xfId="9801" xr:uid="{00000000-0005-0000-0000-000022260000}"/>
    <cellStyle name="40% - 강조색4 3 9 2 2" xfId="9802" xr:uid="{00000000-0005-0000-0000-000023260000}"/>
    <cellStyle name="40% - 강조색4 3 9 3" xfId="9803" xr:uid="{00000000-0005-0000-0000-000024260000}"/>
    <cellStyle name="40% - 강조색4 4" xfId="9804" xr:uid="{00000000-0005-0000-0000-000025260000}"/>
    <cellStyle name="40% - 강조색4 4 10" xfId="9805" xr:uid="{00000000-0005-0000-0000-000026260000}"/>
    <cellStyle name="40% - 강조색4 4 11" xfId="9806" xr:uid="{00000000-0005-0000-0000-000027260000}"/>
    <cellStyle name="40% - 강조색4 4 2" xfId="9807" xr:uid="{00000000-0005-0000-0000-000028260000}"/>
    <cellStyle name="40% - 강조색4 4 2 2" xfId="9808" xr:uid="{00000000-0005-0000-0000-000029260000}"/>
    <cellStyle name="40% - 강조색4 4 2 2 2" xfId="9809" xr:uid="{00000000-0005-0000-0000-00002A260000}"/>
    <cellStyle name="40% - 강조색4 4 2 2 2 2" xfId="9810" xr:uid="{00000000-0005-0000-0000-00002B260000}"/>
    <cellStyle name="40% - 강조색4 4 2 2 2 2 2" xfId="9811" xr:uid="{00000000-0005-0000-0000-00002C260000}"/>
    <cellStyle name="40% - 강조색4 4 2 2 2 3" xfId="9812" xr:uid="{00000000-0005-0000-0000-00002D260000}"/>
    <cellStyle name="40% - 강조색4 4 2 2 3" xfId="9813" xr:uid="{00000000-0005-0000-0000-00002E260000}"/>
    <cellStyle name="40% - 강조색4 4 2 2 3 2" xfId="9814" xr:uid="{00000000-0005-0000-0000-00002F260000}"/>
    <cellStyle name="40% - 강조색4 4 2 2 3 2 2" xfId="9815" xr:uid="{00000000-0005-0000-0000-000030260000}"/>
    <cellStyle name="40% - 강조색4 4 2 2 3 3" xfId="9816" xr:uid="{00000000-0005-0000-0000-000031260000}"/>
    <cellStyle name="40% - 강조색4 4 2 2 4" xfId="9817" xr:uid="{00000000-0005-0000-0000-000032260000}"/>
    <cellStyle name="40% - 강조색4 4 2 2 4 2" xfId="9818" xr:uid="{00000000-0005-0000-0000-000033260000}"/>
    <cellStyle name="40% - 강조색4 4 2 2 4 2 2" xfId="9819" xr:uid="{00000000-0005-0000-0000-000034260000}"/>
    <cellStyle name="40% - 강조색4 4 2 2 4 3" xfId="9820" xr:uid="{00000000-0005-0000-0000-000035260000}"/>
    <cellStyle name="40% - 강조색4 4 2 2 5" xfId="9821" xr:uid="{00000000-0005-0000-0000-000036260000}"/>
    <cellStyle name="40% - 강조색4 4 2 2 5 2" xfId="9822" xr:uid="{00000000-0005-0000-0000-000037260000}"/>
    <cellStyle name="40% - 강조색4 4 2 2 6" xfId="9823" xr:uid="{00000000-0005-0000-0000-000038260000}"/>
    <cellStyle name="40% - 강조색4 4 2 3" xfId="9824" xr:uid="{00000000-0005-0000-0000-000039260000}"/>
    <cellStyle name="40% - 강조색4 4 2 3 2" xfId="9825" xr:uid="{00000000-0005-0000-0000-00003A260000}"/>
    <cellStyle name="40% - 강조색4 4 2 3 2 2" xfId="9826" xr:uid="{00000000-0005-0000-0000-00003B260000}"/>
    <cellStyle name="40% - 강조색4 4 2 3 3" xfId="9827" xr:uid="{00000000-0005-0000-0000-00003C260000}"/>
    <cellStyle name="40% - 강조색4 4 2 4" xfId="9828" xr:uid="{00000000-0005-0000-0000-00003D260000}"/>
    <cellStyle name="40% - 강조색4 4 2 4 2" xfId="9829" xr:uid="{00000000-0005-0000-0000-00003E260000}"/>
    <cellStyle name="40% - 강조색4 4 2 4 2 2" xfId="9830" xr:uid="{00000000-0005-0000-0000-00003F260000}"/>
    <cellStyle name="40% - 강조색4 4 2 4 3" xfId="9831" xr:uid="{00000000-0005-0000-0000-000040260000}"/>
    <cellStyle name="40% - 강조색4 4 2 5" xfId="9832" xr:uid="{00000000-0005-0000-0000-000041260000}"/>
    <cellStyle name="40% - 강조색4 4 2 5 2" xfId="9833" xr:uid="{00000000-0005-0000-0000-000042260000}"/>
    <cellStyle name="40% - 강조색4 4 2 5 2 2" xfId="9834" xr:uid="{00000000-0005-0000-0000-000043260000}"/>
    <cellStyle name="40% - 강조색4 4 2 5 3" xfId="9835" xr:uid="{00000000-0005-0000-0000-000044260000}"/>
    <cellStyle name="40% - 강조색4 4 2 6" xfId="9836" xr:uid="{00000000-0005-0000-0000-000045260000}"/>
    <cellStyle name="40% - 강조색4 4 2 6 2" xfId="9837" xr:uid="{00000000-0005-0000-0000-000046260000}"/>
    <cellStyle name="40% - 강조색4 4 2 6 2 2" xfId="9838" xr:uid="{00000000-0005-0000-0000-000047260000}"/>
    <cellStyle name="40% - 강조색4 4 2 6 3" xfId="9839" xr:uid="{00000000-0005-0000-0000-000048260000}"/>
    <cellStyle name="40% - 강조색4 4 2 7" xfId="9840" xr:uid="{00000000-0005-0000-0000-000049260000}"/>
    <cellStyle name="40% - 강조색4 4 2 7 2" xfId="9841" xr:uid="{00000000-0005-0000-0000-00004A260000}"/>
    <cellStyle name="40% - 강조색4 4 2 8" xfId="9842" xr:uid="{00000000-0005-0000-0000-00004B260000}"/>
    <cellStyle name="40% - 강조색4 4 2 9" xfId="9843" xr:uid="{00000000-0005-0000-0000-00004C260000}"/>
    <cellStyle name="40% - 강조색4 4 3" xfId="9844" xr:uid="{00000000-0005-0000-0000-00004D260000}"/>
    <cellStyle name="40% - 강조색4 4 3 2" xfId="9845" xr:uid="{00000000-0005-0000-0000-00004E260000}"/>
    <cellStyle name="40% - 강조색4 4 3 2 2" xfId="9846" xr:uid="{00000000-0005-0000-0000-00004F260000}"/>
    <cellStyle name="40% - 강조색4 4 3 2 2 2" xfId="9847" xr:uid="{00000000-0005-0000-0000-000050260000}"/>
    <cellStyle name="40% - 강조색4 4 3 2 3" xfId="9848" xr:uid="{00000000-0005-0000-0000-000051260000}"/>
    <cellStyle name="40% - 강조색4 4 3 3" xfId="9849" xr:uid="{00000000-0005-0000-0000-000052260000}"/>
    <cellStyle name="40% - 강조색4 4 3 3 2" xfId="9850" xr:uid="{00000000-0005-0000-0000-000053260000}"/>
    <cellStyle name="40% - 강조색4 4 3 3 2 2" xfId="9851" xr:uid="{00000000-0005-0000-0000-000054260000}"/>
    <cellStyle name="40% - 강조색4 4 3 3 3" xfId="9852" xr:uid="{00000000-0005-0000-0000-000055260000}"/>
    <cellStyle name="40% - 강조색4 4 3 4" xfId="9853" xr:uid="{00000000-0005-0000-0000-000056260000}"/>
    <cellStyle name="40% - 강조색4 4 3 4 2" xfId="9854" xr:uid="{00000000-0005-0000-0000-000057260000}"/>
    <cellStyle name="40% - 강조색4 4 3 4 2 2" xfId="9855" xr:uid="{00000000-0005-0000-0000-000058260000}"/>
    <cellStyle name="40% - 강조색4 4 3 4 3" xfId="9856" xr:uid="{00000000-0005-0000-0000-000059260000}"/>
    <cellStyle name="40% - 강조색4 4 3 5" xfId="9857" xr:uid="{00000000-0005-0000-0000-00005A260000}"/>
    <cellStyle name="40% - 강조색4 4 3 5 2" xfId="9858" xr:uid="{00000000-0005-0000-0000-00005B260000}"/>
    <cellStyle name="40% - 강조색4 4 3 6" xfId="9859" xr:uid="{00000000-0005-0000-0000-00005C260000}"/>
    <cellStyle name="40% - 강조색4 4 4" xfId="9860" xr:uid="{00000000-0005-0000-0000-00005D260000}"/>
    <cellStyle name="40% - 강조색4 4 4 2" xfId="9861" xr:uid="{00000000-0005-0000-0000-00005E260000}"/>
    <cellStyle name="40% - 강조색4 4 4 2 2" xfId="9862" xr:uid="{00000000-0005-0000-0000-00005F260000}"/>
    <cellStyle name="40% - 강조색4 4 4 2 2 2" xfId="9863" xr:uid="{00000000-0005-0000-0000-000060260000}"/>
    <cellStyle name="40% - 강조색4 4 4 2 3" xfId="9864" xr:uid="{00000000-0005-0000-0000-000061260000}"/>
    <cellStyle name="40% - 강조색4 4 4 3" xfId="9865" xr:uid="{00000000-0005-0000-0000-000062260000}"/>
    <cellStyle name="40% - 강조색4 4 4 3 2" xfId="9866" xr:uid="{00000000-0005-0000-0000-000063260000}"/>
    <cellStyle name="40% - 강조색4 4 4 3 2 2" xfId="9867" xr:uid="{00000000-0005-0000-0000-000064260000}"/>
    <cellStyle name="40% - 강조색4 4 4 3 3" xfId="9868" xr:uid="{00000000-0005-0000-0000-000065260000}"/>
    <cellStyle name="40% - 강조색4 4 4 4" xfId="9869" xr:uid="{00000000-0005-0000-0000-000066260000}"/>
    <cellStyle name="40% - 강조색4 4 4 4 2" xfId="9870" xr:uid="{00000000-0005-0000-0000-000067260000}"/>
    <cellStyle name="40% - 강조색4 4 4 4 2 2" xfId="9871" xr:uid="{00000000-0005-0000-0000-000068260000}"/>
    <cellStyle name="40% - 강조색4 4 4 4 3" xfId="9872" xr:uid="{00000000-0005-0000-0000-000069260000}"/>
    <cellStyle name="40% - 강조색4 4 4 5" xfId="9873" xr:uid="{00000000-0005-0000-0000-00006A260000}"/>
    <cellStyle name="40% - 강조색4 4 4 5 2" xfId="9874" xr:uid="{00000000-0005-0000-0000-00006B260000}"/>
    <cellStyle name="40% - 강조색4 4 4 6" xfId="9875" xr:uid="{00000000-0005-0000-0000-00006C260000}"/>
    <cellStyle name="40% - 강조색4 4 5" xfId="9876" xr:uid="{00000000-0005-0000-0000-00006D260000}"/>
    <cellStyle name="40% - 강조색4 4 5 2" xfId="9877" xr:uid="{00000000-0005-0000-0000-00006E260000}"/>
    <cellStyle name="40% - 강조색4 4 5 2 2" xfId="9878" xr:uid="{00000000-0005-0000-0000-00006F260000}"/>
    <cellStyle name="40% - 강조색4 4 5 3" xfId="9879" xr:uid="{00000000-0005-0000-0000-000070260000}"/>
    <cellStyle name="40% - 강조색4 4 6" xfId="9880" xr:uid="{00000000-0005-0000-0000-000071260000}"/>
    <cellStyle name="40% - 강조색4 4 6 2" xfId="9881" xr:uid="{00000000-0005-0000-0000-000072260000}"/>
    <cellStyle name="40% - 강조색4 4 6 2 2" xfId="9882" xr:uid="{00000000-0005-0000-0000-000073260000}"/>
    <cellStyle name="40% - 강조색4 4 6 3" xfId="9883" xr:uid="{00000000-0005-0000-0000-000074260000}"/>
    <cellStyle name="40% - 강조색4 4 7" xfId="9884" xr:uid="{00000000-0005-0000-0000-000075260000}"/>
    <cellStyle name="40% - 강조색4 4 7 2" xfId="9885" xr:uid="{00000000-0005-0000-0000-000076260000}"/>
    <cellStyle name="40% - 강조색4 4 7 2 2" xfId="9886" xr:uid="{00000000-0005-0000-0000-000077260000}"/>
    <cellStyle name="40% - 강조색4 4 7 3" xfId="9887" xr:uid="{00000000-0005-0000-0000-000078260000}"/>
    <cellStyle name="40% - 강조색4 4 8" xfId="9888" xr:uid="{00000000-0005-0000-0000-000079260000}"/>
    <cellStyle name="40% - 강조색4 4 8 2" xfId="9889" xr:uid="{00000000-0005-0000-0000-00007A260000}"/>
    <cellStyle name="40% - 강조색4 4 8 2 2" xfId="9890" xr:uid="{00000000-0005-0000-0000-00007B260000}"/>
    <cellStyle name="40% - 강조색4 4 8 3" xfId="9891" xr:uid="{00000000-0005-0000-0000-00007C260000}"/>
    <cellStyle name="40% - 강조색4 4 9" xfId="9892" xr:uid="{00000000-0005-0000-0000-00007D260000}"/>
    <cellStyle name="40% - 강조색4 4 9 2" xfId="9893" xr:uid="{00000000-0005-0000-0000-00007E260000}"/>
    <cellStyle name="40% - 강조색4 5" xfId="9894" xr:uid="{00000000-0005-0000-0000-00007F260000}"/>
    <cellStyle name="40% - 강조색4 5 10" xfId="9895" xr:uid="{00000000-0005-0000-0000-000080260000}"/>
    <cellStyle name="40% - 강조색4 5 11" xfId="9896" xr:uid="{00000000-0005-0000-0000-000081260000}"/>
    <cellStyle name="40% - 강조색4 5 2" xfId="9897" xr:uid="{00000000-0005-0000-0000-000082260000}"/>
    <cellStyle name="40% - 강조색4 5 2 2" xfId="9898" xr:uid="{00000000-0005-0000-0000-000083260000}"/>
    <cellStyle name="40% - 강조색4 5 2 2 2" xfId="9899" xr:uid="{00000000-0005-0000-0000-000084260000}"/>
    <cellStyle name="40% - 강조색4 5 2 2 2 2" xfId="9900" xr:uid="{00000000-0005-0000-0000-000085260000}"/>
    <cellStyle name="40% - 강조색4 5 2 2 2 2 2" xfId="9901" xr:uid="{00000000-0005-0000-0000-000086260000}"/>
    <cellStyle name="40% - 강조색4 5 2 2 2 3" xfId="9902" xr:uid="{00000000-0005-0000-0000-000087260000}"/>
    <cellStyle name="40% - 강조색4 5 2 2 3" xfId="9903" xr:uid="{00000000-0005-0000-0000-000088260000}"/>
    <cellStyle name="40% - 강조색4 5 2 2 3 2" xfId="9904" xr:uid="{00000000-0005-0000-0000-000089260000}"/>
    <cellStyle name="40% - 강조색4 5 2 2 3 2 2" xfId="9905" xr:uid="{00000000-0005-0000-0000-00008A260000}"/>
    <cellStyle name="40% - 강조색4 5 2 2 3 3" xfId="9906" xr:uid="{00000000-0005-0000-0000-00008B260000}"/>
    <cellStyle name="40% - 강조색4 5 2 2 4" xfId="9907" xr:uid="{00000000-0005-0000-0000-00008C260000}"/>
    <cellStyle name="40% - 강조색4 5 2 2 4 2" xfId="9908" xr:uid="{00000000-0005-0000-0000-00008D260000}"/>
    <cellStyle name="40% - 강조색4 5 2 2 4 2 2" xfId="9909" xr:uid="{00000000-0005-0000-0000-00008E260000}"/>
    <cellStyle name="40% - 강조색4 5 2 2 4 3" xfId="9910" xr:uid="{00000000-0005-0000-0000-00008F260000}"/>
    <cellStyle name="40% - 강조색4 5 2 2 5" xfId="9911" xr:uid="{00000000-0005-0000-0000-000090260000}"/>
    <cellStyle name="40% - 강조색4 5 2 2 5 2" xfId="9912" xr:uid="{00000000-0005-0000-0000-000091260000}"/>
    <cellStyle name="40% - 강조색4 5 2 2 6" xfId="9913" xr:uid="{00000000-0005-0000-0000-000092260000}"/>
    <cellStyle name="40% - 강조색4 5 2 3" xfId="9914" xr:uid="{00000000-0005-0000-0000-000093260000}"/>
    <cellStyle name="40% - 강조색4 5 2 3 2" xfId="9915" xr:uid="{00000000-0005-0000-0000-000094260000}"/>
    <cellStyle name="40% - 강조색4 5 2 3 2 2" xfId="9916" xr:uid="{00000000-0005-0000-0000-000095260000}"/>
    <cellStyle name="40% - 강조색4 5 2 3 3" xfId="9917" xr:uid="{00000000-0005-0000-0000-000096260000}"/>
    <cellStyle name="40% - 강조색4 5 2 4" xfId="9918" xr:uid="{00000000-0005-0000-0000-000097260000}"/>
    <cellStyle name="40% - 강조색4 5 2 4 2" xfId="9919" xr:uid="{00000000-0005-0000-0000-000098260000}"/>
    <cellStyle name="40% - 강조색4 5 2 4 2 2" xfId="9920" xr:uid="{00000000-0005-0000-0000-000099260000}"/>
    <cellStyle name="40% - 강조색4 5 2 4 3" xfId="9921" xr:uid="{00000000-0005-0000-0000-00009A260000}"/>
    <cellStyle name="40% - 강조색4 5 2 5" xfId="9922" xr:uid="{00000000-0005-0000-0000-00009B260000}"/>
    <cellStyle name="40% - 강조색4 5 2 5 2" xfId="9923" xr:uid="{00000000-0005-0000-0000-00009C260000}"/>
    <cellStyle name="40% - 강조색4 5 2 5 2 2" xfId="9924" xr:uid="{00000000-0005-0000-0000-00009D260000}"/>
    <cellStyle name="40% - 강조색4 5 2 5 3" xfId="9925" xr:uid="{00000000-0005-0000-0000-00009E260000}"/>
    <cellStyle name="40% - 강조색4 5 2 6" xfId="9926" xr:uid="{00000000-0005-0000-0000-00009F260000}"/>
    <cellStyle name="40% - 강조색4 5 2 6 2" xfId="9927" xr:uid="{00000000-0005-0000-0000-0000A0260000}"/>
    <cellStyle name="40% - 강조색4 5 2 6 2 2" xfId="9928" xr:uid="{00000000-0005-0000-0000-0000A1260000}"/>
    <cellStyle name="40% - 강조색4 5 2 6 3" xfId="9929" xr:uid="{00000000-0005-0000-0000-0000A2260000}"/>
    <cellStyle name="40% - 강조색4 5 2 7" xfId="9930" xr:uid="{00000000-0005-0000-0000-0000A3260000}"/>
    <cellStyle name="40% - 강조색4 5 2 7 2" xfId="9931" xr:uid="{00000000-0005-0000-0000-0000A4260000}"/>
    <cellStyle name="40% - 강조색4 5 2 8" xfId="9932" xr:uid="{00000000-0005-0000-0000-0000A5260000}"/>
    <cellStyle name="40% - 강조색4 5 2 9" xfId="9933" xr:uid="{00000000-0005-0000-0000-0000A6260000}"/>
    <cellStyle name="40% - 강조색4 5 3" xfId="9934" xr:uid="{00000000-0005-0000-0000-0000A7260000}"/>
    <cellStyle name="40% - 강조색4 5 3 2" xfId="9935" xr:uid="{00000000-0005-0000-0000-0000A8260000}"/>
    <cellStyle name="40% - 강조색4 5 3 2 2" xfId="9936" xr:uid="{00000000-0005-0000-0000-0000A9260000}"/>
    <cellStyle name="40% - 강조색4 5 3 2 2 2" xfId="9937" xr:uid="{00000000-0005-0000-0000-0000AA260000}"/>
    <cellStyle name="40% - 강조색4 5 3 2 3" xfId="9938" xr:uid="{00000000-0005-0000-0000-0000AB260000}"/>
    <cellStyle name="40% - 강조색4 5 3 3" xfId="9939" xr:uid="{00000000-0005-0000-0000-0000AC260000}"/>
    <cellStyle name="40% - 강조색4 5 3 3 2" xfId="9940" xr:uid="{00000000-0005-0000-0000-0000AD260000}"/>
    <cellStyle name="40% - 강조색4 5 3 3 2 2" xfId="9941" xr:uid="{00000000-0005-0000-0000-0000AE260000}"/>
    <cellStyle name="40% - 강조색4 5 3 3 3" xfId="9942" xr:uid="{00000000-0005-0000-0000-0000AF260000}"/>
    <cellStyle name="40% - 강조색4 5 3 4" xfId="9943" xr:uid="{00000000-0005-0000-0000-0000B0260000}"/>
    <cellStyle name="40% - 강조색4 5 3 4 2" xfId="9944" xr:uid="{00000000-0005-0000-0000-0000B1260000}"/>
    <cellStyle name="40% - 강조색4 5 3 4 2 2" xfId="9945" xr:uid="{00000000-0005-0000-0000-0000B2260000}"/>
    <cellStyle name="40% - 강조색4 5 3 4 3" xfId="9946" xr:uid="{00000000-0005-0000-0000-0000B3260000}"/>
    <cellStyle name="40% - 강조색4 5 3 5" xfId="9947" xr:uid="{00000000-0005-0000-0000-0000B4260000}"/>
    <cellStyle name="40% - 강조색4 5 3 5 2" xfId="9948" xr:uid="{00000000-0005-0000-0000-0000B5260000}"/>
    <cellStyle name="40% - 강조색4 5 3 6" xfId="9949" xr:uid="{00000000-0005-0000-0000-0000B6260000}"/>
    <cellStyle name="40% - 강조색4 5 4" xfId="9950" xr:uid="{00000000-0005-0000-0000-0000B7260000}"/>
    <cellStyle name="40% - 강조색4 5 4 2" xfId="9951" xr:uid="{00000000-0005-0000-0000-0000B8260000}"/>
    <cellStyle name="40% - 강조색4 5 4 2 2" xfId="9952" xr:uid="{00000000-0005-0000-0000-0000B9260000}"/>
    <cellStyle name="40% - 강조색4 5 4 2 2 2" xfId="9953" xr:uid="{00000000-0005-0000-0000-0000BA260000}"/>
    <cellStyle name="40% - 강조색4 5 4 2 3" xfId="9954" xr:uid="{00000000-0005-0000-0000-0000BB260000}"/>
    <cellStyle name="40% - 강조색4 5 4 3" xfId="9955" xr:uid="{00000000-0005-0000-0000-0000BC260000}"/>
    <cellStyle name="40% - 강조색4 5 4 3 2" xfId="9956" xr:uid="{00000000-0005-0000-0000-0000BD260000}"/>
    <cellStyle name="40% - 강조색4 5 4 3 2 2" xfId="9957" xr:uid="{00000000-0005-0000-0000-0000BE260000}"/>
    <cellStyle name="40% - 강조색4 5 4 3 3" xfId="9958" xr:uid="{00000000-0005-0000-0000-0000BF260000}"/>
    <cellStyle name="40% - 강조색4 5 4 4" xfId="9959" xr:uid="{00000000-0005-0000-0000-0000C0260000}"/>
    <cellStyle name="40% - 강조색4 5 4 4 2" xfId="9960" xr:uid="{00000000-0005-0000-0000-0000C1260000}"/>
    <cellStyle name="40% - 강조색4 5 4 4 2 2" xfId="9961" xr:uid="{00000000-0005-0000-0000-0000C2260000}"/>
    <cellStyle name="40% - 강조색4 5 4 4 3" xfId="9962" xr:uid="{00000000-0005-0000-0000-0000C3260000}"/>
    <cellStyle name="40% - 강조색4 5 4 5" xfId="9963" xr:uid="{00000000-0005-0000-0000-0000C4260000}"/>
    <cellStyle name="40% - 강조색4 5 4 5 2" xfId="9964" xr:uid="{00000000-0005-0000-0000-0000C5260000}"/>
    <cellStyle name="40% - 강조색4 5 4 6" xfId="9965" xr:uid="{00000000-0005-0000-0000-0000C6260000}"/>
    <cellStyle name="40% - 강조색4 5 5" xfId="9966" xr:uid="{00000000-0005-0000-0000-0000C7260000}"/>
    <cellStyle name="40% - 강조색4 5 5 2" xfId="9967" xr:uid="{00000000-0005-0000-0000-0000C8260000}"/>
    <cellStyle name="40% - 강조색4 5 5 2 2" xfId="9968" xr:uid="{00000000-0005-0000-0000-0000C9260000}"/>
    <cellStyle name="40% - 강조색4 5 5 3" xfId="9969" xr:uid="{00000000-0005-0000-0000-0000CA260000}"/>
    <cellStyle name="40% - 강조색4 5 6" xfId="9970" xr:uid="{00000000-0005-0000-0000-0000CB260000}"/>
    <cellStyle name="40% - 강조색4 5 6 2" xfId="9971" xr:uid="{00000000-0005-0000-0000-0000CC260000}"/>
    <cellStyle name="40% - 강조색4 5 6 2 2" xfId="9972" xr:uid="{00000000-0005-0000-0000-0000CD260000}"/>
    <cellStyle name="40% - 강조색4 5 6 3" xfId="9973" xr:uid="{00000000-0005-0000-0000-0000CE260000}"/>
    <cellStyle name="40% - 강조색4 5 7" xfId="9974" xr:uid="{00000000-0005-0000-0000-0000CF260000}"/>
    <cellStyle name="40% - 강조색4 5 7 2" xfId="9975" xr:uid="{00000000-0005-0000-0000-0000D0260000}"/>
    <cellStyle name="40% - 강조색4 5 7 2 2" xfId="9976" xr:uid="{00000000-0005-0000-0000-0000D1260000}"/>
    <cellStyle name="40% - 강조색4 5 7 3" xfId="9977" xr:uid="{00000000-0005-0000-0000-0000D2260000}"/>
    <cellStyle name="40% - 강조색4 5 8" xfId="9978" xr:uid="{00000000-0005-0000-0000-0000D3260000}"/>
    <cellStyle name="40% - 강조색4 5 8 2" xfId="9979" xr:uid="{00000000-0005-0000-0000-0000D4260000}"/>
    <cellStyle name="40% - 강조색4 5 8 2 2" xfId="9980" xr:uid="{00000000-0005-0000-0000-0000D5260000}"/>
    <cellStyle name="40% - 강조색4 5 8 3" xfId="9981" xr:uid="{00000000-0005-0000-0000-0000D6260000}"/>
    <cellStyle name="40% - 강조색4 5 9" xfId="9982" xr:uid="{00000000-0005-0000-0000-0000D7260000}"/>
    <cellStyle name="40% - 강조색4 5 9 2" xfId="9983" xr:uid="{00000000-0005-0000-0000-0000D8260000}"/>
    <cellStyle name="40% - 강조색4 6" xfId="9984" xr:uid="{00000000-0005-0000-0000-0000D9260000}"/>
    <cellStyle name="40% - 강조색4 6 10" xfId="9985" xr:uid="{00000000-0005-0000-0000-0000DA260000}"/>
    <cellStyle name="40% - 강조색4 6 2" xfId="9986" xr:uid="{00000000-0005-0000-0000-0000DB260000}"/>
    <cellStyle name="40% - 강조색4 6 2 2" xfId="9987" xr:uid="{00000000-0005-0000-0000-0000DC260000}"/>
    <cellStyle name="40% - 강조색4 6 2 2 2" xfId="9988" xr:uid="{00000000-0005-0000-0000-0000DD260000}"/>
    <cellStyle name="40% - 강조색4 6 2 2 2 2" xfId="9989" xr:uid="{00000000-0005-0000-0000-0000DE260000}"/>
    <cellStyle name="40% - 강조색4 6 2 2 2 2 2" xfId="9990" xr:uid="{00000000-0005-0000-0000-0000DF260000}"/>
    <cellStyle name="40% - 강조색4 6 2 2 2 3" xfId="9991" xr:uid="{00000000-0005-0000-0000-0000E0260000}"/>
    <cellStyle name="40% - 강조색4 6 2 2 3" xfId="9992" xr:uid="{00000000-0005-0000-0000-0000E1260000}"/>
    <cellStyle name="40% - 강조색4 6 2 2 3 2" xfId="9993" xr:uid="{00000000-0005-0000-0000-0000E2260000}"/>
    <cellStyle name="40% - 강조색4 6 2 2 3 2 2" xfId="9994" xr:uid="{00000000-0005-0000-0000-0000E3260000}"/>
    <cellStyle name="40% - 강조색4 6 2 2 3 3" xfId="9995" xr:uid="{00000000-0005-0000-0000-0000E4260000}"/>
    <cellStyle name="40% - 강조색4 6 2 2 4" xfId="9996" xr:uid="{00000000-0005-0000-0000-0000E5260000}"/>
    <cellStyle name="40% - 강조색4 6 2 2 4 2" xfId="9997" xr:uid="{00000000-0005-0000-0000-0000E6260000}"/>
    <cellStyle name="40% - 강조색4 6 2 2 4 2 2" xfId="9998" xr:uid="{00000000-0005-0000-0000-0000E7260000}"/>
    <cellStyle name="40% - 강조색4 6 2 2 4 3" xfId="9999" xr:uid="{00000000-0005-0000-0000-0000E8260000}"/>
    <cellStyle name="40% - 강조색4 6 2 2 5" xfId="10000" xr:uid="{00000000-0005-0000-0000-0000E9260000}"/>
    <cellStyle name="40% - 강조색4 6 2 2 5 2" xfId="10001" xr:uid="{00000000-0005-0000-0000-0000EA260000}"/>
    <cellStyle name="40% - 강조색4 6 2 2 6" xfId="10002" xr:uid="{00000000-0005-0000-0000-0000EB260000}"/>
    <cellStyle name="40% - 강조색4 6 2 3" xfId="10003" xr:uid="{00000000-0005-0000-0000-0000EC260000}"/>
    <cellStyle name="40% - 강조색4 6 2 3 2" xfId="10004" xr:uid="{00000000-0005-0000-0000-0000ED260000}"/>
    <cellStyle name="40% - 강조색4 6 2 3 2 2" xfId="10005" xr:uid="{00000000-0005-0000-0000-0000EE260000}"/>
    <cellStyle name="40% - 강조색4 6 2 3 3" xfId="10006" xr:uid="{00000000-0005-0000-0000-0000EF260000}"/>
    <cellStyle name="40% - 강조색4 6 2 4" xfId="10007" xr:uid="{00000000-0005-0000-0000-0000F0260000}"/>
    <cellStyle name="40% - 강조색4 6 2 4 2" xfId="10008" xr:uid="{00000000-0005-0000-0000-0000F1260000}"/>
    <cellStyle name="40% - 강조색4 6 2 4 2 2" xfId="10009" xr:uid="{00000000-0005-0000-0000-0000F2260000}"/>
    <cellStyle name="40% - 강조색4 6 2 4 3" xfId="10010" xr:uid="{00000000-0005-0000-0000-0000F3260000}"/>
    <cellStyle name="40% - 강조색4 6 2 5" xfId="10011" xr:uid="{00000000-0005-0000-0000-0000F4260000}"/>
    <cellStyle name="40% - 강조색4 6 2 5 2" xfId="10012" xr:uid="{00000000-0005-0000-0000-0000F5260000}"/>
    <cellStyle name="40% - 강조색4 6 2 5 2 2" xfId="10013" xr:uid="{00000000-0005-0000-0000-0000F6260000}"/>
    <cellStyle name="40% - 강조색4 6 2 5 3" xfId="10014" xr:uid="{00000000-0005-0000-0000-0000F7260000}"/>
    <cellStyle name="40% - 강조색4 6 2 6" xfId="10015" xr:uid="{00000000-0005-0000-0000-0000F8260000}"/>
    <cellStyle name="40% - 강조색4 6 2 6 2" xfId="10016" xr:uid="{00000000-0005-0000-0000-0000F9260000}"/>
    <cellStyle name="40% - 강조색4 6 2 7" xfId="10017" xr:uid="{00000000-0005-0000-0000-0000FA260000}"/>
    <cellStyle name="40% - 강조색4 6 2 8" xfId="10018" xr:uid="{00000000-0005-0000-0000-0000FB260000}"/>
    <cellStyle name="40% - 강조색4 6 3" xfId="10019" xr:uid="{00000000-0005-0000-0000-0000FC260000}"/>
    <cellStyle name="40% - 강조색4 6 3 2" xfId="10020" xr:uid="{00000000-0005-0000-0000-0000FD260000}"/>
    <cellStyle name="40% - 강조색4 6 3 2 2" xfId="10021" xr:uid="{00000000-0005-0000-0000-0000FE260000}"/>
    <cellStyle name="40% - 강조색4 6 3 2 2 2" xfId="10022" xr:uid="{00000000-0005-0000-0000-0000FF260000}"/>
    <cellStyle name="40% - 강조색4 6 3 2 3" xfId="10023" xr:uid="{00000000-0005-0000-0000-000000270000}"/>
    <cellStyle name="40% - 강조색4 6 3 3" xfId="10024" xr:uid="{00000000-0005-0000-0000-000001270000}"/>
    <cellStyle name="40% - 강조색4 6 3 3 2" xfId="10025" xr:uid="{00000000-0005-0000-0000-000002270000}"/>
    <cellStyle name="40% - 강조색4 6 3 3 2 2" xfId="10026" xr:uid="{00000000-0005-0000-0000-000003270000}"/>
    <cellStyle name="40% - 강조색4 6 3 3 3" xfId="10027" xr:uid="{00000000-0005-0000-0000-000004270000}"/>
    <cellStyle name="40% - 강조색4 6 3 4" xfId="10028" xr:uid="{00000000-0005-0000-0000-000005270000}"/>
    <cellStyle name="40% - 강조색4 6 3 4 2" xfId="10029" xr:uid="{00000000-0005-0000-0000-000006270000}"/>
    <cellStyle name="40% - 강조색4 6 3 4 2 2" xfId="10030" xr:uid="{00000000-0005-0000-0000-000007270000}"/>
    <cellStyle name="40% - 강조색4 6 3 4 3" xfId="10031" xr:uid="{00000000-0005-0000-0000-000008270000}"/>
    <cellStyle name="40% - 강조색4 6 3 5" xfId="10032" xr:uid="{00000000-0005-0000-0000-000009270000}"/>
    <cellStyle name="40% - 강조색4 6 3 5 2" xfId="10033" xr:uid="{00000000-0005-0000-0000-00000A270000}"/>
    <cellStyle name="40% - 강조색4 6 3 6" xfId="10034" xr:uid="{00000000-0005-0000-0000-00000B270000}"/>
    <cellStyle name="40% - 강조색4 6 4" xfId="10035" xr:uid="{00000000-0005-0000-0000-00000C270000}"/>
    <cellStyle name="40% - 강조색4 6 4 2" xfId="10036" xr:uid="{00000000-0005-0000-0000-00000D270000}"/>
    <cellStyle name="40% - 강조색4 6 4 2 2" xfId="10037" xr:uid="{00000000-0005-0000-0000-00000E270000}"/>
    <cellStyle name="40% - 강조색4 6 4 3" xfId="10038" xr:uid="{00000000-0005-0000-0000-00000F270000}"/>
    <cellStyle name="40% - 강조색4 6 5" xfId="10039" xr:uid="{00000000-0005-0000-0000-000010270000}"/>
    <cellStyle name="40% - 강조색4 6 5 2" xfId="10040" xr:uid="{00000000-0005-0000-0000-000011270000}"/>
    <cellStyle name="40% - 강조색4 6 5 2 2" xfId="10041" xr:uid="{00000000-0005-0000-0000-000012270000}"/>
    <cellStyle name="40% - 강조색4 6 5 3" xfId="10042" xr:uid="{00000000-0005-0000-0000-000013270000}"/>
    <cellStyle name="40% - 강조색4 6 6" xfId="10043" xr:uid="{00000000-0005-0000-0000-000014270000}"/>
    <cellStyle name="40% - 강조색4 6 6 2" xfId="10044" xr:uid="{00000000-0005-0000-0000-000015270000}"/>
    <cellStyle name="40% - 강조색4 6 6 2 2" xfId="10045" xr:uid="{00000000-0005-0000-0000-000016270000}"/>
    <cellStyle name="40% - 강조색4 6 6 3" xfId="10046" xr:uid="{00000000-0005-0000-0000-000017270000}"/>
    <cellStyle name="40% - 강조색4 6 7" xfId="10047" xr:uid="{00000000-0005-0000-0000-000018270000}"/>
    <cellStyle name="40% - 강조색4 6 7 2" xfId="10048" xr:uid="{00000000-0005-0000-0000-000019270000}"/>
    <cellStyle name="40% - 강조색4 6 7 2 2" xfId="10049" xr:uid="{00000000-0005-0000-0000-00001A270000}"/>
    <cellStyle name="40% - 강조색4 6 7 3" xfId="10050" xr:uid="{00000000-0005-0000-0000-00001B270000}"/>
    <cellStyle name="40% - 강조색4 6 8" xfId="10051" xr:uid="{00000000-0005-0000-0000-00001C270000}"/>
    <cellStyle name="40% - 강조색4 6 8 2" xfId="10052" xr:uid="{00000000-0005-0000-0000-00001D270000}"/>
    <cellStyle name="40% - 강조색4 6 9" xfId="10053" xr:uid="{00000000-0005-0000-0000-00001E270000}"/>
    <cellStyle name="40% - 강조색4 7" xfId="10054" xr:uid="{00000000-0005-0000-0000-00001F270000}"/>
    <cellStyle name="40% - 강조색4 7 2" xfId="10055" xr:uid="{00000000-0005-0000-0000-000020270000}"/>
    <cellStyle name="40% - 강조색4 7 2 2" xfId="10056" xr:uid="{00000000-0005-0000-0000-000021270000}"/>
    <cellStyle name="40% - 강조색4 7 2 2 2" xfId="10057" xr:uid="{00000000-0005-0000-0000-000022270000}"/>
    <cellStyle name="40% - 강조색4 7 2 2 2 2" xfId="10058" xr:uid="{00000000-0005-0000-0000-000023270000}"/>
    <cellStyle name="40% - 강조색4 7 2 2 3" xfId="10059" xr:uid="{00000000-0005-0000-0000-000024270000}"/>
    <cellStyle name="40% - 강조색4 7 2 3" xfId="10060" xr:uid="{00000000-0005-0000-0000-000025270000}"/>
    <cellStyle name="40% - 강조색4 7 2 3 2" xfId="10061" xr:uid="{00000000-0005-0000-0000-000026270000}"/>
    <cellStyle name="40% - 강조색4 7 2 3 2 2" xfId="10062" xr:uid="{00000000-0005-0000-0000-000027270000}"/>
    <cellStyle name="40% - 강조색4 7 2 3 3" xfId="10063" xr:uid="{00000000-0005-0000-0000-000028270000}"/>
    <cellStyle name="40% - 강조색4 7 2 4" xfId="10064" xr:uid="{00000000-0005-0000-0000-000029270000}"/>
    <cellStyle name="40% - 강조색4 7 2 4 2" xfId="10065" xr:uid="{00000000-0005-0000-0000-00002A270000}"/>
    <cellStyle name="40% - 강조색4 7 2 4 2 2" xfId="10066" xr:uid="{00000000-0005-0000-0000-00002B270000}"/>
    <cellStyle name="40% - 강조색4 7 2 4 3" xfId="10067" xr:uid="{00000000-0005-0000-0000-00002C270000}"/>
    <cellStyle name="40% - 강조색4 7 2 5" xfId="10068" xr:uid="{00000000-0005-0000-0000-00002D270000}"/>
    <cellStyle name="40% - 강조색4 7 2 5 2" xfId="10069" xr:uid="{00000000-0005-0000-0000-00002E270000}"/>
    <cellStyle name="40% - 강조색4 7 2 6" xfId="10070" xr:uid="{00000000-0005-0000-0000-00002F270000}"/>
    <cellStyle name="40% - 강조색4 7 3" xfId="10071" xr:uid="{00000000-0005-0000-0000-000030270000}"/>
    <cellStyle name="40% - 강조색4 7 3 2" xfId="10072" xr:uid="{00000000-0005-0000-0000-000031270000}"/>
    <cellStyle name="40% - 강조색4 7 3 2 2" xfId="10073" xr:uid="{00000000-0005-0000-0000-000032270000}"/>
    <cellStyle name="40% - 강조색4 7 3 3" xfId="10074" xr:uid="{00000000-0005-0000-0000-000033270000}"/>
    <cellStyle name="40% - 강조색4 7 4" xfId="10075" xr:uid="{00000000-0005-0000-0000-000034270000}"/>
    <cellStyle name="40% - 강조색4 7 4 2" xfId="10076" xr:uid="{00000000-0005-0000-0000-000035270000}"/>
    <cellStyle name="40% - 강조색4 7 4 2 2" xfId="10077" xr:uid="{00000000-0005-0000-0000-000036270000}"/>
    <cellStyle name="40% - 강조색4 7 4 3" xfId="10078" xr:uid="{00000000-0005-0000-0000-000037270000}"/>
    <cellStyle name="40% - 강조색4 7 5" xfId="10079" xr:uid="{00000000-0005-0000-0000-000038270000}"/>
    <cellStyle name="40% - 강조색4 7 5 2" xfId="10080" xr:uid="{00000000-0005-0000-0000-000039270000}"/>
    <cellStyle name="40% - 강조색4 7 5 2 2" xfId="10081" xr:uid="{00000000-0005-0000-0000-00003A270000}"/>
    <cellStyle name="40% - 강조색4 7 5 3" xfId="10082" xr:uid="{00000000-0005-0000-0000-00003B270000}"/>
    <cellStyle name="40% - 강조색4 7 6" xfId="10083" xr:uid="{00000000-0005-0000-0000-00003C270000}"/>
    <cellStyle name="40% - 강조색4 7 6 2" xfId="10084" xr:uid="{00000000-0005-0000-0000-00003D270000}"/>
    <cellStyle name="40% - 강조색4 7 7" xfId="10085" xr:uid="{00000000-0005-0000-0000-00003E270000}"/>
    <cellStyle name="40% - 강조색4 7 8" xfId="10086" xr:uid="{00000000-0005-0000-0000-00003F270000}"/>
    <cellStyle name="40% - 강조색4 8" xfId="10087" xr:uid="{00000000-0005-0000-0000-000040270000}"/>
    <cellStyle name="40% - 강조색4 8 2" xfId="10088" xr:uid="{00000000-0005-0000-0000-000041270000}"/>
    <cellStyle name="40% - 강조색4 8 2 2" xfId="10089" xr:uid="{00000000-0005-0000-0000-000042270000}"/>
    <cellStyle name="40% - 강조색4 8 2 2 2" xfId="10090" xr:uid="{00000000-0005-0000-0000-000043270000}"/>
    <cellStyle name="40% - 강조색4 8 2 3" xfId="10091" xr:uid="{00000000-0005-0000-0000-000044270000}"/>
    <cellStyle name="40% - 강조색4 8 3" xfId="10092" xr:uid="{00000000-0005-0000-0000-000045270000}"/>
    <cellStyle name="40% - 강조색4 8 3 2" xfId="10093" xr:uid="{00000000-0005-0000-0000-000046270000}"/>
    <cellStyle name="40% - 강조색4 8 3 2 2" xfId="10094" xr:uid="{00000000-0005-0000-0000-000047270000}"/>
    <cellStyle name="40% - 강조색4 8 3 3" xfId="10095" xr:uid="{00000000-0005-0000-0000-000048270000}"/>
    <cellStyle name="40% - 강조색4 8 4" xfId="10096" xr:uid="{00000000-0005-0000-0000-000049270000}"/>
    <cellStyle name="40% - 강조색4 8 4 2" xfId="10097" xr:uid="{00000000-0005-0000-0000-00004A270000}"/>
    <cellStyle name="40% - 강조색4 8 4 2 2" xfId="10098" xr:uid="{00000000-0005-0000-0000-00004B270000}"/>
    <cellStyle name="40% - 강조색4 8 4 3" xfId="10099" xr:uid="{00000000-0005-0000-0000-00004C270000}"/>
    <cellStyle name="40% - 강조색4 8 5" xfId="10100" xr:uid="{00000000-0005-0000-0000-00004D270000}"/>
    <cellStyle name="40% - 강조색4 8 5 2" xfId="10101" xr:uid="{00000000-0005-0000-0000-00004E270000}"/>
    <cellStyle name="40% - 강조색4 8 6" xfId="10102" xr:uid="{00000000-0005-0000-0000-00004F270000}"/>
    <cellStyle name="40% - 강조색4 9" xfId="10103" xr:uid="{00000000-0005-0000-0000-000050270000}"/>
    <cellStyle name="40% - 강조색4 9 2" xfId="10104" xr:uid="{00000000-0005-0000-0000-000051270000}"/>
    <cellStyle name="40% - 강조색4 9 2 2" xfId="10105" xr:uid="{00000000-0005-0000-0000-000052270000}"/>
    <cellStyle name="40% - 강조색4 9 2 2 2" xfId="10106" xr:uid="{00000000-0005-0000-0000-000053270000}"/>
    <cellStyle name="40% - 강조색4 9 2 3" xfId="10107" xr:uid="{00000000-0005-0000-0000-000054270000}"/>
    <cellStyle name="40% - 강조색4 9 3" xfId="10108" xr:uid="{00000000-0005-0000-0000-000055270000}"/>
    <cellStyle name="40% - 강조색4 9 3 2" xfId="10109" xr:uid="{00000000-0005-0000-0000-000056270000}"/>
    <cellStyle name="40% - 강조색4 9 3 2 2" xfId="10110" xr:uid="{00000000-0005-0000-0000-000057270000}"/>
    <cellStyle name="40% - 강조색4 9 3 3" xfId="10111" xr:uid="{00000000-0005-0000-0000-000058270000}"/>
    <cellStyle name="40% - 강조색4 9 4" xfId="10112" xr:uid="{00000000-0005-0000-0000-000059270000}"/>
    <cellStyle name="40% - 강조색4 9 4 2" xfId="10113" xr:uid="{00000000-0005-0000-0000-00005A270000}"/>
    <cellStyle name="40% - 강조색4 9 4 2 2" xfId="10114" xr:uid="{00000000-0005-0000-0000-00005B270000}"/>
    <cellStyle name="40% - 강조색4 9 4 3" xfId="10115" xr:uid="{00000000-0005-0000-0000-00005C270000}"/>
    <cellStyle name="40% - 강조색4 9 5" xfId="10116" xr:uid="{00000000-0005-0000-0000-00005D270000}"/>
    <cellStyle name="40% - 강조색4 9 5 2" xfId="10117" xr:uid="{00000000-0005-0000-0000-00005E270000}"/>
    <cellStyle name="40% - 강조색4 9 6" xfId="10118" xr:uid="{00000000-0005-0000-0000-00005F270000}"/>
    <cellStyle name="40% - 강조색5" xfId="36" builtinId="47" customBuiltin="1"/>
    <cellStyle name="40% - 강조색5 10" xfId="10119" xr:uid="{00000000-0005-0000-0000-000061270000}"/>
    <cellStyle name="40% - 강조색5 10 2" xfId="10120" xr:uid="{00000000-0005-0000-0000-000062270000}"/>
    <cellStyle name="40% - 강조색5 10 2 2" xfId="10121" xr:uid="{00000000-0005-0000-0000-000063270000}"/>
    <cellStyle name="40% - 강조색5 10 3" xfId="10122" xr:uid="{00000000-0005-0000-0000-000064270000}"/>
    <cellStyle name="40% - 강조색5 11" xfId="10123" xr:uid="{00000000-0005-0000-0000-000065270000}"/>
    <cellStyle name="40% - 강조색5 11 2" xfId="10124" xr:uid="{00000000-0005-0000-0000-000066270000}"/>
    <cellStyle name="40% - 강조색5 11 2 2" xfId="10125" xr:uid="{00000000-0005-0000-0000-000067270000}"/>
    <cellStyle name="40% - 강조색5 11 3" xfId="10126" xr:uid="{00000000-0005-0000-0000-000068270000}"/>
    <cellStyle name="40% - 강조색5 12" xfId="10127" xr:uid="{00000000-0005-0000-0000-000069270000}"/>
    <cellStyle name="40% - 강조색5 12 2" xfId="10128" xr:uid="{00000000-0005-0000-0000-00006A270000}"/>
    <cellStyle name="40% - 강조색5 12 2 2" xfId="10129" xr:uid="{00000000-0005-0000-0000-00006B270000}"/>
    <cellStyle name="40% - 강조색5 12 3" xfId="10130" xr:uid="{00000000-0005-0000-0000-00006C270000}"/>
    <cellStyle name="40% - 강조색5 13" xfId="10131" xr:uid="{00000000-0005-0000-0000-00006D270000}"/>
    <cellStyle name="40% - 강조색5 13 2" xfId="10132" xr:uid="{00000000-0005-0000-0000-00006E270000}"/>
    <cellStyle name="40% - 강조색5 13 2 2" xfId="10133" xr:uid="{00000000-0005-0000-0000-00006F270000}"/>
    <cellStyle name="40% - 강조색5 13 3" xfId="10134" xr:uid="{00000000-0005-0000-0000-000070270000}"/>
    <cellStyle name="40% - 강조색5 14" xfId="10135" xr:uid="{00000000-0005-0000-0000-000071270000}"/>
    <cellStyle name="40% - 강조색5 14 2" xfId="10136" xr:uid="{00000000-0005-0000-0000-000072270000}"/>
    <cellStyle name="40% - 강조색5 15" xfId="10137" xr:uid="{00000000-0005-0000-0000-000073270000}"/>
    <cellStyle name="40% - 강조색5 16" xfId="10138" xr:uid="{00000000-0005-0000-0000-000074270000}"/>
    <cellStyle name="40% - 강조색5 2" xfId="10139" xr:uid="{00000000-0005-0000-0000-000075270000}"/>
    <cellStyle name="40% - 강조색5 2 10" xfId="10140" xr:uid="{00000000-0005-0000-0000-000076270000}"/>
    <cellStyle name="40% - 강조색5 2 10 2" xfId="10141" xr:uid="{00000000-0005-0000-0000-000077270000}"/>
    <cellStyle name="40% - 강조색5 2 10 2 2" xfId="10142" xr:uid="{00000000-0005-0000-0000-000078270000}"/>
    <cellStyle name="40% - 강조색5 2 10 3" xfId="10143" xr:uid="{00000000-0005-0000-0000-000079270000}"/>
    <cellStyle name="40% - 강조색5 2 11" xfId="10144" xr:uid="{00000000-0005-0000-0000-00007A270000}"/>
    <cellStyle name="40% - 강조색5 2 11 2" xfId="10145" xr:uid="{00000000-0005-0000-0000-00007B270000}"/>
    <cellStyle name="40% - 강조색5 2 11 2 2" xfId="10146" xr:uid="{00000000-0005-0000-0000-00007C270000}"/>
    <cellStyle name="40% - 강조색5 2 11 3" xfId="10147" xr:uid="{00000000-0005-0000-0000-00007D270000}"/>
    <cellStyle name="40% - 강조색5 2 12" xfId="10148" xr:uid="{00000000-0005-0000-0000-00007E270000}"/>
    <cellStyle name="40% - 강조색5 2 12 2" xfId="10149" xr:uid="{00000000-0005-0000-0000-00007F270000}"/>
    <cellStyle name="40% - 강조색5 2 13" xfId="10150" xr:uid="{00000000-0005-0000-0000-000080270000}"/>
    <cellStyle name="40% - 강조색5 2 14" xfId="10151" xr:uid="{00000000-0005-0000-0000-000081270000}"/>
    <cellStyle name="40% - 강조색5 2 2" xfId="10152" xr:uid="{00000000-0005-0000-0000-000082270000}"/>
    <cellStyle name="40% - 강조색5 2 2 10" xfId="10153" xr:uid="{00000000-0005-0000-0000-000083270000}"/>
    <cellStyle name="40% - 강조색5 2 2 11" xfId="10154" xr:uid="{00000000-0005-0000-0000-000084270000}"/>
    <cellStyle name="40% - 강조색5 2 2 2" xfId="10155" xr:uid="{00000000-0005-0000-0000-000085270000}"/>
    <cellStyle name="40% - 강조색5 2 2 2 2" xfId="10156" xr:uid="{00000000-0005-0000-0000-000086270000}"/>
    <cellStyle name="40% - 강조색5 2 2 2 2 2" xfId="10157" xr:uid="{00000000-0005-0000-0000-000087270000}"/>
    <cellStyle name="40% - 강조색5 2 2 2 2 2 2" xfId="10158" xr:uid="{00000000-0005-0000-0000-000088270000}"/>
    <cellStyle name="40% - 강조색5 2 2 2 2 2 2 2" xfId="10159" xr:uid="{00000000-0005-0000-0000-000089270000}"/>
    <cellStyle name="40% - 강조색5 2 2 2 2 2 3" xfId="10160" xr:uid="{00000000-0005-0000-0000-00008A270000}"/>
    <cellStyle name="40% - 강조색5 2 2 2 2 3" xfId="10161" xr:uid="{00000000-0005-0000-0000-00008B270000}"/>
    <cellStyle name="40% - 강조색5 2 2 2 2 3 2" xfId="10162" xr:uid="{00000000-0005-0000-0000-00008C270000}"/>
    <cellStyle name="40% - 강조색5 2 2 2 2 3 2 2" xfId="10163" xr:uid="{00000000-0005-0000-0000-00008D270000}"/>
    <cellStyle name="40% - 강조색5 2 2 2 2 3 3" xfId="10164" xr:uid="{00000000-0005-0000-0000-00008E270000}"/>
    <cellStyle name="40% - 강조색5 2 2 2 2 4" xfId="10165" xr:uid="{00000000-0005-0000-0000-00008F270000}"/>
    <cellStyle name="40% - 강조색5 2 2 2 2 4 2" xfId="10166" xr:uid="{00000000-0005-0000-0000-000090270000}"/>
    <cellStyle name="40% - 강조색5 2 2 2 2 4 2 2" xfId="10167" xr:uid="{00000000-0005-0000-0000-000091270000}"/>
    <cellStyle name="40% - 강조색5 2 2 2 2 4 3" xfId="10168" xr:uid="{00000000-0005-0000-0000-000092270000}"/>
    <cellStyle name="40% - 강조색5 2 2 2 2 5" xfId="10169" xr:uid="{00000000-0005-0000-0000-000093270000}"/>
    <cellStyle name="40% - 강조색5 2 2 2 2 5 2" xfId="10170" xr:uid="{00000000-0005-0000-0000-000094270000}"/>
    <cellStyle name="40% - 강조색5 2 2 2 2 6" xfId="10171" xr:uid="{00000000-0005-0000-0000-000095270000}"/>
    <cellStyle name="40% - 강조색5 2 2 2 3" xfId="10172" xr:uid="{00000000-0005-0000-0000-000096270000}"/>
    <cellStyle name="40% - 강조색5 2 2 2 3 2" xfId="10173" xr:uid="{00000000-0005-0000-0000-000097270000}"/>
    <cellStyle name="40% - 강조색5 2 2 2 3 2 2" xfId="10174" xr:uid="{00000000-0005-0000-0000-000098270000}"/>
    <cellStyle name="40% - 강조색5 2 2 2 3 3" xfId="10175" xr:uid="{00000000-0005-0000-0000-000099270000}"/>
    <cellStyle name="40% - 강조색5 2 2 2 4" xfId="10176" xr:uid="{00000000-0005-0000-0000-00009A270000}"/>
    <cellStyle name="40% - 강조색5 2 2 2 4 2" xfId="10177" xr:uid="{00000000-0005-0000-0000-00009B270000}"/>
    <cellStyle name="40% - 강조색5 2 2 2 4 2 2" xfId="10178" xr:uid="{00000000-0005-0000-0000-00009C270000}"/>
    <cellStyle name="40% - 강조색5 2 2 2 4 3" xfId="10179" xr:uid="{00000000-0005-0000-0000-00009D270000}"/>
    <cellStyle name="40% - 강조색5 2 2 2 5" xfId="10180" xr:uid="{00000000-0005-0000-0000-00009E270000}"/>
    <cellStyle name="40% - 강조색5 2 2 2 5 2" xfId="10181" xr:uid="{00000000-0005-0000-0000-00009F270000}"/>
    <cellStyle name="40% - 강조색5 2 2 2 5 2 2" xfId="10182" xr:uid="{00000000-0005-0000-0000-0000A0270000}"/>
    <cellStyle name="40% - 강조색5 2 2 2 5 3" xfId="10183" xr:uid="{00000000-0005-0000-0000-0000A1270000}"/>
    <cellStyle name="40% - 강조색5 2 2 2 6" xfId="10184" xr:uid="{00000000-0005-0000-0000-0000A2270000}"/>
    <cellStyle name="40% - 강조색5 2 2 2 6 2" xfId="10185" xr:uid="{00000000-0005-0000-0000-0000A3270000}"/>
    <cellStyle name="40% - 강조색5 2 2 2 6 2 2" xfId="10186" xr:uid="{00000000-0005-0000-0000-0000A4270000}"/>
    <cellStyle name="40% - 강조색5 2 2 2 6 3" xfId="10187" xr:uid="{00000000-0005-0000-0000-0000A5270000}"/>
    <cellStyle name="40% - 강조색5 2 2 2 7" xfId="10188" xr:uid="{00000000-0005-0000-0000-0000A6270000}"/>
    <cellStyle name="40% - 강조색5 2 2 2 7 2" xfId="10189" xr:uid="{00000000-0005-0000-0000-0000A7270000}"/>
    <cellStyle name="40% - 강조색5 2 2 2 8" xfId="10190" xr:uid="{00000000-0005-0000-0000-0000A8270000}"/>
    <cellStyle name="40% - 강조색5 2 2 2 9" xfId="10191" xr:uid="{00000000-0005-0000-0000-0000A9270000}"/>
    <cellStyle name="40% - 강조색5 2 2 3" xfId="10192" xr:uid="{00000000-0005-0000-0000-0000AA270000}"/>
    <cellStyle name="40% - 강조색5 2 2 3 2" xfId="10193" xr:uid="{00000000-0005-0000-0000-0000AB270000}"/>
    <cellStyle name="40% - 강조색5 2 2 3 2 2" xfId="10194" xr:uid="{00000000-0005-0000-0000-0000AC270000}"/>
    <cellStyle name="40% - 강조색5 2 2 3 2 2 2" xfId="10195" xr:uid="{00000000-0005-0000-0000-0000AD270000}"/>
    <cellStyle name="40% - 강조색5 2 2 3 2 3" xfId="10196" xr:uid="{00000000-0005-0000-0000-0000AE270000}"/>
    <cellStyle name="40% - 강조색5 2 2 3 3" xfId="10197" xr:uid="{00000000-0005-0000-0000-0000AF270000}"/>
    <cellStyle name="40% - 강조색5 2 2 3 3 2" xfId="10198" xr:uid="{00000000-0005-0000-0000-0000B0270000}"/>
    <cellStyle name="40% - 강조색5 2 2 3 3 2 2" xfId="10199" xr:uid="{00000000-0005-0000-0000-0000B1270000}"/>
    <cellStyle name="40% - 강조색5 2 2 3 3 3" xfId="10200" xr:uid="{00000000-0005-0000-0000-0000B2270000}"/>
    <cellStyle name="40% - 강조색5 2 2 3 4" xfId="10201" xr:uid="{00000000-0005-0000-0000-0000B3270000}"/>
    <cellStyle name="40% - 강조색5 2 2 3 4 2" xfId="10202" xr:uid="{00000000-0005-0000-0000-0000B4270000}"/>
    <cellStyle name="40% - 강조색5 2 2 3 4 2 2" xfId="10203" xr:uid="{00000000-0005-0000-0000-0000B5270000}"/>
    <cellStyle name="40% - 강조색5 2 2 3 4 3" xfId="10204" xr:uid="{00000000-0005-0000-0000-0000B6270000}"/>
    <cellStyle name="40% - 강조색5 2 2 3 5" xfId="10205" xr:uid="{00000000-0005-0000-0000-0000B7270000}"/>
    <cellStyle name="40% - 강조색5 2 2 3 5 2" xfId="10206" xr:uid="{00000000-0005-0000-0000-0000B8270000}"/>
    <cellStyle name="40% - 강조색5 2 2 3 6" xfId="10207" xr:uid="{00000000-0005-0000-0000-0000B9270000}"/>
    <cellStyle name="40% - 강조색5 2 2 4" xfId="10208" xr:uid="{00000000-0005-0000-0000-0000BA270000}"/>
    <cellStyle name="40% - 강조색5 2 2 4 2" xfId="10209" xr:uid="{00000000-0005-0000-0000-0000BB270000}"/>
    <cellStyle name="40% - 강조색5 2 2 4 2 2" xfId="10210" xr:uid="{00000000-0005-0000-0000-0000BC270000}"/>
    <cellStyle name="40% - 강조색5 2 2 4 2 2 2" xfId="10211" xr:uid="{00000000-0005-0000-0000-0000BD270000}"/>
    <cellStyle name="40% - 강조색5 2 2 4 2 3" xfId="10212" xr:uid="{00000000-0005-0000-0000-0000BE270000}"/>
    <cellStyle name="40% - 강조색5 2 2 4 3" xfId="10213" xr:uid="{00000000-0005-0000-0000-0000BF270000}"/>
    <cellStyle name="40% - 강조색5 2 2 4 3 2" xfId="10214" xr:uid="{00000000-0005-0000-0000-0000C0270000}"/>
    <cellStyle name="40% - 강조색5 2 2 4 3 2 2" xfId="10215" xr:uid="{00000000-0005-0000-0000-0000C1270000}"/>
    <cellStyle name="40% - 강조색5 2 2 4 3 3" xfId="10216" xr:uid="{00000000-0005-0000-0000-0000C2270000}"/>
    <cellStyle name="40% - 강조색5 2 2 4 4" xfId="10217" xr:uid="{00000000-0005-0000-0000-0000C3270000}"/>
    <cellStyle name="40% - 강조색5 2 2 4 4 2" xfId="10218" xr:uid="{00000000-0005-0000-0000-0000C4270000}"/>
    <cellStyle name="40% - 강조색5 2 2 4 4 2 2" xfId="10219" xr:uid="{00000000-0005-0000-0000-0000C5270000}"/>
    <cellStyle name="40% - 강조색5 2 2 4 4 3" xfId="10220" xr:uid="{00000000-0005-0000-0000-0000C6270000}"/>
    <cellStyle name="40% - 강조색5 2 2 4 5" xfId="10221" xr:uid="{00000000-0005-0000-0000-0000C7270000}"/>
    <cellStyle name="40% - 강조색5 2 2 4 5 2" xfId="10222" xr:uid="{00000000-0005-0000-0000-0000C8270000}"/>
    <cellStyle name="40% - 강조색5 2 2 4 6" xfId="10223" xr:uid="{00000000-0005-0000-0000-0000C9270000}"/>
    <cellStyle name="40% - 강조색5 2 2 5" xfId="10224" xr:uid="{00000000-0005-0000-0000-0000CA270000}"/>
    <cellStyle name="40% - 강조색5 2 2 5 2" xfId="10225" xr:uid="{00000000-0005-0000-0000-0000CB270000}"/>
    <cellStyle name="40% - 강조색5 2 2 5 2 2" xfId="10226" xr:uid="{00000000-0005-0000-0000-0000CC270000}"/>
    <cellStyle name="40% - 강조색5 2 2 5 3" xfId="10227" xr:uid="{00000000-0005-0000-0000-0000CD270000}"/>
    <cellStyle name="40% - 강조색5 2 2 6" xfId="10228" xr:uid="{00000000-0005-0000-0000-0000CE270000}"/>
    <cellStyle name="40% - 강조색5 2 2 6 2" xfId="10229" xr:uid="{00000000-0005-0000-0000-0000CF270000}"/>
    <cellStyle name="40% - 강조색5 2 2 6 2 2" xfId="10230" xr:uid="{00000000-0005-0000-0000-0000D0270000}"/>
    <cellStyle name="40% - 강조색5 2 2 6 3" xfId="10231" xr:uid="{00000000-0005-0000-0000-0000D1270000}"/>
    <cellStyle name="40% - 강조색5 2 2 7" xfId="10232" xr:uid="{00000000-0005-0000-0000-0000D2270000}"/>
    <cellStyle name="40% - 강조색5 2 2 7 2" xfId="10233" xr:uid="{00000000-0005-0000-0000-0000D3270000}"/>
    <cellStyle name="40% - 강조색5 2 2 7 2 2" xfId="10234" xr:uid="{00000000-0005-0000-0000-0000D4270000}"/>
    <cellStyle name="40% - 강조색5 2 2 7 3" xfId="10235" xr:uid="{00000000-0005-0000-0000-0000D5270000}"/>
    <cellStyle name="40% - 강조색5 2 2 8" xfId="10236" xr:uid="{00000000-0005-0000-0000-0000D6270000}"/>
    <cellStyle name="40% - 강조색5 2 2 8 2" xfId="10237" xr:uid="{00000000-0005-0000-0000-0000D7270000}"/>
    <cellStyle name="40% - 강조색5 2 2 8 2 2" xfId="10238" xr:uid="{00000000-0005-0000-0000-0000D8270000}"/>
    <cellStyle name="40% - 강조색5 2 2 8 3" xfId="10239" xr:uid="{00000000-0005-0000-0000-0000D9270000}"/>
    <cellStyle name="40% - 강조색5 2 2 9" xfId="10240" xr:uid="{00000000-0005-0000-0000-0000DA270000}"/>
    <cellStyle name="40% - 강조색5 2 2 9 2" xfId="10241" xr:uid="{00000000-0005-0000-0000-0000DB270000}"/>
    <cellStyle name="40% - 강조색5 2 3" xfId="10242" xr:uid="{00000000-0005-0000-0000-0000DC270000}"/>
    <cellStyle name="40% - 강조색5 2 3 10" xfId="10243" xr:uid="{00000000-0005-0000-0000-0000DD270000}"/>
    <cellStyle name="40% - 강조색5 2 3 11" xfId="10244" xr:uid="{00000000-0005-0000-0000-0000DE270000}"/>
    <cellStyle name="40% - 강조색5 2 3 2" xfId="10245" xr:uid="{00000000-0005-0000-0000-0000DF270000}"/>
    <cellStyle name="40% - 강조색5 2 3 2 2" xfId="10246" xr:uid="{00000000-0005-0000-0000-0000E0270000}"/>
    <cellStyle name="40% - 강조색5 2 3 2 2 2" xfId="10247" xr:uid="{00000000-0005-0000-0000-0000E1270000}"/>
    <cellStyle name="40% - 강조색5 2 3 2 2 2 2" xfId="10248" xr:uid="{00000000-0005-0000-0000-0000E2270000}"/>
    <cellStyle name="40% - 강조색5 2 3 2 2 2 2 2" xfId="10249" xr:uid="{00000000-0005-0000-0000-0000E3270000}"/>
    <cellStyle name="40% - 강조색5 2 3 2 2 2 3" xfId="10250" xr:uid="{00000000-0005-0000-0000-0000E4270000}"/>
    <cellStyle name="40% - 강조색5 2 3 2 2 3" xfId="10251" xr:uid="{00000000-0005-0000-0000-0000E5270000}"/>
    <cellStyle name="40% - 강조색5 2 3 2 2 3 2" xfId="10252" xr:uid="{00000000-0005-0000-0000-0000E6270000}"/>
    <cellStyle name="40% - 강조색5 2 3 2 2 3 2 2" xfId="10253" xr:uid="{00000000-0005-0000-0000-0000E7270000}"/>
    <cellStyle name="40% - 강조색5 2 3 2 2 3 3" xfId="10254" xr:uid="{00000000-0005-0000-0000-0000E8270000}"/>
    <cellStyle name="40% - 강조색5 2 3 2 2 4" xfId="10255" xr:uid="{00000000-0005-0000-0000-0000E9270000}"/>
    <cellStyle name="40% - 강조색5 2 3 2 2 4 2" xfId="10256" xr:uid="{00000000-0005-0000-0000-0000EA270000}"/>
    <cellStyle name="40% - 강조색5 2 3 2 2 4 2 2" xfId="10257" xr:uid="{00000000-0005-0000-0000-0000EB270000}"/>
    <cellStyle name="40% - 강조색5 2 3 2 2 4 3" xfId="10258" xr:uid="{00000000-0005-0000-0000-0000EC270000}"/>
    <cellStyle name="40% - 강조색5 2 3 2 2 5" xfId="10259" xr:uid="{00000000-0005-0000-0000-0000ED270000}"/>
    <cellStyle name="40% - 강조색5 2 3 2 2 5 2" xfId="10260" xr:uid="{00000000-0005-0000-0000-0000EE270000}"/>
    <cellStyle name="40% - 강조색5 2 3 2 2 6" xfId="10261" xr:uid="{00000000-0005-0000-0000-0000EF270000}"/>
    <cellStyle name="40% - 강조색5 2 3 2 3" xfId="10262" xr:uid="{00000000-0005-0000-0000-0000F0270000}"/>
    <cellStyle name="40% - 강조색5 2 3 2 3 2" xfId="10263" xr:uid="{00000000-0005-0000-0000-0000F1270000}"/>
    <cellStyle name="40% - 강조색5 2 3 2 3 2 2" xfId="10264" xr:uid="{00000000-0005-0000-0000-0000F2270000}"/>
    <cellStyle name="40% - 강조색5 2 3 2 3 3" xfId="10265" xr:uid="{00000000-0005-0000-0000-0000F3270000}"/>
    <cellStyle name="40% - 강조색5 2 3 2 4" xfId="10266" xr:uid="{00000000-0005-0000-0000-0000F4270000}"/>
    <cellStyle name="40% - 강조색5 2 3 2 4 2" xfId="10267" xr:uid="{00000000-0005-0000-0000-0000F5270000}"/>
    <cellStyle name="40% - 강조색5 2 3 2 4 2 2" xfId="10268" xr:uid="{00000000-0005-0000-0000-0000F6270000}"/>
    <cellStyle name="40% - 강조색5 2 3 2 4 3" xfId="10269" xr:uid="{00000000-0005-0000-0000-0000F7270000}"/>
    <cellStyle name="40% - 강조색5 2 3 2 5" xfId="10270" xr:uid="{00000000-0005-0000-0000-0000F8270000}"/>
    <cellStyle name="40% - 강조색5 2 3 2 5 2" xfId="10271" xr:uid="{00000000-0005-0000-0000-0000F9270000}"/>
    <cellStyle name="40% - 강조색5 2 3 2 5 2 2" xfId="10272" xr:uid="{00000000-0005-0000-0000-0000FA270000}"/>
    <cellStyle name="40% - 강조색5 2 3 2 5 3" xfId="10273" xr:uid="{00000000-0005-0000-0000-0000FB270000}"/>
    <cellStyle name="40% - 강조색5 2 3 2 6" xfId="10274" xr:uid="{00000000-0005-0000-0000-0000FC270000}"/>
    <cellStyle name="40% - 강조색5 2 3 2 6 2" xfId="10275" xr:uid="{00000000-0005-0000-0000-0000FD270000}"/>
    <cellStyle name="40% - 강조색5 2 3 2 6 2 2" xfId="10276" xr:uid="{00000000-0005-0000-0000-0000FE270000}"/>
    <cellStyle name="40% - 강조색5 2 3 2 6 3" xfId="10277" xr:uid="{00000000-0005-0000-0000-0000FF270000}"/>
    <cellStyle name="40% - 강조색5 2 3 2 7" xfId="10278" xr:uid="{00000000-0005-0000-0000-000000280000}"/>
    <cellStyle name="40% - 강조색5 2 3 2 7 2" xfId="10279" xr:uid="{00000000-0005-0000-0000-000001280000}"/>
    <cellStyle name="40% - 강조색5 2 3 2 8" xfId="10280" xr:uid="{00000000-0005-0000-0000-000002280000}"/>
    <cellStyle name="40% - 강조색5 2 3 2 9" xfId="10281" xr:uid="{00000000-0005-0000-0000-000003280000}"/>
    <cellStyle name="40% - 강조색5 2 3 3" xfId="10282" xr:uid="{00000000-0005-0000-0000-000004280000}"/>
    <cellStyle name="40% - 강조색5 2 3 3 2" xfId="10283" xr:uid="{00000000-0005-0000-0000-000005280000}"/>
    <cellStyle name="40% - 강조색5 2 3 3 2 2" xfId="10284" xr:uid="{00000000-0005-0000-0000-000006280000}"/>
    <cellStyle name="40% - 강조색5 2 3 3 2 2 2" xfId="10285" xr:uid="{00000000-0005-0000-0000-000007280000}"/>
    <cellStyle name="40% - 강조색5 2 3 3 2 3" xfId="10286" xr:uid="{00000000-0005-0000-0000-000008280000}"/>
    <cellStyle name="40% - 강조색5 2 3 3 3" xfId="10287" xr:uid="{00000000-0005-0000-0000-000009280000}"/>
    <cellStyle name="40% - 강조색5 2 3 3 3 2" xfId="10288" xr:uid="{00000000-0005-0000-0000-00000A280000}"/>
    <cellStyle name="40% - 강조색5 2 3 3 3 2 2" xfId="10289" xr:uid="{00000000-0005-0000-0000-00000B280000}"/>
    <cellStyle name="40% - 강조색5 2 3 3 3 3" xfId="10290" xr:uid="{00000000-0005-0000-0000-00000C280000}"/>
    <cellStyle name="40% - 강조색5 2 3 3 4" xfId="10291" xr:uid="{00000000-0005-0000-0000-00000D280000}"/>
    <cellStyle name="40% - 강조색5 2 3 3 4 2" xfId="10292" xr:uid="{00000000-0005-0000-0000-00000E280000}"/>
    <cellStyle name="40% - 강조색5 2 3 3 4 2 2" xfId="10293" xr:uid="{00000000-0005-0000-0000-00000F280000}"/>
    <cellStyle name="40% - 강조색5 2 3 3 4 3" xfId="10294" xr:uid="{00000000-0005-0000-0000-000010280000}"/>
    <cellStyle name="40% - 강조색5 2 3 3 5" xfId="10295" xr:uid="{00000000-0005-0000-0000-000011280000}"/>
    <cellStyle name="40% - 강조색5 2 3 3 5 2" xfId="10296" xr:uid="{00000000-0005-0000-0000-000012280000}"/>
    <cellStyle name="40% - 강조색5 2 3 3 6" xfId="10297" xr:uid="{00000000-0005-0000-0000-000013280000}"/>
    <cellStyle name="40% - 강조색5 2 3 4" xfId="10298" xr:uid="{00000000-0005-0000-0000-000014280000}"/>
    <cellStyle name="40% - 강조색5 2 3 4 2" xfId="10299" xr:uid="{00000000-0005-0000-0000-000015280000}"/>
    <cellStyle name="40% - 강조색5 2 3 4 2 2" xfId="10300" xr:uid="{00000000-0005-0000-0000-000016280000}"/>
    <cellStyle name="40% - 강조색5 2 3 4 2 2 2" xfId="10301" xr:uid="{00000000-0005-0000-0000-000017280000}"/>
    <cellStyle name="40% - 강조색5 2 3 4 2 3" xfId="10302" xr:uid="{00000000-0005-0000-0000-000018280000}"/>
    <cellStyle name="40% - 강조색5 2 3 4 3" xfId="10303" xr:uid="{00000000-0005-0000-0000-000019280000}"/>
    <cellStyle name="40% - 강조색5 2 3 4 3 2" xfId="10304" xr:uid="{00000000-0005-0000-0000-00001A280000}"/>
    <cellStyle name="40% - 강조색5 2 3 4 3 2 2" xfId="10305" xr:uid="{00000000-0005-0000-0000-00001B280000}"/>
    <cellStyle name="40% - 강조색5 2 3 4 3 3" xfId="10306" xr:uid="{00000000-0005-0000-0000-00001C280000}"/>
    <cellStyle name="40% - 강조색5 2 3 4 4" xfId="10307" xr:uid="{00000000-0005-0000-0000-00001D280000}"/>
    <cellStyle name="40% - 강조색5 2 3 4 4 2" xfId="10308" xr:uid="{00000000-0005-0000-0000-00001E280000}"/>
    <cellStyle name="40% - 강조색5 2 3 4 4 2 2" xfId="10309" xr:uid="{00000000-0005-0000-0000-00001F280000}"/>
    <cellStyle name="40% - 강조색5 2 3 4 4 3" xfId="10310" xr:uid="{00000000-0005-0000-0000-000020280000}"/>
    <cellStyle name="40% - 강조색5 2 3 4 5" xfId="10311" xr:uid="{00000000-0005-0000-0000-000021280000}"/>
    <cellStyle name="40% - 강조색5 2 3 4 5 2" xfId="10312" xr:uid="{00000000-0005-0000-0000-000022280000}"/>
    <cellStyle name="40% - 강조색5 2 3 4 6" xfId="10313" xr:uid="{00000000-0005-0000-0000-000023280000}"/>
    <cellStyle name="40% - 강조색5 2 3 5" xfId="10314" xr:uid="{00000000-0005-0000-0000-000024280000}"/>
    <cellStyle name="40% - 강조색5 2 3 5 2" xfId="10315" xr:uid="{00000000-0005-0000-0000-000025280000}"/>
    <cellStyle name="40% - 강조색5 2 3 5 2 2" xfId="10316" xr:uid="{00000000-0005-0000-0000-000026280000}"/>
    <cellStyle name="40% - 강조색5 2 3 5 3" xfId="10317" xr:uid="{00000000-0005-0000-0000-000027280000}"/>
    <cellStyle name="40% - 강조색5 2 3 6" xfId="10318" xr:uid="{00000000-0005-0000-0000-000028280000}"/>
    <cellStyle name="40% - 강조색5 2 3 6 2" xfId="10319" xr:uid="{00000000-0005-0000-0000-000029280000}"/>
    <cellStyle name="40% - 강조색5 2 3 6 2 2" xfId="10320" xr:uid="{00000000-0005-0000-0000-00002A280000}"/>
    <cellStyle name="40% - 강조색5 2 3 6 3" xfId="10321" xr:uid="{00000000-0005-0000-0000-00002B280000}"/>
    <cellStyle name="40% - 강조색5 2 3 7" xfId="10322" xr:uid="{00000000-0005-0000-0000-00002C280000}"/>
    <cellStyle name="40% - 강조색5 2 3 7 2" xfId="10323" xr:uid="{00000000-0005-0000-0000-00002D280000}"/>
    <cellStyle name="40% - 강조색5 2 3 7 2 2" xfId="10324" xr:uid="{00000000-0005-0000-0000-00002E280000}"/>
    <cellStyle name="40% - 강조색5 2 3 7 3" xfId="10325" xr:uid="{00000000-0005-0000-0000-00002F280000}"/>
    <cellStyle name="40% - 강조색5 2 3 8" xfId="10326" xr:uid="{00000000-0005-0000-0000-000030280000}"/>
    <cellStyle name="40% - 강조색5 2 3 8 2" xfId="10327" xr:uid="{00000000-0005-0000-0000-000031280000}"/>
    <cellStyle name="40% - 강조색5 2 3 8 2 2" xfId="10328" xr:uid="{00000000-0005-0000-0000-000032280000}"/>
    <cellStyle name="40% - 강조색5 2 3 8 3" xfId="10329" xr:uid="{00000000-0005-0000-0000-000033280000}"/>
    <cellStyle name="40% - 강조색5 2 3 9" xfId="10330" xr:uid="{00000000-0005-0000-0000-000034280000}"/>
    <cellStyle name="40% - 강조색5 2 3 9 2" xfId="10331" xr:uid="{00000000-0005-0000-0000-000035280000}"/>
    <cellStyle name="40% - 강조색5 2 4" xfId="10332" xr:uid="{00000000-0005-0000-0000-000036280000}"/>
    <cellStyle name="40% - 강조색5 2 4 10" xfId="10333" xr:uid="{00000000-0005-0000-0000-000037280000}"/>
    <cellStyle name="40% - 강조색5 2 4 2" xfId="10334" xr:uid="{00000000-0005-0000-0000-000038280000}"/>
    <cellStyle name="40% - 강조색5 2 4 2 2" xfId="10335" xr:uid="{00000000-0005-0000-0000-000039280000}"/>
    <cellStyle name="40% - 강조색5 2 4 2 2 2" xfId="10336" xr:uid="{00000000-0005-0000-0000-00003A280000}"/>
    <cellStyle name="40% - 강조색5 2 4 2 2 2 2" xfId="10337" xr:uid="{00000000-0005-0000-0000-00003B280000}"/>
    <cellStyle name="40% - 강조색5 2 4 2 2 2 2 2" xfId="10338" xr:uid="{00000000-0005-0000-0000-00003C280000}"/>
    <cellStyle name="40% - 강조색5 2 4 2 2 2 3" xfId="10339" xr:uid="{00000000-0005-0000-0000-00003D280000}"/>
    <cellStyle name="40% - 강조색5 2 4 2 2 3" xfId="10340" xr:uid="{00000000-0005-0000-0000-00003E280000}"/>
    <cellStyle name="40% - 강조색5 2 4 2 2 3 2" xfId="10341" xr:uid="{00000000-0005-0000-0000-00003F280000}"/>
    <cellStyle name="40% - 강조색5 2 4 2 2 3 2 2" xfId="10342" xr:uid="{00000000-0005-0000-0000-000040280000}"/>
    <cellStyle name="40% - 강조색5 2 4 2 2 3 3" xfId="10343" xr:uid="{00000000-0005-0000-0000-000041280000}"/>
    <cellStyle name="40% - 강조색5 2 4 2 2 4" xfId="10344" xr:uid="{00000000-0005-0000-0000-000042280000}"/>
    <cellStyle name="40% - 강조색5 2 4 2 2 4 2" xfId="10345" xr:uid="{00000000-0005-0000-0000-000043280000}"/>
    <cellStyle name="40% - 강조색5 2 4 2 2 4 2 2" xfId="10346" xr:uid="{00000000-0005-0000-0000-000044280000}"/>
    <cellStyle name="40% - 강조색5 2 4 2 2 4 3" xfId="10347" xr:uid="{00000000-0005-0000-0000-000045280000}"/>
    <cellStyle name="40% - 강조색5 2 4 2 2 5" xfId="10348" xr:uid="{00000000-0005-0000-0000-000046280000}"/>
    <cellStyle name="40% - 강조색5 2 4 2 2 5 2" xfId="10349" xr:uid="{00000000-0005-0000-0000-000047280000}"/>
    <cellStyle name="40% - 강조색5 2 4 2 2 6" xfId="10350" xr:uid="{00000000-0005-0000-0000-000048280000}"/>
    <cellStyle name="40% - 강조색5 2 4 2 3" xfId="10351" xr:uid="{00000000-0005-0000-0000-000049280000}"/>
    <cellStyle name="40% - 강조색5 2 4 2 3 2" xfId="10352" xr:uid="{00000000-0005-0000-0000-00004A280000}"/>
    <cellStyle name="40% - 강조색5 2 4 2 3 2 2" xfId="10353" xr:uid="{00000000-0005-0000-0000-00004B280000}"/>
    <cellStyle name="40% - 강조색5 2 4 2 3 3" xfId="10354" xr:uid="{00000000-0005-0000-0000-00004C280000}"/>
    <cellStyle name="40% - 강조색5 2 4 2 4" xfId="10355" xr:uid="{00000000-0005-0000-0000-00004D280000}"/>
    <cellStyle name="40% - 강조색5 2 4 2 4 2" xfId="10356" xr:uid="{00000000-0005-0000-0000-00004E280000}"/>
    <cellStyle name="40% - 강조색5 2 4 2 4 2 2" xfId="10357" xr:uid="{00000000-0005-0000-0000-00004F280000}"/>
    <cellStyle name="40% - 강조색5 2 4 2 4 3" xfId="10358" xr:uid="{00000000-0005-0000-0000-000050280000}"/>
    <cellStyle name="40% - 강조색5 2 4 2 5" xfId="10359" xr:uid="{00000000-0005-0000-0000-000051280000}"/>
    <cellStyle name="40% - 강조색5 2 4 2 5 2" xfId="10360" xr:uid="{00000000-0005-0000-0000-000052280000}"/>
    <cellStyle name="40% - 강조색5 2 4 2 5 2 2" xfId="10361" xr:uid="{00000000-0005-0000-0000-000053280000}"/>
    <cellStyle name="40% - 강조색5 2 4 2 5 3" xfId="10362" xr:uid="{00000000-0005-0000-0000-000054280000}"/>
    <cellStyle name="40% - 강조색5 2 4 2 6" xfId="10363" xr:uid="{00000000-0005-0000-0000-000055280000}"/>
    <cellStyle name="40% - 강조색5 2 4 2 6 2" xfId="10364" xr:uid="{00000000-0005-0000-0000-000056280000}"/>
    <cellStyle name="40% - 강조색5 2 4 2 7" xfId="10365" xr:uid="{00000000-0005-0000-0000-000057280000}"/>
    <cellStyle name="40% - 강조색5 2 4 2 8" xfId="10366" xr:uid="{00000000-0005-0000-0000-000058280000}"/>
    <cellStyle name="40% - 강조색5 2 4 3" xfId="10367" xr:uid="{00000000-0005-0000-0000-000059280000}"/>
    <cellStyle name="40% - 강조색5 2 4 3 2" xfId="10368" xr:uid="{00000000-0005-0000-0000-00005A280000}"/>
    <cellStyle name="40% - 강조색5 2 4 3 2 2" xfId="10369" xr:uid="{00000000-0005-0000-0000-00005B280000}"/>
    <cellStyle name="40% - 강조색5 2 4 3 2 2 2" xfId="10370" xr:uid="{00000000-0005-0000-0000-00005C280000}"/>
    <cellStyle name="40% - 강조색5 2 4 3 2 3" xfId="10371" xr:uid="{00000000-0005-0000-0000-00005D280000}"/>
    <cellStyle name="40% - 강조색5 2 4 3 3" xfId="10372" xr:uid="{00000000-0005-0000-0000-00005E280000}"/>
    <cellStyle name="40% - 강조색5 2 4 3 3 2" xfId="10373" xr:uid="{00000000-0005-0000-0000-00005F280000}"/>
    <cellStyle name="40% - 강조색5 2 4 3 3 2 2" xfId="10374" xr:uid="{00000000-0005-0000-0000-000060280000}"/>
    <cellStyle name="40% - 강조색5 2 4 3 3 3" xfId="10375" xr:uid="{00000000-0005-0000-0000-000061280000}"/>
    <cellStyle name="40% - 강조색5 2 4 3 4" xfId="10376" xr:uid="{00000000-0005-0000-0000-000062280000}"/>
    <cellStyle name="40% - 강조색5 2 4 3 4 2" xfId="10377" xr:uid="{00000000-0005-0000-0000-000063280000}"/>
    <cellStyle name="40% - 강조색5 2 4 3 4 2 2" xfId="10378" xr:uid="{00000000-0005-0000-0000-000064280000}"/>
    <cellStyle name="40% - 강조색5 2 4 3 4 3" xfId="10379" xr:uid="{00000000-0005-0000-0000-000065280000}"/>
    <cellStyle name="40% - 강조색5 2 4 3 5" xfId="10380" xr:uid="{00000000-0005-0000-0000-000066280000}"/>
    <cellStyle name="40% - 강조색5 2 4 3 5 2" xfId="10381" xr:uid="{00000000-0005-0000-0000-000067280000}"/>
    <cellStyle name="40% - 강조색5 2 4 3 6" xfId="10382" xr:uid="{00000000-0005-0000-0000-000068280000}"/>
    <cellStyle name="40% - 강조색5 2 4 4" xfId="10383" xr:uid="{00000000-0005-0000-0000-000069280000}"/>
    <cellStyle name="40% - 강조색5 2 4 4 2" xfId="10384" xr:uid="{00000000-0005-0000-0000-00006A280000}"/>
    <cellStyle name="40% - 강조색5 2 4 4 2 2" xfId="10385" xr:uid="{00000000-0005-0000-0000-00006B280000}"/>
    <cellStyle name="40% - 강조색5 2 4 4 3" xfId="10386" xr:uid="{00000000-0005-0000-0000-00006C280000}"/>
    <cellStyle name="40% - 강조색5 2 4 5" xfId="10387" xr:uid="{00000000-0005-0000-0000-00006D280000}"/>
    <cellStyle name="40% - 강조색5 2 4 5 2" xfId="10388" xr:uid="{00000000-0005-0000-0000-00006E280000}"/>
    <cellStyle name="40% - 강조색5 2 4 5 2 2" xfId="10389" xr:uid="{00000000-0005-0000-0000-00006F280000}"/>
    <cellStyle name="40% - 강조색5 2 4 5 3" xfId="10390" xr:uid="{00000000-0005-0000-0000-000070280000}"/>
    <cellStyle name="40% - 강조색5 2 4 6" xfId="10391" xr:uid="{00000000-0005-0000-0000-000071280000}"/>
    <cellStyle name="40% - 강조색5 2 4 6 2" xfId="10392" xr:uid="{00000000-0005-0000-0000-000072280000}"/>
    <cellStyle name="40% - 강조색5 2 4 6 2 2" xfId="10393" xr:uid="{00000000-0005-0000-0000-000073280000}"/>
    <cellStyle name="40% - 강조색5 2 4 6 3" xfId="10394" xr:uid="{00000000-0005-0000-0000-000074280000}"/>
    <cellStyle name="40% - 강조색5 2 4 7" xfId="10395" xr:uid="{00000000-0005-0000-0000-000075280000}"/>
    <cellStyle name="40% - 강조색5 2 4 7 2" xfId="10396" xr:uid="{00000000-0005-0000-0000-000076280000}"/>
    <cellStyle name="40% - 강조색5 2 4 7 2 2" xfId="10397" xr:uid="{00000000-0005-0000-0000-000077280000}"/>
    <cellStyle name="40% - 강조색5 2 4 7 3" xfId="10398" xr:uid="{00000000-0005-0000-0000-000078280000}"/>
    <cellStyle name="40% - 강조색5 2 4 8" xfId="10399" xr:uid="{00000000-0005-0000-0000-000079280000}"/>
    <cellStyle name="40% - 강조색5 2 4 8 2" xfId="10400" xr:uid="{00000000-0005-0000-0000-00007A280000}"/>
    <cellStyle name="40% - 강조색5 2 4 9" xfId="10401" xr:uid="{00000000-0005-0000-0000-00007B280000}"/>
    <cellStyle name="40% - 강조색5 2 5" xfId="10402" xr:uid="{00000000-0005-0000-0000-00007C280000}"/>
    <cellStyle name="40% - 강조색5 2 5 2" xfId="10403" xr:uid="{00000000-0005-0000-0000-00007D280000}"/>
    <cellStyle name="40% - 강조색5 2 5 2 2" xfId="10404" xr:uid="{00000000-0005-0000-0000-00007E280000}"/>
    <cellStyle name="40% - 강조색5 2 5 2 2 2" xfId="10405" xr:uid="{00000000-0005-0000-0000-00007F280000}"/>
    <cellStyle name="40% - 강조색5 2 5 2 2 2 2" xfId="10406" xr:uid="{00000000-0005-0000-0000-000080280000}"/>
    <cellStyle name="40% - 강조색5 2 5 2 2 3" xfId="10407" xr:uid="{00000000-0005-0000-0000-000081280000}"/>
    <cellStyle name="40% - 강조색5 2 5 2 3" xfId="10408" xr:uid="{00000000-0005-0000-0000-000082280000}"/>
    <cellStyle name="40% - 강조색5 2 5 2 3 2" xfId="10409" xr:uid="{00000000-0005-0000-0000-000083280000}"/>
    <cellStyle name="40% - 강조색5 2 5 2 3 2 2" xfId="10410" xr:uid="{00000000-0005-0000-0000-000084280000}"/>
    <cellStyle name="40% - 강조색5 2 5 2 3 3" xfId="10411" xr:uid="{00000000-0005-0000-0000-000085280000}"/>
    <cellStyle name="40% - 강조색5 2 5 2 4" xfId="10412" xr:uid="{00000000-0005-0000-0000-000086280000}"/>
    <cellStyle name="40% - 강조색5 2 5 2 4 2" xfId="10413" xr:uid="{00000000-0005-0000-0000-000087280000}"/>
    <cellStyle name="40% - 강조색5 2 5 2 4 2 2" xfId="10414" xr:uid="{00000000-0005-0000-0000-000088280000}"/>
    <cellStyle name="40% - 강조색5 2 5 2 4 3" xfId="10415" xr:uid="{00000000-0005-0000-0000-000089280000}"/>
    <cellStyle name="40% - 강조색5 2 5 2 5" xfId="10416" xr:uid="{00000000-0005-0000-0000-00008A280000}"/>
    <cellStyle name="40% - 강조색5 2 5 2 5 2" xfId="10417" xr:uid="{00000000-0005-0000-0000-00008B280000}"/>
    <cellStyle name="40% - 강조색5 2 5 2 6" xfId="10418" xr:uid="{00000000-0005-0000-0000-00008C280000}"/>
    <cellStyle name="40% - 강조색5 2 5 3" xfId="10419" xr:uid="{00000000-0005-0000-0000-00008D280000}"/>
    <cellStyle name="40% - 강조색5 2 5 3 2" xfId="10420" xr:uid="{00000000-0005-0000-0000-00008E280000}"/>
    <cellStyle name="40% - 강조색5 2 5 3 2 2" xfId="10421" xr:uid="{00000000-0005-0000-0000-00008F280000}"/>
    <cellStyle name="40% - 강조색5 2 5 3 3" xfId="10422" xr:uid="{00000000-0005-0000-0000-000090280000}"/>
    <cellStyle name="40% - 강조색5 2 5 4" xfId="10423" xr:uid="{00000000-0005-0000-0000-000091280000}"/>
    <cellStyle name="40% - 강조색5 2 5 4 2" xfId="10424" xr:uid="{00000000-0005-0000-0000-000092280000}"/>
    <cellStyle name="40% - 강조색5 2 5 4 2 2" xfId="10425" xr:uid="{00000000-0005-0000-0000-000093280000}"/>
    <cellStyle name="40% - 강조색5 2 5 4 3" xfId="10426" xr:uid="{00000000-0005-0000-0000-000094280000}"/>
    <cellStyle name="40% - 강조색5 2 5 5" xfId="10427" xr:uid="{00000000-0005-0000-0000-000095280000}"/>
    <cellStyle name="40% - 강조색5 2 5 5 2" xfId="10428" xr:uid="{00000000-0005-0000-0000-000096280000}"/>
    <cellStyle name="40% - 강조색5 2 5 5 2 2" xfId="10429" xr:uid="{00000000-0005-0000-0000-000097280000}"/>
    <cellStyle name="40% - 강조색5 2 5 5 3" xfId="10430" xr:uid="{00000000-0005-0000-0000-000098280000}"/>
    <cellStyle name="40% - 강조색5 2 5 6" xfId="10431" xr:uid="{00000000-0005-0000-0000-000099280000}"/>
    <cellStyle name="40% - 강조색5 2 5 6 2" xfId="10432" xr:uid="{00000000-0005-0000-0000-00009A280000}"/>
    <cellStyle name="40% - 강조색5 2 5 7" xfId="10433" xr:uid="{00000000-0005-0000-0000-00009B280000}"/>
    <cellStyle name="40% - 강조색5 2 5 8" xfId="10434" xr:uid="{00000000-0005-0000-0000-00009C280000}"/>
    <cellStyle name="40% - 강조색5 2 6" xfId="10435" xr:uid="{00000000-0005-0000-0000-00009D280000}"/>
    <cellStyle name="40% - 강조색5 2 6 2" xfId="10436" xr:uid="{00000000-0005-0000-0000-00009E280000}"/>
    <cellStyle name="40% - 강조색5 2 6 2 2" xfId="10437" xr:uid="{00000000-0005-0000-0000-00009F280000}"/>
    <cellStyle name="40% - 강조색5 2 6 2 2 2" xfId="10438" xr:uid="{00000000-0005-0000-0000-0000A0280000}"/>
    <cellStyle name="40% - 강조색5 2 6 2 3" xfId="10439" xr:uid="{00000000-0005-0000-0000-0000A1280000}"/>
    <cellStyle name="40% - 강조색5 2 6 3" xfId="10440" xr:uid="{00000000-0005-0000-0000-0000A2280000}"/>
    <cellStyle name="40% - 강조색5 2 6 3 2" xfId="10441" xr:uid="{00000000-0005-0000-0000-0000A3280000}"/>
    <cellStyle name="40% - 강조색5 2 6 3 2 2" xfId="10442" xr:uid="{00000000-0005-0000-0000-0000A4280000}"/>
    <cellStyle name="40% - 강조색5 2 6 3 3" xfId="10443" xr:uid="{00000000-0005-0000-0000-0000A5280000}"/>
    <cellStyle name="40% - 강조색5 2 6 4" xfId="10444" xr:uid="{00000000-0005-0000-0000-0000A6280000}"/>
    <cellStyle name="40% - 강조색5 2 6 4 2" xfId="10445" xr:uid="{00000000-0005-0000-0000-0000A7280000}"/>
    <cellStyle name="40% - 강조색5 2 6 4 2 2" xfId="10446" xr:uid="{00000000-0005-0000-0000-0000A8280000}"/>
    <cellStyle name="40% - 강조색5 2 6 4 3" xfId="10447" xr:uid="{00000000-0005-0000-0000-0000A9280000}"/>
    <cellStyle name="40% - 강조색5 2 6 5" xfId="10448" xr:uid="{00000000-0005-0000-0000-0000AA280000}"/>
    <cellStyle name="40% - 강조색5 2 6 5 2" xfId="10449" xr:uid="{00000000-0005-0000-0000-0000AB280000}"/>
    <cellStyle name="40% - 강조색5 2 6 6" xfId="10450" xr:uid="{00000000-0005-0000-0000-0000AC280000}"/>
    <cellStyle name="40% - 강조색5 2 7" xfId="10451" xr:uid="{00000000-0005-0000-0000-0000AD280000}"/>
    <cellStyle name="40% - 강조색5 2 7 2" xfId="10452" xr:uid="{00000000-0005-0000-0000-0000AE280000}"/>
    <cellStyle name="40% - 강조색5 2 7 2 2" xfId="10453" xr:uid="{00000000-0005-0000-0000-0000AF280000}"/>
    <cellStyle name="40% - 강조색5 2 7 2 2 2" xfId="10454" xr:uid="{00000000-0005-0000-0000-0000B0280000}"/>
    <cellStyle name="40% - 강조색5 2 7 2 3" xfId="10455" xr:uid="{00000000-0005-0000-0000-0000B1280000}"/>
    <cellStyle name="40% - 강조색5 2 7 3" xfId="10456" xr:uid="{00000000-0005-0000-0000-0000B2280000}"/>
    <cellStyle name="40% - 강조색5 2 7 3 2" xfId="10457" xr:uid="{00000000-0005-0000-0000-0000B3280000}"/>
    <cellStyle name="40% - 강조색5 2 7 3 2 2" xfId="10458" xr:uid="{00000000-0005-0000-0000-0000B4280000}"/>
    <cellStyle name="40% - 강조색5 2 7 3 3" xfId="10459" xr:uid="{00000000-0005-0000-0000-0000B5280000}"/>
    <cellStyle name="40% - 강조색5 2 7 4" xfId="10460" xr:uid="{00000000-0005-0000-0000-0000B6280000}"/>
    <cellStyle name="40% - 강조색5 2 7 4 2" xfId="10461" xr:uid="{00000000-0005-0000-0000-0000B7280000}"/>
    <cellStyle name="40% - 강조색5 2 7 4 2 2" xfId="10462" xr:uid="{00000000-0005-0000-0000-0000B8280000}"/>
    <cellStyle name="40% - 강조색5 2 7 4 3" xfId="10463" xr:uid="{00000000-0005-0000-0000-0000B9280000}"/>
    <cellStyle name="40% - 강조색5 2 7 5" xfId="10464" xr:uid="{00000000-0005-0000-0000-0000BA280000}"/>
    <cellStyle name="40% - 강조색5 2 7 5 2" xfId="10465" xr:uid="{00000000-0005-0000-0000-0000BB280000}"/>
    <cellStyle name="40% - 강조색5 2 7 6" xfId="10466" xr:uid="{00000000-0005-0000-0000-0000BC280000}"/>
    <cellStyle name="40% - 강조색5 2 8" xfId="10467" xr:uid="{00000000-0005-0000-0000-0000BD280000}"/>
    <cellStyle name="40% - 강조색5 2 8 2" xfId="10468" xr:uid="{00000000-0005-0000-0000-0000BE280000}"/>
    <cellStyle name="40% - 강조색5 2 8 2 2" xfId="10469" xr:uid="{00000000-0005-0000-0000-0000BF280000}"/>
    <cellStyle name="40% - 강조색5 2 8 3" xfId="10470" xr:uid="{00000000-0005-0000-0000-0000C0280000}"/>
    <cellStyle name="40% - 강조색5 2 9" xfId="10471" xr:uid="{00000000-0005-0000-0000-0000C1280000}"/>
    <cellStyle name="40% - 강조색5 2 9 2" xfId="10472" xr:uid="{00000000-0005-0000-0000-0000C2280000}"/>
    <cellStyle name="40% - 강조색5 2 9 2 2" xfId="10473" xr:uid="{00000000-0005-0000-0000-0000C3280000}"/>
    <cellStyle name="40% - 강조색5 2 9 3" xfId="10474" xr:uid="{00000000-0005-0000-0000-0000C4280000}"/>
    <cellStyle name="40% - 강조색5 3" xfId="10475" xr:uid="{00000000-0005-0000-0000-0000C5280000}"/>
    <cellStyle name="40% - 강조색5 3 10" xfId="10476" xr:uid="{00000000-0005-0000-0000-0000C6280000}"/>
    <cellStyle name="40% - 강조색5 3 10 2" xfId="10477" xr:uid="{00000000-0005-0000-0000-0000C7280000}"/>
    <cellStyle name="40% - 강조색5 3 10 2 2" xfId="10478" xr:uid="{00000000-0005-0000-0000-0000C8280000}"/>
    <cellStyle name="40% - 강조색5 3 10 3" xfId="10479" xr:uid="{00000000-0005-0000-0000-0000C9280000}"/>
    <cellStyle name="40% - 강조색5 3 11" xfId="10480" xr:uid="{00000000-0005-0000-0000-0000CA280000}"/>
    <cellStyle name="40% - 강조색5 3 11 2" xfId="10481" xr:uid="{00000000-0005-0000-0000-0000CB280000}"/>
    <cellStyle name="40% - 강조색5 3 11 2 2" xfId="10482" xr:uid="{00000000-0005-0000-0000-0000CC280000}"/>
    <cellStyle name="40% - 강조색5 3 11 3" xfId="10483" xr:uid="{00000000-0005-0000-0000-0000CD280000}"/>
    <cellStyle name="40% - 강조색5 3 12" xfId="10484" xr:uid="{00000000-0005-0000-0000-0000CE280000}"/>
    <cellStyle name="40% - 강조색5 3 12 2" xfId="10485" xr:uid="{00000000-0005-0000-0000-0000CF280000}"/>
    <cellStyle name="40% - 강조색5 3 13" xfId="10486" xr:uid="{00000000-0005-0000-0000-0000D0280000}"/>
    <cellStyle name="40% - 강조색5 3 14" xfId="10487" xr:uid="{00000000-0005-0000-0000-0000D1280000}"/>
    <cellStyle name="40% - 강조색5 3 2" xfId="10488" xr:uid="{00000000-0005-0000-0000-0000D2280000}"/>
    <cellStyle name="40% - 강조색5 3 2 10" xfId="10489" xr:uid="{00000000-0005-0000-0000-0000D3280000}"/>
    <cellStyle name="40% - 강조색5 3 2 11" xfId="10490" xr:uid="{00000000-0005-0000-0000-0000D4280000}"/>
    <cellStyle name="40% - 강조색5 3 2 2" xfId="10491" xr:uid="{00000000-0005-0000-0000-0000D5280000}"/>
    <cellStyle name="40% - 강조색5 3 2 2 2" xfId="10492" xr:uid="{00000000-0005-0000-0000-0000D6280000}"/>
    <cellStyle name="40% - 강조색5 3 2 2 2 2" xfId="10493" xr:uid="{00000000-0005-0000-0000-0000D7280000}"/>
    <cellStyle name="40% - 강조색5 3 2 2 2 2 2" xfId="10494" xr:uid="{00000000-0005-0000-0000-0000D8280000}"/>
    <cellStyle name="40% - 강조색5 3 2 2 2 2 2 2" xfId="10495" xr:uid="{00000000-0005-0000-0000-0000D9280000}"/>
    <cellStyle name="40% - 강조색5 3 2 2 2 2 3" xfId="10496" xr:uid="{00000000-0005-0000-0000-0000DA280000}"/>
    <cellStyle name="40% - 강조색5 3 2 2 2 3" xfId="10497" xr:uid="{00000000-0005-0000-0000-0000DB280000}"/>
    <cellStyle name="40% - 강조색5 3 2 2 2 3 2" xfId="10498" xr:uid="{00000000-0005-0000-0000-0000DC280000}"/>
    <cellStyle name="40% - 강조색5 3 2 2 2 3 2 2" xfId="10499" xr:uid="{00000000-0005-0000-0000-0000DD280000}"/>
    <cellStyle name="40% - 강조색5 3 2 2 2 3 3" xfId="10500" xr:uid="{00000000-0005-0000-0000-0000DE280000}"/>
    <cellStyle name="40% - 강조색5 3 2 2 2 4" xfId="10501" xr:uid="{00000000-0005-0000-0000-0000DF280000}"/>
    <cellStyle name="40% - 강조색5 3 2 2 2 4 2" xfId="10502" xr:uid="{00000000-0005-0000-0000-0000E0280000}"/>
    <cellStyle name="40% - 강조색5 3 2 2 2 4 2 2" xfId="10503" xr:uid="{00000000-0005-0000-0000-0000E1280000}"/>
    <cellStyle name="40% - 강조색5 3 2 2 2 4 3" xfId="10504" xr:uid="{00000000-0005-0000-0000-0000E2280000}"/>
    <cellStyle name="40% - 강조색5 3 2 2 2 5" xfId="10505" xr:uid="{00000000-0005-0000-0000-0000E3280000}"/>
    <cellStyle name="40% - 강조색5 3 2 2 2 5 2" xfId="10506" xr:uid="{00000000-0005-0000-0000-0000E4280000}"/>
    <cellStyle name="40% - 강조색5 3 2 2 2 6" xfId="10507" xr:uid="{00000000-0005-0000-0000-0000E5280000}"/>
    <cellStyle name="40% - 강조색5 3 2 2 3" xfId="10508" xr:uid="{00000000-0005-0000-0000-0000E6280000}"/>
    <cellStyle name="40% - 강조색5 3 2 2 3 2" xfId="10509" xr:uid="{00000000-0005-0000-0000-0000E7280000}"/>
    <cellStyle name="40% - 강조색5 3 2 2 3 2 2" xfId="10510" xr:uid="{00000000-0005-0000-0000-0000E8280000}"/>
    <cellStyle name="40% - 강조색5 3 2 2 3 3" xfId="10511" xr:uid="{00000000-0005-0000-0000-0000E9280000}"/>
    <cellStyle name="40% - 강조색5 3 2 2 4" xfId="10512" xr:uid="{00000000-0005-0000-0000-0000EA280000}"/>
    <cellStyle name="40% - 강조색5 3 2 2 4 2" xfId="10513" xr:uid="{00000000-0005-0000-0000-0000EB280000}"/>
    <cellStyle name="40% - 강조색5 3 2 2 4 2 2" xfId="10514" xr:uid="{00000000-0005-0000-0000-0000EC280000}"/>
    <cellStyle name="40% - 강조색5 3 2 2 4 3" xfId="10515" xr:uid="{00000000-0005-0000-0000-0000ED280000}"/>
    <cellStyle name="40% - 강조색5 3 2 2 5" xfId="10516" xr:uid="{00000000-0005-0000-0000-0000EE280000}"/>
    <cellStyle name="40% - 강조색5 3 2 2 5 2" xfId="10517" xr:uid="{00000000-0005-0000-0000-0000EF280000}"/>
    <cellStyle name="40% - 강조색5 3 2 2 5 2 2" xfId="10518" xr:uid="{00000000-0005-0000-0000-0000F0280000}"/>
    <cellStyle name="40% - 강조색5 3 2 2 5 3" xfId="10519" xr:uid="{00000000-0005-0000-0000-0000F1280000}"/>
    <cellStyle name="40% - 강조색5 3 2 2 6" xfId="10520" xr:uid="{00000000-0005-0000-0000-0000F2280000}"/>
    <cellStyle name="40% - 강조색5 3 2 2 6 2" xfId="10521" xr:uid="{00000000-0005-0000-0000-0000F3280000}"/>
    <cellStyle name="40% - 강조색5 3 2 2 6 2 2" xfId="10522" xr:uid="{00000000-0005-0000-0000-0000F4280000}"/>
    <cellStyle name="40% - 강조색5 3 2 2 6 3" xfId="10523" xr:uid="{00000000-0005-0000-0000-0000F5280000}"/>
    <cellStyle name="40% - 강조색5 3 2 2 7" xfId="10524" xr:uid="{00000000-0005-0000-0000-0000F6280000}"/>
    <cellStyle name="40% - 강조색5 3 2 2 7 2" xfId="10525" xr:uid="{00000000-0005-0000-0000-0000F7280000}"/>
    <cellStyle name="40% - 강조색5 3 2 2 8" xfId="10526" xr:uid="{00000000-0005-0000-0000-0000F8280000}"/>
    <cellStyle name="40% - 강조색5 3 2 2 9" xfId="10527" xr:uid="{00000000-0005-0000-0000-0000F9280000}"/>
    <cellStyle name="40% - 강조색5 3 2 3" xfId="10528" xr:uid="{00000000-0005-0000-0000-0000FA280000}"/>
    <cellStyle name="40% - 강조색5 3 2 3 2" xfId="10529" xr:uid="{00000000-0005-0000-0000-0000FB280000}"/>
    <cellStyle name="40% - 강조색5 3 2 3 2 2" xfId="10530" xr:uid="{00000000-0005-0000-0000-0000FC280000}"/>
    <cellStyle name="40% - 강조색5 3 2 3 2 2 2" xfId="10531" xr:uid="{00000000-0005-0000-0000-0000FD280000}"/>
    <cellStyle name="40% - 강조색5 3 2 3 2 3" xfId="10532" xr:uid="{00000000-0005-0000-0000-0000FE280000}"/>
    <cellStyle name="40% - 강조색5 3 2 3 3" xfId="10533" xr:uid="{00000000-0005-0000-0000-0000FF280000}"/>
    <cellStyle name="40% - 강조색5 3 2 3 3 2" xfId="10534" xr:uid="{00000000-0005-0000-0000-000000290000}"/>
    <cellStyle name="40% - 강조색5 3 2 3 3 2 2" xfId="10535" xr:uid="{00000000-0005-0000-0000-000001290000}"/>
    <cellStyle name="40% - 강조색5 3 2 3 3 3" xfId="10536" xr:uid="{00000000-0005-0000-0000-000002290000}"/>
    <cellStyle name="40% - 강조색5 3 2 3 4" xfId="10537" xr:uid="{00000000-0005-0000-0000-000003290000}"/>
    <cellStyle name="40% - 강조색5 3 2 3 4 2" xfId="10538" xr:uid="{00000000-0005-0000-0000-000004290000}"/>
    <cellStyle name="40% - 강조색5 3 2 3 4 2 2" xfId="10539" xr:uid="{00000000-0005-0000-0000-000005290000}"/>
    <cellStyle name="40% - 강조색5 3 2 3 4 3" xfId="10540" xr:uid="{00000000-0005-0000-0000-000006290000}"/>
    <cellStyle name="40% - 강조색5 3 2 3 5" xfId="10541" xr:uid="{00000000-0005-0000-0000-000007290000}"/>
    <cellStyle name="40% - 강조색5 3 2 3 5 2" xfId="10542" xr:uid="{00000000-0005-0000-0000-000008290000}"/>
    <cellStyle name="40% - 강조색5 3 2 3 6" xfId="10543" xr:uid="{00000000-0005-0000-0000-000009290000}"/>
    <cellStyle name="40% - 강조색5 3 2 4" xfId="10544" xr:uid="{00000000-0005-0000-0000-00000A290000}"/>
    <cellStyle name="40% - 강조색5 3 2 4 2" xfId="10545" xr:uid="{00000000-0005-0000-0000-00000B290000}"/>
    <cellStyle name="40% - 강조색5 3 2 4 2 2" xfId="10546" xr:uid="{00000000-0005-0000-0000-00000C290000}"/>
    <cellStyle name="40% - 강조색5 3 2 4 2 2 2" xfId="10547" xr:uid="{00000000-0005-0000-0000-00000D290000}"/>
    <cellStyle name="40% - 강조색5 3 2 4 2 3" xfId="10548" xr:uid="{00000000-0005-0000-0000-00000E290000}"/>
    <cellStyle name="40% - 강조색5 3 2 4 3" xfId="10549" xr:uid="{00000000-0005-0000-0000-00000F290000}"/>
    <cellStyle name="40% - 강조색5 3 2 4 3 2" xfId="10550" xr:uid="{00000000-0005-0000-0000-000010290000}"/>
    <cellStyle name="40% - 강조색5 3 2 4 3 2 2" xfId="10551" xr:uid="{00000000-0005-0000-0000-000011290000}"/>
    <cellStyle name="40% - 강조색5 3 2 4 3 3" xfId="10552" xr:uid="{00000000-0005-0000-0000-000012290000}"/>
    <cellStyle name="40% - 강조색5 3 2 4 4" xfId="10553" xr:uid="{00000000-0005-0000-0000-000013290000}"/>
    <cellStyle name="40% - 강조색5 3 2 4 4 2" xfId="10554" xr:uid="{00000000-0005-0000-0000-000014290000}"/>
    <cellStyle name="40% - 강조색5 3 2 4 4 2 2" xfId="10555" xr:uid="{00000000-0005-0000-0000-000015290000}"/>
    <cellStyle name="40% - 강조색5 3 2 4 4 3" xfId="10556" xr:uid="{00000000-0005-0000-0000-000016290000}"/>
    <cellStyle name="40% - 강조색5 3 2 4 5" xfId="10557" xr:uid="{00000000-0005-0000-0000-000017290000}"/>
    <cellStyle name="40% - 강조색5 3 2 4 5 2" xfId="10558" xr:uid="{00000000-0005-0000-0000-000018290000}"/>
    <cellStyle name="40% - 강조색5 3 2 4 6" xfId="10559" xr:uid="{00000000-0005-0000-0000-000019290000}"/>
    <cellStyle name="40% - 강조색5 3 2 5" xfId="10560" xr:uid="{00000000-0005-0000-0000-00001A290000}"/>
    <cellStyle name="40% - 강조색5 3 2 5 2" xfId="10561" xr:uid="{00000000-0005-0000-0000-00001B290000}"/>
    <cellStyle name="40% - 강조색5 3 2 5 2 2" xfId="10562" xr:uid="{00000000-0005-0000-0000-00001C290000}"/>
    <cellStyle name="40% - 강조색5 3 2 5 3" xfId="10563" xr:uid="{00000000-0005-0000-0000-00001D290000}"/>
    <cellStyle name="40% - 강조색5 3 2 6" xfId="10564" xr:uid="{00000000-0005-0000-0000-00001E290000}"/>
    <cellStyle name="40% - 강조색5 3 2 6 2" xfId="10565" xr:uid="{00000000-0005-0000-0000-00001F290000}"/>
    <cellStyle name="40% - 강조색5 3 2 6 2 2" xfId="10566" xr:uid="{00000000-0005-0000-0000-000020290000}"/>
    <cellStyle name="40% - 강조색5 3 2 6 3" xfId="10567" xr:uid="{00000000-0005-0000-0000-000021290000}"/>
    <cellStyle name="40% - 강조색5 3 2 7" xfId="10568" xr:uid="{00000000-0005-0000-0000-000022290000}"/>
    <cellStyle name="40% - 강조색5 3 2 7 2" xfId="10569" xr:uid="{00000000-0005-0000-0000-000023290000}"/>
    <cellStyle name="40% - 강조색5 3 2 7 2 2" xfId="10570" xr:uid="{00000000-0005-0000-0000-000024290000}"/>
    <cellStyle name="40% - 강조색5 3 2 7 3" xfId="10571" xr:uid="{00000000-0005-0000-0000-000025290000}"/>
    <cellStyle name="40% - 강조색5 3 2 8" xfId="10572" xr:uid="{00000000-0005-0000-0000-000026290000}"/>
    <cellStyle name="40% - 강조색5 3 2 8 2" xfId="10573" xr:uid="{00000000-0005-0000-0000-000027290000}"/>
    <cellStyle name="40% - 강조색5 3 2 8 2 2" xfId="10574" xr:uid="{00000000-0005-0000-0000-000028290000}"/>
    <cellStyle name="40% - 강조색5 3 2 8 3" xfId="10575" xr:uid="{00000000-0005-0000-0000-000029290000}"/>
    <cellStyle name="40% - 강조색5 3 2 9" xfId="10576" xr:uid="{00000000-0005-0000-0000-00002A290000}"/>
    <cellStyle name="40% - 강조색5 3 2 9 2" xfId="10577" xr:uid="{00000000-0005-0000-0000-00002B290000}"/>
    <cellStyle name="40% - 강조색5 3 3" xfId="10578" xr:uid="{00000000-0005-0000-0000-00002C290000}"/>
    <cellStyle name="40% - 강조색5 3 3 10" xfId="10579" xr:uid="{00000000-0005-0000-0000-00002D290000}"/>
    <cellStyle name="40% - 강조색5 3 3 11" xfId="10580" xr:uid="{00000000-0005-0000-0000-00002E290000}"/>
    <cellStyle name="40% - 강조색5 3 3 2" xfId="10581" xr:uid="{00000000-0005-0000-0000-00002F290000}"/>
    <cellStyle name="40% - 강조색5 3 3 2 2" xfId="10582" xr:uid="{00000000-0005-0000-0000-000030290000}"/>
    <cellStyle name="40% - 강조색5 3 3 2 2 2" xfId="10583" xr:uid="{00000000-0005-0000-0000-000031290000}"/>
    <cellStyle name="40% - 강조색5 3 3 2 2 2 2" xfId="10584" xr:uid="{00000000-0005-0000-0000-000032290000}"/>
    <cellStyle name="40% - 강조색5 3 3 2 2 2 2 2" xfId="10585" xr:uid="{00000000-0005-0000-0000-000033290000}"/>
    <cellStyle name="40% - 강조색5 3 3 2 2 2 3" xfId="10586" xr:uid="{00000000-0005-0000-0000-000034290000}"/>
    <cellStyle name="40% - 강조색5 3 3 2 2 3" xfId="10587" xr:uid="{00000000-0005-0000-0000-000035290000}"/>
    <cellStyle name="40% - 강조색5 3 3 2 2 3 2" xfId="10588" xr:uid="{00000000-0005-0000-0000-000036290000}"/>
    <cellStyle name="40% - 강조색5 3 3 2 2 3 2 2" xfId="10589" xr:uid="{00000000-0005-0000-0000-000037290000}"/>
    <cellStyle name="40% - 강조색5 3 3 2 2 3 3" xfId="10590" xr:uid="{00000000-0005-0000-0000-000038290000}"/>
    <cellStyle name="40% - 강조색5 3 3 2 2 4" xfId="10591" xr:uid="{00000000-0005-0000-0000-000039290000}"/>
    <cellStyle name="40% - 강조색5 3 3 2 2 4 2" xfId="10592" xr:uid="{00000000-0005-0000-0000-00003A290000}"/>
    <cellStyle name="40% - 강조색5 3 3 2 2 4 2 2" xfId="10593" xr:uid="{00000000-0005-0000-0000-00003B290000}"/>
    <cellStyle name="40% - 강조색5 3 3 2 2 4 3" xfId="10594" xr:uid="{00000000-0005-0000-0000-00003C290000}"/>
    <cellStyle name="40% - 강조색5 3 3 2 2 5" xfId="10595" xr:uid="{00000000-0005-0000-0000-00003D290000}"/>
    <cellStyle name="40% - 강조색5 3 3 2 2 5 2" xfId="10596" xr:uid="{00000000-0005-0000-0000-00003E290000}"/>
    <cellStyle name="40% - 강조색5 3 3 2 2 6" xfId="10597" xr:uid="{00000000-0005-0000-0000-00003F290000}"/>
    <cellStyle name="40% - 강조색5 3 3 2 3" xfId="10598" xr:uid="{00000000-0005-0000-0000-000040290000}"/>
    <cellStyle name="40% - 강조색5 3 3 2 3 2" xfId="10599" xr:uid="{00000000-0005-0000-0000-000041290000}"/>
    <cellStyle name="40% - 강조색5 3 3 2 3 2 2" xfId="10600" xr:uid="{00000000-0005-0000-0000-000042290000}"/>
    <cellStyle name="40% - 강조색5 3 3 2 3 3" xfId="10601" xr:uid="{00000000-0005-0000-0000-000043290000}"/>
    <cellStyle name="40% - 강조색5 3 3 2 4" xfId="10602" xr:uid="{00000000-0005-0000-0000-000044290000}"/>
    <cellStyle name="40% - 강조색5 3 3 2 4 2" xfId="10603" xr:uid="{00000000-0005-0000-0000-000045290000}"/>
    <cellStyle name="40% - 강조색5 3 3 2 4 2 2" xfId="10604" xr:uid="{00000000-0005-0000-0000-000046290000}"/>
    <cellStyle name="40% - 강조색5 3 3 2 4 3" xfId="10605" xr:uid="{00000000-0005-0000-0000-000047290000}"/>
    <cellStyle name="40% - 강조색5 3 3 2 5" xfId="10606" xr:uid="{00000000-0005-0000-0000-000048290000}"/>
    <cellStyle name="40% - 강조색5 3 3 2 5 2" xfId="10607" xr:uid="{00000000-0005-0000-0000-000049290000}"/>
    <cellStyle name="40% - 강조색5 3 3 2 5 2 2" xfId="10608" xr:uid="{00000000-0005-0000-0000-00004A290000}"/>
    <cellStyle name="40% - 강조색5 3 3 2 5 3" xfId="10609" xr:uid="{00000000-0005-0000-0000-00004B290000}"/>
    <cellStyle name="40% - 강조색5 3 3 2 6" xfId="10610" xr:uid="{00000000-0005-0000-0000-00004C290000}"/>
    <cellStyle name="40% - 강조색5 3 3 2 6 2" xfId="10611" xr:uid="{00000000-0005-0000-0000-00004D290000}"/>
    <cellStyle name="40% - 강조색5 3 3 2 6 2 2" xfId="10612" xr:uid="{00000000-0005-0000-0000-00004E290000}"/>
    <cellStyle name="40% - 강조색5 3 3 2 6 3" xfId="10613" xr:uid="{00000000-0005-0000-0000-00004F290000}"/>
    <cellStyle name="40% - 강조색5 3 3 2 7" xfId="10614" xr:uid="{00000000-0005-0000-0000-000050290000}"/>
    <cellStyle name="40% - 강조색5 3 3 2 7 2" xfId="10615" xr:uid="{00000000-0005-0000-0000-000051290000}"/>
    <cellStyle name="40% - 강조색5 3 3 2 8" xfId="10616" xr:uid="{00000000-0005-0000-0000-000052290000}"/>
    <cellStyle name="40% - 강조색5 3 3 2 9" xfId="10617" xr:uid="{00000000-0005-0000-0000-000053290000}"/>
    <cellStyle name="40% - 강조색5 3 3 3" xfId="10618" xr:uid="{00000000-0005-0000-0000-000054290000}"/>
    <cellStyle name="40% - 강조색5 3 3 3 2" xfId="10619" xr:uid="{00000000-0005-0000-0000-000055290000}"/>
    <cellStyle name="40% - 강조색5 3 3 3 2 2" xfId="10620" xr:uid="{00000000-0005-0000-0000-000056290000}"/>
    <cellStyle name="40% - 강조색5 3 3 3 2 2 2" xfId="10621" xr:uid="{00000000-0005-0000-0000-000057290000}"/>
    <cellStyle name="40% - 강조색5 3 3 3 2 3" xfId="10622" xr:uid="{00000000-0005-0000-0000-000058290000}"/>
    <cellStyle name="40% - 강조색5 3 3 3 3" xfId="10623" xr:uid="{00000000-0005-0000-0000-000059290000}"/>
    <cellStyle name="40% - 강조색5 3 3 3 3 2" xfId="10624" xr:uid="{00000000-0005-0000-0000-00005A290000}"/>
    <cellStyle name="40% - 강조색5 3 3 3 3 2 2" xfId="10625" xr:uid="{00000000-0005-0000-0000-00005B290000}"/>
    <cellStyle name="40% - 강조색5 3 3 3 3 3" xfId="10626" xr:uid="{00000000-0005-0000-0000-00005C290000}"/>
    <cellStyle name="40% - 강조색5 3 3 3 4" xfId="10627" xr:uid="{00000000-0005-0000-0000-00005D290000}"/>
    <cellStyle name="40% - 강조색5 3 3 3 4 2" xfId="10628" xr:uid="{00000000-0005-0000-0000-00005E290000}"/>
    <cellStyle name="40% - 강조색5 3 3 3 4 2 2" xfId="10629" xr:uid="{00000000-0005-0000-0000-00005F290000}"/>
    <cellStyle name="40% - 강조색5 3 3 3 4 3" xfId="10630" xr:uid="{00000000-0005-0000-0000-000060290000}"/>
    <cellStyle name="40% - 강조색5 3 3 3 5" xfId="10631" xr:uid="{00000000-0005-0000-0000-000061290000}"/>
    <cellStyle name="40% - 강조색5 3 3 3 5 2" xfId="10632" xr:uid="{00000000-0005-0000-0000-000062290000}"/>
    <cellStyle name="40% - 강조색5 3 3 3 6" xfId="10633" xr:uid="{00000000-0005-0000-0000-000063290000}"/>
    <cellStyle name="40% - 강조색5 3 3 4" xfId="10634" xr:uid="{00000000-0005-0000-0000-000064290000}"/>
    <cellStyle name="40% - 강조색5 3 3 4 2" xfId="10635" xr:uid="{00000000-0005-0000-0000-000065290000}"/>
    <cellStyle name="40% - 강조색5 3 3 4 2 2" xfId="10636" xr:uid="{00000000-0005-0000-0000-000066290000}"/>
    <cellStyle name="40% - 강조색5 3 3 4 2 2 2" xfId="10637" xr:uid="{00000000-0005-0000-0000-000067290000}"/>
    <cellStyle name="40% - 강조색5 3 3 4 2 3" xfId="10638" xr:uid="{00000000-0005-0000-0000-000068290000}"/>
    <cellStyle name="40% - 강조색5 3 3 4 3" xfId="10639" xr:uid="{00000000-0005-0000-0000-000069290000}"/>
    <cellStyle name="40% - 강조색5 3 3 4 3 2" xfId="10640" xr:uid="{00000000-0005-0000-0000-00006A290000}"/>
    <cellStyle name="40% - 강조색5 3 3 4 3 2 2" xfId="10641" xr:uid="{00000000-0005-0000-0000-00006B290000}"/>
    <cellStyle name="40% - 강조색5 3 3 4 3 3" xfId="10642" xr:uid="{00000000-0005-0000-0000-00006C290000}"/>
    <cellStyle name="40% - 강조색5 3 3 4 4" xfId="10643" xr:uid="{00000000-0005-0000-0000-00006D290000}"/>
    <cellStyle name="40% - 강조색5 3 3 4 4 2" xfId="10644" xr:uid="{00000000-0005-0000-0000-00006E290000}"/>
    <cellStyle name="40% - 강조색5 3 3 4 4 2 2" xfId="10645" xr:uid="{00000000-0005-0000-0000-00006F290000}"/>
    <cellStyle name="40% - 강조색5 3 3 4 4 3" xfId="10646" xr:uid="{00000000-0005-0000-0000-000070290000}"/>
    <cellStyle name="40% - 강조색5 3 3 4 5" xfId="10647" xr:uid="{00000000-0005-0000-0000-000071290000}"/>
    <cellStyle name="40% - 강조색5 3 3 4 5 2" xfId="10648" xr:uid="{00000000-0005-0000-0000-000072290000}"/>
    <cellStyle name="40% - 강조색5 3 3 4 6" xfId="10649" xr:uid="{00000000-0005-0000-0000-000073290000}"/>
    <cellStyle name="40% - 강조색5 3 3 5" xfId="10650" xr:uid="{00000000-0005-0000-0000-000074290000}"/>
    <cellStyle name="40% - 강조색5 3 3 5 2" xfId="10651" xr:uid="{00000000-0005-0000-0000-000075290000}"/>
    <cellStyle name="40% - 강조색5 3 3 5 2 2" xfId="10652" xr:uid="{00000000-0005-0000-0000-000076290000}"/>
    <cellStyle name="40% - 강조색5 3 3 5 3" xfId="10653" xr:uid="{00000000-0005-0000-0000-000077290000}"/>
    <cellStyle name="40% - 강조색5 3 3 6" xfId="10654" xr:uid="{00000000-0005-0000-0000-000078290000}"/>
    <cellStyle name="40% - 강조색5 3 3 6 2" xfId="10655" xr:uid="{00000000-0005-0000-0000-000079290000}"/>
    <cellStyle name="40% - 강조색5 3 3 6 2 2" xfId="10656" xr:uid="{00000000-0005-0000-0000-00007A290000}"/>
    <cellStyle name="40% - 강조색5 3 3 6 3" xfId="10657" xr:uid="{00000000-0005-0000-0000-00007B290000}"/>
    <cellStyle name="40% - 강조색5 3 3 7" xfId="10658" xr:uid="{00000000-0005-0000-0000-00007C290000}"/>
    <cellStyle name="40% - 강조색5 3 3 7 2" xfId="10659" xr:uid="{00000000-0005-0000-0000-00007D290000}"/>
    <cellStyle name="40% - 강조색5 3 3 7 2 2" xfId="10660" xr:uid="{00000000-0005-0000-0000-00007E290000}"/>
    <cellStyle name="40% - 강조색5 3 3 7 3" xfId="10661" xr:uid="{00000000-0005-0000-0000-00007F290000}"/>
    <cellStyle name="40% - 강조색5 3 3 8" xfId="10662" xr:uid="{00000000-0005-0000-0000-000080290000}"/>
    <cellStyle name="40% - 강조색5 3 3 8 2" xfId="10663" xr:uid="{00000000-0005-0000-0000-000081290000}"/>
    <cellStyle name="40% - 강조색5 3 3 8 2 2" xfId="10664" xr:uid="{00000000-0005-0000-0000-000082290000}"/>
    <cellStyle name="40% - 강조색5 3 3 8 3" xfId="10665" xr:uid="{00000000-0005-0000-0000-000083290000}"/>
    <cellStyle name="40% - 강조색5 3 3 9" xfId="10666" xr:uid="{00000000-0005-0000-0000-000084290000}"/>
    <cellStyle name="40% - 강조색5 3 3 9 2" xfId="10667" xr:uid="{00000000-0005-0000-0000-000085290000}"/>
    <cellStyle name="40% - 강조색5 3 4" xfId="10668" xr:uid="{00000000-0005-0000-0000-000086290000}"/>
    <cellStyle name="40% - 강조색5 3 4 10" xfId="10669" xr:uid="{00000000-0005-0000-0000-000087290000}"/>
    <cellStyle name="40% - 강조색5 3 4 2" xfId="10670" xr:uid="{00000000-0005-0000-0000-000088290000}"/>
    <cellStyle name="40% - 강조색5 3 4 2 2" xfId="10671" xr:uid="{00000000-0005-0000-0000-000089290000}"/>
    <cellStyle name="40% - 강조색5 3 4 2 2 2" xfId="10672" xr:uid="{00000000-0005-0000-0000-00008A290000}"/>
    <cellStyle name="40% - 강조색5 3 4 2 2 2 2" xfId="10673" xr:uid="{00000000-0005-0000-0000-00008B290000}"/>
    <cellStyle name="40% - 강조색5 3 4 2 2 2 2 2" xfId="10674" xr:uid="{00000000-0005-0000-0000-00008C290000}"/>
    <cellStyle name="40% - 강조색5 3 4 2 2 2 3" xfId="10675" xr:uid="{00000000-0005-0000-0000-00008D290000}"/>
    <cellStyle name="40% - 강조색5 3 4 2 2 3" xfId="10676" xr:uid="{00000000-0005-0000-0000-00008E290000}"/>
    <cellStyle name="40% - 강조색5 3 4 2 2 3 2" xfId="10677" xr:uid="{00000000-0005-0000-0000-00008F290000}"/>
    <cellStyle name="40% - 강조색5 3 4 2 2 3 2 2" xfId="10678" xr:uid="{00000000-0005-0000-0000-000090290000}"/>
    <cellStyle name="40% - 강조색5 3 4 2 2 3 3" xfId="10679" xr:uid="{00000000-0005-0000-0000-000091290000}"/>
    <cellStyle name="40% - 강조색5 3 4 2 2 4" xfId="10680" xr:uid="{00000000-0005-0000-0000-000092290000}"/>
    <cellStyle name="40% - 강조색5 3 4 2 2 4 2" xfId="10681" xr:uid="{00000000-0005-0000-0000-000093290000}"/>
    <cellStyle name="40% - 강조색5 3 4 2 2 4 2 2" xfId="10682" xr:uid="{00000000-0005-0000-0000-000094290000}"/>
    <cellStyle name="40% - 강조색5 3 4 2 2 4 3" xfId="10683" xr:uid="{00000000-0005-0000-0000-000095290000}"/>
    <cellStyle name="40% - 강조색5 3 4 2 2 5" xfId="10684" xr:uid="{00000000-0005-0000-0000-000096290000}"/>
    <cellStyle name="40% - 강조색5 3 4 2 2 5 2" xfId="10685" xr:uid="{00000000-0005-0000-0000-000097290000}"/>
    <cellStyle name="40% - 강조색5 3 4 2 2 6" xfId="10686" xr:uid="{00000000-0005-0000-0000-000098290000}"/>
    <cellStyle name="40% - 강조색5 3 4 2 3" xfId="10687" xr:uid="{00000000-0005-0000-0000-000099290000}"/>
    <cellStyle name="40% - 강조색5 3 4 2 3 2" xfId="10688" xr:uid="{00000000-0005-0000-0000-00009A290000}"/>
    <cellStyle name="40% - 강조색5 3 4 2 3 2 2" xfId="10689" xr:uid="{00000000-0005-0000-0000-00009B290000}"/>
    <cellStyle name="40% - 강조색5 3 4 2 3 3" xfId="10690" xr:uid="{00000000-0005-0000-0000-00009C290000}"/>
    <cellStyle name="40% - 강조색5 3 4 2 4" xfId="10691" xr:uid="{00000000-0005-0000-0000-00009D290000}"/>
    <cellStyle name="40% - 강조색5 3 4 2 4 2" xfId="10692" xr:uid="{00000000-0005-0000-0000-00009E290000}"/>
    <cellStyle name="40% - 강조색5 3 4 2 4 2 2" xfId="10693" xr:uid="{00000000-0005-0000-0000-00009F290000}"/>
    <cellStyle name="40% - 강조색5 3 4 2 4 3" xfId="10694" xr:uid="{00000000-0005-0000-0000-0000A0290000}"/>
    <cellStyle name="40% - 강조색5 3 4 2 5" xfId="10695" xr:uid="{00000000-0005-0000-0000-0000A1290000}"/>
    <cellStyle name="40% - 강조색5 3 4 2 5 2" xfId="10696" xr:uid="{00000000-0005-0000-0000-0000A2290000}"/>
    <cellStyle name="40% - 강조색5 3 4 2 5 2 2" xfId="10697" xr:uid="{00000000-0005-0000-0000-0000A3290000}"/>
    <cellStyle name="40% - 강조색5 3 4 2 5 3" xfId="10698" xr:uid="{00000000-0005-0000-0000-0000A4290000}"/>
    <cellStyle name="40% - 강조색5 3 4 2 6" xfId="10699" xr:uid="{00000000-0005-0000-0000-0000A5290000}"/>
    <cellStyle name="40% - 강조색5 3 4 2 6 2" xfId="10700" xr:uid="{00000000-0005-0000-0000-0000A6290000}"/>
    <cellStyle name="40% - 강조색5 3 4 2 7" xfId="10701" xr:uid="{00000000-0005-0000-0000-0000A7290000}"/>
    <cellStyle name="40% - 강조색5 3 4 2 8" xfId="10702" xr:uid="{00000000-0005-0000-0000-0000A8290000}"/>
    <cellStyle name="40% - 강조색5 3 4 3" xfId="10703" xr:uid="{00000000-0005-0000-0000-0000A9290000}"/>
    <cellStyle name="40% - 강조색5 3 4 3 2" xfId="10704" xr:uid="{00000000-0005-0000-0000-0000AA290000}"/>
    <cellStyle name="40% - 강조색5 3 4 3 2 2" xfId="10705" xr:uid="{00000000-0005-0000-0000-0000AB290000}"/>
    <cellStyle name="40% - 강조색5 3 4 3 2 2 2" xfId="10706" xr:uid="{00000000-0005-0000-0000-0000AC290000}"/>
    <cellStyle name="40% - 강조색5 3 4 3 2 3" xfId="10707" xr:uid="{00000000-0005-0000-0000-0000AD290000}"/>
    <cellStyle name="40% - 강조색5 3 4 3 3" xfId="10708" xr:uid="{00000000-0005-0000-0000-0000AE290000}"/>
    <cellStyle name="40% - 강조색5 3 4 3 3 2" xfId="10709" xr:uid="{00000000-0005-0000-0000-0000AF290000}"/>
    <cellStyle name="40% - 강조색5 3 4 3 3 2 2" xfId="10710" xr:uid="{00000000-0005-0000-0000-0000B0290000}"/>
    <cellStyle name="40% - 강조색5 3 4 3 3 3" xfId="10711" xr:uid="{00000000-0005-0000-0000-0000B1290000}"/>
    <cellStyle name="40% - 강조색5 3 4 3 4" xfId="10712" xr:uid="{00000000-0005-0000-0000-0000B2290000}"/>
    <cellStyle name="40% - 강조색5 3 4 3 4 2" xfId="10713" xr:uid="{00000000-0005-0000-0000-0000B3290000}"/>
    <cellStyle name="40% - 강조색5 3 4 3 4 2 2" xfId="10714" xr:uid="{00000000-0005-0000-0000-0000B4290000}"/>
    <cellStyle name="40% - 강조색5 3 4 3 4 3" xfId="10715" xr:uid="{00000000-0005-0000-0000-0000B5290000}"/>
    <cellStyle name="40% - 강조색5 3 4 3 5" xfId="10716" xr:uid="{00000000-0005-0000-0000-0000B6290000}"/>
    <cellStyle name="40% - 강조색5 3 4 3 5 2" xfId="10717" xr:uid="{00000000-0005-0000-0000-0000B7290000}"/>
    <cellStyle name="40% - 강조색5 3 4 3 6" xfId="10718" xr:uid="{00000000-0005-0000-0000-0000B8290000}"/>
    <cellStyle name="40% - 강조색5 3 4 4" xfId="10719" xr:uid="{00000000-0005-0000-0000-0000B9290000}"/>
    <cellStyle name="40% - 강조색5 3 4 4 2" xfId="10720" xr:uid="{00000000-0005-0000-0000-0000BA290000}"/>
    <cellStyle name="40% - 강조색5 3 4 4 2 2" xfId="10721" xr:uid="{00000000-0005-0000-0000-0000BB290000}"/>
    <cellStyle name="40% - 강조색5 3 4 4 3" xfId="10722" xr:uid="{00000000-0005-0000-0000-0000BC290000}"/>
    <cellStyle name="40% - 강조색5 3 4 5" xfId="10723" xr:uid="{00000000-0005-0000-0000-0000BD290000}"/>
    <cellStyle name="40% - 강조색5 3 4 5 2" xfId="10724" xr:uid="{00000000-0005-0000-0000-0000BE290000}"/>
    <cellStyle name="40% - 강조색5 3 4 5 2 2" xfId="10725" xr:uid="{00000000-0005-0000-0000-0000BF290000}"/>
    <cellStyle name="40% - 강조색5 3 4 5 3" xfId="10726" xr:uid="{00000000-0005-0000-0000-0000C0290000}"/>
    <cellStyle name="40% - 강조색5 3 4 6" xfId="10727" xr:uid="{00000000-0005-0000-0000-0000C1290000}"/>
    <cellStyle name="40% - 강조색5 3 4 6 2" xfId="10728" xr:uid="{00000000-0005-0000-0000-0000C2290000}"/>
    <cellStyle name="40% - 강조색5 3 4 6 2 2" xfId="10729" xr:uid="{00000000-0005-0000-0000-0000C3290000}"/>
    <cellStyle name="40% - 강조색5 3 4 6 3" xfId="10730" xr:uid="{00000000-0005-0000-0000-0000C4290000}"/>
    <cellStyle name="40% - 강조색5 3 4 7" xfId="10731" xr:uid="{00000000-0005-0000-0000-0000C5290000}"/>
    <cellStyle name="40% - 강조색5 3 4 7 2" xfId="10732" xr:uid="{00000000-0005-0000-0000-0000C6290000}"/>
    <cellStyle name="40% - 강조색5 3 4 7 2 2" xfId="10733" xr:uid="{00000000-0005-0000-0000-0000C7290000}"/>
    <cellStyle name="40% - 강조색5 3 4 7 3" xfId="10734" xr:uid="{00000000-0005-0000-0000-0000C8290000}"/>
    <cellStyle name="40% - 강조색5 3 4 8" xfId="10735" xr:uid="{00000000-0005-0000-0000-0000C9290000}"/>
    <cellStyle name="40% - 강조색5 3 4 8 2" xfId="10736" xr:uid="{00000000-0005-0000-0000-0000CA290000}"/>
    <cellStyle name="40% - 강조색5 3 4 9" xfId="10737" xr:uid="{00000000-0005-0000-0000-0000CB290000}"/>
    <cellStyle name="40% - 강조색5 3 5" xfId="10738" xr:uid="{00000000-0005-0000-0000-0000CC290000}"/>
    <cellStyle name="40% - 강조색5 3 5 2" xfId="10739" xr:uid="{00000000-0005-0000-0000-0000CD290000}"/>
    <cellStyle name="40% - 강조색5 3 5 2 2" xfId="10740" xr:uid="{00000000-0005-0000-0000-0000CE290000}"/>
    <cellStyle name="40% - 강조색5 3 5 2 2 2" xfId="10741" xr:uid="{00000000-0005-0000-0000-0000CF290000}"/>
    <cellStyle name="40% - 강조색5 3 5 2 2 2 2" xfId="10742" xr:uid="{00000000-0005-0000-0000-0000D0290000}"/>
    <cellStyle name="40% - 강조색5 3 5 2 2 3" xfId="10743" xr:uid="{00000000-0005-0000-0000-0000D1290000}"/>
    <cellStyle name="40% - 강조색5 3 5 2 3" xfId="10744" xr:uid="{00000000-0005-0000-0000-0000D2290000}"/>
    <cellStyle name="40% - 강조색5 3 5 2 3 2" xfId="10745" xr:uid="{00000000-0005-0000-0000-0000D3290000}"/>
    <cellStyle name="40% - 강조색5 3 5 2 3 2 2" xfId="10746" xr:uid="{00000000-0005-0000-0000-0000D4290000}"/>
    <cellStyle name="40% - 강조색5 3 5 2 3 3" xfId="10747" xr:uid="{00000000-0005-0000-0000-0000D5290000}"/>
    <cellStyle name="40% - 강조색5 3 5 2 4" xfId="10748" xr:uid="{00000000-0005-0000-0000-0000D6290000}"/>
    <cellStyle name="40% - 강조색5 3 5 2 4 2" xfId="10749" xr:uid="{00000000-0005-0000-0000-0000D7290000}"/>
    <cellStyle name="40% - 강조색5 3 5 2 4 2 2" xfId="10750" xr:uid="{00000000-0005-0000-0000-0000D8290000}"/>
    <cellStyle name="40% - 강조색5 3 5 2 4 3" xfId="10751" xr:uid="{00000000-0005-0000-0000-0000D9290000}"/>
    <cellStyle name="40% - 강조색5 3 5 2 5" xfId="10752" xr:uid="{00000000-0005-0000-0000-0000DA290000}"/>
    <cellStyle name="40% - 강조색5 3 5 2 5 2" xfId="10753" xr:uid="{00000000-0005-0000-0000-0000DB290000}"/>
    <cellStyle name="40% - 강조색5 3 5 2 6" xfId="10754" xr:uid="{00000000-0005-0000-0000-0000DC290000}"/>
    <cellStyle name="40% - 강조색5 3 5 3" xfId="10755" xr:uid="{00000000-0005-0000-0000-0000DD290000}"/>
    <cellStyle name="40% - 강조색5 3 5 3 2" xfId="10756" xr:uid="{00000000-0005-0000-0000-0000DE290000}"/>
    <cellStyle name="40% - 강조색5 3 5 3 2 2" xfId="10757" xr:uid="{00000000-0005-0000-0000-0000DF290000}"/>
    <cellStyle name="40% - 강조색5 3 5 3 3" xfId="10758" xr:uid="{00000000-0005-0000-0000-0000E0290000}"/>
    <cellStyle name="40% - 강조색5 3 5 4" xfId="10759" xr:uid="{00000000-0005-0000-0000-0000E1290000}"/>
    <cellStyle name="40% - 강조색5 3 5 4 2" xfId="10760" xr:uid="{00000000-0005-0000-0000-0000E2290000}"/>
    <cellStyle name="40% - 강조색5 3 5 4 2 2" xfId="10761" xr:uid="{00000000-0005-0000-0000-0000E3290000}"/>
    <cellStyle name="40% - 강조색5 3 5 4 3" xfId="10762" xr:uid="{00000000-0005-0000-0000-0000E4290000}"/>
    <cellStyle name="40% - 강조색5 3 5 5" xfId="10763" xr:uid="{00000000-0005-0000-0000-0000E5290000}"/>
    <cellStyle name="40% - 강조색5 3 5 5 2" xfId="10764" xr:uid="{00000000-0005-0000-0000-0000E6290000}"/>
    <cellStyle name="40% - 강조색5 3 5 5 2 2" xfId="10765" xr:uid="{00000000-0005-0000-0000-0000E7290000}"/>
    <cellStyle name="40% - 강조색5 3 5 5 3" xfId="10766" xr:uid="{00000000-0005-0000-0000-0000E8290000}"/>
    <cellStyle name="40% - 강조색5 3 5 6" xfId="10767" xr:uid="{00000000-0005-0000-0000-0000E9290000}"/>
    <cellStyle name="40% - 강조색5 3 5 6 2" xfId="10768" xr:uid="{00000000-0005-0000-0000-0000EA290000}"/>
    <cellStyle name="40% - 강조색5 3 5 7" xfId="10769" xr:uid="{00000000-0005-0000-0000-0000EB290000}"/>
    <cellStyle name="40% - 강조색5 3 5 8" xfId="10770" xr:uid="{00000000-0005-0000-0000-0000EC290000}"/>
    <cellStyle name="40% - 강조색5 3 6" xfId="10771" xr:uid="{00000000-0005-0000-0000-0000ED290000}"/>
    <cellStyle name="40% - 강조색5 3 6 2" xfId="10772" xr:uid="{00000000-0005-0000-0000-0000EE290000}"/>
    <cellStyle name="40% - 강조색5 3 6 2 2" xfId="10773" xr:uid="{00000000-0005-0000-0000-0000EF290000}"/>
    <cellStyle name="40% - 강조색5 3 6 2 2 2" xfId="10774" xr:uid="{00000000-0005-0000-0000-0000F0290000}"/>
    <cellStyle name="40% - 강조색5 3 6 2 3" xfId="10775" xr:uid="{00000000-0005-0000-0000-0000F1290000}"/>
    <cellStyle name="40% - 강조색5 3 6 3" xfId="10776" xr:uid="{00000000-0005-0000-0000-0000F2290000}"/>
    <cellStyle name="40% - 강조색5 3 6 3 2" xfId="10777" xr:uid="{00000000-0005-0000-0000-0000F3290000}"/>
    <cellStyle name="40% - 강조색5 3 6 3 2 2" xfId="10778" xr:uid="{00000000-0005-0000-0000-0000F4290000}"/>
    <cellStyle name="40% - 강조색5 3 6 3 3" xfId="10779" xr:uid="{00000000-0005-0000-0000-0000F5290000}"/>
    <cellStyle name="40% - 강조색5 3 6 4" xfId="10780" xr:uid="{00000000-0005-0000-0000-0000F6290000}"/>
    <cellStyle name="40% - 강조색5 3 6 4 2" xfId="10781" xr:uid="{00000000-0005-0000-0000-0000F7290000}"/>
    <cellStyle name="40% - 강조색5 3 6 4 2 2" xfId="10782" xr:uid="{00000000-0005-0000-0000-0000F8290000}"/>
    <cellStyle name="40% - 강조색5 3 6 4 3" xfId="10783" xr:uid="{00000000-0005-0000-0000-0000F9290000}"/>
    <cellStyle name="40% - 강조색5 3 6 5" xfId="10784" xr:uid="{00000000-0005-0000-0000-0000FA290000}"/>
    <cellStyle name="40% - 강조색5 3 6 5 2" xfId="10785" xr:uid="{00000000-0005-0000-0000-0000FB290000}"/>
    <cellStyle name="40% - 강조색5 3 6 6" xfId="10786" xr:uid="{00000000-0005-0000-0000-0000FC290000}"/>
    <cellStyle name="40% - 강조색5 3 7" xfId="10787" xr:uid="{00000000-0005-0000-0000-0000FD290000}"/>
    <cellStyle name="40% - 강조색5 3 7 2" xfId="10788" xr:uid="{00000000-0005-0000-0000-0000FE290000}"/>
    <cellStyle name="40% - 강조색5 3 7 2 2" xfId="10789" xr:uid="{00000000-0005-0000-0000-0000FF290000}"/>
    <cellStyle name="40% - 강조색5 3 7 2 2 2" xfId="10790" xr:uid="{00000000-0005-0000-0000-0000002A0000}"/>
    <cellStyle name="40% - 강조색5 3 7 2 3" xfId="10791" xr:uid="{00000000-0005-0000-0000-0000012A0000}"/>
    <cellStyle name="40% - 강조색5 3 7 3" xfId="10792" xr:uid="{00000000-0005-0000-0000-0000022A0000}"/>
    <cellStyle name="40% - 강조색5 3 7 3 2" xfId="10793" xr:uid="{00000000-0005-0000-0000-0000032A0000}"/>
    <cellStyle name="40% - 강조색5 3 7 3 2 2" xfId="10794" xr:uid="{00000000-0005-0000-0000-0000042A0000}"/>
    <cellStyle name="40% - 강조색5 3 7 3 3" xfId="10795" xr:uid="{00000000-0005-0000-0000-0000052A0000}"/>
    <cellStyle name="40% - 강조색5 3 7 4" xfId="10796" xr:uid="{00000000-0005-0000-0000-0000062A0000}"/>
    <cellStyle name="40% - 강조색5 3 7 4 2" xfId="10797" xr:uid="{00000000-0005-0000-0000-0000072A0000}"/>
    <cellStyle name="40% - 강조색5 3 7 4 2 2" xfId="10798" xr:uid="{00000000-0005-0000-0000-0000082A0000}"/>
    <cellStyle name="40% - 강조색5 3 7 4 3" xfId="10799" xr:uid="{00000000-0005-0000-0000-0000092A0000}"/>
    <cellStyle name="40% - 강조색5 3 7 5" xfId="10800" xr:uid="{00000000-0005-0000-0000-00000A2A0000}"/>
    <cellStyle name="40% - 강조색5 3 7 5 2" xfId="10801" xr:uid="{00000000-0005-0000-0000-00000B2A0000}"/>
    <cellStyle name="40% - 강조색5 3 7 6" xfId="10802" xr:uid="{00000000-0005-0000-0000-00000C2A0000}"/>
    <cellStyle name="40% - 강조색5 3 8" xfId="10803" xr:uid="{00000000-0005-0000-0000-00000D2A0000}"/>
    <cellStyle name="40% - 강조색5 3 8 2" xfId="10804" xr:uid="{00000000-0005-0000-0000-00000E2A0000}"/>
    <cellStyle name="40% - 강조색5 3 8 2 2" xfId="10805" xr:uid="{00000000-0005-0000-0000-00000F2A0000}"/>
    <cellStyle name="40% - 강조색5 3 8 3" xfId="10806" xr:uid="{00000000-0005-0000-0000-0000102A0000}"/>
    <cellStyle name="40% - 강조색5 3 9" xfId="10807" xr:uid="{00000000-0005-0000-0000-0000112A0000}"/>
    <cellStyle name="40% - 강조색5 3 9 2" xfId="10808" xr:uid="{00000000-0005-0000-0000-0000122A0000}"/>
    <cellStyle name="40% - 강조색5 3 9 2 2" xfId="10809" xr:uid="{00000000-0005-0000-0000-0000132A0000}"/>
    <cellStyle name="40% - 강조색5 3 9 3" xfId="10810" xr:uid="{00000000-0005-0000-0000-0000142A0000}"/>
    <cellStyle name="40% - 강조색5 4" xfId="10811" xr:uid="{00000000-0005-0000-0000-0000152A0000}"/>
    <cellStyle name="40% - 강조색5 4 10" xfId="10812" xr:uid="{00000000-0005-0000-0000-0000162A0000}"/>
    <cellStyle name="40% - 강조색5 4 11" xfId="10813" xr:uid="{00000000-0005-0000-0000-0000172A0000}"/>
    <cellStyle name="40% - 강조색5 4 2" xfId="10814" xr:uid="{00000000-0005-0000-0000-0000182A0000}"/>
    <cellStyle name="40% - 강조색5 4 2 2" xfId="10815" xr:uid="{00000000-0005-0000-0000-0000192A0000}"/>
    <cellStyle name="40% - 강조색5 4 2 2 2" xfId="10816" xr:uid="{00000000-0005-0000-0000-00001A2A0000}"/>
    <cellStyle name="40% - 강조색5 4 2 2 2 2" xfId="10817" xr:uid="{00000000-0005-0000-0000-00001B2A0000}"/>
    <cellStyle name="40% - 강조색5 4 2 2 2 2 2" xfId="10818" xr:uid="{00000000-0005-0000-0000-00001C2A0000}"/>
    <cellStyle name="40% - 강조색5 4 2 2 2 3" xfId="10819" xr:uid="{00000000-0005-0000-0000-00001D2A0000}"/>
    <cellStyle name="40% - 강조색5 4 2 2 3" xfId="10820" xr:uid="{00000000-0005-0000-0000-00001E2A0000}"/>
    <cellStyle name="40% - 강조색5 4 2 2 3 2" xfId="10821" xr:uid="{00000000-0005-0000-0000-00001F2A0000}"/>
    <cellStyle name="40% - 강조색5 4 2 2 3 2 2" xfId="10822" xr:uid="{00000000-0005-0000-0000-0000202A0000}"/>
    <cellStyle name="40% - 강조색5 4 2 2 3 3" xfId="10823" xr:uid="{00000000-0005-0000-0000-0000212A0000}"/>
    <cellStyle name="40% - 강조색5 4 2 2 4" xfId="10824" xr:uid="{00000000-0005-0000-0000-0000222A0000}"/>
    <cellStyle name="40% - 강조색5 4 2 2 4 2" xfId="10825" xr:uid="{00000000-0005-0000-0000-0000232A0000}"/>
    <cellStyle name="40% - 강조색5 4 2 2 4 2 2" xfId="10826" xr:uid="{00000000-0005-0000-0000-0000242A0000}"/>
    <cellStyle name="40% - 강조색5 4 2 2 4 3" xfId="10827" xr:uid="{00000000-0005-0000-0000-0000252A0000}"/>
    <cellStyle name="40% - 강조색5 4 2 2 5" xfId="10828" xr:uid="{00000000-0005-0000-0000-0000262A0000}"/>
    <cellStyle name="40% - 강조색5 4 2 2 5 2" xfId="10829" xr:uid="{00000000-0005-0000-0000-0000272A0000}"/>
    <cellStyle name="40% - 강조색5 4 2 2 6" xfId="10830" xr:uid="{00000000-0005-0000-0000-0000282A0000}"/>
    <cellStyle name="40% - 강조색5 4 2 3" xfId="10831" xr:uid="{00000000-0005-0000-0000-0000292A0000}"/>
    <cellStyle name="40% - 강조색5 4 2 3 2" xfId="10832" xr:uid="{00000000-0005-0000-0000-00002A2A0000}"/>
    <cellStyle name="40% - 강조색5 4 2 3 2 2" xfId="10833" xr:uid="{00000000-0005-0000-0000-00002B2A0000}"/>
    <cellStyle name="40% - 강조색5 4 2 3 3" xfId="10834" xr:uid="{00000000-0005-0000-0000-00002C2A0000}"/>
    <cellStyle name="40% - 강조색5 4 2 4" xfId="10835" xr:uid="{00000000-0005-0000-0000-00002D2A0000}"/>
    <cellStyle name="40% - 강조색5 4 2 4 2" xfId="10836" xr:uid="{00000000-0005-0000-0000-00002E2A0000}"/>
    <cellStyle name="40% - 강조색5 4 2 4 2 2" xfId="10837" xr:uid="{00000000-0005-0000-0000-00002F2A0000}"/>
    <cellStyle name="40% - 강조색5 4 2 4 3" xfId="10838" xr:uid="{00000000-0005-0000-0000-0000302A0000}"/>
    <cellStyle name="40% - 강조색5 4 2 5" xfId="10839" xr:uid="{00000000-0005-0000-0000-0000312A0000}"/>
    <cellStyle name="40% - 강조색5 4 2 5 2" xfId="10840" xr:uid="{00000000-0005-0000-0000-0000322A0000}"/>
    <cellStyle name="40% - 강조색5 4 2 5 2 2" xfId="10841" xr:uid="{00000000-0005-0000-0000-0000332A0000}"/>
    <cellStyle name="40% - 강조색5 4 2 5 3" xfId="10842" xr:uid="{00000000-0005-0000-0000-0000342A0000}"/>
    <cellStyle name="40% - 강조색5 4 2 6" xfId="10843" xr:uid="{00000000-0005-0000-0000-0000352A0000}"/>
    <cellStyle name="40% - 강조색5 4 2 6 2" xfId="10844" xr:uid="{00000000-0005-0000-0000-0000362A0000}"/>
    <cellStyle name="40% - 강조색5 4 2 6 2 2" xfId="10845" xr:uid="{00000000-0005-0000-0000-0000372A0000}"/>
    <cellStyle name="40% - 강조색5 4 2 6 3" xfId="10846" xr:uid="{00000000-0005-0000-0000-0000382A0000}"/>
    <cellStyle name="40% - 강조색5 4 2 7" xfId="10847" xr:uid="{00000000-0005-0000-0000-0000392A0000}"/>
    <cellStyle name="40% - 강조색5 4 2 7 2" xfId="10848" xr:uid="{00000000-0005-0000-0000-00003A2A0000}"/>
    <cellStyle name="40% - 강조색5 4 2 8" xfId="10849" xr:uid="{00000000-0005-0000-0000-00003B2A0000}"/>
    <cellStyle name="40% - 강조색5 4 2 9" xfId="10850" xr:uid="{00000000-0005-0000-0000-00003C2A0000}"/>
    <cellStyle name="40% - 강조색5 4 3" xfId="10851" xr:uid="{00000000-0005-0000-0000-00003D2A0000}"/>
    <cellStyle name="40% - 강조색5 4 3 2" xfId="10852" xr:uid="{00000000-0005-0000-0000-00003E2A0000}"/>
    <cellStyle name="40% - 강조색5 4 3 2 2" xfId="10853" xr:uid="{00000000-0005-0000-0000-00003F2A0000}"/>
    <cellStyle name="40% - 강조색5 4 3 2 2 2" xfId="10854" xr:uid="{00000000-0005-0000-0000-0000402A0000}"/>
    <cellStyle name="40% - 강조색5 4 3 2 3" xfId="10855" xr:uid="{00000000-0005-0000-0000-0000412A0000}"/>
    <cellStyle name="40% - 강조색5 4 3 3" xfId="10856" xr:uid="{00000000-0005-0000-0000-0000422A0000}"/>
    <cellStyle name="40% - 강조색5 4 3 3 2" xfId="10857" xr:uid="{00000000-0005-0000-0000-0000432A0000}"/>
    <cellStyle name="40% - 강조색5 4 3 3 2 2" xfId="10858" xr:uid="{00000000-0005-0000-0000-0000442A0000}"/>
    <cellStyle name="40% - 강조색5 4 3 3 3" xfId="10859" xr:uid="{00000000-0005-0000-0000-0000452A0000}"/>
    <cellStyle name="40% - 강조색5 4 3 4" xfId="10860" xr:uid="{00000000-0005-0000-0000-0000462A0000}"/>
    <cellStyle name="40% - 강조색5 4 3 4 2" xfId="10861" xr:uid="{00000000-0005-0000-0000-0000472A0000}"/>
    <cellStyle name="40% - 강조색5 4 3 4 2 2" xfId="10862" xr:uid="{00000000-0005-0000-0000-0000482A0000}"/>
    <cellStyle name="40% - 강조색5 4 3 4 3" xfId="10863" xr:uid="{00000000-0005-0000-0000-0000492A0000}"/>
    <cellStyle name="40% - 강조색5 4 3 5" xfId="10864" xr:uid="{00000000-0005-0000-0000-00004A2A0000}"/>
    <cellStyle name="40% - 강조색5 4 3 5 2" xfId="10865" xr:uid="{00000000-0005-0000-0000-00004B2A0000}"/>
    <cellStyle name="40% - 강조색5 4 3 6" xfId="10866" xr:uid="{00000000-0005-0000-0000-00004C2A0000}"/>
    <cellStyle name="40% - 강조색5 4 4" xfId="10867" xr:uid="{00000000-0005-0000-0000-00004D2A0000}"/>
    <cellStyle name="40% - 강조색5 4 4 2" xfId="10868" xr:uid="{00000000-0005-0000-0000-00004E2A0000}"/>
    <cellStyle name="40% - 강조색5 4 4 2 2" xfId="10869" xr:uid="{00000000-0005-0000-0000-00004F2A0000}"/>
    <cellStyle name="40% - 강조색5 4 4 2 2 2" xfId="10870" xr:uid="{00000000-0005-0000-0000-0000502A0000}"/>
    <cellStyle name="40% - 강조색5 4 4 2 3" xfId="10871" xr:uid="{00000000-0005-0000-0000-0000512A0000}"/>
    <cellStyle name="40% - 강조색5 4 4 3" xfId="10872" xr:uid="{00000000-0005-0000-0000-0000522A0000}"/>
    <cellStyle name="40% - 강조색5 4 4 3 2" xfId="10873" xr:uid="{00000000-0005-0000-0000-0000532A0000}"/>
    <cellStyle name="40% - 강조색5 4 4 3 2 2" xfId="10874" xr:uid="{00000000-0005-0000-0000-0000542A0000}"/>
    <cellStyle name="40% - 강조색5 4 4 3 3" xfId="10875" xr:uid="{00000000-0005-0000-0000-0000552A0000}"/>
    <cellStyle name="40% - 강조색5 4 4 4" xfId="10876" xr:uid="{00000000-0005-0000-0000-0000562A0000}"/>
    <cellStyle name="40% - 강조색5 4 4 4 2" xfId="10877" xr:uid="{00000000-0005-0000-0000-0000572A0000}"/>
    <cellStyle name="40% - 강조색5 4 4 4 2 2" xfId="10878" xr:uid="{00000000-0005-0000-0000-0000582A0000}"/>
    <cellStyle name="40% - 강조색5 4 4 4 3" xfId="10879" xr:uid="{00000000-0005-0000-0000-0000592A0000}"/>
    <cellStyle name="40% - 강조색5 4 4 5" xfId="10880" xr:uid="{00000000-0005-0000-0000-00005A2A0000}"/>
    <cellStyle name="40% - 강조색5 4 4 5 2" xfId="10881" xr:uid="{00000000-0005-0000-0000-00005B2A0000}"/>
    <cellStyle name="40% - 강조색5 4 4 6" xfId="10882" xr:uid="{00000000-0005-0000-0000-00005C2A0000}"/>
    <cellStyle name="40% - 강조색5 4 5" xfId="10883" xr:uid="{00000000-0005-0000-0000-00005D2A0000}"/>
    <cellStyle name="40% - 강조색5 4 5 2" xfId="10884" xr:uid="{00000000-0005-0000-0000-00005E2A0000}"/>
    <cellStyle name="40% - 강조색5 4 5 2 2" xfId="10885" xr:uid="{00000000-0005-0000-0000-00005F2A0000}"/>
    <cellStyle name="40% - 강조색5 4 5 3" xfId="10886" xr:uid="{00000000-0005-0000-0000-0000602A0000}"/>
    <cellStyle name="40% - 강조색5 4 6" xfId="10887" xr:uid="{00000000-0005-0000-0000-0000612A0000}"/>
    <cellStyle name="40% - 강조색5 4 6 2" xfId="10888" xr:uid="{00000000-0005-0000-0000-0000622A0000}"/>
    <cellStyle name="40% - 강조색5 4 6 2 2" xfId="10889" xr:uid="{00000000-0005-0000-0000-0000632A0000}"/>
    <cellStyle name="40% - 강조색5 4 6 3" xfId="10890" xr:uid="{00000000-0005-0000-0000-0000642A0000}"/>
    <cellStyle name="40% - 강조색5 4 7" xfId="10891" xr:uid="{00000000-0005-0000-0000-0000652A0000}"/>
    <cellStyle name="40% - 강조색5 4 7 2" xfId="10892" xr:uid="{00000000-0005-0000-0000-0000662A0000}"/>
    <cellStyle name="40% - 강조색5 4 7 2 2" xfId="10893" xr:uid="{00000000-0005-0000-0000-0000672A0000}"/>
    <cellStyle name="40% - 강조색5 4 7 3" xfId="10894" xr:uid="{00000000-0005-0000-0000-0000682A0000}"/>
    <cellStyle name="40% - 강조색5 4 8" xfId="10895" xr:uid="{00000000-0005-0000-0000-0000692A0000}"/>
    <cellStyle name="40% - 강조색5 4 8 2" xfId="10896" xr:uid="{00000000-0005-0000-0000-00006A2A0000}"/>
    <cellStyle name="40% - 강조색5 4 8 2 2" xfId="10897" xr:uid="{00000000-0005-0000-0000-00006B2A0000}"/>
    <cellStyle name="40% - 강조색5 4 8 3" xfId="10898" xr:uid="{00000000-0005-0000-0000-00006C2A0000}"/>
    <cellStyle name="40% - 강조색5 4 9" xfId="10899" xr:uid="{00000000-0005-0000-0000-00006D2A0000}"/>
    <cellStyle name="40% - 강조색5 4 9 2" xfId="10900" xr:uid="{00000000-0005-0000-0000-00006E2A0000}"/>
    <cellStyle name="40% - 강조색5 5" xfId="10901" xr:uid="{00000000-0005-0000-0000-00006F2A0000}"/>
    <cellStyle name="40% - 강조색5 5 10" xfId="10902" xr:uid="{00000000-0005-0000-0000-0000702A0000}"/>
    <cellStyle name="40% - 강조색5 5 11" xfId="10903" xr:uid="{00000000-0005-0000-0000-0000712A0000}"/>
    <cellStyle name="40% - 강조색5 5 2" xfId="10904" xr:uid="{00000000-0005-0000-0000-0000722A0000}"/>
    <cellStyle name="40% - 강조색5 5 2 2" xfId="10905" xr:uid="{00000000-0005-0000-0000-0000732A0000}"/>
    <cellStyle name="40% - 강조색5 5 2 2 2" xfId="10906" xr:uid="{00000000-0005-0000-0000-0000742A0000}"/>
    <cellStyle name="40% - 강조색5 5 2 2 2 2" xfId="10907" xr:uid="{00000000-0005-0000-0000-0000752A0000}"/>
    <cellStyle name="40% - 강조색5 5 2 2 2 2 2" xfId="10908" xr:uid="{00000000-0005-0000-0000-0000762A0000}"/>
    <cellStyle name="40% - 강조색5 5 2 2 2 3" xfId="10909" xr:uid="{00000000-0005-0000-0000-0000772A0000}"/>
    <cellStyle name="40% - 강조색5 5 2 2 3" xfId="10910" xr:uid="{00000000-0005-0000-0000-0000782A0000}"/>
    <cellStyle name="40% - 강조색5 5 2 2 3 2" xfId="10911" xr:uid="{00000000-0005-0000-0000-0000792A0000}"/>
    <cellStyle name="40% - 강조색5 5 2 2 3 2 2" xfId="10912" xr:uid="{00000000-0005-0000-0000-00007A2A0000}"/>
    <cellStyle name="40% - 강조색5 5 2 2 3 3" xfId="10913" xr:uid="{00000000-0005-0000-0000-00007B2A0000}"/>
    <cellStyle name="40% - 강조색5 5 2 2 4" xfId="10914" xr:uid="{00000000-0005-0000-0000-00007C2A0000}"/>
    <cellStyle name="40% - 강조색5 5 2 2 4 2" xfId="10915" xr:uid="{00000000-0005-0000-0000-00007D2A0000}"/>
    <cellStyle name="40% - 강조색5 5 2 2 4 2 2" xfId="10916" xr:uid="{00000000-0005-0000-0000-00007E2A0000}"/>
    <cellStyle name="40% - 강조색5 5 2 2 4 3" xfId="10917" xr:uid="{00000000-0005-0000-0000-00007F2A0000}"/>
    <cellStyle name="40% - 강조색5 5 2 2 5" xfId="10918" xr:uid="{00000000-0005-0000-0000-0000802A0000}"/>
    <cellStyle name="40% - 강조색5 5 2 2 5 2" xfId="10919" xr:uid="{00000000-0005-0000-0000-0000812A0000}"/>
    <cellStyle name="40% - 강조색5 5 2 2 6" xfId="10920" xr:uid="{00000000-0005-0000-0000-0000822A0000}"/>
    <cellStyle name="40% - 강조색5 5 2 3" xfId="10921" xr:uid="{00000000-0005-0000-0000-0000832A0000}"/>
    <cellStyle name="40% - 강조색5 5 2 3 2" xfId="10922" xr:uid="{00000000-0005-0000-0000-0000842A0000}"/>
    <cellStyle name="40% - 강조색5 5 2 3 2 2" xfId="10923" xr:uid="{00000000-0005-0000-0000-0000852A0000}"/>
    <cellStyle name="40% - 강조색5 5 2 3 3" xfId="10924" xr:uid="{00000000-0005-0000-0000-0000862A0000}"/>
    <cellStyle name="40% - 강조색5 5 2 4" xfId="10925" xr:uid="{00000000-0005-0000-0000-0000872A0000}"/>
    <cellStyle name="40% - 강조색5 5 2 4 2" xfId="10926" xr:uid="{00000000-0005-0000-0000-0000882A0000}"/>
    <cellStyle name="40% - 강조색5 5 2 4 2 2" xfId="10927" xr:uid="{00000000-0005-0000-0000-0000892A0000}"/>
    <cellStyle name="40% - 강조색5 5 2 4 3" xfId="10928" xr:uid="{00000000-0005-0000-0000-00008A2A0000}"/>
    <cellStyle name="40% - 강조색5 5 2 5" xfId="10929" xr:uid="{00000000-0005-0000-0000-00008B2A0000}"/>
    <cellStyle name="40% - 강조색5 5 2 5 2" xfId="10930" xr:uid="{00000000-0005-0000-0000-00008C2A0000}"/>
    <cellStyle name="40% - 강조색5 5 2 5 2 2" xfId="10931" xr:uid="{00000000-0005-0000-0000-00008D2A0000}"/>
    <cellStyle name="40% - 강조색5 5 2 5 3" xfId="10932" xr:uid="{00000000-0005-0000-0000-00008E2A0000}"/>
    <cellStyle name="40% - 강조색5 5 2 6" xfId="10933" xr:uid="{00000000-0005-0000-0000-00008F2A0000}"/>
    <cellStyle name="40% - 강조색5 5 2 6 2" xfId="10934" xr:uid="{00000000-0005-0000-0000-0000902A0000}"/>
    <cellStyle name="40% - 강조색5 5 2 6 2 2" xfId="10935" xr:uid="{00000000-0005-0000-0000-0000912A0000}"/>
    <cellStyle name="40% - 강조색5 5 2 6 3" xfId="10936" xr:uid="{00000000-0005-0000-0000-0000922A0000}"/>
    <cellStyle name="40% - 강조색5 5 2 7" xfId="10937" xr:uid="{00000000-0005-0000-0000-0000932A0000}"/>
    <cellStyle name="40% - 강조색5 5 2 7 2" xfId="10938" xr:uid="{00000000-0005-0000-0000-0000942A0000}"/>
    <cellStyle name="40% - 강조색5 5 2 8" xfId="10939" xr:uid="{00000000-0005-0000-0000-0000952A0000}"/>
    <cellStyle name="40% - 강조색5 5 2 9" xfId="10940" xr:uid="{00000000-0005-0000-0000-0000962A0000}"/>
    <cellStyle name="40% - 강조색5 5 3" xfId="10941" xr:uid="{00000000-0005-0000-0000-0000972A0000}"/>
    <cellStyle name="40% - 강조색5 5 3 2" xfId="10942" xr:uid="{00000000-0005-0000-0000-0000982A0000}"/>
    <cellStyle name="40% - 강조색5 5 3 2 2" xfId="10943" xr:uid="{00000000-0005-0000-0000-0000992A0000}"/>
    <cellStyle name="40% - 강조색5 5 3 2 2 2" xfId="10944" xr:uid="{00000000-0005-0000-0000-00009A2A0000}"/>
    <cellStyle name="40% - 강조색5 5 3 2 3" xfId="10945" xr:uid="{00000000-0005-0000-0000-00009B2A0000}"/>
    <cellStyle name="40% - 강조색5 5 3 3" xfId="10946" xr:uid="{00000000-0005-0000-0000-00009C2A0000}"/>
    <cellStyle name="40% - 강조색5 5 3 3 2" xfId="10947" xr:uid="{00000000-0005-0000-0000-00009D2A0000}"/>
    <cellStyle name="40% - 강조색5 5 3 3 2 2" xfId="10948" xr:uid="{00000000-0005-0000-0000-00009E2A0000}"/>
    <cellStyle name="40% - 강조색5 5 3 3 3" xfId="10949" xr:uid="{00000000-0005-0000-0000-00009F2A0000}"/>
    <cellStyle name="40% - 강조색5 5 3 4" xfId="10950" xr:uid="{00000000-0005-0000-0000-0000A02A0000}"/>
    <cellStyle name="40% - 강조색5 5 3 4 2" xfId="10951" xr:uid="{00000000-0005-0000-0000-0000A12A0000}"/>
    <cellStyle name="40% - 강조색5 5 3 4 2 2" xfId="10952" xr:uid="{00000000-0005-0000-0000-0000A22A0000}"/>
    <cellStyle name="40% - 강조색5 5 3 4 3" xfId="10953" xr:uid="{00000000-0005-0000-0000-0000A32A0000}"/>
    <cellStyle name="40% - 강조색5 5 3 5" xfId="10954" xr:uid="{00000000-0005-0000-0000-0000A42A0000}"/>
    <cellStyle name="40% - 강조색5 5 3 5 2" xfId="10955" xr:uid="{00000000-0005-0000-0000-0000A52A0000}"/>
    <cellStyle name="40% - 강조색5 5 3 6" xfId="10956" xr:uid="{00000000-0005-0000-0000-0000A62A0000}"/>
    <cellStyle name="40% - 강조색5 5 4" xfId="10957" xr:uid="{00000000-0005-0000-0000-0000A72A0000}"/>
    <cellStyle name="40% - 강조색5 5 4 2" xfId="10958" xr:uid="{00000000-0005-0000-0000-0000A82A0000}"/>
    <cellStyle name="40% - 강조색5 5 4 2 2" xfId="10959" xr:uid="{00000000-0005-0000-0000-0000A92A0000}"/>
    <cellStyle name="40% - 강조색5 5 4 2 2 2" xfId="10960" xr:uid="{00000000-0005-0000-0000-0000AA2A0000}"/>
    <cellStyle name="40% - 강조색5 5 4 2 3" xfId="10961" xr:uid="{00000000-0005-0000-0000-0000AB2A0000}"/>
    <cellStyle name="40% - 강조색5 5 4 3" xfId="10962" xr:uid="{00000000-0005-0000-0000-0000AC2A0000}"/>
    <cellStyle name="40% - 강조색5 5 4 3 2" xfId="10963" xr:uid="{00000000-0005-0000-0000-0000AD2A0000}"/>
    <cellStyle name="40% - 강조색5 5 4 3 2 2" xfId="10964" xr:uid="{00000000-0005-0000-0000-0000AE2A0000}"/>
    <cellStyle name="40% - 강조색5 5 4 3 3" xfId="10965" xr:uid="{00000000-0005-0000-0000-0000AF2A0000}"/>
    <cellStyle name="40% - 강조색5 5 4 4" xfId="10966" xr:uid="{00000000-0005-0000-0000-0000B02A0000}"/>
    <cellStyle name="40% - 강조색5 5 4 4 2" xfId="10967" xr:uid="{00000000-0005-0000-0000-0000B12A0000}"/>
    <cellStyle name="40% - 강조색5 5 4 4 2 2" xfId="10968" xr:uid="{00000000-0005-0000-0000-0000B22A0000}"/>
    <cellStyle name="40% - 강조색5 5 4 4 3" xfId="10969" xr:uid="{00000000-0005-0000-0000-0000B32A0000}"/>
    <cellStyle name="40% - 강조색5 5 4 5" xfId="10970" xr:uid="{00000000-0005-0000-0000-0000B42A0000}"/>
    <cellStyle name="40% - 강조색5 5 4 5 2" xfId="10971" xr:uid="{00000000-0005-0000-0000-0000B52A0000}"/>
    <cellStyle name="40% - 강조색5 5 4 6" xfId="10972" xr:uid="{00000000-0005-0000-0000-0000B62A0000}"/>
    <cellStyle name="40% - 강조색5 5 5" xfId="10973" xr:uid="{00000000-0005-0000-0000-0000B72A0000}"/>
    <cellStyle name="40% - 강조색5 5 5 2" xfId="10974" xr:uid="{00000000-0005-0000-0000-0000B82A0000}"/>
    <cellStyle name="40% - 강조색5 5 5 2 2" xfId="10975" xr:uid="{00000000-0005-0000-0000-0000B92A0000}"/>
    <cellStyle name="40% - 강조색5 5 5 3" xfId="10976" xr:uid="{00000000-0005-0000-0000-0000BA2A0000}"/>
    <cellStyle name="40% - 강조색5 5 6" xfId="10977" xr:uid="{00000000-0005-0000-0000-0000BB2A0000}"/>
    <cellStyle name="40% - 강조색5 5 6 2" xfId="10978" xr:uid="{00000000-0005-0000-0000-0000BC2A0000}"/>
    <cellStyle name="40% - 강조색5 5 6 2 2" xfId="10979" xr:uid="{00000000-0005-0000-0000-0000BD2A0000}"/>
    <cellStyle name="40% - 강조색5 5 6 3" xfId="10980" xr:uid="{00000000-0005-0000-0000-0000BE2A0000}"/>
    <cellStyle name="40% - 강조색5 5 7" xfId="10981" xr:uid="{00000000-0005-0000-0000-0000BF2A0000}"/>
    <cellStyle name="40% - 강조색5 5 7 2" xfId="10982" xr:uid="{00000000-0005-0000-0000-0000C02A0000}"/>
    <cellStyle name="40% - 강조색5 5 7 2 2" xfId="10983" xr:uid="{00000000-0005-0000-0000-0000C12A0000}"/>
    <cellStyle name="40% - 강조색5 5 7 3" xfId="10984" xr:uid="{00000000-0005-0000-0000-0000C22A0000}"/>
    <cellStyle name="40% - 강조색5 5 8" xfId="10985" xr:uid="{00000000-0005-0000-0000-0000C32A0000}"/>
    <cellStyle name="40% - 강조색5 5 8 2" xfId="10986" xr:uid="{00000000-0005-0000-0000-0000C42A0000}"/>
    <cellStyle name="40% - 강조색5 5 8 2 2" xfId="10987" xr:uid="{00000000-0005-0000-0000-0000C52A0000}"/>
    <cellStyle name="40% - 강조색5 5 8 3" xfId="10988" xr:uid="{00000000-0005-0000-0000-0000C62A0000}"/>
    <cellStyle name="40% - 강조색5 5 9" xfId="10989" xr:uid="{00000000-0005-0000-0000-0000C72A0000}"/>
    <cellStyle name="40% - 강조색5 5 9 2" xfId="10990" xr:uid="{00000000-0005-0000-0000-0000C82A0000}"/>
    <cellStyle name="40% - 강조색5 6" xfId="10991" xr:uid="{00000000-0005-0000-0000-0000C92A0000}"/>
    <cellStyle name="40% - 강조색5 6 10" xfId="10992" xr:uid="{00000000-0005-0000-0000-0000CA2A0000}"/>
    <cellStyle name="40% - 강조색5 6 2" xfId="10993" xr:uid="{00000000-0005-0000-0000-0000CB2A0000}"/>
    <cellStyle name="40% - 강조색5 6 2 2" xfId="10994" xr:uid="{00000000-0005-0000-0000-0000CC2A0000}"/>
    <cellStyle name="40% - 강조색5 6 2 2 2" xfId="10995" xr:uid="{00000000-0005-0000-0000-0000CD2A0000}"/>
    <cellStyle name="40% - 강조색5 6 2 2 2 2" xfId="10996" xr:uid="{00000000-0005-0000-0000-0000CE2A0000}"/>
    <cellStyle name="40% - 강조색5 6 2 2 2 2 2" xfId="10997" xr:uid="{00000000-0005-0000-0000-0000CF2A0000}"/>
    <cellStyle name="40% - 강조색5 6 2 2 2 3" xfId="10998" xr:uid="{00000000-0005-0000-0000-0000D02A0000}"/>
    <cellStyle name="40% - 강조색5 6 2 2 3" xfId="10999" xr:uid="{00000000-0005-0000-0000-0000D12A0000}"/>
    <cellStyle name="40% - 강조색5 6 2 2 3 2" xfId="11000" xr:uid="{00000000-0005-0000-0000-0000D22A0000}"/>
    <cellStyle name="40% - 강조색5 6 2 2 3 2 2" xfId="11001" xr:uid="{00000000-0005-0000-0000-0000D32A0000}"/>
    <cellStyle name="40% - 강조색5 6 2 2 3 3" xfId="11002" xr:uid="{00000000-0005-0000-0000-0000D42A0000}"/>
    <cellStyle name="40% - 강조색5 6 2 2 4" xfId="11003" xr:uid="{00000000-0005-0000-0000-0000D52A0000}"/>
    <cellStyle name="40% - 강조색5 6 2 2 4 2" xfId="11004" xr:uid="{00000000-0005-0000-0000-0000D62A0000}"/>
    <cellStyle name="40% - 강조색5 6 2 2 4 2 2" xfId="11005" xr:uid="{00000000-0005-0000-0000-0000D72A0000}"/>
    <cellStyle name="40% - 강조색5 6 2 2 4 3" xfId="11006" xr:uid="{00000000-0005-0000-0000-0000D82A0000}"/>
    <cellStyle name="40% - 강조색5 6 2 2 5" xfId="11007" xr:uid="{00000000-0005-0000-0000-0000D92A0000}"/>
    <cellStyle name="40% - 강조색5 6 2 2 5 2" xfId="11008" xr:uid="{00000000-0005-0000-0000-0000DA2A0000}"/>
    <cellStyle name="40% - 강조색5 6 2 2 6" xfId="11009" xr:uid="{00000000-0005-0000-0000-0000DB2A0000}"/>
    <cellStyle name="40% - 강조색5 6 2 3" xfId="11010" xr:uid="{00000000-0005-0000-0000-0000DC2A0000}"/>
    <cellStyle name="40% - 강조색5 6 2 3 2" xfId="11011" xr:uid="{00000000-0005-0000-0000-0000DD2A0000}"/>
    <cellStyle name="40% - 강조색5 6 2 3 2 2" xfId="11012" xr:uid="{00000000-0005-0000-0000-0000DE2A0000}"/>
    <cellStyle name="40% - 강조색5 6 2 3 3" xfId="11013" xr:uid="{00000000-0005-0000-0000-0000DF2A0000}"/>
    <cellStyle name="40% - 강조색5 6 2 4" xfId="11014" xr:uid="{00000000-0005-0000-0000-0000E02A0000}"/>
    <cellStyle name="40% - 강조색5 6 2 4 2" xfId="11015" xr:uid="{00000000-0005-0000-0000-0000E12A0000}"/>
    <cellStyle name="40% - 강조색5 6 2 4 2 2" xfId="11016" xr:uid="{00000000-0005-0000-0000-0000E22A0000}"/>
    <cellStyle name="40% - 강조색5 6 2 4 3" xfId="11017" xr:uid="{00000000-0005-0000-0000-0000E32A0000}"/>
    <cellStyle name="40% - 강조색5 6 2 5" xfId="11018" xr:uid="{00000000-0005-0000-0000-0000E42A0000}"/>
    <cellStyle name="40% - 강조색5 6 2 5 2" xfId="11019" xr:uid="{00000000-0005-0000-0000-0000E52A0000}"/>
    <cellStyle name="40% - 강조색5 6 2 5 2 2" xfId="11020" xr:uid="{00000000-0005-0000-0000-0000E62A0000}"/>
    <cellStyle name="40% - 강조색5 6 2 5 3" xfId="11021" xr:uid="{00000000-0005-0000-0000-0000E72A0000}"/>
    <cellStyle name="40% - 강조색5 6 2 6" xfId="11022" xr:uid="{00000000-0005-0000-0000-0000E82A0000}"/>
    <cellStyle name="40% - 강조색5 6 2 6 2" xfId="11023" xr:uid="{00000000-0005-0000-0000-0000E92A0000}"/>
    <cellStyle name="40% - 강조색5 6 2 7" xfId="11024" xr:uid="{00000000-0005-0000-0000-0000EA2A0000}"/>
    <cellStyle name="40% - 강조색5 6 2 8" xfId="11025" xr:uid="{00000000-0005-0000-0000-0000EB2A0000}"/>
    <cellStyle name="40% - 강조색5 6 3" xfId="11026" xr:uid="{00000000-0005-0000-0000-0000EC2A0000}"/>
    <cellStyle name="40% - 강조색5 6 3 2" xfId="11027" xr:uid="{00000000-0005-0000-0000-0000ED2A0000}"/>
    <cellStyle name="40% - 강조색5 6 3 2 2" xfId="11028" xr:uid="{00000000-0005-0000-0000-0000EE2A0000}"/>
    <cellStyle name="40% - 강조색5 6 3 2 2 2" xfId="11029" xr:uid="{00000000-0005-0000-0000-0000EF2A0000}"/>
    <cellStyle name="40% - 강조색5 6 3 2 3" xfId="11030" xr:uid="{00000000-0005-0000-0000-0000F02A0000}"/>
    <cellStyle name="40% - 강조색5 6 3 3" xfId="11031" xr:uid="{00000000-0005-0000-0000-0000F12A0000}"/>
    <cellStyle name="40% - 강조색5 6 3 3 2" xfId="11032" xr:uid="{00000000-0005-0000-0000-0000F22A0000}"/>
    <cellStyle name="40% - 강조색5 6 3 3 2 2" xfId="11033" xr:uid="{00000000-0005-0000-0000-0000F32A0000}"/>
    <cellStyle name="40% - 강조색5 6 3 3 3" xfId="11034" xr:uid="{00000000-0005-0000-0000-0000F42A0000}"/>
    <cellStyle name="40% - 강조색5 6 3 4" xfId="11035" xr:uid="{00000000-0005-0000-0000-0000F52A0000}"/>
    <cellStyle name="40% - 강조색5 6 3 4 2" xfId="11036" xr:uid="{00000000-0005-0000-0000-0000F62A0000}"/>
    <cellStyle name="40% - 강조색5 6 3 4 2 2" xfId="11037" xr:uid="{00000000-0005-0000-0000-0000F72A0000}"/>
    <cellStyle name="40% - 강조색5 6 3 4 3" xfId="11038" xr:uid="{00000000-0005-0000-0000-0000F82A0000}"/>
    <cellStyle name="40% - 강조색5 6 3 5" xfId="11039" xr:uid="{00000000-0005-0000-0000-0000F92A0000}"/>
    <cellStyle name="40% - 강조색5 6 3 5 2" xfId="11040" xr:uid="{00000000-0005-0000-0000-0000FA2A0000}"/>
    <cellStyle name="40% - 강조색5 6 3 6" xfId="11041" xr:uid="{00000000-0005-0000-0000-0000FB2A0000}"/>
    <cellStyle name="40% - 강조색5 6 4" xfId="11042" xr:uid="{00000000-0005-0000-0000-0000FC2A0000}"/>
    <cellStyle name="40% - 강조색5 6 4 2" xfId="11043" xr:uid="{00000000-0005-0000-0000-0000FD2A0000}"/>
    <cellStyle name="40% - 강조색5 6 4 2 2" xfId="11044" xr:uid="{00000000-0005-0000-0000-0000FE2A0000}"/>
    <cellStyle name="40% - 강조색5 6 4 3" xfId="11045" xr:uid="{00000000-0005-0000-0000-0000FF2A0000}"/>
    <cellStyle name="40% - 강조색5 6 5" xfId="11046" xr:uid="{00000000-0005-0000-0000-0000002B0000}"/>
    <cellStyle name="40% - 강조색5 6 5 2" xfId="11047" xr:uid="{00000000-0005-0000-0000-0000012B0000}"/>
    <cellStyle name="40% - 강조색5 6 5 2 2" xfId="11048" xr:uid="{00000000-0005-0000-0000-0000022B0000}"/>
    <cellStyle name="40% - 강조색5 6 5 3" xfId="11049" xr:uid="{00000000-0005-0000-0000-0000032B0000}"/>
    <cellStyle name="40% - 강조색5 6 6" xfId="11050" xr:uid="{00000000-0005-0000-0000-0000042B0000}"/>
    <cellStyle name="40% - 강조색5 6 6 2" xfId="11051" xr:uid="{00000000-0005-0000-0000-0000052B0000}"/>
    <cellStyle name="40% - 강조색5 6 6 2 2" xfId="11052" xr:uid="{00000000-0005-0000-0000-0000062B0000}"/>
    <cellStyle name="40% - 강조색5 6 6 3" xfId="11053" xr:uid="{00000000-0005-0000-0000-0000072B0000}"/>
    <cellStyle name="40% - 강조색5 6 7" xfId="11054" xr:uid="{00000000-0005-0000-0000-0000082B0000}"/>
    <cellStyle name="40% - 강조색5 6 7 2" xfId="11055" xr:uid="{00000000-0005-0000-0000-0000092B0000}"/>
    <cellStyle name="40% - 강조색5 6 7 2 2" xfId="11056" xr:uid="{00000000-0005-0000-0000-00000A2B0000}"/>
    <cellStyle name="40% - 강조색5 6 7 3" xfId="11057" xr:uid="{00000000-0005-0000-0000-00000B2B0000}"/>
    <cellStyle name="40% - 강조색5 6 8" xfId="11058" xr:uid="{00000000-0005-0000-0000-00000C2B0000}"/>
    <cellStyle name="40% - 강조색5 6 8 2" xfId="11059" xr:uid="{00000000-0005-0000-0000-00000D2B0000}"/>
    <cellStyle name="40% - 강조색5 6 9" xfId="11060" xr:uid="{00000000-0005-0000-0000-00000E2B0000}"/>
    <cellStyle name="40% - 강조색5 7" xfId="11061" xr:uid="{00000000-0005-0000-0000-00000F2B0000}"/>
    <cellStyle name="40% - 강조색5 7 2" xfId="11062" xr:uid="{00000000-0005-0000-0000-0000102B0000}"/>
    <cellStyle name="40% - 강조색5 7 2 2" xfId="11063" xr:uid="{00000000-0005-0000-0000-0000112B0000}"/>
    <cellStyle name="40% - 강조색5 7 2 2 2" xfId="11064" xr:uid="{00000000-0005-0000-0000-0000122B0000}"/>
    <cellStyle name="40% - 강조색5 7 2 2 2 2" xfId="11065" xr:uid="{00000000-0005-0000-0000-0000132B0000}"/>
    <cellStyle name="40% - 강조색5 7 2 2 3" xfId="11066" xr:uid="{00000000-0005-0000-0000-0000142B0000}"/>
    <cellStyle name="40% - 강조색5 7 2 3" xfId="11067" xr:uid="{00000000-0005-0000-0000-0000152B0000}"/>
    <cellStyle name="40% - 강조색5 7 2 3 2" xfId="11068" xr:uid="{00000000-0005-0000-0000-0000162B0000}"/>
    <cellStyle name="40% - 강조색5 7 2 3 2 2" xfId="11069" xr:uid="{00000000-0005-0000-0000-0000172B0000}"/>
    <cellStyle name="40% - 강조색5 7 2 3 3" xfId="11070" xr:uid="{00000000-0005-0000-0000-0000182B0000}"/>
    <cellStyle name="40% - 강조색5 7 2 4" xfId="11071" xr:uid="{00000000-0005-0000-0000-0000192B0000}"/>
    <cellStyle name="40% - 강조색5 7 2 4 2" xfId="11072" xr:uid="{00000000-0005-0000-0000-00001A2B0000}"/>
    <cellStyle name="40% - 강조색5 7 2 4 2 2" xfId="11073" xr:uid="{00000000-0005-0000-0000-00001B2B0000}"/>
    <cellStyle name="40% - 강조색5 7 2 4 3" xfId="11074" xr:uid="{00000000-0005-0000-0000-00001C2B0000}"/>
    <cellStyle name="40% - 강조색5 7 2 5" xfId="11075" xr:uid="{00000000-0005-0000-0000-00001D2B0000}"/>
    <cellStyle name="40% - 강조색5 7 2 5 2" xfId="11076" xr:uid="{00000000-0005-0000-0000-00001E2B0000}"/>
    <cellStyle name="40% - 강조색5 7 2 6" xfId="11077" xr:uid="{00000000-0005-0000-0000-00001F2B0000}"/>
    <cellStyle name="40% - 강조색5 7 3" xfId="11078" xr:uid="{00000000-0005-0000-0000-0000202B0000}"/>
    <cellStyle name="40% - 강조색5 7 3 2" xfId="11079" xr:uid="{00000000-0005-0000-0000-0000212B0000}"/>
    <cellStyle name="40% - 강조색5 7 3 2 2" xfId="11080" xr:uid="{00000000-0005-0000-0000-0000222B0000}"/>
    <cellStyle name="40% - 강조색5 7 3 3" xfId="11081" xr:uid="{00000000-0005-0000-0000-0000232B0000}"/>
    <cellStyle name="40% - 강조색5 7 4" xfId="11082" xr:uid="{00000000-0005-0000-0000-0000242B0000}"/>
    <cellStyle name="40% - 강조색5 7 4 2" xfId="11083" xr:uid="{00000000-0005-0000-0000-0000252B0000}"/>
    <cellStyle name="40% - 강조색5 7 4 2 2" xfId="11084" xr:uid="{00000000-0005-0000-0000-0000262B0000}"/>
    <cellStyle name="40% - 강조색5 7 4 3" xfId="11085" xr:uid="{00000000-0005-0000-0000-0000272B0000}"/>
    <cellStyle name="40% - 강조색5 7 5" xfId="11086" xr:uid="{00000000-0005-0000-0000-0000282B0000}"/>
    <cellStyle name="40% - 강조색5 7 5 2" xfId="11087" xr:uid="{00000000-0005-0000-0000-0000292B0000}"/>
    <cellStyle name="40% - 강조색5 7 5 2 2" xfId="11088" xr:uid="{00000000-0005-0000-0000-00002A2B0000}"/>
    <cellStyle name="40% - 강조색5 7 5 3" xfId="11089" xr:uid="{00000000-0005-0000-0000-00002B2B0000}"/>
    <cellStyle name="40% - 강조색5 7 6" xfId="11090" xr:uid="{00000000-0005-0000-0000-00002C2B0000}"/>
    <cellStyle name="40% - 강조색5 7 6 2" xfId="11091" xr:uid="{00000000-0005-0000-0000-00002D2B0000}"/>
    <cellStyle name="40% - 강조색5 7 7" xfId="11092" xr:uid="{00000000-0005-0000-0000-00002E2B0000}"/>
    <cellStyle name="40% - 강조색5 7 8" xfId="11093" xr:uid="{00000000-0005-0000-0000-00002F2B0000}"/>
    <cellStyle name="40% - 강조색5 8" xfId="11094" xr:uid="{00000000-0005-0000-0000-0000302B0000}"/>
    <cellStyle name="40% - 강조색5 8 2" xfId="11095" xr:uid="{00000000-0005-0000-0000-0000312B0000}"/>
    <cellStyle name="40% - 강조색5 8 2 2" xfId="11096" xr:uid="{00000000-0005-0000-0000-0000322B0000}"/>
    <cellStyle name="40% - 강조색5 8 2 2 2" xfId="11097" xr:uid="{00000000-0005-0000-0000-0000332B0000}"/>
    <cellStyle name="40% - 강조색5 8 2 3" xfId="11098" xr:uid="{00000000-0005-0000-0000-0000342B0000}"/>
    <cellStyle name="40% - 강조색5 8 3" xfId="11099" xr:uid="{00000000-0005-0000-0000-0000352B0000}"/>
    <cellStyle name="40% - 강조색5 8 3 2" xfId="11100" xr:uid="{00000000-0005-0000-0000-0000362B0000}"/>
    <cellStyle name="40% - 강조색5 8 3 2 2" xfId="11101" xr:uid="{00000000-0005-0000-0000-0000372B0000}"/>
    <cellStyle name="40% - 강조색5 8 3 3" xfId="11102" xr:uid="{00000000-0005-0000-0000-0000382B0000}"/>
    <cellStyle name="40% - 강조색5 8 4" xfId="11103" xr:uid="{00000000-0005-0000-0000-0000392B0000}"/>
    <cellStyle name="40% - 강조색5 8 4 2" xfId="11104" xr:uid="{00000000-0005-0000-0000-00003A2B0000}"/>
    <cellStyle name="40% - 강조색5 8 4 2 2" xfId="11105" xr:uid="{00000000-0005-0000-0000-00003B2B0000}"/>
    <cellStyle name="40% - 강조색5 8 4 3" xfId="11106" xr:uid="{00000000-0005-0000-0000-00003C2B0000}"/>
    <cellStyle name="40% - 강조색5 8 5" xfId="11107" xr:uid="{00000000-0005-0000-0000-00003D2B0000}"/>
    <cellStyle name="40% - 강조색5 8 5 2" xfId="11108" xr:uid="{00000000-0005-0000-0000-00003E2B0000}"/>
    <cellStyle name="40% - 강조색5 8 6" xfId="11109" xr:uid="{00000000-0005-0000-0000-00003F2B0000}"/>
    <cellStyle name="40% - 강조색5 9" xfId="11110" xr:uid="{00000000-0005-0000-0000-0000402B0000}"/>
    <cellStyle name="40% - 강조색5 9 2" xfId="11111" xr:uid="{00000000-0005-0000-0000-0000412B0000}"/>
    <cellStyle name="40% - 강조색5 9 2 2" xfId="11112" xr:uid="{00000000-0005-0000-0000-0000422B0000}"/>
    <cellStyle name="40% - 강조색5 9 2 2 2" xfId="11113" xr:uid="{00000000-0005-0000-0000-0000432B0000}"/>
    <cellStyle name="40% - 강조색5 9 2 3" xfId="11114" xr:uid="{00000000-0005-0000-0000-0000442B0000}"/>
    <cellStyle name="40% - 강조색5 9 3" xfId="11115" xr:uid="{00000000-0005-0000-0000-0000452B0000}"/>
    <cellStyle name="40% - 강조색5 9 3 2" xfId="11116" xr:uid="{00000000-0005-0000-0000-0000462B0000}"/>
    <cellStyle name="40% - 강조색5 9 3 2 2" xfId="11117" xr:uid="{00000000-0005-0000-0000-0000472B0000}"/>
    <cellStyle name="40% - 강조색5 9 3 3" xfId="11118" xr:uid="{00000000-0005-0000-0000-0000482B0000}"/>
    <cellStyle name="40% - 강조색5 9 4" xfId="11119" xr:uid="{00000000-0005-0000-0000-0000492B0000}"/>
    <cellStyle name="40% - 강조색5 9 4 2" xfId="11120" xr:uid="{00000000-0005-0000-0000-00004A2B0000}"/>
    <cellStyle name="40% - 강조색5 9 4 2 2" xfId="11121" xr:uid="{00000000-0005-0000-0000-00004B2B0000}"/>
    <cellStyle name="40% - 강조색5 9 4 3" xfId="11122" xr:uid="{00000000-0005-0000-0000-00004C2B0000}"/>
    <cellStyle name="40% - 강조색5 9 5" xfId="11123" xr:uid="{00000000-0005-0000-0000-00004D2B0000}"/>
    <cellStyle name="40% - 강조색5 9 5 2" xfId="11124" xr:uid="{00000000-0005-0000-0000-00004E2B0000}"/>
    <cellStyle name="40% - 강조색5 9 6" xfId="11125" xr:uid="{00000000-0005-0000-0000-00004F2B0000}"/>
    <cellStyle name="40% - 강조색6" xfId="40" builtinId="51" customBuiltin="1"/>
    <cellStyle name="40% - 강조색6 10" xfId="11126" xr:uid="{00000000-0005-0000-0000-0000512B0000}"/>
    <cellStyle name="40% - 강조색6 10 2" xfId="11127" xr:uid="{00000000-0005-0000-0000-0000522B0000}"/>
    <cellStyle name="40% - 강조색6 10 2 2" xfId="11128" xr:uid="{00000000-0005-0000-0000-0000532B0000}"/>
    <cellStyle name="40% - 강조색6 10 3" xfId="11129" xr:uid="{00000000-0005-0000-0000-0000542B0000}"/>
    <cellStyle name="40% - 강조색6 11" xfId="11130" xr:uid="{00000000-0005-0000-0000-0000552B0000}"/>
    <cellStyle name="40% - 강조색6 11 2" xfId="11131" xr:uid="{00000000-0005-0000-0000-0000562B0000}"/>
    <cellStyle name="40% - 강조색6 11 2 2" xfId="11132" xr:uid="{00000000-0005-0000-0000-0000572B0000}"/>
    <cellStyle name="40% - 강조색6 11 3" xfId="11133" xr:uid="{00000000-0005-0000-0000-0000582B0000}"/>
    <cellStyle name="40% - 강조색6 12" xfId="11134" xr:uid="{00000000-0005-0000-0000-0000592B0000}"/>
    <cellStyle name="40% - 강조색6 12 2" xfId="11135" xr:uid="{00000000-0005-0000-0000-00005A2B0000}"/>
    <cellStyle name="40% - 강조색6 12 2 2" xfId="11136" xr:uid="{00000000-0005-0000-0000-00005B2B0000}"/>
    <cellStyle name="40% - 강조색6 12 3" xfId="11137" xr:uid="{00000000-0005-0000-0000-00005C2B0000}"/>
    <cellStyle name="40% - 강조색6 13" xfId="11138" xr:uid="{00000000-0005-0000-0000-00005D2B0000}"/>
    <cellStyle name="40% - 강조색6 13 2" xfId="11139" xr:uid="{00000000-0005-0000-0000-00005E2B0000}"/>
    <cellStyle name="40% - 강조색6 13 2 2" xfId="11140" xr:uid="{00000000-0005-0000-0000-00005F2B0000}"/>
    <cellStyle name="40% - 강조색6 13 3" xfId="11141" xr:uid="{00000000-0005-0000-0000-0000602B0000}"/>
    <cellStyle name="40% - 강조색6 14" xfId="11142" xr:uid="{00000000-0005-0000-0000-0000612B0000}"/>
    <cellStyle name="40% - 강조색6 14 2" xfId="11143" xr:uid="{00000000-0005-0000-0000-0000622B0000}"/>
    <cellStyle name="40% - 강조색6 15" xfId="11144" xr:uid="{00000000-0005-0000-0000-0000632B0000}"/>
    <cellStyle name="40% - 강조색6 16" xfId="11145" xr:uid="{00000000-0005-0000-0000-0000642B0000}"/>
    <cellStyle name="40% - 강조색6 2" xfId="11146" xr:uid="{00000000-0005-0000-0000-0000652B0000}"/>
    <cellStyle name="40% - 강조색6 2 10" xfId="11147" xr:uid="{00000000-0005-0000-0000-0000662B0000}"/>
    <cellStyle name="40% - 강조색6 2 10 2" xfId="11148" xr:uid="{00000000-0005-0000-0000-0000672B0000}"/>
    <cellStyle name="40% - 강조색6 2 10 2 2" xfId="11149" xr:uid="{00000000-0005-0000-0000-0000682B0000}"/>
    <cellStyle name="40% - 강조색6 2 10 3" xfId="11150" xr:uid="{00000000-0005-0000-0000-0000692B0000}"/>
    <cellStyle name="40% - 강조색6 2 11" xfId="11151" xr:uid="{00000000-0005-0000-0000-00006A2B0000}"/>
    <cellStyle name="40% - 강조색6 2 11 2" xfId="11152" xr:uid="{00000000-0005-0000-0000-00006B2B0000}"/>
    <cellStyle name="40% - 강조색6 2 11 2 2" xfId="11153" xr:uid="{00000000-0005-0000-0000-00006C2B0000}"/>
    <cellStyle name="40% - 강조색6 2 11 3" xfId="11154" xr:uid="{00000000-0005-0000-0000-00006D2B0000}"/>
    <cellStyle name="40% - 강조색6 2 12" xfId="11155" xr:uid="{00000000-0005-0000-0000-00006E2B0000}"/>
    <cellStyle name="40% - 강조색6 2 12 2" xfId="11156" xr:uid="{00000000-0005-0000-0000-00006F2B0000}"/>
    <cellStyle name="40% - 강조색6 2 13" xfId="11157" xr:uid="{00000000-0005-0000-0000-0000702B0000}"/>
    <cellStyle name="40% - 강조색6 2 14" xfId="11158" xr:uid="{00000000-0005-0000-0000-0000712B0000}"/>
    <cellStyle name="40% - 강조색6 2 2" xfId="11159" xr:uid="{00000000-0005-0000-0000-0000722B0000}"/>
    <cellStyle name="40% - 강조색6 2 2 10" xfId="11160" xr:uid="{00000000-0005-0000-0000-0000732B0000}"/>
    <cellStyle name="40% - 강조색6 2 2 11" xfId="11161" xr:uid="{00000000-0005-0000-0000-0000742B0000}"/>
    <cellStyle name="40% - 강조색6 2 2 2" xfId="11162" xr:uid="{00000000-0005-0000-0000-0000752B0000}"/>
    <cellStyle name="40% - 강조색6 2 2 2 2" xfId="11163" xr:uid="{00000000-0005-0000-0000-0000762B0000}"/>
    <cellStyle name="40% - 강조색6 2 2 2 2 2" xfId="11164" xr:uid="{00000000-0005-0000-0000-0000772B0000}"/>
    <cellStyle name="40% - 강조색6 2 2 2 2 2 2" xfId="11165" xr:uid="{00000000-0005-0000-0000-0000782B0000}"/>
    <cellStyle name="40% - 강조색6 2 2 2 2 2 2 2" xfId="11166" xr:uid="{00000000-0005-0000-0000-0000792B0000}"/>
    <cellStyle name="40% - 강조색6 2 2 2 2 2 3" xfId="11167" xr:uid="{00000000-0005-0000-0000-00007A2B0000}"/>
    <cellStyle name="40% - 강조색6 2 2 2 2 3" xfId="11168" xr:uid="{00000000-0005-0000-0000-00007B2B0000}"/>
    <cellStyle name="40% - 강조색6 2 2 2 2 3 2" xfId="11169" xr:uid="{00000000-0005-0000-0000-00007C2B0000}"/>
    <cellStyle name="40% - 강조색6 2 2 2 2 3 2 2" xfId="11170" xr:uid="{00000000-0005-0000-0000-00007D2B0000}"/>
    <cellStyle name="40% - 강조색6 2 2 2 2 3 3" xfId="11171" xr:uid="{00000000-0005-0000-0000-00007E2B0000}"/>
    <cellStyle name="40% - 강조색6 2 2 2 2 4" xfId="11172" xr:uid="{00000000-0005-0000-0000-00007F2B0000}"/>
    <cellStyle name="40% - 강조색6 2 2 2 2 4 2" xfId="11173" xr:uid="{00000000-0005-0000-0000-0000802B0000}"/>
    <cellStyle name="40% - 강조색6 2 2 2 2 4 2 2" xfId="11174" xr:uid="{00000000-0005-0000-0000-0000812B0000}"/>
    <cellStyle name="40% - 강조색6 2 2 2 2 4 3" xfId="11175" xr:uid="{00000000-0005-0000-0000-0000822B0000}"/>
    <cellStyle name="40% - 강조색6 2 2 2 2 5" xfId="11176" xr:uid="{00000000-0005-0000-0000-0000832B0000}"/>
    <cellStyle name="40% - 강조색6 2 2 2 2 5 2" xfId="11177" xr:uid="{00000000-0005-0000-0000-0000842B0000}"/>
    <cellStyle name="40% - 강조색6 2 2 2 2 6" xfId="11178" xr:uid="{00000000-0005-0000-0000-0000852B0000}"/>
    <cellStyle name="40% - 강조색6 2 2 2 3" xfId="11179" xr:uid="{00000000-0005-0000-0000-0000862B0000}"/>
    <cellStyle name="40% - 강조색6 2 2 2 3 2" xfId="11180" xr:uid="{00000000-0005-0000-0000-0000872B0000}"/>
    <cellStyle name="40% - 강조색6 2 2 2 3 2 2" xfId="11181" xr:uid="{00000000-0005-0000-0000-0000882B0000}"/>
    <cellStyle name="40% - 강조색6 2 2 2 3 3" xfId="11182" xr:uid="{00000000-0005-0000-0000-0000892B0000}"/>
    <cellStyle name="40% - 강조색6 2 2 2 4" xfId="11183" xr:uid="{00000000-0005-0000-0000-00008A2B0000}"/>
    <cellStyle name="40% - 강조색6 2 2 2 4 2" xfId="11184" xr:uid="{00000000-0005-0000-0000-00008B2B0000}"/>
    <cellStyle name="40% - 강조색6 2 2 2 4 2 2" xfId="11185" xr:uid="{00000000-0005-0000-0000-00008C2B0000}"/>
    <cellStyle name="40% - 강조색6 2 2 2 4 3" xfId="11186" xr:uid="{00000000-0005-0000-0000-00008D2B0000}"/>
    <cellStyle name="40% - 강조색6 2 2 2 5" xfId="11187" xr:uid="{00000000-0005-0000-0000-00008E2B0000}"/>
    <cellStyle name="40% - 강조색6 2 2 2 5 2" xfId="11188" xr:uid="{00000000-0005-0000-0000-00008F2B0000}"/>
    <cellStyle name="40% - 강조색6 2 2 2 5 2 2" xfId="11189" xr:uid="{00000000-0005-0000-0000-0000902B0000}"/>
    <cellStyle name="40% - 강조색6 2 2 2 5 3" xfId="11190" xr:uid="{00000000-0005-0000-0000-0000912B0000}"/>
    <cellStyle name="40% - 강조색6 2 2 2 6" xfId="11191" xr:uid="{00000000-0005-0000-0000-0000922B0000}"/>
    <cellStyle name="40% - 강조색6 2 2 2 6 2" xfId="11192" xr:uid="{00000000-0005-0000-0000-0000932B0000}"/>
    <cellStyle name="40% - 강조색6 2 2 2 6 2 2" xfId="11193" xr:uid="{00000000-0005-0000-0000-0000942B0000}"/>
    <cellStyle name="40% - 강조색6 2 2 2 6 3" xfId="11194" xr:uid="{00000000-0005-0000-0000-0000952B0000}"/>
    <cellStyle name="40% - 강조색6 2 2 2 7" xfId="11195" xr:uid="{00000000-0005-0000-0000-0000962B0000}"/>
    <cellStyle name="40% - 강조색6 2 2 2 7 2" xfId="11196" xr:uid="{00000000-0005-0000-0000-0000972B0000}"/>
    <cellStyle name="40% - 강조색6 2 2 2 8" xfId="11197" xr:uid="{00000000-0005-0000-0000-0000982B0000}"/>
    <cellStyle name="40% - 강조색6 2 2 2 9" xfId="11198" xr:uid="{00000000-0005-0000-0000-0000992B0000}"/>
    <cellStyle name="40% - 강조색6 2 2 3" xfId="11199" xr:uid="{00000000-0005-0000-0000-00009A2B0000}"/>
    <cellStyle name="40% - 강조색6 2 2 3 2" xfId="11200" xr:uid="{00000000-0005-0000-0000-00009B2B0000}"/>
    <cellStyle name="40% - 강조색6 2 2 3 2 2" xfId="11201" xr:uid="{00000000-0005-0000-0000-00009C2B0000}"/>
    <cellStyle name="40% - 강조색6 2 2 3 2 2 2" xfId="11202" xr:uid="{00000000-0005-0000-0000-00009D2B0000}"/>
    <cellStyle name="40% - 강조색6 2 2 3 2 3" xfId="11203" xr:uid="{00000000-0005-0000-0000-00009E2B0000}"/>
    <cellStyle name="40% - 강조색6 2 2 3 3" xfId="11204" xr:uid="{00000000-0005-0000-0000-00009F2B0000}"/>
    <cellStyle name="40% - 강조색6 2 2 3 3 2" xfId="11205" xr:uid="{00000000-0005-0000-0000-0000A02B0000}"/>
    <cellStyle name="40% - 강조색6 2 2 3 3 2 2" xfId="11206" xr:uid="{00000000-0005-0000-0000-0000A12B0000}"/>
    <cellStyle name="40% - 강조색6 2 2 3 3 3" xfId="11207" xr:uid="{00000000-0005-0000-0000-0000A22B0000}"/>
    <cellStyle name="40% - 강조색6 2 2 3 4" xfId="11208" xr:uid="{00000000-0005-0000-0000-0000A32B0000}"/>
    <cellStyle name="40% - 강조색6 2 2 3 4 2" xfId="11209" xr:uid="{00000000-0005-0000-0000-0000A42B0000}"/>
    <cellStyle name="40% - 강조색6 2 2 3 4 2 2" xfId="11210" xr:uid="{00000000-0005-0000-0000-0000A52B0000}"/>
    <cellStyle name="40% - 강조색6 2 2 3 4 3" xfId="11211" xr:uid="{00000000-0005-0000-0000-0000A62B0000}"/>
    <cellStyle name="40% - 강조색6 2 2 3 5" xfId="11212" xr:uid="{00000000-0005-0000-0000-0000A72B0000}"/>
    <cellStyle name="40% - 강조색6 2 2 3 5 2" xfId="11213" xr:uid="{00000000-0005-0000-0000-0000A82B0000}"/>
    <cellStyle name="40% - 강조색6 2 2 3 6" xfId="11214" xr:uid="{00000000-0005-0000-0000-0000A92B0000}"/>
    <cellStyle name="40% - 강조색6 2 2 4" xfId="11215" xr:uid="{00000000-0005-0000-0000-0000AA2B0000}"/>
    <cellStyle name="40% - 강조색6 2 2 4 2" xfId="11216" xr:uid="{00000000-0005-0000-0000-0000AB2B0000}"/>
    <cellStyle name="40% - 강조색6 2 2 4 2 2" xfId="11217" xr:uid="{00000000-0005-0000-0000-0000AC2B0000}"/>
    <cellStyle name="40% - 강조색6 2 2 4 2 2 2" xfId="11218" xr:uid="{00000000-0005-0000-0000-0000AD2B0000}"/>
    <cellStyle name="40% - 강조색6 2 2 4 2 3" xfId="11219" xr:uid="{00000000-0005-0000-0000-0000AE2B0000}"/>
    <cellStyle name="40% - 강조색6 2 2 4 3" xfId="11220" xr:uid="{00000000-0005-0000-0000-0000AF2B0000}"/>
    <cellStyle name="40% - 강조색6 2 2 4 3 2" xfId="11221" xr:uid="{00000000-0005-0000-0000-0000B02B0000}"/>
    <cellStyle name="40% - 강조색6 2 2 4 3 2 2" xfId="11222" xr:uid="{00000000-0005-0000-0000-0000B12B0000}"/>
    <cellStyle name="40% - 강조색6 2 2 4 3 3" xfId="11223" xr:uid="{00000000-0005-0000-0000-0000B22B0000}"/>
    <cellStyle name="40% - 강조색6 2 2 4 4" xfId="11224" xr:uid="{00000000-0005-0000-0000-0000B32B0000}"/>
    <cellStyle name="40% - 강조색6 2 2 4 4 2" xfId="11225" xr:uid="{00000000-0005-0000-0000-0000B42B0000}"/>
    <cellStyle name="40% - 강조색6 2 2 4 4 2 2" xfId="11226" xr:uid="{00000000-0005-0000-0000-0000B52B0000}"/>
    <cellStyle name="40% - 강조색6 2 2 4 4 3" xfId="11227" xr:uid="{00000000-0005-0000-0000-0000B62B0000}"/>
    <cellStyle name="40% - 강조색6 2 2 4 5" xfId="11228" xr:uid="{00000000-0005-0000-0000-0000B72B0000}"/>
    <cellStyle name="40% - 강조색6 2 2 4 5 2" xfId="11229" xr:uid="{00000000-0005-0000-0000-0000B82B0000}"/>
    <cellStyle name="40% - 강조색6 2 2 4 6" xfId="11230" xr:uid="{00000000-0005-0000-0000-0000B92B0000}"/>
    <cellStyle name="40% - 강조색6 2 2 5" xfId="11231" xr:uid="{00000000-0005-0000-0000-0000BA2B0000}"/>
    <cellStyle name="40% - 강조색6 2 2 5 2" xfId="11232" xr:uid="{00000000-0005-0000-0000-0000BB2B0000}"/>
    <cellStyle name="40% - 강조색6 2 2 5 2 2" xfId="11233" xr:uid="{00000000-0005-0000-0000-0000BC2B0000}"/>
    <cellStyle name="40% - 강조색6 2 2 5 3" xfId="11234" xr:uid="{00000000-0005-0000-0000-0000BD2B0000}"/>
    <cellStyle name="40% - 강조색6 2 2 6" xfId="11235" xr:uid="{00000000-0005-0000-0000-0000BE2B0000}"/>
    <cellStyle name="40% - 강조색6 2 2 6 2" xfId="11236" xr:uid="{00000000-0005-0000-0000-0000BF2B0000}"/>
    <cellStyle name="40% - 강조색6 2 2 6 2 2" xfId="11237" xr:uid="{00000000-0005-0000-0000-0000C02B0000}"/>
    <cellStyle name="40% - 강조색6 2 2 6 3" xfId="11238" xr:uid="{00000000-0005-0000-0000-0000C12B0000}"/>
    <cellStyle name="40% - 강조색6 2 2 7" xfId="11239" xr:uid="{00000000-0005-0000-0000-0000C22B0000}"/>
    <cellStyle name="40% - 강조색6 2 2 7 2" xfId="11240" xr:uid="{00000000-0005-0000-0000-0000C32B0000}"/>
    <cellStyle name="40% - 강조색6 2 2 7 2 2" xfId="11241" xr:uid="{00000000-0005-0000-0000-0000C42B0000}"/>
    <cellStyle name="40% - 강조색6 2 2 7 3" xfId="11242" xr:uid="{00000000-0005-0000-0000-0000C52B0000}"/>
    <cellStyle name="40% - 강조색6 2 2 8" xfId="11243" xr:uid="{00000000-0005-0000-0000-0000C62B0000}"/>
    <cellStyle name="40% - 강조색6 2 2 8 2" xfId="11244" xr:uid="{00000000-0005-0000-0000-0000C72B0000}"/>
    <cellStyle name="40% - 강조색6 2 2 8 2 2" xfId="11245" xr:uid="{00000000-0005-0000-0000-0000C82B0000}"/>
    <cellStyle name="40% - 강조색6 2 2 8 3" xfId="11246" xr:uid="{00000000-0005-0000-0000-0000C92B0000}"/>
    <cellStyle name="40% - 강조색6 2 2 9" xfId="11247" xr:uid="{00000000-0005-0000-0000-0000CA2B0000}"/>
    <cellStyle name="40% - 강조색6 2 2 9 2" xfId="11248" xr:uid="{00000000-0005-0000-0000-0000CB2B0000}"/>
    <cellStyle name="40% - 강조색6 2 3" xfId="11249" xr:uid="{00000000-0005-0000-0000-0000CC2B0000}"/>
    <cellStyle name="40% - 강조색6 2 3 10" xfId="11250" xr:uid="{00000000-0005-0000-0000-0000CD2B0000}"/>
    <cellStyle name="40% - 강조색6 2 3 11" xfId="11251" xr:uid="{00000000-0005-0000-0000-0000CE2B0000}"/>
    <cellStyle name="40% - 강조색6 2 3 2" xfId="11252" xr:uid="{00000000-0005-0000-0000-0000CF2B0000}"/>
    <cellStyle name="40% - 강조색6 2 3 2 2" xfId="11253" xr:uid="{00000000-0005-0000-0000-0000D02B0000}"/>
    <cellStyle name="40% - 강조색6 2 3 2 2 2" xfId="11254" xr:uid="{00000000-0005-0000-0000-0000D12B0000}"/>
    <cellStyle name="40% - 강조색6 2 3 2 2 2 2" xfId="11255" xr:uid="{00000000-0005-0000-0000-0000D22B0000}"/>
    <cellStyle name="40% - 강조색6 2 3 2 2 2 2 2" xfId="11256" xr:uid="{00000000-0005-0000-0000-0000D32B0000}"/>
    <cellStyle name="40% - 강조색6 2 3 2 2 2 3" xfId="11257" xr:uid="{00000000-0005-0000-0000-0000D42B0000}"/>
    <cellStyle name="40% - 강조색6 2 3 2 2 3" xfId="11258" xr:uid="{00000000-0005-0000-0000-0000D52B0000}"/>
    <cellStyle name="40% - 강조색6 2 3 2 2 3 2" xfId="11259" xr:uid="{00000000-0005-0000-0000-0000D62B0000}"/>
    <cellStyle name="40% - 강조색6 2 3 2 2 3 2 2" xfId="11260" xr:uid="{00000000-0005-0000-0000-0000D72B0000}"/>
    <cellStyle name="40% - 강조색6 2 3 2 2 3 3" xfId="11261" xr:uid="{00000000-0005-0000-0000-0000D82B0000}"/>
    <cellStyle name="40% - 강조색6 2 3 2 2 4" xfId="11262" xr:uid="{00000000-0005-0000-0000-0000D92B0000}"/>
    <cellStyle name="40% - 강조색6 2 3 2 2 4 2" xfId="11263" xr:uid="{00000000-0005-0000-0000-0000DA2B0000}"/>
    <cellStyle name="40% - 강조색6 2 3 2 2 4 2 2" xfId="11264" xr:uid="{00000000-0005-0000-0000-0000DB2B0000}"/>
    <cellStyle name="40% - 강조색6 2 3 2 2 4 3" xfId="11265" xr:uid="{00000000-0005-0000-0000-0000DC2B0000}"/>
    <cellStyle name="40% - 강조색6 2 3 2 2 5" xfId="11266" xr:uid="{00000000-0005-0000-0000-0000DD2B0000}"/>
    <cellStyle name="40% - 강조색6 2 3 2 2 5 2" xfId="11267" xr:uid="{00000000-0005-0000-0000-0000DE2B0000}"/>
    <cellStyle name="40% - 강조색6 2 3 2 2 6" xfId="11268" xr:uid="{00000000-0005-0000-0000-0000DF2B0000}"/>
    <cellStyle name="40% - 강조색6 2 3 2 3" xfId="11269" xr:uid="{00000000-0005-0000-0000-0000E02B0000}"/>
    <cellStyle name="40% - 강조색6 2 3 2 3 2" xfId="11270" xr:uid="{00000000-0005-0000-0000-0000E12B0000}"/>
    <cellStyle name="40% - 강조색6 2 3 2 3 2 2" xfId="11271" xr:uid="{00000000-0005-0000-0000-0000E22B0000}"/>
    <cellStyle name="40% - 강조색6 2 3 2 3 3" xfId="11272" xr:uid="{00000000-0005-0000-0000-0000E32B0000}"/>
    <cellStyle name="40% - 강조색6 2 3 2 4" xfId="11273" xr:uid="{00000000-0005-0000-0000-0000E42B0000}"/>
    <cellStyle name="40% - 강조색6 2 3 2 4 2" xfId="11274" xr:uid="{00000000-0005-0000-0000-0000E52B0000}"/>
    <cellStyle name="40% - 강조색6 2 3 2 4 2 2" xfId="11275" xr:uid="{00000000-0005-0000-0000-0000E62B0000}"/>
    <cellStyle name="40% - 강조색6 2 3 2 4 3" xfId="11276" xr:uid="{00000000-0005-0000-0000-0000E72B0000}"/>
    <cellStyle name="40% - 강조색6 2 3 2 5" xfId="11277" xr:uid="{00000000-0005-0000-0000-0000E82B0000}"/>
    <cellStyle name="40% - 강조색6 2 3 2 5 2" xfId="11278" xr:uid="{00000000-0005-0000-0000-0000E92B0000}"/>
    <cellStyle name="40% - 강조색6 2 3 2 5 2 2" xfId="11279" xr:uid="{00000000-0005-0000-0000-0000EA2B0000}"/>
    <cellStyle name="40% - 강조색6 2 3 2 5 3" xfId="11280" xr:uid="{00000000-0005-0000-0000-0000EB2B0000}"/>
    <cellStyle name="40% - 강조색6 2 3 2 6" xfId="11281" xr:uid="{00000000-0005-0000-0000-0000EC2B0000}"/>
    <cellStyle name="40% - 강조색6 2 3 2 6 2" xfId="11282" xr:uid="{00000000-0005-0000-0000-0000ED2B0000}"/>
    <cellStyle name="40% - 강조색6 2 3 2 6 2 2" xfId="11283" xr:uid="{00000000-0005-0000-0000-0000EE2B0000}"/>
    <cellStyle name="40% - 강조색6 2 3 2 6 3" xfId="11284" xr:uid="{00000000-0005-0000-0000-0000EF2B0000}"/>
    <cellStyle name="40% - 강조색6 2 3 2 7" xfId="11285" xr:uid="{00000000-0005-0000-0000-0000F02B0000}"/>
    <cellStyle name="40% - 강조색6 2 3 2 7 2" xfId="11286" xr:uid="{00000000-0005-0000-0000-0000F12B0000}"/>
    <cellStyle name="40% - 강조색6 2 3 2 8" xfId="11287" xr:uid="{00000000-0005-0000-0000-0000F22B0000}"/>
    <cellStyle name="40% - 강조색6 2 3 2 9" xfId="11288" xr:uid="{00000000-0005-0000-0000-0000F32B0000}"/>
    <cellStyle name="40% - 강조색6 2 3 3" xfId="11289" xr:uid="{00000000-0005-0000-0000-0000F42B0000}"/>
    <cellStyle name="40% - 강조색6 2 3 3 2" xfId="11290" xr:uid="{00000000-0005-0000-0000-0000F52B0000}"/>
    <cellStyle name="40% - 강조색6 2 3 3 2 2" xfId="11291" xr:uid="{00000000-0005-0000-0000-0000F62B0000}"/>
    <cellStyle name="40% - 강조색6 2 3 3 2 2 2" xfId="11292" xr:uid="{00000000-0005-0000-0000-0000F72B0000}"/>
    <cellStyle name="40% - 강조색6 2 3 3 2 3" xfId="11293" xr:uid="{00000000-0005-0000-0000-0000F82B0000}"/>
    <cellStyle name="40% - 강조색6 2 3 3 3" xfId="11294" xr:uid="{00000000-0005-0000-0000-0000F92B0000}"/>
    <cellStyle name="40% - 강조색6 2 3 3 3 2" xfId="11295" xr:uid="{00000000-0005-0000-0000-0000FA2B0000}"/>
    <cellStyle name="40% - 강조색6 2 3 3 3 2 2" xfId="11296" xr:uid="{00000000-0005-0000-0000-0000FB2B0000}"/>
    <cellStyle name="40% - 강조색6 2 3 3 3 3" xfId="11297" xr:uid="{00000000-0005-0000-0000-0000FC2B0000}"/>
    <cellStyle name="40% - 강조색6 2 3 3 4" xfId="11298" xr:uid="{00000000-0005-0000-0000-0000FD2B0000}"/>
    <cellStyle name="40% - 강조색6 2 3 3 4 2" xfId="11299" xr:uid="{00000000-0005-0000-0000-0000FE2B0000}"/>
    <cellStyle name="40% - 강조색6 2 3 3 4 2 2" xfId="11300" xr:uid="{00000000-0005-0000-0000-0000FF2B0000}"/>
    <cellStyle name="40% - 강조색6 2 3 3 4 3" xfId="11301" xr:uid="{00000000-0005-0000-0000-0000002C0000}"/>
    <cellStyle name="40% - 강조색6 2 3 3 5" xfId="11302" xr:uid="{00000000-0005-0000-0000-0000012C0000}"/>
    <cellStyle name="40% - 강조색6 2 3 3 5 2" xfId="11303" xr:uid="{00000000-0005-0000-0000-0000022C0000}"/>
    <cellStyle name="40% - 강조색6 2 3 3 6" xfId="11304" xr:uid="{00000000-0005-0000-0000-0000032C0000}"/>
    <cellStyle name="40% - 강조색6 2 3 4" xfId="11305" xr:uid="{00000000-0005-0000-0000-0000042C0000}"/>
    <cellStyle name="40% - 강조색6 2 3 4 2" xfId="11306" xr:uid="{00000000-0005-0000-0000-0000052C0000}"/>
    <cellStyle name="40% - 강조색6 2 3 4 2 2" xfId="11307" xr:uid="{00000000-0005-0000-0000-0000062C0000}"/>
    <cellStyle name="40% - 강조색6 2 3 4 2 2 2" xfId="11308" xr:uid="{00000000-0005-0000-0000-0000072C0000}"/>
    <cellStyle name="40% - 강조색6 2 3 4 2 3" xfId="11309" xr:uid="{00000000-0005-0000-0000-0000082C0000}"/>
    <cellStyle name="40% - 강조색6 2 3 4 3" xfId="11310" xr:uid="{00000000-0005-0000-0000-0000092C0000}"/>
    <cellStyle name="40% - 강조색6 2 3 4 3 2" xfId="11311" xr:uid="{00000000-0005-0000-0000-00000A2C0000}"/>
    <cellStyle name="40% - 강조색6 2 3 4 3 2 2" xfId="11312" xr:uid="{00000000-0005-0000-0000-00000B2C0000}"/>
    <cellStyle name="40% - 강조색6 2 3 4 3 3" xfId="11313" xr:uid="{00000000-0005-0000-0000-00000C2C0000}"/>
    <cellStyle name="40% - 강조색6 2 3 4 4" xfId="11314" xr:uid="{00000000-0005-0000-0000-00000D2C0000}"/>
    <cellStyle name="40% - 강조색6 2 3 4 4 2" xfId="11315" xr:uid="{00000000-0005-0000-0000-00000E2C0000}"/>
    <cellStyle name="40% - 강조색6 2 3 4 4 2 2" xfId="11316" xr:uid="{00000000-0005-0000-0000-00000F2C0000}"/>
    <cellStyle name="40% - 강조색6 2 3 4 4 3" xfId="11317" xr:uid="{00000000-0005-0000-0000-0000102C0000}"/>
    <cellStyle name="40% - 강조색6 2 3 4 5" xfId="11318" xr:uid="{00000000-0005-0000-0000-0000112C0000}"/>
    <cellStyle name="40% - 강조색6 2 3 4 5 2" xfId="11319" xr:uid="{00000000-0005-0000-0000-0000122C0000}"/>
    <cellStyle name="40% - 강조색6 2 3 4 6" xfId="11320" xr:uid="{00000000-0005-0000-0000-0000132C0000}"/>
    <cellStyle name="40% - 강조색6 2 3 5" xfId="11321" xr:uid="{00000000-0005-0000-0000-0000142C0000}"/>
    <cellStyle name="40% - 강조색6 2 3 5 2" xfId="11322" xr:uid="{00000000-0005-0000-0000-0000152C0000}"/>
    <cellStyle name="40% - 강조색6 2 3 5 2 2" xfId="11323" xr:uid="{00000000-0005-0000-0000-0000162C0000}"/>
    <cellStyle name="40% - 강조색6 2 3 5 3" xfId="11324" xr:uid="{00000000-0005-0000-0000-0000172C0000}"/>
    <cellStyle name="40% - 강조색6 2 3 6" xfId="11325" xr:uid="{00000000-0005-0000-0000-0000182C0000}"/>
    <cellStyle name="40% - 강조색6 2 3 6 2" xfId="11326" xr:uid="{00000000-0005-0000-0000-0000192C0000}"/>
    <cellStyle name="40% - 강조색6 2 3 6 2 2" xfId="11327" xr:uid="{00000000-0005-0000-0000-00001A2C0000}"/>
    <cellStyle name="40% - 강조색6 2 3 6 3" xfId="11328" xr:uid="{00000000-0005-0000-0000-00001B2C0000}"/>
    <cellStyle name="40% - 강조색6 2 3 7" xfId="11329" xr:uid="{00000000-0005-0000-0000-00001C2C0000}"/>
    <cellStyle name="40% - 강조색6 2 3 7 2" xfId="11330" xr:uid="{00000000-0005-0000-0000-00001D2C0000}"/>
    <cellStyle name="40% - 강조색6 2 3 7 2 2" xfId="11331" xr:uid="{00000000-0005-0000-0000-00001E2C0000}"/>
    <cellStyle name="40% - 강조색6 2 3 7 3" xfId="11332" xr:uid="{00000000-0005-0000-0000-00001F2C0000}"/>
    <cellStyle name="40% - 강조색6 2 3 8" xfId="11333" xr:uid="{00000000-0005-0000-0000-0000202C0000}"/>
    <cellStyle name="40% - 강조색6 2 3 8 2" xfId="11334" xr:uid="{00000000-0005-0000-0000-0000212C0000}"/>
    <cellStyle name="40% - 강조색6 2 3 8 2 2" xfId="11335" xr:uid="{00000000-0005-0000-0000-0000222C0000}"/>
    <cellStyle name="40% - 강조색6 2 3 8 3" xfId="11336" xr:uid="{00000000-0005-0000-0000-0000232C0000}"/>
    <cellStyle name="40% - 강조색6 2 3 9" xfId="11337" xr:uid="{00000000-0005-0000-0000-0000242C0000}"/>
    <cellStyle name="40% - 강조색6 2 3 9 2" xfId="11338" xr:uid="{00000000-0005-0000-0000-0000252C0000}"/>
    <cellStyle name="40% - 강조색6 2 4" xfId="11339" xr:uid="{00000000-0005-0000-0000-0000262C0000}"/>
    <cellStyle name="40% - 강조색6 2 4 10" xfId="11340" xr:uid="{00000000-0005-0000-0000-0000272C0000}"/>
    <cellStyle name="40% - 강조색6 2 4 2" xfId="11341" xr:uid="{00000000-0005-0000-0000-0000282C0000}"/>
    <cellStyle name="40% - 강조색6 2 4 2 2" xfId="11342" xr:uid="{00000000-0005-0000-0000-0000292C0000}"/>
    <cellStyle name="40% - 강조색6 2 4 2 2 2" xfId="11343" xr:uid="{00000000-0005-0000-0000-00002A2C0000}"/>
    <cellStyle name="40% - 강조색6 2 4 2 2 2 2" xfId="11344" xr:uid="{00000000-0005-0000-0000-00002B2C0000}"/>
    <cellStyle name="40% - 강조색6 2 4 2 2 2 2 2" xfId="11345" xr:uid="{00000000-0005-0000-0000-00002C2C0000}"/>
    <cellStyle name="40% - 강조색6 2 4 2 2 2 3" xfId="11346" xr:uid="{00000000-0005-0000-0000-00002D2C0000}"/>
    <cellStyle name="40% - 강조색6 2 4 2 2 3" xfId="11347" xr:uid="{00000000-0005-0000-0000-00002E2C0000}"/>
    <cellStyle name="40% - 강조색6 2 4 2 2 3 2" xfId="11348" xr:uid="{00000000-0005-0000-0000-00002F2C0000}"/>
    <cellStyle name="40% - 강조색6 2 4 2 2 3 2 2" xfId="11349" xr:uid="{00000000-0005-0000-0000-0000302C0000}"/>
    <cellStyle name="40% - 강조색6 2 4 2 2 3 3" xfId="11350" xr:uid="{00000000-0005-0000-0000-0000312C0000}"/>
    <cellStyle name="40% - 강조색6 2 4 2 2 4" xfId="11351" xr:uid="{00000000-0005-0000-0000-0000322C0000}"/>
    <cellStyle name="40% - 강조색6 2 4 2 2 4 2" xfId="11352" xr:uid="{00000000-0005-0000-0000-0000332C0000}"/>
    <cellStyle name="40% - 강조색6 2 4 2 2 4 2 2" xfId="11353" xr:uid="{00000000-0005-0000-0000-0000342C0000}"/>
    <cellStyle name="40% - 강조색6 2 4 2 2 4 3" xfId="11354" xr:uid="{00000000-0005-0000-0000-0000352C0000}"/>
    <cellStyle name="40% - 강조색6 2 4 2 2 5" xfId="11355" xr:uid="{00000000-0005-0000-0000-0000362C0000}"/>
    <cellStyle name="40% - 강조색6 2 4 2 2 5 2" xfId="11356" xr:uid="{00000000-0005-0000-0000-0000372C0000}"/>
    <cellStyle name="40% - 강조색6 2 4 2 2 6" xfId="11357" xr:uid="{00000000-0005-0000-0000-0000382C0000}"/>
    <cellStyle name="40% - 강조색6 2 4 2 3" xfId="11358" xr:uid="{00000000-0005-0000-0000-0000392C0000}"/>
    <cellStyle name="40% - 강조색6 2 4 2 3 2" xfId="11359" xr:uid="{00000000-0005-0000-0000-00003A2C0000}"/>
    <cellStyle name="40% - 강조색6 2 4 2 3 2 2" xfId="11360" xr:uid="{00000000-0005-0000-0000-00003B2C0000}"/>
    <cellStyle name="40% - 강조색6 2 4 2 3 3" xfId="11361" xr:uid="{00000000-0005-0000-0000-00003C2C0000}"/>
    <cellStyle name="40% - 강조색6 2 4 2 4" xfId="11362" xr:uid="{00000000-0005-0000-0000-00003D2C0000}"/>
    <cellStyle name="40% - 강조색6 2 4 2 4 2" xfId="11363" xr:uid="{00000000-0005-0000-0000-00003E2C0000}"/>
    <cellStyle name="40% - 강조색6 2 4 2 4 2 2" xfId="11364" xr:uid="{00000000-0005-0000-0000-00003F2C0000}"/>
    <cellStyle name="40% - 강조색6 2 4 2 4 3" xfId="11365" xr:uid="{00000000-0005-0000-0000-0000402C0000}"/>
    <cellStyle name="40% - 강조색6 2 4 2 5" xfId="11366" xr:uid="{00000000-0005-0000-0000-0000412C0000}"/>
    <cellStyle name="40% - 강조색6 2 4 2 5 2" xfId="11367" xr:uid="{00000000-0005-0000-0000-0000422C0000}"/>
    <cellStyle name="40% - 강조색6 2 4 2 5 2 2" xfId="11368" xr:uid="{00000000-0005-0000-0000-0000432C0000}"/>
    <cellStyle name="40% - 강조색6 2 4 2 5 3" xfId="11369" xr:uid="{00000000-0005-0000-0000-0000442C0000}"/>
    <cellStyle name="40% - 강조색6 2 4 2 6" xfId="11370" xr:uid="{00000000-0005-0000-0000-0000452C0000}"/>
    <cellStyle name="40% - 강조색6 2 4 2 6 2" xfId="11371" xr:uid="{00000000-0005-0000-0000-0000462C0000}"/>
    <cellStyle name="40% - 강조색6 2 4 2 7" xfId="11372" xr:uid="{00000000-0005-0000-0000-0000472C0000}"/>
    <cellStyle name="40% - 강조색6 2 4 2 8" xfId="11373" xr:uid="{00000000-0005-0000-0000-0000482C0000}"/>
    <cellStyle name="40% - 강조색6 2 4 3" xfId="11374" xr:uid="{00000000-0005-0000-0000-0000492C0000}"/>
    <cellStyle name="40% - 강조색6 2 4 3 2" xfId="11375" xr:uid="{00000000-0005-0000-0000-00004A2C0000}"/>
    <cellStyle name="40% - 강조색6 2 4 3 2 2" xfId="11376" xr:uid="{00000000-0005-0000-0000-00004B2C0000}"/>
    <cellStyle name="40% - 강조색6 2 4 3 2 2 2" xfId="11377" xr:uid="{00000000-0005-0000-0000-00004C2C0000}"/>
    <cellStyle name="40% - 강조색6 2 4 3 2 3" xfId="11378" xr:uid="{00000000-0005-0000-0000-00004D2C0000}"/>
    <cellStyle name="40% - 강조색6 2 4 3 3" xfId="11379" xr:uid="{00000000-0005-0000-0000-00004E2C0000}"/>
    <cellStyle name="40% - 강조색6 2 4 3 3 2" xfId="11380" xr:uid="{00000000-0005-0000-0000-00004F2C0000}"/>
    <cellStyle name="40% - 강조색6 2 4 3 3 2 2" xfId="11381" xr:uid="{00000000-0005-0000-0000-0000502C0000}"/>
    <cellStyle name="40% - 강조색6 2 4 3 3 3" xfId="11382" xr:uid="{00000000-0005-0000-0000-0000512C0000}"/>
    <cellStyle name="40% - 강조색6 2 4 3 4" xfId="11383" xr:uid="{00000000-0005-0000-0000-0000522C0000}"/>
    <cellStyle name="40% - 강조색6 2 4 3 4 2" xfId="11384" xr:uid="{00000000-0005-0000-0000-0000532C0000}"/>
    <cellStyle name="40% - 강조색6 2 4 3 4 2 2" xfId="11385" xr:uid="{00000000-0005-0000-0000-0000542C0000}"/>
    <cellStyle name="40% - 강조색6 2 4 3 4 3" xfId="11386" xr:uid="{00000000-0005-0000-0000-0000552C0000}"/>
    <cellStyle name="40% - 강조색6 2 4 3 5" xfId="11387" xr:uid="{00000000-0005-0000-0000-0000562C0000}"/>
    <cellStyle name="40% - 강조색6 2 4 3 5 2" xfId="11388" xr:uid="{00000000-0005-0000-0000-0000572C0000}"/>
    <cellStyle name="40% - 강조색6 2 4 3 6" xfId="11389" xr:uid="{00000000-0005-0000-0000-0000582C0000}"/>
    <cellStyle name="40% - 강조색6 2 4 4" xfId="11390" xr:uid="{00000000-0005-0000-0000-0000592C0000}"/>
    <cellStyle name="40% - 강조색6 2 4 4 2" xfId="11391" xr:uid="{00000000-0005-0000-0000-00005A2C0000}"/>
    <cellStyle name="40% - 강조색6 2 4 4 2 2" xfId="11392" xr:uid="{00000000-0005-0000-0000-00005B2C0000}"/>
    <cellStyle name="40% - 강조색6 2 4 4 3" xfId="11393" xr:uid="{00000000-0005-0000-0000-00005C2C0000}"/>
    <cellStyle name="40% - 강조색6 2 4 5" xfId="11394" xr:uid="{00000000-0005-0000-0000-00005D2C0000}"/>
    <cellStyle name="40% - 강조색6 2 4 5 2" xfId="11395" xr:uid="{00000000-0005-0000-0000-00005E2C0000}"/>
    <cellStyle name="40% - 강조색6 2 4 5 2 2" xfId="11396" xr:uid="{00000000-0005-0000-0000-00005F2C0000}"/>
    <cellStyle name="40% - 강조색6 2 4 5 3" xfId="11397" xr:uid="{00000000-0005-0000-0000-0000602C0000}"/>
    <cellStyle name="40% - 강조색6 2 4 6" xfId="11398" xr:uid="{00000000-0005-0000-0000-0000612C0000}"/>
    <cellStyle name="40% - 강조색6 2 4 6 2" xfId="11399" xr:uid="{00000000-0005-0000-0000-0000622C0000}"/>
    <cellStyle name="40% - 강조색6 2 4 6 2 2" xfId="11400" xr:uid="{00000000-0005-0000-0000-0000632C0000}"/>
    <cellStyle name="40% - 강조색6 2 4 6 3" xfId="11401" xr:uid="{00000000-0005-0000-0000-0000642C0000}"/>
    <cellStyle name="40% - 강조색6 2 4 7" xfId="11402" xr:uid="{00000000-0005-0000-0000-0000652C0000}"/>
    <cellStyle name="40% - 강조색6 2 4 7 2" xfId="11403" xr:uid="{00000000-0005-0000-0000-0000662C0000}"/>
    <cellStyle name="40% - 강조색6 2 4 7 2 2" xfId="11404" xr:uid="{00000000-0005-0000-0000-0000672C0000}"/>
    <cellStyle name="40% - 강조색6 2 4 7 3" xfId="11405" xr:uid="{00000000-0005-0000-0000-0000682C0000}"/>
    <cellStyle name="40% - 강조색6 2 4 8" xfId="11406" xr:uid="{00000000-0005-0000-0000-0000692C0000}"/>
    <cellStyle name="40% - 강조색6 2 4 8 2" xfId="11407" xr:uid="{00000000-0005-0000-0000-00006A2C0000}"/>
    <cellStyle name="40% - 강조색6 2 4 9" xfId="11408" xr:uid="{00000000-0005-0000-0000-00006B2C0000}"/>
    <cellStyle name="40% - 강조색6 2 5" xfId="11409" xr:uid="{00000000-0005-0000-0000-00006C2C0000}"/>
    <cellStyle name="40% - 강조색6 2 5 2" xfId="11410" xr:uid="{00000000-0005-0000-0000-00006D2C0000}"/>
    <cellStyle name="40% - 강조색6 2 5 2 2" xfId="11411" xr:uid="{00000000-0005-0000-0000-00006E2C0000}"/>
    <cellStyle name="40% - 강조색6 2 5 2 2 2" xfId="11412" xr:uid="{00000000-0005-0000-0000-00006F2C0000}"/>
    <cellStyle name="40% - 강조색6 2 5 2 2 2 2" xfId="11413" xr:uid="{00000000-0005-0000-0000-0000702C0000}"/>
    <cellStyle name="40% - 강조색6 2 5 2 2 3" xfId="11414" xr:uid="{00000000-0005-0000-0000-0000712C0000}"/>
    <cellStyle name="40% - 강조색6 2 5 2 3" xfId="11415" xr:uid="{00000000-0005-0000-0000-0000722C0000}"/>
    <cellStyle name="40% - 강조색6 2 5 2 3 2" xfId="11416" xr:uid="{00000000-0005-0000-0000-0000732C0000}"/>
    <cellStyle name="40% - 강조색6 2 5 2 3 2 2" xfId="11417" xr:uid="{00000000-0005-0000-0000-0000742C0000}"/>
    <cellStyle name="40% - 강조색6 2 5 2 3 3" xfId="11418" xr:uid="{00000000-0005-0000-0000-0000752C0000}"/>
    <cellStyle name="40% - 강조색6 2 5 2 4" xfId="11419" xr:uid="{00000000-0005-0000-0000-0000762C0000}"/>
    <cellStyle name="40% - 강조색6 2 5 2 4 2" xfId="11420" xr:uid="{00000000-0005-0000-0000-0000772C0000}"/>
    <cellStyle name="40% - 강조색6 2 5 2 4 2 2" xfId="11421" xr:uid="{00000000-0005-0000-0000-0000782C0000}"/>
    <cellStyle name="40% - 강조색6 2 5 2 4 3" xfId="11422" xr:uid="{00000000-0005-0000-0000-0000792C0000}"/>
    <cellStyle name="40% - 강조색6 2 5 2 5" xfId="11423" xr:uid="{00000000-0005-0000-0000-00007A2C0000}"/>
    <cellStyle name="40% - 강조색6 2 5 2 5 2" xfId="11424" xr:uid="{00000000-0005-0000-0000-00007B2C0000}"/>
    <cellStyle name="40% - 강조색6 2 5 2 6" xfId="11425" xr:uid="{00000000-0005-0000-0000-00007C2C0000}"/>
    <cellStyle name="40% - 강조색6 2 5 3" xfId="11426" xr:uid="{00000000-0005-0000-0000-00007D2C0000}"/>
    <cellStyle name="40% - 강조색6 2 5 3 2" xfId="11427" xr:uid="{00000000-0005-0000-0000-00007E2C0000}"/>
    <cellStyle name="40% - 강조색6 2 5 3 2 2" xfId="11428" xr:uid="{00000000-0005-0000-0000-00007F2C0000}"/>
    <cellStyle name="40% - 강조색6 2 5 3 3" xfId="11429" xr:uid="{00000000-0005-0000-0000-0000802C0000}"/>
    <cellStyle name="40% - 강조색6 2 5 4" xfId="11430" xr:uid="{00000000-0005-0000-0000-0000812C0000}"/>
    <cellStyle name="40% - 강조색6 2 5 4 2" xfId="11431" xr:uid="{00000000-0005-0000-0000-0000822C0000}"/>
    <cellStyle name="40% - 강조색6 2 5 4 2 2" xfId="11432" xr:uid="{00000000-0005-0000-0000-0000832C0000}"/>
    <cellStyle name="40% - 강조색6 2 5 4 3" xfId="11433" xr:uid="{00000000-0005-0000-0000-0000842C0000}"/>
    <cellStyle name="40% - 강조색6 2 5 5" xfId="11434" xr:uid="{00000000-0005-0000-0000-0000852C0000}"/>
    <cellStyle name="40% - 강조색6 2 5 5 2" xfId="11435" xr:uid="{00000000-0005-0000-0000-0000862C0000}"/>
    <cellStyle name="40% - 강조색6 2 5 5 2 2" xfId="11436" xr:uid="{00000000-0005-0000-0000-0000872C0000}"/>
    <cellStyle name="40% - 강조색6 2 5 5 3" xfId="11437" xr:uid="{00000000-0005-0000-0000-0000882C0000}"/>
    <cellStyle name="40% - 강조색6 2 5 6" xfId="11438" xr:uid="{00000000-0005-0000-0000-0000892C0000}"/>
    <cellStyle name="40% - 강조색6 2 5 6 2" xfId="11439" xr:uid="{00000000-0005-0000-0000-00008A2C0000}"/>
    <cellStyle name="40% - 강조색6 2 5 7" xfId="11440" xr:uid="{00000000-0005-0000-0000-00008B2C0000}"/>
    <cellStyle name="40% - 강조색6 2 5 8" xfId="11441" xr:uid="{00000000-0005-0000-0000-00008C2C0000}"/>
    <cellStyle name="40% - 강조색6 2 6" xfId="11442" xr:uid="{00000000-0005-0000-0000-00008D2C0000}"/>
    <cellStyle name="40% - 강조색6 2 6 2" xfId="11443" xr:uid="{00000000-0005-0000-0000-00008E2C0000}"/>
    <cellStyle name="40% - 강조색6 2 6 2 2" xfId="11444" xr:uid="{00000000-0005-0000-0000-00008F2C0000}"/>
    <cellStyle name="40% - 강조색6 2 6 2 2 2" xfId="11445" xr:uid="{00000000-0005-0000-0000-0000902C0000}"/>
    <cellStyle name="40% - 강조색6 2 6 2 3" xfId="11446" xr:uid="{00000000-0005-0000-0000-0000912C0000}"/>
    <cellStyle name="40% - 강조색6 2 6 3" xfId="11447" xr:uid="{00000000-0005-0000-0000-0000922C0000}"/>
    <cellStyle name="40% - 강조색6 2 6 3 2" xfId="11448" xr:uid="{00000000-0005-0000-0000-0000932C0000}"/>
    <cellStyle name="40% - 강조색6 2 6 3 2 2" xfId="11449" xr:uid="{00000000-0005-0000-0000-0000942C0000}"/>
    <cellStyle name="40% - 강조색6 2 6 3 3" xfId="11450" xr:uid="{00000000-0005-0000-0000-0000952C0000}"/>
    <cellStyle name="40% - 강조색6 2 6 4" xfId="11451" xr:uid="{00000000-0005-0000-0000-0000962C0000}"/>
    <cellStyle name="40% - 강조색6 2 6 4 2" xfId="11452" xr:uid="{00000000-0005-0000-0000-0000972C0000}"/>
    <cellStyle name="40% - 강조색6 2 6 4 2 2" xfId="11453" xr:uid="{00000000-0005-0000-0000-0000982C0000}"/>
    <cellStyle name="40% - 강조색6 2 6 4 3" xfId="11454" xr:uid="{00000000-0005-0000-0000-0000992C0000}"/>
    <cellStyle name="40% - 강조색6 2 6 5" xfId="11455" xr:uid="{00000000-0005-0000-0000-00009A2C0000}"/>
    <cellStyle name="40% - 강조색6 2 6 5 2" xfId="11456" xr:uid="{00000000-0005-0000-0000-00009B2C0000}"/>
    <cellStyle name="40% - 강조색6 2 6 6" xfId="11457" xr:uid="{00000000-0005-0000-0000-00009C2C0000}"/>
    <cellStyle name="40% - 강조색6 2 7" xfId="11458" xr:uid="{00000000-0005-0000-0000-00009D2C0000}"/>
    <cellStyle name="40% - 강조색6 2 7 2" xfId="11459" xr:uid="{00000000-0005-0000-0000-00009E2C0000}"/>
    <cellStyle name="40% - 강조색6 2 7 2 2" xfId="11460" xr:uid="{00000000-0005-0000-0000-00009F2C0000}"/>
    <cellStyle name="40% - 강조색6 2 7 2 2 2" xfId="11461" xr:uid="{00000000-0005-0000-0000-0000A02C0000}"/>
    <cellStyle name="40% - 강조색6 2 7 2 3" xfId="11462" xr:uid="{00000000-0005-0000-0000-0000A12C0000}"/>
    <cellStyle name="40% - 강조색6 2 7 3" xfId="11463" xr:uid="{00000000-0005-0000-0000-0000A22C0000}"/>
    <cellStyle name="40% - 강조색6 2 7 3 2" xfId="11464" xr:uid="{00000000-0005-0000-0000-0000A32C0000}"/>
    <cellStyle name="40% - 강조색6 2 7 3 2 2" xfId="11465" xr:uid="{00000000-0005-0000-0000-0000A42C0000}"/>
    <cellStyle name="40% - 강조색6 2 7 3 3" xfId="11466" xr:uid="{00000000-0005-0000-0000-0000A52C0000}"/>
    <cellStyle name="40% - 강조색6 2 7 4" xfId="11467" xr:uid="{00000000-0005-0000-0000-0000A62C0000}"/>
    <cellStyle name="40% - 강조색6 2 7 4 2" xfId="11468" xr:uid="{00000000-0005-0000-0000-0000A72C0000}"/>
    <cellStyle name="40% - 강조색6 2 7 4 2 2" xfId="11469" xr:uid="{00000000-0005-0000-0000-0000A82C0000}"/>
    <cellStyle name="40% - 강조색6 2 7 4 3" xfId="11470" xr:uid="{00000000-0005-0000-0000-0000A92C0000}"/>
    <cellStyle name="40% - 강조색6 2 7 5" xfId="11471" xr:uid="{00000000-0005-0000-0000-0000AA2C0000}"/>
    <cellStyle name="40% - 강조색6 2 7 5 2" xfId="11472" xr:uid="{00000000-0005-0000-0000-0000AB2C0000}"/>
    <cellStyle name="40% - 강조색6 2 7 6" xfId="11473" xr:uid="{00000000-0005-0000-0000-0000AC2C0000}"/>
    <cellStyle name="40% - 강조색6 2 8" xfId="11474" xr:uid="{00000000-0005-0000-0000-0000AD2C0000}"/>
    <cellStyle name="40% - 강조색6 2 8 2" xfId="11475" xr:uid="{00000000-0005-0000-0000-0000AE2C0000}"/>
    <cellStyle name="40% - 강조색6 2 8 2 2" xfId="11476" xr:uid="{00000000-0005-0000-0000-0000AF2C0000}"/>
    <cellStyle name="40% - 강조색6 2 8 3" xfId="11477" xr:uid="{00000000-0005-0000-0000-0000B02C0000}"/>
    <cellStyle name="40% - 강조색6 2 9" xfId="11478" xr:uid="{00000000-0005-0000-0000-0000B12C0000}"/>
    <cellStyle name="40% - 강조색6 2 9 2" xfId="11479" xr:uid="{00000000-0005-0000-0000-0000B22C0000}"/>
    <cellStyle name="40% - 강조색6 2 9 2 2" xfId="11480" xr:uid="{00000000-0005-0000-0000-0000B32C0000}"/>
    <cellStyle name="40% - 강조색6 2 9 3" xfId="11481" xr:uid="{00000000-0005-0000-0000-0000B42C0000}"/>
    <cellStyle name="40% - 강조색6 3" xfId="11482" xr:uid="{00000000-0005-0000-0000-0000B52C0000}"/>
    <cellStyle name="40% - 강조색6 3 10" xfId="11483" xr:uid="{00000000-0005-0000-0000-0000B62C0000}"/>
    <cellStyle name="40% - 강조색6 3 10 2" xfId="11484" xr:uid="{00000000-0005-0000-0000-0000B72C0000}"/>
    <cellStyle name="40% - 강조색6 3 10 2 2" xfId="11485" xr:uid="{00000000-0005-0000-0000-0000B82C0000}"/>
    <cellStyle name="40% - 강조색6 3 10 3" xfId="11486" xr:uid="{00000000-0005-0000-0000-0000B92C0000}"/>
    <cellStyle name="40% - 강조색6 3 11" xfId="11487" xr:uid="{00000000-0005-0000-0000-0000BA2C0000}"/>
    <cellStyle name="40% - 강조색6 3 11 2" xfId="11488" xr:uid="{00000000-0005-0000-0000-0000BB2C0000}"/>
    <cellStyle name="40% - 강조색6 3 11 2 2" xfId="11489" xr:uid="{00000000-0005-0000-0000-0000BC2C0000}"/>
    <cellStyle name="40% - 강조색6 3 11 3" xfId="11490" xr:uid="{00000000-0005-0000-0000-0000BD2C0000}"/>
    <cellStyle name="40% - 강조색6 3 12" xfId="11491" xr:uid="{00000000-0005-0000-0000-0000BE2C0000}"/>
    <cellStyle name="40% - 강조색6 3 12 2" xfId="11492" xr:uid="{00000000-0005-0000-0000-0000BF2C0000}"/>
    <cellStyle name="40% - 강조색6 3 13" xfId="11493" xr:uid="{00000000-0005-0000-0000-0000C02C0000}"/>
    <cellStyle name="40% - 강조색6 3 14" xfId="11494" xr:uid="{00000000-0005-0000-0000-0000C12C0000}"/>
    <cellStyle name="40% - 강조색6 3 2" xfId="11495" xr:uid="{00000000-0005-0000-0000-0000C22C0000}"/>
    <cellStyle name="40% - 강조색6 3 2 10" xfId="11496" xr:uid="{00000000-0005-0000-0000-0000C32C0000}"/>
    <cellStyle name="40% - 강조색6 3 2 11" xfId="11497" xr:uid="{00000000-0005-0000-0000-0000C42C0000}"/>
    <cellStyle name="40% - 강조색6 3 2 2" xfId="11498" xr:uid="{00000000-0005-0000-0000-0000C52C0000}"/>
    <cellStyle name="40% - 강조색6 3 2 2 2" xfId="11499" xr:uid="{00000000-0005-0000-0000-0000C62C0000}"/>
    <cellStyle name="40% - 강조색6 3 2 2 2 2" xfId="11500" xr:uid="{00000000-0005-0000-0000-0000C72C0000}"/>
    <cellStyle name="40% - 강조색6 3 2 2 2 2 2" xfId="11501" xr:uid="{00000000-0005-0000-0000-0000C82C0000}"/>
    <cellStyle name="40% - 강조색6 3 2 2 2 2 2 2" xfId="11502" xr:uid="{00000000-0005-0000-0000-0000C92C0000}"/>
    <cellStyle name="40% - 강조색6 3 2 2 2 2 3" xfId="11503" xr:uid="{00000000-0005-0000-0000-0000CA2C0000}"/>
    <cellStyle name="40% - 강조색6 3 2 2 2 3" xfId="11504" xr:uid="{00000000-0005-0000-0000-0000CB2C0000}"/>
    <cellStyle name="40% - 강조색6 3 2 2 2 3 2" xfId="11505" xr:uid="{00000000-0005-0000-0000-0000CC2C0000}"/>
    <cellStyle name="40% - 강조색6 3 2 2 2 3 2 2" xfId="11506" xr:uid="{00000000-0005-0000-0000-0000CD2C0000}"/>
    <cellStyle name="40% - 강조색6 3 2 2 2 3 3" xfId="11507" xr:uid="{00000000-0005-0000-0000-0000CE2C0000}"/>
    <cellStyle name="40% - 강조색6 3 2 2 2 4" xfId="11508" xr:uid="{00000000-0005-0000-0000-0000CF2C0000}"/>
    <cellStyle name="40% - 강조색6 3 2 2 2 4 2" xfId="11509" xr:uid="{00000000-0005-0000-0000-0000D02C0000}"/>
    <cellStyle name="40% - 강조색6 3 2 2 2 4 2 2" xfId="11510" xr:uid="{00000000-0005-0000-0000-0000D12C0000}"/>
    <cellStyle name="40% - 강조색6 3 2 2 2 4 3" xfId="11511" xr:uid="{00000000-0005-0000-0000-0000D22C0000}"/>
    <cellStyle name="40% - 강조색6 3 2 2 2 5" xfId="11512" xr:uid="{00000000-0005-0000-0000-0000D32C0000}"/>
    <cellStyle name="40% - 강조색6 3 2 2 2 5 2" xfId="11513" xr:uid="{00000000-0005-0000-0000-0000D42C0000}"/>
    <cellStyle name="40% - 강조색6 3 2 2 2 6" xfId="11514" xr:uid="{00000000-0005-0000-0000-0000D52C0000}"/>
    <cellStyle name="40% - 강조색6 3 2 2 3" xfId="11515" xr:uid="{00000000-0005-0000-0000-0000D62C0000}"/>
    <cellStyle name="40% - 강조색6 3 2 2 3 2" xfId="11516" xr:uid="{00000000-0005-0000-0000-0000D72C0000}"/>
    <cellStyle name="40% - 강조색6 3 2 2 3 2 2" xfId="11517" xr:uid="{00000000-0005-0000-0000-0000D82C0000}"/>
    <cellStyle name="40% - 강조색6 3 2 2 3 3" xfId="11518" xr:uid="{00000000-0005-0000-0000-0000D92C0000}"/>
    <cellStyle name="40% - 강조색6 3 2 2 4" xfId="11519" xr:uid="{00000000-0005-0000-0000-0000DA2C0000}"/>
    <cellStyle name="40% - 강조색6 3 2 2 4 2" xfId="11520" xr:uid="{00000000-0005-0000-0000-0000DB2C0000}"/>
    <cellStyle name="40% - 강조색6 3 2 2 4 2 2" xfId="11521" xr:uid="{00000000-0005-0000-0000-0000DC2C0000}"/>
    <cellStyle name="40% - 강조색6 3 2 2 4 3" xfId="11522" xr:uid="{00000000-0005-0000-0000-0000DD2C0000}"/>
    <cellStyle name="40% - 강조색6 3 2 2 5" xfId="11523" xr:uid="{00000000-0005-0000-0000-0000DE2C0000}"/>
    <cellStyle name="40% - 강조색6 3 2 2 5 2" xfId="11524" xr:uid="{00000000-0005-0000-0000-0000DF2C0000}"/>
    <cellStyle name="40% - 강조색6 3 2 2 5 2 2" xfId="11525" xr:uid="{00000000-0005-0000-0000-0000E02C0000}"/>
    <cellStyle name="40% - 강조색6 3 2 2 5 3" xfId="11526" xr:uid="{00000000-0005-0000-0000-0000E12C0000}"/>
    <cellStyle name="40% - 강조색6 3 2 2 6" xfId="11527" xr:uid="{00000000-0005-0000-0000-0000E22C0000}"/>
    <cellStyle name="40% - 강조색6 3 2 2 6 2" xfId="11528" xr:uid="{00000000-0005-0000-0000-0000E32C0000}"/>
    <cellStyle name="40% - 강조색6 3 2 2 6 2 2" xfId="11529" xr:uid="{00000000-0005-0000-0000-0000E42C0000}"/>
    <cellStyle name="40% - 강조색6 3 2 2 6 3" xfId="11530" xr:uid="{00000000-0005-0000-0000-0000E52C0000}"/>
    <cellStyle name="40% - 강조색6 3 2 2 7" xfId="11531" xr:uid="{00000000-0005-0000-0000-0000E62C0000}"/>
    <cellStyle name="40% - 강조색6 3 2 2 7 2" xfId="11532" xr:uid="{00000000-0005-0000-0000-0000E72C0000}"/>
    <cellStyle name="40% - 강조색6 3 2 2 8" xfId="11533" xr:uid="{00000000-0005-0000-0000-0000E82C0000}"/>
    <cellStyle name="40% - 강조색6 3 2 2 9" xfId="11534" xr:uid="{00000000-0005-0000-0000-0000E92C0000}"/>
    <cellStyle name="40% - 강조색6 3 2 3" xfId="11535" xr:uid="{00000000-0005-0000-0000-0000EA2C0000}"/>
    <cellStyle name="40% - 강조색6 3 2 3 2" xfId="11536" xr:uid="{00000000-0005-0000-0000-0000EB2C0000}"/>
    <cellStyle name="40% - 강조색6 3 2 3 2 2" xfId="11537" xr:uid="{00000000-0005-0000-0000-0000EC2C0000}"/>
    <cellStyle name="40% - 강조색6 3 2 3 2 2 2" xfId="11538" xr:uid="{00000000-0005-0000-0000-0000ED2C0000}"/>
    <cellStyle name="40% - 강조색6 3 2 3 2 3" xfId="11539" xr:uid="{00000000-0005-0000-0000-0000EE2C0000}"/>
    <cellStyle name="40% - 강조색6 3 2 3 3" xfId="11540" xr:uid="{00000000-0005-0000-0000-0000EF2C0000}"/>
    <cellStyle name="40% - 강조색6 3 2 3 3 2" xfId="11541" xr:uid="{00000000-0005-0000-0000-0000F02C0000}"/>
    <cellStyle name="40% - 강조색6 3 2 3 3 2 2" xfId="11542" xr:uid="{00000000-0005-0000-0000-0000F12C0000}"/>
    <cellStyle name="40% - 강조색6 3 2 3 3 3" xfId="11543" xr:uid="{00000000-0005-0000-0000-0000F22C0000}"/>
    <cellStyle name="40% - 강조색6 3 2 3 4" xfId="11544" xr:uid="{00000000-0005-0000-0000-0000F32C0000}"/>
    <cellStyle name="40% - 강조색6 3 2 3 4 2" xfId="11545" xr:uid="{00000000-0005-0000-0000-0000F42C0000}"/>
    <cellStyle name="40% - 강조색6 3 2 3 4 2 2" xfId="11546" xr:uid="{00000000-0005-0000-0000-0000F52C0000}"/>
    <cellStyle name="40% - 강조색6 3 2 3 4 3" xfId="11547" xr:uid="{00000000-0005-0000-0000-0000F62C0000}"/>
    <cellStyle name="40% - 강조색6 3 2 3 5" xfId="11548" xr:uid="{00000000-0005-0000-0000-0000F72C0000}"/>
    <cellStyle name="40% - 강조색6 3 2 3 5 2" xfId="11549" xr:uid="{00000000-0005-0000-0000-0000F82C0000}"/>
    <cellStyle name="40% - 강조색6 3 2 3 6" xfId="11550" xr:uid="{00000000-0005-0000-0000-0000F92C0000}"/>
    <cellStyle name="40% - 강조색6 3 2 4" xfId="11551" xr:uid="{00000000-0005-0000-0000-0000FA2C0000}"/>
    <cellStyle name="40% - 강조색6 3 2 4 2" xfId="11552" xr:uid="{00000000-0005-0000-0000-0000FB2C0000}"/>
    <cellStyle name="40% - 강조색6 3 2 4 2 2" xfId="11553" xr:uid="{00000000-0005-0000-0000-0000FC2C0000}"/>
    <cellStyle name="40% - 강조색6 3 2 4 2 2 2" xfId="11554" xr:uid="{00000000-0005-0000-0000-0000FD2C0000}"/>
    <cellStyle name="40% - 강조색6 3 2 4 2 3" xfId="11555" xr:uid="{00000000-0005-0000-0000-0000FE2C0000}"/>
    <cellStyle name="40% - 강조색6 3 2 4 3" xfId="11556" xr:uid="{00000000-0005-0000-0000-0000FF2C0000}"/>
    <cellStyle name="40% - 강조색6 3 2 4 3 2" xfId="11557" xr:uid="{00000000-0005-0000-0000-0000002D0000}"/>
    <cellStyle name="40% - 강조색6 3 2 4 3 2 2" xfId="11558" xr:uid="{00000000-0005-0000-0000-0000012D0000}"/>
    <cellStyle name="40% - 강조색6 3 2 4 3 3" xfId="11559" xr:uid="{00000000-0005-0000-0000-0000022D0000}"/>
    <cellStyle name="40% - 강조색6 3 2 4 4" xfId="11560" xr:uid="{00000000-0005-0000-0000-0000032D0000}"/>
    <cellStyle name="40% - 강조색6 3 2 4 4 2" xfId="11561" xr:uid="{00000000-0005-0000-0000-0000042D0000}"/>
    <cellStyle name="40% - 강조색6 3 2 4 4 2 2" xfId="11562" xr:uid="{00000000-0005-0000-0000-0000052D0000}"/>
    <cellStyle name="40% - 강조색6 3 2 4 4 3" xfId="11563" xr:uid="{00000000-0005-0000-0000-0000062D0000}"/>
    <cellStyle name="40% - 강조색6 3 2 4 5" xfId="11564" xr:uid="{00000000-0005-0000-0000-0000072D0000}"/>
    <cellStyle name="40% - 강조색6 3 2 4 5 2" xfId="11565" xr:uid="{00000000-0005-0000-0000-0000082D0000}"/>
    <cellStyle name="40% - 강조색6 3 2 4 6" xfId="11566" xr:uid="{00000000-0005-0000-0000-0000092D0000}"/>
    <cellStyle name="40% - 강조색6 3 2 5" xfId="11567" xr:uid="{00000000-0005-0000-0000-00000A2D0000}"/>
    <cellStyle name="40% - 강조색6 3 2 5 2" xfId="11568" xr:uid="{00000000-0005-0000-0000-00000B2D0000}"/>
    <cellStyle name="40% - 강조색6 3 2 5 2 2" xfId="11569" xr:uid="{00000000-0005-0000-0000-00000C2D0000}"/>
    <cellStyle name="40% - 강조색6 3 2 5 3" xfId="11570" xr:uid="{00000000-0005-0000-0000-00000D2D0000}"/>
    <cellStyle name="40% - 강조색6 3 2 6" xfId="11571" xr:uid="{00000000-0005-0000-0000-00000E2D0000}"/>
    <cellStyle name="40% - 강조색6 3 2 6 2" xfId="11572" xr:uid="{00000000-0005-0000-0000-00000F2D0000}"/>
    <cellStyle name="40% - 강조색6 3 2 6 2 2" xfId="11573" xr:uid="{00000000-0005-0000-0000-0000102D0000}"/>
    <cellStyle name="40% - 강조색6 3 2 6 3" xfId="11574" xr:uid="{00000000-0005-0000-0000-0000112D0000}"/>
    <cellStyle name="40% - 강조색6 3 2 7" xfId="11575" xr:uid="{00000000-0005-0000-0000-0000122D0000}"/>
    <cellStyle name="40% - 강조색6 3 2 7 2" xfId="11576" xr:uid="{00000000-0005-0000-0000-0000132D0000}"/>
    <cellStyle name="40% - 강조색6 3 2 7 2 2" xfId="11577" xr:uid="{00000000-0005-0000-0000-0000142D0000}"/>
    <cellStyle name="40% - 강조색6 3 2 7 3" xfId="11578" xr:uid="{00000000-0005-0000-0000-0000152D0000}"/>
    <cellStyle name="40% - 강조색6 3 2 8" xfId="11579" xr:uid="{00000000-0005-0000-0000-0000162D0000}"/>
    <cellStyle name="40% - 강조색6 3 2 8 2" xfId="11580" xr:uid="{00000000-0005-0000-0000-0000172D0000}"/>
    <cellStyle name="40% - 강조색6 3 2 8 2 2" xfId="11581" xr:uid="{00000000-0005-0000-0000-0000182D0000}"/>
    <cellStyle name="40% - 강조색6 3 2 8 3" xfId="11582" xr:uid="{00000000-0005-0000-0000-0000192D0000}"/>
    <cellStyle name="40% - 강조색6 3 2 9" xfId="11583" xr:uid="{00000000-0005-0000-0000-00001A2D0000}"/>
    <cellStyle name="40% - 강조색6 3 2 9 2" xfId="11584" xr:uid="{00000000-0005-0000-0000-00001B2D0000}"/>
    <cellStyle name="40% - 강조색6 3 3" xfId="11585" xr:uid="{00000000-0005-0000-0000-00001C2D0000}"/>
    <cellStyle name="40% - 강조색6 3 3 10" xfId="11586" xr:uid="{00000000-0005-0000-0000-00001D2D0000}"/>
    <cellStyle name="40% - 강조색6 3 3 11" xfId="11587" xr:uid="{00000000-0005-0000-0000-00001E2D0000}"/>
    <cellStyle name="40% - 강조색6 3 3 2" xfId="11588" xr:uid="{00000000-0005-0000-0000-00001F2D0000}"/>
    <cellStyle name="40% - 강조색6 3 3 2 2" xfId="11589" xr:uid="{00000000-0005-0000-0000-0000202D0000}"/>
    <cellStyle name="40% - 강조색6 3 3 2 2 2" xfId="11590" xr:uid="{00000000-0005-0000-0000-0000212D0000}"/>
    <cellStyle name="40% - 강조색6 3 3 2 2 2 2" xfId="11591" xr:uid="{00000000-0005-0000-0000-0000222D0000}"/>
    <cellStyle name="40% - 강조색6 3 3 2 2 2 2 2" xfId="11592" xr:uid="{00000000-0005-0000-0000-0000232D0000}"/>
    <cellStyle name="40% - 강조색6 3 3 2 2 2 3" xfId="11593" xr:uid="{00000000-0005-0000-0000-0000242D0000}"/>
    <cellStyle name="40% - 강조색6 3 3 2 2 3" xfId="11594" xr:uid="{00000000-0005-0000-0000-0000252D0000}"/>
    <cellStyle name="40% - 강조색6 3 3 2 2 3 2" xfId="11595" xr:uid="{00000000-0005-0000-0000-0000262D0000}"/>
    <cellStyle name="40% - 강조색6 3 3 2 2 3 2 2" xfId="11596" xr:uid="{00000000-0005-0000-0000-0000272D0000}"/>
    <cellStyle name="40% - 강조색6 3 3 2 2 3 3" xfId="11597" xr:uid="{00000000-0005-0000-0000-0000282D0000}"/>
    <cellStyle name="40% - 강조색6 3 3 2 2 4" xfId="11598" xr:uid="{00000000-0005-0000-0000-0000292D0000}"/>
    <cellStyle name="40% - 강조색6 3 3 2 2 4 2" xfId="11599" xr:uid="{00000000-0005-0000-0000-00002A2D0000}"/>
    <cellStyle name="40% - 강조색6 3 3 2 2 4 2 2" xfId="11600" xr:uid="{00000000-0005-0000-0000-00002B2D0000}"/>
    <cellStyle name="40% - 강조색6 3 3 2 2 4 3" xfId="11601" xr:uid="{00000000-0005-0000-0000-00002C2D0000}"/>
    <cellStyle name="40% - 강조색6 3 3 2 2 5" xfId="11602" xr:uid="{00000000-0005-0000-0000-00002D2D0000}"/>
    <cellStyle name="40% - 강조색6 3 3 2 2 5 2" xfId="11603" xr:uid="{00000000-0005-0000-0000-00002E2D0000}"/>
    <cellStyle name="40% - 강조색6 3 3 2 2 6" xfId="11604" xr:uid="{00000000-0005-0000-0000-00002F2D0000}"/>
    <cellStyle name="40% - 강조색6 3 3 2 3" xfId="11605" xr:uid="{00000000-0005-0000-0000-0000302D0000}"/>
    <cellStyle name="40% - 강조색6 3 3 2 3 2" xfId="11606" xr:uid="{00000000-0005-0000-0000-0000312D0000}"/>
    <cellStyle name="40% - 강조색6 3 3 2 3 2 2" xfId="11607" xr:uid="{00000000-0005-0000-0000-0000322D0000}"/>
    <cellStyle name="40% - 강조색6 3 3 2 3 3" xfId="11608" xr:uid="{00000000-0005-0000-0000-0000332D0000}"/>
    <cellStyle name="40% - 강조색6 3 3 2 4" xfId="11609" xr:uid="{00000000-0005-0000-0000-0000342D0000}"/>
    <cellStyle name="40% - 강조색6 3 3 2 4 2" xfId="11610" xr:uid="{00000000-0005-0000-0000-0000352D0000}"/>
    <cellStyle name="40% - 강조색6 3 3 2 4 2 2" xfId="11611" xr:uid="{00000000-0005-0000-0000-0000362D0000}"/>
    <cellStyle name="40% - 강조색6 3 3 2 4 3" xfId="11612" xr:uid="{00000000-0005-0000-0000-0000372D0000}"/>
    <cellStyle name="40% - 강조색6 3 3 2 5" xfId="11613" xr:uid="{00000000-0005-0000-0000-0000382D0000}"/>
    <cellStyle name="40% - 강조색6 3 3 2 5 2" xfId="11614" xr:uid="{00000000-0005-0000-0000-0000392D0000}"/>
    <cellStyle name="40% - 강조색6 3 3 2 5 2 2" xfId="11615" xr:uid="{00000000-0005-0000-0000-00003A2D0000}"/>
    <cellStyle name="40% - 강조색6 3 3 2 5 3" xfId="11616" xr:uid="{00000000-0005-0000-0000-00003B2D0000}"/>
    <cellStyle name="40% - 강조색6 3 3 2 6" xfId="11617" xr:uid="{00000000-0005-0000-0000-00003C2D0000}"/>
    <cellStyle name="40% - 강조색6 3 3 2 6 2" xfId="11618" xr:uid="{00000000-0005-0000-0000-00003D2D0000}"/>
    <cellStyle name="40% - 강조색6 3 3 2 6 2 2" xfId="11619" xr:uid="{00000000-0005-0000-0000-00003E2D0000}"/>
    <cellStyle name="40% - 강조색6 3 3 2 6 3" xfId="11620" xr:uid="{00000000-0005-0000-0000-00003F2D0000}"/>
    <cellStyle name="40% - 강조색6 3 3 2 7" xfId="11621" xr:uid="{00000000-0005-0000-0000-0000402D0000}"/>
    <cellStyle name="40% - 강조색6 3 3 2 7 2" xfId="11622" xr:uid="{00000000-0005-0000-0000-0000412D0000}"/>
    <cellStyle name="40% - 강조색6 3 3 2 8" xfId="11623" xr:uid="{00000000-0005-0000-0000-0000422D0000}"/>
    <cellStyle name="40% - 강조색6 3 3 2 9" xfId="11624" xr:uid="{00000000-0005-0000-0000-0000432D0000}"/>
    <cellStyle name="40% - 강조색6 3 3 3" xfId="11625" xr:uid="{00000000-0005-0000-0000-0000442D0000}"/>
    <cellStyle name="40% - 강조색6 3 3 3 2" xfId="11626" xr:uid="{00000000-0005-0000-0000-0000452D0000}"/>
    <cellStyle name="40% - 강조색6 3 3 3 2 2" xfId="11627" xr:uid="{00000000-0005-0000-0000-0000462D0000}"/>
    <cellStyle name="40% - 강조색6 3 3 3 2 2 2" xfId="11628" xr:uid="{00000000-0005-0000-0000-0000472D0000}"/>
    <cellStyle name="40% - 강조색6 3 3 3 2 3" xfId="11629" xr:uid="{00000000-0005-0000-0000-0000482D0000}"/>
    <cellStyle name="40% - 강조색6 3 3 3 3" xfId="11630" xr:uid="{00000000-0005-0000-0000-0000492D0000}"/>
    <cellStyle name="40% - 강조색6 3 3 3 3 2" xfId="11631" xr:uid="{00000000-0005-0000-0000-00004A2D0000}"/>
    <cellStyle name="40% - 강조색6 3 3 3 3 2 2" xfId="11632" xr:uid="{00000000-0005-0000-0000-00004B2D0000}"/>
    <cellStyle name="40% - 강조색6 3 3 3 3 3" xfId="11633" xr:uid="{00000000-0005-0000-0000-00004C2D0000}"/>
    <cellStyle name="40% - 강조색6 3 3 3 4" xfId="11634" xr:uid="{00000000-0005-0000-0000-00004D2D0000}"/>
    <cellStyle name="40% - 강조색6 3 3 3 4 2" xfId="11635" xr:uid="{00000000-0005-0000-0000-00004E2D0000}"/>
    <cellStyle name="40% - 강조색6 3 3 3 4 2 2" xfId="11636" xr:uid="{00000000-0005-0000-0000-00004F2D0000}"/>
    <cellStyle name="40% - 강조색6 3 3 3 4 3" xfId="11637" xr:uid="{00000000-0005-0000-0000-0000502D0000}"/>
    <cellStyle name="40% - 강조색6 3 3 3 5" xfId="11638" xr:uid="{00000000-0005-0000-0000-0000512D0000}"/>
    <cellStyle name="40% - 강조색6 3 3 3 5 2" xfId="11639" xr:uid="{00000000-0005-0000-0000-0000522D0000}"/>
    <cellStyle name="40% - 강조색6 3 3 3 6" xfId="11640" xr:uid="{00000000-0005-0000-0000-0000532D0000}"/>
    <cellStyle name="40% - 강조색6 3 3 4" xfId="11641" xr:uid="{00000000-0005-0000-0000-0000542D0000}"/>
    <cellStyle name="40% - 강조색6 3 3 4 2" xfId="11642" xr:uid="{00000000-0005-0000-0000-0000552D0000}"/>
    <cellStyle name="40% - 강조색6 3 3 4 2 2" xfId="11643" xr:uid="{00000000-0005-0000-0000-0000562D0000}"/>
    <cellStyle name="40% - 강조색6 3 3 4 2 2 2" xfId="11644" xr:uid="{00000000-0005-0000-0000-0000572D0000}"/>
    <cellStyle name="40% - 강조색6 3 3 4 2 3" xfId="11645" xr:uid="{00000000-0005-0000-0000-0000582D0000}"/>
    <cellStyle name="40% - 강조색6 3 3 4 3" xfId="11646" xr:uid="{00000000-0005-0000-0000-0000592D0000}"/>
    <cellStyle name="40% - 강조색6 3 3 4 3 2" xfId="11647" xr:uid="{00000000-0005-0000-0000-00005A2D0000}"/>
    <cellStyle name="40% - 강조색6 3 3 4 3 2 2" xfId="11648" xr:uid="{00000000-0005-0000-0000-00005B2D0000}"/>
    <cellStyle name="40% - 강조색6 3 3 4 3 3" xfId="11649" xr:uid="{00000000-0005-0000-0000-00005C2D0000}"/>
    <cellStyle name="40% - 강조색6 3 3 4 4" xfId="11650" xr:uid="{00000000-0005-0000-0000-00005D2D0000}"/>
    <cellStyle name="40% - 강조색6 3 3 4 4 2" xfId="11651" xr:uid="{00000000-0005-0000-0000-00005E2D0000}"/>
    <cellStyle name="40% - 강조색6 3 3 4 4 2 2" xfId="11652" xr:uid="{00000000-0005-0000-0000-00005F2D0000}"/>
    <cellStyle name="40% - 강조색6 3 3 4 4 3" xfId="11653" xr:uid="{00000000-0005-0000-0000-0000602D0000}"/>
    <cellStyle name="40% - 강조색6 3 3 4 5" xfId="11654" xr:uid="{00000000-0005-0000-0000-0000612D0000}"/>
    <cellStyle name="40% - 강조색6 3 3 4 5 2" xfId="11655" xr:uid="{00000000-0005-0000-0000-0000622D0000}"/>
    <cellStyle name="40% - 강조색6 3 3 4 6" xfId="11656" xr:uid="{00000000-0005-0000-0000-0000632D0000}"/>
    <cellStyle name="40% - 강조색6 3 3 5" xfId="11657" xr:uid="{00000000-0005-0000-0000-0000642D0000}"/>
    <cellStyle name="40% - 강조색6 3 3 5 2" xfId="11658" xr:uid="{00000000-0005-0000-0000-0000652D0000}"/>
    <cellStyle name="40% - 강조색6 3 3 5 2 2" xfId="11659" xr:uid="{00000000-0005-0000-0000-0000662D0000}"/>
    <cellStyle name="40% - 강조색6 3 3 5 3" xfId="11660" xr:uid="{00000000-0005-0000-0000-0000672D0000}"/>
    <cellStyle name="40% - 강조색6 3 3 6" xfId="11661" xr:uid="{00000000-0005-0000-0000-0000682D0000}"/>
    <cellStyle name="40% - 강조색6 3 3 6 2" xfId="11662" xr:uid="{00000000-0005-0000-0000-0000692D0000}"/>
    <cellStyle name="40% - 강조색6 3 3 6 2 2" xfId="11663" xr:uid="{00000000-0005-0000-0000-00006A2D0000}"/>
    <cellStyle name="40% - 강조색6 3 3 6 3" xfId="11664" xr:uid="{00000000-0005-0000-0000-00006B2D0000}"/>
    <cellStyle name="40% - 강조색6 3 3 7" xfId="11665" xr:uid="{00000000-0005-0000-0000-00006C2D0000}"/>
    <cellStyle name="40% - 강조색6 3 3 7 2" xfId="11666" xr:uid="{00000000-0005-0000-0000-00006D2D0000}"/>
    <cellStyle name="40% - 강조색6 3 3 7 2 2" xfId="11667" xr:uid="{00000000-0005-0000-0000-00006E2D0000}"/>
    <cellStyle name="40% - 강조색6 3 3 7 3" xfId="11668" xr:uid="{00000000-0005-0000-0000-00006F2D0000}"/>
    <cellStyle name="40% - 강조색6 3 3 8" xfId="11669" xr:uid="{00000000-0005-0000-0000-0000702D0000}"/>
    <cellStyle name="40% - 강조색6 3 3 8 2" xfId="11670" xr:uid="{00000000-0005-0000-0000-0000712D0000}"/>
    <cellStyle name="40% - 강조색6 3 3 8 2 2" xfId="11671" xr:uid="{00000000-0005-0000-0000-0000722D0000}"/>
    <cellStyle name="40% - 강조색6 3 3 8 3" xfId="11672" xr:uid="{00000000-0005-0000-0000-0000732D0000}"/>
    <cellStyle name="40% - 강조색6 3 3 9" xfId="11673" xr:uid="{00000000-0005-0000-0000-0000742D0000}"/>
    <cellStyle name="40% - 강조색6 3 3 9 2" xfId="11674" xr:uid="{00000000-0005-0000-0000-0000752D0000}"/>
    <cellStyle name="40% - 강조색6 3 4" xfId="11675" xr:uid="{00000000-0005-0000-0000-0000762D0000}"/>
    <cellStyle name="40% - 강조색6 3 4 10" xfId="11676" xr:uid="{00000000-0005-0000-0000-0000772D0000}"/>
    <cellStyle name="40% - 강조색6 3 4 2" xfId="11677" xr:uid="{00000000-0005-0000-0000-0000782D0000}"/>
    <cellStyle name="40% - 강조색6 3 4 2 2" xfId="11678" xr:uid="{00000000-0005-0000-0000-0000792D0000}"/>
    <cellStyle name="40% - 강조색6 3 4 2 2 2" xfId="11679" xr:uid="{00000000-0005-0000-0000-00007A2D0000}"/>
    <cellStyle name="40% - 강조색6 3 4 2 2 2 2" xfId="11680" xr:uid="{00000000-0005-0000-0000-00007B2D0000}"/>
    <cellStyle name="40% - 강조색6 3 4 2 2 2 2 2" xfId="11681" xr:uid="{00000000-0005-0000-0000-00007C2D0000}"/>
    <cellStyle name="40% - 강조색6 3 4 2 2 2 3" xfId="11682" xr:uid="{00000000-0005-0000-0000-00007D2D0000}"/>
    <cellStyle name="40% - 강조색6 3 4 2 2 3" xfId="11683" xr:uid="{00000000-0005-0000-0000-00007E2D0000}"/>
    <cellStyle name="40% - 강조색6 3 4 2 2 3 2" xfId="11684" xr:uid="{00000000-0005-0000-0000-00007F2D0000}"/>
    <cellStyle name="40% - 강조색6 3 4 2 2 3 2 2" xfId="11685" xr:uid="{00000000-0005-0000-0000-0000802D0000}"/>
    <cellStyle name="40% - 강조색6 3 4 2 2 3 3" xfId="11686" xr:uid="{00000000-0005-0000-0000-0000812D0000}"/>
    <cellStyle name="40% - 강조색6 3 4 2 2 4" xfId="11687" xr:uid="{00000000-0005-0000-0000-0000822D0000}"/>
    <cellStyle name="40% - 강조색6 3 4 2 2 4 2" xfId="11688" xr:uid="{00000000-0005-0000-0000-0000832D0000}"/>
    <cellStyle name="40% - 강조색6 3 4 2 2 4 2 2" xfId="11689" xr:uid="{00000000-0005-0000-0000-0000842D0000}"/>
    <cellStyle name="40% - 강조색6 3 4 2 2 4 3" xfId="11690" xr:uid="{00000000-0005-0000-0000-0000852D0000}"/>
    <cellStyle name="40% - 강조색6 3 4 2 2 5" xfId="11691" xr:uid="{00000000-0005-0000-0000-0000862D0000}"/>
    <cellStyle name="40% - 강조색6 3 4 2 2 5 2" xfId="11692" xr:uid="{00000000-0005-0000-0000-0000872D0000}"/>
    <cellStyle name="40% - 강조색6 3 4 2 2 6" xfId="11693" xr:uid="{00000000-0005-0000-0000-0000882D0000}"/>
    <cellStyle name="40% - 강조색6 3 4 2 3" xfId="11694" xr:uid="{00000000-0005-0000-0000-0000892D0000}"/>
    <cellStyle name="40% - 강조색6 3 4 2 3 2" xfId="11695" xr:uid="{00000000-0005-0000-0000-00008A2D0000}"/>
    <cellStyle name="40% - 강조색6 3 4 2 3 2 2" xfId="11696" xr:uid="{00000000-0005-0000-0000-00008B2D0000}"/>
    <cellStyle name="40% - 강조색6 3 4 2 3 3" xfId="11697" xr:uid="{00000000-0005-0000-0000-00008C2D0000}"/>
    <cellStyle name="40% - 강조색6 3 4 2 4" xfId="11698" xr:uid="{00000000-0005-0000-0000-00008D2D0000}"/>
    <cellStyle name="40% - 강조색6 3 4 2 4 2" xfId="11699" xr:uid="{00000000-0005-0000-0000-00008E2D0000}"/>
    <cellStyle name="40% - 강조색6 3 4 2 4 2 2" xfId="11700" xr:uid="{00000000-0005-0000-0000-00008F2D0000}"/>
    <cellStyle name="40% - 강조색6 3 4 2 4 3" xfId="11701" xr:uid="{00000000-0005-0000-0000-0000902D0000}"/>
    <cellStyle name="40% - 강조색6 3 4 2 5" xfId="11702" xr:uid="{00000000-0005-0000-0000-0000912D0000}"/>
    <cellStyle name="40% - 강조색6 3 4 2 5 2" xfId="11703" xr:uid="{00000000-0005-0000-0000-0000922D0000}"/>
    <cellStyle name="40% - 강조색6 3 4 2 5 2 2" xfId="11704" xr:uid="{00000000-0005-0000-0000-0000932D0000}"/>
    <cellStyle name="40% - 강조색6 3 4 2 5 3" xfId="11705" xr:uid="{00000000-0005-0000-0000-0000942D0000}"/>
    <cellStyle name="40% - 강조색6 3 4 2 6" xfId="11706" xr:uid="{00000000-0005-0000-0000-0000952D0000}"/>
    <cellStyle name="40% - 강조색6 3 4 2 6 2" xfId="11707" xr:uid="{00000000-0005-0000-0000-0000962D0000}"/>
    <cellStyle name="40% - 강조색6 3 4 2 7" xfId="11708" xr:uid="{00000000-0005-0000-0000-0000972D0000}"/>
    <cellStyle name="40% - 강조색6 3 4 2 8" xfId="11709" xr:uid="{00000000-0005-0000-0000-0000982D0000}"/>
    <cellStyle name="40% - 강조색6 3 4 3" xfId="11710" xr:uid="{00000000-0005-0000-0000-0000992D0000}"/>
    <cellStyle name="40% - 강조색6 3 4 3 2" xfId="11711" xr:uid="{00000000-0005-0000-0000-00009A2D0000}"/>
    <cellStyle name="40% - 강조색6 3 4 3 2 2" xfId="11712" xr:uid="{00000000-0005-0000-0000-00009B2D0000}"/>
    <cellStyle name="40% - 강조색6 3 4 3 2 2 2" xfId="11713" xr:uid="{00000000-0005-0000-0000-00009C2D0000}"/>
    <cellStyle name="40% - 강조색6 3 4 3 2 3" xfId="11714" xr:uid="{00000000-0005-0000-0000-00009D2D0000}"/>
    <cellStyle name="40% - 강조색6 3 4 3 3" xfId="11715" xr:uid="{00000000-0005-0000-0000-00009E2D0000}"/>
    <cellStyle name="40% - 강조색6 3 4 3 3 2" xfId="11716" xr:uid="{00000000-0005-0000-0000-00009F2D0000}"/>
    <cellStyle name="40% - 강조색6 3 4 3 3 2 2" xfId="11717" xr:uid="{00000000-0005-0000-0000-0000A02D0000}"/>
    <cellStyle name="40% - 강조색6 3 4 3 3 3" xfId="11718" xr:uid="{00000000-0005-0000-0000-0000A12D0000}"/>
    <cellStyle name="40% - 강조색6 3 4 3 4" xfId="11719" xr:uid="{00000000-0005-0000-0000-0000A22D0000}"/>
    <cellStyle name="40% - 강조색6 3 4 3 4 2" xfId="11720" xr:uid="{00000000-0005-0000-0000-0000A32D0000}"/>
    <cellStyle name="40% - 강조색6 3 4 3 4 2 2" xfId="11721" xr:uid="{00000000-0005-0000-0000-0000A42D0000}"/>
    <cellStyle name="40% - 강조색6 3 4 3 4 3" xfId="11722" xr:uid="{00000000-0005-0000-0000-0000A52D0000}"/>
    <cellStyle name="40% - 강조색6 3 4 3 5" xfId="11723" xr:uid="{00000000-0005-0000-0000-0000A62D0000}"/>
    <cellStyle name="40% - 강조색6 3 4 3 5 2" xfId="11724" xr:uid="{00000000-0005-0000-0000-0000A72D0000}"/>
    <cellStyle name="40% - 강조색6 3 4 3 6" xfId="11725" xr:uid="{00000000-0005-0000-0000-0000A82D0000}"/>
    <cellStyle name="40% - 강조색6 3 4 4" xfId="11726" xr:uid="{00000000-0005-0000-0000-0000A92D0000}"/>
    <cellStyle name="40% - 강조색6 3 4 4 2" xfId="11727" xr:uid="{00000000-0005-0000-0000-0000AA2D0000}"/>
    <cellStyle name="40% - 강조색6 3 4 4 2 2" xfId="11728" xr:uid="{00000000-0005-0000-0000-0000AB2D0000}"/>
    <cellStyle name="40% - 강조색6 3 4 4 3" xfId="11729" xr:uid="{00000000-0005-0000-0000-0000AC2D0000}"/>
    <cellStyle name="40% - 강조색6 3 4 5" xfId="11730" xr:uid="{00000000-0005-0000-0000-0000AD2D0000}"/>
    <cellStyle name="40% - 강조색6 3 4 5 2" xfId="11731" xr:uid="{00000000-0005-0000-0000-0000AE2D0000}"/>
    <cellStyle name="40% - 강조색6 3 4 5 2 2" xfId="11732" xr:uid="{00000000-0005-0000-0000-0000AF2D0000}"/>
    <cellStyle name="40% - 강조색6 3 4 5 3" xfId="11733" xr:uid="{00000000-0005-0000-0000-0000B02D0000}"/>
    <cellStyle name="40% - 강조색6 3 4 6" xfId="11734" xr:uid="{00000000-0005-0000-0000-0000B12D0000}"/>
    <cellStyle name="40% - 강조색6 3 4 6 2" xfId="11735" xr:uid="{00000000-0005-0000-0000-0000B22D0000}"/>
    <cellStyle name="40% - 강조색6 3 4 6 2 2" xfId="11736" xr:uid="{00000000-0005-0000-0000-0000B32D0000}"/>
    <cellStyle name="40% - 강조색6 3 4 6 3" xfId="11737" xr:uid="{00000000-0005-0000-0000-0000B42D0000}"/>
    <cellStyle name="40% - 강조색6 3 4 7" xfId="11738" xr:uid="{00000000-0005-0000-0000-0000B52D0000}"/>
    <cellStyle name="40% - 강조색6 3 4 7 2" xfId="11739" xr:uid="{00000000-0005-0000-0000-0000B62D0000}"/>
    <cellStyle name="40% - 강조색6 3 4 7 2 2" xfId="11740" xr:uid="{00000000-0005-0000-0000-0000B72D0000}"/>
    <cellStyle name="40% - 강조색6 3 4 7 3" xfId="11741" xr:uid="{00000000-0005-0000-0000-0000B82D0000}"/>
    <cellStyle name="40% - 강조색6 3 4 8" xfId="11742" xr:uid="{00000000-0005-0000-0000-0000B92D0000}"/>
    <cellStyle name="40% - 강조색6 3 4 8 2" xfId="11743" xr:uid="{00000000-0005-0000-0000-0000BA2D0000}"/>
    <cellStyle name="40% - 강조색6 3 4 9" xfId="11744" xr:uid="{00000000-0005-0000-0000-0000BB2D0000}"/>
    <cellStyle name="40% - 강조색6 3 5" xfId="11745" xr:uid="{00000000-0005-0000-0000-0000BC2D0000}"/>
    <cellStyle name="40% - 강조색6 3 5 2" xfId="11746" xr:uid="{00000000-0005-0000-0000-0000BD2D0000}"/>
    <cellStyle name="40% - 강조색6 3 5 2 2" xfId="11747" xr:uid="{00000000-0005-0000-0000-0000BE2D0000}"/>
    <cellStyle name="40% - 강조색6 3 5 2 2 2" xfId="11748" xr:uid="{00000000-0005-0000-0000-0000BF2D0000}"/>
    <cellStyle name="40% - 강조색6 3 5 2 2 2 2" xfId="11749" xr:uid="{00000000-0005-0000-0000-0000C02D0000}"/>
    <cellStyle name="40% - 강조색6 3 5 2 2 3" xfId="11750" xr:uid="{00000000-0005-0000-0000-0000C12D0000}"/>
    <cellStyle name="40% - 강조색6 3 5 2 3" xfId="11751" xr:uid="{00000000-0005-0000-0000-0000C22D0000}"/>
    <cellStyle name="40% - 강조색6 3 5 2 3 2" xfId="11752" xr:uid="{00000000-0005-0000-0000-0000C32D0000}"/>
    <cellStyle name="40% - 강조색6 3 5 2 3 2 2" xfId="11753" xr:uid="{00000000-0005-0000-0000-0000C42D0000}"/>
    <cellStyle name="40% - 강조색6 3 5 2 3 3" xfId="11754" xr:uid="{00000000-0005-0000-0000-0000C52D0000}"/>
    <cellStyle name="40% - 강조색6 3 5 2 4" xfId="11755" xr:uid="{00000000-0005-0000-0000-0000C62D0000}"/>
    <cellStyle name="40% - 강조색6 3 5 2 4 2" xfId="11756" xr:uid="{00000000-0005-0000-0000-0000C72D0000}"/>
    <cellStyle name="40% - 강조색6 3 5 2 4 2 2" xfId="11757" xr:uid="{00000000-0005-0000-0000-0000C82D0000}"/>
    <cellStyle name="40% - 강조색6 3 5 2 4 3" xfId="11758" xr:uid="{00000000-0005-0000-0000-0000C92D0000}"/>
    <cellStyle name="40% - 강조색6 3 5 2 5" xfId="11759" xr:uid="{00000000-0005-0000-0000-0000CA2D0000}"/>
    <cellStyle name="40% - 강조색6 3 5 2 5 2" xfId="11760" xr:uid="{00000000-0005-0000-0000-0000CB2D0000}"/>
    <cellStyle name="40% - 강조색6 3 5 2 6" xfId="11761" xr:uid="{00000000-0005-0000-0000-0000CC2D0000}"/>
    <cellStyle name="40% - 강조색6 3 5 3" xfId="11762" xr:uid="{00000000-0005-0000-0000-0000CD2D0000}"/>
    <cellStyle name="40% - 강조색6 3 5 3 2" xfId="11763" xr:uid="{00000000-0005-0000-0000-0000CE2D0000}"/>
    <cellStyle name="40% - 강조색6 3 5 3 2 2" xfId="11764" xr:uid="{00000000-0005-0000-0000-0000CF2D0000}"/>
    <cellStyle name="40% - 강조색6 3 5 3 3" xfId="11765" xr:uid="{00000000-0005-0000-0000-0000D02D0000}"/>
    <cellStyle name="40% - 강조색6 3 5 4" xfId="11766" xr:uid="{00000000-0005-0000-0000-0000D12D0000}"/>
    <cellStyle name="40% - 강조색6 3 5 4 2" xfId="11767" xr:uid="{00000000-0005-0000-0000-0000D22D0000}"/>
    <cellStyle name="40% - 강조색6 3 5 4 2 2" xfId="11768" xr:uid="{00000000-0005-0000-0000-0000D32D0000}"/>
    <cellStyle name="40% - 강조색6 3 5 4 3" xfId="11769" xr:uid="{00000000-0005-0000-0000-0000D42D0000}"/>
    <cellStyle name="40% - 강조색6 3 5 5" xfId="11770" xr:uid="{00000000-0005-0000-0000-0000D52D0000}"/>
    <cellStyle name="40% - 강조색6 3 5 5 2" xfId="11771" xr:uid="{00000000-0005-0000-0000-0000D62D0000}"/>
    <cellStyle name="40% - 강조색6 3 5 5 2 2" xfId="11772" xr:uid="{00000000-0005-0000-0000-0000D72D0000}"/>
    <cellStyle name="40% - 강조색6 3 5 5 3" xfId="11773" xr:uid="{00000000-0005-0000-0000-0000D82D0000}"/>
    <cellStyle name="40% - 강조색6 3 5 6" xfId="11774" xr:uid="{00000000-0005-0000-0000-0000D92D0000}"/>
    <cellStyle name="40% - 강조색6 3 5 6 2" xfId="11775" xr:uid="{00000000-0005-0000-0000-0000DA2D0000}"/>
    <cellStyle name="40% - 강조색6 3 5 7" xfId="11776" xr:uid="{00000000-0005-0000-0000-0000DB2D0000}"/>
    <cellStyle name="40% - 강조색6 3 5 8" xfId="11777" xr:uid="{00000000-0005-0000-0000-0000DC2D0000}"/>
    <cellStyle name="40% - 강조색6 3 6" xfId="11778" xr:uid="{00000000-0005-0000-0000-0000DD2D0000}"/>
    <cellStyle name="40% - 강조색6 3 6 2" xfId="11779" xr:uid="{00000000-0005-0000-0000-0000DE2D0000}"/>
    <cellStyle name="40% - 강조색6 3 6 2 2" xfId="11780" xr:uid="{00000000-0005-0000-0000-0000DF2D0000}"/>
    <cellStyle name="40% - 강조색6 3 6 2 2 2" xfId="11781" xr:uid="{00000000-0005-0000-0000-0000E02D0000}"/>
    <cellStyle name="40% - 강조색6 3 6 2 3" xfId="11782" xr:uid="{00000000-0005-0000-0000-0000E12D0000}"/>
    <cellStyle name="40% - 강조색6 3 6 3" xfId="11783" xr:uid="{00000000-0005-0000-0000-0000E22D0000}"/>
    <cellStyle name="40% - 강조색6 3 6 3 2" xfId="11784" xr:uid="{00000000-0005-0000-0000-0000E32D0000}"/>
    <cellStyle name="40% - 강조색6 3 6 3 2 2" xfId="11785" xr:uid="{00000000-0005-0000-0000-0000E42D0000}"/>
    <cellStyle name="40% - 강조색6 3 6 3 3" xfId="11786" xr:uid="{00000000-0005-0000-0000-0000E52D0000}"/>
    <cellStyle name="40% - 강조색6 3 6 4" xfId="11787" xr:uid="{00000000-0005-0000-0000-0000E62D0000}"/>
    <cellStyle name="40% - 강조색6 3 6 4 2" xfId="11788" xr:uid="{00000000-0005-0000-0000-0000E72D0000}"/>
    <cellStyle name="40% - 강조색6 3 6 4 2 2" xfId="11789" xr:uid="{00000000-0005-0000-0000-0000E82D0000}"/>
    <cellStyle name="40% - 강조색6 3 6 4 3" xfId="11790" xr:uid="{00000000-0005-0000-0000-0000E92D0000}"/>
    <cellStyle name="40% - 강조색6 3 6 5" xfId="11791" xr:uid="{00000000-0005-0000-0000-0000EA2D0000}"/>
    <cellStyle name="40% - 강조색6 3 6 5 2" xfId="11792" xr:uid="{00000000-0005-0000-0000-0000EB2D0000}"/>
    <cellStyle name="40% - 강조색6 3 6 6" xfId="11793" xr:uid="{00000000-0005-0000-0000-0000EC2D0000}"/>
    <cellStyle name="40% - 강조색6 3 7" xfId="11794" xr:uid="{00000000-0005-0000-0000-0000ED2D0000}"/>
    <cellStyle name="40% - 강조색6 3 7 2" xfId="11795" xr:uid="{00000000-0005-0000-0000-0000EE2D0000}"/>
    <cellStyle name="40% - 강조색6 3 7 2 2" xfId="11796" xr:uid="{00000000-0005-0000-0000-0000EF2D0000}"/>
    <cellStyle name="40% - 강조색6 3 7 2 2 2" xfId="11797" xr:uid="{00000000-0005-0000-0000-0000F02D0000}"/>
    <cellStyle name="40% - 강조색6 3 7 2 3" xfId="11798" xr:uid="{00000000-0005-0000-0000-0000F12D0000}"/>
    <cellStyle name="40% - 강조색6 3 7 3" xfId="11799" xr:uid="{00000000-0005-0000-0000-0000F22D0000}"/>
    <cellStyle name="40% - 강조색6 3 7 3 2" xfId="11800" xr:uid="{00000000-0005-0000-0000-0000F32D0000}"/>
    <cellStyle name="40% - 강조색6 3 7 3 2 2" xfId="11801" xr:uid="{00000000-0005-0000-0000-0000F42D0000}"/>
    <cellStyle name="40% - 강조색6 3 7 3 3" xfId="11802" xr:uid="{00000000-0005-0000-0000-0000F52D0000}"/>
    <cellStyle name="40% - 강조색6 3 7 4" xfId="11803" xr:uid="{00000000-0005-0000-0000-0000F62D0000}"/>
    <cellStyle name="40% - 강조색6 3 7 4 2" xfId="11804" xr:uid="{00000000-0005-0000-0000-0000F72D0000}"/>
    <cellStyle name="40% - 강조색6 3 7 4 2 2" xfId="11805" xr:uid="{00000000-0005-0000-0000-0000F82D0000}"/>
    <cellStyle name="40% - 강조색6 3 7 4 3" xfId="11806" xr:uid="{00000000-0005-0000-0000-0000F92D0000}"/>
    <cellStyle name="40% - 강조색6 3 7 5" xfId="11807" xr:uid="{00000000-0005-0000-0000-0000FA2D0000}"/>
    <cellStyle name="40% - 강조색6 3 7 5 2" xfId="11808" xr:uid="{00000000-0005-0000-0000-0000FB2D0000}"/>
    <cellStyle name="40% - 강조색6 3 7 6" xfId="11809" xr:uid="{00000000-0005-0000-0000-0000FC2D0000}"/>
    <cellStyle name="40% - 강조색6 3 8" xfId="11810" xr:uid="{00000000-0005-0000-0000-0000FD2D0000}"/>
    <cellStyle name="40% - 강조색6 3 8 2" xfId="11811" xr:uid="{00000000-0005-0000-0000-0000FE2D0000}"/>
    <cellStyle name="40% - 강조색6 3 8 2 2" xfId="11812" xr:uid="{00000000-0005-0000-0000-0000FF2D0000}"/>
    <cellStyle name="40% - 강조색6 3 8 3" xfId="11813" xr:uid="{00000000-0005-0000-0000-0000002E0000}"/>
    <cellStyle name="40% - 강조색6 3 9" xfId="11814" xr:uid="{00000000-0005-0000-0000-0000012E0000}"/>
    <cellStyle name="40% - 강조색6 3 9 2" xfId="11815" xr:uid="{00000000-0005-0000-0000-0000022E0000}"/>
    <cellStyle name="40% - 강조색6 3 9 2 2" xfId="11816" xr:uid="{00000000-0005-0000-0000-0000032E0000}"/>
    <cellStyle name="40% - 강조색6 3 9 3" xfId="11817" xr:uid="{00000000-0005-0000-0000-0000042E0000}"/>
    <cellStyle name="40% - 강조색6 4" xfId="11818" xr:uid="{00000000-0005-0000-0000-0000052E0000}"/>
    <cellStyle name="40% - 강조색6 4 10" xfId="11819" xr:uid="{00000000-0005-0000-0000-0000062E0000}"/>
    <cellStyle name="40% - 강조색6 4 11" xfId="11820" xr:uid="{00000000-0005-0000-0000-0000072E0000}"/>
    <cellStyle name="40% - 강조색6 4 2" xfId="11821" xr:uid="{00000000-0005-0000-0000-0000082E0000}"/>
    <cellStyle name="40% - 강조색6 4 2 2" xfId="11822" xr:uid="{00000000-0005-0000-0000-0000092E0000}"/>
    <cellStyle name="40% - 강조색6 4 2 2 2" xfId="11823" xr:uid="{00000000-0005-0000-0000-00000A2E0000}"/>
    <cellStyle name="40% - 강조색6 4 2 2 2 2" xfId="11824" xr:uid="{00000000-0005-0000-0000-00000B2E0000}"/>
    <cellStyle name="40% - 강조색6 4 2 2 2 2 2" xfId="11825" xr:uid="{00000000-0005-0000-0000-00000C2E0000}"/>
    <cellStyle name="40% - 강조색6 4 2 2 2 3" xfId="11826" xr:uid="{00000000-0005-0000-0000-00000D2E0000}"/>
    <cellStyle name="40% - 강조색6 4 2 2 3" xfId="11827" xr:uid="{00000000-0005-0000-0000-00000E2E0000}"/>
    <cellStyle name="40% - 강조색6 4 2 2 3 2" xfId="11828" xr:uid="{00000000-0005-0000-0000-00000F2E0000}"/>
    <cellStyle name="40% - 강조색6 4 2 2 3 2 2" xfId="11829" xr:uid="{00000000-0005-0000-0000-0000102E0000}"/>
    <cellStyle name="40% - 강조색6 4 2 2 3 3" xfId="11830" xr:uid="{00000000-0005-0000-0000-0000112E0000}"/>
    <cellStyle name="40% - 강조색6 4 2 2 4" xfId="11831" xr:uid="{00000000-0005-0000-0000-0000122E0000}"/>
    <cellStyle name="40% - 강조색6 4 2 2 4 2" xfId="11832" xr:uid="{00000000-0005-0000-0000-0000132E0000}"/>
    <cellStyle name="40% - 강조색6 4 2 2 4 2 2" xfId="11833" xr:uid="{00000000-0005-0000-0000-0000142E0000}"/>
    <cellStyle name="40% - 강조색6 4 2 2 4 3" xfId="11834" xr:uid="{00000000-0005-0000-0000-0000152E0000}"/>
    <cellStyle name="40% - 강조색6 4 2 2 5" xfId="11835" xr:uid="{00000000-0005-0000-0000-0000162E0000}"/>
    <cellStyle name="40% - 강조색6 4 2 2 5 2" xfId="11836" xr:uid="{00000000-0005-0000-0000-0000172E0000}"/>
    <cellStyle name="40% - 강조색6 4 2 2 6" xfId="11837" xr:uid="{00000000-0005-0000-0000-0000182E0000}"/>
    <cellStyle name="40% - 강조색6 4 2 3" xfId="11838" xr:uid="{00000000-0005-0000-0000-0000192E0000}"/>
    <cellStyle name="40% - 강조색6 4 2 3 2" xfId="11839" xr:uid="{00000000-0005-0000-0000-00001A2E0000}"/>
    <cellStyle name="40% - 강조색6 4 2 3 2 2" xfId="11840" xr:uid="{00000000-0005-0000-0000-00001B2E0000}"/>
    <cellStyle name="40% - 강조색6 4 2 3 3" xfId="11841" xr:uid="{00000000-0005-0000-0000-00001C2E0000}"/>
    <cellStyle name="40% - 강조색6 4 2 4" xfId="11842" xr:uid="{00000000-0005-0000-0000-00001D2E0000}"/>
    <cellStyle name="40% - 강조색6 4 2 4 2" xfId="11843" xr:uid="{00000000-0005-0000-0000-00001E2E0000}"/>
    <cellStyle name="40% - 강조색6 4 2 4 2 2" xfId="11844" xr:uid="{00000000-0005-0000-0000-00001F2E0000}"/>
    <cellStyle name="40% - 강조색6 4 2 4 3" xfId="11845" xr:uid="{00000000-0005-0000-0000-0000202E0000}"/>
    <cellStyle name="40% - 강조색6 4 2 5" xfId="11846" xr:uid="{00000000-0005-0000-0000-0000212E0000}"/>
    <cellStyle name="40% - 강조색6 4 2 5 2" xfId="11847" xr:uid="{00000000-0005-0000-0000-0000222E0000}"/>
    <cellStyle name="40% - 강조색6 4 2 5 2 2" xfId="11848" xr:uid="{00000000-0005-0000-0000-0000232E0000}"/>
    <cellStyle name="40% - 강조색6 4 2 5 3" xfId="11849" xr:uid="{00000000-0005-0000-0000-0000242E0000}"/>
    <cellStyle name="40% - 강조색6 4 2 6" xfId="11850" xr:uid="{00000000-0005-0000-0000-0000252E0000}"/>
    <cellStyle name="40% - 강조색6 4 2 6 2" xfId="11851" xr:uid="{00000000-0005-0000-0000-0000262E0000}"/>
    <cellStyle name="40% - 강조색6 4 2 6 2 2" xfId="11852" xr:uid="{00000000-0005-0000-0000-0000272E0000}"/>
    <cellStyle name="40% - 강조색6 4 2 6 3" xfId="11853" xr:uid="{00000000-0005-0000-0000-0000282E0000}"/>
    <cellStyle name="40% - 강조색6 4 2 7" xfId="11854" xr:uid="{00000000-0005-0000-0000-0000292E0000}"/>
    <cellStyle name="40% - 강조색6 4 2 7 2" xfId="11855" xr:uid="{00000000-0005-0000-0000-00002A2E0000}"/>
    <cellStyle name="40% - 강조색6 4 2 8" xfId="11856" xr:uid="{00000000-0005-0000-0000-00002B2E0000}"/>
    <cellStyle name="40% - 강조색6 4 2 9" xfId="11857" xr:uid="{00000000-0005-0000-0000-00002C2E0000}"/>
    <cellStyle name="40% - 강조색6 4 3" xfId="11858" xr:uid="{00000000-0005-0000-0000-00002D2E0000}"/>
    <cellStyle name="40% - 강조색6 4 3 2" xfId="11859" xr:uid="{00000000-0005-0000-0000-00002E2E0000}"/>
    <cellStyle name="40% - 강조색6 4 3 2 2" xfId="11860" xr:uid="{00000000-0005-0000-0000-00002F2E0000}"/>
    <cellStyle name="40% - 강조색6 4 3 2 2 2" xfId="11861" xr:uid="{00000000-0005-0000-0000-0000302E0000}"/>
    <cellStyle name="40% - 강조색6 4 3 2 3" xfId="11862" xr:uid="{00000000-0005-0000-0000-0000312E0000}"/>
    <cellStyle name="40% - 강조색6 4 3 3" xfId="11863" xr:uid="{00000000-0005-0000-0000-0000322E0000}"/>
    <cellStyle name="40% - 강조색6 4 3 3 2" xfId="11864" xr:uid="{00000000-0005-0000-0000-0000332E0000}"/>
    <cellStyle name="40% - 강조색6 4 3 3 2 2" xfId="11865" xr:uid="{00000000-0005-0000-0000-0000342E0000}"/>
    <cellStyle name="40% - 강조색6 4 3 3 3" xfId="11866" xr:uid="{00000000-0005-0000-0000-0000352E0000}"/>
    <cellStyle name="40% - 강조색6 4 3 4" xfId="11867" xr:uid="{00000000-0005-0000-0000-0000362E0000}"/>
    <cellStyle name="40% - 강조색6 4 3 4 2" xfId="11868" xr:uid="{00000000-0005-0000-0000-0000372E0000}"/>
    <cellStyle name="40% - 강조색6 4 3 4 2 2" xfId="11869" xr:uid="{00000000-0005-0000-0000-0000382E0000}"/>
    <cellStyle name="40% - 강조색6 4 3 4 3" xfId="11870" xr:uid="{00000000-0005-0000-0000-0000392E0000}"/>
    <cellStyle name="40% - 강조색6 4 3 5" xfId="11871" xr:uid="{00000000-0005-0000-0000-00003A2E0000}"/>
    <cellStyle name="40% - 강조색6 4 3 5 2" xfId="11872" xr:uid="{00000000-0005-0000-0000-00003B2E0000}"/>
    <cellStyle name="40% - 강조색6 4 3 6" xfId="11873" xr:uid="{00000000-0005-0000-0000-00003C2E0000}"/>
    <cellStyle name="40% - 강조색6 4 4" xfId="11874" xr:uid="{00000000-0005-0000-0000-00003D2E0000}"/>
    <cellStyle name="40% - 강조색6 4 4 2" xfId="11875" xr:uid="{00000000-0005-0000-0000-00003E2E0000}"/>
    <cellStyle name="40% - 강조색6 4 4 2 2" xfId="11876" xr:uid="{00000000-0005-0000-0000-00003F2E0000}"/>
    <cellStyle name="40% - 강조색6 4 4 2 2 2" xfId="11877" xr:uid="{00000000-0005-0000-0000-0000402E0000}"/>
    <cellStyle name="40% - 강조색6 4 4 2 3" xfId="11878" xr:uid="{00000000-0005-0000-0000-0000412E0000}"/>
    <cellStyle name="40% - 강조색6 4 4 3" xfId="11879" xr:uid="{00000000-0005-0000-0000-0000422E0000}"/>
    <cellStyle name="40% - 강조색6 4 4 3 2" xfId="11880" xr:uid="{00000000-0005-0000-0000-0000432E0000}"/>
    <cellStyle name="40% - 강조색6 4 4 3 2 2" xfId="11881" xr:uid="{00000000-0005-0000-0000-0000442E0000}"/>
    <cellStyle name="40% - 강조색6 4 4 3 3" xfId="11882" xr:uid="{00000000-0005-0000-0000-0000452E0000}"/>
    <cellStyle name="40% - 강조색6 4 4 4" xfId="11883" xr:uid="{00000000-0005-0000-0000-0000462E0000}"/>
    <cellStyle name="40% - 강조색6 4 4 4 2" xfId="11884" xr:uid="{00000000-0005-0000-0000-0000472E0000}"/>
    <cellStyle name="40% - 강조색6 4 4 4 2 2" xfId="11885" xr:uid="{00000000-0005-0000-0000-0000482E0000}"/>
    <cellStyle name="40% - 강조색6 4 4 4 3" xfId="11886" xr:uid="{00000000-0005-0000-0000-0000492E0000}"/>
    <cellStyle name="40% - 강조색6 4 4 5" xfId="11887" xr:uid="{00000000-0005-0000-0000-00004A2E0000}"/>
    <cellStyle name="40% - 강조색6 4 4 5 2" xfId="11888" xr:uid="{00000000-0005-0000-0000-00004B2E0000}"/>
    <cellStyle name="40% - 강조색6 4 4 6" xfId="11889" xr:uid="{00000000-0005-0000-0000-00004C2E0000}"/>
    <cellStyle name="40% - 강조색6 4 5" xfId="11890" xr:uid="{00000000-0005-0000-0000-00004D2E0000}"/>
    <cellStyle name="40% - 강조색6 4 5 2" xfId="11891" xr:uid="{00000000-0005-0000-0000-00004E2E0000}"/>
    <cellStyle name="40% - 강조색6 4 5 2 2" xfId="11892" xr:uid="{00000000-0005-0000-0000-00004F2E0000}"/>
    <cellStyle name="40% - 강조색6 4 5 3" xfId="11893" xr:uid="{00000000-0005-0000-0000-0000502E0000}"/>
    <cellStyle name="40% - 강조색6 4 6" xfId="11894" xr:uid="{00000000-0005-0000-0000-0000512E0000}"/>
    <cellStyle name="40% - 강조색6 4 6 2" xfId="11895" xr:uid="{00000000-0005-0000-0000-0000522E0000}"/>
    <cellStyle name="40% - 강조색6 4 6 2 2" xfId="11896" xr:uid="{00000000-0005-0000-0000-0000532E0000}"/>
    <cellStyle name="40% - 강조색6 4 6 3" xfId="11897" xr:uid="{00000000-0005-0000-0000-0000542E0000}"/>
    <cellStyle name="40% - 강조색6 4 7" xfId="11898" xr:uid="{00000000-0005-0000-0000-0000552E0000}"/>
    <cellStyle name="40% - 강조색6 4 7 2" xfId="11899" xr:uid="{00000000-0005-0000-0000-0000562E0000}"/>
    <cellStyle name="40% - 강조색6 4 7 2 2" xfId="11900" xr:uid="{00000000-0005-0000-0000-0000572E0000}"/>
    <cellStyle name="40% - 강조색6 4 7 3" xfId="11901" xr:uid="{00000000-0005-0000-0000-0000582E0000}"/>
    <cellStyle name="40% - 강조색6 4 8" xfId="11902" xr:uid="{00000000-0005-0000-0000-0000592E0000}"/>
    <cellStyle name="40% - 강조색6 4 8 2" xfId="11903" xr:uid="{00000000-0005-0000-0000-00005A2E0000}"/>
    <cellStyle name="40% - 강조색6 4 8 2 2" xfId="11904" xr:uid="{00000000-0005-0000-0000-00005B2E0000}"/>
    <cellStyle name="40% - 강조색6 4 8 3" xfId="11905" xr:uid="{00000000-0005-0000-0000-00005C2E0000}"/>
    <cellStyle name="40% - 강조색6 4 9" xfId="11906" xr:uid="{00000000-0005-0000-0000-00005D2E0000}"/>
    <cellStyle name="40% - 강조색6 4 9 2" xfId="11907" xr:uid="{00000000-0005-0000-0000-00005E2E0000}"/>
    <cellStyle name="40% - 강조색6 5" xfId="11908" xr:uid="{00000000-0005-0000-0000-00005F2E0000}"/>
    <cellStyle name="40% - 강조색6 5 10" xfId="11909" xr:uid="{00000000-0005-0000-0000-0000602E0000}"/>
    <cellStyle name="40% - 강조색6 5 11" xfId="11910" xr:uid="{00000000-0005-0000-0000-0000612E0000}"/>
    <cellStyle name="40% - 강조색6 5 2" xfId="11911" xr:uid="{00000000-0005-0000-0000-0000622E0000}"/>
    <cellStyle name="40% - 강조색6 5 2 2" xfId="11912" xr:uid="{00000000-0005-0000-0000-0000632E0000}"/>
    <cellStyle name="40% - 강조색6 5 2 2 2" xfId="11913" xr:uid="{00000000-0005-0000-0000-0000642E0000}"/>
    <cellStyle name="40% - 강조색6 5 2 2 2 2" xfId="11914" xr:uid="{00000000-0005-0000-0000-0000652E0000}"/>
    <cellStyle name="40% - 강조색6 5 2 2 2 2 2" xfId="11915" xr:uid="{00000000-0005-0000-0000-0000662E0000}"/>
    <cellStyle name="40% - 강조색6 5 2 2 2 3" xfId="11916" xr:uid="{00000000-0005-0000-0000-0000672E0000}"/>
    <cellStyle name="40% - 강조색6 5 2 2 3" xfId="11917" xr:uid="{00000000-0005-0000-0000-0000682E0000}"/>
    <cellStyle name="40% - 강조색6 5 2 2 3 2" xfId="11918" xr:uid="{00000000-0005-0000-0000-0000692E0000}"/>
    <cellStyle name="40% - 강조색6 5 2 2 3 2 2" xfId="11919" xr:uid="{00000000-0005-0000-0000-00006A2E0000}"/>
    <cellStyle name="40% - 강조색6 5 2 2 3 3" xfId="11920" xr:uid="{00000000-0005-0000-0000-00006B2E0000}"/>
    <cellStyle name="40% - 강조색6 5 2 2 4" xfId="11921" xr:uid="{00000000-0005-0000-0000-00006C2E0000}"/>
    <cellStyle name="40% - 강조색6 5 2 2 4 2" xfId="11922" xr:uid="{00000000-0005-0000-0000-00006D2E0000}"/>
    <cellStyle name="40% - 강조색6 5 2 2 4 2 2" xfId="11923" xr:uid="{00000000-0005-0000-0000-00006E2E0000}"/>
    <cellStyle name="40% - 강조색6 5 2 2 4 3" xfId="11924" xr:uid="{00000000-0005-0000-0000-00006F2E0000}"/>
    <cellStyle name="40% - 강조색6 5 2 2 5" xfId="11925" xr:uid="{00000000-0005-0000-0000-0000702E0000}"/>
    <cellStyle name="40% - 강조색6 5 2 2 5 2" xfId="11926" xr:uid="{00000000-0005-0000-0000-0000712E0000}"/>
    <cellStyle name="40% - 강조색6 5 2 2 6" xfId="11927" xr:uid="{00000000-0005-0000-0000-0000722E0000}"/>
    <cellStyle name="40% - 강조색6 5 2 3" xfId="11928" xr:uid="{00000000-0005-0000-0000-0000732E0000}"/>
    <cellStyle name="40% - 강조색6 5 2 3 2" xfId="11929" xr:uid="{00000000-0005-0000-0000-0000742E0000}"/>
    <cellStyle name="40% - 강조색6 5 2 3 2 2" xfId="11930" xr:uid="{00000000-0005-0000-0000-0000752E0000}"/>
    <cellStyle name="40% - 강조색6 5 2 3 3" xfId="11931" xr:uid="{00000000-0005-0000-0000-0000762E0000}"/>
    <cellStyle name="40% - 강조색6 5 2 4" xfId="11932" xr:uid="{00000000-0005-0000-0000-0000772E0000}"/>
    <cellStyle name="40% - 강조색6 5 2 4 2" xfId="11933" xr:uid="{00000000-0005-0000-0000-0000782E0000}"/>
    <cellStyle name="40% - 강조색6 5 2 4 2 2" xfId="11934" xr:uid="{00000000-0005-0000-0000-0000792E0000}"/>
    <cellStyle name="40% - 강조색6 5 2 4 3" xfId="11935" xr:uid="{00000000-0005-0000-0000-00007A2E0000}"/>
    <cellStyle name="40% - 강조색6 5 2 5" xfId="11936" xr:uid="{00000000-0005-0000-0000-00007B2E0000}"/>
    <cellStyle name="40% - 강조색6 5 2 5 2" xfId="11937" xr:uid="{00000000-0005-0000-0000-00007C2E0000}"/>
    <cellStyle name="40% - 강조색6 5 2 5 2 2" xfId="11938" xr:uid="{00000000-0005-0000-0000-00007D2E0000}"/>
    <cellStyle name="40% - 강조색6 5 2 5 3" xfId="11939" xr:uid="{00000000-0005-0000-0000-00007E2E0000}"/>
    <cellStyle name="40% - 강조색6 5 2 6" xfId="11940" xr:uid="{00000000-0005-0000-0000-00007F2E0000}"/>
    <cellStyle name="40% - 강조색6 5 2 6 2" xfId="11941" xr:uid="{00000000-0005-0000-0000-0000802E0000}"/>
    <cellStyle name="40% - 강조색6 5 2 6 2 2" xfId="11942" xr:uid="{00000000-0005-0000-0000-0000812E0000}"/>
    <cellStyle name="40% - 강조색6 5 2 6 3" xfId="11943" xr:uid="{00000000-0005-0000-0000-0000822E0000}"/>
    <cellStyle name="40% - 강조색6 5 2 7" xfId="11944" xr:uid="{00000000-0005-0000-0000-0000832E0000}"/>
    <cellStyle name="40% - 강조색6 5 2 7 2" xfId="11945" xr:uid="{00000000-0005-0000-0000-0000842E0000}"/>
    <cellStyle name="40% - 강조색6 5 2 8" xfId="11946" xr:uid="{00000000-0005-0000-0000-0000852E0000}"/>
    <cellStyle name="40% - 강조색6 5 2 9" xfId="11947" xr:uid="{00000000-0005-0000-0000-0000862E0000}"/>
    <cellStyle name="40% - 강조색6 5 3" xfId="11948" xr:uid="{00000000-0005-0000-0000-0000872E0000}"/>
    <cellStyle name="40% - 강조색6 5 3 2" xfId="11949" xr:uid="{00000000-0005-0000-0000-0000882E0000}"/>
    <cellStyle name="40% - 강조색6 5 3 2 2" xfId="11950" xr:uid="{00000000-0005-0000-0000-0000892E0000}"/>
    <cellStyle name="40% - 강조색6 5 3 2 2 2" xfId="11951" xr:uid="{00000000-0005-0000-0000-00008A2E0000}"/>
    <cellStyle name="40% - 강조색6 5 3 2 3" xfId="11952" xr:uid="{00000000-0005-0000-0000-00008B2E0000}"/>
    <cellStyle name="40% - 강조색6 5 3 3" xfId="11953" xr:uid="{00000000-0005-0000-0000-00008C2E0000}"/>
    <cellStyle name="40% - 강조색6 5 3 3 2" xfId="11954" xr:uid="{00000000-0005-0000-0000-00008D2E0000}"/>
    <cellStyle name="40% - 강조색6 5 3 3 2 2" xfId="11955" xr:uid="{00000000-0005-0000-0000-00008E2E0000}"/>
    <cellStyle name="40% - 강조색6 5 3 3 3" xfId="11956" xr:uid="{00000000-0005-0000-0000-00008F2E0000}"/>
    <cellStyle name="40% - 강조색6 5 3 4" xfId="11957" xr:uid="{00000000-0005-0000-0000-0000902E0000}"/>
    <cellStyle name="40% - 강조색6 5 3 4 2" xfId="11958" xr:uid="{00000000-0005-0000-0000-0000912E0000}"/>
    <cellStyle name="40% - 강조색6 5 3 4 2 2" xfId="11959" xr:uid="{00000000-0005-0000-0000-0000922E0000}"/>
    <cellStyle name="40% - 강조색6 5 3 4 3" xfId="11960" xr:uid="{00000000-0005-0000-0000-0000932E0000}"/>
    <cellStyle name="40% - 강조색6 5 3 5" xfId="11961" xr:uid="{00000000-0005-0000-0000-0000942E0000}"/>
    <cellStyle name="40% - 강조색6 5 3 5 2" xfId="11962" xr:uid="{00000000-0005-0000-0000-0000952E0000}"/>
    <cellStyle name="40% - 강조색6 5 3 6" xfId="11963" xr:uid="{00000000-0005-0000-0000-0000962E0000}"/>
    <cellStyle name="40% - 강조색6 5 4" xfId="11964" xr:uid="{00000000-0005-0000-0000-0000972E0000}"/>
    <cellStyle name="40% - 강조색6 5 4 2" xfId="11965" xr:uid="{00000000-0005-0000-0000-0000982E0000}"/>
    <cellStyle name="40% - 강조색6 5 4 2 2" xfId="11966" xr:uid="{00000000-0005-0000-0000-0000992E0000}"/>
    <cellStyle name="40% - 강조색6 5 4 2 2 2" xfId="11967" xr:uid="{00000000-0005-0000-0000-00009A2E0000}"/>
    <cellStyle name="40% - 강조색6 5 4 2 3" xfId="11968" xr:uid="{00000000-0005-0000-0000-00009B2E0000}"/>
    <cellStyle name="40% - 강조색6 5 4 3" xfId="11969" xr:uid="{00000000-0005-0000-0000-00009C2E0000}"/>
    <cellStyle name="40% - 강조색6 5 4 3 2" xfId="11970" xr:uid="{00000000-0005-0000-0000-00009D2E0000}"/>
    <cellStyle name="40% - 강조색6 5 4 3 2 2" xfId="11971" xr:uid="{00000000-0005-0000-0000-00009E2E0000}"/>
    <cellStyle name="40% - 강조색6 5 4 3 3" xfId="11972" xr:uid="{00000000-0005-0000-0000-00009F2E0000}"/>
    <cellStyle name="40% - 강조색6 5 4 4" xfId="11973" xr:uid="{00000000-0005-0000-0000-0000A02E0000}"/>
    <cellStyle name="40% - 강조색6 5 4 4 2" xfId="11974" xr:uid="{00000000-0005-0000-0000-0000A12E0000}"/>
    <cellStyle name="40% - 강조색6 5 4 4 2 2" xfId="11975" xr:uid="{00000000-0005-0000-0000-0000A22E0000}"/>
    <cellStyle name="40% - 강조색6 5 4 4 3" xfId="11976" xr:uid="{00000000-0005-0000-0000-0000A32E0000}"/>
    <cellStyle name="40% - 강조색6 5 4 5" xfId="11977" xr:uid="{00000000-0005-0000-0000-0000A42E0000}"/>
    <cellStyle name="40% - 강조색6 5 4 5 2" xfId="11978" xr:uid="{00000000-0005-0000-0000-0000A52E0000}"/>
    <cellStyle name="40% - 강조색6 5 4 6" xfId="11979" xr:uid="{00000000-0005-0000-0000-0000A62E0000}"/>
    <cellStyle name="40% - 강조색6 5 5" xfId="11980" xr:uid="{00000000-0005-0000-0000-0000A72E0000}"/>
    <cellStyle name="40% - 강조색6 5 5 2" xfId="11981" xr:uid="{00000000-0005-0000-0000-0000A82E0000}"/>
    <cellStyle name="40% - 강조색6 5 5 2 2" xfId="11982" xr:uid="{00000000-0005-0000-0000-0000A92E0000}"/>
    <cellStyle name="40% - 강조색6 5 5 3" xfId="11983" xr:uid="{00000000-0005-0000-0000-0000AA2E0000}"/>
    <cellStyle name="40% - 강조색6 5 6" xfId="11984" xr:uid="{00000000-0005-0000-0000-0000AB2E0000}"/>
    <cellStyle name="40% - 강조색6 5 6 2" xfId="11985" xr:uid="{00000000-0005-0000-0000-0000AC2E0000}"/>
    <cellStyle name="40% - 강조색6 5 6 2 2" xfId="11986" xr:uid="{00000000-0005-0000-0000-0000AD2E0000}"/>
    <cellStyle name="40% - 강조색6 5 6 3" xfId="11987" xr:uid="{00000000-0005-0000-0000-0000AE2E0000}"/>
    <cellStyle name="40% - 강조색6 5 7" xfId="11988" xr:uid="{00000000-0005-0000-0000-0000AF2E0000}"/>
    <cellStyle name="40% - 강조색6 5 7 2" xfId="11989" xr:uid="{00000000-0005-0000-0000-0000B02E0000}"/>
    <cellStyle name="40% - 강조색6 5 7 2 2" xfId="11990" xr:uid="{00000000-0005-0000-0000-0000B12E0000}"/>
    <cellStyle name="40% - 강조색6 5 7 3" xfId="11991" xr:uid="{00000000-0005-0000-0000-0000B22E0000}"/>
    <cellStyle name="40% - 강조색6 5 8" xfId="11992" xr:uid="{00000000-0005-0000-0000-0000B32E0000}"/>
    <cellStyle name="40% - 강조색6 5 8 2" xfId="11993" xr:uid="{00000000-0005-0000-0000-0000B42E0000}"/>
    <cellStyle name="40% - 강조색6 5 8 2 2" xfId="11994" xr:uid="{00000000-0005-0000-0000-0000B52E0000}"/>
    <cellStyle name="40% - 강조색6 5 8 3" xfId="11995" xr:uid="{00000000-0005-0000-0000-0000B62E0000}"/>
    <cellStyle name="40% - 강조색6 5 9" xfId="11996" xr:uid="{00000000-0005-0000-0000-0000B72E0000}"/>
    <cellStyle name="40% - 강조색6 5 9 2" xfId="11997" xr:uid="{00000000-0005-0000-0000-0000B82E0000}"/>
    <cellStyle name="40% - 강조색6 6" xfId="11998" xr:uid="{00000000-0005-0000-0000-0000B92E0000}"/>
    <cellStyle name="40% - 강조색6 6 10" xfId="11999" xr:uid="{00000000-0005-0000-0000-0000BA2E0000}"/>
    <cellStyle name="40% - 강조색6 6 2" xfId="12000" xr:uid="{00000000-0005-0000-0000-0000BB2E0000}"/>
    <cellStyle name="40% - 강조색6 6 2 2" xfId="12001" xr:uid="{00000000-0005-0000-0000-0000BC2E0000}"/>
    <cellStyle name="40% - 강조색6 6 2 2 2" xfId="12002" xr:uid="{00000000-0005-0000-0000-0000BD2E0000}"/>
    <cellStyle name="40% - 강조색6 6 2 2 2 2" xfId="12003" xr:uid="{00000000-0005-0000-0000-0000BE2E0000}"/>
    <cellStyle name="40% - 강조색6 6 2 2 2 2 2" xfId="12004" xr:uid="{00000000-0005-0000-0000-0000BF2E0000}"/>
    <cellStyle name="40% - 강조색6 6 2 2 2 3" xfId="12005" xr:uid="{00000000-0005-0000-0000-0000C02E0000}"/>
    <cellStyle name="40% - 강조색6 6 2 2 3" xfId="12006" xr:uid="{00000000-0005-0000-0000-0000C12E0000}"/>
    <cellStyle name="40% - 강조색6 6 2 2 3 2" xfId="12007" xr:uid="{00000000-0005-0000-0000-0000C22E0000}"/>
    <cellStyle name="40% - 강조색6 6 2 2 3 2 2" xfId="12008" xr:uid="{00000000-0005-0000-0000-0000C32E0000}"/>
    <cellStyle name="40% - 강조색6 6 2 2 3 3" xfId="12009" xr:uid="{00000000-0005-0000-0000-0000C42E0000}"/>
    <cellStyle name="40% - 강조색6 6 2 2 4" xfId="12010" xr:uid="{00000000-0005-0000-0000-0000C52E0000}"/>
    <cellStyle name="40% - 강조색6 6 2 2 4 2" xfId="12011" xr:uid="{00000000-0005-0000-0000-0000C62E0000}"/>
    <cellStyle name="40% - 강조색6 6 2 2 4 2 2" xfId="12012" xr:uid="{00000000-0005-0000-0000-0000C72E0000}"/>
    <cellStyle name="40% - 강조색6 6 2 2 4 3" xfId="12013" xr:uid="{00000000-0005-0000-0000-0000C82E0000}"/>
    <cellStyle name="40% - 강조색6 6 2 2 5" xfId="12014" xr:uid="{00000000-0005-0000-0000-0000C92E0000}"/>
    <cellStyle name="40% - 강조색6 6 2 2 5 2" xfId="12015" xr:uid="{00000000-0005-0000-0000-0000CA2E0000}"/>
    <cellStyle name="40% - 강조색6 6 2 2 6" xfId="12016" xr:uid="{00000000-0005-0000-0000-0000CB2E0000}"/>
    <cellStyle name="40% - 강조색6 6 2 3" xfId="12017" xr:uid="{00000000-0005-0000-0000-0000CC2E0000}"/>
    <cellStyle name="40% - 강조색6 6 2 3 2" xfId="12018" xr:uid="{00000000-0005-0000-0000-0000CD2E0000}"/>
    <cellStyle name="40% - 강조색6 6 2 3 2 2" xfId="12019" xr:uid="{00000000-0005-0000-0000-0000CE2E0000}"/>
    <cellStyle name="40% - 강조색6 6 2 3 3" xfId="12020" xr:uid="{00000000-0005-0000-0000-0000CF2E0000}"/>
    <cellStyle name="40% - 강조색6 6 2 4" xfId="12021" xr:uid="{00000000-0005-0000-0000-0000D02E0000}"/>
    <cellStyle name="40% - 강조색6 6 2 4 2" xfId="12022" xr:uid="{00000000-0005-0000-0000-0000D12E0000}"/>
    <cellStyle name="40% - 강조색6 6 2 4 2 2" xfId="12023" xr:uid="{00000000-0005-0000-0000-0000D22E0000}"/>
    <cellStyle name="40% - 강조색6 6 2 4 3" xfId="12024" xr:uid="{00000000-0005-0000-0000-0000D32E0000}"/>
    <cellStyle name="40% - 강조색6 6 2 5" xfId="12025" xr:uid="{00000000-0005-0000-0000-0000D42E0000}"/>
    <cellStyle name="40% - 강조색6 6 2 5 2" xfId="12026" xr:uid="{00000000-0005-0000-0000-0000D52E0000}"/>
    <cellStyle name="40% - 강조색6 6 2 5 2 2" xfId="12027" xr:uid="{00000000-0005-0000-0000-0000D62E0000}"/>
    <cellStyle name="40% - 강조색6 6 2 5 3" xfId="12028" xr:uid="{00000000-0005-0000-0000-0000D72E0000}"/>
    <cellStyle name="40% - 강조색6 6 2 6" xfId="12029" xr:uid="{00000000-0005-0000-0000-0000D82E0000}"/>
    <cellStyle name="40% - 강조색6 6 2 6 2" xfId="12030" xr:uid="{00000000-0005-0000-0000-0000D92E0000}"/>
    <cellStyle name="40% - 강조색6 6 2 7" xfId="12031" xr:uid="{00000000-0005-0000-0000-0000DA2E0000}"/>
    <cellStyle name="40% - 강조색6 6 2 8" xfId="12032" xr:uid="{00000000-0005-0000-0000-0000DB2E0000}"/>
    <cellStyle name="40% - 강조색6 6 3" xfId="12033" xr:uid="{00000000-0005-0000-0000-0000DC2E0000}"/>
    <cellStyle name="40% - 강조색6 6 3 2" xfId="12034" xr:uid="{00000000-0005-0000-0000-0000DD2E0000}"/>
    <cellStyle name="40% - 강조색6 6 3 2 2" xfId="12035" xr:uid="{00000000-0005-0000-0000-0000DE2E0000}"/>
    <cellStyle name="40% - 강조색6 6 3 2 2 2" xfId="12036" xr:uid="{00000000-0005-0000-0000-0000DF2E0000}"/>
    <cellStyle name="40% - 강조색6 6 3 2 3" xfId="12037" xr:uid="{00000000-0005-0000-0000-0000E02E0000}"/>
    <cellStyle name="40% - 강조색6 6 3 3" xfId="12038" xr:uid="{00000000-0005-0000-0000-0000E12E0000}"/>
    <cellStyle name="40% - 강조색6 6 3 3 2" xfId="12039" xr:uid="{00000000-0005-0000-0000-0000E22E0000}"/>
    <cellStyle name="40% - 강조색6 6 3 3 2 2" xfId="12040" xr:uid="{00000000-0005-0000-0000-0000E32E0000}"/>
    <cellStyle name="40% - 강조색6 6 3 3 3" xfId="12041" xr:uid="{00000000-0005-0000-0000-0000E42E0000}"/>
    <cellStyle name="40% - 강조색6 6 3 4" xfId="12042" xr:uid="{00000000-0005-0000-0000-0000E52E0000}"/>
    <cellStyle name="40% - 강조색6 6 3 4 2" xfId="12043" xr:uid="{00000000-0005-0000-0000-0000E62E0000}"/>
    <cellStyle name="40% - 강조색6 6 3 4 2 2" xfId="12044" xr:uid="{00000000-0005-0000-0000-0000E72E0000}"/>
    <cellStyle name="40% - 강조색6 6 3 4 3" xfId="12045" xr:uid="{00000000-0005-0000-0000-0000E82E0000}"/>
    <cellStyle name="40% - 강조색6 6 3 5" xfId="12046" xr:uid="{00000000-0005-0000-0000-0000E92E0000}"/>
    <cellStyle name="40% - 강조색6 6 3 5 2" xfId="12047" xr:uid="{00000000-0005-0000-0000-0000EA2E0000}"/>
    <cellStyle name="40% - 강조색6 6 3 6" xfId="12048" xr:uid="{00000000-0005-0000-0000-0000EB2E0000}"/>
    <cellStyle name="40% - 강조색6 6 4" xfId="12049" xr:uid="{00000000-0005-0000-0000-0000EC2E0000}"/>
    <cellStyle name="40% - 강조색6 6 4 2" xfId="12050" xr:uid="{00000000-0005-0000-0000-0000ED2E0000}"/>
    <cellStyle name="40% - 강조색6 6 4 2 2" xfId="12051" xr:uid="{00000000-0005-0000-0000-0000EE2E0000}"/>
    <cellStyle name="40% - 강조색6 6 4 3" xfId="12052" xr:uid="{00000000-0005-0000-0000-0000EF2E0000}"/>
    <cellStyle name="40% - 강조색6 6 5" xfId="12053" xr:uid="{00000000-0005-0000-0000-0000F02E0000}"/>
    <cellStyle name="40% - 강조색6 6 5 2" xfId="12054" xr:uid="{00000000-0005-0000-0000-0000F12E0000}"/>
    <cellStyle name="40% - 강조색6 6 5 2 2" xfId="12055" xr:uid="{00000000-0005-0000-0000-0000F22E0000}"/>
    <cellStyle name="40% - 강조색6 6 5 3" xfId="12056" xr:uid="{00000000-0005-0000-0000-0000F32E0000}"/>
    <cellStyle name="40% - 강조색6 6 6" xfId="12057" xr:uid="{00000000-0005-0000-0000-0000F42E0000}"/>
    <cellStyle name="40% - 강조색6 6 6 2" xfId="12058" xr:uid="{00000000-0005-0000-0000-0000F52E0000}"/>
    <cellStyle name="40% - 강조색6 6 6 2 2" xfId="12059" xr:uid="{00000000-0005-0000-0000-0000F62E0000}"/>
    <cellStyle name="40% - 강조색6 6 6 3" xfId="12060" xr:uid="{00000000-0005-0000-0000-0000F72E0000}"/>
    <cellStyle name="40% - 강조색6 6 7" xfId="12061" xr:uid="{00000000-0005-0000-0000-0000F82E0000}"/>
    <cellStyle name="40% - 강조색6 6 7 2" xfId="12062" xr:uid="{00000000-0005-0000-0000-0000F92E0000}"/>
    <cellStyle name="40% - 강조색6 6 7 2 2" xfId="12063" xr:uid="{00000000-0005-0000-0000-0000FA2E0000}"/>
    <cellStyle name="40% - 강조색6 6 7 3" xfId="12064" xr:uid="{00000000-0005-0000-0000-0000FB2E0000}"/>
    <cellStyle name="40% - 강조색6 6 8" xfId="12065" xr:uid="{00000000-0005-0000-0000-0000FC2E0000}"/>
    <cellStyle name="40% - 강조색6 6 8 2" xfId="12066" xr:uid="{00000000-0005-0000-0000-0000FD2E0000}"/>
    <cellStyle name="40% - 강조색6 6 9" xfId="12067" xr:uid="{00000000-0005-0000-0000-0000FE2E0000}"/>
    <cellStyle name="40% - 강조색6 7" xfId="12068" xr:uid="{00000000-0005-0000-0000-0000FF2E0000}"/>
    <cellStyle name="40% - 강조색6 7 2" xfId="12069" xr:uid="{00000000-0005-0000-0000-0000002F0000}"/>
    <cellStyle name="40% - 강조색6 7 2 2" xfId="12070" xr:uid="{00000000-0005-0000-0000-0000012F0000}"/>
    <cellStyle name="40% - 강조색6 7 2 2 2" xfId="12071" xr:uid="{00000000-0005-0000-0000-0000022F0000}"/>
    <cellStyle name="40% - 강조색6 7 2 2 2 2" xfId="12072" xr:uid="{00000000-0005-0000-0000-0000032F0000}"/>
    <cellStyle name="40% - 강조색6 7 2 2 3" xfId="12073" xr:uid="{00000000-0005-0000-0000-0000042F0000}"/>
    <cellStyle name="40% - 강조색6 7 2 3" xfId="12074" xr:uid="{00000000-0005-0000-0000-0000052F0000}"/>
    <cellStyle name="40% - 강조색6 7 2 3 2" xfId="12075" xr:uid="{00000000-0005-0000-0000-0000062F0000}"/>
    <cellStyle name="40% - 강조색6 7 2 3 2 2" xfId="12076" xr:uid="{00000000-0005-0000-0000-0000072F0000}"/>
    <cellStyle name="40% - 강조색6 7 2 3 3" xfId="12077" xr:uid="{00000000-0005-0000-0000-0000082F0000}"/>
    <cellStyle name="40% - 강조색6 7 2 4" xfId="12078" xr:uid="{00000000-0005-0000-0000-0000092F0000}"/>
    <cellStyle name="40% - 강조색6 7 2 4 2" xfId="12079" xr:uid="{00000000-0005-0000-0000-00000A2F0000}"/>
    <cellStyle name="40% - 강조색6 7 2 4 2 2" xfId="12080" xr:uid="{00000000-0005-0000-0000-00000B2F0000}"/>
    <cellStyle name="40% - 강조색6 7 2 4 3" xfId="12081" xr:uid="{00000000-0005-0000-0000-00000C2F0000}"/>
    <cellStyle name="40% - 강조색6 7 2 5" xfId="12082" xr:uid="{00000000-0005-0000-0000-00000D2F0000}"/>
    <cellStyle name="40% - 강조색6 7 2 5 2" xfId="12083" xr:uid="{00000000-0005-0000-0000-00000E2F0000}"/>
    <cellStyle name="40% - 강조색6 7 2 6" xfId="12084" xr:uid="{00000000-0005-0000-0000-00000F2F0000}"/>
    <cellStyle name="40% - 강조색6 7 3" xfId="12085" xr:uid="{00000000-0005-0000-0000-0000102F0000}"/>
    <cellStyle name="40% - 강조색6 7 3 2" xfId="12086" xr:uid="{00000000-0005-0000-0000-0000112F0000}"/>
    <cellStyle name="40% - 강조색6 7 3 2 2" xfId="12087" xr:uid="{00000000-0005-0000-0000-0000122F0000}"/>
    <cellStyle name="40% - 강조색6 7 3 3" xfId="12088" xr:uid="{00000000-0005-0000-0000-0000132F0000}"/>
    <cellStyle name="40% - 강조색6 7 4" xfId="12089" xr:uid="{00000000-0005-0000-0000-0000142F0000}"/>
    <cellStyle name="40% - 강조색6 7 4 2" xfId="12090" xr:uid="{00000000-0005-0000-0000-0000152F0000}"/>
    <cellStyle name="40% - 강조색6 7 4 2 2" xfId="12091" xr:uid="{00000000-0005-0000-0000-0000162F0000}"/>
    <cellStyle name="40% - 강조색6 7 4 3" xfId="12092" xr:uid="{00000000-0005-0000-0000-0000172F0000}"/>
    <cellStyle name="40% - 강조색6 7 5" xfId="12093" xr:uid="{00000000-0005-0000-0000-0000182F0000}"/>
    <cellStyle name="40% - 강조색6 7 5 2" xfId="12094" xr:uid="{00000000-0005-0000-0000-0000192F0000}"/>
    <cellStyle name="40% - 강조색6 7 5 2 2" xfId="12095" xr:uid="{00000000-0005-0000-0000-00001A2F0000}"/>
    <cellStyle name="40% - 강조색6 7 5 3" xfId="12096" xr:uid="{00000000-0005-0000-0000-00001B2F0000}"/>
    <cellStyle name="40% - 강조색6 7 6" xfId="12097" xr:uid="{00000000-0005-0000-0000-00001C2F0000}"/>
    <cellStyle name="40% - 강조색6 7 6 2" xfId="12098" xr:uid="{00000000-0005-0000-0000-00001D2F0000}"/>
    <cellStyle name="40% - 강조색6 7 7" xfId="12099" xr:uid="{00000000-0005-0000-0000-00001E2F0000}"/>
    <cellStyle name="40% - 강조색6 7 8" xfId="12100" xr:uid="{00000000-0005-0000-0000-00001F2F0000}"/>
    <cellStyle name="40% - 강조색6 8" xfId="12101" xr:uid="{00000000-0005-0000-0000-0000202F0000}"/>
    <cellStyle name="40% - 강조색6 8 2" xfId="12102" xr:uid="{00000000-0005-0000-0000-0000212F0000}"/>
    <cellStyle name="40% - 강조색6 8 2 2" xfId="12103" xr:uid="{00000000-0005-0000-0000-0000222F0000}"/>
    <cellStyle name="40% - 강조색6 8 2 2 2" xfId="12104" xr:uid="{00000000-0005-0000-0000-0000232F0000}"/>
    <cellStyle name="40% - 강조색6 8 2 3" xfId="12105" xr:uid="{00000000-0005-0000-0000-0000242F0000}"/>
    <cellStyle name="40% - 강조색6 8 3" xfId="12106" xr:uid="{00000000-0005-0000-0000-0000252F0000}"/>
    <cellStyle name="40% - 강조색6 8 3 2" xfId="12107" xr:uid="{00000000-0005-0000-0000-0000262F0000}"/>
    <cellStyle name="40% - 강조색6 8 3 2 2" xfId="12108" xr:uid="{00000000-0005-0000-0000-0000272F0000}"/>
    <cellStyle name="40% - 강조색6 8 3 3" xfId="12109" xr:uid="{00000000-0005-0000-0000-0000282F0000}"/>
    <cellStyle name="40% - 강조색6 8 4" xfId="12110" xr:uid="{00000000-0005-0000-0000-0000292F0000}"/>
    <cellStyle name="40% - 강조색6 8 4 2" xfId="12111" xr:uid="{00000000-0005-0000-0000-00002A2F0000}"/>
    <cellStyle name="40% - 강조색6 8 4 2 2" xfId="12112" xr:uid="{00000000-0005-0000-0000-00002B2F0000}"/>
    <cellStyle name="40% - 강조색6 8 4 3" xfId="12113" xr:uid="{00000000-0005-0000-0000-00002C2F0000}"/>
    <cellStyle name="40% - 강조색6 8 5" xfId="12114" xr:uid="{00000000-0005-0000-0000-00002D2F0000}"/>
    <cellStyle name="40% - 강조색6 8 5 2" xfId="12115" xr:uid="{00000000-0005-0000-0000-00002E2F0000}"/>
    <cellStyle name="40% - 강조색6 8 6" xfId="12116" xr:uid="{00000000-0005-0000-0000-00002F2F0000}"/>
    <cellStyle name="40% - 강조색6 9" xfId="12117" xr:uid="{00000000-0005-0000-0000-0000302F0000}"/>
    <cellStyle name="40% - 강조색6 9 2" xfId="12118" xr:uid="{00000000-0005-0000-0000-0000312F0000}"/>
    <cellStyle name="40% - 강조색6 9 2 2" xfId="12119" xr:uid="{00000000-0005-0000-0000-0000322F0000}"/>
    <cellStyle name="40% - 강조색6 9 2 2 2" xfId="12120" xr:uid="{00000000-0005-0000-0000-0000332F0000}"/>
    <cellStyle name="40% - 강조색6 9 2 3" xfId="12121" xr:uid="{00000000-0005-0000-0000-0000342F0000}"/>
    <cellStyle name="40% - 강조색6 9 3" xfId="12122" xr:uid="{00000000-0005-0000-0000-0000352F0000}"/>
    <cellStyle name="40% - 강조색6 9 3 2" xfId="12123" xr:uid="{00000000-0005-0000-0000-0000362F0000}"/>
    <cellStyle name="40% - 강조색6 9 3 2 2" xfId="12124" xr:uid="{00000000-0005-0000-0000-0000372F0000}"/>
    <cellStyle name="40% - 강조색6 9 3 3" xfId="12125" xr:uid="{00000000-0005-0000-0000-0000382F0000}"/>
    <cellStyle name="40% - 강조색6 9 4" xfId="12126" xr:uid="{00000000-0005-0000-0000-0000392F0000}"/>
    <cellStyle name="40% - 강조색6 9 4 2" xfId="12127" xr:uid="{00000000-0005-0000-0000-00003A2F0000}"/>
    <cellStyle name="40% - 강조색6 9 4 2 2" xfId="12128" xr:uid="{00000000-0005-0000-0000-00003B2F0000}"/>
    <cellStyle name="40% - 강조색6 9 4 3" xfId="12129" xr:uid="{00000000-0005-0000-0000-00003C2F0000}"/>
    <cellStyle name="40% - 강조색6 9 5" xfId="12130" xr:uid="{00000000-0005-0000-0000-00003D2F0000}"/>
    <cellStyle name="40% - 강조색6 9 5 2" xfId="12131" xr:uid="{00000000-0005-0000-0000-00003E2F0000}"/>
    <cellStyle name="40% - 강조색6 9 6" xfId="12132" xr:uid="{00000000-0005-0000-0000-00003F2F0000}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메모 10" xfId="12133" xr:uid="{00000000-0005-0000-0000-0000502F0000}"/>
    <cellStyle name="메모 10 2" xfId="12134" xr:uid="{00000000-0005-0000-0000-0000512F0000}"/>
    <cellStyle name="메모 10 2 2" xfId="12135" xr:uid="{00000000-0005-0000-0000-0000522F0000}"/>
    <cellStyle name="메모 10 3" xfId="12136" xr:uid="{00000000-0005-0000-0000-0000532F0000}"/>
    <cellStyle name="메모 11" xfId="12137" xr:uid="{00000000-0005-0000-0000-0000542F0000}"/>
    <cellStyle name="메모 11 2" xfId="12138" xr:uid="{00000000-0005-0000-0000-0000552F0000}"/>
    <cellStyle name="메모 11 2 2" xfId="12139" xr:uid="{00000000-0005-0000-0000-0000562F0000}"/>
    <cellStyle name="메모 11 3" xfId="12140" xr:uid="{00000000-0005-0000-0000-0000572F0000}"/>
    <cellStyle name="메모 12" xfId="12141" xr:uid="{00000000-0005-0000-0000-0000582F0000}"/>
    <cellStyle name="메모 2" xfId="12142" xr:uid="{00000000-0005-0000-0000-0000592F0000}"/>
    <cellStyle name="메모 2 10" xfId="12143" xr:uid="{00000000-0005-0000-0000-00005A2F0000}"/>
    <cellStyle name="메모 2 10 2" xfId="12144" xr:uid="{00000000-0005-0000-0000-00005B2F0000}"/>
    <cellStyle name="메모 2 10 2 2" xfId="12145" xr:uid="{00000000-0005-0000-0000-00005C2F0000}"/>
    <cellStyle name="메모 2 10 3" xfId="12146" xr:uid="{00000000-0005-0000-0000-00005D2F0000}"/>
    <cellStyle name="메모 2 11" xfId="12147" xr:uid="{00000000-0005-0000-0000-00005E2F0000}"/>
    <cellStyle name="메모 2 11 2" xfId="12148" xr:uid="{00000000-0005-0000-0000-00005F2F0000}"/>
    <cellStyle name="메모 2 11 2 2" xfId="12149" xr:uid="{00000000-0005-0000-0000-0000602F0000}"/>
    <cellStyle name="메모 2 11 3" xfId="12150" xr:uid="{00000000-0005-0000-0000-0000612F0000}"/>
    <cellStyle name="메모 2 12" xfId="12151" xr:uid="{00000000-0005-0000-0000-0000622F0000}"/>
    <cellStyle name="메모 2 12 2" xfId="12152" xr:uid="{00000000-0005-0000-0000-0000632F0000}"/>
    <cellStyle name="메모 2 12 2 2" xfId="12153" xr:uid="{00000000-0005-0000-0000-0000642F0000}"/>
    <cellStyle name="메모 2 12 3" xfId="12154" xr:uid="{00000000-0005-0000-0000-0000652F0000}"/>
    <cellStyle name="메모 2 13" xfId="12155" xr:uid="{00000000-0005-0000-0000-0000662F0000}"/>
    <cellStyle name="메모 2 13 2" xfId="12156" xr:uid="{00000000-0005-0000-0000-0000672F0000}"/>
    <cellStyle name="메모 2 14" xfId="12157" xr:uid="{00000000-0005-0000-0000-0000682F0000}"/>
    <cellStyle name="메모 2 15" xfId="12158" xr:uid="{00000000-0005-0000-0000-0000692F0000}"/>
    <cellStyle name="메모 2 2" xfId="12159" xr:uid="{00000000-0005-0000-0000-00006A2F0000}"/>
    <cellStyle name="메모 2 2 10" xfId="12160" xr:uid="{00000000-0005-0000-0000-00006B2F0000}"/>
    <cellStyle name="메모 2 2 10 2" xfId="12161" xr:uid="{00000000-0005-0000-0000-00006C2F0000}"/>
    <cellStyle name="메모 2 2 10 2 2" xfId="12162" xr:uid="{00000000-0005-0000-0000-00006D2F0000}"/>
    <cellStyle name="메모 2 2 10 3" xfId="12163" xr:uid="{00000000-0005-0000-0000-00006E2F0000}"/>
    <cellStyle name="메모 2 2 11" xfId="12164" xr:uid="{00000000-0005-0000-0000-00006F2F0000}"/>
    <cellStyle name="메모 2 2 11 2" xfId="12165" xr:uid="{00000000-0005-0000-0000-0000702F0000}"/>
    <cellStyle name="메모 2 2 11 2 2" xfId="12166" xr:uid="{00000000-0005-0000-0000-0000712F0000}"/>
    <cellStyle name="메모 2 2 11 3" xfId="12167" xr:uid="{00000000-0005-0000-0000-0000722F0000}"/>
    <cellStyle name="메모 2 2 12" xfId="12168" xr:uid="{00000000-0005-0000-0000-0000732F0000}"/>
    <cellStyle name="메모 2 2 12 2" xfId="12169" xr:uid="{00000000-0005-0000-0000-0000742F0000}"/>
    <cellStyle name="메모 2 2 13" xfId="12170" xr:uid="{00000000-0005-0000-0000-0000752F0000}"/>
    <cellStyle name="메모 2 2 14" xfId="12171" xr:uid="{00000000-0005-0000-0000-0000762F0000}"/>
    <cellStyle name="메모 2 2 2" xfId="12172" xr:uid="{00000000-0005-0000-0000-0000772F0000}"/>
    <cellStyle name="메모 2 2 2 10" xfId="12173" xr:uid="{00000000-0005-0000-0000-0000782F0000}"/>
    <cellStyle name="메모 2 2 2 11" xfId="12174" xr:uid="{00000000-0005-0000-0000-0000792F0000}"/>
    <cellStyle name="메모 2 2 2 2" xfId="12175" xr:uid="{00000000-0005-0000-0000-00007A2F0000}"/>
    <cellStyle name="메모 2 2 2 2 2" xfId="12176" xr:uid="{00000000-0005-0000-0000-00007B2F0000}"/>
    <cellStyle name="메모 2 2 2 2 2 2" xfId="12177" xr:uid="{00000000-0005-0000-0000-00007C2F0000}"/>
    <cellStyle name="메모 2 2 2 2 2 2 2" xfId="12178" xr:uid="{00000000-0005-0000-0000-00007D2F0000}"/>
    <cellStyle name="메모 2 2 2 2 2 2 2 2" xfId="12179" xr:uid="{00000000-0005-0000-0000-00007E2F0000}"/>
    <cellStyle name="메모 2 2 2 2 2 2 3" xfId="12180" xr:uid="{00000000-0005-0000-0000-00007F2F0000}"/>
    <cellStyle name="메모 2 2 2 2 2 3" xfId="12181" xr:uid="{00000000-0005-0000-0000-0000802F0000}"/>
    <cellStyle name="메모 2 2 2 2 2 3 2" xfId="12182" xr:uid="{00000000-0005-0000-0000-0000812F0000}"/>
    <cellStyle name="메모 2 2 2 2 2 3 2 2" xfId="12183" xr:uid="{00000000-0005-0000-0000-0000822F0000}"/>
    <cellStyle name="메모 2 2 2 2 2 3 3" xfId="12184" xr:uid="{00000000-0005-0000-0000-0000832F0000}"/>
    <cellStyle name="메모 2 2 2 2 2 4" xfId="12185" xr:uid="{00000000-0005-0000-0000-0000842F0000}"/>
    <cellStyle name="메모 2 2 2 2 2 4 2" xfId="12186" xr:uid="{00000000-0005-0000-0000-0000852F0000}"/>
    <cellStyle name="메모 2 2 2 2 2 4 2 2" xfId="12187" xr:uid="{00000000-0005-0000-0000-0000862F0000}"/>
    <cellStyle name="메모 2 2 2 2 2 4 3" xfId="12188" xr:uid="{00000000-0005-0000-0000-0000872F0000}"/>
    <cellStyle name="메모 2 2 2 2 2 5" xfId="12189" xr:uid="{00000000-0005-0000-0000-0000882F0000}"/>
    <cellStyle name="메모 2 2 2 2 2 5 2" xfId="12190" xr:uid="{00000000-0005-0000-0000-0000892F0000}"/>
    <cellStyle name="메모 2 2 2 2 2 6" xfId="12191" xr:uid="{00000000-0005-0000-0000-00008A2F0000}"/>
    <cellStyle name="메모 2 2 2 2 3" xfId="12192" xr:uid="{00000000-0005-0000-0000-00008B2F0000}"/>
    <cellStyle name="메모 2 2 2 2 3 2" xfId="12193" xr:uid="{00000000-0005-0000-0000-00008C2F0000}"/>
    <cellStyle name="메모 2 2 2 2 3 2 2" xfId="12194" xr:uid="{00000000-0005-0000-0000-00008D2F0000}"/>
    <cellStyle name="메모 2 2 2 2 3 3" xfId="12195" xr:uid="{00000000-0005-0000-0000-00008E2F0000}"/>
    <cellStyle name="메모 2 2 2 2 4" xfId="12196" xr:uid="{00000000-0005-0000-0000-00008F2F0000}"/>
    <cellStyle name="메모 2 2 2 2 4 2" xfId="12197" xr:uid="{00000000-0005-0000-0000-0000902F0000}"/>
    <cellStyle name="메모 2 2 2 2 4 2 2" xfId="12198" xr:uid="{00000000-0005-0000-0000-0000912F0000}"/>
    <cellStyle name="메모 2 2 2 2 4 3" xfId="12199" xr:uid="{00000000-0005-0000-0000-0000922F0000}"/>
    <cellStyle name="메모 2 2 2 2 5" xfId="12200" xr:uid="{00000000-0005-0000-0000-0000932F0000}"/>
    <cellStyle name="메모 2 2 2 2 5 2" xfId="12201" xr:uid="{00000000-0005-0000-0000-0000942F0000}"/>
    <cellStyle name="메모 2 2 2 2 5 2 2" xfId="12202" xr:uid="{00000000-0005-0000-0000-0000952F0000}"/>
    <cellStyle name="메모 2 2 2 2 5 3" xfId="12203" xr:uid="{00000000-0005-0000-0000-0000962F0000}"/>
    <cellStyle name="메모 2 2 2 2 6" xfId="12204" xr:uid="{00000000-0005-0000-0000-0000972F0000}"/>
    <cellStyle name="메모 2 2 2 2 6 2" xfId="12205" xr:uid="{00000000-0005-0000-0000-0000982F0000}"/>
    <cellStyle name="메모 2 2 2 2 6 2 2" xfId="12206" xr:uid="{00000000-0005-0000-0000-0000992F0000}"/>
    <cellStyle name="메모 2 2 2 2 6 3" xfId="12207" xr:uid="{00000000-0005-0000-0000-00009A2F0000}"/>
    <cellStyle name="메모 2 2 2 2 7" xfId="12208" xr:uid="{00000000-0005-0000-0000-00009B2F0000}"/>
    <cellStyle name="메모 2 2 2 2 7 2" xfId="12209" xr:uid="{00000000-0005-0000-0000-00009C2F0000}"/>
    <cellStyle name="메모 2 2 2 2 8" xfId="12210" xr:uid="{00000000-0005-0000-0000-00009D2F0000}"/>
    <cellStyle name="메모 2 2 2 2 9" xfId="12211" xr:uid="{00000000-0005-0000-0000-00009E2F0000}"/>
    <cellStyle name="메모 2 2 2 3" xfId="12212" xr:uid="{00000000-0005-0000-0000-00009F2F0000}"/>
    <cellStyle name="메모 2 2 2 3 2" xfId="12213" xr:uid="{00000000-0005-0000-0000-0000A02F0000}"/>
    <cellStyle name="메모 2 2 2 3 2 2" xfId="12214" xr:uid="{00000000-0005-0000-0000-0000A12F0000}"/>
    <cellStyle name="메모 2 2 2 3 2 2 2" xfId="12215" xr:uid="{00000000-0005-0000-0000-0000A22F0000}"/>
    <cellStyle name="메모 2 2 2 3 2 3" xfId="12216" xr:uid="{00000000-0005-0000-0000-0000A32F0000}"/>
    <cellStyle name="메모 2 2 2 3 3" xfId="12217" xr:uid="{00000000-0005-0000-0000-0000A42F0000}"/>
    <cellStyle name="메모 2 2 2 3 3 2" xfId="12218" xr:uid="{00000000-0005-0000-0000-0000A52F0000}"/>
    <cellStyle name="메모 2 2 2 3 3 2 2" xfId="12219" xr:uid="{00000000-0005-0000-0000-0000A62F0000}"/>
    <cellStyle name="메모 2 2 2 3 3 3" xfId="12220" xr:uid="{00000000-0005-0000-0000-0000A72F0000}"/>
    <cellStyle name="메모 2 2 2 3 4" xfId="12221" xr:uid="{00000000-0005-0000-0000-0000A82F0000}"/>
    <cellStyle name="메모 2 2 2 3 4 2" xfId="12222" xr:uid="{00000000-0005-0000-0000-0000A92F0000}"/>
    <cellStyle name="메모 2 2 2 3 4 2 2" xfId="12223" xr:uid="{00000000-0005-0000-0000-0000AA2F0000}"/>
    <cellStyle name="메모 2 2 2 3 4 3" xfId="12224" xr:uid="{00000000-0005-0000-0000-0000AB2F0000}"/>
    <cellStyle name="메모 2 2 2 3 5" xfId="12225" xr:uid="{00000000-0005-0000-0000-0000AC2F0000}"/>
    <cellStyle name="메모 2 2 2 3 5 2" xfId="12226" xr:uid="{00000000-0005-0000-0000-0000AD2F0000}"/>
    <cellStyle name="메모 2 2 2 3 6" xfId="12227" xr:uid="{00000000-0005-0000-0000-0000AE2F0000}"/>
    <cellStyle name="메모 2 2 2 4" xfId="12228" xr:uid="{00000000-0005-0000-0000-0000AF2F0000}"/>
    <cellStyle name="메모 2 2 2 4 2" xfId="12229" xr:uid="{00000000-0005-0000-0000-0000B02F0000}"/>
    <cellStyle name="메모 2 2 2 4 2 2" xfId="12230" xr:uid="{00000000-0005-0000-0000-0000B12F0000}"/>
    <cellStyle name="메모 2 2 2 4 2 2 2" xfId="12231" xr:uid="{00000000-0005-0000-0000-0000B22F0000}"/>
    <cellStyle name="메모 2 2 2 4 2 3" xfId="12232" xr:uid="{00000000-0005-0000-0000-0000B32F0000}"/>
    <cellStyle name="메모 2 2 2 4 3" xfId="12233" xr:uid="{00000000-0005-0000-0000-0000B42F0000}"/>
    <cellStyle name="메모 2 2 2 4 3 2" xfId="12234" xr:uid="{00000000-0005-0000-0000-0000B52F0000}"/>
    <cellStyle name="메모 2 2 2 4 3 2 2" xfId="12235" xr:uid="{00000000-0005-0000-0000-0000B62F0000}"/>
    <cellStyle name="메모 2 2 2 4 3 3" xfId="12236" xr:uid="{00000000-0005-0000-0000-0000B72F0000}"/>
    <cellStyle name="메모 2 2 2 4 4" xfId="12237" xr:uid="{00000000-0005-0000-0000-0000B82F0000}"/>
    <cellStyle name="메모 2 2 2 4 4 2" xfId="12238" xr:uid="{00000000-0005-0000-0000-0000B92F0000}"/>
    <cellStyle name="메모 2 2 2 4 4 2 2" xfId="12239" xr:uid="{00000000-0005-0000-0000-0000BA2F0000}"/>
    <cellStyle name="메모 2 2 2 4 4 3" xfId="12240" xr:uid="{00000000-0005-0000-0000-0000BB2F0000}"/>
    <cellStyle name="메모 2 2 2 4 5" xfId="12241" xr:uid="{00000000-0005-0000-0000-0000BC2F0000}"/>
    <cellStyle name="메모 2 2 2 4 5 2" xfId="12242" xr:uid="{00000000-0005-0000-0000-0000BD2F0000}"/>
    <cellStyle name="메모 2 2 2 4 6" xfId="12243" xr:uid="{00000000-0005-0000-0000-0000BE2F0000}"/>
    <cellStyle name="메모 2 2 2 5" xfId="12244" xr:uid="{00000000-0005-0000-0000-0000BF2F0000}"/>
    <cellStyle name="메모 2 2 2 5 2" xfId="12245" xr:uid="{00000000-0005-0000-0000-0000C02F0000}"/>
    <cellStyle name="메모 2 2 2 5 2 2" xfId="12246" xr:uid="{00000000-0005-0000-0000-0000C12F0000}"/>
    <cellStyle name="메모 2 2 2 5 3" xfId="12247" xr:uid="{00000000-0005-0000-0000-0000C22F0000}"/>
    <cellStyle name="메모 2 2 2 6" xfId="12248" xr:uid="{00000000-0005-0000-0000-0000C32F0000}"/>
    <cellStyle name="메모 2 2 2 6 2" xfId="12249" xr:uid="{00000000-0005-0000-0000-0000C42F0000}"/>
    <cellStyle name="메모 2 2 2 6 2 2" xfId="12250" xr:uid="{00000000-0005-0000-0000-0000C52F0000}"/>
    <cellStyle name="메모 2 2 2 6 3" xfId="12251" xr:uid="{00000000-0005-0000-0000-0000C62F0000}"/>
    <cellStyle name="메모 2 2 2 7" xfId="12252" xr:uid="{00000000-0005-0000-0000-0000C72F0000}"/>
    <cellStyle name="메모 2 2 2 7 2" xfId="12253" xr:uid="{00000000-0005-0000-0000-0000C82F0000}"/>
    <cellStyle name="메모 2 2 2 7 2 2" xfId="12254" xr:uid="{00000000-0005-0000-0000-0000C92F0000}"/>
    <cellStyle name="메모 2 2 2 7 3" xfId="12255" xr:uid="{00000000-0005-0000-0000-0000CA2F0000}"/>
    <cellStyle name="메모 2 2 2 8" xfId="12256" xr:uid="{00000000-0005-0000-0000-0000CB2F0000}"/>
    <cellStyle name="메모 2 2 2 8 2" xfId="12257" xr:uid="{00000000-0005-0000-0000-0000CC2F0000}"/>
    <cellStyle name="메모 2 2 2 8 2 2" xfId="12258" xr:uid="{00000000-0005-0000-0000-0000CD2F0000}"/>
    <cellStyle name="메모 2 2 2 8 3" xfId="12259" xr:uid="{00000000-0005-0000-0000-0000CE2F0000}"/>
    <cellStyle name="메모 2 2 2 9" xfId="12260" xr:uid="{00000000-0005-0000-0000-0000CF2F0000}"/>
    <cellStyle name="메모 2 2 2 9 2" xfId="12261" xr:uid="{00000000-0005-0000-0000-0000D02F0000}"/>
    <cellStyle name="메모 2 2 3" xfId="12262" xr:uid="{00000000-0005-0000-0000-0000D12F0000}"/>
    <cellStyle name="메모 2 2 3 10" xfId="12263" xr:uid="{00000000-0005-0000-0000-0000D22F0000}"/>
    <cellStyle name="메모 2 2 3 11" xfId="12264" xr:uid="{00000000-0005-0000-0000-0000D32F0000}"/>
    <cellStyle name="메모 2 2 3 2" xfId="12265" xr:uid="{00000000-0005-0000-0000-0000D42F0000}"/>
    <cellStyle name="메모 2 2 3 2 2" xfId="12266" xr:uid="{00000000-0005-0000-0000-0000D52F0000}"/>
    <cellStyle name="메모 2 2 3 2 2 2" xfId="12267" xr:uid="{00000000-0005-0000-0000-0000D62F0000}"/>
    <cellStyle name="메모 2 2 3 2 2 2 2" xfId="12268" xr:uid="{00000000-0005-0000-0000-0000D72F0000}"/>
    <cellStyle name="메모 2 2 3 2 2 2 2 2" xfId="12269" xr:uid="{00000000-0005-0000-0000-0000D82F0000}"/>
    <cellStyle name="메모 2 2 3 2 2 2 3" xfId="12270" xr:uid="{00000000-0005-0000-0000-0000D92F0000}"/>
    <cellStyle name="메모 2 2 3 2 2 3" xfId="12271" xr:uid="{00000000-0005-0000-0000-0000DA2F0000}"/>
    <cellStyle name="메모 2 2 3 2 2 3 2" xfId="12272" xr:uid="{00000000-0005-0000-0000-0000DB2F0000}"/>
    <cellStyle name="메모 2 2 3 2 2 3 2 2" xfId="12273" xr:uid="{00000000-0005-0000-0000-0000DC2F0000}"/>
    <cellStyle name="메모 2 2 3 2 2 3 3" xfId="12274" xr:uid="{00000000-0005-0000-0000-0000DD2F0000}"/>
    <cellStyle name="메모 2 2 3 2 2 4" xfId="12275" xr:uid="{00000000-0005-0000-0000-0000DE2F0000}"/>
    <cellStyle name="메모 2 2 3 2 2 4 2" xfId="12276" xr:uid="{00000000-0005-0000-0000-0000DF2F0000}"/>
    <cellStyle name="메모 2 2 3 2 2 4 2 2" xfId="12277" xr:uid="{00000000-0005-0000-0000-0000E02F0000}"/>
    <cellStyle name="메모 2 2 3 2 2 4 3" xfId="12278" xr:uid="{00000000-0005-0000-0000-0000E12F0000}"/>
    <cellStyle name="메모 2 2 3 2 2 5" xfId="12279" xr:uid="{00000000-0005-0000-0000-0000E22F0000}"/>
    <cellStyle name="메모 2 2 3 2 2 5 2" xfId="12280" xr:uid="{00000000-0005-0000-0000-0000E32F0000}"/>
    <cellStyle name="메모 2 2 3 2 2 6" xfId="12281" xr:uid="{00000000-0005-0000-0000-0000E42F0000}"/>
    <cellStyle name="메모 2 2 3 2 3" xfId="12282" xr:uid="{00000000-0005-0000-0000-0000E52F0000}"/>
    <cellStyle name="메모 2 2 3 2 3 2" xfId="12283" xr:uid="{00000000-0005-0000-0000-0000E62F0000}"/>
    <cellStyle name="메모 2 2 3 2 3 2 2" xfId="12284" xr:uid="{00000000-0005-0000-0000-0000E72F0000}"/>
    <cellStyle name="메모 2 2 3 2 3 3" xfId="12285" xr:uid="{00000000-0005-0000-0000-0000E82F0000}"/>
    <cellStyle name="메모 2 2 3 2 4" xfId="12286" xr:uid="{00000000-0005-0000-0000-0000E92F0000}"/>
    <cellStyle name="메모 2 2 3 2 4 2" xfId="12287" xr:uid="{00000000-0005-0000-0000-0000EA2F0000}"/>
    <cellStyle name="메모 2 2 3 2 4 2 2" xfId="12288" xr:uid="{00000000-0005-0000-0000-0000EB2F0000}"/>
    <cellStyle name="메모 2 2 3 2 4 3" xfId="12289" xr:uid="{00000000-0005-0000-0000-0000EC2F0000}"/>
    <cellStyle name="메모 2 2 3 2 5" xfId="12290" xr:uid="{00000000-0005-0000-0000-0000ED2F0000}"/>
    <cellStyle name="메모 2 2 3 2 5 2" xfId="12291" xr:uid="{00000000-0005-0000-0000-0000EE2F0000}"/>
    <cellStyle name="메모 2 2 3 2 5 2 2" xfId="12292" xr:uid="{00000000-0005-0000-0000-0000EF2F0000}"/>
    <cellStyle name="메모 2 2 3 2 5 3" xfId="12293" xr:uid="{00000000-0005-0000-0000-0000F02F0000}"/>
    <cellStyle name="메모 2 2 3 2 6" xfId="12294" xr:uid="{00000000-0005-0000-0000-0000F12F0000}"/>
    <cellStyle name="메모 2 2 3 2 6 2" xfId="12295" xr:uid="{00000000-0005-0000-0000-0000F22F0000}"/>
    <cellStyle name="메모 2 2 3 2 6 2 2" xfId="12296" xr:uid="{00000000-0005-0000-0000-0000F32F0000}"/>
    <cellStyle name="메모 2 2 3 2 6 3" xfId="12297" xr:uid="{00000000-0005-0000-0000-0000F42F0000}"/>
    <cellStyle name="메모 2 2 3 2 7" xfId="12298" xr:uid="{00000000-0005-0000-0000-0000F52F0000}"/>
    <cellStyle name="메모 2 2 3 2 7 2" xfId="12299" xr:uid="{00000000-0005-0000-0000-0000F62F0000}"/>
    <cellStyle name="메모 2 2 3 2 8" xfId="12300" xr:uid="{00000000-0005-0000-0000-0000F72F0000}"/>
    <cellStyle name="메모 2 2 3 2 9" xfId="12301" xr:uid="{00000000-0005-0000-0000-0000F82F0000}"/>
    <cellStyle name="메모 2 2 3 3" xfId="12302" xr:uid="{00000000-0005-0000-0000-0000F92F0000}"/>
    <cellStyle name="메모 2 2 3 3 2" xfId="12303" xr:uid="{00000000-0005-0000-0000-0000FA2F0000}"/>
    <cellStyle name="메모 2 2 3 3 2 2" xfId="12304" xr:uid="{00000000-0005-0000-0000-0000FB2F0000}"/>
    <cellStyle name="메모 2 2 3 3 2 2 2" xfId="12305" xr:uid="{00000000-0005-0000-0000-0000FC2F0000}"/>
    <cellStyle name="메모 2 2 3 3 2 3" xfId="12306" xr:uid="{00000000-0005-0000-0000-0000FD2F0000}"/>
    <cellStyle name="메모 2 2 3 3 3" xfId="12307" xr:uid="{00000000-0005-0000-0000-0000FE2F0000}"/>
    <cellStyle name="메모 2 2 3 3 3 2" xfId="12308" xr:uid="{00000000-0005-0000-0000-0000FF2F0000}"/>
    <cellStyle name="메모 2 2 3 3 3 2 2" xfId="12309" xr:uid="{00000000-0005-0000-0000-000000300000}"/>
    <cellStyle name="메모 2 2 3 3 3 3" xfId="12310" xr:uid="{00000000-0005-0000-0000-000001300000}"/>
    <cellStyle name="메모 2 2 3 3 4" xfId="12311" xr:uid="{00000000-0005-0000-0000-000002300000}"/>
    <cellStyle name="메모 2 2 3 3 4 2" xfId="12312" xr:uid="{00000000-0005-0000-0000-000003300000}"/>
    <cellStyle name="메모 2 2 3 3 4 2 2" xfId="12313" xr:uid="{00000000-0005-0000-0000-000004300000}"/>
    <cellStyle name="메모 2 2 3 3 4 3" xfId="12314" xr:uid="{00000000-0005-0000-0000-000005300000}"/>
    <cellStyle name="메모 2 2 3 3 5" xfId="12315" xr:uid="{00000000-0005-0000-0000-000006300000}"/>
    <cellStyle name="메모 2 2 3 3 5 2" xfId="12316" xr:uid="{00000000-0005-0000-0000-000007300000}"/>
    <cellStyle name="메모 2 2 3 3 6" xfId="12317" xr:uid="{00000000-0005-0000-0000-000008300000}"/>
    <cellStyle name="메모 2 2 3 4" xfId="12318" xr:uid="{00000000-0005-0000-0000-000009300000}"/>
    <cellStyle name="메모 2 2 3 4 2" xfId="12319" xr:uid="{00000000-0005-0000-0000-00000A300000}"/>
    <cellStyle name="메모 2 2 3 4 2 2" xfId="12320" xr:uid="{00000000-0005-0000-0000-00000B300000}"/>
    <cellStyle name="메모 2 2 3 4 2 2 2" xfId="12321" xr:uid="{00000000-0005-0000-0000-00000C300000}"/>
    <cellStyle name="메모 2 2 3 4 2 3" xfId="12322" xr:uid="{00000000-0005-0000-0000-00000D300000}"/>
    <cellStyle name="메모 2 2 3 4 3" xfId="12323" xr:uid="{00000000-0005-0000-0000-00000E300000}"/>
    <cellStyle name="메모 2 2 3 4 3 2" xfId="12324" xr:uid="{00000000-0005-0000-0000-00000F300000}"/>
    <cellStyle name="메모 2 2 3 4 3 2 2" xfId="12325" xr:uid="{00000000-0005-0000-0000-000010300000}"/>
    <cellStyle name="메모 2 2 3 4 3 3" xfId="12326" xr:uid="{00000000-0005-0000-0000-000011300000}"/>
    <cellStyle name="메모 2 2 3 4 4" xfId="12327" xr:uid="{00000000-0005-0000-0000-000012300000}"/>
    <cellStyle name="메모 2 2 3 4 4 2" xfId="12328" xr:uid="{00000000-0005-0000-0000-000013300000}"/>
    <cellStyle name="메모 2 2 3 4 4 2 2" xfId="12329" xr:uid="{00000000-0005-0000-0000-000014300000}"/>
    <cellStyle name="메모 2 2 3 4 4 3" xfId="12330" xr:uid="{00000000-0005-0000-0000-000015300000}"/>
    <cellStyle name="메모 2 2 3 4 5" xfId="12331" xr:uid="{00000000-0005-0000-0000-000016300000}"/>
    <cellStyle name="메모 2 2 3 4 5 2" xfId="12332" xr:uid="{00000000-0005-0000-0000-000017300000}"/>
    <cellStyle name="메모 2 2 3 4 6" xfId="12333" xr:uid="{00000000-0005-0000-0000-000018300000}"/>
    <cellStyle name="메모 2 2 3 5" xfId="12334" xr:uid="{00000000-0005-0000-0000-000019300000}"/>
    <cellStyle name="메모 2 2 3 5 2" xfId="12335" xr:uid="{00000000-0005-0000-0000-00001A300000}"/>
    <cellStyle name="메모 2 2 3 5 2 2" xfId="12336" xr:uid="{00000000-0005-0000-0000-00001B300000}"/>
    <cellStyle name="메모 2 2 3 5 3" xfId="12337" xr:uid="{00000000-0005-0000-0000-00001C300000}"/>
    <cellStyle name="메모 2 2 3 6" xfId="12338" xr:uid="{00000000-0005-0000-0000-00001D300000}"/>
    <cellStyle name="메모 2 2 3 6 2" xfId="12339" xr:uid="{00000000-0005-0000-0000-00001E300000}"/>
    <cellStyle name="메모 2 2 3 6 2 2" xfId="12340" xr:uid="{00000000-0005-0000-0000-00001F300000}"/>
    <cellStyle name="메모 2 2 3 6 3" xfId="12341" xr:uid="{00000000-0005-0000-0000-000020300000}"/>
    <cellStyle name="메모 2 2 3 7" xfId="12342" xr:uid="{00000000-0005-0000-0000-000021300000}"/>
    <cellStyle name="메모 2 2 3 7 2" xfId="12343" xr:uid="{00000000-0005-0000-0000-000022300000}"/>
    <cellStyle name="메모 2 2 3 7 2 2" xfId="12344" xr:uid="{00000000-0005-0000-0000-000023300000}"/>
    <cellStyle name="메모 2 2 3 7 3" xfId="12345" xr:uid="{00000000-0005-0000-0000-000024300000}"/>
    <cellStyle name="메모 2 2 3 8" xfId="12346" xr:uid="{00000000-0005-0000-0000-000025300000}"/>
    <cellStyle name="메모 2 2 3 8 2" xfId="12347" xr:uid="{00000000-0005-0000-0000-000026300000}"/>
    <cellStyle name="메모 2 2 3 8 2 2" xfId="12348" xr:uid="{00000000-0005-0000-0000-000027300000}"/>
    <cellStyle name="메모 2 2 3 8 3" xfId="12349" xr:uid="{00000000-0005-0000-0000-000028300000}"/>
    <cellStyle name="메모 2 2 3 9" xfId="12350" xr:uid="{00000000-0005-0000-0000-000029300000}"/>
    <cellStyle name="메모 2 2 3 9 2" xfId="12351" xr:uid="{00000000-0005-0000-0000-00002A300000}"/>
    <cellStyle name="메모 2 2 4" xfId="12352" xr:uid="{00000000-0005-0000-0000-00002B300000}"/>
    <cellStyle name="메모 2 2 4 10" xfId="12353" xr:uid="{00000000-0005-0000-0000-00002C300000}"/>
    <cellStyle name="메모 2 2 4 2" xfId="12354" xr:uid="{00000000-0005-0000-0000-00002D300000}"/>
    <cellStyle name="메모 2 2 4 2 2" xfId="12355" xr:uid="{00000000-0005-0000-0000-00002E300000}"/>
    <cellStyle name="메모 2 2 4 2 2 2" xfId="12356" xr:uid="{00000000-0005-0000-0000-00002F300000}"/>
    <cellStyle name="메모 2 2 4 2 2 2 2" xfId="12357" xr:uid="{00000000-0005-0000-0000-000030300000}"/>
    <cellStyle name="메모 2 2 4 2 2 2 2 2" xfId="12358" xr:uid="{00000000-0005-0000-0000-000031300000}"/>
    <cellStyle name="메모 2 2 4 2 2 2 3" xfId="12359" xr:uid="{00000000-0005-0000-0000-000032300000}"/>
    <cellStyle name="메모 2 2 4 2 2 3" xfId="12360" xr:uid="{00000000-0005-0000-0000-000033300000}"/>
    <cellStyle name="메모 2 2 4 2 2 3 2" xfId="12361" xr:uid="{00000000-0005-0000-0000-000034300000}"/>
    <cellStyle name="메모 2 2 4 2 2 3 2 2" xfId="12362" xr:uid="{00000000-0005-0000-0000-000035300000}"/>
    <cellStyle name="메모 2 2 4 2 2 3 3" xfId="12363" xr:uid="{00000000-0005-0000-0000-000036300000}"/>
    <cellStyle name="메모 2 2 4 2 2 4" xfId="12364" xr:uid="{00000000-0005-0000-0000-000037300000}"/>
    <cellStyle name="메모 2 2 4 2 2 4 2" xfId="12365" xr:uid="{00000000-0005-0000-0000-000038300000}"/>
    <cellStyle name="메모 2 2 4 2 2 4 2 2" xfId="12366" xr:uid="{00000000-0005-0000-0000-000039300000}"/>
    <cellStyle name="메모 2 2 4 2 2 4 3" xfId="12367" xr:uid="{00000000-0005-0000-0000-00003A300000}"/>
    <cellStyle name="메모 2 2 4 2 2 5" xfId="12368" xr:uid="{00000000-0005-0000-0000-00003B300000}"/>
    <cellStyle name="메모 2 2 4 2 2 5 2" xfId="12369" xr:uid="{00000000-0005-0000-0000-00003C300000}"/>
    <cellStyle name="메모 2 2 4 2 2 6" xfId="12370" xr:uid="{00000000-0005-0000-0000-00003D300000}"/>
    <cellStyle name="메모 2 2 4 2 3" xfId="12371" xr:uid="{00000000-0005-0000-0000-00003E300000}"/>
    <cellStyle name="메모 2 2 4 2 3 2" xfId="12372" xr:uid="{00000000-0005-0000-0000-00003F300000}"/>
    <cellStyle name="메모 2 2 4 2 3 2 2" xfId="12373" xr:uid="{00000000-0005-0000-0000-000040300000}"/>
    <cellStyle name="메모 2 2 4 2 3 3" xfId="12374" xr:uid="{00000000-0005-0000-0000-000041300000}"/>
    <cellStyle name="메모 2 2 4 2 4" xfId="12375" xr:uid="{00000000-0005-0000-0000-000042300000}"/>
    <cellStyle name="메모 2 2 4 2 4 2" xfId="12376" xr:uid="{00000000-0005-0000-0000-000043300000}"/>
    <cellStyle name="메모 2 2 4 2 4 2 2" xfId="12377" xr:uid="{00000000-0005-0000-0000-000044300000}"/>
    <cellStyle name="메모 2 2 4 2 4 3" xfId="12378" xr:uid="{00000000-0005-0000-0000-000045300000}"/>
    <cellStyle name="메모 2 2 4 2 5" xfId="12379" xr:uid="{00000000-0005-0000-0000-000046300000}"/>
    <cellStyle name="메모 2 2 4 2 5 2" xfId="12380" xr:uid="{00000000-0005-0000-0000-000047300000}"/>
    <cellStyle name="메모 2 2 4 2 5 2 2" xfId="12381" xr:uid="{00000000-0005-0000-0000-000048300000}"/>
    <cellStyle name="메모 2 2 4 2 5 3" xfId="12382" xr:uid="{00000000-0005-0000-0000-000049300000}"/>
    <cellStyle name="메모 2 2 4 2 6" xfId="12383" xr:uid="{00000000-0005-0000-0000-00004A300000}"/>
    <cellStyle name="메모 2 2 4 2 6 2" xfId="12384" xr:uid="{00000000-0005-0000-0000-00004B300000}"/>
    <cellStyle name="메모 2 2 4 2 7" xfId="12385" xr:uid="{00000000-0005-0000-0000-00004C300000}"/>
    <cellStyle name="메모 2 2 4 2 8" xfId="12386" xr:uid="{00000000-0005-0000-0000-00004D300000}"/>
    <cellStyle name="메모 2 2 4 3" xfId="12387" xr:uid="{00000000-0005-0000-0000-00004E300000}"/>
    <cellStyle name="메모 2 2 4 3 2" xfId="12388" xr:uid="{00000000-0005-0000-0000-00004F300000}"/>
    <cellStyle name="메모 2 2 4 3 2 2" xfId="12389" xr:uid="{00000000-0005-0000-0000-000050300000}"/>
    <cellStyle name="메모 2 2 4 3 2 2 2" xfId="12390" xr:uid="{00000000-0005-0000-0000-000051300000}"/>
    <cellStyle name="메모 2 2 4 3 2 3" xfId="12391" xr:uid="{00000000-0005-0000-0000-000052300000}"/>
    <cellStyle name="메모 2 2 4 3 3" xfId="12392" xr:uid="{00000000-0005-0000-0000-000053300000}"/>
    <cellStyle name="메모 2 2 4 3 3 2" xfId="12393" xr:uid="{00000000-0005-0000-0000-000054300000}"/>
    <cellStyle name="메모 2 2 4 3 3 2 2" xfId="12394" xr:uid="{00000000-0005-0000-0000-000055300000}"/>
    <cellStyle name="메모 2 2 4 3 3 3" xfId="12395" xr:uid="{00000000-0005-0000-0000-000056300000}"/>
    <cellStyle name="메모 2 2 4 3 4" xfId="12396" xr:uid="{00000000-0005-0000-0000-000057300000}"/>
    <cellStyle name="메모 2 2 4 3 4 2" xfId="12397" xr:uid="{00000000-0005-0000-0000-000058300000}"/>
    <cellStyle name="메모 2 2 4 3 4 2 2" xfId="12398" xr:uid="{00000000-0005-0000-0000-000059300000}"/>
    <cellStyle name="메모 2 2 4 3 4 3" xfId="12399" xr:uid="{00000000-0005-0000-0000-00005A300000}"/>
    <cellStyle name="메모 2 2 4 3 5" xfId="12400" xr:uid="{00000000-0005-0000-0000-00005B300000}"/>
    <cellStyle name="메모 2 2 4 3 5 2" xfId="12401" xr:uid="{00000000-0005-0000-0000-00005C300000}"/>
    <cellStyle name="메모 2 2 4 3 6" xfId="12402" xr:uid="{00000000-0005-0000-0000-00005D300000}"/>
    <cellStyle name="메모 2 2 4 4" xfId="12403" xr:uid="{00000000-0005-0000-0000-00005E300000}"/>
    <cellStyle name="메모 2 2 4 4 2" xfId="12404" xr:uid="{00000000-0005-0000-0000-00005F300000}"/>
    <cellStyle name="메모 2 2 4 4 2 2" xfId="12405" xr:uid="{00000000-0005-0000-0000-000060300000}"/>
    <cellStyle name="메모 2 2 4 4 3" xfId="12406" xr:uid="{00000000-0005-0000-0000-000061300000}"/>
    <cellStyle name="메모 2 2 4 5" xfId="12407" xr:uid="{00000000-0005-0000-0000-000062300000}"/>
    <cellStyle name="메모 2 2 4 5 2" xfId="12408" xr:uid="{00000000-0005-0000-0000-000063300000}"/>
    <cellStyle name="메모 2 2 4 5 2 2" xfId="12409" xr:uid="{00000000-0005-0000-0000-000064300000}"/>
    <cellStyle name="메모 2 2 4 5 3" xfId="12410" xr:uid="{00000000-0005-0000-0000-000065300000}"/>
    <cellStyle name="메모 2 2 4 6" xfId="12411" xr:uid="{00000000-0005-0000-0000-000066300000}"/>
    <cellStyle name="메모 2 2 4 6 2" xfId="12412" xr:uid="{00000000-0005-0000-0000-000067300000}"/>
    <cellStyle name="메모 2 2 4 6 2 2" xfId="12413" xr:uid="{00000000-0005-0000-0000-000068300000}"/>
    <cellStyle name="메모 2 2 4 6 3" xfId="12414" xr:uid="{00000000-0005-0000-0000-000069300000}"/>
    <cellStyle name="메모 2 2 4 7" xfId="12415" xr:uid="{00000000-0005-0000-0000-00006A300000}"/>
    <cellStyle name="메모 2 2 4 7 2" xfId="12416" xr:uid="{00000000-0005-0000-0000-00006B300000}"/>
    <cellStyle name="메모 2 2 4 7 2 2" xfId="12417" xr:uid="{00000000-0005-0000-0000-00006C300000}"/>
    <cellStyle name="메모 2 2 4 7 3" xfId="12418" xr:uid="{00000000-0005-0000-0000-00006D300000}"/>
    <cellStyle name="메모 2 2 4 8" xfId="12419" xr:uid="{00000000-0005-0000-0000-00006E300000}"/>
    <cellStyle name="메모 2 2 4 8 2" xfId="12420" xr:uid="{00000000-0005-0000-0000-00006F300000}"/>
    <cellStyle name="메모 2 2 4 9" xfId="12421" xr:uid="{00000000-0005-0000-0000-000070300000}"/>
    <cellStyle name="메모 2 2 5" xfId="12422" xr:uid="{00000000-0005-0000-0000-000071300000}"/>
    <cellStyle name="메모 2 2 5 2" xfId="12423" xr:uid="{00000000-0005-0000-0000-000072300000}"/>
    <cellStyle name="메모 2 2 5 2 2" xfId="12424" xr:uid="{00000000-0005-0000-0000-000073300000}"/>
    <cellStyle name="메모 2 2 5 2 2 2" xfId="12425" xr:uid="{00000000-0005-0000-0000-000074300000}"/>
    <cellStyle name="메모 2 2 5 2 2 2 2" xfId="12426" xr:uid="{00000000-0005-0000-0000-000075300000}"/>
    <cellStyle name="메모 2 2 5 2 2 3" xfId="12427" xr:uid="{00000000-0005-0000-0000-000076300000}"/>
    <cellStyle name="메모 2 2 5 2 3" xfId="12428" xr:uid="{00000000-0005-0000-0000-000077300000}"/>
    <cellStyle name="메모 2 2 5 2 3 2" xfId="12429" xr:uid="{00000000-0005-0000-0000-000078300000}"/>
    <cellStyle name="메모 2 2 5 2 3 2 2" xfId="12430" xr:uid="{00000000-0005-0000-0000-000079300000}"/>
    <cellStyle name="메모 2 2 5 2 3 3" xfId="12431" xr:uid="{00000000-0005-0000-0000-00007A300000}"/>
    <cellStyle name="메모 2 2 5 2 4" xfId="12432" xr:uid="{00000000-0005-0000-0000-00007B300000}"/>
    <cellStyle name="메모 2 2 5 2 4 2" xfId="12433" xr:uid="{00000000-0005-0000-0000-00007C300000}"/>
    <cellStyle name="메모 2 2 5 2 4 2 2" xfId="12434" xr:uid="{00000000-0005-0000-0000-00007D300000}"/>
    <cellStyle name="메모 2 2 5 2 4 3" xfId="12435" xr:uid="{00000000-0005-0000-0000-00007E300000}"/>
    <cellStyle name="메모 2 2 5 2 5" xfId="12436" xr:uid="{00000000-0005-0000-0000-00007F300000}"/>
    <cellStyle name="메모 2 2 5 2 5 2" xfId="12437" xr:uid="{00000000-0005-0000-0000-000080300000}"/>
    <cellStyle name="메모 2 2 5 2 6" xfId="12438" xr:uid="{00000000-0005-0000-0000-000081300000}"/>
    <cellStyle name="메모 2 2 5 3" xfId="12439" xr:uid="{00000000-0005-0000-0000-000082300000}"/>
    <cellStyle name="메모 2 2 5 3 2" xfId="12440" xr:uid="{00000000-0005-0000-0000-000083300000}"/>
    <cellStyle name="메모 2 2 5 3 2 2" xfId="12441" xr:uid="{00000000-0005-0000-0000-000084300000}"/>
    <cellStyle name="메모 2 2 5 3 3" xfId="12442" xr:uid="{00000000-0005-0000-0000-000085300000}"/>
    <cellStyle name="메모 2 2 5 4" xfId="12443" xr:uid="{00000000-0005-0000-0000-000086300000}"/>
    <cellStyle name="메모 2 2 5 4 2" xfId="12444" xr:uid="{00000000-0005-0000-0000-000087300000}"/>
    <cellStyle name="메모 2 2 5 4 2 2" xfId="12445" xr:uid="{00000000-0005-0000-0000-000088300000}"/>
    <cellStyle name="메모 2 2 5 4 3" xfId="12446" xr:uid="{00000000-0005-0000-0000-000089300000}"/>
    <cellStyle name="메모 2 2 5 5" xfId="12447" xr:uid="{00000000-0005-0000-0000-00008A300000}"/>
    <cellStyle name="메모 2 2 5 5 2" xfId="12448" xr:uid="{00000000-0005-0000-0000-00008B300000}"/>
    <cellStyle name="메모 2 2 5 5 2 2" xfId="12449" xr:uid="{00000000-0005-0000-0000-00008C300000}"/>
    <cellStyle name="메모 2 2 5 5 3" xfId="12450" xr:uid="{00000000-0005-0000-0000-00008D300000}"/>
    <cellStyle name="메모 2 2 5 6" xfId="12451" xr:uid="{00000000-0005-0000-0000-00008E300000}"/>
    <cellStyle name="메모 2 2 5 6 2" xfId="12452" xr:uid="{00000000-0005-0000-0000-00008F300000}"/>
    <cellStyle name="메모 2 2 5 7" xfId="12453" xr:uid="{00000000-0005-0000-0000-000090300000}"/>
    <cellStyle name="메모 2 2 5 8" xfId="12454" xr:uid="{00000000-0005-0000-0000-000091300000}"/>
    <cellStyle name="메모 2 2 6" xfId="12455" xr:uid="{00000000-0005-0000-0000-000092300000}"/>
    <cellStyle name="메모 2 2 6 2" xfId="12456" xr:uid="{00000000-0005-0000-0000-000093300000}"/>
    <cellStyle name="메모 2 2 6 2 2" xfId="12457" xr:uid="{00000000-0005-0000-0000-000094300000}"/>
    <cellStyle name="메모 2 2 6 2 2 2" xfId="12458" xr:uid="{00000000-0005-0000-0000-000095300000}"/>
    <cellStyle name="메모 2 2 6 2 3" xfId="12459" xr:uid="{00000000-0005-0000-0000-000096300000}"/>
    <cellStyle name="메모 2 2 6 3" xfId="12460" xr:uid="{00000000-0005-0000-0000-000097300000}"/>
    <cellStyle name="메모 2 2 6 3 2" xfId="12461" xr:uid="{00000000-0005-0000-0000-000098300000}"/>
    <cellStyle name="메모 2 2 6 3 2 2" xfId="12462" xr:uid="{00000000-0005-0000-0000-000099300000}"/>
    <cellStyle name="메모 2 2 6 3 3" xfId="12463" xr:uid="{00000000-0005-0000-0000-00009A300000}"/>
    <cellStyle name="메모 2 2 6 4" xfId="12464" xr:uid="{00000000-0005-0000-0000-00009B300000}"/>
    <cellStyle name="메모 2 2 6 4 2" xfId="12465" xr:uid="{00000000-0005-0000-0000-00009C300000}"/>
    <cellStyle name="메모 2 2 6 4 2 2" xfId="12466" xr:uid="{00000000-0005-0000-0000-00009D300000}"/>
    <cellStyle name="메모 2 2 6 4 3" xfId="12467" xr:uid="{00000000-0005-0000-0000-00009E300000}"/>
    <cellStyle name="메모 2 2 6 5" xfId="12468" xr:uid="{00000000-0005-0000-0000-00009F300000}"/>
    <cellStyle name="메모 2 2 6 5 2" xfId="12469" xr:uid="{00000000-0005-0000-0000-0000A0300000}"/>
    <cellStyle name="메모 2 2 6 6" xfId="12470" xr:uid="{00000000-0005-0000-0000-0000A1300000}"/>
    <cellStyle name="메모 2 2 7" xfId="12471" xr:uid="{00000000-0005-0000-0000-0000A2300000}"/>
    <cellStyle name="메모 2 2 7 2" xfId="12472" xr:uid="{00000000-0005-0000-0000-0000A3300000}"/>
    <cellStyle name="메모 2 2 7 2 2" xfId="12473" xr:uid="{00000000-0005-0000-0000-0000A4300000}"/>
    <cellStyle name="메모 2 2 7 2 2 2" xfId="12474" xr:uid="{00000000-0005-0000-0000-0000A5300000}"/>
    <cellStyle name="메모 2 2 7 2 3" xfId="12475" xr:uid="{00000000-0005-0000-0000-0000A6300000}"/>
    <cellStyle name="메모 2 2 7 3" xfId="12476" xr:uid="{00000000-0005-0000-0000-0000A7300000}"/>
    <cellStyle name="메모 2 2 7 3 2" xfId="12477" xr:uid="{00000000-0005-0000-0000-0000A8300000}"/>
    <cellStyle name="메모 2 2 7 3 2 2" xfId="12478" xr:uid="{00000000-0005-0000-0000-0000A9300000}"/>
    <cellStyle name="메모 2 2 7 3 3" xfId="12479" xr:uid="{00000000-0005-0000-0000-0000AA300000}"/>
    <cellStyle name="메모 2 2 7 4" xfId="12480" xr:uid="{00000000-0005-0000-0000-0000AB300000}"/>
    <cellStyle name="메모 2 2 7 4 2" xfId="12481" xr:uid="{00000000-0005-0000-0000-0000AC300000}"/>
    <cellStyle name="메모 2 2 7 4 2 2" xfId="12482" xr:uid="{00000000-0005-0000-0000-0000AD300000}"/>
    <cellStyle name="메모 2 2 7 4 3" xfId="12483" xr:uid="{00000000-0005-0000-0000-0000AE300000}"/>
    <cellStyle name="메모 2 2 7 5" xfId="12484" xr:uid="{00000000-0005-0000-0000-0000AF300000}"/>
    <cellStyle name="메모 2 2 7 5 2" xfId="12485" xr:uid="{00000000-0005-0000-0000-0000B0300000}"/>
    <cellStyle name="메모 2 2 7 6" xfId="12486" xr:uid="{00000000-0005-0000-0000-0000B1300000}"/>
    <cellStyle name="메모 2 2 8" xfId="12487" xr:uid="{00000000-0005-0000-0000-0000B2300000}"/>
    <cellStyle name="메모 2 2 8 2" xfId="12488" xr:uid="{00000000-0005-0000-0000-0000B3300000}"/>
    <cellStyle name="메모 2 2 8 2 2" xfId="12489" xr:uid="{00000000-0005-0000-0000-0000B4300000}"/>
    <cellStyle name="메모 2 2 8 3" xfId="12490" xr:uid="{00000000-0005-0000-0000-0000B5300000}"/>
    <cellStyle name="메모 2 2 9" xfId="12491" xr:uid="{00000000-0005-0000-0000-0000B6300000}"/>
    <cellStyle name="메모 2 2 9 2" xfId="12492" xr:uid="{00000000-0005-0000-0000-0000B7300000}"/>
    <cellStyle name="메모 2 2 9 2 2" xfId="12493" xr:uid="{00000000-0005-0000-0000-0000B8300000}"/>
    <cellStyle name="메모 2 2 9 3" xfId="12494" xr:uid="{00000000-0005-0000-0000-0000B9300000}"/>
    <cellStyle name="메모 2 3" xfId="12495" xr:uid="{00000000-0005-0000-0000-0000BA300000}"/>
    <cellStyle name="메모 2 3 10" xfId="12496" xr:uid="{00000000-0005-0000-0000-0000BB300000}"/>
    <cellStyle name="메모 2 3 11" xfId="12497" xr:uid="{00000000-0005-0000-0000-0000BC300000}"/>
    <cellStyle name="메모 2 3 2" xfId="12498" xr:uid="{00000000-0005-0000-0000-0000BD300000}"/>
    <cellStyle name="메모 2 3 2 2" xfId="12499" xr:uid="{00000000-0005-0000-0000-0000BE300000}"/>
    <cellStyle name="메모 2 3 2 2 2" xfId="12500" xr:uid="{00000000-0005-0000-0000-0000BF300000}"/>
    <cellStyle name="메모 2 3 2 2 2 2" xfId="12501" xr:uid="{00000000-0005-0000-0000-0000C0300000}"/>
    <cellStyle name="메모 2 3 2 2 2 2 2" xfId="12502" xr:uid="{00000000-0005-0000-0000-0000C1300000}"/>
    <cellStyle name="메모 2 3 2 2 2 3" xfId="12503" xr:uid="{00000000-0005-0000-0000-0000C2300000}"/>
    <cellStyle name="메모 2 3 2 2 3" xfId="12504" xr:uid="{00000000-0005-0000-0000-0000C3300000}"/>
    <cellStyle name="메모 2 3 2 2 3 2" xfId="12505" xr:uid="{00000000-0005-0000-0000-0000C4300000}"/>
    <cellStyle name="메모 2 3 2 2 3 2 2" xfId="12506" xr:uid="{00000000-0005-0000-0000-0000C5300000}"/>
    <cellStyle name="메모 2 3 2 2 3 3" xfId="12507" xr:uid="{00000000-0005-0000-0000-0000C6300000}"/>
    <cellStyle name="메모 2 3 2 2 4" xfId="12508" xr:uid="{00000000-0005-0000-0000-0000C7300000}"/>
    <cellStyle name="메모 2 3 2 2 4 2" xfId="12509" xr:uid="{00000000-0005-0000-0000-0000C8300000}"/>
    <cellStyle name="메모 2 3 2 2 4 2 2" xfId="12510" xr:uid="{00000000-0005-0000-0000-0000C9300000}"/>
    <cellStyle name="메모 2 3 2 2 4 3" xfId="12511" xr:uid="{00000000-0005-0000-0000-0000CA300000}"/>
    <cellStyle name="메모 2 3 2 2 5" xfId="12512" xr:uid="{00000000-0005-0000-0000-0000CB300000}"/>
    <cellStyle name="메모 2 3 2 2 5 2" xfId="12513" xr:uid="{00000000-0005-0000-0000-0000CC300000}"/>
    <cellStyle name="메모 2 3 2 2 6" xfId="12514" xr:uid="{00000000-0005-0000-0000-0000CD300000}"/>
    <cellStyle name="메모 2 3 2 3" xfId="12515" xr:uid="{00000000-0005-0000-0000-0000CE300000}"/>
    <cellStyle name="메모 2 3 2 3 2" xfId="12516" xr:uid="{00000000-0005-0000-0000-0000CF300000}"/>
    <cellStyle name="메모 2 3 2 3 2 2" xfId="12517" xr:uid="{00000000-0005-0000-0000-0000D0300000}"/>
    <cellStyle name="메모 2 3 2 3 3" xfId="12518" xr:uid="{00000000-0005-0000-0000-0000D1300000}"/>
    <cellStyle name="메모 2 3 2 4" xfId="12519" xr:uid="{00000000-0005-0000-0000-0000D2300000}"/>
    <cellStyle name="메모 2 3 2 4 2" xfId="12520" xr:uid="{00000000-0005-0000-0000-0000D3300000}"/>
    <cellStyle name="메모 2 3 2 4 2 2" xfId="12521" xr:uid="{00000000-0005-0000-0000-0000D4300000}"/>
    <cellStyle name="메모 2 3 2 4 3" xfId="12522" xr:uid="{00000000-0005-0000-0000-0000D5300000}"/>
    <cellStyle name="메모 2 3 2 5" xfId="12523" xr:uid="{00000000-0005-0000-0000-0000D6300000}"/>
    <cellStyle name="메모 2 3 2 5 2" xfId="12524" xr:uid="{00000000-0005-0000-0000-0000D7300000}"/>
    <cellStyle name="메모 2 3 2 5 2 2" xfId="12525" xr:uid="{00000000-0005-0000-0000-0000D8300000}"/>
    <cellStyle name="메모 2 3 2 5 3" xfId="12526" xr:uid="{00000000-0005-0000-0000-0000D9300000}"/>
    <cellStyle name="메모 2 3 2 6" xfId="12527" xr:uid="{00000000-0005-0000-0000-0000DA300000}"/>
    <cellStyle name="메모 2 3 2 6 2" xfId="12528" xr:uid="{00000000-0005-0000-0000-0000DB300000}"/>
    <cellStyle name="메모 2 3 2 6 2 2" xfId="12529" xr:uid="{00000000-0005-0000-0000-0000DC300000}"/>
    <cellStyle name="메모 2 3 2 6 3" xfId="12530" xr:uid="{00000000-0005-0000-0000-0000DD300000}"/>
    <cellStyle name="메모 2 3 2 7" xfId="12531" xr:uid="{00000000-0005-0000-0000-0000DE300000}"/>
    <cellStyle name="메모 2 3 2 7 2" xfId="12532" xr:uid="{00000000-0005-0000-0000-0000DF300000}"/>
    <cellStyle name="메모 2 3 2 8" xfId="12533" xr:uid="{00000000-0005-0000-0000-0000E0300000}"/>
    <cellStyle name="메모 2 3 2 9" xfId="12534" xr:uid="{00000000-0005-0000-0000-0000E1300000}"/>
    <cellStyle name="메모 2 3 3" xfId="12535" xr:uid="{00000000-0005-0000-0000-0000E2300000}"/>
    <cellStyle name="메모 2 3 3 2" xfId="12536" xr:uid="{00000000-0005-0000-0000-0000E3300000}"/>
    <cellStyle name="메모 2 3 3 2 2" xfId="12537" xr:uid="{00000000-0005-0000-0000-0000E4300000}"/>
    <cellStyle name="메모 2 3 3 2 2 2" xfId="12538" xr:uid="{00000000-0005-0000-0000-0000E5300000}"/>
    <cellStyle name="메모 2 3 3 2 3" xfId="12539" xr:uid="{00000000-0005-0000-0000-0000E6300000}"/>
    <cellStyle name="메모 2 3 3 3" xfId="12540" xr:uid="{00000000-0005-0000-0000-0000E7300000}"/>
    <cellStyle name="메모 2 3 3 3 2" xfId="12541" xr:uid="{00000000-0005-0000-0000-0000E8300000}"/>
    <cellStyle name="메모 2 3 3 3 2 2" xfId="12542" xr:uid="{00000000-0005-0000-0000-0000E9300000}"/>
    <cellStyle name="메모 2 3 3 3 3" xfId="12543" xr:uid="{00000000-0005-0000-0000-0000EA300000}"/>
    <cellStyle name="메모 2 3 3 4" xfId="12544" xr:uid="{00000000-0005-0000-0000-0000EB300000}"/>
    <cellStyle name="메모 2 3 3 4 2" xfId="12545" xr:uid="{00000000-0005-0000-0000-0000EC300000}"/>
    <cellStyle name="메모 2 3 3 4 2 2" xfId="12546" xr:uid="{00000000-0005-0000-0000-0000ED300000}"/>
    <cellStyle name="메모 2 3 3 4 3" xfId="12547" xr:uid="{00000000-0005-0000-0000-0000EE300000}"/>
    <cellStyle name="메모 2 3 3 5" xfId="12548" xr:uid="{00000000-0005-0000-0000-0000EF300000}"/>
    <cellStyle name="메모 2 3 3 5 2" xfId="12549" xr:uid="{00000000-0005-0000-0000-0000F0300000}"/>
    <cellStyle name="메모 2 3 3 6" xfId="12550" xr:uid="{00000000-0005-0000-0000-0000F1300000}"/>
    <cellStyle name="메모 2 3 4" xfId="12551" xr:uid="{00000000-0005-0000-0000-0000F2300000}"/>
    <cellStyle name="메모 2 3 4 2" xfId="12552" xr:uid="{00000000-0005-0000-0000-0000F3300000}"/>
    <cellStyle name="메모 2 3 4 2 2" xfId="12553" xr:uid="{00000000-0005-0000-0000-0000F4300000}"/>
    <cellStyle name="메모 2 3 4 2 2 2" xfId="12554" xr:uid="{00000000-0005-0000-0000-0000F5300000}"/>
    <cellStyle name="메모 2 3 4 2 3" xfId="12555" xr:uid="{00000000-0005-0000-0000-0000F6300000}"/>
    <cellStyle name="메모 2 3 4 3" xfId="12556" xr:uid="{00000000-0005-0000-0000-0000F7300000}"/>
    <cellStyle name="메모 2 3 4 3 2" xfId="12557" xr:uid="{00000000-0005-0000-0000-0000F8300000}"/>
    <cellStyle name="메모 2 3 4 3 2 2" xfId="12558" xr:uid="{00000000-0005-0000-0000-0000F9300000}"/>
    <cellStyle name="메모 2 3 4 3 3" xfId="12559" xr:uid="{00000000-0005-0000-0000-0000FA300000}"/>
    <cellStyle name="메모 2 3 4 4" xfId="12560" xr:uid="{00000000-0005-0000-0000-0000FB300000}"/>
    <cellStyle name="메모 2 3 4 4 2" xfId="12561" xr:uid="{00000000-0005-0000-0000-0000FC300000}"/>
    <cellStyle name="메모 2 3 4 4 2 2" xfId="12562" xr:uid="{00000000-0005-0000-0000-0000FD300000}"/>
    <cellStyle name="메모 2 3 4 4 3" xfId="12563" xr:uid="{00000000-0005-0000-0000-0000FE300000}"/>
    <cellStyle name="메모 2 3 4 5" xfId="12564" xr:uid="{00000000-0005-0000-0000-0000FF300000}"/>
    <cellStyle name="메모 2 3 4 5 2" xfId="12565" xr:uid="{00000000-0005-0000-0000-000000310000}"/>
    <cellStyle name="메모 2 3 4 6" xfId="12566" xr:uid="{00000000-0005-0000-0000-000001310000}"/>
    <cellStyle name="메모 2 3 5" xfId="12567" xr:uid="{00000000-0005-0000-0000-000002310000}"/>
    <cellStyle name="메모 2 3 5 2" xfId="12568" xr:uid="{00000000-0005-0000-0000-000003310000}"/>
    <cellStyle name="메모 2 3 5 2 2" xfId="12569" xr:uid="{00000000-0005-0000-0000-000004310000}"/>
    <cellStyle name="메모 2 3 5 3" xfId="12570" xr:uid="{00000000-0005-0000-0000-000005310000}"/>
    <cellStyle name="메모 2 3 6" xfId="12571" xr:uid="{00000000-0005-0000-0000-000006310000}"/>
    <cellStyle name="메모 2 3 6 2" xfId="12572" xr:uid="{00000000-0005-0000-0000-000007310000}"/>
    <cellStyle name="메모 2 3 6 2 2" xfId="12573" xr:uid="{00000000-0005-0000-0000-000008310000}"/>
    <cellStyle name="메모 2 3 6 3" xfId="12574" xr:uid="{00000000-0005-0000-0000-000009310000}"/>
    <cellStyle name="메모 2 3 7" xfId="12575" xr:uid="{00000000-0005-0000-0000-00000A310000}"/>
    <cellStyle name="메모 2 3 7 2" xfId="12576" xr:uid="{00000000-0005-0000-0000-00000B310000}"/>
    <cellStyle name="메모 2 3 7 2 2" xfId="12577" xr:uid="{00000000-0005-0000-0000-00000C310000}"/>
    <cellStyle name="메모 2 3 7 3" xfId="12578" xr:uid="{00000000-0005-0000-0000-00000D310000}"/>
    <cellStyle name="메모 2 3 8" xfId="12579" xr:uid="{00000000-0005-0000-0000-00000E310000}"/>
    <cellStyle name="메모 2 3 8 2" xfId="12580" xr:uid="{00000000-0005-0000-0000-00000F310000}"/>
    <cellStyle name="메모 2 3 8 2 2" xfId="12581" xr:uid="{00000000-0005-0000-0000-000010310000}"/>
    <cellStyle name="메모 2 3 8 3" xfId="12582" xr:uid="{00000000-0005-0000-0000-000011310000}"/>
    <cellStyle name="메모 2 3 9" xfId="12583" xr:uid="{00000000-0005-0000-0000-000012310000}"/>
    <cellStyle name="메모 2 3 9 2" xfId="12584" xr:uid="{00000000-0005-0000-0000-000013310000}"/>
    <cellStyle name="메모 2 4" xfId="12585" xr:uid="{00000000-0005-0000-0000-000014310000}"/>
    <cellStyle name="메모 2 4 10" xfId="12586" xr:uid="{00000000-0005-0000-0000-000015310000}"/>
    <cellStyle name="메모 2 4 11" xfId="12587" xr:uid="{00000000-0005-0000-0000-000016310000}"/>
    <cellStyle name="메모 2 4 2" xfId="12588" xr:uid="{00000000-0005-0000-0000-000017310000}"/>
    <cellStyle name="메모 2 4 2 2" xfId="12589" xr:uid="{00000000-0005-0000-0000-000018310000}"/>
    <cellStyle name="메모 2 4 2 2 2" xfId="12590" xr:uid="{00000000-0005-0000-0000-000019310000}"/>
    <cellStyle name="메모 2 4 2 2 2 2" xfId="12591" xr:uid="{00000000-0005-0000-0000-00001A310000}"/>
    <cellStyle name="메모 2 4 2 2 2 2 2" xfId="12592" xr:uid="{00000000-0005-0000-0000-00001B310000}"/>
    <cellStyle name="메모 2 4 2 2 2 3" xfId="12593" xr:uid="{00000000-0005-0000-0000-00001C310000}"/>
    <cellStyle name="메모 2 4 2 2 3" xfId="12594" xr:uid="{00000000-0005-0000-0000-00001D310000}"/>
    <cellStyle name="메모 2 4 2 2 3 2" xfId="12595" xr:uid="{00000000-0005-0000-0000-00001E310000}"/>
    <cellStyle name="메모 2 4 2 2 3 2 2" xfId="12596" xr:uid="{00000000-0005-0000-0000-00001F310000}"/>
    <cellStyle name="메모 2 4 2 2 3 3" xfId="12597" xr:uid="{00000000-0005-0000-0000-000020310000}"/>
    <cellStyle name="메모 2 4 2 2 4" xfId="12598" xr:uid="{00000000-0005-0000-0000-000021310000}"/>
    <cellStyle name="메모 2 4 2 2 4 2" xfId="12599" xr:uid="{00000000-0005-0000-0000-000022310000}"/>
    <cellStyle name="메모 2 4 2 2 4 2 2" xfId="12600" xr:uid="{00000000-0005-0000-0000-000023310000}"/>
    <cellStyle name="메모 2 4 2 2 4 3" xfId="12601" xr:uid="{00000000-0005-0000-0000-000024310000}"/>
    <cellStyle name="메모 2 4 2 2 5" xfId="12602" xr:uid="{00000000-0005-0000-0000-000025310000}"/>
    <cellStyle name="메모 2 4 2 2 5 2" xfId="12603" xr:uid="{00000000-0005-0000-0000-000026310000}"/>
    <cellStyle name="메모 2 4 2 2 6" xfId="12604" xr:uid="{00000000-0005-0000-0000-000027310000}"/>
    <cellStyle name="메모 2 4 2 3" xfId="12605" xr:uid="{00000000-0005-0000-0000-000028310000}"/>
    <cellStyle name="메모 2 4 2 3 2" xfId="12606" xr:uid="{00000000-0005-0000-0000-000029310000}"/>
    <cellStyle name="메모 2 4 2 3 2 2" xfId="12607" xr:uid="{00000000-0005-0000-0000-00002A310000}"/>
    <cellStyle name="메모 2 4 2 3 3" xfId="12608" xr:uid="{00000000-0005-0000-0000-00002B310000}"/>
    <cellStyle name="메모 2 4 2 4" xfId="12609" xr:uid="{00000000-0005-0000-0000-00002C310000}"/>
    <cellStyle name="메모 2 4 2 4 2" xfId="12610" xr:uid="{00000000-0005-0000-0000-00002D310000}"/>
    <cellStyle name="메모 2 4 2 4 2 2" xfId="12611" xr:uid="{00000000-0005-0000-0000-00002E310000}"/>
    <cellStyle name="메모 2 4 2 4 3" xfId="12612" xr:uid="{00000000-0005-0000-0000-00002F310000}"/>
    <cellStyle name="메모 2 4 2 5" xfId="12613" xr:uid="{00000000-0005-0000-0000-000030310000}"/>
    <cellStyle name="메모 2 4 2 5 2" xfId="12614" xr:uid="{00000000-0005-0000-0000-000031310000}"/>
    <cellStyle name="메모 2 4 2 5 2 2" xfId="12615" xr:uid="{00000000-0005-0000-0000-000032310000}"/>
    <cellStyle name="메모 2 4 2 5 3" xfId="12616" xr:uid="{00000000-0005-0000-0000-000033310000}"/>
    <cellStyle name="메모 2 4 2 6" xfId="12617" xr:uid="{00000000-0005-0000-0000-000034310000}"/>
    <cellStyle name="메모 2 4 2 6 2" xfId="12618" xr:uid="{00000000-0005-0000-0000-000035310000}"/>
    <cellStyle name="메모 2 4 2 6 2 2" xfId="12619" xr:uid="{00000000-0005-0000-0000-000036310000}"/>
    <cellStyle name="메모 2 4 2 6 3" xfId="12620" xr:uid="{00000000-0005-0000-0000-000037310000}"/>
    <cellStyle name="메모 2 4 2 7" xfId="12621" xr:uid="{00000000-0005-0000-0000-000038310000}"/>
    <cellStyle name="메모 2 4 2 7 2" xfId="12622" xr:uid="{00000000-0005-0000-0000-000039310000}"/>
    <cellStyle name="메모 2 4 2 8" xfId="12623" xr:uid="{00000000-0005-0000-0000-00003A310000}"/>
    <cellStyle name="메모 2 4 2 9" xfId="12624" xr:uid="{00000000-0005-0000-0000-00003B310000}"/>
    <cellStyle name="메모 2 4 3" xfId="12625" xr:uid="{00000000-0005-0000-0000-00003C310000}"/>
    <cellStyle name="메모 2 4 3 2" xfId="12626" xr:uid="{00000000-0005-0000-0000-00003D310000}"/>
    <cellStyle name="메모 2 4 3 2 2" xfId="12627" xr:uid="{00000000-0005-0000-0000-00003E310000}"/>
    <cellStyle name="메모 2 4 3 2 2 2" xfId="12628" xr:uid="{00000000-0005-0000-0000-00003F310000}"/>
    <cellStyle name="메모 2 4 3 2 3" xfId="12629" xr:uid="{00000000-0005-0000-0000-000040310000}"/>
    <cellStyle name="메모 2 4 3 3" xfId="12630" xr:uid="{00000000-0005-0000-0000-000041310000}"/>
    <cellStyle name="메모 2 4 3 3 2" xfId="12631" xr:uid="{00000000-0005-0000-0000-000042310000}"/>
    <cellStyle name="메모 2 4 3 3 2 2" xfId="12632" xr:uid="{00000000-0005-0000-0000-000043310000}"/>
    <cellStyle name="메모 2 4 3 3 3" xfId="12633" xr:uid="{00000000-0005-0000-0000-000044310000}"/>
    <cellStyle name="메모 2 4 3 4" xfId="12634" xr:uid="{00000000-0005-0000-0000-000045310000}"/>
    <cellStyle name="메모 2 4 3 4 2" xfId="12635" xr:uid="{00000000-0005-0000-0000-000046310000}"/>
    <cellStyle name="메모 2 4 3 4 2 2" xfId="12636" xr:uid="{00000000-0005-0000-0000-000047310000}"/>
    <cellStyle name="메모 2 4 3 4 3" xfId="12637" xr:uid="{00000000-0005-0000-0000-000048310000}"/>
    <cellStyle name="메모 2 4 3 5" xfId="12638" xr:uid="{00000000-0005-0000-0000-000049310000}"/>
    <cellStyle name="메모 2 4 3 5 2" xfId="12639" xr:uid="{00000000-0005-0000-0000-00004A310000}"/>
    <cellStyle name="메모 2 4 3 6" xfId="12640" xr:uid="{00000000-0005-0000-0000-00004B310000}"/>
    <cellStyle name="메모 2 4 4" xfId="12641" xr:uid="{00000000-0005-0000-0000-00004C310000}"/>
    <cellStyle name="메모 2 4 4 2" xfId="12642" xr:uid="{00000000-0005-0000-0000-00004D310000}"/>
    <cellStyle name="메모 2 4 4 2 2" xfId="12643" xr:uid="{00000000-0005-0000-0000-00004E310000}"/>
    <cellStyle name="메모 2 4 4 2 2 2" xfId="12644" xr:uid="{00000000-0005-0000-0000-00004F310000}"/>
    <cellStyle name="메모 2 4 4 2 3" xfId="12645" xr:uid="{00000000-0005-0000-0000-000050310000}"/>
    <cellStyle name="메모 2 4 4 3" xfId="12646" xr:uid="{00000000-0005-0000-0000-000051310000}"/>
    <cellStyle name="메모 2 4 4 3 2" xfId="12647" xr:uid="{00000000-0005-0000-0000-000052310000}"/>
    <cellStyle name="메모 2 4 4 3 2 2" xfId="12648" xr:uid="{00000000-0005-0000-0000-000053310000}"/>
    <cellStyle name="메모 2 4 4 3 3" xfId="12649" xr:uid="{00000000-0005-0000-0000-000054310000}"/>
    <cellStyle name="메모 2 4 4 4" xfId="12650" xr:uid="{00000000-0005-0000-0000-000055310000}"/>
    <cellStyle name="메모 2 4 4 4 2" xfId="12651" xr:uid="{00000000-0005-0000-0000-000056310000}"/>
    <cellStyle name="메모 2 4 4 4 2 2" xfId="12652" xr:uid="{00000000-0005-0000-0000-000057310000}"/>
    <cellStyle name="메모 2 4 4 4 3" xfId="12653" xr:uid="{00000000-0005-0000-0000-000058310000}"/>
    <cellStyle name="메모 2 4 4 5" xfId="12654" xr:uid="{00000000-0005-0000-0000-000059310000}"/>
    <cellStyle name="메모 2 4 4 5 2" xfId="12655" xr:uid="{00000000-0005-0000-0000-00005A310000}"/>
    <cellStyle name="메모 2 4 4 6" xfId="12656" xr:uid="{00000000-0005-0000-0000-00005B310000}"/>
    <cellStyle name="메모 2 4 5" xfId="12657" xr:uid="{00000000-0005-0000-0000-00005C310000}"/>
    <cellStyle name="메모 2 4 5 2" xfId="12658" xr:uid="{00000000-0005-0000-0000-00005D310000}"/>
    <cellStyle name="메모 2 4 5 2 2" xfId="12659" xr:uid="{00000000-0005-0000-0000-00005E310000}"/>
    <cellStyle name="메모 2 4 5 3" xfId="12660" xr:uid="{00000000-0005-0000-0000-00005F310000}"/>
    <cellStyle name="메모 2 4 6" xfId="12661" xr:uid="{00000000-0005-0000-0000-000060310000}"/>
    <cellStyle name="메모 2 4 6 2" xfId="12662" xr:uid="{00000000-0005-0000-0000-000061310000}"/>
    <cellStyle name="메모 2 4 6 2 2" xfId="12663" xr:uid="{00000000-0005-0000-0000-000062310000}"/>
    <cellStyle name="메모 2 4 6 3" xfId="12664" xr:uid="{00000000-0005-0000-0000-000063310000}"/>
    <cellStyle name="메모 2 4 7" xfId="12665" xr:uid="{00000000-0005-0000-0000-000064310000}"/>
    <cellStyle name="메모 2 4 7 2" xfId="12666" xr:uid="{00000000-0005-0000-0000-000065310000}"/>
    <cellStyle name="메모 2 4 7 2 2" xfId="12667" xr:uid="{00000000-0005-0000-0000-000066310000}"/>
    <cellStyle name="메모 2 4 7 3" xfId="12668" xr:uid="{00000000-0005-0000-0000-000067310000}"/>
    <cellStyle name="메모 2 4 8" xfId="12669" xr:uid="{00000000-0005-0000-0000-000068310000}"/>
    <cellStyle name="메모 2 4 8 2" xfId="12670" xr:uid="{00000000-0005-0000-0000-000069310000}"/>
    <cellStyle name="메모 2 4 8 2 2" xfId="12671" xr:uid="{00000000-0005-0000-0000-00006A310000}"/>
    <cellStyle name="메모 2 4 8 3" xfId="12672" xr:uid="{00000000-0005-0000-0000-00006B310000}"/>
    <cellStyle name="메모 2 4 9" xfId="12673" xr:uid="{00000000-0005-0000-0000-00006C310000}"/>
    <cellStyle name="메모 2 4 9 2" xfId="12674" xr:uid="{00000000-0005-0000-0000-00006D310000}"/>
    <cellStyle name="메모 2 5" xfId="12675" xr:uid="{00000000-0005-0000-0000-00006E310000}"/>
    <cellStyle name="메모 2 5 10" xfId="12676" xr:uid="{00000000-0005-0000-0000-00006F310000}"/>
    <cellStyle name="메모 2 5 2" xfId="12677" xr:uid="{00000000-0005-0000-0000-000070310000}"/>
    <cellStyle name="메모 2 5 2 2" xfId="12678" xr:uid="{00000000-0005-0000-0000-000071310000}"/>
    <cellStyle name="메모 2 5 2 2 2" xfId="12679" xr:uid="{00000000-0005-0000-0000-000072310000}"/>
    <cellStyle name="메모 2 5 2 2 2 2" xfId="12680" xr:uid="{00000000-0005-0000-0000-000073310000}"/>
    <cellStyle name="메모 2 5 2 2 2 2 2" xfId="12681" xr:uid="{00000000-0005-0000-0000-000074310000}"/>
    <cellStyle name="메모 2 5 2 2 2 3" xfId="12682" xr:uid="{00000000-0005-0000-0000-000075310000}"/>
    <cellStyle name="메모 2 5 2 2 3" xfId="12683" xr:uid="{00000000-0005-0000-0000-000076310000}"/>
    <cellStyle name="메모 2 5 2 2 3 2" xfId="12684" xr:uid="{00000000-0005-0000-0000-000077310000}"/>
    <cellStyle name="메모 2 5 2 2 3 2 2" xfId="12685" xr:uid="{00000000-0005-0000-0000-000078310000}"/>
    <cellStyle name="메모 2 5 2 2 3 3" xfId="12686" xr:uid="{00000000-0005-0000-0000-000079310000}"/>
    <cellStyle name="메모 2 5 2 2 4" xfId="12687" xr:uid="{00000000-0005-0000-0000-00007A310000}"/>
    <cellStyle name="메모 2 5 2 2 4 2" xfId="12688" xr:uid="{00000000-0005-0000-0000-00007B310000}"/>
    <cellStyle name="메모 2 5 2 2 4 2 2" xfId="12689" xr:uid="{00000000-0005-0000-0000-00007C310000}"/>
    <cellStyle name="메모 2 5 2 2 4 3" xfId="12690" xr:uid="{00000000-0005-0000-0000-00007D310000}"/>
    <cellStyle name="메모 2 5 2 2 5" xfId="12691" xr:uid="{00000000-0005-0000-0000-00007E310000}"/>
    <cellStyle name="메모 2 5 2 2 5 2" xfId="12692" xr:uid="{00000000-0005-0000-0000-00007F310000}"/>
    <cellStyle name="메모 2 5 2 2 6" xfId="12693" xr:uid="{00000000-0005-0000-0000-000080310000}"/>
    <cellStyle name="메모 2 5 2 3" xfId="12694" xr:uid="{00000000-0005-0000-0000-000081310000}"/>
    <cellStyle name="메모 2 5 2 3 2" xfId="12695" xr:uid="{00000000-0005-0000-0000-000082310000}"/>
    <cellStyle name="메모 2 5 2 3 2 2" xfId="12696" xr:uid="{00000000-0005-0000-0000-000083310000}"/>
    <cellStyle name="메모 2 5 2 3 3" xfId="12697" xr:uid="{00000000-0005-0000-0000-000084310000}"/>
    <cellStyle name="메모 2 5 2 4" xfId="12698" xr:uid="{00000000-0005-0000-0000-000085310000}"/>
    <cellStyle name="메모 2 5 2 4 2" xfId="12699" xr:uid="{00000000-0005-0000-0000-000086310000}"/>
    <cellStyle name="메모 2 5 2 4 2 2" xfId="12700" xr:uid="{00000000-0005-0000-0000-000087310000}"/>
    <cellStyle name="메모 2 5 2 4 3" xfId="12701" xr:uid="{00000000-0005-0000-0000-000088310000}"/>
    <cellStyle name="메모 2 5 2 5" xfId="12702" xr:uid="{00000000-0005-0000-0000-000089310000}"/>
    <cellStyle name="메모 2 5 2 5 2" xfId="12703" xr:uid="{00000000-0005-0000-0000-00008A310000}"/>
    <cellStyle name="메모 2 5 2 5 2 2" xfId="12704" xr:uid="{00000000-0005-0000-0000-00008B310000}"/>
    <cellStyle name="메모 2 5 2 5 3" xfId="12705" xr:uid="{00000000-0005-0000-0000-00008C310000}"/>
    <cellStyle name="메모 2 5 2 6" xfId="12706" xr:uid="{00000000-0005-0000-0000-00008D310000}"/>
    <cellStyle name="메모 2 5 2 6 2" xfId="12707" xr:uid="{00000000-0005-0000-0000-00008E310000}"/>
    <cellStyle name="메모 2 5 2 7" xfId="12708" xr:uid="{00000000-0005-0000-0000-00008F310000}"/>
    <cellStyle name="메모 2 5 2 8" xfId="12709" xr:uid="{00000000-0005-0000-0000-000090310000}"/>
    <cellStyle name="메모 2 5 3" xfId="12710" xr:uid="{00000000-0005-0000-0000-000091310000}"/>
    <cellStyle name="메모 2 5 3 2" xfId="12711" xr:uid="{00000000-0005-0000-0000-000092310000}"/>
    <cellStyle name="메모 2 5 3 2 2" xfId="12712" xr:uid="{00000000-0005-0000-0000-000093310000}"/>
    <cellStyle name="메모 2 5 3 2 2 2" xfId="12713" xr:uid="{00000000-0005-0000-0000-000094310000}"/>
    <cellStyle name="메모 2 5 3 2 3" xfId="12714" xr:uid="{00000000-0005-0000-0000-000095310000}"/>
    <cellStyle name="메모 2 5 3 3" xfId="12715" xr:uid="{00000000-0005-0000-0000-000096310000}"/>
    <cellStyle name="메모 2 5 3 3 2" xfId="12716" xr:uid="{00000000-0005-0000-0000-000097310000}"/>
    <cellStyle name="메모 2 5 3 3 2 2" xfId="12717" xr:uid="{00000000-0005-0000-0000-000098310000}"/>
    <cellStyle name="메모 2 5 3 3 3" xfId="12718" xr:uid="{00000000-0005-0000-0000-000099310000}"/>
    <cellStyle name="메모 2 5 3 4" xfId="12719" xr:uid="{00000000-0005-0000-0000-00009A310000}"/>
    <cellStyle name="메모 2 5 3 4 2" xfId="12720" xr:uid="{00000000-0005-0000-0000-00009B310000}"/>
    <cellStyle name="메모 2 5 3 4 2 2" xfId="12721" xr:uid="{00000000-0005-0000-0000-00009C310000}"/>
    <cellStyle name="메모 2 5 3 4 3" xfId="12722" xr:uid="{00000000-0005-0000-0000-00009D310000}"/>
    <cellStyle name="메모 2 5 3 5" xfId="12723" xr:uid="{00000000-0005-0000-0000-00009E310000}"/>
    <cellStyle name="메모 2 5 3 5 2" xfId="12724" xr:uid="{00000000-0005-0000-0000-00009F310000}"/>
    <cellStyle name="메모 2 5 3 6" xfId="12725" xr:uid="{00000000-0005-0000-0000-0000A0310000}"/>
    <cellStyle name="메모 2 5 4" xfId="12726" xr:uid="{00000000-0005-0000-0000-0000A1310000}"/>
    <cellStyle name="메모 2 5 4 2" xfId="12727" xr:uid="{00000000-0005-0000-0000-0000A2310000}"/>
    <cellStyle name="메모 2 5 4 2 2" xfId="12728" xr:uid="{00000000-0005-0000-0000-0000A3310000}"/>
    <cellStyle name="메모 2 5 4 3" xfId="12729" xr:uid="{00000000-0005-0000-0000-0000A4310000}"/>
    <cellStyle name="메모 2 5 5" xfId="12730" xr:uid="{00000000-0005-0000-0000-0000A5310000}"/>
    <cellStyle name="메모 2 5 5 2" xfId="12731" xr:uid="{00000000-0005-0000-0000-0000A6310000}"/>
    <cellStyle name="메모 2 5 5 2 2" xfId="12732" xr:uid="{00000000-0005-0000-0000-0000A7310000}"/>
    <cellStyle name="메모 2 5 5 3" xfId="12733" xr:uid="{00000000-0005-0000-0000-0000A8310000}"/>
    <cellStyle name="메모 2 5 6" xfId="12734" xr:uid="{00000000-0005-0000-0000-0000A9310000}"/>
    <cellStyle name="메모 2 5 6 2" xfId="12735" xr:uid="{00000000-0005-0000-0000-0000AA310000}"/>
    <cellStyle name="메모 2 5 6 2 2" xfId="12736" xr:uid="{00000000-0005-0000-0000-0000AB310000}"/>
    <cellStyle name="메모 2 5 6 3" xfId="12737" xr:uid="{00000000-0005-0000-0000-0000AC310000}"/>
    <cellStyle name="메모 2 5 7" xfId="12738" xr:uid="{00000000-0005-0000-0000-0000AD310000}"/>
    <cellStyle name="메모 2 5 7 2" xfId="12739" xr:uid="{00000000-0005-0000-0000-0000AE310000}"/>
    <cellStyle name="메모 2 5 7 2 2" xfId="12740" xr:uid="{00000000-0005-0000-0000-0000AF310000}"/>
    <cellStyle name="메모 2 5 7 3" xfId="12741" xr:uid="{00000000-0005-0000-0000-0000B0310000}"/>
    <cellStyle name="메모 2 5 8" xfId="12742" xr:uid="{00000000-0005-0000-0000-0000B1310000}"/>
    <cellStyle name="메모 2 5 8 2" xfId="12743" xr:uid="{00000000-0005-0000-0000-0000B2310000}"/>
    <cellStyle name="메모 2 5 9" xfId="12744" xr:uid="{00000000-0005-0000-0000-0000B3310000}"/>
    <cellStyle name="메모 2 6" xfId="12745" xr:uid="{00000000-0005-0000-0000-0000B4310000}"/>
    <cellStyle name="메모 2 6 2" xfId="12746" xr:uid="{00000000-0005-0000-0000-0000B5310000}"/>
    <cellStyle name="메모 2 6 2 2" xfId="12747" xr:uid="{00000000-0005-0000-0000-0000B6310000}"/>
    <cellStyle name="메모 2 6 2 2 2" xfId="12748" xr:uid="{00000000-0005-0000-0000-0000B7310000}"/>
    <cellStyle name="메모 2 6 2 2 2 2" xfId="12749" xr:uid="{00000000-0005-0000-0000-0000B8310000}"/>
    <cellStyle name="메모 2 6 2 2 3" xfId="12750" xr:uid="{00000000-0005-0000-0000-0000B9310000}"/>
    <cellStyle name="메모 2 6 2 3" xfId="12751" xr:uid="{00000000-0005-0000-0000-0000BA310000}"/>
    <cellStyle name="메모 2 6 2 3 2" xfId="12752" xr:uid="{00000000-0005-0000-0000-0000BB310000}"/>
    <cellStyle name="메모 2 6 2 3 2 2" xfId="12753" xr:uid="{00000000-0005-0000-0000-0000BC310000}"/>
    <cellStyle name="메모 2 6 2 3 3" xfId="12754" xr:uid="{00000000-0005-0000-0000-0000BD310000}"/>
    <cellStyle name="메모 2 6 2 4" xfId="12755" xr:uid="{00000000-0005-0000-0000-0000BE310000}"/>
    <cellStyle name="메모 2 6 2 4 2" xfId="12756" xr:uid="{00000000-0005-0000-0000-0000BF310000}"/>
    <cellStyle name="메모 2 6 2 4 2 2" xfId="12757" xr:uid="{00000000-0005-0000-0000-0000C0310000}"/>
    <cellStyle name="메모 2 6 2 4 3" xfId="12758" xr:uid="{00000000-0005-0000-0000-0000C1310000}"/>
    <cellStyle name="메모 2 6 2 5" xfId="12759" xr:uid="{00000000-0005-0000-0000-0000C2310000}"/>
    <cellStyle name="메모 2 6 2 5 2" xfId="12760" xr:uid="{00000000-0005-0000-0000-0000C3310000}"/>
    <cellStyle name="메모 2 6 2 6" xfId="12761" xr:uid="{00000000-0005-0000-0000-0000C4310000}"/>
    <cellStyle name="메모 2 6 3" xfId="12762" xr:uid="{00000000-0005-0000-0000-0000C5310000}"/>
    <cellStyle name="메모 2 6 3 2" xfId="12763" xr:uid="{00000000-0005-0000-0000-0000C6310000}"/>
    <cellStyle name="메모 2 6 3 2 2" xfId="12764" xr:uid="{00000000-0005-0000-0000-0000C7310000}"/>
    <cellStyle name="메모 2 6 3 3" xfId="12765" xr:uid="{00000000-0005-0000-0000-0000C8310000}"/>
    <cellStyle name="메모 2 6 4" xfId="12766" xr:uid="{00000000-0005-0000-0000-0000C9310000}"/>
    <cellStyle name="메모 2 6 4 2" xfId="12767" xr:uid="{00000000-0005-0000-0000-0000CA310000}"/>
    <cellStyle name="메모 2 6 4 2 2" xfId="12768" xr:uid="{00000000-0005-0000-0000-0000CB310000}"/>
    <cellStyle name="메모 2 6 4 3" xfId="12769" xr:uid="{00000000-0005-0000-0000-0000CC310000}"/>
    <cellStyle name="메모 2 6 5" xfId="12770" xr:uid="{00000000-0005-0000-0000-0000CD310000}"/>
    <cellStyle name="메모 2 6 5 2" xfId="12771" xr:uid="{00000000-0005-0000-0000-0000CE310000}"/>
    <cellStyle name="메모 2 6 5 2 2" xfId="12772" xr:uid="{00000000-0005-0000-0000-0000CF310000}"/>
    <cellStyle name="메모 2 6 5 3" xfId="12773" xr:uid="{00000000-0005-0000-0000-0000D0310000}"/>
    <cellStyle name="메모 2 6 6" xfId="12774" xr:uid="{00000000-0005-0000-0000-0000D1310000}"/>
    <cellStyle name="메모 2 6 6 2" xfId="12775" xr:uid="{00000000-0005-0000-0000-0000D2310000}"/>
    <cellStyle name="메모 2 6 7" xfId="12776" xr:uid="{00000000-0005-0000-0000-0000D3310000}"/>
    <cellStyle name="메모 2 6 8" xfId="12777" xr:uid="{00000000-0005-0000-0000-0000D4310000}"/>
    <cellStyle name="메모 2 7" xfId="12778" xr:uid="{00000000-0005-0000-0000-0000D5310000}"/>
    <cellStyle name="메모 2 7 2" xfId="12779" xr:uid="{00000000-0005-0000-0000-0000D6310000}"/>
    <cellStyle name="메모 2 7 2 2" xfId="12780" xr:uid="{00000000-0005-0000-0000-0000D7310000}"/>
    <cellStyle name="메모 2 7 2 2 2" xfId="12781" xr:uid="{00000000-0005-0000-0000-0000D8310000}"/>
    <cellStyle name="메모 2 7 2 3" xfId="12782" xr:uid="{00000000-0005-0000-0000-0000D9310000}"/>
    <cellStyle name="메모 2 7 3" xfId="12783" xr:uid="{00000000-0005-0000-0000-0000DA310000}"/>
    <cellStyle name="메모 2 7 3 2" xfId="12784" xr:uid="{00000000-0005-0000-0000-0000DB310000}"/>
    <cellStyle name="메모 2 7 3 2 2" xfId="12785" xr:uid="{00000000-0005-0000-0000-0000DC310000}"/>
    <cellStyle name="메모 2 7 3 3" xfId="12786" xr:uid="{00000000-0005-0000-0000-0000DD310000}"/>
    <cellStyle name="메모 2 7 4" xfId="12787" xr:uid="{00000000-0005-0000-0000-0000DE310000}"/>
    <cellStyle name="메모 2 7 4 2" xfId="12788" xr:uid="{00000000-0005-0000-0000-0000DF310000}"/>
    <cellStyle name="메모 2 7 4 2 2" xfId="12789" xr:uid="{00000000-0005-0000-0000-0000E0310000}"/>
    <cellStyle name="메모 2 7 4 3" xfId="12790" xr:uid="{00000000-0005-0000-0000-0000E1310000}"/>
    <cellStyle name="메모 2 7 5" xfId="12791" xr:uid="{00000000-0005-0000-0000-0000E2310000}"/>
    <cellStyle name="메모 2 7 5 2" xfId="12792" xr:uid="{00000000-0005-0000-0000-0000E3310000}"/>
    <cellStyle name="메모 2 7 6" xfId="12793" xr:uid="{00000000-0005-0000-0000-0000E4310000}"/>
    <cellStyle name="메모 2 8" xfId="12794" xr:uid="{00000000-0005-0000-0000-0000E5310000}"/>
    <cellStyle name="메모 2 8 2" xfId="12795" xr:uid="{00000000-0005-0000-0000-0000E6310000}"/>
    <cellStyle name="메모 2 8 2 2" xfId="12796" xr:uid="{00000000-0005-0000-0000-0000E7310000}"/>
    <cellStyle name="메모 2 8 2 2 2" xfId="12797" xr:uid="{00000000-0005-0000-0000-0000E8310000}"/>
    <cellStyle name="메모 2 8 2 3" xfId="12798" xr:uid="{00000000-0005-0000-0000-0000E9310000}"/>
    <cellStyle name="메모 2 8 3" xfId="12799" xr:uid="{00000000-0005-0000-0000-0000EA310000}"/>
    <cellStyle name="메모 2 8 3 2" xfId="12800" xr:uid="{00000000-0005-0000-0000-0000EB310000}"/>
    <cellStyle name="메모 2 8 3 2 2" xfId="12801" xr:uid="{00000000-0005-0000-0000-0000EC310000}"/>
    <cellStyle name="메모 2 8 3 3" xfId="12802" xr:uid="{00000000-0005-0000-0000-0000ED310000}"/>
    <cellStyle name="메모 2 8 4" xfId="12803" xr:uid="{00000000-0005-0000-0000-0000EE310000}"/>
    <cellStyle name="메모 2 8 4 2" xfId="12804" xr:uid="{00000000-0005-0000-0000-0000EF310000}"/>
    <cellStyle name="메모 2 8 4 2 2" xfId="12805" xr:uid="{00000000-0005-0000-0000-0000F0310000}"/>
    <cellStyle name="메모 2 8 4 3" xfId="12806" xr:uid="{00000000-0005-0000-0000-0000F1310000}"/>
    <cellStyle name="메모 2 8 5" xfId="12807" xr:uid="{00000000-0005-0000-0000-0000F2310000}"/>
    <cellStyle name="메모 2 8 5 2" xfId="12808" xr:uid="{00000000-0005-0000-0000-0000F3310000}"/>
    <cellStyle name="메모 2 8 6" xfId="12809" xr:uid="{00000000-0005-0000-0000-0000F4310000}"/>
    <cellStyle name="메모 2 9" xfId="12810" xr:uid="{00000000-0005-0000-0000-0000F5310000}"/>
    <cellStyle name="메모 2 9 2" xfId="12811" xr:uid="{00000000-0005-0000-0000-0000F6310000}"/>
    <cellStyle name="메모 2 9 2 2" xfId="12812" xr:uid="{00000000-0005-0000-0000-0000F7310000}"/>
    <cellStyle name="메모 2 9 3" xfId="12813" xr:uid="{00000000-0005-0000-0000-0000F8310000}"/>
    <cellStyle name="메모 3" xfId="12814" xr:uid="{00000000-0005-0000-0000-0000F9310000}"/>
    <cellStyle name="메모 3 10" xfId="12815" xr:uid="{00000000-0005-0000-0000-0000FA310000}"/>
    <cellStyle name="메모 3 10 2" xfId="12816" xr:uid="{00000000-0005-0000-0000-0000FB310000}"/>
    <cellStyle name="메모 3 10 2 2" xfId="12817" xr:uid="{00000000-0005-0000-0000-0000FC310000}"/>
    <cellStyle name="메모 3 10 3" xfId="12818" xr:uid="{00000000-0005-0000-0000-0000FD310000}"/>
    <cellStyle name="메모 3 11" xfId="12819" xr:uid="{00000000-0005-0000-0000-0000FE310000}"/>
    <cellStyle name="메모 3 11 2" xfId="12820" xr:uid="{00000000-0005-0000-0000-0000FF310000}"/>
    <cellStyle name="메모 3 11 2 2" xfId="12821" xr:uid="{00000000-0005-0000-0000-000000320000}"/>
    <cellStyle name="메모 3 11 3" xfId="12822" xr:uid="{00000000-0005-0000-0000-000001320000}"/>
    <cellStyle name="메모 3 12" xfId="12823" xr:uid="{00000000-0005-0000-0000-000002320000}"/>
    <cellStyle name="메모 3 12 2" xfId="12824" xr:uid="{00000000-0005-0000-0000-000003320000}"/>
    <cellStyle name="메모 3 13" xfId="12825" xr:uid="{00000000-0005-0000-0000-000004320000}"/>
    <cellStyle name="메모 3 14" xfId="12826" xr:uid="{00000000-0005-0000-0000-000005320000}"/>
    <cellStyle name="메모 3 2" xfId="12827" xr:uid="{00000000-0005-0000-0000-000006320000}"/>
    <cellStyle name="메모 3 2 10" xfId="12828" xr:uid="{00000000-0005-0000-0000-000007320000}"/>
    <cellStyle name="메모 3 2 11" xfId="12829" xr:uid="{00000000-0005-0000-0000-000008320000}"/>
    <cellStyle name="메모 3 2 2" xfId="12830" xr:uid="{00000000-0005-0000-0000-000009320000}"/>
    <cellStyle name="메모 3 2 2 2" xfId="12831" xr:uid="{00000000-0005-0000-0000-00000A320000}"/>
    <cellStyle name="메모 3 2 2 2 2" xfId="12832" xr:uid="{00000000-0005-0000-0000-00000B320000}"/>
    <cellStyle name="메모 3 2 2 2 2 2" xfId="12833" xr:uid="{00000000-0005-0000-0000-00000C320000}"/>
    <cellStyle name="메모 3 2 2 2 2 2 2" xfId="12834" xr:uid="{00000000-0005-0000-0000-00000D320000}"/>
    <cellStyle name="메모 3 2 2 2 2 3" xfId="12835" xr:uid="{00000000-0005-0000-0000-00000E320000}"/>
    <cellStyle name="메모 3 2 2 2 3" xfId="12836" xr:uid="{00000000-0005-0000-0000-00000F320000}"/>
    <cellStyle name="메모 3 2 2 2 3 2" xfId="12837" xr:uid="{00000000-0005-0000-0000-000010320000}"/>
    <cellStyle name="메모 3 2 2 2 3 2 2" xfId="12838" xr:uid="{00000000-0005-0000-0000-000011320000}"/>
    <cellStyle name="메모 3 2 2 2 3 3" xfId="12839" xr:uid="{00000000-0005-0000-0000-000012320000}"/>
    <cellStyle name="메모 3 2 2 2 4" xfId="12840" xr:uid="{00000000-0005-0000-0000-000013320000}"/>
    <cellStyle name="메모 3 2 2 2 4 2" xfId="12841" xr:uid="{00000000-0005-0000-0000-000014320000}"/>
    <cellStyle name="메모 3 2 2 2 4 2 2" xfId="12842" xr:uid="{00000000-0005-0000-0000-000015320000}"/>
    <cellStyle name="메모 3 2 2 2 4 3" xfId="12843" xr:uid="{00000000-0005-0000-0000-000016320000}"/>
    <cellStyle name="메모 3 2 2 2 5" xfId="12844" xr:uid="{00000000-0005-0000-0000-000017320000}"/>
    <cellStyle name="메모 3 2 2 2 5 2" xfId="12845" xr:uid="{00000000-0005-0000-0000-000018320000}"/>
    <cellStyle name="메모 3 2 2 2 6" xfId="12846" xr:uid="{00000000-0005-0000-0000-000019320000}"/>
    <cellStyle name="메모 3 2 2 3" xfId="12847" xr:uid="{00000000-0005-0000-0000-00001A320000}"/>
    <cellStyle name="메모 3 2 2 3 2" xfId="12848" xr:uid="{00000000-0005-0000-0000-00001B320000}"/>
    <cellStyle name="메모 3 2 2 3 2 2" xfId="12849" xr:uid="{00000000-0005-0000-0000-00001C320000}"/>
    <cellStyle name="메모 3 2 2 3 3" xfId="12850" xr:uid="{00000000-0005-0000-0000-00001D320000}"/>
    <cellStyle name="메모 3 2 2 4" xfId="12851" xr:uid="{00000000-0005-0000-0000-00001E320000}"/>
    <cellStyle name="메모 3 2 2 4 2" xfId="12852" xr:uid="{00000000-0005-0000-0000-00001F320000}"/>
    <cellStyle name="메모 3 2 2 4 2 2" xfId="12853" xr:uid="{00000000-0005-0000-0000-000020320000}"/>
    <cellStyle name="메모 3 2 2 4 3" xfId="12854" xr:uid="{00000000-0005-0000-0000-000021320000}"/>
    <cellStyle name="메모 3 2 2 5" xfId="12855" xr:uid="{00000000-0005-0000-0000-000022320000}"/>
    <cellStyle name="메모 3 2 2 5 2" xfId="12856" xr:uid="{00000000-0005-0000-0000-000023320000}"/>
    <cellStyle name="메모 3 2 2 5 2 2" xfId="12857" xr:uid="{00000000-0005-0000-0000-000024320000}"/>
    <cellStyle name="메모 3 2 2 5 3" xfId="12858" xr:uid="{00000000-0005-0000-0000-000025320000}"/>
    <cellStyle name="메모 3 2 2 6" xfId="12859" xr:uid="{00000000-0005-0000-0000-000026320000}"/>
    <cellStyle name="메모 3 2 2 6 2" xfId="12860" xr:uid="{00000000-0005-0000-0000-000027320000}"/>
    <cellStyle name="메모 3 2 2 6 2 2" xfId="12861" xr:uid="{00000000-0005-0000-0000-000028320000}"/>
    <cellStyle name="메모 3 2 2 6 3" xfId="12862" xr:uid="{00000000-0005-0000-0000-000029320000}"/>
    <cellStyle name="메모 3 2 2 7" xfId="12863" xr:uid="{00000000-0005-0000-0000-00002A320000}"/>
    <cellStyle name="메모 3 2 2 7 2" xfId="12864" xr:uid="{00000000-0005-0000-0000-00002B320000}"/>
    <cellStyle name="메모 3 2 2 8" xfId="12865" xr:uid="{00000000-0005-0000-0000-00002C320000}"/>
    <cellStyle name="메모 3 2 2 9" xfId="12866" xr:uid="{00000000-0005-0000-0000-00002D320000}"/>
    <cellStyle name="메모 3 2 3" xfId="12867" xr:uid="{00000000-0005-0000-0000-00002E320000}"/>
    <cellStyle name="메모 3 2 3 2" xfId="12868" xr:uid="{00000000-0005-0000-0000-00002F320000}"/>
    <cellStyle name="메모 3 2 3 2 2" xfId="12869" xr:uid="{00000000-0005-0000-0000-000030320000}"/>
    <cellStyle name="메모 3 2 3 2 2 2" xfId="12870" xr:uid="{00000000-0005-0000-0000-000031320000}"/>
    <cellStyle name="메모 3 2 3 2 3" xfId="12871" xr:uid="{00000000-0005-0000-0000-000032320000}"/>
    <cellStyle name="메모 3 2 3 3" xfId="12872" xr:uid="{00000000-0005-0000-0000-000033320000}"/>
    <cellStyle name="메모 3 2 3 3 2" xfId="12873" xr:uid="{00000000-0005-0000-0000-000034320000}"/>
    <cellStyle name="메모 3 2 3 3 2 2" xfId="12874" xr:uid="{00000000-0005-0000-0000-000035320000}"/>
    <cellStyle name="메모 3 2 3 3 3" xfId="12875" xr:uid="{00000000-0005-0000-0000-000036320000}"/>
    <cellStyle name="메모 3 2 3 4" xfId="12876" xr:uid="{00000000-0005-0000-0000-000037320000}"/>
    <cellStyle name="메모 3 2 3 4 2" xfId="12877" xr:uid="{00000000-0005-0000-0000-000038320000}"/>
    <cellStyle name="메모 3 2 3 4 2 2" xfId="12878" xr:uid="{00000000-0005-0000-0000-000039320000}"/>
    <cellStyle name="메모 3 2 3 4 3" xfId="12879" xr:uid="{00000000-0005-0000-0000-00003A320000}"/>
    <cellStyle name="메모 3 2 3 5" xfId="12880" xr:uid="{00000000-0005-0000-0000-00003B320000}"/>
    <cellStyle name="메모 3 2 3 5 2" xfId="12881" xr:uid="{00000000-0005-0000-0000-00003C320000}"/>
    <cellStyle name="메모 3 2 3 6" xfId="12882" xr:uid="{00000000-0005-0000-0000-00003D320000}"/>
    <cellStyle name="메모 3 2 4" xfId="12883" xr:uid="{00000000-0005-0000-0000-00003E320000}"/>
    <cellStyle name="메모 3 2 4 2" xfId="12884" xr:uid="{00000000-0005-0000-0000-00003F320000}"/>
    <cellStyle name="메모 3 2 4 2 2" xfId="12885" xr:uid="{00000000-0005-0000-0000-000040320000}"/>
    <cellStyle name="메모 3 2 4 2 2 2" xfId="12886" xr:uid="{00000000-0005-0000-0000-000041320000}"/>
    <cellStyle name="메모 3 2 4 2 3" xfId="12887" xr:uid="{00000000-0005-0000-0000-000042320000}"/>
    <cellStyle name="메모 3 2 4 3" xfId="12888" xr:uid="{00000000-0005-0000-0000-000043320000}"/>
    <cellStyle name="메모 3 2 4 3 2" xfId="12889" xr:uid="{00000000-0005-0000-0000-000044320000}"/>
    <cellStyle name="메모 3 2 4 3 2 2" xfId="12890" xr:uid="{00000000-0005-0000-0000-000045320000}"/>
    <cellStyle name="메모 3 2 4 3 3" xfId="12891" xr:uid="{00000000-0005-0000-0000-000046320000}"/>
    <cellStyle name="메모 3 2 4 4" xfId="12892" xr:uid="{00000000-0005-0000-0000-000047320000}"/>
    <cellStyle name="메모 3 2 4 4 2" xfId="12893" xr:uid="{00000000-0005-0000-0000-000048320000}"/>
    <cellStyle name="메모 3 2 4 4 2 2" xfId="12894" xr:uid="{00000000-0005-0000-0000-000049320000}"/>
    <cellStyle name="메모 3 2 4 4 3" xfId="12895" xr:uid="{00000000-0005-0000-0000-00004A320000}"/>
    <cellStyle name="메모 3 2 4 5" xfId="12896" xr:uid="{00000000-0005-0000-0000-00004B320000}"/>
    <cellStyle name="메모 3 2 4 5 2" xfId="12897" xr:uid="{00000000-0005-0000-0000-00004C320000}"/>
    <cellStyle name="메모 3 2 4 6" xfId="12898" xr:uid="{00000000-0005-0000-0000-00004D320000}"/>
    <cellStyle name="메모 3 2 5" xfId="12899" xr:uid="{00000000-0005-0000-0000-00004E320000}"/>
    <cellStyle name="메모 3 2 5 2" xfId="12900" xr:uid="{00000000-0005-0000-0000-00004F320000}"/>
    <cellStyle name="메모 3 2 5 2 2" xfId="12901" xr:uid="{00000000-0005-0000-0000-000050320000}"/>
    <cellStyle name="메모 3 2 5 3" xfId="12902" xr:uid="{00000000-0005-0000-0000-000051320000}"/>
    <cellStyle name="메모 3 2 6" xfId="12903" xr:uid="{00000000-0005-0000-0000-000052320000}"/>
    <cellStyle name="메모 3 2 6 2" xfId="12904" xr:uid="{00000000-0005-0000-0000-000053320000}"/>
    <cellStyle name="메모 3 2 6 2 2" xfId="12905" xr:uid="{00000000-0005-0000-0000-000054320000}"/>
    <cellStyle name="메모 3 2 6 3" xfId="12906" xr:uid="{00000000-0005-0000-0000-000055320000}"/>
    <cellStyle name="메모 3 2 7" xfId="12907" xr:uid="{00000000-0005-0000-0000-000056320000}"/>
    <cellStyle name="메모 3 2 7 2" xfId="12908" xr:uid="{00000000-0005-0000-0000-000057320000}"/>
    <cellStyle name="메모 3 2 7 2 2" xfId="12909" xr:uid="{00000000-0005-0000-0000-000058320000}"/>
    <cellStyle name="메모 3 2 7 3" xfId="12910" xr:uid="{00000000-0005-0000-0000-000059320000}"/>
    <cellStyle name="메모 3 2 8" xfId="12911" xr:uid="{00000000-0005-0000-0000-00005A320000}"/>
    <cellStyle name="메모 3 2 8 2" xfId="12912" xr:uid="{00000000-0005-0000-0000-00005B320000}"/>
    <cellStyle name="메모 3 2 8 2 2" xfId="12913" xr:uid="{00000000-0005-0000-0000-00005C320000}"/>
    <cellStyle name="메모 3 2 8 3" xfId="12914" xr:uid="{00000000-0005-0000-0000-00005D320000}"/>
    <cellStyle name="메모 3 2 9" xfId="12915" xr:uid="{00000000-0005-0000-0000-00005E320000}"/>
    <cellStyle name="메모 3 2 9 2" xfId="12916" xr:uid="{00000000-0005-0000-0000-00005F320000}"/>
    <cellStyle name="메모 3 3" xfId="12917" xr:uid="{00000000-0005-0000-0000-000060320000}"/>
    <cellStyle name="메모 3 3 10" xfId="12918" xr:uid="{00000000-0005-0000-0000-000061320000}"/>
    <cellStyle name="메모 3 3 11" xfId="12919" xr:uid="{00000000-0005-0000-0000-000062320000}"/>
    <cellStyle name="메모 3 3 2" xfId="12920" xr:uid="{00000000-0005-0000-0000-000063320000}"/>
    <cellStyle name="메모 3 3 2 2" xfId="12921" xr:uid="{00000000-0005-0000-0000-000064320000}"/>
    <cellStyle name="메모 3 3 2 2 2" xfId="12922" xr:uid="{00000000-0005-0000-0000-000065320000}"/>
    <cellStyle name="메모 3 3 2 2 2 2" xfId="12923" xr:uid="{00000000-0005-0000-0000-000066320000}"/>
    <cellStyle name="메모 3 3 2 2 2 2 2" xfId="12924" xr:uid="{00000000-0005-0000-0000-000067320000}"/>
    <cellStyle name="메모 3 3 2 2 2 3" xfId="12925" xr:uid="{00000000-0005-0000-0000-000068320000}"/>
    <cellStyle name="메모 3 3 2 2 3" xfId="12926" xr:uid="{00000000-0005-0000-0000-000069320000}"/>
    <cellStyle name="메모 3 3 2 2 3 2" xfId="12927" xr:uid="{00000000-0005-0000-0000-00006A320000}"/>
    <cellStyle name="메모 3 3 2 2 3 2 2" xfId="12928" xr:uid="{00000000-0005-0000-0000-00006B320000}"/>
    <cellStyle name="메모 3 3 2 2 3 3" xfId="12929" xr:uid="{00000000-0005-0000-0000-00006C320000}"/>
    <cellStyle name="메모 3 3 2 2 4" xfId="12930" xr:uid="{00000000-0005-0000-0000-00006D320000}"/>
    <cellStyle name="메모 3 3 2 2 4 2" xfId="12931" xr:uid="{00000000-0005-0000-0000-00006E320000}"/>
    <cellStyle name="메모 3 3 2 2 4 2 2" xfId="12932" xr:uid="{00000000-0005-0000-0000-00006F320000}"/>
    <cellStyle name="메모 3 3 2 2 4 3" xfId="12933" xr:uid="{00000000-0005-0000-0000-000070320000}"/>
    <cellStyle name="메모 3 3 2 2 5" xfId="12934" xr:uid="{00000000-0005-0000-0000-000071320000}"/>
    <cellStyle name="메모 3 3 2 2 5 2" xfId="12935" xr:uid="{00000000-0005-0000-0000-000072320000}"/>
    <cellStyle name="메모 3 3 2 2 6" xfId="12936" xr:uid="{00000000-0005-0000-0000-000073320000}"/>
    <cellStyle name="메모 3 3 2 3" xfId="12937" xr:uid="{00000000-0005-0000-0000-000074320000}"/>
    <cellStyle name="메모 3 3 2 3 2" xfId="12938" xr:uid="{00000000-0005-0000-0000-000075320000}"/>
    <cellStyle name="메모 3 3 2 3 2 2" xfId="12939" xr:uid="{00000000-0005-0000-0000-000076320000}"/>
    <cellStyle name="메모 3 3 2 3 3" xfId="12940" xr:uid="{00000000-0005-0000-0000-000077320000}"/>
    <cellStyle name="메모 3 3 2 4" xfId="12941" xr:uid="{00000000-0005-0000-0000-000078320000}"/>
    <cellStyle name="메모 3 3 2 4 2" xfId="12942" xr:uid="{00000000-0005-0000-0000-000079320000}"/>
    <cellStyle name="메모 3 3 2 4 2 2" xfId="12943" xr:uid="{00000000-0005-0000-0000-00007A320000}"/>
    <cellStyle name="메모 3 3 2 4 3" xfId="12944" xr:uid="{00000000-0005-0000-0000-00007B320000}"/>
    <cellStyle name="메모 3 3 2 5" xfId="12945" xr:uid="{00000000-0005-0000-0000-00007C320000}"/>
    <cellStyle name="메모 3 3 2 5 2" xfId="12946" xr:uid="{00000000-0005-0000-0000-00007D320000}"/>
    <cellStyle name="메모 3 3 2 5 2 2" xfId="12947" xr:uid="{00000000-0005-0000-0000-00007E320000}"/>
    <cellStyle name="메모 3 3 2 5 3" xfId="12948" xr:uid="{00000000-0005-0000-0000-00007F320000}"/>
    <cellStyle name="메모 3 3 2 6" xfId="12949" xr:uid="{00000000-0005-0000-0000-000080320000}"/>
    <cellStyle name="메모 3 3 2 6 2" xfId="12950" xr:uid="{00000000-0005-0000-0000-000081320000}"/>
    <cellStyle name="메모 3 3 2 6 2 2" xfId="12951" xr:uid="{00000000-0005-0000-0000-000082320000}"/>
    <cellStyle name="메모 3 3 2 6 3" xfId="12952" xr:uid="{00000000-0005-0000-0000-000083320000}"/>
    <cellStyle name="메모 3 3 2 7" xfId="12953" xr:uid="{00000000-0005-0000-0000-000084320000}"/>
    <cellStyle name="메모 3 3 2 7 2" xfId="12954" xr:uid="{00000000-0005-0000-0000-000085320000}"/>
    <cellStyle name="메모 3 3 2 8" xfId="12955" xr:uid="{00000000-0005-0000-0000-000086320000}"/>
    <cellStyle name="메모 3 3 2 9" xfId="12956" xr:uid="{00000000-0005-0000-0000-000087320000}"/>
    <cellStyle name="메모 3 3 3" xfId="12957" xr:uid="{00000000-0005-0000-0000-000088320000}"/>
    <cellStyle name="메모 3 3 3 2" xfId="12958" xr:uid="{00000000-0005-0000-0000-000089320000}"/>
    <cellStyle name="메모 3 3 3 2 2" xfId="12959" xr:uid="{00000000-0005-0000-0000-00008A320000}"/>
    <cellStyle name="메모 3 3 3 2 2 2" xfId="12960" xr:uid="{00000000-0005-0000-0000-00008B320000}"/>
    <cellStyle name="메모 3 3 3 2 3" xfId="12961" xr:uid="{00000000-0005-0000-0000-00008C320000}"/>
    <cellStyle name="메모 3 3 3 3" xfId="12962" xr:uid="{00000000-0005-0000-0000-00008D320000}"/>
    <cellStyle name="메모 3 3 3 3 2" xfId="12963" xr:uid="{00000000-0005-0000-0000-00008E320000}"/>
    <cellStyle name="메모 3 3 3 3 2 2" xfId="12964" xr:uid="{00000000-0005-0000-0000-00008F320000}"/>
    <cellStyle name="메모 3 3 3 3 3" xfId="12965" xr:uid="{00000000-0005-0000-0000-000090320000}"/>
    <cellStyle name="메모 3 3 3 4" xfId="12966" xr:uid="{00000000-0005-0000-0000-000091320000}"/>
    <cellStyle name="메모 3 3 3 4 2" xfId="12967" xr:uid="{00000000-0005-0000-0000-000092320000}"/>
    <cellStyle name="메모 3 3 3 4 2 2" xfId="12968" xr:uid="{00000000-0005-0000-0000-000093320000}"/>
    <cellStyle name="메모 3 3 3 4 3" xfId="12969" xr:uid="{00000000-0005-0000-0000-000094320000}"/>
    <cellStyle name="메모 3 3 3 5" xfId="12970" xr:uid="{00000000-0005-0000-0000-000095320000}"/>
    <cellStyle name="메모 3 3 3 5 2" xfId="12971" xr:uid="{00000000-0005-0000-0000-000096320000}"/>
    <cellStyle name="메모 3 3 3 6" xfId="12972" xr:uid="{00000000-0005-0000-0000-000097320000}"/>
    <cellStyle name="메모 3 3 4" xfId="12973" xr:uid="{00000000-0005-0000-0000-000098320000}"/>
    <cellStyle name="메모 3 3 4 2" xfId="12974" xr:uid="{00000000-0005-0000-0000-000099320000}"/>
    <cellStyle name="메모 3 3 4 2 2" xfId="12975" xr:uid="{00000000-0005-0000-0000-00009A320000}"/>
    <cellStyle name="메모 3 3 4 2 2 2" xfId="12976" xr:uid="{00000000-0005-0000-0000-00009B320000}"/>
    <cellStyle name="메모 3 3 4 2 3" xfId="12977" xr:uid="{00000000-0005-0000-0000-00009C320000}"/>
    <cellStyle name="메모 3 3 4 3" xfId="12978" xr:uid="{00000000-0005-0000-0000-00009D320000}"/>
    <cellStyle name="메모 3 3 4 3 2" xfId="12979" xr:uid="{00000000-0005-0000-0000-00009E320000}"/>
    <cellStyle name="메모 3 3 4 3 2 2" xfId="12980" xr:uid="{00000000-0005-0000-0000-00009F320000}"/>
    <cellStyle name="메모 3 3 4 3 3" xfId="12981" xr:uid="{00000000-0005-0000-0000-0000A0320000}"/>
    <cellStyle name="메모 3 3 4 4" xfId="12982" xr:uid="{00000000-0005-0000-0000-0000A1320000}"/>
    <cellStyle name="메모 3 3 4 4 2" xfId="12983" xr:uid="{00000000-0005-0000-0000-0000A2320000}"/>
    <cellStyle name="메모 3 3 4 4 2 2" xfId="12984" xr:uid="{00000000-0005-0000-0000-0000A3320000}"/>
    <cellStyle name="메모 3 3 4 4 3" xfId="12985" xr:uid="{00000000-0005-0000-0000-0000A4320000}"/>
    <cellStyle name="메모 3 3 4 5" xfId="12986" xr:uid="{00000000-0005-0000-0000-0000A5320000}"/>
    <cellStyle name="메모 3 3 4 5 2" xfId="12987" xr:uid="{00000000-0005-0000-0000-0000A6320000}"/>
    <cellStyle name="메모 3 3 4 6" xfId="12988" xr:uid="{00000000-0005-0000-0000-0000A7320000}"/>
    <cellStyle name="메모 3 3 5" xfId="12989" xr:uid="{00000000-0005-0000-0000-0000A8320000}"/>
    <cellStyle name="메모 3 3 5 2" xfId="12990" xr:uid="{00000000-0005-0000-0000-0000A9320000}"/>
    <cellStyle name="메모 3 3 5 2 2" xfId="12991" xr:uid="{00000000-0005-0000-0000-0000AA320000}"/>
    <cellStyle name="메모 3 3 5 3" xfId="12992" xr:uid="{00000000-0005-0000-0000-0000AB320000}"/>
    <cellStyle name="메모 3 3 6" xfId="12993" xr:uid="{00000000-0005-0000-0000-0000AC320000}"/>
    <cellStyle name="메모 3 3 6 2" xfId="12994" xr:uid="{00000000-0005-0000-0000-0000AD320000}"/>
    <cellStyle name="메모 3 3 6 2 2" xfId="12995" xr:uid="{00000000-0005-0000-0000-0000AE320000}"/>
    <cellStyle name="메모 3 3 6 3" xfId="12996" xr:uid="{00000000-0005-0000-0000-0000AF320000}"/>
    <cellStyle name="메모 3 3 7" xfId="12997" xr:uid="{00000000-0005-0000-0000-0000B0320000}"/>
    <cellStyle name="메모 3 3 7 2" xfId="12998" xr:uid="{00000000-0005-0000-0000-0000B1320000}"/>
    <cellStyle name="메모 3 3 7 2 2" xfId="12999" xr:uid="{00000000-0005-0000-0000-0000B2320000}"/>
    <cellStyle name="메모 3 3 7 3" xfId="13000" xr:uid="{00000000-0005-0000-0000-0000B3320000}"/>
    <cellStyle name="메모 3 3 8" xfId="13001" xr:uid="{00000000-0005-0000-0000-0000B4320000}"/>
    <cellStyle name="메모 3 3 8 2" xfId="13002" xr:uid="{00000000-0005-0000-0000-0000B5320000}"/>
    <cellStyle name="메모 3 3 8 2 2" xfId="13003" xr:uid="{00000000-0005-0000-0000-0000B6320000}"/>
    <cellStyle name="메모 3 3 8 3" xfId="13004" xr:uid="{00000000-0005-0000-0000-0000B7320000}"/>
    <cellStyle name="메모 3 3 9" xfId="13005" xr:uid="{00000000-0005-0000-0000-0000B8320000}"/>
    <cellStyle name="메모 3 3 9 2" xfId="13006" xr:uid="{00000000-0005-0000-0000-0000B9320000}"/>
    <cellStyle name="메모 3 4" xfId="13007" xr:uid="{00000000-0005-0000-0000-0000BA320000}"/>
    <cellStyle name="메모 3 4 10" xfId="13008" xr:uid="{00000000-0005-0000-0000-0000BB320000}"/>
    <cellStyle name="메모 3 4 2" xfId="13009" xr:uid="{00000000-0005-0000-0000-0000BC320000}"/>
    <cellStyle name="메모 3 4 2 2" xfId="13010" xr:uid="{00000000-0005-0000-0000-0000BD320000}"/>
    <cellStyle name="메모 3 4 2 2 2" xfId="13011" xr:uid="{00000000-0005-0000-0000-0000BE320000}"/>
    <cellStyle name="메모 3 4 2 2 2 2" xfId="13012" xr:uid="{00000000-0005-0000-0000-0000BF320000}"/>
    <cellStyle name="메모 3 4 2 2 2 2 2" xfId="13013" xr:uid="{00000000-0005-0000-0000-0000C0320000}"/>
    <cellStyle name="메모 3 4 2 2 2 3" xfId="13014" xr:uid="{00000000-0005-0000-0000-0000C1320000}"/>
    <cellStyle name="메모 3 4 2 2 3" xfId="13015" xr:uid="{00000000-0005-0000-0000-0000C2320000}"/>
    <cellStyle name="메모 3 4 2 2 3 2" xfId="13016" xr:uid="{00000000-0005-0000-0000-0000C3320000}"/>
    <cellStyle name="메모 3 4 2 2 3 2 2" xfId="13017" xr:uid="{00000000-0005-0000-0000-0000C4320000}"/>
    <cellStyle name="메모 3 4 2 2 3 3" xfId="13018" xr:uid="{00000000-0005-0000-0000-0000C5320000}"/>
    <cellStyle name="메모 3 4 2 2 4" xfId="13019" xr:uid="{00000000-0005-0000-0000-0000C6320000}"/>
    <cellStyle name="메모 3 4 2 2 4 2" xfId="13020" xr:uid="{00000000-0005-0000-0000-0000C7320000}"/>
    <cellStyle name="메모 3 4 2 2 4 2 2" xfId="13021" xr:uid="{00000000-0005-0000-0000-0000C8320000}"/>
    <cellStyle name="메모 3 4 2 2 4 3" xfId="13022" xr:uid="{00000000-0005-0000-0000-0000C9320000}"/>
    <cellStyle name="메모 3 4 2 2 5" xfId="13023" xr:uid="{00000000-0005-0000-0000-0000CA320000}"/>
    <cellStyle name="메모 3 4 2 2 5 2" xfId="13024" xr:uid="{00000000-0005-0000-0000-0000CB320000}"/>
    <cellStyle name="메모 3 4 2 2 6" xfId="13025" xr:uid="{00000000-0005-0000-0000-0000CC320000}"/>
    <cellStyle name="메모 3 4 2 3" xfId="13026" xr:uid="{00000000-0005-0000-0000-0000CD320000}"/>
    <cellStyle name="메모 3 4 2 3 2" xfId="13027" xr:uid="{00000000-0005-0000-0000-0000CE320000}"/>
    <cellStyle name="메모 3 4 2 3 2 2" xfId="13028" xr:uid="{00000000-0005-0000-0000-0000CF320000}"/>
    <cellStyle name="메모 3 4 2 3 3" xfId="13029" xr:uid="{00000000-0005-0000-0000-0000D0320000}"/>
    <cellStyle name="메모 3 4 2 4" xfId="13030" xr:uid="{00000000-0005-0000-0000-0000D1320000}"/>
    <cellStyle name="메모 3 4 2 4 2" xfId="13031" xr:uid="{00000000-0005-0000-0000-0000D2320000}"/>
    <cellStyle name="메모 3 4 2 4 2 2" xfId="13032" xr:uid="{00000000-0005-0000-0000-0000D3320000}"/>
    <cellStyle name="메모 3 4 2 4 3" xfId="13033" xr:uid="{00000000-0005-0000-0000-0000D4320000}"/>
    <cellStyle name="메모 3 4 2 5" xfId="13034" xr:uid="{00000000-0005-0000-0000-0000D5320000}"/>
    <cellStyle name="메모 3 4 2 5 2" xfId="13035" xr:uid="{00000000-0005-0000-0000-0000D6320000}"/>
    <cellStyle name="메모 3 4 2 5 2 2" xfId="13036" xr:uid="{00000000-0005-0000-0000-0000D7320000}"/>
    <cellStyle name="메모 3 4 2 5 3" xfId="13037" xr:uid="{00000000-0005-0000-0000-0000D8320000}"/>
    <cellStyle name="메모 3 4 2 6" xfId="13038" xr:uid="{00000000-0005-0000-0000-0000D9320000}"/>
    <cellStyle name="메모 3 4 2 6 2" xfId="13039" xr:uid="{00000000-0005-0000-0000-0000DA320000}"/>
    <cellStyle name="메모 3 4 2 7" xfId="13040" xr:uid="{00000000-0005-0000-0000-0000DB320000}"/>
    <cellStyle name="메모 3 4 2 8" xfId="13041" xr:uid="{00000000-0005-0000-0000-0000DC320000}"/>
    <cellStyle name="메모 3 4 3" xfId="13042" xr:uid="{00000000-0005-0000-0000-0000DD320000}"/>
    <cellStyle name="메모 3 4 3 2" xfId="13043" xr:uid="{00000000-0005-0000-0000-0000DE320000}"/>
    <cellStyle name="메모 3 4 3 2 2" xfId="13044" xr:uid="{00000000-0005-0000-0000-0000DF320000}"/>
    <cellStyle name="메모 3 4 3 2 2 2" xfId="13045" xr:uid="{00000000-0005-0000-0000-0000E0320000}"/>
    <cellStyle name="메모 3 4 3 2 3" xfId="13046" xr:uid="{00000000-0005-0000-0000-0000E1320000}"/>
    <cellStyle name="메모 3 4 3 3" xfId="13047" xr:uid="{00000000-0005-0000-0000-0000E2320000}"/>
    <cellStyle name="메모 3 4 3 3 2" xfId="13048" xr:uid="{00000000-0005-0000-0000-0000E3320000}"/>
    <cellStyle name="메모 3 4 3 3 2 2" xfId="13049" xr:uid="{00000000-0005-0000-0000-0000E4320000}"/>
    <cellStyle name="메모 3 4 3 3 3" xfId="13050" xr:uid="{00000000-0005-0000-0000-0000E5320000}"/>
    <cellStyle name="메모 3 4 3 4" xfId="13051" xr:uid="{00000000-0005-0000-0000-0000E6320000}"/>
    <cellStyle name="메모 3 4 3 4 2" xfId="13052" xr:uid="{00000000-0005-0000-0000-0000E7320000}"/>
    <cellStyle name="메모 3 4 3 4 2 2" xfId="13053" xr:uid="{00000000-0005-0000-0000-0000E8320000}"/>
    <cellStyle name="메모 3 4 3 4 3" xfId="13054" xr:uid="{00000000-0005-0000-0000-0000E9320000}"/>
    <cellStyle name="메모 3 4 3 5" xfId="13055" xr:uid="{00000000-0005-0000-0000-0000EA320000}"/>
    <cellStyle name="메모 3 4 3 5 2" xfId="13056" xr:uid="{00000000-0005-0000-0000-0000EB320000}"/>
    <cellStyle name="메모 3 4 3 6" xfId="13057" xr:uid="{00000000-0005-0000-0000-0000EC320000}"/>
    <cellStyle name="메모 3 4 4" xfId="13058" xr:uid="{00000000-0005-0000-0000-0000ED320000}"/>
    <cellStyle name="메모 3 4 4 2" xfId="13059" xr:uid="{00000000-0005-0000-0000-0000EE320000}"/>
    <cellStyle name="메모 3 4 4 2 2" xfId="13060" xr:uid="{00000000-0005-0000-0000-0000EF320000}"/>
    <cellStyle name="메모 3 4 4 3" xfId="13061" xr:uid="{00000000-0005-0000-0000-0000F0320000}"/>
    <cellStyle name="메모 3 4 5" xfId="13062" xr:uid="{00000000-0005-0000-0000-0000F1320000}"/>
    <cellStyle name="메모 3 4 5 2" xfId="13063" xr:uid="{00000000-0005-0000-0000-0000F2320000}"/>
    <cellStyle name="메모 3 4 5 2 2" xfId="13064" xr:uid="{00000000-0005-0000-0000-0000F3320000}"/>
    <cellStyle name="메모 3 4 5 3" xfId="13065" xr:uid="{00000000-0005-0000-0000-0000F4320000}"/>
    <cellStyle name="메모 3 4 6" xfId="13066" xr:uid="{00000000-0005-0000-0000-0000F5320000}"/>
    <cellStyle name="메모 3 4 6 2" xfId="13067" xr:uid="{00000000-0005-0000-0000-0000F6320000}"/>
    <cellStyle name="메모 3 4 6 2 2" xfId="13068" xr:uid="{00000000-0005-0000-0000-0000F7320000}"/>
    <cellStyle name="메모 3 4 6 3" xfId="13069" xr:uid="{00000000-0005-0000-0000-0000F8320000}"/>
    <cellStyle name="메모 3 4 7" xfId="13070" xr:uid="{00000000-0005-0000-0000-0000F9320000}"/>
    <cellStyle name="메모 3 4 7 2" xfId="13071" xr:uid="{00000000-0005-0000-0000-0000FA320000}"/>
    <cellStyle name="메모 3 4 7 2 2" xfId="13072" xr:uid="{00000000-0005-0000-0000-0000FB320000}"/>
    <cellStyle name="메모 3 4 7 3" xfId="13073" xr:uid="{00000000-0005-0000-0000-0000FC320000}"/>
    <cellStyle name="메모 3 4 8" xfId="13074" xr:uid="{00000000-0005-0000-0000-0000FD320000}"/>
    <cellStyle name="메모 3 4 8 2" xfId="13075" xr:uid="{00000000-0005-0000-0000-0000FE320000}"/>
    <cellStyle name="메모 3 4 9" xfId="13076" xr:uid="{00000000-0005-0000-0000-0000FF320000}"/>
    <cellStyle name="메모 3 5" xfId="13077" xr:uid="{00000000-0005-0000-0000-000000330000}"/>
    <cellStyle name="메모 3 5 2" xfId="13078" xr:uid="{00000000-0005-0000-0000-000001330000}"/>
    <cellStyle name="메모 3 5 2 2" xfId="13079" xr:uid="{00000000-0005-0000-0000-000002330000}"/>
    <cellStyle name="메모 3 5 2 2 2" xfId="13080" xr:uid="{00000000-0005-0000-0000-000003330000}"/>
    <cellStyle name="메모 3 5 2 2 2 2" xfId="13081" xr:uid="{00000000-0005-0000-0000-000004330000}"/>
    <cellStyle name="메모 3 5 2 2 3" xfId="13082" xr:uid="{00000000-0005-0000-0000-000005330000}"/>
    <cellStyle name="메모 3 5 2 3" xfId="13083" xr:uid="{00000000-0005-0000-0000-000006330000}"/>
    <cellStyle name="메모 3 5 2 3 2" xfId="13084" xr:uid="{00000000-0005-0000-0000-000007330000}"/>
    <cellStyle name="메모 3 5 2 3 2 2" xfId="13085" xr:uid="{00000000-0005-0000-0000-000008330000}"/>
    <cellStyle name="메모 3 5 2 3 3" xfId="13086" xr:uid="{00000000-0005-0000-0000-000009330000}"/>
    <cellStyle name="메모 3 5 2 4" xfId="13087" xr:uid="{00000000-0005-0000-0000-00000A330000}"/>
    <cellStyle name="메모 3 5 2 4 2" xfId="13088" xr:uid="{00000000-0005-0000-0000-00000B330000}"/>
    <cellStyle name="메모 3 5 2 4 2 2" xfId="13089" xr:uid="{00000000-0005-0000-0000-00000C330000}"/>
    <cellStyle name="메모 3 5 2 4 3" xfId="13090" xr:uid="{00000000-0005-0000-0000-00000D330000}"/>
    <cellStyle name="메모 3 5 2 5" xfId="13091" xr:uid="{00000000-0005-0000-0000-00000E330000}"/>
    <cellStyle name="메모 3 5 2 5 2" xfId="13092" xr:uid="{00000000-0005-0000-0000-00000F330000}"/>
    <cellStyle name="메모 3 5 2 6" xfId="13093" xr:uid="{00000000-0005-0000-0000-000010330000}"/>
    <cellStyle name="메모 3 5 3" xfId="13094" xr:uid="{00000000-0005-0000-0000-000011330000}"/>
    <cellStyle name="메모 3 5 3 2" xfId="13095" xr:uid="{00000000-0005-0000-0000-000012330000}"/>
    <cellStyle name="메모 3 5 3 2 2" xfId="13096" xr:uid="{00000000-0005-0000-0000-000013330000}"/>
    <cellStyle name="메모 3 5 3 3" xfId="13097" xr:uid="{00000000-0005-0000-0000-000014330000}"/>
    <cellStyle name="메모 3 5 4" xfId="13098" xr:uid="{00000000-0005-0000-0000-000015330000}"/>
    <cellStyle name="메모 3 5 4 2" xfId="13099" xr:uid="{00000000-0005-0000-0000-000016330000}"/>
    <cellStyle name="메모 3 5 4 2 2" xfId="13100" xr:uid="{00000000-0005-0000-0000-000017330000}"/>
    <cellStyle name="메모 3 5 4 3" xfId="13101" xr:uid="{00000000-0005-0000-0000-000018330000}"/>
    <cellStyle name="메모 3 5 5" xfId="13102" xr:uid="{00000000-0005-0000-0000-000019330000}"/>
    <cellStyle name="메모 3 5 5 2" xfId="13103" xr:uid="{00000000-0005-0000-0000-00001A330000}"/>
    <cellStyle name="메모 3 5 5 2 2" xfId="13104" xr:uid="{00000000-0005-0000-0000-00001B330000}"/>
    <cellStyle name="메모 3 5 5 3" xfId="13105" xr:uid="{00000000-0005-0000-0000-00001C330000}"/>
    <cellStyle name="메모 3 5 6" xfId="13106" xr:uid="{00000000-0005-0000-0000-00001D330000}"/>
    <cellStyle name="메모 3 5 6 2" xfId="13107" xr:uid="{00000000-0005-0000-0000-00001E330000}"/>
    <cellStyle name="메모 3 5 7" xfId="13108" xr:uid="{00000000-0005-0000-0000-00001F330000}"/>
    <cellStyle name="메모 3 5 8" xfId="13109" xr:uid="{00000000-0005-0000-0000-000020330000}"/>
    <cellStyle name="메모 3 6" xfId="13110" xr:uid="{00000000-0005-0000-0000-000021330000}"/>
    <cellStyle name="메모 3 6 2" xfId="13111" xr:uid="{00000000-0005-0000-0000-000022330000}"/>
    <cellStyle name="메모 3 6 2 2" xfId="13112" xr:uid="{00000000-0005-0000-0000-000023330000}"/>
    <cellStyle name="메모 3 6 2 2 2" xfId="13113" xr:uid="{00000000-0005-0000-0000-000024330000}"/>
    <cellStyle name="메모 3 6 2 3" xfId="13114" xr:uid="{00000000-0005-0000-0000-000025330000}"/>
    <cellStyle name="메모 3 6 3" xfId="13115" xr:uid="{00000000-0005-0000-0000-000026330000}"/>
    <cellStyle name="메모 3 6 3 2" xfId="13116" xr:uid="{00000000-0005-0000-0000-000027330000}"/>
    <cellStyle name="메모 3 6 3 2 2" xfId="13117" xr:uid="{00000000-0005-0000-0000-000028330000}"/>
    <cellStyle name="메모 3 6 3 3" xfId="13118" xr:uid="{00000000-0005-0000-0000-000029330000}"/>
    <cellStyle name="메모 3 6 4" xfId="13119" xr:uid="{00000000-0005-0000-0000-00002A330000}"/>
    <cellStyle name="메모 3 6 4 2" xfId="13120" xr:uid="{00000000-0005-0000-0000-00002B330000}"/>
    <cellStyle name="메모 3 6 4 2 2" xfId="13121" xr:uid="{00000000-0005-0000-0000-00002C330000}"/>
    <cellStyle name="메모 3 6 4 3" xfId="13122" xr:uid="{00000000-0005-0000-0000-00002D330000}"/>
    <cellStyle name="메모 3 6 5" xfId="13123" xr:uid="{00000000-0005-0000-0000-00002E330000}"/>
    <cellStyle name="메모 3 6 5 2" xfId="13124" xr:uid="{00000000-0005-0000-0000-00002F330000}"/>
    <cellStyle name="메모 3 6 6" xfId="13125" xr:uid="{00000000-0005-0000-0000-000030330000}"/>
    <cellStyle name="메모 3 7" xfId="13126" xr:uid="{00000000-0005-0000-0000-000031330000}"/>
    <cellStyle name="메모 3 7 2" xfId="13127" xr:uid="{00000000-0005-0000-0000-000032330000}"/>
    <cellStyle name="메모 3 7 2 2" xfId="13128" xr:uid="{00000000-0005-0000-0000-000033330000}"/>
    <cellStyle name="메모 3 7 2 2 2" xfId="13129" xr:uid="{00000000-0005-0000-0000-000034330000}"/>
    <cellStyle name="메모 3 7 2 3" xfId="13130" xr:uid="{00000000-0005-0000-0000-000035330000}"/>
    <cellStyle name="메모 3 7 3" xfId="13131" xr:uid="{00000000-0005-0000-0000-000036330000}"/>
    <cellStyle name="메모 3 7 3 2" xfId="13132" xr:uid="{00000000-0005-0000-0000-000037330000}"/>
    <cellStyle name="메모 3 7 3 2 2" xfId="13133" xr:uid="{00000000-0005-0000-0000-000038330000}"/>
    <cellStyle name="메모 3 7 3 3" xfId="13134" xr:uid="{00000000-0005-0000-0000-000039330000}"/>
    <cellStyle name="메모 3 7 4" xfId="13135" xr:uid="{00000000-0005-0000-0000-00003A330000}"/>
    <cellStyle name="메모 3 7 4 2" xfId="13136" xr:uid="{00000000-0005-0000-0000-00003B330000}"/>
    <cellStyle name="메모 3 7 4 2 2" xfId="13137" xr:uid="{00000000-0005-0000-0000-00003C330000}"/>
    <cellStyle name="메모 3 7 4 3" xfId="13138" xr:uid="{00000000-0005-0000-0000-00003D330000}"/>
    <cellStyle name="메모 3 7 5" xfId="13139" xr:uid="{00000000-0005-0000-0000-00003E330000}"/>
    <cellStyle name="메모 3 7 5 2" xfId="13140" xr:uid="{00000000-0005-0000-0000-00003F330000}"/>
    <cellStyle name="메모 3 7 6" xfId="13141" xr:uid="{00000000-0005-0000-0000-000040330000}"/>
    <cellStyle name="메모 3 8" xfId="13142" xr:uid="{00000000-0005-0000-0000-000041330000}"/>
    <cellStyle name="메모 3 8 2" xfId="13143" xr:uid="{00000000-0005-0000-0000-000042330000}"/>
    <cellStyle name="메모 3 8 2 2" xfId="13144" xr:uid="{00000000-0005-0000-0000-000043330000}"/>
    <cellStyle name="메모 3 8 3" xfId="13145" xr:uid="{00000000-0005-0000-0000-000044330000}"/>
    <cellStyle name="메모 3 9" xfId="13146" xr:uid="{00000000-0005-0000-0000-000045330000}"/>
    <cellStyle name="메모 3 9 2" xfId="13147" xr:uid="{00000000-0005-0000-0000-000046330000}"/>
    <cellStyle name="메모 3 9 2 2" xfId="13148" xr:uid="{00000000-0005-0000-0000-000047330000}"/>
    <cellStyle name="메모 3 9 3" xfId="13149" xr:uid="{00000000-0005-0000-0000-000048330000}"/>
    <cellStyle name="메모 4" xfId="13150" xr:uid="{00000000-0005-0000-0000-000049330000}"/>
    <cellStyle name="메모 4 10" xfId="13151" xr:uid="{00000000-0005-0000-0000-00004A330000}"/>
    <cellStyle name="메모 4 11" xfId="13152" xr:uid="{00000000-0005-0000-0000-00004B330000}"/>
    <cellStyle name="메모 4 2" xfId="13153" xr:uid="{00000000-0005-0000-0000-00004C330000}"/>
    <cellStyle name="메모 4 2 2" xfId="13154" xr:uid="{00000000-0005-0000-0000-00004D330000}"/>
    <cellStyle name="메모 4 2 2 2" xfId="13155" xr:uid="{00000000-0005-0000-0000-00004E330000}"/>
    <cellStyle name="메모 4 2 2 2 2" xfId="13156" xr:uid="{00000000-0005-0000-0000-00004F330000}"/>
    <cellStyle name="메모 4 2 2 2 2 2" xfId="13157" xr:uid="{00000000-0005-0000-0000-000050330000}"/>
    <cellStyle name="메모 4 2 2 2 3" xfId="13158" xr:uid="{00000000-0005-0000-0000-000051330000}"/>
    <cellStyle name="메모 4 2 2 3" xfId="13159" xr:uid="{00000000-0005-0000-0000-000052330000}"/>
    <cellStyle name="메모 4 2 2 3 2" xfId="13160" xr:uid="{00000000-0005-0000-0000-000053330000}"/>
    <cellStyle name="메모 4 2 2 3 2 2" xfId="13161" xr:uid="{00000000-0005-0000-0000-000054330000}"/>
    <cellStyle name="메모 4 2 2 3 3" xfId="13162" xr:uid="{00000000-0005-0000-0000-000055330000}"/>
    <cellStyle name="메모 4 2 2 4" xfId="13163" xr:uid="{00000000-0005-0000-0000-000056330000}"/>
    <cellStyle name="메모 4 2 2 4 2" xfId="13164" xr:uid="{00000000-0005-0000-0000-000057330000}"/>
    <cellStyle name="메모 4 2 2 4 2 2" xfId="13165" xr:uid="{00000000-0005-0000-0000-000058330000}"/>
    <cellStyle name="메모 4 2 2 4 3" xfId="13166" xr:uid="{00000000-0005-0000-0000-000059330000}"/>
    <cellStyle name="메모 4 2 2 5" xfId="13167" xr:uid="{00000000-0005-0000-0000-00005A330000}"/>
    <cellStyle name="메모 4 2 2 5 2" xfId="13168" xr:uid="{00000000-0005-0000-0000-00005B330000}"/>
    <cellStyle name="메모 4 2 2 6" xfId="13169" xr:uid="{00000000-0005-0000-0000-00005C330000}"/>
    <cellStyle name="메모 4 2 3" xfId="13170" xr:uid="{00000000-0005-0000-0000-00005D330000}"/>
    <cellStyle name="메모 4 2 3 2" xfId="13171" xr:uid="{00000000-0005-0000-0000-00005E330000}"/>
    <cellStyle name="메모 4 2 3 2 2" xfId="13172" xr:uid="{00000000-0005-0000-0000-00005F330000}"/>
    <cellStyle name="메모 4 2 3 3" xfId="13173" xr:uid="{00000000-0005-0000-0000-000060330000}"/>
    <cellStyle name="메모 4 2 4" xfId="13174" xr:uid="{00000000-0005-0000-0000-000061330000}"/>
    <cellStyle name="메모 4 2 4 2" xfId="13175" xr:uid="{00000000-0005-0000-0000-000062330000}"/>
    <cellStyle name="메모 4 2 4 2 2" xfId="13176" xr:uid="{00000000-0005-0000-0000-000063330000}"/>
    <cellStyle name="메모 4 2 4 3" xfId="13177" xr:uid="{00000000-0005-0000-0000-000064330000}"/>
    <cellStyle name="메모 4 2 5" xfId="13178" xr:uid="{00000000-0005-0000-0000-000065330000}"/>
    <cellStyle name="메모 4 2 5 2" xfId="13179" xr:uid="{00000000-0005-0000-0000-000066330000}"/>
    <cellStyle name="메모 4 2 5 2 2" xfId="13180" xr:uid="{00000000-0005-0000-0000-000067330000}"/>
    <cellStyle name="메모 4 2 5 3" xfId="13181" xr:uid="{00000000-0005-0000-0000-000068330000}"/>
    <cellStyle name="메모 4 2 6" xfId="13182" xr:uid="{00000000-0005-0000-0000-000069330000}"/>
    <cellStyle name="메모 4 2 6 2" xfId="13183" xr:uid="{00000000-0005-0000-0000-00006A330000}"/>
    <cellStyle name="메모 4 2 6 2 2" xfId="13184" xr:uid="{00000000-0005-0000-0000-00006B330000}"/>
    <cellStyle name="메모 4 2 6 3" xfId="13185" xr:uid="{00000000-0005-0000-0000-00006C330000}"/>
    <cellStyle name="메모 4 2 7" xfId="13186" xr:uid="{00000000-0005-0000-0000-00006D330000}"/>
    <cellStyle name="메모 4 2 7 2" xfId="13187" xr:uid="{00000000-0005-0000-0000-00006E330000}"/>
    <cellStyle name="메모 4 2 8" xfId="13188" xr:uid="{00000000-0005-0000-0000-00006F330000}"/>
    <cellStyle name="메모 4 2 9" xfId="13189" xr:uid="{00000000-0005-0000-0000-000070330000}"/>
    <cellStyle name="메모 4 3" xfId="13190" xr:uid="{00000000-0005-0000-0000-000071330000}"/>
    <cellStyle name="메모 4 3 2" xfId="13191" xr:uid="{00000000-0005-0000-0000-000072330000}"/>
    <cellStyle name="메모 4 3 2 2" xfId="13192" xr:uid="{00000000-0005-0000-0000-000073330000}"/>
    <cellStyle name="메모 4 3 2 2 2" xfId="13193" xr:uid="{00000000-0005-0000-0000-000074330000}"/>
    <cellStyle name="메모 4 3 2 3" xfId="13194" xr:uid="{00000000-0005-0000-0000-000075330000}"/>
    <cellStyle name="메모 4 3 3" xfId="13195" xr:uid="{00000000-0005-0000-0000-000076330000}"/>
    <cellStyle name="메모 4 3 3 2" xfId="13196" xr:uid="{00000000-0005-0000-0000-000077330000}"/>
    <cellStyle name="메모 4 3 3 2 2" xfId="13197" xr:uid="{00000000-0005-0000-0000-000078330000}"/>
    <cellStyle name="메모 4 3 3 3" xfId="13198" xr:uid="{00000000-0005-0000-0000-000079330000}"/>
    <cellStyle name="메모 4 3 4" xfId="13199" xr:uid="{00000000-0005-0000-0000-00007A330000}"/>
    <cellStyle name="메모 4 3 4 2" xfId="13200" xr:uid="{00000000-0005-0000-0000-00007B330000}"/>
    <cellStyle name="메모 4 3 4 2 2" xfId="13201" xr:uid="{00000000-0005-0000-0000-00007C330000}"/>
    <cellStyle name="메모 4 3 4 3" xfId="13202" xr:uid="{00000000-0005-0000-0000-00007D330000}"/>
    <cellStyle name="메모 4 3 5" xfId="13203" xr:uid="{00000000-0005-0000-0000-00007E330000}"/>
    <cellStyle name="메모 4 3 5 2" xfId="13204" xr:uid="{00000000-0005-0000-0000-00007F330000}"/>
    <cellStyle name="메모 4 3 6" xfId="13205" xr:uid="{00000000-0005-0000-0000-000080330000}"/>
    <cellStyle name="메모 4 4" xfId="13206" xr:uid="{00000000-0005-0000-0000-000081330000}"/>
    <cellStyle name="메모 4 4 2" xfId="13207" xr:uid="{00000000-0005-0000-0000-000082330000}"/>
    <cellStyle name="메모 4 4 2 2" xfId="13208" xr:uid="{00000000-0005-0000-0000-000083330000}"/>
    <cellStyle name="메모 4 4 2 2 2" xfId="13209" xr:uid="{00000000-0005-0000-0000-000084330000}"/>
    <cellStyle name="메모 4 4 2 3" xfId="13210" xr:uid="{00000000-0005-0000-0000-000085330000}"/>
    <cellStyle name="메모 4 4 3" xfId="13211" xr:uid="{00000000-0005-0000-0000-000086330000}"/>
    <cellStyle name="메모 4 4 3 2" xfId="13212" xr:uid="{00000000-0005-0000-0000-000087330000}"/>
    <cellStyle name="메모 4 4 3 2 2" xfId="13213" xr:uid="{00000000-0005-0000-0000-000088330000}"/>
    <cellStyle name="메모 4 4 3 3" xfId="13214" xr:uid="{00000000-0005-0000-0000-000089330000}"/>
    <cellStyle name="메모 4 4 4" xfId="13215" xr:uid="{00000000-0005-0000-0000-00008A330000}"/>
    <cellStyle name="메모 4 4 4 2" xfId="13216" xr:uid="{00000000-0005-0000-0000-00008B330000}"/>
    <cellStyle name="메모 4 4 4 2 2" xfId="13217" xr:uid="{00000000-0005-0000-0000-00008C330000}"/>
    <cellStyle name="메모 4 4 4 3" xfId="13218" xr:uid="{00000000-0005-0000-0000-00008D330000}"/>
    <cellStyle name="메모 4 4 5" xfId="13219" xr:uid="{00000000-0005-0000-0000-00008E330000}"/>
    <cellStyle name="메모 4 4 5 2" xfId="13220" xr:uid="{00000000-0005-0000-0000-00008F330000}"/>
    <cellStyle name="메모 4 4 6" xfId="13221" xr:uid="{00000000-0005-0000-0000-000090330000}"/>
    <cellStyle name="메모 4 5" xfId="13222" xr:uid="{00000000-0005-0000-0000-000091330000}"/>
    <cellStyle name="메모 4 5 2" xfId="13223" xr:uid="{00000000-0005-0000-0000-000092330000}"/>
    <cellStyle name="메모 4 5 2 2" xfId="13224" xr:uid="{00000000-0005-0000-0000-000093330000}"/>
    <cellStyle name="메모 4 5 3" xfId="13225" xr:uid="{00000000-0005-0000-0000-000094330000}"/>
    <cellStyle name="메모 4 6" xfId="13226" xr:uid="{00000000-0005-0000-0000-000095330000}"/>
    <cellStyle name="메모 4 6 2" xfId="13227" xr:uid="{00000000-0005-0000-0000-000096330000}"/>
    <cellStyle name="메모 4 6 2 2" xfId="13228" xr:uid="{00000000-0005-0000-0000-000097330000}"/>
    <cellStyle name="메모 4 6 3" xfId="13229" xr:uid="{00000000-0005-0000-0000-000098330000}"/>
    <cellStyle name="메모 4 7" xfId="13230" xr:uid="{00000000-0005-0000-0000-000099330000}"/>
    <cellStyle name="메모 4 7 2" xfId="13231" xr:uid="{00000000-0005-0000-0000-00009A330000}"/>
    <cellStyle name="메모 4 7 2 2" xfId="13232" xr:uid="{00000000-0005-0000-0000-00009B330000}"/>
    <cellStyle name="메모 4 7 3" xfId="13233" xr:uid="{00000000-0005-0000-0000-00009C330000}"/>
    <cellStyle name="메모 4 8" xfId="13234" xr:uid="{00000000-0005-0000-0000-00009D330000}"/>
    <cellStyle name="메모 4 8 2" xfId="13235" xr:uid="{00000000-0005-0000-0000-00009E330000}"/>
    <cellStyle name="메모 4 8 2 2" xfId="13236" xr:uid="{00000000-0005-0000-0000-00009F330000}"/>
    <cellStyle name="메모 4 8 3" xfId="13237" xr:uid="{00000000-0005-0000-0000-0000A0330000}"/>
    <cellStyle name="메모 4 9" xfId="13238" xr:uid="{00000000-0005-0000-0000-0000A1330000}"/>
    <cellStyle name="메모 4 9 2" xfId="13239" xr:uid="{00000000-0005-0000-0000-0000A2330000}"/>
    <cellStyle name="메모 5" xfId="13240" xr:uid="{00000000-0005-0000-0000-0000A3330000}"/>
    <cellStyle name="메모 5 10" xfId="13241" xr:uid="{00000000-0005-0000-0000-0000A4330000}"/>
    <cellStyle name="메모 5 2" xfId="13242" xr:uid="{00000000-0005-0000-0000-0000A5330000}"/>
    <cellStyle name="메모 5 2 2" xfId="13243" xr:uid="{00000000-0005-0000-0000-0000A6330000}"/>
    <cellStyle name="메모 5 2 2 2" xfId="13244" xr:uid="{00000000-0005-0000-0000-0000A7330000}"/>
    <cellStyle name="메모 5 2 2 2 2" xfId="13245" xr:uid="{00000000-0005-0000-0000-0000A8330000}"/>
    <cellStyle name="메모 5 2 2 2 2 2" xfId="13246" xr:uid="{00000000-0005-0000-0000-0000A9330000}"/>
    <cellStyle name="메모 5 2 2 2 3" xfId="13247" xr:uid="{00000000-0005-0000-0000-0000AA330000}"/>
    <cellStyle name="메모 5 2 2 3" xfId="13248" xr:uid="{00000000-0005-0000-0000-0000AB330000}"/>
    <cellStyle name="메모 5 2 2 3 2" xfId="13249" xr:uid="{00000000-0005-0000-0000-0000AC330000}"/>
    <cellStyle name="메모 5 2 2 3 2 2" xfId="13250" xr:uid="{00000000-0005-0000-0000-0000AD330000}"/>
    <cellStyle name="메모 5 2 2 3 3" xfId="13251" xr:uid="{00000000-0005-0000-0000-0000AE330000}"/>
    <cellStyle name="메모 5 2 2 4" xfId="13252" xr:uid="{00000000-0005-0000-0000-0000AF330000}"/>
    <cellStyle name="메모 5 2 2 4 2" xfId="13253" xr:uid="{00000000-0005-0000-0000-0000B0330000}"/>
    <cellStyle name="메모 5 2 2 4 2 2" xfId="13254" xr:uid="{00000000-0005-0000-0000-0000B1330000}"/>
    <cellStyle name="메모 5 2 2 4 3" xfId="13255" xr:uid="{00000000-0005-0000-0000-0000B2330000}"/>
    <cellStyle name="메모 5 2 2 5" xfId="13256" xr:uid="{00000000-0005-0000-0000-0000B3330000}"/>
    <cellStyle name="메모 5 2 2 5 2" xfId="13257" xr:uid="{00000000-0005-0000-0000-0000B4330000}"/>
    <cellStyle name="메모 5 2 2 6" xfId="13258" xr:uid="{00000000-0005-0000-0000-0000B5330000}"/>
    <cellStyle name="메모 5 2 3" xfId="13259" xr:uid="{00000000-0005-0000-0000-0000B6330000}"/>
    <cellStyle name="메모 5 2 3 2" xfId="13260" xr:uid="{00000000-0005-0000-0000-0000B7330000}"/>
    <cellStyle name="메모 5 2 3 2 2" xfId="13261" xr:uid="{00000000-0005-0000-0000-0000B8330000}"/>
    <cellStyle name="메모 5 2 3 3" xfId="13262" xr:uid="{00000000-0005-0000-0000-0000B9330000}"/>
    <cellStyle name="메모 5 2 4" xfId="13263" xr:uid="{00000000-0005-0000-0000-0000BA330000}"/>
    <cellStyle name="메모 5 2 4 2" xfId="13264" xr:uid="{00000000-0005-0000-0000-0000BB330000}"/>
    <cellStyle name="메모 5 2 4 2 2" xfId="13265" xr:uid="{00000000-0005-0000-0000-0000BC330000}"/>
    <cellStyle name="메모 5 2 4 3" xfId="13266" xr:uid="{00000000-0005-0000-0000-0000BD330000}"/>
    <cellStyle name="메모 5 2 5" xfId="13267" xr:uid="{00000000-0005-0000-0000-0000BE330000}"/>
    <cellStyle name="메모 5 2 5 2" xfId="13268" xr:uid="{00000000-0005-0000-0000-0000BF330000}"/>
    <cellStyle name="메모 5 2 5 2 2" xfId="13269" xr:uid="{00000000-0005-0000-0000-0000C0330000}"/>
    <cellStyle name="메모 5 2 5 3" xfId="13270" xr:uid="{00000000-0005-0000-0000-0000C1330000}"/>
    <cellStyle name="메모 5 2 6" xfId="13271" xr:uid="{00000000-0005-0000-0000-0000C2330000}"/>
    <cellStyle name="메모 5 2 6 2" xfId="13272" xr:uid="{00000000-0005-0000-0000-0000C3330000}"/>
    <cellStyle name="메모 5 2 6 2 2" xfId="13273" xr:uid="{00000000-0005-0000-0000-0000C4330000}"/>
    <cellStyle name="메모 5 2 6 3" xfId="13274" xr:uid="{00000000-0005-0000-0000-0000C5330000}"/>
    <cellStyle name="메모 5 2 7" xfId="13275" xr:uid="{00000000-0005-0000-0000-0000C6330000}"/>
    <cellStyle name="메모 5 2 7 2" xfId="13276" xr:uid="{00000000-0005-0000-0000-0000C7330000}"/>
    <cellStyle name="메모 5 2 8" xfId="13277" xr:uid="{00000000-0005-0000-0000-0000C8330000}"/>
    <cellStyle name="메모 5 2 9" xfId="13278" xr:uid="{00000000-0005-0000-0000-0000C9330000}"/>
    <cellStyle name="메모 5 3" xfId="13279" xr:uid="{00000000-0005-0000-0000-0000CA330000}"/>
    <cellStyle name="메모 5 3 2" xfId="13280" xr:uid="{00000000-0005-0000-0000-0000CB330000}"/>
    <cellStyle name="메모 5 3 2 2" xfId="13281" xr:uid="{00000000-0005-0000-0000-0000CC330000}"/>
    <cellStyle name="메모 5 3 2 2 2" xfId="13282" xr:uid="{00000000-0005-0000-0000-0000CD330000}"/>
    <cellStyle name="메모 5 3 2 3" xfId="13283" xr:uid="{00000000-0005-0000-0000-0000CE330000}"/>
    <cellStyle name="메모 5 3 3" xfId="13284" xr:uid="{00000000-0005-0000-0000-0000CF330000}"/>
    <cellStyle name="메모 5 3 3 2" xfId="13285" xr:uid="{00000000-0005-0000-0000-0000D0330000}"/>
    <cellStyle name="메모 5 3 3 2 2" xfId="13286" xr:uid="{00000000-0005-0000-0000-0000D1330000}"/>
    <cellStyle name="메모 5 3 3 3" xfId="13287" xr:uid="{00000000-0005-0000-0000-0000D2330000}"/>
    <cellStyle name="메모 5 3 4" xfId="13288" xr:uid="{00000000-0005-0000-0000-0000D3330000}"/>
    <cellStyle name="메모 5 3 4 2" xfId="13289" xr:uid="{00000000-0005-0000-0000-0000D4330000}"/>
    <cellStyle name="메모 5 3 4 2 2" xfId="13290" xr:uid="{00000000-0005-0000-0000-0000D5330000}"/>
    <cellStyle name="메모 5 3 4 3" xfId="13291" xr:uid="{00000000-0005-0000-0000-0000D6330000}"/>
    <cellStyle name="메모 5 3 5" xfId="13292" xr:uid="{00000000-0005-0000-0000-0000D7330000}"/>
    <cellStyle name="메모 5 3 5 2" xfId="13293" xr:uid="{00000000-0005-0000-0000-0000D8330000}"/>
    <cellStyle name="메모 5 3 6" xfId="13294" xr:uid="{00000000-0005-0000-0000-0000D9330000}"/>
    <cellStyle name="메모 5 4" xfId="13295" xr:uid="{00000000-0005-0000-0000-0000DA330000}"/>
    <cellStyle name="메모 5 4 2" xfId="13296" xr:uid="{00000000-0005-0000-0000-0000DB330000}"/>
    <cellStyle name="메모 5 4 2 2" xfId="13297" xr:uid="{00000000-0005-0000-0000-0000DC330000}"/>
    <cellStyle name="메모 5 4 3" xfId="13298" xr:uid="{00000000-0005-0000-0000-0000DD330000}"/>
    <cellStyle name="메모 5 5" xfId="13299" xr:uid="{00000000-0005-0000-0000-0000DE330000}"/>
    <cellStyle name="메모 5 5 2" xfId="13300" xr:uid="{00000000-0005-0000-0000-0000DF330000}"/>
    <cellStyle name="메모 5 5 2 2" xfId="13301" xr:uid="{00000000-0005-0000-0000-0000E0330000}"/>
    <cellStyle name="메모 5 5 3" xfId="13302" xr:uid="{00000000-0005-0000-0000-0000E1330000}"/>
    <cellStyle name="메모 5 6" xfId="13303" xr:uid="{00000000-0005-0000-0000-0000E2330000}"/>
    <cellStyle name="메모 5 6 2" xfId="13304" xr:uid="{00000000-0005-0000-0000-0000E3330000}"/>
    <cellStyle name="메모 5 6 2 2" xfId="13305" xr:uid="{00000000-0005-0000-0000-0000E4330000}"/>
    <cellStyle name="메모 5 6 3" xfId="13306" xr:uid="{00000000-0005-0000-0000-0000E5330000}"/>
    <cellStyle name="메모 5 7" xfId="13307" xr:uid="{00000000-0005-0000-0000-0000E6330000}"/>
    <cellStyle name="메모 5 7 2" xfId="13308" xr:uid="{00000000-0005-0000-0000-0000E7330000}"/>
    <cellStyle name="메모 5 7 2 2" xfId="13309" xr:uid="{00000000-0005-0000-0000-0000E8330000}"/>
    <cellStyle name="메모 5 7 3" xfId="13310" xr:uid="{00000000-0005-0000-0000-0000E9330000}"/>
    <cellStyle name="메모 5 8" xfId="13311" xr:uid="{00000000-0005-0000-0000-0000EA330000}"/>
    <cellStyle name="메모 5 8 2" xfId="13312" xr:uid="{00000000-0005-0000-0000-0000EB330000}"/>
    <cellStyle name="메모 5 9" xfId="13313" xr:uid="{00000000-0005-0000-0000-0000EC330000}"/>
    <cellStyle name="메모 6" xfId="13314" xr:uid="{00000000-0005-0000-0000-0000ED330000}"/>
    <cellStyle name="메모 6 2" xfId="13315" xr:uid="{00000000-0005-0000-0000-0000EE330000}"/>
    <cellStyle name="메모 6 2 2" xfId="13316" xr:uid="{00000000-0005-0000-0000-0000EF330000}"/>
    <cellStyle name="메모 6 2 2 2" xfId="13317" xr:uid="{00000000-0005-0000-0000-0000F0330000}"/>
    <cellStyle name="메모 6 2 2 2 2" xfId="13318" xr:uid="{00000000-0005-0000-0000-0000F1330000}"/>
    <cellStyle name="메모 6 2 2 3" xfId="13319" xr:uid="{00000000-0005-0000-0000-0000F2330000}"/>
    <cellStyle name="메모 6 2 3" xfId="13320" xr:uid="{00000000-0005-0000-0000-0000F3330000}"/>
    <cellStyle name="메모 6 2 3 2" xfId="13321" xr:uid="{00000000-0005-0000-0000-0000F4330000}"/>
    <cellStyle name="메모 6 2 3 2 2" xfId="13322" xr:uid="{00000000-0005-0000-0000-0000F5330000}"/>
    <cellStyle name="메모 6 2 3 3" xfId="13323" xr:uid="{00000000-0005-0000-0000-0000F6330000}"/>
    <cellStyle name="메모 6 2 4" xfId="13324" xr:uid="{00000000-0005-0000-0000-0000F7330000}"/>
    <cellStyle name="메모 6 2 4 2" xfId="13325" xr:uid="{00000000-0005-0000-0000-0000F8330000}"/>
    <cellStyle name="메모 6 2 4 2 2" xfId="13326" xr:uid="{00000000-0005-0000-0000-0000F9330000}"/>
    <cellStyle name="메모 6 2 4 3" xfId="13327" xr:uid="{00000000-0005-0000-0000-0000FA330000}"/>
    <cellStyle name="메모 6 2 5" xfId="13328" xr:uid="{00000000-0005-0000-0000-0000FB330000}"/>
    <cellStyle name="메모 6 2 5 2" xfId="13329" xr:uid="{00000000-0005-0000-0000-0000FC330000}"/>
    <cellStyle name="메모 6 2 6" xfId="13330" xr:uid="{00000000-0005-0000-0000-0000FD330000}"/>
    <cellStyle name="메모 6 3" xfId="13331" xr:uid="{00000000-0005-0000-0000-0000FE330000}"/>
    <cellStyle name="메모 6 3 2" xfId="13332" xr:uid="{00000000-0005-0000-0000-0000FF330000}"/>
    <cellStyle name="메모 6 3 2 2" xfId="13333" xr:uid="{00000000-0005-0000-0000-000000340000}"/>
    <cellStyle name="메모 6 3 3" xfId="13334" xr:uid="{00000000-0005-0000-0000-000001340000}"/>
    <cellStyle name="메모 6 4" xfId="13335" xr:uid="{00000000-0005-0000-0000-000002340000}"/>
    <cellStyle name="메모 6 4 2" xfId="13336" xr:uid="{00000000-0005-0000-0000-000003340000}"/>
    <cellStyle name="메모 6 4 2 2" xfId="13337" xr:uid="{00000000-0005-0000-0000-000004340000}"/>
    <cellStyle name="메모 6 4 3" xfId="13338" xr:uid="{00000000-0005-0000-0000-000005340000}"/>
    <cellStyle name="메모 6 5" xfId="13339" xr:uid="{00000000-0005-0000-0000-000006340000}"/>
    <cellStyle name="메모 6 5 2" xfId="13340" xr:uid="{00000000-0005-0000-0000-000007340000}"/>
    <cellStyle name="메모 6 5 2 2" xfId="13341" xr:uid="{00000000-0005-0000-0000-000008340000}"/>
    <cellStyle name="메모 6 5 3" xfId="13342" xr:uid="{00000000-0005-0000-0000-000009340000}"/>
    <cellStyle name="메모 6 6" xfId="13343" xr:uid="{00000000-0005-0000-0000-00000A340000}"/>
    <cellStyle name="메모 6 6 2" xfId="13344" xr:uid="{00000000-0005-0000-0000-00000B340000}"/>
    <cellStyle name="메모 6 6 2 2" xfId="13345" xr:uid="{00000000-0005-0000-0000-00000C340000}"/>
    <cellStyle name="메모 6 6 3" xfId="13346" xr:uid="{00000000-0005-0000-0000-00000D340000}"/>
    <cellStyle name="메모 6 7" xfId="13347" xr:uid="{00000000-0005-0000-0000-00000E340000}"/>
    <cellStyle name="메모 6 7 2" xfId="13348" xr:uid="{00000000-0005-0000-0000-00000F340000}"/>
    <cellStyle name="메모 6 8" xfId="13349" xr:uid="{00000000-0005-0000-0000-000010340000}"/>
    <cellStyle name="메모 6 9" xfId="13350" xr:uid="{00000000-0005-0000-0000-000011340000}"/>
    <cellStyle name="메모 7" xfId="13351" xr:uid="{00000000-0005-0000-0000-000012340000}"/>
    <cellStyle name="메모 7 2" xfId="13352" xr:uid="{00000000-0005-0000-0000-000013340000}"/>
    <cellStyle name="메모 7 2 2" xfId="13353" xr:uid="{00000000-0005-0000-0000-000014340000}"/>
    <cellStyle name="메모 7 2 2 2" xfId="13354" xr:uid="{00000000-0005-0000-0000-000015340000}"/>
    <cellStyle name="메모 7 2 2 2 2" xfId="13355" xr:uid="{00000000-0005-0000-0000-000016340000}"/>
    <cellStyle name="메모 7 2 2 3" xfId="13356" xr:uid="{00000000-0005-0000-0000-000017340000}"/>
    <cellStyle name="메모 7 2 3" xfId="13357" xr:uid="{00000000-0005-0000-0000-000018340000}"/>
    <cellStyle name="메모 7 2 3 2" xfId="13358" xr:uid="{00000000-0005-0000-0000-000019340000}"/>
    <cellStyle name="메모 7 2 3 2 2" xfId="13359" xr:uid="{00000000-0005-0000-0000-00001A340000}"/>
    <cellStyle name="메모 7 2 3 3" xfId="13360" xr:uid="{00000000-0005-0000-0000-00001B340000}"/>
    <cellStyle name="메모 7 2 4" xfId="13361" xr:uid="{00000000-0005-0000-0000-00001C340000}"/>
    <cellStyle name="메모 7 2 4 2" xfId="13362" xr:uid="{00000000-0005-0000-0000-00001D340000}"/>
    <cellStyle name="메모 7 2 4 2 2" xfId="13363" xr:uid="{00000000-0005-0000-0000-00001E340000}"/>
    <cellStyle name="메모 7 2 4 3" xfId="13364" xr:uid="{00000000-0005-0000-0000-00001F340000}"/>
    <cellStyle name="메모 7 2 5" xfId="13365" xr:uid="{00000000-0005-0000-0000-000020340000}"/>
    <cellStyle name="메모 7 2 5 2" xfId="13366" xr:uid="{00000000-0005-0000-0000-000021340000}"/>
    <cellStyle name="메모 7 2 6" xfId="13367" xr:uid="{00000000-0005-0000-0000-000022340000}"/>
    <cellStyle name="메모 7 3" xfId="13368" xr:uid="{00000000-0005-0000-0000-000023340000}"/>
    <cellStyle name="메모 7 3 2" xfId="13369" xr:uid="{00000000-0005-0000-0000-000024340000}"/>
    <cellStyle name="메모 7 3 2 2" xfId="13370" xr:uid="{00000000-0005-0000-0000-000025340000}"/>
    <cellStyle name="메모 7 3 3" xfId="13371" xr:uid="{00000000-0005-0000-0000-000026340000}"/>
    <cellStyle name="메모 7 4" xfId="13372" xr:uid="{00000000-0005-0000-0000-000027340000}"/>
    <cellStyle name="메모 7 4 2" xfId="13373" xr:uid="{00000000-0005-0000-0000-000028340000}"/>
    <cellStyle name="메모 7 4 2 2" xfId="13374" xr:uid="{00000000-0005-0000-0000-000029340000}"/>
    <cellStyle name="메모 7 4 3" xfId="13375" xr:uid="{00000000-0005-0000-0000-00002A340000}"/>
    <cellStyle name="메모 7 5" xfId="13376" xr:uid="{00000000-0005-0000-0000-00002B340000}"/>
    <cellStyle name="메모 7 5 2" xfId="13377" xr:uid="{00000000-0005-0000-0000-00002C340000}"/>
    <cellStyle name="메모 7 5 2 2" xfId="13378" xr:uid="{00000000-0005-0000-0000-00002D340000}"/>
    <cellStyle name="메모 7 5 3" xfId="13379" xr:uid="{00000000-0005-0000-0000-00002E340000}"/>
    <cellStyle name="메모 7 6" xfId="13380" xr:uid="{00000000-0005-0000-0000-00002F340000}"/>
    <cellStyle name="메모 7 6 2" xfId="13381" xr:uid="{00000000-0005-0000-0000-000030340000}"/>
    <cellStyle name="메모 7 7" xfId="13382" xr:uid="{00000000-0005-0000-0000-000031340000}"/>
    <cellStyle name="메모 7 8" xfId="13383" xr:uid="{00000000-0005-0000-0000-000032340000}"/>
    <cellStyle name="메모 8" xfId="13384" xr:uid="{00000000-0005-0000-0000-000033340000}"/>
    <cellStyle name="메모 8 2" xfId="13385" xr:uid="{00000000-0005-0000-0000-000034340000}"/>
    <cellStyle name="메모 8 2 2" xfId="13386" xr:uid="{00000000-0005-0000-0000-000035340000}"/>
    <cellStyle name="메모 8 2 2 2" xfId="13387" xr:uid="{00000000-0005-0000-0000-000036340000}"/>
    <cellStyle name="메모 8 2 3" xfId="13388" xr:uid="{00000000-0005-0000-0000-000037340000}"/>
    <cellStyle name="메모 8 3" xfId="13389" xr:uid="{00000000-0005-0000-0000-000038340000}"/>
    <cellStyle name="메모 8 3 2" xfId="13390" xr:uid="{00000000-0005-0000-0000-000039340000}"/>
    <cellStyle name="메모 8 3 2 2" xfId="13391" xr:uid="{00000000-0005-0000-0000-00003A340000}"/>
    <cellStyle name="메모 8 3 3" xfId="13392" xr:uid="{00000000-0005-0000-0000-00003B340000}"/>
    <cellStyle name="메모 8 4" xfId="13393" xr:uid="{00000000-0005-0000-0000-00003C340000}"/>
    <cellStyle name="메모 8 4 2" xfId="13394" xr:uid="{00000000-0005-0000-0000-00003D340000}"/>
    <cellStyle name="메모 8 4 2 2" xfId="13395" xr:uid="{00000000-0005-0000-0000-00003E340000}"/>
    <cellStyle name="메모 8 4 3" xfId="13396" xr:uid="{00000000-0005-0000-0000-00003F340000}"/>
    <cellStyle name="메모 8 5" xfId="13397" xr:uid="{00000000-0005-0000-0000-000040340000}"/>
    <cellStyle name="메모 8 5 2" xfId="13398" xr:uid="{00000000-0005-0000-0000-000041340000}"/>
    <cellStyle name="메모 8 6" xfId="13399" xr:uid="{00000000-0005-0000-0000-000042340000}"/>
    <cellStyle name="메모 9" xfId="13400" xr:uid="{00000000-0005-0000-0000-000043340000}"/>
    <cellStyle name="메모 9 2" xfId="13401" xr:uid="{00000000-0005-0000-0000-000044340000}"/>
    <cellStyle name="메모 9 2 2" xfId="13402" xr:uid="{00000000-0005-0000-0000-000045340000}"/>
    <cellStyle name="메모 9 3" xfId="13403" xr:uid="{00000000-0005-0000-0000-000046340000}"/>
    <cellStyle name="백분율 2" xfId="13404" xr:uid="{00000000-0005-0000-0000-000047340000}"/>
    <cellStyle name="보통" xfId="8" builtinId="28" customBuiltin="1"/>
    <cellStyle name="설명 텍스트" xfId="16" builtinId="53" customBuiltin="1"/>
    <cellStyle name="셀 확인" xfId="13" builtinId="23" customBuiltin="1"/>
    <cellStyle name="쉼표 [0] 2" xfId="13405" xr:uid="{00000000-0005-0000-0000-00004B340000}"/>
    <cellStyle name="쉼표 [0] 2 2" xfId="13406" xr:uid="{00000000-0005-0000-0000-00004C340000}"/>
    <cellStyle name="쉼표 [0] 2 2 2" xfId="13407" xr:uid="{00000000-0005-0000-0000-00004D340000}"/>
    <cellStyle name="쉼표 [0] 2 3" xfId="13408" xr:uid="{00000000-0005-0000-0000-00004E340000}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10" xfId="13409" xr:uid="{00000000-0005-0000-0000-00005A340000}"/>
    <cellStyle name="표준 10 10" xfId="13410" xr:uid="{00000000-0005-0000-0000-00005B340000}"/>
    <cellStyle name="표준 10 11" xfId="13411" xr:uid="{00000000-0005-0000-0000-00005C340000}"/>
    <cellStyle name="표준 10 2" xfId="13412" xr:uid="{00000000-0005-0000-0000-00005D340000}"/>
    <cellStyle name="표준 10 2 2" xfId="13413" xr:uid="{00000000-0005-0000-0000-00005E340000}"/>
    <cellStyle name="표준 10 2 2 2" xfId="13414" xr:uid="{00000000-0005-0000-0000-00005F340000}"/>
    <cellStyle name="표준 10 2 2 2 2" xfId="13415" xr:uid="{00000000-0005-0000-0000-000060340000}"/>
    <cellStyle name="표준 10 2 2 2 2 2" xfId="13416" xr:uid="{00000000-0005-0000-0000-000061340000}"/>
    <cellStyle name="표준 10 2 2 2 3" xfId="13417" xr:uid="{00000000-0005-0000-0000-000062340000}"/>
    <cellStyle name="표준 10 2 2 3" xfId="13418" xr:uid="{00000000-0005-0000-0000-000063340000}"/>
    <cellStyle name="표준 10 2 2 3 2" xfId="13419" xr:uid="{00000000-0005-0000-0000-000064340000}"/>
    <cellStyle name="표준 10 2 2 3 2 2" xfId="13420" xr:uid="{00000000-0005-0000-0000-000065340000}"/>
    <cellStyle name="표준 10 2 2 3 3" xfId="13421" xr:uid="{00000000-0005-0000-0000-000066340000}"/>
    <cellStyle name="표준 10 2 2 4" xfId="13422" xr:uid="{00000000-0005-0000-0000-000067340000}"/>
    <cellStyle name="표준 10 2 2 4 2" xfId="13423" xr:uid="{00000000-0005-0000-0000-000068340000}"/>
    <cellStyle name="표준 10 2 2 4 2 2" xfId="13424" xr:uid="{00000000-0005-0000-0000-000069340000}"/>
    <cellStyle name="표준 10 2 2 4 3" xfId="13425" xr:uid="{00000000-0005-0000-0000-00006A340000}"/>
    <cellStyle name="표준 10 2 2 5" xfId="13426" xr:uid="{00000000-0005-0000-0000-00006B340000}"/>
    <cellStyle name="표준 10 2 2 5 2" xfId="13427" xr:uid="{00000000-0005-0000-0000-00006C340000}"/>
    <cellStyle name="표준 10 2 2 6" xfId="13428" xr:uid="{00000000-0005-0000-0000-00006D340000}"/>
    <cellStyle name="표준 10 2 3" xfId="13429" xr:uid="{00000000-0005-0000-0000-00006E340000}"/>
    <cellStyle name="표준 10 2 3 2" xfId="13430" xr:uid="{00000000-0005-0000-0000-00006F340000}"/>
    <cellStyle name="표준 10 2 3 2 2" xfId="13431" xr:uid="{00000000-0005-0000-0000-000070340000}"/>
    <cellStyle name="표준 10 2 3 3" xfId="13432" xr:uid="{00000000-0005-0000-0000-000071340000}"/>
    <cellStyle name="표준 10 2 4" xfId="13433" xr:uid="{00000000-0005-0000-0000-000072340000}"/>
    <cellStyle name="표준 10 2 4 2" xfId="13434" xr:uid="{00000000-0005-0000-0000-000073340000}"/>
    <cellStyle name="표준 10 2 4 2 2" xfId="13435" xr:uid="{00000000-0005-0000-0000-000074340000}"/>
    <cellStyle name="표준 10 2 4 3" xfId="13436" xr:uid="{00000000-0005-0000-0000-000075340000}"/>
    <cellStyle name="표준 10 2 5" xfId="13437" xr:uid="{00000000-0005-0000-0000-000076340000}"/>
    <cellStyle name="표준 10 2 5 2" xfId="13438" xr:uid="{00000000-0005-0000-0000-000077340000}"/>
    <cellStyle name="표준 10 2 5 2 2" xfId="13439" xr:uid="{00000000-0005-0000-0000-000078340000}"/>
    <cellStyle name="표준 10 2 5 3" xfId="13440" xr:uid="{00000000-0005-0000-0000-000079340000}"/>
    <cellStyle name="표준 10 2 6" xfId="13441" xr:uid="{00000000-0005-0000-0000-00007A340000}"/>
    <cellStyle name="표준 10 2 6 2" xfId="13442" xr:uid="{00000000-0005-0000-0000-00007B340000}"/>
    <cellStyle name="표준 10 2 6 2 2" xfId="13443" xr:uid="{00000000-0005-0000-0000-00007C340000}"/>
    <cellStyle name="표준 10 2 6 3" xfId="13444" xr:uid="{00000000-0005-0000-0000-00007D340000}"/>
    <cellStyle name="표준 10 2 7" xfId="13445" xr:uid="{00000000-0005-0000-0000-00007E340000}"/>
    <cellStyle name="표준 10 2 7 2" xfId="13446" xr:uid="{00000000-0005-0000-0000-00007F340000}"/>
    <cellStyle name="표준 10 2 8" xfId="13447" xr:uid="{00000000-0005-0000-0000-000080340000}"/>
    <cellStyle name="표준 10 2 9" xfId="13448" xr:uid="{00000000-0005-0000-0000-000081340000}"/>
    <cellStyle name="표준 10 3" xfId="13449" xr:uid="{00000000-0005-0000-0000-000082340000}"/>
    <cellStyle name="표준 10 3 2" xfId="13450" xr:uid="{00000000-0005-0000-0000-000083340000}"/>
    <cellStyle name="표준 10 3 2 2" xfId="13451" xr:uid="{00000000-0005-0000-0000-000084340000}"/>
    <cellStyle name="표준 10 3 2 2 2" xfId="13452" xr:uid="{00000000-0005-0000-0000-000085340000}"/>
    <cellStyle name="표준 10 3 2 3" xfId="13453" xr:uid="{00000000-0005-0000-0000-000086340000}"/>
    <cellStyle name="표준 10 3 3" xfId="13454" xr:uid="{00000000-0005-0000-0000-000087340000}"/>
    <cellStyle name="표준 10 3 3 2" xfId="13455" xr:uid="{00000000-0005-0000-0000-000088340000}"/>
    <cellStyle name="표준 10 3 3 2 2" xfId="13456" xr:uid="{00000000-0005-0000-0000-000089340000}"/>
    <cellStyle name="표준 10 3 3 3" xfId="13457" xr:uid="{00000000-0005-0000-0000-00008A340000}"/>
    <cellStyle name="표준 10 3 4" xfId="13458" xr:uid="{00000000-0005-0000-0000-00008B340000}"/>
    <cellStyle name="표준 10 3 4 2" xfId="13459" xr:uid="{00000000-0005-0000-0000-00008C340000}"/>
    <cellStyle name="표준 10 3 4 2 2" xfId="13460" xr:uid="{00000000-0005-0000-0000-00008D340000}"/>
    <cellStyle name="표준 10 3 4 3" xfId="13461" xr:uid="{00000000-0005-0000-0000-00008E340000}"/>
    <cellStyle name="표준 10 3 5" xfId="13462" xr:uid="{00000000-0005-0000-0000-00008F340000}"/>
    <cellStyle name="표준 10 3 5 2" xfId="13463" xr:uid="{00000000-0005-0000-0000-000090340000}"/>
    <cellStyle name="표준 10 3 6" xfId="13464" xr:uid="{00000000-0005-0000-0000-000091340000}"/>
    <cellStyle name="표준 10 4" xfId="13465" xr:uid="{00000000-0005-0000-0000-000092340000}"/>
    <cellStyle name="표준 10 4 2" xfId="13466" xr:uid="{00000000-0005-0000-0000-000093340000}"/>
    <cellStyle name="표준 10 4 2 2" xfId="13467" xr:uid="{00000000-0005-0000-0000-000094340000}"/>
    <cellStyle name="표준 10 4 2 2 2" xfId="13468" xr:uid="{00000000-0005-0000-0000-000095340000}"/>
    <cellStyle name="표준 10 4 2 3" xfId="13469" xr:uid="{00000000-0005-0000-0000-000096340000}"/>
    <cellStyle name="표준 10 4 3" xfId="13470" xr:uid="{00000000-0005-0000-0000-000097340000}"/>
    <cellStyle name="표준 10 4 3 2" xfId="13471" xr:uid="{00000000-0005-0000-0000-000098340000}"/>
    <cellStyle name="표준 10 4 3 2 2" xfId="13472" xr:uid="{00000000-0005-0000-0000-000099340000}"/>
    <cellStyle name="표준 10 4 3 3" xfId="13473" xr:uid="{00000000-0005-0000-0000-00009A340000}"/>
    <cellStyle name="표준 10 4 4" xfId="13474" xr:uid="{00000000-0005-0000-0000-00009B340000}"/>
    <cellStyle name="표준 10 4 4 2" xfId="13475" xr:uid="{00000000-0005-0000-0000-00009C340000}"/>
    <cellStyle name="표준 10 4 4 2 2" xfId="13476" xr:uid="{00000000-0005-0000-0000-00009D340000}"/>
    <cellStyle name="표준 10 4 4 3" xfId="13477" xr:uid="{00000000-0005-0000-0000-00009E340000}"/>
    <cellStyle name="표준 10 4 5" xfId="13478" xr:uid="{00000000-0005-0000-0000-00009F340000}"/>
    <cellStyle name="표준 10 4 5 2" xfId="13479" xr:uid="{00000000-0005-0000-0000-0000A0340000}"/>
    <cellStyle name="표준 10 4 6" xfId="13480" xr:uid="{00000000-0005-0000-0000-0000A1340000}"/>
    <cellStyle name="표준 10 5" xfId="13481" xr:uid="{00000000-0005-0000-0000-0000A2340000}"/>
    <cellStyle name="표준 10 5 2" xfId="13482" xr:uid="{00000000-0005-0000-0000-0000A3340000}"/>
    <cellStyle name="표준 10 5 2 2" xfId="13483" xr:uid="{00000000-0005-0000-0000-0000A4340000}"/>
    <cellStyle name="표준 10 5 3" xfId="13484" xr:uid="{00000000-0005-0000-0000-0000A5340000}"/>
    <cellStyle name="표준 10 6" xfId="13485" xr:uid="{00000000-0005-0000-0000-0000A6340000}"/>
    <cellStyle name="표준 10 6 2" xfId="13486" xr:uid="{00000000-0005-0000-0000-0000A7340000}"/>
    <cellStyle name="표준 10 6 2 2" xfId="13487" xr:uid="{00000000-0005-0000-0000-0000A8340000}"/>
    <cellStyle name="표준 10 6 3" xfId="13488" xr:uid="{00000000-0005-0000-0000-0000A9340000}"/>
    <cellStyle name="표준 10 7" xfId="13489" xr:uid="{00000000-0005-0000-0000-0000AA340000}"/>
    <cellStyle name="표준 10 7 2" xfId="13490" xr:uid="{00000000-0005-0000-0000-0000AB340000}"/>
    <cellStyle name="표준 10 7 2 2" xfId="13491" xr:uid="{00000000-0005-0000-0000-0000AC340000}"/>
    <cellStyle name="표준 10 7 3" xfId="13492" xr:uid="{00000000-0005-0000-0000-0000AD340000}"/>
    <cellStyle name="표준 10 8" xfId="13493" xr:uid="{00000000-0005-0000-0000-0000AE340000}"/>
    <cellStyle name="표준 10 8 2" xfId="13494" xr:uid="{00000000-0005-0000-0000-0000AF340000}"/>
    <cellStyle name="표준 10 8 2 2" xfId="13495" xr:uid="{00000000-0005-0000-0000-0000B0340000}"/>
    <cellStyle name="표준 10 8 3" xfId="13496" xr:uid="{00000000-0005-0000-0000-0000B1340000}"/>
    <cellStyle name="표준 10 9" xfId="13497" xr:uid="{00000000-0005-0000-0000-0000B2340000}"/>
    <cellStyle name="표준 10 9 2" xfId="13498" xr:uid="{00000000-0005-0000-0000-0000B3340000}"/>
    <cellStyle name="표준 11" xfId="13499" xr:uid="{00000000-0005-0000-0000-0000B4340000}"/>
    <cellStyle name="표준 11 10" xfId="13500" xr:uid="{00000000-0005-0000-0000-0000B5340000}"/>
    <cellStyle name="표준 11 2" xfId="13501" xr:uid="{00000000-0005-0000-0000-0000B6340000}"/>
    <cellStyle name="표준 11 2 2" xfId="13502" xr:uid="{00000000-0005-0000-0000-0000B7340000}"/>
    <cellStyle name="표준 11 2 2 2" xfId="13503" xr:uid="{00000000-0005-0000-0000-0000B8340000}"/>
    <cellStyle name="표준 11 2 2 2 2" xfId="13504" xr:uid="{00000000-0005-0000-0000-0000B9340000}"/>
    <cellStyle name="표준 11 2 2 2 2 2" xfId="13505" xr:uid="{00000000-0005-0000-0000-0000BA340000}"/>
    <cellStyle name="표준 11 2 2 2 3" xfId="13506" xr:uid="{00000000-0005-0000-0000-0000BB340000}"/>
    <cellStyle name="표준 11 2 2 3" xfId="13507" xr:uid="{00000000-0005-0000-0000-0000BC340000}"/>
    <cellStyle name="표준 11 2 2 3 2" xfId="13508" xr:uid="{00000000-0005-0000-0000-0000BD340000}"/>
    <cellStyle name="표준 11 2 2 3 2 2" xfId="13509" xr:uid="{00000000-0005-0000-0000-0000BE340000}"/>
    <cellStyle name="표준 11 2 2 3 3" xfId="13510" xr:uid="{00000000-0005-0000-0000-0000BF340000}"/>
    <cellStyle name="표준 11 2 2 4" xfId="13511" xr:uid="{00000000-0005-0000-0000-0000C0340000}"/>
    <cellStyle name="표준 11 2 2 4 2" xfId="13512" xr:uid="{00000000-0005-0000-0000-0000C1340000}"/>
    <cellStyle name="표준 11 2 2 4 2 2" xfId="13513" xr:uid="{00000000-0005-0000-0000-0000C2340000}"/>
    <cellStyle name="표준 11 2 2 4 3" xfId="13514" xr:uid="{00000000-0005-0000-0000-0000C3340000}"/>
    <cellStyle name="표준 11 2 2 5" xfId="13515" xr:uid="{00000000-0005-0000-0000-0000C4340000}"/>
    <cellStyle name="표준 11 2 2 5 2" xfId="13516" xr:uid="{00000000-0005-0000-0000-0000C5340000}"/>
    <cellStyle name="표준 11 2 2 6" xfId="13517" xr:uid="{00000000-0005-0000-0000-0000C6340000}"/>
    <cellStyle name="표준 11 2 3" xfId="13518" xr:uid="{00000000-0005-0000-0000-0000C7340000}"/>
    <cellStyle name="표준 11 2 3 2" xfId="13519" xr:uid="{00000000-0005-0000-0000-0000C8340000}"/>
    <cellStyle name="표준 11 2 3 2 2" xfId="13520" xr:uid="{00000000-0005-0000-0000-0000C9340000}"/>
    <cellStyle name="표준 11 2 3 3" xfId="13521" xr:uid="{00000000-0005-0000-0000-0000CA340000}"/>
    <cellStyle name="표준 11 2 4" xfId="13522" xr:uid="{00000000-0005-0000-0000-0000CB340000}"/>
    <cellStyle name="표준 11 2 4 2" xfId="13523" xr:uid="{00000000-0005-0000-0000-0000CC340000}"/>
    <cellStyle name="표준 11 2 4 2 2" xfId="13524" xr:uid="{00000000-0005-0000-0000-0000CD340000}"/>
    <cellStyle name="표준 11 2 4 3" xfId="13525" xr:uid="{00000000-0005-0000-0000-0000CE340000}"/>
    <cellStyle name="표준 11 2 5" xfId="13526" xr:uid="{00000000-0005-0000-0000-0000CF340000}"/>
    <cellStyle name="표준 11 2 5 2" xfId="13527" xr:uid="{00000000-0005-0000-0000-0000D0340000}"/>
    <cellStyle name="표준 11 2 5 2 2" xfId="13528" xr:uid="{00000000-0005-0000-0000-0000D1340000}"/>
    <cellStyle name="표준 11 2 5 3" xfId="13529" xr:uid="{00000000-0005-0000-0000-0000D2340000}"/>
    <cellStyle name="표준 11 2 6" xfId="13530" xr:uid="{00000000-0005-0000-0000-0000D3340000}"/>
    <cellStyle name="표준 11 2 6 2" xfId="13531" xr:uid="{00000000-0005-0000-0000-0000D4340000}"/>
    <cellStyle name="표준 11 2 6 2 2" xfId="13532" xr:uid="{00000000-0005-0000-0000-0000D5340000}"/>
    <cellStyle name="표준 11 2 6 3" xfId="13533" xr:uid="{00000000-0005-0000-0000-0000D6340000}"/>
    <cellStyle name="표준 11 2 7" xfId="13534" xr:uid="{00000000-0005-0000-0000-0000D7340000}"/>
    <cellStyle name="표준 11 2 7 2" xfId="13535" xr:uid="{00000000-0005-0000-0000-0000D8340000}"/>
    <cellStyle name="표준 11 2 8" xfId="13536" xr:uid="{00000000-0005-0000-0000-0000D9340000}"/>
    <cellStyle name="표준 11 2 9" xfId="13537" xr:uid="{00000000-0005-0000-0000-0000DA340000}"/>
    <cellStyle name="표준 11 3" xfId="13538" xr:uid="{00000000-0005-0000-0000-0000DB340000}"/>
    <cellStyle name="표준 11 3 2" xfId="13539" xr:uid="{00000000-0005-0000-0000-0000DC340000}"/>
    <cellStyle name="표준 11 3 2 2" xfId="13540" xr:uid="{00000000-0005-0000-0000-0000DD340000}"/>
    <cellStyle name="표준 11 3 2 2 2" xfId="13541" xr:uid="{00000000-0005-0000-0000-0000DE340000}"/>
    <cellStyle name="표준 11 3 2 3" xfId="13542" xr:uid="{00000000-0005-0000-0000-0000DF340000}"/>
    <cellStyle name="표준 11 3 3" xfId="13543" xr:uid="{00000000-0005-0000-0000-0000E0340000}"/>
    <cellStyle name="표준 11 3 3 2" xfId="13544" xr:uid="{00000000-0005-0000-0000-0000E1340000}"/>
    <cellStyle name="표준 11 3 3 2 2" xfId="13545" xr:uid="{00000000-0005-0000-0000-0000E2340000}"/>
    <cellStyle name="표준 11 3 3 3" xfId="13546" xr:uid="{00000000-0005-0000-0000-0000E3340000}"/>
    <cellStyle name="표준 11 3 4" xfId="13547" xr:uid="{00000000-0005-0000-0000-0000E4340000}"/>
    <cellStyle name="표준 11 3 4 2" xfId="13548" xr:uid="{00000000-0005-0000-0000-0000E5340000}"/>
    <cellStyle name="표준 11 3 4 2 2" xfId="13549" xr:uid="{00000000-0005-0000-0000-0000E6340000}"/>
    <cellStyle name="표준 11 3 4 3" xfId="13550" xr:uid="{00000000-0005-0000-0000-0000E7340000}"/>
    <cellStyle name="표준 11 3 5" xfId="13551" xr:uid="{00000000-0005-0000-0000-0000E8340000}"/>
    <cellStyle name="표준 11 3 5 2" xfId="13552" xr:uid="{00000000-0005-0000-0000-0000E9340000}"/>
    <cellStyle name="표준 11 3 6" xfId="13553" xr:uid="{00000000-0005-0000-0000-0000EA340000}"/>
    <cellStyle name="표준 11 4" xfId="13554" xr:uid="{00000000-0005-0000-0000-0000EB340000}"/>
    <cellStyle name="표준 11 4 2" xfId="13555" xr:uid="{00000000-0005-0000-0000-0000EC340000}"/>
    <cellStyle name="표준 11 4 2 2" xfId="13556" xr:uid="{00000000-0005-0000-0000-0000ED340000}"/>
    <cellStyle name="표준 11 4 3" xfId="13557" xr:uid="{00000000-0005-0000-0000-0000EE340000}"/>
    <cellStyle name="표준 11 5" xfId="13558" xr:uid="{00000000-0005-0000-0000-0000EF340000}"/>
    <cellStyle name="표준 11 5 2" xfId="13559" xr:uid="{00000000-0005-0000-0000-0000F0340000}"/>
    <cellStyle name="표준 11 5 2 2" xfId="13560" xr:uid="{00000000-0005-0000-0000-0000F1340000}"/>
    <cellStyle name="표준 11 5 3" xfId="13561" xr:uid="{00000000-0005-0000-0000-0000F2340000}"/>
    <cellStyle name="표준 11 6" xfId="13562" xr:uid="{00000000-0005-0000-0000-0000F3340000}"/>
    <cellStyle name="표준 11 6 2" xfId="13563" xr:uid="{00000000-0005-0000-0000-0000F4340000}"/>
    <cellStyle name="표준 11 6 2 2" xfId="13564" xr:uid="{00000000-0005-0000-0000-0000F5340000}"/>
    <cellStyle name="표준 11 6 3" xfId="13565" xr:uid="{00000000-0005-0000-0000-0000F6340000}"/>
    <cellStyle name="표준 11 7" xfId="13566" xr:uid="{00000000-0005-0000-0000-0000F7340000}"/>
    <cellStyle name="표준 11 7 2" xfId="13567" xr:uid="{00000000-0005-0000-0000-0000F8340000}"/>
    <cellStyle name="표준 11 7 2 2" xfId="13568" xr:uid="{00000000-0005-0000-0000-0000F9340000}"/>
    <cellStyle name="표준 11 7 3" xfId="13569" xr:uid="{00000000-0005-0000-0000-0000FA340000}"/>
    <cellStyle name="표준 11 8" xfId="13570" xr:uid="{00000000-0005-0000-0000-0000FB340000}"/>
    <cellStyle name="표준 11 8 2" xfId="13571" xr:uid="{00000000-0005-0000-0000-0000FC340000}"/>
    <cellStyle name="표준 11 9" xfId="13572" xr:uid="{00000000-0005-0000-0000-0000FD340000}"/>
    <cellStyle name="표준 12" xfId="13573" xr:uid="{00000000-0005-0000-0000-0000FE340000}"/>
    <cellStyle name="표준 12 2" xfId="13574" xr:uid="{00000000-0005-0000-0000-0000FF340000}"/>
    <cellStyle name="표준 12 2 2" xfId="13575" xr:uid="{00000000-0005-0000-0000-000000350000}"/>
    <cellStyle name="표준 12 2 2 2" xfId="13576" xr:uid="{00000000-0005-0000-0000-000001350000}"/>
    <cellStyle name="표준 12 2 2 2 2" xfId="13577" xr:uid="{00000000-0005-0000-0000-000002350000}"/>
    <cellStyle name="표준 12 2 2 3" xfId="13578" xr:uid="{00000000-0005-0000-0000-000003350000}"/>
    <cellStyle name="표준 12 2 3" xfId="13579" xr:uid="{00000000-0005-0000-0000-000004350000}"/>
    <cellStyle name="표준 12 2 3 2" xfId="13580" xr:uid="{00000000-0005-0000-0000-000005350000}"/>
    <cellStyle name="표준 12 2 3 2 2" xfId="13581" xr:uid="{00000000-0005-0000-0000-000006350000}"/>
    <cellStyle name="표준 12 2 3 3" xfId="13582" xr:uid="{00000000-0005-0000-0000-000007350000}"/>
    <cellStyle name="표준 12 2 4" xfId="13583" xr:uid="{00000000-0005-0000-0000-000008350000}"/>
    <cellStyle name="표준 12 2 4 2" xfId="13584" xr:uid="{00000000-0005-0000-0000-000009350000}"/>
    <cellStyle name="표준 12 2 4 2 2" xfId="13585" xr:uid="{00000000-0005-0000-0000-00000A350000}"/>
    <cellStyle name="표준 12 2 4 3" xfId="13586" xr:uid="{00000000-0005-0000-0000-00000B350000}"/>
    <cellStyle name="표준 12 2 5" xfId="13587" xr:uid="{00000000-0005-0000-0000-00000C350000}"/>
    <cellStyle name="표준 12 2 5 2" xfId="13588" xr:uid="{00000000-0005-0000-0000-00000D350000}"/>
    <cellStyle name="표준 12 2 6" xfId="13589" xr:uid="{00000000-0005-0000-0000-00000E350000}"/>
    <cellStyle name="표준 12 3" xfId="13590" xr:uid="{00000000-0005-0000-0000-00000F350000}"/>
    <cellStyle name="표준 12 3 2" xfId="13591" xr:uid="{00000000-0005-0000-0000-000010350000}"/>
    <cellStyle name="표준 12 3 2 2" xfId="13592" xr:uid="{00000000-0005-0000-0000-000011350000}"/>
    <cellStyle name="표준 12 3 3" xfId="13593" xr:uid="{00000000-0005-0000-0000-000012350000}"/>
    <cellStyle name="표준 12 4" xfId="13594" xr:uid="{00000000-0005-0000-0000-000013350000}"/>
    <cellStyle name="표준 12 4 2" xfId="13595" xr:uid="{00000000-0005-0000-0000-000014350000}"/>
    <cellStyle name="표준 12 4 2 2" xfId="13596" xr:uid="{00000000-0005-0000-0000-000015350000}"/>
    <cellStyle name="표준 12 4 3" xfId="13597" xr:uid="{00000000-0005-0000-0000-000016350000}"/>
    <cellStyle name="표준 12 5" xfId="13598" xr:uid="{00000000-0005-0000-0000-000017350000}"/>
    <cellStyle name="표준 12 5 2" xfId="13599" xr:uid="{00000000-0005-0000-0000-000018350000}"/>
    <cellStyle name="표준 12 5 2 2" xfId="13600" xr:uid="{00000000-0005-0000-0000-000019350000}"/>
    <cellStyle name="표준 12 5 3" xfId="13601" xr:uid="{00000000-0005-0000-0000-00001A350000}"/>
    <cellStyle name="표준 12 6" xfId="13602" xr:uid="{00000000-0005-0000-0000-00001B350000}"/>
    <cellStyle name="표준 12 6 2" xfId="13603" xr:uid="{00000000-0005-0000-0000-00001C350000}"/>
    <cellStyle name="표준 12 6 2 2" xfId="13604" xr:uid="{00000000-0005-0000-0000-00001D350000}"/>
    <cellStyle name="표준 12 6 3" xfId="13605" xr:uid="{00000000-0005-0000-0000-00001E350000}"/>
    <cellStyle name="표준 12 7" xfId="13606" xr:uid="{00000000-0005-0000-0000-00001F350000}"/>
    <cellStyle name="표준 12 7 2" xfId="13607" xr:uid="{00000000-0005-0000-0000-000020350000}"/>
    <cellStyle name="표준 12 8" xfId="13608" xr:uid="{00000000-0005-0000-0000-000021350000}"/>
    <cellStyle name="표준 12 9" xfId="13609" xr:uid="{00000000-0005-0000-0000-000022350000}"/>
    <cellStyle name="표준 13" xfId="13610" xr:uid="{00000000-0005-0000-0000-000023350000}"/>
    <cellStyle name="표준 13 2" xfId="13611" xr:uid="{00000000-0005-0000-0000-000024350000}"/>
    <cellStyle name="표준 13 2 2" xfId="13612" xr:uid="{00000000-0005-0000-0000-000025350000}"/>
    <cellStyle name="표준 13 2 2 2" xfId="13613" xr:uid="{00000000-0005-0000-0000-000026350000}"/>
    <cellStyle name="표준 13 2 2 2 2" xfId="13614" xr:uid="{00000000-0005-0000-0000-000027350000}"/>
    <cellStyle name="표준 13 2 2 3" xfId="13615" xr:uid="{00000000-0005-0000-0000-000028350000}"/>
    <cellStyle name="표준 13 2 3" xfId="13616" xr:uid="{00000000-0005-0000-0000-000029350000}"/>
    <cellStyle name="표준 13 2 3 2" xfId="13617" xr:uid="{00000000-0005-0000-0000-00002A350000}"/>
    <cellStyle name="표준 13 2 3 2 2" xfId="13618" xr:uid="{00000000-0005-0000-0000-00002B350000}"/>
    <cellStyle name="표준 13 2 3 3" xfId="13619" xr:uid="{00000000-0005-0000-0000-00002C350000}"/>
    <cellStyle name="표준 13 2 4" xfId="13620" xr:uid="{00000000-0005-0000-0000-00002D350000}"/>
    <cellStyle name="표준 13 2 4 2" xfId="13621" xr:uid="{00000000-0005-0000-0000-00002E350000}"/>
    <cellStyle name="표준 13 2 4 2 2" xfId="13622" xr:uid="{00000000-0005-0000-0000-00002F350000}"/>
    <cellStyle name="표준 13 2 4 3" xfId="13623" xr:uid="{00000000-0005-0000-0000-000030350000}"/>
    <cellStyle name="표준 13 2 5" xfId="13624" xr:uid="{00000000-0005-0000-0000-000031350000}"/>
    <cellStyle name="표준 13 2 5 2" xfId="13625" xr:uid="{00000000-0005-0000-0000-000032350000}"/>
    <cellStyle name="표준 13 2 6" xfId="13626" xr:uid="{00000000-0005-0000-0000-000033350000}"/>
    <cellStyle name="표준 13 3" xfId="13627" xr:uid="{00000000-0005-0000-0000-000034350000}"/>
    <cellStyle name="표준 13 3 2" xfId="13628" xr:uid="{00000000-0005-0000-0000-000035350000}"/>
    <cellStyle name="표준 13 3 2 2" xfId="13629" xr:uid="{00000000-0005-0000-0000-000036350000}"/>
    <cellStyle name="표준 13 3 3" xfId="13630" xr:uid="{00000000-0005-0000-0000-000037350000}"/>
    <cellStyle name="표준 13 4" xfId="13631" xr:uid="{00000000-0005-0000-0000-000038350000}"/>
    <cellStyle name="표준 13 4 2" xfId="13632" xr:uid="{00000000-0005-0000-0000-000039350000}"/>
    <cellStyle name="표준 13 4 2 2" xfId="13633" xr:uid="{00000000-0005-0000-0000-00003A350000}"/>
    <cellStyle name="표준 13 4 3" xfId="13634" xr:uid="{00000000-0005-0000-0000-00003B350000}"/>
    <cellStyle name="표준 13 5" xfId="13635" xr:uid="{00000000-0005-0000-0000-00003C350000}"/>
    <cellStyle name="표준 13 5 2" xfId="13636" xr:uid="{00000000-0005-0000-0000-00003D350000}"/>
    <cellStyle name="표준 13 5 2 2" xfId="13637" xr:uid="{00000000-0005-0000-0000-00003E350000}"/>
    <cellStyle name="표준 13 5 3" xfId="13638" xr:uid="{00000000-0005-0000-0000-00003F350000}"/>
    <cellStyle name="표준 13 6" xfId="13639" xr:uid="{00000000-0005-0000-0000-000040350000}"/>
    <cellStyle name="표준 13 6 2" xfId="13640" xr:uid="{00000000-0005-0000-0000-000041350000}"/>
    <cellStyle name="표준 13 7" xfId="13641" xr:uid="{00000000-0005-0000-0000-000042350000}"/>
    <cellStyle name="표준 13 8" xfId="13642" xr:uid="{00000000-0005-0000-0000-000043350000}"/>
    <cellStyle name="표준 14" xfId="13643" xr:uid="{00000000-0005-0000-0000-000044350000}"/>
    <cellStyle name="표준 14 2" xfId="13644" xr:uid="{00000000-0005-0000-0000-000045350000}"/>
    <cellStyle name="표준 14 2 2" xfId="13645" xr:uid="{00000000-0005-0000-0000-000046350000}"/>
    <cellStyle name="표준 14 2 2 2" xfId="13646" xr:uid="{00000000-0005-0000-0000-000047350000}"/>
    <cellStyle name="표준 14 2 3" xfId="13647" xr:uid="{00000000-0005-0000-0000-000048350000}"/>
    <cellStyle name="표준 14 3" xfId="13648" xr:uid="{00000000-0005-0000-0000-000049350000}"/>
    <cellStyle name="표준 14 3 2" xfId="13649" xr:uid="{00000000-0005-0000-0000-00004A350000}"/>
    <cellStyle name="표준 14 3 2 2" xfId="13650" xr:uid="{00000000-0005-0000-0000-00004B350000}"/>
    <cellStyle name="표준 14 3 3" xfId="13651" xr:uid="{00000000-0005-0000-0000-00004C350000}"/>
    <cellStyle name="표준 14 4" xfId="13652" xr:uid="{00000000-0005-0000-0000-00004D350000}"/>
    <cellStyle name="표준 14 4 2" xfId="13653" xr:uid="{00000000-0005-0000-0000-00004E350000}"/>
    <cellStyle name="표준 14 4 2 2" xfId="13654" xr:uid="{00000000-0005-0000-0000-00004F350000}"/>
    <cellStyle name="표준 14 4 3" xfId="13655" xr:uid="{00000000-0005-0000-0000-000050350000}"/>
    <cellStyle name="표준 14 5" xfId="13656" xr:uid="{00000000-0005-0000-0000-000051350000}"/>
    <cellStyle name="표준 14 5 2" xfId="13657" xr:uid="{00000000-0005-0000-0000-000052350000}"/>
    <cellStyle name="표준 14 6" xfId="13658" xr:uid="{00000000-0005-0000-0000-000053350000}"/>
    <cellStyle name="표준 14 7" xfId="13659" xr:uid="{00000000-0005-0000-0000-000054350000}"/>
    <cellStyle name="표준 15" xfId="13660" xr:uid="{00000000-0005-0000-0000-000055350000}"/>
    <cellStyle name="표준 16" xfId="13661" xr:uid="{00000000-0005-0000-0000-000056350000}"/>
    <cellStyle name="표준 16 2" xfId="13662" xr:uid="{00000000-0005-0000-0000-000057350000}"/>
    <cellStyle name="표준 16 2 2" xfId="13663" xr:uid="{00000000-0005-0000-0000-000058350000}"/>
    <cellStyle name="표준 16 3" xfId="13664" xr:uid="{00000000-0005-0000-0000-000059350000}"/>
    <cellStyle name="표준 16 4" xfId="13665" xr:uid="{00000000-0005-0000-0000-00005A350000}"/>
    <cellStyle name="표준 17" xfId="13666" xr:uid="{00000000-0005-0000-0000-00005B350000}"/>
    <cellStyle name="표준 17 2" xfId="13667" xr:uid="{00000000-0005-0000-0000-00005C350000}"/>
    <cellStyle name="표준 17 2 2" xfId="13668" xr:uid="{00000000-0005-0000-0000-00005D350000}"/>
    <cellStyle name="표준 17 3" xfId="13669" xr:uid="{00000000-0005-0000-0000-00005E350000}"/>
    <cellStyle name="표준 18" xfId="13670" xr:uid="{00000000-0005-0000-0000-00005F350000}"/>
    <cellStyle name="표준 18 2" xfId="13671" xr:uid="{00000000-0005-0000-0000-000060350000}"/>
    <cellStyle name="표준 18 2 2" xfId="13672" xr:uid="{00000000-0005-0000-0000-000061350000}"/>
    <cellStyle name="표준 18 3" xfId="13673" xr:uid="{00000000-0005-0000-0000-000062350000}"/>
    <cellStyle name="표준 18 4" xfId="13674" xr:uid="{00000000-0005-0000-0000-000063350000}"/>
    <cellStyle name="표준 19" xfId="13675" xr:uid="{00000000-0005-0000-0000-000064350000}"/>
    <cellStyle name="표준 19 2" xfId="13676" xr:uid="{00000000-0005-0000-0000-000065350000}"/>
    <cellStyle name="표준 19 2 2" xfId="13677" xr:uid="{00000000-0005-0000-0000-000066350000}"/>
    <cellStyle name="표준 19 3" xfId="13678" xr:uid="{00000000-0005-0000-0000-000067350000}"/>
    <cellStyle name="표준 2" xfId="42" xr:uid="{00000000-0005-0000-0000-000068350000}"/>
    <cellStyle name="표준 2 2" xfId="45" xr:uid="{00000000-0005-0000-0000-000069350000}"/>
    <cellStyle name="표준 2 2 10" xfId="13679" xr:uid="{00000000-0005-0000-0000-00006A350000}"/>
    <cellStyle name="표준 2 2 10 10" xfId="13680" xr:uid="{00000000-0005-0000-0000-00006B350000}"/>
    <cellStyle name="표준 2 2 10 11" xfId="13681" xr:uid="{00000000-0005-0000-0000-00006C350000}"/>
    <cellStyle name="표준 2 2 10 2" xfId="13682" xr:uid="{00000000-0005-0000-0000-00006D350000}"/>
    <cellStyle name="표준 2 2 10 2 2" xfId="13683" xr:uid="{00000000-0005-0000-0000-00006E350000}"/>
    <cellStyle name="표준 2 2 10 2 2 2" xfId="13684" xr:uid="{00000000-0005-0000-0000-00006F350000}"/>
    <cellStyle name="표준 2 2 10 2 2 2 2" xfId="13685" xr:uid="{00000000-0005-0000-0000-000070350000}"/>
    <cellStyle name="표준 2 2 10 2 2 2 2 2" xfId="13686" xr:uid="{00000000-0005-0000-0000-000071350000}"/>
    <cellStyle name="표준 2 2 10 2 2 2 3" xfId="13687" xr:uid="{00000000-0005-0000-0000-000072350000}"/>
    <cellStyle name="표준 2 2 10 2 2 3" xfId="13688" xr:uid="{00000000-0005-0000-0000-000073350000}"/>
    <cellStyle name="표준 2 2 10 2 2 3 2" xfId="13689" xr:uid="{00000000-0005-0000-0000-000074350000}"/>
    <cellStyle name="표준 2 2 10 2 2 3 2 2" xfId="13690" xr:uid="{00000000-0005-0000-0000-000075350000}"/>
    <cellStyle name="표준 2 2 10 2 2 3 3" xfId="13691" xr:uid="{00000000-0005-0000-0000-000076350000}"/>
    <cellStyle name="표준 2 2 10 2 2 4" xfId="13692" xr:uid="{00000000-0005-0000-0000-000077350000}"/>
    <cellStyle name="표준 2 2 10 2 2 4 2" xfId="13693" xr:uid="{00000000-0005-0000-0000-000078350000}"/>
    <cellStyle name="표준 2 2 10 2 2 4 2 2" xfId="13694" xr:uid="{00000000-0005-0000-0000-000079350000}"/>
    <cellStyle name="표준 2 2 10 2 2 4 3" xfId="13695" xr:uid="{00000000-0005-0000-0000-00007A350000}"/>
    <cellStyle name="표준 2 2 10 2 2 5" xfId="13696" xr:uid="{00000000-0005-0000-0000-00007B350000}"/>
    <cellStyle name="표준 2 2 10 2 2 5 2" xfId="13697" xr:uid="{00000000-0005-0000-0000-00007C350000}"/>
    <cellStyle name="표준 2 2 10 2 2 6" xfId="13698" xr:uid="{00000000-0005-0000-0000-00007D350000}"/>
    <cellStyle name="표준 2 2 10 2 3" xfId="13699" xr:uid="{00000000-0005-0000-0000-00007E350000}"/>
    <cellStyle name="표준 2 2 10 2 3 2" xfId="13700" xr:uid="{00000000-0005-0000-0000-00007F350000}"/>
    <cellStyle name="표준 2 2 10 2 3 2 2" xfId="13701" xr:uid="{00000000-0005-0000-0000-000080350000}"/>
    <cellStyle name="표준 2 2 10 2 3 3" xfId="13702" xr:uid="{00000000-0005-0000-0000-000081350000}"/>
    <cellStyle name="표준 2 2 10 2 4" xfId="13703" xr:uid="{00000000-0005-0000-0000-000082350000}"/>
    <cellStyle name="표준 2 2 10 2 4 2" xfId="13704" xr:uid="{00000000-0005-0000-0000-000083350000}"/>
    <cellStyle name="표준 2 2 10 2 4 2 2" xfId="13705" xr:uid="{00000000-0005-0000-0000-000084350000}"/>
    <cellStyle name="표준 2 2 10 2 4 3" xfId="13706" xr:uid="{00000000-0005-0000-0000-000085350000}"/>
    <cellStyle name="표준 2 2 10 2 5" xfId="13707" xr:uid="{00000000-0005-0000-0000-000086350000}"/>
    <cellStyle name="표준 2 2 10 2 5 2" xfId="13708" xr:uid="{00000000-0005-0000-0000-000087350000}"/>
    <cellStyle name="표준 2 2 10 2 5 2 2" xfId="13709" xr:uid="{00000000-0005-0000-0000-000088350000}"/>
    <cellStyle name="표준 2 2 10 2 5 3" xfId="13710" xr:uid="{00000000-0005-0000-0000-000089350000}"/>
    <cellStyle name="표준 2 2 10 2 6" xfId="13711" xr:uid="{00000000-0005-0000-0000-00008A350000}"/>
    <cellStyle name="표준 2 2 10 2 6 2" xfId="13712" xr:uid="{00000000-0005-0000-0000-00008B350000}"/>
    <cellStyle name="표준 2 2 10 2 6 2 2" xfId="13713" xr:uid="{00000000-0005-0000-0000-00008C350000}"/>
    <cellStyle name="표준 2 2 10 2 6 3" xfId="13714" xr:uid="{00000000-0005-0000-0000-00008D350000}"/>
    <cellStyle name="표준 2 2 10 2 7" xfId="13715" xr:uid="{00000000-0005-0000-0000-00008E350000}"/>
    <cellStyle name="표준 2 2 10 2 7 2" xfId="13716" xr:uid="{00000000-0005-0000-0000-00008F350000}"/>
    <cellStyle name="표준 2 2 10 2 8" xfId="13717" xr:uid="{00000000-0005-0000-0000-000090350000}"/>
    <cellStyle name="표준 2 2 10 2 9" xfId="13718" xr:uid="{00000000-0005-0000-0000-000091350000}"/>
    <cellStyle name="표준 2 2 10 3" xfId="13719" xr:uid="{00000000-0005-0000-0000-000092350000}"/>
    <cellStyle name="표준 2 2 10 3 2" xfId="13720" xr:uid="{00000000-0005-0000-0000-000093350000}"/>
    <cellStyle name="표준 2 2 10 3 2 2" xfId="13721" xr:uid="{00000000-0005-0000-0000-000094350000}"/>
    <cellStyle name="표준 2 2 10 3 2 2 2" xfId="13722" xr:uid="{00000000-0005-0000-0000-000095350000}"/>
    <cellStyle name="표준 2 2 10 3 2 3" xfId="13723" xr:uid="{00000000-0005-0000-0000-000096350000}"/>
    <cellStyle name="표준 2 2 10 3 3" xfId="13724" xr:uid="{00000000-0005-0000-0000-000097350000}"/>
    <cellStyle name="표준 2 2 10 3 3 2" xfId="13725" xr:uid="{00000000-0005-0000-0000-000098350000}"/>
    <cellStyle name="표준 2 2 10 3 3 2 2" xfId="13726" xr:uid="{00000000-0005-0000-0000-000099350000}"/>
    <cellStyle name="표준 2 2 10 3 3 3" xfId="13727" xr:uid="{00000000-0005-0000-0000-00009A350000}"/>
    <cellStyle name="표준 2 2 10 3 4" xfId="13728" xr:uid="{00000000-0005-0000-0000-00009B350000}"/>
    <cellStyle name="표준 2 2 10 3 4 2" xfId="13729" xr:uid="{00000000-0005-0000-0000-00009C350000}"/>
    <cellStyle name="표준 2 2 10 3 4 2 2" xfId="13730" xr:uid="{00000000-0005-0000-0000-00009D350000}"/>
    <cellStyle name="표준 2 2 10 3 4 3" xfId="13731" xr:uid="{00000000-0005-0000-0000-00009E350000}"/>
    <cellStyle name="표준 2 2 10 3 5" xfId="13732" xr:uid="{00000000-0005-0000-0000-00009F350000}"/>
    <cellStyle name="표준 2 2 10 3 5 2" xfId="13733" xr:uid="{00000000-0005-0000-0000-0000A0350000}"/>
    <cellStyle name="표준 2 2 10 3 6" xfId="13734" xr:uid="{00000000-0005-0000-0000-0000A1350000}"/>
    <cellStyle name="표준 2 2 10 4" xfId="13735" xr:uid="{00000000-0005-0000-0000-0000A2350000}"/>
    <cellStyle name="표준 2 2 10 4 2" xfId="13736" xr:uid="{00000000-0005-0000-0000-0000A3350000}"/>
    <cellStyle name="표준 2 2 10 4 2 2" xfId="13737" xr:uid="{00000000-0005-0000-0000-0000A4350000}"/>
    <cellStyle name="표준 2 2 10 4 2 2 2" xfId="13738" xr:uid="{00000000-0005-0000-0000-0000A5350000}"/>
    <cellStyle name="표준 2 2 10 4 2 3" xfId="13739" xr:uid="{00000000-0005-0000-0000-0000A6350000}"/>
    <cellStyle name="표준 2 2 10 4 3" xfId="13740" xr:uid="{00000000-0005-0000-0000-0000A7350000}"/>
    <cellStyle name="표준 2 2 10 4 3 2" xfId="13741" xr:uid="{00000000-0005-0000-0000-0000A8350000}"/>
    <cellStyle name="표준 2 2 10 4 3 2 2" xfId="13742" xr:uid="{00000000-0005-0000-0000-0000A9350000}"/>
    <cellStyle name="표준 2 2 10 4 3 3" xfId="13743" xr:uid="{00000000-0005-0000-0000-0000AA350000}"/>
    <cellStyle name="표준 2 2 10 4 4" xfId="13744" xr:uid="{00000000-0005-0000-0000-0000AB350000}"/>
    <cellStyle name="표준 2 2 10 4 4 2" xfId="13745" xr:uid="{00000000-0005-0000-0000-0000AC350000}"/>
    <cellStyle name="표준 2 2 10 4 4 2 2" xfId="13746" xr:uid="{00000000-0005-0000-0000-0000AD350000}"/>
    <cellStyle name="표준 2 2 10 4 4 3" xfId="13747" xr:uid="{00000000-0005-0000-0000-0000AE350000}"/>
    <cellStyle name="표준 2 2 10 4 5" xfId="13748" xr:uid="{00000000-0005-0000-0000-0000AF350000}"/>
    <cellStyle name="표준 2 2 10 4 5 2" xfId="13749" xr:uid="{00000000-0005-0000-0000-0000B0350000}"/>
    <cellStyle name="표준 2 2 10 4 6" xfId="13750" xr:uid="{00000000-0005-0000-0000-0000B1350000}"/>
    <cellStyle name="표준 2 2 10 5" xfId="13751" xr:uid="{00000000-0005-0000-0000-0000B2350000}"/>
    <cellStyle name="표준 2 2 10 5 2" xfId="13752" xr:uid="{00000000-0005-0000-0000-0000B3350000}"/>
    <cellStyle name="표준 2 2 10 5 2 2" xfId="13753" xr:uid="{00000000-0005-0000-0000-0000B4350000}"/>
    <cellStyle name="표준 2 2 10 5 3" xfId="13754" xr:uid="{00000000-0005-0000-0000-0000B5350000}"/>
    <cellStyle name="표준 2 2 10 6" xfId="13755" xr:uid="{00000000-0005-0000-0000-0000B6350000}"/>
    <cellStyle name="표준 2 2 10 6 2" xfId="13756" xr:uid="{00000000-0005-0000-0000-0000B7350000}"/>
    <cellStyle name="표준 2 2 10 6 2 2" xfId="13757" xr:uid="{00000000-0005-0000-0000-0000B8350000}"/>
    <cellStyle name="표준 2 2 10 6 3" xfId="13758" xr:uid="{00000000-0005-0000-0000-0000B9350000}"/>
    <cellStyle name="표준 2 2 10 7" xfId="13759" xr:uid="{00000000-0005-0000-0000-0000BA350000}"/>
    <cellStyle name="표준 2 2 10 7 2" xfId="13760" xr:uid="{00000000-0005-0000-0000-0000BB350000}"/>
    <cellStyle name="표준 2 2 10 7 2 2" xfId="13761" xr:uid="{00000000-0005-0000-0000-0000BC350000}"/>
    <cellStyle name="표준 2 2 10 7 3" xfId="13762" xr:uid="{00000000-0005-0000-0000-0000BD350000}"/>
    <cellStyle name="표준 2 2 10 8" xfId="13763" xr:uid="{00000000-0005-0000-0000-0000BE350000}"/>
    <cellStyle name="표준 2 2 10 8 2" xfId="13764" xr:uid="{00000000-0005-0000-0000-0000BF350000}"/>
    <cellStyle name="표준 2 2 10 8 2 2" xfId="13765" xr:uid="{00000000-0005-0000-0000-0000C0350000}"/>
    <cellStyle name="표준 2 2 10 8 3" xfId="13766" xr:uid="{00000000-0005-0000-0000-0000C1350000}"/>
    <cellStyle name="표준 2 2 10 9" xfId="13767" xr:uid="{00000000-0005-0000-0000-0000C2350000}"/>
    <cellStyle name="표준 2 2 10 9 2" xfId="13768" xr:uid="{00000000-0005-0000-0000-0000C3350000}"/>
    <cellStyle name="표준 2 2 11" xfId="13769" xr:uid="{00000000-0005-0000-0000-0000C4350000}"/>
    <cellStyle name="표준 2 2 11 10" xfId="13770" xr:uid="{00000000-0005-0000-0000-0000C5350000}"/>
    <cellStyle name="표준 2 2 11 2" xfId="13771" xr:uid="{00000000-0005-0000-0000-0000C6350000}"/>
    <cellStyle name="표준 2 2 11 2 2" xfId="13772" xr:uid="{00000000-0005-0000-0000-0000C7350000}"/>
    <cellStyle name="표준 2 2 11 2 2 2" xfId="13773" xr:uid="{00000000-0005-0000-0000-0000C8350000}"/>
    <cellStyle name="표준 2 2 11 2 2 2 2" xfId="13774" xr:uid="{00000000-0005-0000-0000-0000C9350000}"/>
    <cellStyle name="표준 2 2 11 2 2 2 2 2" xfId="13775" xr:uid="{00000000-0005-0000-0000-0000CA350000}"/>
    <cellStyle name="표준 2 2 11 2 2 2 3" xfId="13776" xr:uid="{00000000-0005-0000-0000-0000CB350000}"/>
    <cellStyle name="표준 2 2 11 2 2 3" xfId="13777" xr:uid="{00000000-0005-0000-0000-0000CC350000}"/>
    <cellStyle name="표준 2 2 11 2 2 3 2" xfId="13778" xr:uid="{00000000-0005-0000-0000-0000CD350000}"/>
    <cellStyle name="표준 2 2 11 2 2 3 2 2" xfId="13779" xr:uid="{00000000-0005-0000-0000-0000CE350000}"/>
    <cellStyle name="표준 2 2 11 2 2 3 3" xfId="13780" xr:uid="{00000000-0005-0000-0000-0000CF350000}"/>
    <cellStyle name="표준 2 2 11 2 2 4" xfId="13781" xr:uid="{00000000-0005-0000-0000-0000D0350000}"/>
    <cellStyle name="표준 2 2 11 2 2 4 2" xfId="13782" xr:uid="{00000000-0005-0000-0000-0000D1350000}"/>
    <cellStyle name="표준 2 2 11 2 2 4 2 2" xfId="13783" xr:uid="{00000000-0005-0000-0000-0000D2350000}"/>
    <cellStyle name="표준 2 2 11 2 2 4 3" xfId="13784" xr:uid="{00000000-0005-0000-0000-0000D3350000}"/>
    <cellStyle name="표준 2 2 11 2 2 5" xfId="13785" xr:uid="{00000000-0005-0000-0000-0000D4350000}"/>
    <cellStyle name="표준 2 2 11 2 2 5 2" xfId="13786" xr:uid="{00000000-0005-0000-0000-0000D5350000}"/>
    <cellStyle name="표준 2 2 11 2 2 6" xfId="13787" xr:uid="{00000000-0005-0000-0000-0000D6350000}"/>
    <cellStyle name="표준 2 2 11 2 3" xfId="13788" xr:uid="{00000000-0005-0000-0000-0000D7350000}"/>
    <cellStyle name="표준 2 2 11 2 3 2" xfId="13789" xr:uid="{00000000-0005-0000-0000-0000D8350000}"/>
    <cellStyle name="표준 2 2 11 2 3 2 2" xfId="13790" xr:uid="{00000000-0005-0000-0000-0000D9350000}"/>
    <cellStyle name="표준 2 2 11 2 3 3" xfId="13791" xr:uid="{00000000-0005-0000-0000-0000DA350000}"/>
    <cellStyle name="표준 2 2 11 2 4" xfId="13792" xr:uid="{00000000-0005-0000-0000-0000DB350000}"/>
    <cellStyle name="표준 2 2 11 2 4 2" xfId="13793" xr:uid="{00000000-0005-0000-0000-0000DC350000}"/>
    <cellStyle name="표준 2 2 11 2 4 2 2" xfId="13794" xr:uid="{00000000-0005-0000-0000-0000DD350000}"/>
    <cellStyle name="표준 2 2 11 2 4 3" xfId="13795" xr:uid="{00000000-0005-0000-0000-0000DE350000}"/>
    <cellStyle name="표준 2 2 11 2 5" xfId="13796" xr:uid="{00000000-0005-0000-0000-0000DF350000}"/>
    <cellStyle name="표준 2 2 11 2 5 2" xfId="13797" xr:uid="{00000000-0005-0000-0000-0000E0350000}"/>
    <cellStyle name="표준 2 2 11 2 5 2 2" xfId="13798" xr:uid="{00000000-0005-0000-0000-0000E1350000}"/>
    <cellStyle name="표준 2 2 11 2 5 3" xfId="13799" xr:uid="{00000000-0005-0000-0000-0000E2350000}"/>
    <cellStyle name="표준 2 2 11 2 6" xfId="13800" xr:uid="{00000000-0005-0000-0000-0000E3350000}"/>
    <cellStyle name="표준 2 2 11 2 6 2" xfId="13801" xr:uid="{00000000-0005-0000-0000-0000E4350000}"/>
    <cellStyle name="표준 2 2 11 2 6 2 2" xfId="13802" xr:uid="{00000000-0005-0000-0000-0000E5350000}"/>
    <cellStyle name="표준 2 2 11 2 6 3" xfId="13803" xr:uid="{00000000-0005-0000-0000-0000E6350000}"/>
    <cellStyle name="표준 2 2 11 2 7" xfId="13804" xr:uid="{00000000-0005-0000-0000-0000E7350000}"/>
    <cellStyle name="표준 2 2 11 2 7 2" xfId="13805" xr:uid="{00000000-0005-0000-0000-0000E8350000}"/>
    <cellStyle name="표준 2 2 11 2 8" xfId="13806" xr:uid="{00000000-0005-0000-0000-0000E9350000}"/>
    <cellStyle name="표준 2 2 11 2 9" xfId="13807" xr:uid="{00000000-0005-0000-0000-0000EA350000}"/>
    <cellStyle name="표준 2 2 11 3" xfId="13808" xr:uid="{00000000-0005-0000-0000-0000EB350000}"/>
    <cellStyle name="표준 2 2 11 3 2" xfId="13809" xr:uid="{00000000-0005-0000-0000-0000EC350000}"/>
    <cellStyle name="표준 2 2 11 3 2 2" xfId="13810" xr:uid="{00000000-0005-0000-0000-0000ED350000}"/>
    <cellStyle name="표준 2 2 11 3 2 2 2" xfId="13811" xr:uid="{00000000-0005-0000-0000-0000EE350000}"/>
    <cellStyle name="표준 2 2 11 3 2 3" xfId="13812" xr:uid="{00000000-0005-0000-0000-0000EF350000}"/>
    <cellStyle name="표준 2 2 11 3 3" xfId="13813" xr:uid="{00000000-0005-0000-0000-0000F0350000}"/>
    <cellStyle name="표준 2 2 11 3 3 2" xfId="13814" xr:uid="{00000000-0005-0000-0000-0000F1350000}"/>
    <cellStyle name="표준 2 2 11 3 3 2 2" xfId="13815" xr:uid="{00000000-0005-0000-0000-0000F2350000}"/>
    <cellStyle name="표준 2 2 11 3 3 3" xfId="13816" xr:uid="{00000000-0005-0000-0000-0000F3350000}"/>
    <cellStyle name="표준 2 2 11 3 4" xfId="13817" xr:uid="{00000000-0005-0000-0000-0000F4350000}"/>
    <cellStyle name="표준 2 2 11 3 4 2" xfId="13818" xr:uid="{00000000-0005-0000-0000-0000F5350000}"/>
    <cellStyle name="표준 2 2 11 3 4 2 2" xfId="13819" xr:uid="{00000000-0005-0000-0000-0000F6350000}"/>
    <cellStyle name="표준 2 2 11 3 4 3" xfId="13820" xr:uid="{00000000-0005-0000-0000-0000F7350000}"/>
    <cellStyle name="표준 2 2 11 3 5" xfId="13821" xr:uid="{00000000-0005-0000-0000-0000F8350000}"/>
    <cellStyle name="표준 2 2 11 3 5 2" xfId="13822" xr:uid="{00000000-0005-0000-0000-0000F9350000}"/>
    <cellStyle name="표준 2 2 11 3 6" xfId="13823" xr:uid="{00000000-0005-0000-0000-0000FA350000}"/>
    <cellStyle name="표준 2 2 11 4" xfId="13824" xr:uid="{00000000-0005-0000-0000-0000FB350000}"/>
    <cellStyle name="표준 2 2 11 4 2" xfId="13825" xr:uid="{00000000-0005-0000-0000-0000FC350000}"/>
    <cellStyle name="표준 2 2 11 4 2 2" xfId="13826" xr:uid="{00000000-0005-0000-0000-0000FD350000}"/>
    <cellStyle name="표준 2 2 11 4 3" xfId="13827" xr:uid="{00000000-0005-0000-0000-0000FE350000}"/>
    <cellStyle name="표준 2 2 11 5" xfId="13828" xr:uid="{00000000-0005-0000-0000-0000FF350000}"/>
    <cellStyle name="표준 2 2 11 5 2" xfId="13829" xr:uid="{00000000-0005-0000-0000-000000360000}"/>
    <cellStyle name="표준 2 2 11 5 2 2" xfId="13830" xr:uid="{00000000-0005-0000-0000-000001360000}"/>
    <cellStyle name="표준 2 2 11 5 3" xfId="13831" xr:uid="{00000000-0005-0000-0000-000002360000}"/>
    <cellStyle name="표준 2 2 11 6" xfId="13832" xr:uid="{00000000-0005-0000-0000-000003360000}"/>
    <cellStyle name="표준 2 2 11 6 2" xfId="13833" xr:uid="{00000000-0005-0000-0000-000004360000}"/>
    <cellStyle name="표준 2 2 11 6 2 2" xfId="13834" xr:uid="{00000000-0005-0000-0000-000005360000}"/>
    <cellStyle name="표준 2 2 11 6 3" xfId="13835" xr:uid="{00000000-0005-0000-0000-000006360000}"/>
    <cellStyle name="표준 2 2 11 7" xfId="13836" xr:uid="{00000000-0005-0000-0000-000007360000}"/>
    <cellStyle name="표준 2 2 11 7 2" xfId="13837" xr:uid="{00000000-0005-0000-0000-000008360000}"/>
    <cellStyle name="표준 2 2 11 7 2 2" xfId="13838" xr:uid="{00000000-0005-0000-0000-000009360000}"/>
    <cellStyle name="표준 2 2 11 7 3" xfId="13839" xr:uid="{00000000-0005-0000-0000-00000A360000}"/>
    <cellStyle name="표준 2 2 11 8" xfId="13840" xr:uid="{00000000-0005-0000-0000-00000B360000}"/>
    <cellStyle name="표준 2 2 11 8 2" xfId="13841" xr:uid="{00000000-0005-0000-0000-00000C360000}"/>
    <cellStyle name="표준 2 2 11 9" xfId="13842" xr:uid="{00000000-0005-0000-0000-00000D360000}"/>
    <cellStyle name="표준 2 2 12" xfId="13843" xr:uid="{00000000-0005-0000-0000-00000E360000}"/>
    <cellStyle name="표준 2 2 12 10" xfId="13844" xr:uid="{00000000-0005-0000-0000-00000F360000}"/>
    <cellStyle name="표준 2 2 12 2" xfId="13845" xr:uid="{00000000-0005-0000-0000-000010360000}"/>
    <cellStyle name="표준 2 2 12 2 2" xfId="13846" xr:uid="{00000000-0005-0000-0000-000011360000}"/>
    <cellStyle name="표준 2 2 12 2 2 2" xfId="13847" xr:uid="{00000000-0005-0000-0000-000012360000}"/>
    <cellStyle name="표준 2 2 12 2 2 2 2" xfId="13848" xr:uid="{00000000-0005-0000-0000-000013360000}"/>
    <cellStyle name="표준 2 2 12 2 2 2 2 2" xfId="13849" xr:uid="{00000000-0005-0000-0000-000014360000}"/>
    <cellStyle name="표준 2 2 12 2 2 2 3" xfId="13850" xr:uid="{00000000-0005-0000-0000-000015360000}"/>
    <cellStyle name="표준 2 2 12 2 2 3" xfId="13851" xr:uid="{00000000-0005-0000-0000-000016360000}"/>
    <cellStyle name="표준 2 2 12 2 2 3 2" xfId="13852" xr:uid="{00000000-0005-0000-0000-000017360000}"/>
    <cellStyle name="표준 2 2 12 2 2 3 2 2" xfId="13853" xr:uid="{00000000-0005-0000-0000-000018360000}"/>
    <cellStyle name="표준 2 2 12 2 2 3 3" xfId="13854" xr:uid="{00000000-0005-0000-0000-000019360000}"/>
    <cellStyle name="표준 2 2 12 2 2 4" xfId="13855" xr:uid="{00000000-0005-0000-0000-00001A360000}"/>
    <cellStyle name="표준 2 2 12 2 2 4 2" xfId="13856" xr:uid="{00000000-0005-0000-0000-00001B360000}"/>
    <cellStyle name="표준 2 2 12 2 2 4 2 2" xfId="13857" xr:uid="{00000000-0005-0000-0000-00001C360000}"/>
    <cellStyle name="표준 2 2 12 2 2 4 3" xfId="13858" xr:uid="{00000000-0005-0000-0000-00001D360000}"/>
    <cellStyle name="표준 2 2 12 2 2 5" xfId="13859" xr:uid="{00000000-0005-0000-0000-00001E360000}"/>
    <cellStyle name="표준 2 2 12 2 2 5 2" xfId="13860" xr:uid="{00000000-0005-0000-0000-00001F360000}"/>
    <cellStyle name="표준 2 2 12 2 2 6" xfId="13861" xr:uid="{00000000-0005-0000-0000-000020360000}"/>
    <cellStyle name="표준 2 2 12 2 3" xfId="13862" xr:uid="{00000000-0005-0000-0000-000021360000}"/>
    <cellStyle name="표준 2 2 12 2 3 2" xfId="13863" xr:uid="{00000000-0005-0000-0000-000022360000}"/>
    <cellStyle name="표준 2 2 12 2 3 2 2" xfId="13864" xr:uid="{00000000-0005-0000-0000-000023360000}"/>
    <cellStyle name="표준 2 2 12 2 3 3" xfId="13865" xr:uid="{00000000-0005-0000-0000-000024360000}"/>
    <cellStyle name="표준 2 2 12 2 4" xfId="13866" xr:uid="{00000000-0005-0000-0000-000025360000}"/>
    <cellStyle name="표준 2 2 12 2 4 2" xfId="13867" xr:uid="{00000000-0005-0000-0000-000026360000}"/>
    <cellStyle name="표준 2 2 12 2 4 2 2" xfId="13868" xr:uid="{00000000-0005-0000-0000-000027360000}"/>
    <cellStyle name="표준 2 2 12 2 4 3" xfId="13869" xr:uid="{00000000-0005-0000-0000-000028360000}"/>
    <cellStyle name="표준 2 2 12 2 5" xfId="13870" xr:uid="{00000000-0005-0000-0000-000029360000}"/>
    <cellStyle name="표준 2 2 12 2 5 2" xfId="13871" xr:uid="{00000000-0005-0000-0000-00002A360000}"/>
    <cellStyle name="표준 2 2 12 2 5 2 2" xfId="13872" xr:uid="{00000000-0005-0000-0000-00002B360000}"/>
    <cellStyle name="표준 2 2 12 2 5 3" xfId="13873" xr:uid="{00000000-0005-0000-0000-00002C360000}"/>
    <cellStyle name="표준 2 2 12 2 6" xfId="13874" xr:uid="{00000000-0005-0000-0000-00002D360000}"/>
    <cellStyle name="표준 2 2 12 2 6 2" xfId="13875" xr:uid="{00000000-0005-0000-0000-00002E360000}"/>
    <cellStyle name="표준 2 2 12 2 7" xfId="13876" xr:uid="{00000000-0005-0000-0000-00002F360000}"/>
    <cellStyle name="표준 2 2 12 2 8" xfId="13877" xr:uid="{00000000-0005-0000-0000-000030360000}"/>
    <cellStyle name="표준 2 2 12 3" xfId="13878" xr:uid="{00000000-0005-0000-0000-000031360000}"/>
    <cellStyle name="표준 2 2 12 3 2" xfId="13879" xr:uid="{00000000-0005-0000-0000-000032360000}"/>
    <cellStyle name="표준 2 2 12 3 2 2" xfId="13880" xr:uid="{00000000-0005-0000-0000-000033360000}"/>
    <cellStyle name="표준 2 2 12 3 2 2 2" xfId="13881" xr:uid="{00000000-0005-0000-0000-000034360000}"/>
    <cellStyle name="표준 2 2 12 3 2 3" xfId="13882" xr:uid="{00000000-0005-0000-0000-000035360000}"/>
    <cellStyle name="표준 2 2 12 3 3" xfId="13883" xr:uid="{00000000-0005-0000-0000-000036360000}"/>
    <cellStyle name="표준 2 2 12 3 3 2" xfId="13884" xr:uid="{00000000-0005-0000-0000-000037360000}"/>
    <cellStyle name="표준 2 2 12 3 3 2 2" xfId="13885" xr:uid="{00000000-0005-0000-0000-000038360000}"/>
    <cellStyle name="표준 2 2 12 3 3 3" xfId="13886" xr:uid="{00000000-0005-0000-0000-000039360000}"/>
    <cellStyle name="표준 2 2 12 3 4" xfId="13887" xr:uid="{00000000-0005-0000-0000-00003A360000}"/>
    <cellStyle name="표준 2 2 12 3 4 2" xfId="13888" xr:uid="{00000000-0005-0000-0000-00003B360000}"/>
    <cellStyle name="표준 2 2 12 3 4 2 2" xfId="13889" xr:uid="{00000000-0005-0000-0000-00003C360000}"/>
    <cellStyle name="표준 2 2 12 3 4 3" xfId="13890" xr:uid="{00000000-0005-0000-0000-00003D360000}"/>
    <cellStyle name="표준 2 2 12 3 5" xfId="13891" xr:uid="{00000000-0005-0000-0000-00003E360000}"/>
    <cellStyle name="표준 2 2 12 3 5 2" xfId="13892" xr:uid="{00000000-0005-0000-0000-00003F360000}"/>
    <cellStyle name="표준 2 2 12 3 6" xfId="13893" xr:uid="{00000000-0005-0000-0000-000040360000}"/>
    <cellStyle name="표준 2 2 12 4" xfId="13894" xr:uid="{00000000-0005-0000-0000-000041360000}"/>
    <cellStyle name="표준 2 2 12 4 2" xfId="13895" xr:uid="{00000000-0005-0000-0000-000042360000}"/>
    <cellStyle name="표준 2 2 12 4 2 2" xfId="13896" xr:uid="{00000000-0005-0000-0000-000043360000}"/>
    <cellStyle name="표준 2 2 12 4 3" xfId="13897" xr:uid="{00000000-0005-0000-0000-000044360000}"/>
    <cellStyle name="표준 2 2 12 5" xfId="13898" xr:uid="{00000000-0005-0000-0000-000045360000}"/>
    <cellStyle name="표준 2 2 12 5 2" xfId="13899" xr:uid="{00000000-0005-0000-0000-000046360000}"/>
    <cellStyle name="표준 2 2 12 5 2 2" xfId="13900" xr:uid="{00000000-0005-0000-0000-000047360000}"/>
    <cellStyle name="표준 2 2 12 5 3" xfId="13901" xr:uid="{00000000-0005-0000-0000-000048360000}"/>
    <cellStyle name="표준 2 2 12 6" xfId="13902" xr:uid="{00000000-0005-0000-0000-000049360000}"/>
    <cellStyle name="표준 2 2 12 6 2" xfId="13903" xr:uid="{00000000-0005-0000-0000-00004A360000}"/>
    <cellStyle name="표준 2 2 12 6 2 2" xfId="13904" xr:uid="{00000000-0005-0000-0000-00004B360000}"/>
    <cellStyle name="표준 2 2 12 6 3" xfId="13905" xr:uid="{00000000-0005-0000-0000-00004C360000}"/>
    <cellStyle name="표준 2 2 12 7" xfId="13906" xr:uid="{00000000-0005-0000-0000-00004D360000}"/>
    <cellStyle name="표준 2 2 12 7 2" xfId="13907" xr:uid="{00000000-0005-0000-0000-00004E360000}"/>
    <cellStyle name="표준 2 2 12 7 2 2" xfId="13908" xr:uid="{00000000-0005-0000-0000-00004F360000}"/>
    <cellStyle name="표준 2 2 12 7 3" xfId="13909" xr:uid="{00000000-0005-0000-0000-000050360000}"/>
    <cellStyle name="표준 2 2 12 8" xfId="13910" xr:uid="{00000000-0005-0000-0000-000051360000}"/>
    <cellStyle name="표준 2 2 12 8 2" xfId="13911" xr:uid="{00000000-0005-0000-0000-000052360000}"/>
    <cellStyle name="표준 2 2 12 9" xfId="13912" xr:uid="{00000000-0005-0000-0000-000053360000}"/>
    <cellStyle name="표준 2 2 13" xfId="13913" xr:uid="{00000000-0005-0000-0000-000054360000}"/>
    <cellStyle name="표준 2 2 13 2" xfId="13914" xr:uid="{00000000-0005-0000-0000-000055360000}"/>
    <cellStyle name="표준 2 2 13 2 2" xfId="13915" xr:uid="{00000000-0005-0000-0000-000056360000}"/>
    <cellStyle name="표준 2 2 13 2 2 2" xfId="13916" xr:uid="{00000000-0005-0000-0000-000057360000}"/>
    <cellStyle name="표준 2 2 13 2 2 2 2" xfId="13917" xr:uid="{00000000-0005-0000-0000-000058360000}"/>
    <cellStyle name="표준 2 2 13 2 2 3" xfId="13918" xr:uid="{00000000-0005-0000-0000-000059360000}"/>
    <cellStyle name="표준 2 2 13 2 3" xfId="13919" xr:uid="{00000000-0005-0000-0000-00005A360000}"/>
    <cellStyle name="표준 2 2 13 2 3 2" xfId="13920" xr:uid="{00000000-0005-0000-0000-00005B360000}"/>
    <cellStyle name="표준 2 2 13 2 3 2 2" xfId="13921" xr:uid="{00000000-0005-0000-0000-00005C360000}"/>
    <cellStyle name="표준 2 2 13 2 3 3" xfId="13922" xr:uid="{00000000-0005-0000-0000-00005D360000}"/>
    <cellStyle name="표준 2 2 13 2 4" xfId="13923" xr:uid="{00000000-0005-0000-0000-00005E360000}"/>
    <cellStyle name="표준 2 2 13 2 4 2" xfId="13924" xr:uid="{00000000-0005-0000-0000-00005F360000}"/>
    <cellStyle name="표준 2 2 13 2 4 2 2" xfId="13925" xr:uid="{00000000-0005-0000-0000-000060360000}"/>
    <cellStyle name="표준 2 2 13 2 4 3" xfId="13926" xr:uid="{00000000-0005-0000-0000-000061360000}"/>
    <cellStyle name="표준 2 2 13 2 5" xfId="13927" xr:uid="{00000000-0005-0000-0000-000062360000}"/>
    <cellStyle name="표준 2 2 13 2 5 2" xfId="13928" xr:uid="{00000000-0005-0000-0000-000063360000}"/>
    <cellStyle name="표준 2 2 13 2 6" xfId="13929" xr:uid="{00000000-0005-0000-0000-000064360000}"/>
    <cellStyle name="표준 2 2 13 3" xfId="13930" xr:uid="{00000000-0005-0000-0000-000065360000}"/>
    <cellStyle name="표준 2 2 13 3 2" xfId="13931" xr:uid="{00000000-0005-0000-0000-000066360000}"/>
    <cellStyle name="표준 2 2 13 3 2 2" xfId="13932" xr:uid="{00000000-0005-0000-0000-000067360000}"/>
    <cellStyle name="표준 2 2 13 3 3" xfId="13933" xr:uid="{00000000-0005-0000-0000-000068360000}"/>
    <cellStyle name="표준 2 2 13 4" xfId="13934" xr:uid="{00000000-0005-0000-0000-000069360000}"/>
    <cellStyle name="표준 2 2 13 4 2" xfId="13935" xr:uid="{00000000-0005-0000-0000-00006A360000}"/>
    <cellStyle name="표준 2 2 13 4 2 2" xfId="13936" xr:uid="{00000000-0005-0000-0000-00006B360000}"/>
    <cellStyle name="표준 2 2 13 4 3" xfId="13937" xr:uid="{00000000-0005-0000-0000-00006C360000}"/>
    <cellStyle name="표준 2 2 13 5" xfId="13938" xr:uid="{00000000-0005-0000-0000-00006D360000}"/>
    <cellStyle name="표준 2 2 13 5 2" xfId="13939" xr:uid="{00000000-0005-0000-0000-00006E360000}"/>
    <cellStyle name="표준 2 2 13 5 2 2" xfId="13940" xr:uid="{00000000-0005-0000-0000-00006F360000}"/>
    <cellStyle name="표준 2 2 13 5 3" xfId="13941" xr:uid="{00000000-0005-0000-0000-000070360000}"/>
    <cellStyle name="표준 2 2 13 6" xfId="13942" xr:uid="{00000000-0005-0000-0000-000071360000}"/>
    <cellStyle name="표준 2 2 13 6 2" xfId="13943" xr:uid="{00000000-0005-0000-0000-000072360000}"/>
    <cellStyle name="표준 2 2 13 7" xfId="13944" xr:uid="{00000000-0005-0000-0000-000073360000}"/>
    <cellStyle name="표준 2 2 13 8" xfId="13945" xr:uid="{00000000-0005-0000-0000-000074360000}"/>
    <cellStyle name="표준 2 2 14" xfId="13946" xr:uid="{00000000-0005-0000-0000-000075360000}"/>
    <cellStyle name="표준 2 2 14 2" xfId="13947" xr:uid="{00000000-0005-0000-0000-000076360000}"/>
    <cellStyle name="표준 2 2 14 2 2" xfId="13948" xr:uid="{00000000-0005-0000-0000-000077360000}"/>
    <cellStyle name="표준 2 2 14 2 2 2" xfId="13949" xr:uid="{00000000-0005-0000-0000-000078360000}"/>
    <cellStyle name="표준 2 2 14 2 2 2 2" xfId="13950" xr:uid="{00000000-0005-0000-0000-000079360000}"/>
    <cellStyle name="표준 2 2 14 2 2 3" xfId="13951" xr:uid="{00000000-0005-0000-0000-00007A360000}"/>
    <cellStyle name="표준 2 2 14 2 3" xfId="13952" xr:uid="{00000000-0005-0000-0000-00007B360000}"/>
    <cellStyle name="표준 2 2 14 2 3 2" xfId="13953" xr:uid="{00000000-0005-0000-0000-00007C360000}"/>
    <cellStyle name="표준 2 2 14 2 3 2 2" xfId="13954" xr:uid="{00000000-0005-0000-0000-00007D360000}"/>
    <cellStyle name="표준 2 2 14 2 3 3" xfId="13955" xr:uid="{00000000-0005-0000-0000-00007E360000}"/>
    <cellStyle name="표준 2 2 14 2 4" xfId="13956" xr:uid="{00000000-0005-0000-0000-00007F360000}"/>
    <cellStyle name="표준 2 2 14 2 4 2" xfId="13957" xr:uid="{00000000-0005-0000-0000-000080360000}"/>
    <cellStyle name="표준 2 2 14 2 4 2 2" xfId="13958" xr:uid="{00000000-0005-0000-0000-000081360000}"/>
    <cellStyle name="표준 2 2 14 2 4 3" xfId="13959" xr:uid="{00000000-0005-0000-0000-000082360000}"/>
    <cellStyle name="표준 2 2 14 2 5" xfId="13960" xr:uid="{00000000-0005-0000-0000-000083360000}"/>
    <cellStyle name="표준 2 2 14 2 5 2" xfId="13961" xr:uid="{00000000-0005-0000-0000-000084360000}"/>
    <cellStyle name="표준 2 2 14 2 6" xfId="13962" xr:uid="{00000000-0005-0000-0000-000085360000}"/>
    <cellStyle name="표준 2 2 14 3" xfId="13963" xr:uid="{00000000-0005-0000-0000-000086360000}"/>
    <cellStyle name="표준 2 2 14 3 2" xfId="13964" xr:uid="{00000000-0005-0000-0000-000087360000}"/>
    <cellStyle name="표준 2 2 14 3 2 2" xfId="13965" xr:uid="{00000000-0005-0000-0000-000088360000}"/>
    <cellStyle name="표준 2 2 14 3 3" xfId="13966" xr:uid="{00000000-0005-0000-0000-000089360000}"/>
    <cellStyle name="표준 2 2 14 4" xfId="13967" xr:uid="{00000000-0005-0000-0000-00008A360000}"/>
    <cellStyle name="표준 2 2 14 4 2" xfId="13968" xr:uid="{00000000-0005-0000-0000-00008B360000}"/>
    <cellStyle name="표준 2 2 14 4 2 2" xfId="13969" xr:uid="{00000000-0005-0000-0000-00008C360000}"/>
    <cellStyle name="표준 2 2 14 4 3" xfId="13970" xr:uid="{00000000-0005-0000-0000-00008D360000}"/>
    <cellStyle name="표준 2 2 14 5" xfId="13971" xr:uid="{00000000-0005-0000-0000-00008E360000}"/>
    <cellStyle name="표준 2 2 14 5 2" xfId="13972" xr:uid="{00000000-0005-0000-0000-00008F360000}"/>
    <cellStyle name="표준 2 2 14 5 2 2" xfId="13973" xr:uid="{00000000-0005-0000-0000-000090360000}"/>
    <cellStyle name="표준 2 2 14 5 3" xfId="13974" xr:uid="{00000000-0005-0000-0000-000091360000}"/>
    <cellStyle name="표준 2 2 14 6" xfId="13975" xr:uid="{00000000-0005-0000-0000-000092360000}"/>
    <cellStyle name="표준 2 2 14 6 2" xfId="13976" xr:uid="{00000000-0005-0000-0000-000093360000}"/>
    <cellStyle name="표준 2 2 14 7" xfId="13977" xr:uid="{00000000-0005-0000-0000-000094360000}"/>
    <cellStyle name="표준 2 2 14 8" xfId="13978" xr:uid="{00000000-0005-0000-0000-000095360000}"/>
    <cellStyle name="표준 2 2 15" xfId="13979" xr:uid="{00000000-0005-0000-0000-000096360000}"/>
    <cellStyle name="표준 2 2 15 2" xfId="13980" xr:uid="{00000000-0005-0000-0000-000097360000}"/>
    <cellStyle name="표준 2 2 15 2 2" xfId="13981" xr:uid="{00000000-0005-0000-0000-000098360000}"/>
    <cellStyle name="표준 2 2 15 2 2 2" xfId="13982" xr:uid="{00000000-0005-0000-0000-000099360000}"/>
    <cellStyle name="표준 2 2 15 2 3" xfId="13983" xr:uid="{00000000-0005-0000-0000-00009A360000}"/>
    <cellStyle name="표준 2 2 15 3" xfId="13984" xr:uid="{00000000-0005-0000-0000-00009B360000}"/>
    <cellStyle name="표준 2 2 15 3 2" xfId="13985" xr:uid="{00000000-0005-0000-0000-00009C360000}"/>
    <cellStyle name="표준 2 2 15 3 2 2" xfId="13986" xr:uid="{00000000-0005-0000-0000-00009D360000}"/>
    <cellStyle name="표준 2 2 15 3 3" xfId="13987" xr:uid="{00000000-0005-0000-0000-00009E360000}"/>
    <cellStyle name="표준 2 2 15 4" xfId="13988" xr:uid="{00000000-0005-0000-0000-00009F360000}"/>
    <cellStyle name="표준 2 2 15 4 2" xfId="13989" xr:uid="{00000000-0005-0000-0000-0000A0360000}"/>
    <cellStyle name="표준 2 2 15 4 2 2" xfId="13990" xr:uid="{00000000-0005-0000-0000-0000A1360000}"/>
    <cellStyle name="표준 2 2 15 4 3" xfId="13991" xr:uid="{00000000-0005-0000-0000-0000A2360000}"/>
    <cellStyle name="표준 2 2 15 5" xfId="13992" xr:uid="{00000000-0005-0000-0000-0000A3360000}"/>
    <cellStyle name="표준 2 2 15 5 2" xfId="13993" xr:uid="{00000000-0005-0000-0000-0000A4360000}"/>
    <cellStyle name="표준 2 2 15 6" xfId="13994" xr:uid="{00000000-0005-0000-0000-0000A5360000}"/>
    <cellStyle name="표준 2 2 15 7" xfId="13995" xr:uid="{00000000-0005-0000-0000-0000A6360000}"/>
    <cellStyle name="표준 2 2 16" xfId="13996" xr:uid="{00000000-0005-0000-0000-0000A7360000}"/>
    <cellStyle name="표준 2 2 16 2" xfId="13997" xr:uid="{00000000-0005-0000-0000-0000A8360000}"/>
    <cellStyle name="표준 2 2 16 2 2" xfId="13998" xr:uid="{00000000-0005-0000-0000-0000A9360000}"/>
    <cellStyle name="표준 2 2 16 3" xfId="13999" xr:uid="{00000000-0005-0000-0000-0000AA360000}"/>
    <cellStyle name="표준 2 2 17" xfId="14000" xr:uid="{00000000-0005-0000-0000-0000AB360000}"/>
    <cellStyle name="표준 2 2 17 2" xfId="14001" xr:uid="{00000000-0005-0000-0000-0000AC360000}"/>
    <cellStyle name="표준 2 2 17 2 2" xfId="14002" xr:uid="{00000000-0005-0000-0000-0000AD360000}"/>
    <cellStyle name="표준 2 2 17 3" xfId="14003" xr:uid="{00000000-0005-0000-0000-0000AE360000}"/>
    <cellStyle name="표준 2 2 18" xfId="14004" xr:uid="{00000000-0005-0000-0000-0000AF360000}"/>
    <cellStyle name="표준 2 2 18 2" xfId="14005" xr:uid="{00000000-0005-0000-0000-0000B0360000}"/>
    <cellStyle name="표준 2 2 18 2 2" xfId="14006" xr:uid="{00000000-0005-0000-0000-0000B1360000}"/>
    <cellStyle name="표준 2 2 18 3" xfId="14007" xr:uid="{00000000-0005-0000-0000-0000B2360000}"/>
    <cellStyle name="표준 2 2 19" xfId="14008" xr:uid="{00000000-0005-0000-0000-0000B3360000}"/>
    <cellStyle name="표준 2 2 19 2" xfId="14009" xr:uid="{00000000-0005-0000-0000-0000B4360000}"/>
    <cellStyle name="표준 2 2 19 2 2" xfId="14010" xr:uid="{00000000-0005-0000-0000-0000B5360000}"/>
    <cellStyle name="표준 2 2 19 3" xfId="14011" xr:uid="{00000000-0005-0000-0000-0000B6360000}"/>
    <cellStyle name="표준 2 2 2" xfId="46" xr:uid="{00000000-0005-0000-0000-0000B7360000}"/>
    <cellStyle name="표준 2 2 2 10" xfId="14013" xr:uid="{00000000-0005-0000-0000-0000B8360000}"/>
    <cellStyle name="표준 2 2 2 10 2" xfId="14014" xr:uid="{00000000-0005-0000-0000-0000B9360000}"/>
    <cellStyle name="표준 2 2 2 10 2 2" xfId="14015" xr:uid="{00000000-0005-0000-0000-0000BA360000}"/>
    <cellStyle name="표준 2 2 2 10 2 2 2" xfId="14016" xr:uid="{00000000-0005-0000-0000-0000BB360000}"/>
    <cellStyle name="표준 2 2 2 10 2 2 2 2" xfId="14017" xr:uid="{00000000-0005-0000-0000-0000BC360000}"/>
    <cellStyle name="표준 2 2 2 10 2 2 2 2 2" xfId="14018" xr:uid="{00000000-0005-0000-0000-0000BD360000}"/>
    <cellStyle name="표준 2 2 2 10 2 2 2 3" xfId="14019" xr:uid="{00000000-0005-0000-0000-0000BE360000}"/>
    <cellStyle name="표준 2 2 2 10 2 2 3" xfId="14020" xr:uid="{00000000-0005-0000-0000-0000BF360000}"/>
    <cellStyle name="표준 2 2 2 10 2 2 3 2" xfId="14021" xr:uid="{00000000-0005-0000-0000-0000C0360000}"/>
    <cellStyle name="표준 2 2 2 10 2 2 3 2 2" xfId="14022" xr:uid="{00000000-0005-0000-0000-0000C1360000}"/>
    <cellStyle name="표준 2 2 2 10 2 2 3 3" xfId="14023" xr:uid="{00000000-0005-0000-0000-0000C2360000}"/>
    <cellStyle name="표준 2 2 2 10 2 2 4" xfId="14024" xr:uid="{00000000-0005-0000-0000-0000C3360000}"/>
    <cellStyle name="표준 2 2 2 10 2 2 4 2" xfId="14025" xr:uid="{00000000-0005-0000-0000-0000C4360000}"/>
    <cellStyle name="표준 2 2 2 10 2 2 4 2 2" xfId="14026" xr:uid="{00000000-0005-0000-0000-0000C5360000}"/>
    <cellStyle name="표준 2 2 2 10 2 2 4 3" xfId="14027" xr:uid="{00000000-0005-0000-0000-0000C6360000}"/>
    <cellStyle name="표준 2 2 2 10 2 2 5" xfId="14028" xr:uid="{00000000-0005-0000-0000-0000C7360000}"/>
    <cellStyle name="표준 2 2 2 10 2 2 5 2" xfId="14029" xr:uid="{00000000-0005-0000-0000-0000C8360000}"/>
    <cellStyle name="표준 2 2 2 10 2 2 6" xfId="14030" xr:uid="{00000000-0005-0000-0000-0000C9360000}"/>
    <cellStyle name="표준 2 2 2 10 2 3" xfId="14031" xr:uid="{00000000-0005-0000-0000-0000CA360000}"/>
    <cellStyle name="표준 2 2 2 10 2 3 2" xfId="14032" xr:uid="{00000000-0005-0000-0000-0000CB360000}"/>
    <cellStyle name="표준 2 2 2 10 2 3 2 2" xfId="14033" xr:uid="{00000000-0005-0000-0000-0000CC360000}"/>
    <cellStyle name="표준 2 2 2 10 2 3 3" xfId="14034" xr:uid="{00000000-0005-0000-0000-0000CD360000}"/>
    <cellStyle name="표준 2 2 2 10 2 4" xfId="14035" xr:uid="{00000000-0005-0000-0000-0000CE360000}"/>
    <cellStyle name="표준 2 2 2 10 2 4 2" xfId="14036" xr:uid="{00000000-0005-0000-0000-0000CF360000}"/>
    <cellStyle name="표준 2 2 2 10 2 4 2 2" xfId="14037" xr:uid="{00000000-0005-0000-0000-0000D0360000}"/>
    <cellStyle name="표준 2 2 2 10 2 4 3" xfId="14038" xr:uid="{00000000-0005-0000-0000-0000D1360000}"/>
    <cellStyle name="표준 2 2 2 10 2 5" xfId="14039" xr:uid="{00000000-0005-0000-0000-0000D2360000}"/>
    <cellStyle name="표준 2 2 2 10 2 5 2" xfId="14040" xr:uid="{00000000-0005-0000-0000-0000D3360000}"/>
    <cellStyle name="표준 2 2 2 10 2 5 2 2" xfId="14041" xr:uid="{00000000-0005-0000-0000-0000D4360000}"/>
    <cellStyle name="표준 2 2 2 10 2 5 3" xfId="14042" xr:uid="{00000000-0005-0000-0000-0000D5360000}"/>
    <cellStyle name="표준 2 2 2 10 2 6" xfId="14043" xr:uid="{00000000-0005-0000-0000-0000D6360000}"/>
    <cellStyle name="표준 2 2 2 10 2 6 2" xfId="14044" xr:uid="{00000000-0005-0000-0000-0000D7360000}"/>
    <cellStyle name="표준 2 2 2 10 2 7" xfId="14045" xr:uid="{00000000-0005-0000-0000-0000D8360000}"/>
    <cellStyle name="표준 2 2 2 10 2 8" xfId="14046" xr:uid="{00000000-0005-0000-0000-0000D9360000}"/>
    <cellStyle name="표준 2 2 2 10 3" xfId="14047" xr:uid="{00000000-0005-0000-0000-0000DA360000}"/>
    <cellStyle name="표준 2 2 2 10 3 2" xfId="14048" xr:uid="{00000000-0005-0000-0000-0000DB360000}"/>
    <cellStyle name="표준 2 2 2 10 3 2 2" xfId="14049" xr:uid="{00000000-0005-0000-0000-0000DC360000}"/>
    <cellStyle name="표준 2 2 2 10 3 2 2 2" xfId="14050" xr:uid="{00000000-0005-0000-0000-0000DD360000}"/>
    <cellStyle name="표준 2 2 2 10 3 2 3" xfId="14051" xr:uid="{00000000-0005-0000-0000-0000DE360000}"/>
    <cellStyle name="표준 2 2 2 10 3 3" xfId="14052" xr:uid="{00000000-0005-0000-0000-0000DF360000}"/>
    <cellStyle name="표준 2 2 2 10 3 3 2" xfId="14053" xr:uid="{00000000-0005-0000-0000-0000E0360000}"/>
    <cellStyle name="표준 2 2 2 10 3 3 2 2" xfId="14054" xr:uid="{00000000-0005-0000-0000-0000E1360000}"/>
    <cellStyle name="표준 2 2 2 10 3 3 3" xfId="14055" xr:uid="{00000000-0005-0000-0000-0000E2360000}"/>
    <cellStyle name="표준 2 2 2 10 3 4" xfId="14056" xr:uid="{00000000-0005-0000-0000-0000E3360000}"/>
    <cellStyle name="표준 2 2 2 10 3 4 2" xfId="14057" xr:uid="{00000000-0005-0000-0000-0000E4360000}"/>
    <cellStyle name="표준 2 2 2 10 3 4 2 2" xfId="14058" xr:uid="{00000000-0005-0000-0000-0000E5360000}"/>
    <cellStyle name="표준 2 2 2 10 3 4 3" xfId="14059" xr:uid="{00000000-0005-0000-0000-0000E6360000}"/>
    <cellStyle name="표준 2 2 2 10 3 5" xfId="14060" xr:uid="{00000000-0005-0000-0000-0000E7360000}"/>
    <cellStyle name="표준 2 2 2 10 3 5 2" xfId="14061" xr:uid="{00000000-0005-0000-0000-0000E8360000}"/>
    <cellStyle name="표준 2 2 2 10 3 6" xfId="14062" xr:uid="{00000000-0005-0000-0000-0000E9360000}"/>
    <cellStyle name="표준 2 2 2 10 4" xfId="14063" xr:uid="{00000000-0005-0000-0000-0000EA360000}"/>
    <cellStyle name="표준 2 2 2 10 4 2" xfId="14064" xr:uid="{00000000-0005-0000-0000-0000EB360000}"/>
    <cellStyle name="표준 2 2 2 10 4 2 2" xfId="14065" xr:uid="{00000000-0005-0000-0000-0000EC360000}"/>
    <cellStyle name="표준 2 2 2 10 4 3" xfId="14066" xr:uid="{00000000-0005-0000-0000-0000ED360000}"/>
    <cellStyle name="표준 2 2 2 10 5" xfId="14067" xr:uid="{00000000-0005-0000-0000-0000EE360000}"/>
    <cellStyle name="표준 2 2 2 10 5 2" xfId="14068" xr:uid="{00000000-0005-0000-0000-0000EF360000}"/>
    <cellStyle name="표준 2 2 2 10 5 2 2" xfId="14069" xr:uid="{00000000-0005-0000-0000-0000F0360000}"/>
    <cellStyle name="표준 2 2 2 10 5 3" xfId="14070" xr:uid="{00000000-0005-0000-0000-0000F1360000}"/>
    <cellStyle name="표준 2 2 2 10 6" xfId="14071" xr:uid="{00000000-0005-0000-0000-0000F2360000}"/>
    <cellStyle name="표준 2 2 2 10 6 2" xfId="14072" xr:uid="{00000000-0005-0000-0000-0000F3360000}"/>
    <cellStyle name="표준 2 2 2 10 6 2 2" xfId="14073" xr:uid="{00000000-0005-0000-0000-0000F4360000}"/>
    <cellStyle name="표준 2 2 2 10 6 3" xfId="14074" xr:uid="{00000000-0005-0000-0000-0000F5360000}"/>
    <cellStyle name="표준 2 2 2 10 7" xfId="14075" xr:uid="{00000000-0005-0000-0000-0000F6360000}"/>
    <cellStyle name="표준 2 2 2 10 7 2" xfId="14076" xr:uid="{00000000-0005-0000-0000-0000F7360000}"/>
    <cellStyle name="표준 2 2 2 10 8" xfId="14077" xr:uid="{00000000-0005-0000-0000-0000F8360000}"/>
    <cellStyle name="표준 2 2 2 10 9" xfId="14078" xr:uid="{00000000-0005-0000-0000-0000F9360000}"/>
    <cellStyle name="표준 2 2 2 11" xfId="14079" xr:uid="{00000000-0005-0000-0000-0000FA360000}"/>
    <cellStyle name="표준 2 2 2 11 2" xfId="14080" xr:uid="{00000000-0005-0000-0000-0000FB360000}"/>
    <cellStyle name="표준 2 2 2 11 2 2" xfId="14081" xr:uid="{00000000-0005-0000-0000-0000FC360000}"/>
    <cellStyle name="표준 2 2 2 11 2 2 2" xfId="14082" xr:uid="{00000000-0005-0000-0000-0000FD360000}"/>
    <cellStyle name="표준 2 2 2 11 2 2 2 2" xfId="14083" xr:uid="{00000000-0005-0000-0000-0000FE360000}"/>
    <cellStyle name="표준 2 2 2 11 2 2 3" xfId="14084" xr:uid="{00000000-0005-0000-0000-0000FF360000}"/>
    <cellStyle name="표준 2 2 2 11 2 3" xfId="14085" xr:uid="{00000000-0005-0000-0000-000000370000}"/>
    <cellStyle name="표준 2 2 2 11 2 3 2" xfId="14086" xr:uid="{00000000-0005-0000-0000-000001370000}"/>
    <cellStyle name="표준 2 2 2 11 2 3 2 2" xfId="14087" xr:uid="{00000000-0005-0000-0000-000002370000}"/>
    <cellStyle name="표준 2 2 2 11 2 3 3" xfId="14088" xr:uid="{00000000-0005-0000-0000-000003370000}"/>
    <cellStyle name="표준 2 2 2 11 2 4" xfId="14089" xr:uid="{00000000-0005-0000-0000-000004370000}"/>
    <cellStyle name="표준 2 2 2 11 2 4 2" xfId="14090" xr:uid="{00000000-0005-0000-0000-000005370000}"/>
    <cellStyle name="표준 2 2 2 11 2 4 2 2" xfId="14091" xr:uid="{00000000-0005-0000-0000-000006370000}"/>
    <cellStyle name="표준 2 2 2 11 2 4 3" xfId="14092" xr:uid="{00000000-0005-0000-0000-000007370000}"/>
    <cellStyle name="표준 2 2 2 11 2 5" xfId="14093" xr:uid="{00000000-0005-0000-0000-000008370000}"/>
    <cellStyle name="표준 2 2 2 11 2 5 2" xfId="14094" xr:uid="{00000000-0005-0000-0000-000009370000}"/>
    <cellStyle name="표준 2 2 2 11 2 6" xfId="14095" xr:uid="{00000000-0005-0000-0000-00000A370000}"/>
    <cellStyle name="표준 2 2 2 11 3" xfId="14096" xr:uid="{00000000-0005-0000-0000-00000B370000}"/>
    <cellStyle name="표준 2 2 2 11 3 2" xfId="14097" xr:uid="{00000000-0005-0000-0000-00000C370000}"/>
    <cellStyle name="표준 2 2 2 11 3 2 2" xfId="14098" xr:uid="{00000000-0005-0000-0000-00000D370000}"/>
    <cellStyle name="표준 2 2 2 11 3 3" xfId="14099" xr:uid="{00000000-0005-0000-0000-00000E370000}"/>
    <cellStyle name="표준 2 2 2 11 4" xfId="14100" xr:uid="{00000000-0005-0000-0000-00000F370000}"/>
    <cellStyle name="표준 2 2 2 11 4 2" xfId="14101" xr:uid="{00000000-0005-0000-0000-000010370000}"/>
    <cellStyle name="표준 2 2 2 11 4 2 2" xfId="14102" xr:uid="{00000000-0005-0000-0000-000011370000}"/>
    <cellStyle name="표준 2 2 2 11 4 3" xfId="14103" xr:uid="{00000000-0005-0000-0000-000012370000}"/>
    <cellStyle name="표준 2 2 2 11 5" xfId="14104" xr:uid="{00000000-0005-0000-0000-000013370000}"/>
    <cellStyle name="표준 2 2 2 11 5 2" xfId="14105" xr:uid="{00000000-0005-0000-0000-000014370000}"/>
    <cellStyle name="표준 2 2 2 11 5 2 2" xfId="14106" xr:uid="{00000000-0005-0000-0000-000015370000}"/>
    <cellStyle name="표준 2 2 2 11 5 3" xfId="14107" xr:uid="{00000000-0005-0000-0000-000016370000}"/>
    <cellStyle name="표준 2 2 2 11 6" xfId="14108" xr:uid="{00000000-0005-0000-0000-000017370000}"/>
    <cellStyle name="표준 2 2 2 11 6 2" xfId="14109" xr:uid="{00000000-0005-0000-0000-000018370000}"/>
    <cellStyle name="표준 2 2 2 11 7" xfId="14110" xr:uid="{00000000-0005-0000-0000-000019370000}"/>
    <cellStyle name="표준 2 2 2 11 8" xfId="14111" xr:uid="{00000000-0005-0000-0000-00001A370000}"/>
    <cellStyle name="표준 2 2 2 12" xfId="14112" xr:uid="{00000000-0005-0000-0000-00001B370000}"/>
    <cellStyle name="표준 2 2 2 12 2" xfId="14113" xr:uid="{00000000-0005-0000-0000-00001C370000}"/>
    <cellStyle name="표준 2 2 2 12 2 2" xfId="14114" xr:uid="{00000000-0005-0000-0000-00001D370000}"/>
    <cellStyle name="표준 2 2 2 12 2 2 2" xfId="14115" xr:uid="{00000000-0005-0000-0000-00001E370000}"/>
    <cellStyle name="표준 2 2 2 12 2 2 2 2" xfId="14116" xr:uid="{00000000-0005-0000-0000-00001F370000}"/>
    <cellStyle name="표준 2 2 2 12 2 2 3" xfId="14117" xr:uid="{00000000-0005-0000-0000-000020370000}"/>
    <cellStyle name="표준 2 2 2 12 2 3" xfId="14118" xr:uid="{00000000-0005-0000-0000-000021370000}"/>
    <cellStyle name="표준 2 2 2 12 2 3 2" xfId="14119" xr:uid="{00000000-0005-0000-0000-000022370000}"/>
    <cellStyle name="표준 2 2 2 12 2 3 2 2" xfId="14120" xr:uid="{00000000-0005-0000-0000-000023370000}"/>
    <cellStyle name="표준 2 2 2 12 2 3 3" xfId="14121" xr:uid="{00000000-0005-0000-0000-000024370000}"/>
    <cellStyle name="표준 2 2 2 12 2 4" xfId="14122" xr:uid="{00000000-0005-0000-0000-000025370000}"/>
    <cellStyle name="표준 2 2 2 12 2 4 2" xfId="14123" xr:uid="{00000000-0005-0000-0000-000026370000}"/>
    <cellStyle name="표준 2 2 2 12 2 4 2 2" xfId="14124" xr:uid="{00000000-0005-0000-0000-000027370000}"/>
    <cellStyle name="표준 2 2 2 12 2 4 3" xfId="14125" xr:uid="{00000000-0005-0000-0000-000028370000}"/>
    <cellStyle name="표준 2 2 2 12 2 5" xfId="14126" xr:uid="{00000000-0005-0000-0000-000029370000}"/>
    <cellStyle name="표준 2 2 2 12 2 5 2" xfId="14127" xr:uid="{00000000-0005-0000-0000-00002A370000}"/>
    <cellStyle name="표준 2 2 2 12 2 6" xfId="14128" xr:uid="{00000000-0005-0000-0000-00002B370000}"/>
    <cellStyle name="표준 2 2 2 12 3" xfId="14129" xr:uid="{00000000-0005-0000-0000-00002C370000}"/>
    <cellStyle name="표준 2 2 2 12 3 2" xfId="14130" xr:uid="{00000000-0005-0000-0000-00002D370000}"/>
    <cellStyle name="표준 2 2 2 12 3 2 2" xfId="14131" xr:uid="{00000000-0005-0000-0000-00002E370000}"/>
    <cellStyle name="표준 2 2 2 12 3 3" xfId="14132" xr:uid="{00000000-0005-0000-0000-00002F370000}"/>
    <cellStyle name="표준 2 2 2 12 4" xfId="14133" xr:uid="{00000000-0005-0000-0000-000030370000}"/>
    <cellStyle name="표준 2 2 2 12 4 2" xfId="14134" xr:uid="{00000000-0005-0000-0000-000031370000}"/>
    <cellStyle name="표준 2 2 2 12 4 2 2" xfId="14135" xr:uid="{00000000-0005-0000-0000-000032370000}"/>
    <cellStyle name="표준 2 2 2 12 4 3" xfId="14136" xr:uid="{00000000-0005-0000-0000-000033370000}"/>
    <cellStyle name="표준 2 2 2 12 5" xfId="14137" xr:uid="{00000000-0005-0000-0000-000034370000}"/>
    <cellStyle name="표준 2 2 2 12 5 2" xfId="14138" xr:uid="{00000000-0005-0000-0000-000035370000}"/>
    <cellStyle name="표준 2 2 2 12 5 2 2" xfId="14139" xr:uid="{00000000-0005-0000-0000-000036370000}"/>
    <cellStyle name="표준 2 2 2 12 5 3" xfId="14140" xr:uid="{00000000-0005-0000-0000-000037370000}"/>
    <cellStyle name="표준 2 2 2 12 6" xfId="14141" xr:uid="{00000000-0005-0000-0000-000038370000}"/>
    <cellStyle name="표준 2 2 2 12 6 2" xfId="14142" xr:uid="{00000000-0005-0000-0000-000039370000}"/>
    <cellStyle name="표준 2 2 2 12 7" xfId="14143" xr:uid="{00000000-0005-0000-0000-00003A370000}"/>
    <cellStyle name="표준 2 2 2 12 8" xfId="14144" xr:uid="{00000000-0005-0000-0000-00003B370000}"/>
    <cellStyle name="표준 2 2 2 13" xfId="14145" xr:uid="{00000000-0005-0000-0000-00003C370000}"/>
    <cellStyle name="표준 2 2 2 13 2" xfId="14146" xr:uid="{00000000-0005-0000-0000-00003D370000}"/>
    <cellStyle name="표준 2 2 2 13 2 2" xfId="14147" xr:uid="{00000000-0005-0000-0000-00003E370000}"/>
    <cellStyle name="표준 2 2 2 13 2 2 2" xfId="14148" xr:uid="{00000000-0005-0000-0000-00003F370000}"/>
    <cellStyle name="표준 2 2 2 13 2 3" xfId="14149" xr:uid="{00000000-0005-0000-0000-000040370000}"/>
    <cellStyle name="표준 2 2 2 13 3" xfId="14150" xr:uid="{00000000-0005-0000-0000-000041370000}"/>
    <cellStyle name="표준 2 2 2 13 3 2" xfId="14151" xr:uid="{00000000-0005-0000-0000-000042370000}"/>
    <cellStyle name="표준 2 2 2 13 3 2 2" xfId="14152" xr:uid="{00000000-0005-0000-0000-000043370000}"/>
    <cellStyle name="표준 2 2 2 13 3 3" xfId="14153" xr:uid="{00000000-0005-0000-0000-000044370000}"/>
    <cellStyle name="표준 2 2 2 13 4" xfId="14154" xr:uid="{00000000-0005-0000-0000-000045370000}"/>
    <cellStyle name="표준 2 2 2 13 4 2" xfId="14155" xr:uid="{00000000-0005-0000-0000-000046370000}"/>
    <cellStyle name="표준 2 2 2 13 4 2 2" xfId="14156" xr:uid="{00000000-0005-0000-0000-000047370000}"/>
    <cellStyle name="표준 2 2 2 13 4 3" xfId="14157" xr:uid="{00000000-0005-0000-0000-000048370000}"/>
    <cellStyle name="표준 2 2 2 13 5" xfId="14158" xr:uid="{00000000-0005-0000-0000-000049370000}"/>
    <cellStyle name="표준 2 2 2 13 5 2" xfId="14159" xr:uid="{00000000-0005-0000-0000-00004A370000}"/>
    <cellStyle name="표준 2 2 2 13 6" xfId="14160" xr:uid="{00000000-0005-0000-0000-00004B370000}"/>
    <cellStyle name="표준 2 2 2 14" xfId="14161" xr:uid="{00000000-0005-0000-0000-00004C370000}"/>
    <cellStyle name="표준 2 2 2 14 2" xfId="14162" xr:uid="{00000000-0005-0000-0000-00004D370000}"/>
    <cellStyle name="표준 2 2 2 14 2 2" xfId="14163" xr:uid="{00000000-0005-0000-0000-00004E370000}"/>
    <cellStyle name="표준 2 2 2 14 3" xfId="14164" xr:uid="{00000000-0005-0000-0000-00004F370000}"/>
    <cellStyle name="표준 2 2 2 15" xfId="14165" xr:uid="{00000000-0005-0000-0000-000050370000}"/>
    <cellStyle name="표준 2 2 2 15 2" xfId="14166" xr:uid="{00000000-0005-0000-0000-000051370000}"/>
    <cellStyle name="표준 2 2 2 15 2 2" xfId="14167" xr:uid="{00000000-0005-0000-0000-000052370000}"/>
    <cellStyle name="표준 2 2 2 15 3" xfId="14168" xr:uid="{00000000-0005-0000-0000-000053370000}"/>
    <cellStyle name="표준 2 2 2 16" xfId="14169" xr:uid="{00000000-0005-0000-0000-000054370000}"/>
    <cellStyle name="표준 2 2 2 16 2" xfId="14170" xr:uid="{00000000-0005-0000-0000-000055370000}"/>
    <cellStyle name="표준 2 2 2 16 2 2" xfId="14171" xr:uid="{00000000-0005-0000-0000-000056370000}"/>
    <cellStyle name="표준 2 2 2 16 3" xfId="14172" xr:uid="{00000000-0005-0000-0000-000057370000}"/>
    <cellStyle name="표준 2 2 2 17" xfId="14173" xr:uid="{00000000-0005-0000-0000-000058370000}"/>
    <cellStyle name="표준 2 2 2 17 2" xfId="14174" xr:uid="{00000000-0005-0000-0000-000059370000}"/>
    <cellStyle name="표준 2 2 2 17 2 2" xfId="14175" xr:uid="{00000000-0005-0000-0000-00005A370000}"/>
    <cellStyle name="표준 2 2 2 17 3" xfId="14176" xr:uid="{00000000-0005-0000-0000-00005B370000}"/>
    <cellStyle name="표준 2 2 2 18" xfId="14177" xr:uid="{00000000-0005-0000-0000-00005C370000}"/>
    <cellStyle name="표준 2 2 2 18 2" xfId="14178" xr:uid="{00000000-0005-0000-0000-00005D370000}"/>
    <cellStyle name="표준 2 2 2 19" xfId="14179" xr:uid="{00000000-0005-0000-0000-00005E370000}"/>
    <cellStyle name="표준 2 2 2 2" xfId="14180" xr:uid="{00000000-0005-0000-0000-00005F370000}"/>
    <cellStyle name="표준 2 2 2 2 10" xfId="14181" xr:uid="{00000000-0005-0000-0000-000060370000}"/>
    <cellStyle name="표준 2 2 2 2 10 2" xfId="14182" xr:uid="{00000000-0005-0000-0000-000061370000}"/>
    <cellStyle name="표준 2 2 2 2 10 2 2" xfId="14183" xr:uid="{00000000-0005-0000-0000-000062370000}"/>
    <cellStyle name="표준 2 2 2 2 10 3" xfId="14184" xr:uid="{00000000-0005-0000-0000-000063370000}"/>
    <cellStyle name="표준 2 2 2 2 11" xfId="14185" xr:uid="{00000000-0005-0000-0000-000064370000}"/>
    <cellStyle name="표준 2 2 2 2 11 2" xfId="14186" xr:uid="{00000000-0005-0000-0000-000065370000}"/>
    <cellStyle name="표준 2 2 2 2 11 2 2" xfId="14187" xr:uid="{00000000-0005-0000-0000-000066370000}"/>
    <cellStyle name="표준 2 2 2 2 11 3" xfId="14188" xr:uid="{00000000-0005-0000-0000-000067370000}"/>
    <cellStyle name="표준 2 2 2 2 12" xfId="14189" xr:uid="{00000000-0005-0000-0000-000068370000}"/>
    <cellStyle name="표준 2 2 2 2 12 2" xfId="14190" xr:uid="{00000000-0005-0000-0000-000069370000}"/>
    <cellStyle name="표준 2 2 2 2 12 2 2" xfId="14191" xr:uid="{00000000-0005-0000-0000-00006A370000}"/>
    <cellStyle name="표준 2 2 2 2 12 3" xfId="14192" xr:uid="{00000000-0005-0000-0000-00006B370000}"/>
    <cellStyle name="표준 2 2 2 2 13" xfId="14193" xr:uid="{00000000-0005-0000-0000-00006C370000}"/>
    <cellStyle name="표준 2 2 2 2 13 2" xfId="14194" xr:uid="{00000000-0005-0000-0000-00006D370000}"/>
    <cellStyle name="표준 2 2 2 2 14" xfId="14195" xr:uid="{00000000-0005-0000-0000-00006E370000}"/>
    <cellStyle name="표준 2 2 2 2 15" xfId="14196" xr:uid="{00000000-0005-0000-0000-00006F370000}"/>
    <cellStyle name="표준 2 2 2 2 2" xfId="14197" xr:uid="{00000000-0005-0000-0000-000070370000}"/>
    <cellStyle name="표준 2 2 2 2 2 10" xfId="14198" xr:uid="{00000000-0005-0000-0000-000071370000}"/>
    <cellStyle name="표준 2 2 2 2 2 10 2" xfId="14199" xr:uid="{00000000-0005-0000-0000-000072370000}"/>
    <cellStyle name="표준 2 2 2 2 2 10 2 2" xfId="14200" xr:uid="{00000000-0005-0000-0000-000073370000}"/>
    <cellStyle name="표준 2 2 2 2 2 10 3" xfId="14201" xr:uid="{00000000-0005-0000-0000-000074370000}"/>
    <cellStyle name="표준 2 2 2 2 2 11" xfId="14202" xr:uid="{00000000-0005-0000-0000-000075370000}"/>
    <cellStyle name="표준 2 2 2 2 2 11 2" xfId="14203" xr:uid="{00000000-0005-0000-0000-000076370000}"/>
    <cellStyle name="표준 2 2 2 2 2 11 2 2" xfId="14204" xr:uid="{00000000-0005-0000-0000-000077370000}"/>
    <cellStyle name="표준 2 2 2 2 2 11 3" xfId="14205" xr:uid="{00000000-0005-0000-0000-000078370000}"/>
    <cellStyle name="표준 2 2 2 2 2 12" xfId="14206" xr:uid="{00000000-0005-0000-0000-000079370000}"/>
    <cellStyle name="표준 2 2 2 2 2 12 2" xfId="14207" xr:uid="{00000000-0005-0000-0000-00007A370000}"/>
    <cellStyle name="표준 2 2 2 2 2 13" xfId="14208" xr:uid="{00000000-0005-0000-0000-00007B370000}"/>
    <cellStyle name="표준 2 2 2 2 2 14" xfId="14209" xr:uid="{00000000-0005-0000-0000-00007C370000}"/>
    <cellStyle name="표준 2 2 2 2 2 2" xfId="14210" xr:uid="{00000000-0005-0000-0000-00007D370000}"/>
    <cellStyle name="표준 2 2 2 2 2 2 10" xfId="14211" xr:uid="{00000000-0005-0000-0000-00007E370000}"/>
    <cellStyle name="표준 2 2 2 2 2 2 11" xfId="14212" xr:uid="{00000000-0005-0000-0000-00007F370000}"/>
    <cellStyle name="표준 2 2 2 2 2 2 2" xfId="14213" xr:uid="{00000000-0005-0000-0000-000080370000}"/>
    <cellStyle name="표준 2 2 2 2 2 2 2 2" xfId="14214" xr:uid="{00000000-0005-0000-0000-000081370000}"/>
    <cellStyle name="표준 2 2 2 2 2 2 2 2 2" xfId="14215" xr:uid="{00000000-0005-0000-0000-000082370000}"/>
    <cellStyle name="표준 2 2 2 2 2 2 2 2 2 2" xfId="14216" xr:uid="{00000000-0005-0000-0000-000083370000}"/>
    <cellStyle name="표준 2 2 2 2 2 2 2 2 2 2 2" xfId="14217" xr:uid="{00000000-0005-0000-0000-000084370000}"/>
    <cellStyle name="표준 2 2 2 2 2 2 2 2 2 3" xfId="14218" xr:uid="{00000000-0005-0000-0000-000085370000}"/>
    <cellStyle name="표준 2 2 2 2 2 2 2 2 3" xfId="14219" xr:uid="{00000000-0005-0000-0000-000086370000}"/>
    <cellStyle name="표준 2 2 2 2 2 2 2 2 3 2" xfId="14220" xr:uid="{00000000-0005-0000-0000-000087370000}"/>
    <cellStyle name="표준 2 2 2 2 2 2 2 2 3 2 2" xfId="14221" xr:uid="{00000000-0005-0000-0000-000088370000}"/>
    <cellStyle name="표준 2 2 2 2 2 2 2 2 3 3" xfId="14222" xr:uid="{00000000-0005-0000-0000-000089370000}"/>
    <cellStyle name="표준 2 2 2 2 2 2 2 2 4" xfId="14223" xr:uid="{00000000-0005-0000-0000-00008A370000}"/>
    <cellStyle name="표준 2 2 2 2 2 2 2 2 4 2" xfId="14224" xr:uid="{00000000-0005-0000-0000-00008B370000}"/>
    <cellStyle name="표준 2 2 2 2 2 2 2 2 4 2 2" xfId="14225" xr:uid="{00000000-0005-0000-0000-00008C370000}"/>
    <cellStyle name="표준 2 2 2 2 2 2 2 2 4 3" xfId="14226" xr:uid="{00000000-0005-0000-0000-00008D370000}"/>
    <cellStyle name="표준 2 2 2 2 2 2 2 2 5" xfId="14227" xr:uid="{00000000-0005-0000-0000-00008E370000}"/>
    <cellStyle name="표준 2 2 2 2 2 2 2 2 5 2" xfId="14228" xr:uid="{00000000-0005-0000-0000-00008F370000}"/>
    <cellStyle name="표준 2 2 2 2 2 2 2 2 6" xfId="14229" xr:uid="{00000000-0005-0000-0000-000090370000}"/>
    <cellStyle name="표준 2 2 2 2 2 2 2 3" xfId="14230" xr:uid="{00000000-0005-0000-0000-000091370000}"/>
    <cellStyle name="표준 2 2 2 2 2 2 2 3 2" xfId="14231" xr:uid="{00000000-0005-0000-0000-000092370000}"/>
    <cellStyle name="표준 2 2 2 2 2 2 2 3 2 2" xfId="14232" xr:uid="{00000000-0005-0000-0000-000093370000}"/>
    <cellStyle name="표준 2 2 2 2 2 2 2 3 3" xfId="14233" xr:uid="{00000000-0005-0000-0000-000094370000}"/>
    <cellStyle name="표준 2 2 2 2 2 2 2 4" xfId="14234" xr:uid="{00000000-0005-0000-0000-000095370000}"/>
    <cellStyle name="표준 2 2 2 2 2 2 2 4 2" xfId="14235" xr:uid="{00000000-0005-0000-0000-000096370000}"/>
    <cellStyle name="표준 2 2 2 2 2 2 2 4 2 2" xfId="14236" xr:uid="{00000000-0005-0000-0000-000097370000}"/>
    <cellStyle name="표준 2 2 2 2 2 2 2 4 3" xfId="14237" xr:uid="{00000000-0005-0000-0000-000098370000}"/>
    <cellStyle name="표준 2 2 2 2 2 2 2 5" xfId="14238" xr:uid="{00000000-0005-0000-0000-000099370000}"/>
    <cellStyle name="표준 2 2 2 2 2 2 2 5 2" xfId="14239" xr:uid="{00000000-0005-0000-0000-00009A370000}"/>
    <cellStyle name="표준 2 2 2 2 2 2 2 5 2 2" xfId="14240" xr:uid="{00000000-0005-0000-0000-00009B370000}"/>
    <cellStyle name="표준 2 2 2 2 2 2 2 5 3" xfId="14241" xr:uid="{00000000-0005-0000-0000-00009C370000}"/>
    <cellStyle name="표준 2 2 2 2 2 2 2 6" xfId="14242" xr:uid="{00000000-0005-0000-0000-00009D370000}"/>
    <cellStyle name="표준 2 2 2 2 2 2 2 6 2" xfId="14243" xr:uid="{00000000-0005-0000-0000-00009E370000}"/>
    <cellStyle name="표준 2 2 2 2 2 2 2 6 2 2" xfId="14244" xr:uid="{00000000-0005-0000-0000-00009F370000}"/>
    <cellStyle name="표준 2 2 2 2 2 2 2 6 3" xfId="14245" xr:uid="{00000000-0005-0000-0000-0000A0370000}"/>
    <cellStyle name="표준 2 2 2 2 2 2 2 7" xfId="14246" xr:uid="{00000000-0005-0000-0000-0000A1370000}"/>
    <cellStyle name="표준 2 2 2 2 2 2 2 7 2" xfId="14247" xr:uid="{00000000-0005-0000-0000-0000A2370000}"/>
    <cellStyle name="표준 2 2 2 2 2 2 2 8" xfId="14248" xr:uid="{00000000-0005-0000-0000-0000A3370000}"/>
    <cellStyle name="표준 2 2 2 2 2 2 2 9" xfId="14249" xr:uid="{00000000-0005-0000-0000-0000A4370000}"/>
    <cellStyle name="표준 2 2 2 2 2 2 3" xfId="14250" xr:uid="{00000000-0005-0000-0000-0000A5370000}"/>
    <cellStyle name="표준 2 2 2 2 2 2 3 2" xfId="14251" xr:uid="{00000000-0005-0000-0000-0000A6370000}"/>
    <cellStyle name="표준 2 2 2 2 2 2 3 2 2" xfId="14252" xr:uid="{00000000-0005-0000-0000-0000A7370000}"/>
    <cellStyle name="표준 2 2 2 2 2 2 3 2 2 2" xfId="14253" xr:uid="{00000000-0005-0000-0000-0000A8370000}"/>
    <cellStyle name="표준 2 2 2 2 2 2 3 2 3" xfId="14254" xr:uid="{00000000-0005-0000-0000-0000A9370000}"/>
    <cellStyle name="표준 2 2 2 2 2 2 3 3" xfId="14255" xr:uid="{00000000-0005-0000-0000-0000AA370000}"/>
    <cellStyle name="표준 2 2 2 2 2 2 3 3 2" xfId="14256" xr:uid="{00000000-0005-0000-0000-0000AB370000}"/>
    <cellStyle name="표준 2 2 2 2 2 2 3 3 2 2" xfId="14257" xr:uid="{00000000-0005-0000-0000-0000AC370000}"/>
    <cellStyle name="표준 2 2 2 2 2 2 3 3 3" xfId="14258" xr:uid="{00000000-0005-0000-0000-0000AD370000}"/>
    <cellStyle name="표준 2 2 2 2 2 2 3 4" xfId="14259" xr:uid="{00000000-0005-0000-0000-0000AE370000}"/>
    <cellStyle name="표준 2 2 2 2 2 2 3 4 2" xfId="14260" xr:uid="{00000000-0005-0000-0000-0000AF370000}"/>
    <cellStyle name="표준 2 2 2 2 2 2 3 4 2 2" xfId="14261" xr:uid="{00000000-0005-0000-0000-0000B0370000}"/>
    <cellStyle name="표준 2 2 2 2 2 2 3 4 3" xfId="14262" xr:uid="{00000000-0005-0000-0000-0000B1370000}"/>
    <cellStyle name="표준 2 2 2 2 2 2 3 5" xfId="14263" xr:uid="{00000000-0005-0000-0000-0000B2370000}"/>
    <cellStyle name="표준 2 2 2 2 2 2 3 5 2" xfId="14264" xr:uid="{00000000-0005-0000-0000-0000B3370000}"/>
    <cellStyle name="표준 2 2 2 2 2 2 3 6" xfId="14265" xr:uid="{00000000-0005-0000-0000-0000B4370000}"/>
    <cellStyle name="표준 2 2 2 2 2 2 4" xfId="14266" xr:uid="{00000000-0005-0000-0000-0000B5370000}"/>
    <cellStyle name="표준 2 2 2 2 2 2 4 2" xfId="14267" xr:uid="{00000000-0005-0000-0000-0000B6370000}"/>
    <cellStyle name="표준 2 2 2 2 2 2 4 2 2" xfId="14268" xr:uid="{00000000-0005-0000-0000-0000B7370000}"/>
    <cellStyle name="표준 2 2 2 2 2 2 4 2 2 2" xfId="14269" xr:uid="{00000000-0005-0000-0000-0000B8370000}"/>
    <cellStyle name="표준 2 2 2 2 2 2 4 2 3" xfId="14270" xr:uid="{00000000-0005-0000-0000-0000B9370000}"/>
    <cellStyle name="표준 2 2 2 2 2 2 4 3" xfId="14271" xr:uid="{00000000-0005-0000-0000-0000BA370000}"/>
    <cellStyle name="표준 2 2 2 2 2 2 4 3 2" xfId="14272" xr:uid="{00000000-0005-0000-0000-0000BB370000}"/>
    <cellStyle name="표준 2 2 2 2 2 2 4 3 2 2" xfId="14273" xr:uid="{00000000-0005-0000-0000-0000BC370000}"/>
    <cellStyle name="표준 2 2 2 2 2 2 4 3 3" xfId="14274" xr:uid="{00000000-0005-0000-0000-0000BD370000}"/>
    <cellStyle name="표준 2 2 2 2 2 2 4 4" xfId="14275" xr:uid="{00000000-0005-0000-0000-0000BE370000}"/>
    <cellStyle name="표준 2 2 2 2 2 2 4 4 2" xfId="14276" xr:uid="{00000000-0005-0000-0000-0000BF370000}"/>
    <cellStyle name="표준 2 2 2 2 2 2 4 4 2 2" xfId="14277" xr:uid="{00000000-0005-0000-0000-0000C0370000}"/>
    <cellStyle name="표준 2 2 2 2 2 2 4 4 3" xfId="14278" xr:uid="{00000000-0005-0000-0000-0000C1370000}"/>
    <cellStyle name="표준 2 2 2 2 2 2 4 5" xfId="14279" xr:uid="{00000000-0005-0000-0000-0000C2370000}"/>
    <cellStyle name="표준 2 2 2 2 2 2 4 5 2" xfId="14280" xr:uid="{00000000-0005-0000-0000-0000C3370000}"/>
    <cellStyle name="표준 2 2 2 2 2 2 4 6" xfId="14281" xr:uid="{00000000-0005-0000-0000-0000C4370000}"/>
    <cellStyle name="표준 2 2 2 2 2 2 5" xfId="14282" xr:uid="{00000000-0005-0000-0000-0000C5370000}"/>
    <cellStyle name="표준 2 2 2 2 2 2 5 2" xfId="14283" xr:uid="{00000000-0005-0000-0000-0000C6370000}"/>
    <cellStyle name="표준 2 2 2 2 2 2 5 2 2" xfId="14284" xr:uid="{00000000-0005-0000-0000-0000C7370000}"/>
    <cellStyle name="표준 2 2 2 2 2 2 5 3" xfId="14285" xr:uid="{00000000-0005-0000-0000-0000C8370000}"/>
    <cellStyle name="표준 2 2 2 2 2 2 6" xfId="14286" xr:uid="{00000000-0005-0000-0000-0000C9370000}"/>
    <cellStyle name="표준 2 2 2 2 2 2 6 2" xfId="14287" xr:uid="{00000000-0005-0000-0000-0000CA370000}"/>
    <cellStyle name="표준 2 2 2 2 2 2 6 2 2" xfId="14288" xr:uid="{00000000-0005-0000-0000-0000CB370000}"/>
    <cellStyle name="표준 2 2 2 2 2 2 6 3" xfId="14289" xr:uid="{00000000-0005-0000-0000-0000CC370000}"/>
    <cellStyle name="표준 2 2 2 2 2 2 7" xfId="14290" xr:uid="{00000000-0005-0000-0000-0000CD370000}"/>
    <cellStyle name="표준 2 2 2 2 2 2 7 2" xfId="14291" xr:uid="{00000000-0005-0000-0000-0000CE370000}"/>
    <cellStyle name="표준 2 2 2 2 2 2 7 2 2" xfId="14292" xr:uid="{00000000-0005-0000-0000-0000CF370000}"/>
    <cellStyle name="표준 2 2 2 2 2 2 7 3" xfId="14293" xr:uid="{00000000-0005-0000-0000-0000D0370000}"/>
    <cellStyle name="표준 2 2 2 2 2 2 8" xfId="14294" xr:uid="{00000000-0005-0000-0000-0000D1370000}"/>
    <cellStyle name="표준 2 2 2 2 2 2 8 2" xfId="14295" xr:uid="{00000000-0005-0000-0000-0000D2370000}"/>
    <cellStyle name="표준 2 2 2 2 2 2 8 2 2" xfId="14296" xr:uid="{00000000-0005-0000-0000-0000D3370000}"/>
    <cellStyle name="표준 2 2 2 2 2 2 8 3" xfId="14297" xr:uid="{00000000-0005-0000-0000-0000D4370000}"/>
    <cellStyle name="표준 2 2 2 2 2 2 9" xfId="14298" xr:uid="{00000000-0005-0000-0000-0000D5370000}"/>
    <cellStyle name="표준 2 2 2 2 2 2 9 2" xfId="14299" xr:uid="{00000000-0005-0000-0000-0000D6370000}"/>
    <cellStyle name="표준 2 2 2 2 2 3" xfId="14300" xr:uid="{00000000-0005-0000-0000-0000D7370000}"/>
    <cellStyle name="표준 2 2 2 2 2 3 10" xfId="14301" xr:uid="{00000000-0005-0000-0000-0000D8370000}"/>
    <cellStyle name="표준 2 2 2 2 2 3 11" xfId="14302" xr:uid="{00000000-0005-0000-0000-0000D9370000}"/>
    <cellStyle name="표준 2 2 2 2 2 3 2" xfId="14303" xr:uid="{00000000-0005-0000-0000-0000DA370000}"/>
    <cellStyle name="표준 2 2 2 2 2 3 2 2" xfId="14304" xr:uid="{00000000-0005-0000-0000-0000DB370000}"/>
    <cellStyle name="표준 2 2 2 2 2 3 2 2 2" xfId="14305" xr:uid="{00000000-0005-0000-0000-0000DC370000}"/>
    <cellStyle name="표준 2 2 2 2 2 3 2 2 2 2" xfId="14306" xr:uid="{00000000-0005-0000-0000-0000DD370000}"/>
    <cellStyle name="표준 2 2 2 2 2 3 2 2 2 2 2" xfId="14307" xr:uid="{00000000-0005-0000-0000-0000DE370000}"/>
    <cellStyle name="표준 2 2 2 2 2 3 2 2 2 3" xfId="14308" xr:uid="{00000000-0005-0000-0000-0000DF370000}"/>
    <cellStyle name="표준 2 2 2 2 2 3 2 2 3" xfId="14309" xr:uid="{00000000-0005-0000-0000-0000E0370000}"/>
    <cellStyle name="표준 2 2 2 2 2 3 2 2 3 2" xfId="14310" xr:uid="{00000000-0005-0000-0000-0000E1370000}"/>
    <cellStyle name="표준 2 2 2 2 2 3 2 2 3 2 2" xfId="14311" xr:uid="{00000000-0005-0000-0000-0000E2370000}"/>
    <cellStyle name="표준 2 2 2 2 2 3 2 2 3 3" xfId="14312" xr:uid="{00000000-0005-0000-0000-0000E3370000}"/>
    <cellStyle name="표준 2 2 2 2 2 3 2 2 4" xfId="14313" xr:uid="{00000000-0005-0000-0000-0000E4370000}"/>
    <cellStyle name="표준 2 2 2 2 2 3 2 2 4 2" xfId="14314" xr:uid="{00000000-0005-0000-0000-0000E5370000}"/>
    <cellStyle name="표준 2 2 2 2 2 3 2 2 4 2 2" xfId="14315" xr:uid="{00000000-0005-0000-0000-0000E6370000}"/>
    <cellStyle name="표준 2 2 2 2 2 3 2 2 4 3" xfId="14316" xr:uid="{00000000-0005-0000-0000-0000E7370000}"/>
    <cellStyle name="표준 2 2 2 2 2 3 2 2 5" xfId="14317" xr:uid="{00000000-0005-0000-0000-0000E8370000}"/>
    <cellStyle name="표준 2 2 2 2 2 3 2 2 5 2" xfId="14318" xr:uid="{00000000-0005-0000-0000-0000E9370000}"/>
    <cellStyle name="표준 2 2 2 2 2 3 2 2 6" xfId="14319" xr:uid="{00000000-0005-0000-0000-0000EA370000}"/>
    <cellStyle name="표준 2 2 2 2 2 3 2 3" xfId="14320" xr:uid="{00000000-0005-0000-0000-0000EB370000}"/>
    <cellStyle name="표준 2 2 2 2 2 3 2 3 2" xfId="14321" xr:uid="{00000000-0005-0000-0000-0000EC370000}"/>
    <cellStyle name="표준 2 2 2 2 2 3 2 3 2 2" xfId="14322" xr:uid="{00000000-0005-0000-0000-0000ED370000}"/>
    <cellStyle name="표준 2 2 2 2 2 3 2 3 3" xfId="14323" xr:uid="{00000000-0005-0000-0000-0000EE370000}"/>
    <cellStyle name="표준 2 2 2 2 2 3 2 4" xfId="14324" xr:uid="{00000000-0005-0000-0000-0000EF370000}"/>
    <cellStyle name="표준 2 2 2 2 2 3 2 4 2" xfId="14325" xr:uid="{00000000-0005-0000-0000-0000F0370000}"/>
    <cellStyle name="표준 2 2 2 2 2 3 2 4 2 2" xfId="14326" xr:uid="{00000000-0005-0000-0000-0000F1370000}"/>
    <cellStyle name="표준 2 2 2 2 2 3 2 4 3" xfId="14327" xr:uid="{00000000-0005-0000-0000-0000F2370000}"/>
    <cellStyle name="표준 2 2 2 2 2 3 2 5" xfId="14328" xr:uid="{00000000-0005-0000-0000-0000F3370000}"/>
    <cellStyle name="표준 2 2 2 2 2 3 2 5 2" xfId="14329" xr:uid="{00000000-0005-0000-0000-0000F4370000}"/>
    <cellStyle name="표준 2 2 2 2 2 3 2 5 2 2" xfId="14330" xr:uid="{00000000-0005-0000-0000-0000F5370000}"/>
    <cellStyle name="표준 2 2 2 2 2 3 2 5 3" xfId="14331" xr:uid="{00000000-0005-0000-0000-0000F6370000}"/>
    <cellStyle name="표준 2 2 2 2 2 3 2 6" xfId="14332" xr:uid="{00000000-0005-0000-0000-0000F7370000}"/>
    <cellStyle name="표준 2 2 2 2 2 3 2 6 2" xfId="14333" xr:uid="{00000000-0005-0000-0000-0000F8370000}"/>
    <cellStyle name="표준 2 2 2 2 2 3 2 6 2 2" xfId="14334" xr:uid="{00000000-0005-0000-0000-0000F9370000}"/>
    <cellStyle name="표준 2 2 2 2 2 3 2 6 3" xfId="14335" xr:uid="{00000000-0005-0000-0000-0000FA370000}"/>
    <cellStyle name="표준 2 2 2 2 2 3 2 7" xfId="14336" xr:uid="{00000000-0005-0000-0000-0000FB370000}"/>
    <cellStyle name="표준 2 2 2 2 2 3 2 7 2" xfId="14337" xr:uid="{00000000-0005-0000-0000-0000FC370000}"/>
    <cellStyle name="표준 2 2 2 2 2 3 2 8" xfId="14338" xr:uid="{00000000-0005-0000-0000-0000FD370000}"/>
    <cellStyle name="표준 2 2 2 2 2 3 2 9" xfId="14339" xr:uid="{00000000-0005-0000-0000-0000FE370000}"/>
    <cellStyle name="표준 2 2 2 2 2 3 3" xfId="14340" xr:uid="{00000000-0005-0000-0000-0000FF370000}"/>
    <cellStyle name="표준 2 2 2 2 2 3 3 2" xfId="14341" xr:uid="{00000000-0005-0000-0000-000000380000}"/>
    <cellStyle name="표준 2 2 2 2 2 3 3 2 2" xfId="14342" xr:uid="{00000000-0005-0000-0000-000001380000}"/>
    <cellStyle name="표준 2 2 2 2 2 3 3 2 2 2" xfId="14343" xr:uid="{00000000-0005-0000-0000-000002380000}"/>
    <cellStyle name="표준 2 2 2 2 2 3 3 2 3" xfId="14344" xr:uid="{00000000-0005-0000-0000-000003380000}"/>
    <cellStyle name="표준 2 2 2 2 2 3 3 3" xfId="14345" xr:uid="{00000000-0005-0000-0000-000004380000}"/>
    <cellStyle name="표준 2 2 2 2 2 3 3 3 2" xfId="14346" xr:uid="{00000000-0005-0000-0000-000005380000}"/>
    <cellStyle name="표준 2 2 2 2 2 3 3 3 2 2" xfId="14347" xr:uid="{00000000-0005-0000-0000-000006380000}"/>
    <cellStyle name="표준 2 2 2 2 2 3 3 3 3" xfId="14348" xr:uid="{00000000-0005-0000-0000-000007380000}"/>
    <cellStyle name="표준 2 2 2 2 2 3 3 4" xfId="14349" xr:uid="{00000000-0005-0000-0000-000008380000}"/>
    <cellStyle name="표준 2 2 2 2 2 3 3 4 2" xfId="14350" xr:uid="{00000000-0005-0000-0000-000009380000}"/>
    <cellStyle name="표준 2 2 2 2 2 3 3 4 2 2" xfId="14351" xr:uid="{00000000-0005-0000-0000-00000A380000}"/>
    <cellStyle name="표준 2 2 2 2 2 3 3 4 3" xfId="14352" xr:uid="{00000000-0005-0000-0000-00000B380000}"/>
    <cellStyle name="표준 2 2 2 2 2 3 3 5" xfId="14353" xr:uid="{00000000-0005-0000-0000-00000C380000}"/>
    <cellStyle name="표준 2 2 2 2 2 3 3 5 2" xfId="14354" xr:uid="{00000000-0005-0000-0000-00000D380000}"/>
    <cellStyle name="표준 2 2 2 2 2 3 3 6" xfId="14355" xr:uid="{00000000-0005-0000-0000-00000E380000}"/>
    <cellStyle name="표준 2 2 2 2 2 3 4" xfId="14356" xr:uid="{00000000-0005-0000-0000-00000F380000}"/>
    <cellStyle name="표준 2 2 2 2 2 3 4 2" xfId="14357" xr:uid="{00000000-0005-0000-0000-000010380000}"/>
    <cellStyle name="표준 2 2 2 2 2 3 4 2 2" xfId="14358" xr:uid="{00000000-0005-0000-0000-000011380000}"/>
    <cellStyle name="표준 2 2 2 2 2 3 4 2 2 2" xfId="14359" xr:uid="{00000000-0005-0000-0000-000012380000}"/>
    <cellStyle name="표준 2 2 2 2 2 3 4 2 3" xfId="14360" xr:uid="{00000000-0005-0000-0000-000013380000}"/>
    <cellStyle name="표준 2 2 2 2 2 3 4 3" xfId="14361" xr:uid="{00000000-0005-0000-0000-000014380000}"/>
    <cellStyle name="표준 2 2 2 2 2 3 4 3 2" xfId="14362" xr:uid="{00000000-0005-0000-0000-000015380000}"/>
    <cellStyle name="표준 2 2 2 2 2 3 4 3 2 2" xfId="14363" xr:uid="{00000000-0005-0000-0000-000016380000}"/>
    <cellStyle name="표준 2 2 2 2 2 3 4 3 3" xfId="14364" xr:uid="{00000000-0005-0000-0000-000017380000}"/>
    <cellStyle name="표준 2 2 2 2 2 3 4 4" xfId="14365" xr:uid="{00000000-0005-0000-0000-000018380000}"/>
    <cellStyle name="표준 2 2 2 2 2 3 4 4 2" xfId="14366" xr:uid="{00000000-0005-0000-0000-000019380000}"/>
    <cellStyle name="표준 2 2 2 2 2 3 4 4 2 2" xfId="14367" xr:uid="{00000000-0005-0000-0000-00001A380000}"/>
    <cellStyle name="표준 2 2 2 2 2 3 4 4 3" xfId="14368" xr:uid="{00000000-0005-0000-0000-00001B380000}"/>
    <cellStyle name="표준 2 2 2 2 2 3 4 5" xfId="14369" xr:uid="{00000000-0005-0000-0000-00001C380000}"/>
    <cellStyle name="표준 2 2 2 2 2 3 4 5 2" xfId="14370" xr:uid="{00000000-0005-0000-0000-00001D380000}"/>
    <cellStyle name="표준 2 2 2 2 2 3 4 6" xfId="14371" xr:uid="{00000000-0005-0000-0000-00001E380000}"/>
    <cellStyle name="표준 2 2 2 2 2 3 5" xfId="14372" xr:uid="{00000000-0005-0000-0000-00001F380000}"/>
    <cellStyle name="표준 2 2 2 2 2 3 5 2" xfId="14373" xr:uid="{00000000-0005-0000-0000-000020380000}"/>
    <cellStyle name="표준 2 2 2 2 2 3 5 2 2" xfId="14374" xr:uid="{00000000-0005-0000-0000-000021380000}"/>
    <cellStyle name="표준 2 2 2 2 2 3 5 3" xfId="14375" xr:uid="{00000000-0005-0000-0000-000022380000}"/>
    <cellStyle name="표준 2 2 2 2 2 3 6" xfId="14376" xr:uid="{00000000-0005-0000-0000-000023380000}"/>
    <cellStyle name="표준 2 2 2 2 2 3 6 2" xfId="14377" xr:uid="{00000000-0005-0000-0000-000024380000}"/>
    <cellStyle name="표준 2 2 2 2 2 3 6 2 2" xfId="14378" xr:uid="{00000000-0005-0000-0000-000025380000}"/>
    <cellStyle name="표준 2 2 2 2 2 3 6 3" xfId="14379" xr:uid="{00000000-0005-0000-0000-000026380000}"/>
    <cellStyle name="표준 2 2 2 2 2 3 7" xfId="14380" xr:uid="{00000000-0005-0000-0000-000027380000}"/>
    <cellStyle name="표준 2 2 2 2 2 3 7 2" xfId="14381" xr:uid="{00000000-0005-0000-0000-000028380000}"/>
    <cellStyle name="표준 2 2 2 2 2 3 7 2 2" xfId="14382" xr:uid="{00000000-0005-0000-0000-000029380000}"/>
    <cellStyle name="표준 2 2 2 2 2 3 7 3" xfId="14383" xr:uid="{00000000-0005-0000-0000-00002A380000}"/>
    <cellStyle name="표준 2 2 2 2 2 3 8" xfId="14384" xr:uid="{00000000-0005-0000-0000-00002B380000}"/>
    <cellStyle name="표준 2 2 2 2 2 3 8 2" xfId="14385" xr:uid="{00000000-0005-0000-0000-00002C380000}"/>
    <cellStyle name="표준 2 2 2 2 2 3 8 2 2" xfId="14386" xr:uid="{00000000-0005-0000-0000-00002D380000}"/>
    <cellStyle name="표준 2 2 2 2 2 3 8 3" xfId="14387" xr:uid="{00000000-0005-0000-0000-00002E380000}"/>
    <cellStyle name="표준 2 2 2 2 2 3 9" xfId="14388" xr:uid="{00000000-0005-0000-0000-00002F380000}"/>
    <cellStyle name="표준 2 2 2 2 2 3 9 2" xfId="14389" xr:uid="{00000000-0005-0000-0000-000030380000}"/>
    <cellStyle name="표준 2 2 2 2 2 4" xfId="14390" xr:uid="{00000000-0005-0000-0000-000031380000}"/>
    <cellStyle name="표준 2 2 2 2 2 4 10" xfId="14391" xr:uid="{00000000-0005-0000-0000-000032380000}"/>
    <cellStyle name="표준 2 2 2 2 2 4 2" xfId="14392" xr:uid="{00000000-0005-0000-0000-000033380000}"/>
    <cellStyle name="표준 2 2 2 2 2 4 2 2" xfId="14393" xr:uid="{00000000-0005-0000-0000-000034380000}"/>
    <cellStyle name="표준 2 2 2 2 2 4 2 2 2" xfId="14394" xr:uid="{00000000-0005-0000-0000-000035380000}"/>
    <cellStyle name="표준 2 2 2 2 2 4 2 2 2 2" xfId="14395" xr:uid="{00000000-0005-0000-0000-000036380000}"/>
    <cellStyle name="표준 2 2 2 2 2 4 2 2 2 2 2" xfId="14396" xr:uid="{00000000-0005-0000-0000-000037380000}"/>
    <cellStyle name="표준 2 2 2 2 2 4 2 2 2 3" xfId="14397" xr:uid="{00000000-0005-0000-0000-000038380000}"/>
    <cellStyle name="표준 2 2 2 2 2 4 2 2 3" xfId="14398" xr:uid="{00000000-0005-0000-0000-000039380000}"/>
    <cellStyle name="표준 2 2 2 2 2 4 2 2 3 2" xfId="14399" xr:uid="{00000000-0005-0000-0000-00003A380000}"/>
    <cellStyle name="표준 2 2 2 2 2 4 2 2 3 2 2" xfId="14400" xr:uid="{00000000-0005-0000-0000-00003B380000}"/>
    <cellStyle name="표준 2 2 2 2 2 4 2 2 3 3" xfId="14401" xr:uid="{00000000-0005-0000-0000-00003C380000}"/>
    <cellStyle name="표준 2 2 2 2 2 4 2 2 4" xfId="14402" xr:uid="{00000000-0005-0000-0000-00003D380000}"/>
    <cellStyle name="표준 2 2 2 2 2 4 2 2 4 2" xfId="14403" xr:uid="{00000000-0005-0000-0000-00003E380000}"/>
    <cellStyle name="표준 2 2 2 2 2 4 2 2 4 2 2" xfId="14404" xr:uid="{00000000-0005-0000-0000-00003F380000}"/>
    <cellStyle name="표준 2 2 2 2 2 4 2 2 4 3" xfId="14405" xr:uid="{00000000-0005-0000-0000-000040380000}"/>
    <cellStyle name="표준 2 2 2 2 2 4 2 2 5" xfId="14406" xr:uid="{00000000-0005-0000-0000-000041380000}"/>
    <cellStyle name="표준 2 2 2 2 2 4 2 2 5 2" xfId="14407" xr:uid="{00000000-0005-0000-0000-000042380000}"/>
    <cellStyle name="표준 2 2 2 2 2 4 2 2 6" xfId="14408" xr:uid="{00000000-0005-0000-0000-000043380000}"/>
    <cellStyle name="표준 2 2 2 2 2 4 2 3" xfId="14409" xr:uid="{00000000-0005-0000-0000-000044380000}"/>
    <cellStyle name="표준 2 2 2 2 2 4 2 3 2" xfId="14410" xr:uid="{00000000-0005-0000-0000-000045380000}"/>
    <cellStyle name="표준 2 2 2 2 2 4 2 3 2 2" xfId="14411" xr:uid="{00000000-0005-0000-0000-000046380000}"/>
    <cellStyle name="표준 2 2 2 2 2 4 2 3 3" xfId="14412" xr:uid="{00000000-0005-0000-0000-000047380000}"/>
    <cellStyle name="표준 2 2 2 2 2 4 2 4" xfId="14413" xr:uid="{00000000-0005-0000-0000-000048380000}"/>
    <cellStyle name="표준 2 2 2 2 2 4 2 4 2" xfId="14414" xr:uid="{00000000-0005-0000-0000-000049380000}"/>
    <cellStyle name="표준 2 2 2 2 2 4 2 4 2 2" xfId="14415" xr:uid="{00000000-0005-0000-0000-00004A380000}"/>
    <cellStyle name="표준 2 2 2 2 2 4 2 4 3" xfId="14416" xr:uid="{00000000-0005-0000-0000-00004B380000}"/>
    <cellStyle name="표준 2 2 2 2 2 4 2 5" xfId="14417" xr:uid="{00000000-0005-0000-0000-00004C380000}"/>
    <cellStyle name="표준 2 2 2 2 2 4 2 5 2" xfId="14418" xr:uid="{00000000-0005-0000-0000-00004D380000}"/>
    <cellStyle name="표준 2 2 2 2 2 4 2 5 2 2" xfId="14419" xr:uid="{00000000-0005-0000-0000-00004E380000}"/>
    <cellStyle name="표준 2 2 2 2 2 4 2 5 3" xfId="14420" xr:uid="{00000000-0005-0000-0000-00004F380000}"/>
    <cellStyle name="표준 2 2 2 2 2 4 2 6" xfId="14421" xr:uid="{00000000-0005-0000-0000-000050380000}"/>
    <cellStyle name="표준 2 2 2 2 2 4 2 6 2" xfId="14422" xr:uid="{00000000-0005-0000-0000-000051380000}"/>
    <cellStyle name="표준 2 2 2 2 2 4 2 7" xfId="14423" xr:uid="{00000000-0005-0000-0000-000052380000}"/>
    <cellStyle name="표준 2 2 2 2 2 4 2 8" xfId="14424" xr:uid="{00000000-0005-0000-0000-000053380000}"/>
    <cellStyle name="표준 2 2 2 2 2 4 3" xfId="14425" xr:uid="{00000000-0005-0000-0000-000054380000}"/>
    <cellStyle name="표준 2 2 2 2 2 4 3 2" xfId="14426" xr:uid="{00000000-0005-0000-0000-000055380000}"/>
    <cellStyle name="표준 2 2 2 2 2 4 3 2 2" xfId="14427" xr:uid="{00000000-0005-0000-0000-000056380000}"/>
    <cellStyle name="표준 2 2 2 2 2 4 3 2 2 2" xfId="14428" xr:uid="{00000000-0005-0000-0000-000057380000}"/>
    <cellStyle name="표준 2 2 2 2 2 4 3 2 3" xfId="14429" xr:uid="{00000000-0005-0000-0000-000058380000}"/>
    <cellStyle name="표준 2 2 2 2 2 4 3 3" xfId="14430" xr:uid="{00000000-0005-0000-0000-000059380000}"/>
    <cellStyle name="표준 2 2 2 2 2 4 3 3 2" xfId="14431" xr:uid="{00000000-0005-0000-0000-00005A380000}"/>
    <cellStyle name="표준 2 2 2 2 2 4 3 3 2 2" xfId="14432" xr:uid="{00000000-0005-0000-0000-00005B380000}"/>
    <cellStyle name="표준 2 2 2 2 2 4 3 3 3" xfId="14433" xr:uid="{00000000-0005-0000-0000-00005C380000}"/>
    <cellStyle name="표준 2 2 2 2 2 4 3 4" xfId="14434" xr:uid="{00000000-0005-0000-0000-00005D380000}"/>
    <cellStyle name="표준 2 2 2 2 2 4 3 4 2" xfId="14435" xr:uid="{00000000-0005-0000-0000-00005E380000}"/>
    <cellStyle name="표준 2 2 2 2 2 4 3 4 2 2" xfId="14436" xr:uid="{00000000-0005-0000-0000-00005F380000}"/>
    <cellStyle name="표준 2 2 2 2 2 4 3 4 3" xfId="14437" xr:uid="{00000000-0005-0000-0000-000060380000}"/>
    <cellStyle name="표준 2 2 2 2 2 4 3 5" xfId="14438" xr:uid="{00000000-0005-0000-0000-000061380000}"/>
    <cellStyle name="표준 2 2 2 2 2 4 3 5 2" xfId="14439" xr:uid="{00000000-0005-0000-0000-000062380000}"/>
    <cellStyle name="표준 2 2 2 2 2 4 3 6" xfId="14440" xr:uid="{00000000-0005-0000-0000-000063380000}"/>
    <cellStyle name="표준 2 2 2 2 2 4 4" xfId="14441" xr:uid="{00000000-0005-0000-0000-000064380000}"/>
    <cellStyle name="표준 2 2 2 2 2 4 4 2" xfId="14442" xr:uid="{00000000-0005-0000-0000-000065380000}"/>
    <cellStyle name="표준 2 2 2 2 2 4 4 2 2" xfId="14443" xr:uid="{00000000-0005-0000-0000-000066380000}"/>
    <cellStyle name="표준 2 2 2 2 2 4 4 3" xfId="14444" xr:uid="{00000000-0005-0000-0000-000067380000}"/>
    <cellStyle name="표준 2 2 2 2 2 4 5" xfId="14445" xr:uid="{00000000-0005-0000-0000-000068380000}"/>
    <cellStyle name="표준 2 2 2 2 2 4 5 2" xfId="14446" xr:uid="{00000000-0005-0000-0000-000069380000}"/>
    <cellStyle name="표준 2 2 2 2 2 4 5 2 2" xfId="14447" xr:uid="{00000000-0005-0000-0000-00006A380000}"/>
    <cellStyle name="표준 2 2 2 2 2 4 5 3" xfId="14448" xr:uid="{00000000-0005-0000-0000-00006B380000}"/>
    <cellStyle name="표준 2 2 2 2 2 4 6" xfId="14449" xr:uid="{00000000-0005-0000-0000-00006C380000}"/>
    <cellStyle name="표준 2 2 2 2 2 4 6 2" xfId="14450" xr:uid="{00000000-0005-0000-0000-00006D380000}"/>
    <cellStyle name="표준 2 2 2 2 2 4 6 2 2" xfId="14451" xr:uid="{00000000-0005-0000-0000-00006E380000}"/>
    <cellStyle name="표준 2 2 2 2 2 4 6 3" xfId="14452" xr:uid="{00000000-0005-0000-0000-00006F380000}"/>
    <cellStyle name="표준 2 2 2 2 2 4 7" xfId="14453" xr:uid="{00000000-0005-0000-0000-000070380000}"/>
    <cellStyle name="표준 2 2 2 2 2 4 7 2" xfId="14454" xr:uid="{00000000-0005-0000-0000-000071380000}"/>
    <cellStyle name="표준 2 2 2 2 2 4 7 2 2" xfId="14455" xr:uid="{00000000-0005-0000-0000-000072380000}"/>
    <cellStyle name="표준 2 2 2 2 2 4 7 3" xfId="14456" xr:uid="{00000000-0005-0000-0000-000073380000}"/>
    <cellStyle name="표준 2 2 2 2 2 4 8" xfId="14457" xr:uid="{00000000-0005-0000-0000-000074380000}"/>
    <cellStyle name="표준 2 2 2 2 2 4 8 2" xfId="14458" xr:uid="{00000000-0005-0000-0000-000075380000}"/>
    <cellStyle name="표준 2 2 2 2 2 4 9" xfId="14459" xr:uid="{00000000-0005-0000-0000-000076380000}"/>
    <cellStyle name="표준 2 2 2 2 2 5" xfId="14460" xr:uid="{00000000-0005-0000-0000-000077380000}"/>
    <cellStyle name="표준 2 2 2 2 2 5 2" xfId="14461" xr:uid="{00000000-0005-0000-0000-000078380000}"/>
    <cellStyle name="표준 2 2 2 2 2 5 2 2" xfId="14462" xr:uid="{00000000-0005-0000-0000-000079380000}"/>
    <cellStyle name="표준 2 2 2 2 2 5 2 2 2" xfId="14463" xr:uid="{00000000-0005-0000-0000-00007A380000}"/>
    <cellStyle name="표준 2 2 2 2 2 5 2 2 2 2" xfId="14464" xr:uid="{00000000-0005-0000-0000-00007B380000}"/>
    <cellStyle name="표준 2 2 2 2 2 5 2 2 3" xfId="14465" xr:uid="{00000000-0005-0000-0000-00007C380000}"/>
    <cellStyle name="표준 2 2 2 2 2 5 2 3" xfId="14466" xr:uid="{00000000-0005-0000-0000-00007D380000}"/>
    <cellStyle name="표준 2 2 2 2 2 5 2 3 2" xfId="14467" xr:uid="{00000000-0005-0000-0000-00007E380000}"/>
    <cellStyle name="표준 2 2 2 2 2 5 2 3 2 2" xfId="14468" xr:uid="{00000000-0005-0000-0000-00007F380000}"/>
    <cellStyle name="표준 2 2 2 2 2 5 2 3 3" xfId="14469" xr:uid="{00000000-0005-0000-0000-000080380000}"/>
    <cellStyle name="표준 2 2 2 2 2 5 2 4" xfId="14470" xr:uid="{00000000-0005-0000-0000-000081380000}"/>
    <cellStyle name="표준 2 2 2 2 2 5 2 4 2" xfId="14471" xr:uid="{00000000-0005-0000-0000-000082380000}"/>
    <cellStyle name="표준 2 2 2 2 2 5 2 4 2 2" xfId="14472" xr:uid="{00000000-0005-0000-0000-000083380000}"/>
    <cellStyle name="표준 2 2 2 2 2 5 2 4 3" xfId="14473" xr:uid="{00000000-0005-0000-0000-000084380000}"/>
    <cellStyle name="표준 2 2 2 2 2 5 2 5" xfId="14474" xr:uid="{00000000-0005-0000-0000-000085380000}"/>
    <cellStyle name="표준 2 2 2 2 2 5 2 5 2" xfId="14475" xr:uid="{00000000-0005-0000-0000-000086380000}"/>
    <cellStyle name="표준 2 2 2 2 2 5 2 6" xfId="14476" xr:uid="{00000000-0005-0000-0000-000087380000}"/>
    <cellStyle name="표준 2 2 2 2 2 5 3" xfId="14477" xr:uid="{00000000-0005-0000-0000-000088380000}"/>
    <cellStyle name="표준 2 2 2 2 2 5 3 2" xfId="14478" xr:uid="{00000000-0005-0000-0000-000089380000}"/>
    <cellStyle name="표준 2 2 2 2 2 5 3 2 2" xfId="14479" xr:uid="{00000000-0005-0000-0000-00008A380000}"/>
    <cellStyle name="표준 2 2 2 2 2 5 3 3" xfId="14480" xr:uid="{00000000-0005-0000-0000-00008B380000}"/>
    <cellStyle name="표준 2 2 2 2 2 5 4" xfId="14481" xr:uid="{00000000-0005-0000-0000-00008C380000}"/>
    <cellStyle name="표준 2 2 2 2 2 5 4 2" xfId="14482" xr:uid="{00000000-0005-0000-0000-00008D380000}"/>
    <cellStyle name="표준 2 2 2 2 2 5 4 2 2" xfId="14483" xr:uid="{00000000-0005-0000-0000-00008E380000}"/>
    <cellStyle name="표준 2 2 2 2 2 5 4 3" xfId="14484" xr:uid="{00000000-0005-0000-0000-00008F380000}"/>
    <cellStyle name="표준 2 2 2 2 2 5 5" xfId="14485" xr:uid="{00000000-0005-0000-0000-000090380000}"/>
    <cellStyle name="표준 2 2 2 2 2 5 5 2" xfId="14486" xr:uid="{00000000-0005-0000-0000-000091380000}"/>
    <cellStyle name="표준 2 2 2 2 2 5 5 2 2" xfId="14487" xr:uid="{00000000-0005-0000-0000-000092380000}"/>
    <cellStyle name="표준 2 2 2 2 2 5 5 3" xfId="14488" xr:uid="{00000000-0005-0000-0000-000093380000}"/>
    <cellStyle name="표준 2 2 2 2 2 5 6" xfId="14489" xr:uid="{00000000-0005-0000-0000-000094380000}"/>
    <cellStyle name="표준 2 2 2 2 2 5 6 2" xfId="14490" xr:uid="{00000000-0005-0000-0000-000095380000}"/>
    <cellStyle name="표준 2 2 2 2 2 5 7" xfId="14491" xr:uid="{00000000-0005-0000-0000-000096380000}"/>
    <cellStyle name="표준 2 2 2 2 2 5 8" xfId="14492" xr:uid="{00000000-0005-0000-0000-000097380000}"/>
    <cellStyle name="표준 2 2 2 2 2 6" xfId="14493" xr:uid="{00000000-0005-0000-0000-000098380000}"/>
    <cellStyle name="표준 2 2 2 2 2 6 2" xfId="14494" xr:uid="{00000000-0005-0000-0000-000099380000}"/>
    <cellStyle name="표준 2 2 2 2 2 6 2 2" xfId="14495" xr:uid="{00000000-0005-0000-0000-00009A380000}"/>
    <cellStyle name="표준 2 2 2 2 2 6 2 2 2" xfId="14496" xr:uid="{00000000-0005-0000-0000-00009B380000}"/>
    <cellStyle name="표준 2 2 2 2 2 6 2 3" xfId="14497" xr:uid="{00000000-0005-0000-0000-00009C380000}"/>
    <cellStyle name="표준 2 2 2 2 2 6 3" xfId="14498" xr:uid="{00000000-0005-0000-0000-00009D380000}"/>
    <cellStyle name="표준 2 2 2 2 2 6 3 2" xfId="14499" xr:uid="{00000000-0005-0000-0000-00009E380000}"/>
    <cellStyle name="표준 2 2 2 2 2 6 3 2 2" xfId="14500" xr:uid="{00000000-0005-0000-0000-00009F380000}"/>
    <cellStyle name="표준 2 2 2 2 2 6 3 3" xfId="14501" xr:uid="{00000000-0005-0000-0000-0000A0380000}"/>
    <cellStyle name="표준 2 2 2 2 2 6 4" xfId="14502" xr:uid="{00000000-0005-0000-0000-0000A1380000}"/>
    <cellStyle name="표준 2 2 2 2 2 6 4 2" xfId="14503" xr:uid="{00000000-0005-0000-0000-0000A2380000}"/>
    <cellStyle name="표준 2 2 2 2 2 6 4 2 2" xfId="14504" xr:uid="{00000000-0005-0000-0000-0000A3380000}"/>
    <cellStyle name="표준 2 2 2 2 2 6 4 3" xfId="14505" xr:uid="{00000000-0005-0000-0000-0000A4380000}"/>
    <cellStyle name="표준 2 2 2 2 2 6 5" xfId="14506" xr:uid="{00000000-0005-0000-0000-0000A5380000}"/>
    <cellStyle name="표준 2 2 2 2 2 6 5 2" xfId="14507" xr:uid="{00000000-0005-0000-0000-0000A6380000}"/>
    <cellStyle name="표준 2 2 2 2 2 6 6" xfId="14508" xr:uid="{00000000-0005-0000-0000-0000A7380000}"/>
    <cellStyle name="표준 2 2 2 2 2 7" xfId="14509" xr:uid="{00000000-0005-0000-0000-0000A8380000}"/>
    <cellStyle name="표준 2 2 2 2 2 7 2" xfId="14510" xr:uid="{00000000-0005-0000-0000-0000A9380000}"/>
    <cellStyle name="표준 2 2 2 2 2 7 2 2" xfId="14511" xr:uid="{00000000-0005-0000-0000-0000AA380000}"/>
    <cellStyle name="표준 2 2 2 2 2 7 2 2 2" xfId="14512" xr:uid="{00000000-0005-0000-0000-0000AB380000}"/>
    <cellStyle name="표준 2 2 2 2 2 7 2 3" xfId="14513" xr:uid="{00000000-0005-0000-0000-0000AC380000}"/>
    <cellStyle name="표준 2 2 2 2 2 7 3" xfId="14514" xr:uid="{00000000-0005-0000-0000-0000AD380000}"/>
    <cellStyle name="표준 2 2 2 2 2 7 3 2" xfId="14515" xr:uid="{00000000-0005-0000-0000-0000AE380000}"/>
    <cellStyle name="표준 2 2 2 2 2 7 3 2 2" xfId="14516" xr:uid="{00000000-0005-0000-0000-0000AF380000}"/>
    <cellStyle name="표준 2 2 2 2 2 7 3 3" xfId="14517" xr:uid="{00000000-0005-0000-0000-0000B0380000}"/>
    <cellStyle name="표준 2 2 2 2 2 7 4" xfId="14518" xr:uid="{00000000-0005-0000-0000-0000B1380000}"/>
    <cellStyle name="표준 2 2 2 2 2 7 4 2" xfId="14519" xr:uid="{00000000-0005-0000-0000-0000B2380000}"/>
    <cellStyle name="표준 2 2 2 2 2 7 4 2 2" xfId="14520" xr:uid="{00000000-0005-0000-0000-0000B3380000}"/>
    <cellStyle name="표준 2 2 2 2 2 7 4 3" xfId="14521" xr:uid="{00000000-0005-0000-0000-0000B4380000}"/>
    <cellStyle name="표준 2 2 2 2 2 7 5" xfId="14522" xr:uid="{00000000-0005-0000-0000-0000B5380000}"/>
    <cellStyle name="표준 2 2 2 2 2 7 5 2" xfId="14523" xr:uid="{00000000-0005-0000-0000-0000B6380000}"/>
    <cellStyle name="표준 2 2 2 2 2 7 6" xfId="14524" xr:uid="{00000000-0005-0000-0000-0000B7380000}"/>
    <cellStyle name="표준 2 2 2 2 2 8" xfId="14525" xr:uid="{00000000-0005-0000-0000-0000B8380000}"/>
    <cellStyle name="표준 2 2 2 2 2 8 2" xfId="14526" xr:uid="{00000000-0005-0000-0000-0000B9380000}"/>
    <cellStyle name="표준 2 2 2 2 2 8 2 2" xfId="14527" xr:uid="{00000000-0005-0000-0000-0000BA380000}"/>
    <cellStyle name="표준 2 2 2 2 2 8 3" xfId="14528" xr:uid="{00000000-0005-0000-0000-0000BB380000}"/>
    <cellStyle name="표준 2 2 2 2 2 9" xfId="14529" xr:uid="{00000000-0005-0000-0000-0000BC380000}"/>
    <cellStyle name="표준 2 2 2 2 2 9 2" xfId="14530" xr:uid="{00000000-0005-0000-0000-0000BD380000}"/>
    <cellStyle name="표준 2 2 2 2 2 9 2 2" xfId="14531" xr:uid="{00000000-0005-0000-0000-0000BE380000}"/>
    <cellStyle name="표준 2 2 2 2 2 9 3" xfId="14532" xr:uid="{00000000-0005-0000-0000-0000BF380000}"/>
    <cellStyle name="표준 2 2 2 2 3" xfId="14533" xr:uid="{00000000-0005-0000-0000-0000C0380000}"/>
    <cellStyle name="표준 2 2 2 2 3 10" xfId="14534" xr:uid="{00000000-0005-0000-0000-0000C1380000}"/>
    <cellStyle name="표준 2 2 2 2 3 11" xfId="14535" xr:uid="{00000000-0005-0000-0000-0000C2380000}"/>
    <cellStyle name="표준 2 2 2 2 3 2" xfId="14536" xr:uid="{00000000-0005-0000-0000-0000C3380000}"/>
    <cellStyle name="표준 2 2 2 2 3 2 2" xfId="14537" xr:uid="{00000000-0005-0000-0000-0000C4380000}"/>
    <cellStyle name="표준 2 2 2 2 3 2 2 2" xfId="14538" xr:uid="{00000000-0005-0000-0000-0000C5380000}"/>
    <cellStyle name="표준 2 2 2 2 3 2 2 2 2" xfId="14539" xr:uid="{00000000-0005-0000-0000-0000C6380000}"/>
    <cellStyle name="표준 2 2 2 2 3 2 2 2 2 2" xfId="14540" xr:uid="{00000000-0005-0000-0000-0000C7380000}"/>
    <cellStyle name="표준 2 2 2 2 3 2 2 2 3" xfId="14541" xr:uid="{00000000-0005-0000-0000-0000C8380000}"/>
    <cellStyle name="표준 2 2 2 2 3 2 2 3" xfId="14542" xr:uid="{00000000-0005-0000-0000-0000C9380000}"/>
    <cellStyle name="표준 2 2 2 2 3 2 2 3 2" xfId="14543" xr:uid="{00000000-0005-0000-0000-0000CA380000}"/>
    <cellStyle name="표준 2 2 2 2 3 2 2 3 2 2" xfId="14544" xr:uid="{00000000-0005-0000-0000-0000CB380000}"/>
    <cellStyle name="표준 2 2 2 2 3 2 2 3 3" xfId="14545" xr:uid="{00000000-0005-0000-0000-0000CC380000}"/>
    <cellStyle name="표준 2 2 2 2 3 2 2 4" xfId="14546" xr:uid="{00000000-0005-0000-0000-0000CD380000}"/>
    <cellStyle name="표준 2 2 2 2 3 2 2 4 2" xfId="14547" xr:uid="{00000000-0005-0000-0000-0000CE380000}"/>
    <cellStyle name="표준 2 2 2 2 3 2 2 4 2 2" xfId="14548" xr:uid="{00000000-0005-0000-0000-0000CF380000}"/>
    <cellStyle name="표준 2 2 2 2 3 2 2 4 3" xfId="14549" xr:uid="{00000000-0005-0000-0000-0000D0380000}"/>
    <cellStyle name="표준 2 2 2 2 3 2 2 5" xfId="14550" xr:uid="{00000000-0005-0000-0000-0000D1380000}"/>
    <cellStyle name="표준 2 2 2 2 3 2 2 5 2" xfId="14551" xr:uid="{00000000-0005-0000-0000-0000D2380000}"/>
    <cellStyle name="표준 2 2 2 2 3 2 2 6" xfId="14552" xr:uid="{00000000-0005-0000-0000-0000D3380000}"/>
    <cellStyle name="표준 2 2 2 2 3 2 3" xfId="14553" xr:uid="{00000000-0005-0000-0000-0000D4380000}"/>
    <cellStyle name="표준 2 2 2 2 3 2 3 2" xfId="14554" xr:uid="{00000000-0005-0000-0000-0000D5380000}"/>
    <cellStyle name="표준 2 2 2 2 3 2 3 2 2" xfId="14555" xr:uid="{00000000-0005-0000-0000-0000D6380000}"/>
    <cellStyle name="표준 2 2 2 2 3 2 3 3" xfId="14556" xr:uid="{00000000-0005-0000-0000-0000D7380000}"/>
    <cellStyle name="표준 2 2 2 2 3 2 4" xfId="14557" xr:uid="{00000000-0005-0000-0000-0000D8380000}"/>
    <cellStyle name="표준 2 2 2 2 3 2 4 2" xfId="14558" xr:uid="{00000000-0005-0000-0000-0000D9380000}"/>
    <cellStyle name="표준 2 2 2 2 3 2 4 2 2" xfId="14559" xr:uid="{00000000-0005-0000-0000-0000DA380000}"/>
    <cellStyle name="표준 2 2 2 2 3 2 4 3" xfId="14560" xr:uid="{00000000-0005-0000-0000-0000DB380000}"/>
    <cellStyle name="표준 2 2 2 2 3 2 5" xfId="14561" xr:uid="{00000000-0005-0000-0000-0000DC380000}"/>
    <cellStyle name="표준 2 2 2 2 3 2 5 2" xfId="14562" xr:uid="{00000000-0005-0000-0000-0000DD380000}"/>
    <cellStyle name="표준 2 2 2 2 3 2 5 2 2" xfId="14563" xr:uid="{00000000-0005-0000-0000-0000DE380000}"/>
    <cellStyle name="표준 2 2 2 2 3 2 5 3" xfId="14564" xr:uid="{00000000-0005-0000-0000-0000DF380000}"/>
    <cellStyle name="표준 2 2 2 2 3 2 6" xfId="14565" xr:uid="{00000000-0005-0000-0000-0000E0380000}"/>
    <cellStyle name="표준 2 2 2 2 3 2 6 2" xfId="14566" xr:uid="{00000000-0005-0000-0000-0000E1380000}"/>
    <cellStyle name="표준 2 2 2 2 3 2 6 2 2" xfId="14567" xr:uid="{00000000-0005-0000-0000-0000E2380000}"/>
    <cellStyle name="표준 2 2 2 2 3 2 6 3" xfId="14568" xr:uid="{00000000-0005-0000-0000-0000E3380000}"/>
    <cellStyle name="표준 2 2 2 2 3 2 7" xfId="14569" xr:uid="{00000000-0005-0000-0000-0000E4380000}"/>
    <cellStyle name="표준 2 2 2 2 3 2 7 2" xfId="14570" xr:uid="{00000000-0005-0000-0000-0000E5380000}"/>
    <cellStyle name="표준 2 2 2 2 3 2 8" xfId="14571" xr:uid="{00000000-0005-0000-0000-0000E6380000}"/>
    <cellStyle name="표준 2 2 2 2 3 2 9" xfId="14572" xr:uid="{00000000-0005-0000-0000-0000E7380000}"/>
    <cellStyle name="표준 2 2 2 2 3 3" xfId="14573" xr:uid="{00000000-0005-0000-0000-0000E8380000}"/>
    <cellStyle name="표준 2 2 2 2 3 3 2" xfId="14574" xr:uid="{00000000-0005-0000-0000-0000E9380000}"/>
    <cellStyle name="표준 2 2 2 2 3 3 2 2" xfId="14575" xr:uid="{00000000-0005-0000-0000-0000EA380000}"/>
    <cellStyle name="표준 2 2 2 2 3 3 2 2 2" xfId="14576" xr:uid="{00000000-0005-0000-0000-0000EB380000}"/>
    <cellStyle name="표준 2 2 2 2 3 3 2 3" xfId="14577" xr:uid="{00000000-0005-0000-0000-0000EC380000}"/>
    <cellStyle name="표준 2 2 2 2 3 3 3" xfId="14578" xr:uid="{00000000-0005-0000-0000-0000ED380000}"/>
    <cellStyle name="표준 2 2 2 2 3 3 3 2" xfId="14579" xr:uid="{00000000-0005-0000-0000-0000EE380000}"/>
    <cellStyle name="표준 2 2 2 2 3 3 3 2 2" xfId="14580" xr:uid="{00000000-0005-0000-0000-0000EF380000}"/>
    <cellStyle name="표준 2 2 2 2 3 3 3 3" xfId="14581" xr:uid="{00000000-0005-0000-0000-0000F0380000}"/>
    <cellStyle name="표준 2 2 2 2 3 3 4" xfId="14582" xr:uid="{00000000-0005-0000-0000-0000F1380000}"/>
    <cellStyle name="표준 2 2 2 2 3 3 4 2" xfId="14583" xr:uid="{00000000-0005-0000-0000-0000F2380000}"/>
    <cellStyle name="표준 2 2 2 2 3 3 4 2 2" xfId="14584" xr:uid="{00000000-0005-0000-0000-0000F3380000}"/>
    <cellStyle name="표준 2 2 2 2 3 3 4 3" xfId="14585" xr:uid="{00000000-0005-0000-0000-0000F4380000}"/>
    <cellStyle name="표준 2 2 2 2 3 3 5" xfId="14586" xr:uid="{00000000-0005-0000-0000-0000F5380000}"/>
    <cellStyle name="표준 2 2 2 2 3 3 5 2" xfId="14587" xr:uid="{00000000-0005-0000-0000-0000F6380000}"/>
    <cellStyle name="표준 2 2 2 2 3 3 6" xfId="14588" xr:uid="{00000000-0005-0000-0000-0000F7380000}"/>
    <cellStyle name="표준 2 2 2 2 3 4" xfId="14589" xr:uid="{00000000-0005-0000-0000-0000F8380000}"/>
    <cellStyle name="표준 2 2 2 2 3 4 2" xfId="14590" xr:uid="{00000000-0005-0000-0000-0000F9380000}"/>
    <cellStyle name="표준 2 2 2 2 3 4 2 2" xfId="14591" xr:uid="{00000000-0005-0000-0000-0000FA380000}"/>
    <cellStyle name="표준 2 2 2 2 3 4 2 2 2" xfId="14592" xr:uid="{00000000-0005-0000-0000-0000FB380000}"/>
    <cellStyle name="표준 2 2 2 2 3 4 2 3" xfId="14593" xr:uid="{00000000-0005-0000-0000-0000FC380000}"/>
    <cellStyle name="표준 2 2 2 2 3 4 3" xfId="14594" xr:uid="{00000000-0005-0000-0000-0000FD380000}"/>
    <cellStyle name="표준 2 2 2 2 3 4 3 2" xfId="14595" xr:uid="{00000000-0005-0000-0000-0000FE380000}"/>
    <cellStyle name="표준 2 2 2 2 3 4 3 2 2" xfId="14596" xr:uid="{00000000-0005-0000-0000-0000FF380000}"/>
    <cellStyle name="표준 2 2 2 2 3 4 3 3" xfId="14597" xr:uid="{00000000-0005-0000-0000-000000390000}"/>
    <cellStyle name="표준 2 2 2 2 3 4 4" xfId="14598" xr:uid="{00000000-0005-0000-0000-000001390000}"/>
    <cellStyle name="표준 2 2 2 2 3 4 4 2" xfId="14599" xr:uid="{00000000-0005-0000-0000-000002390000}"/>
    <cellStyle name="표준 2 2 2 2 3 4 4 2 2" xfId="14600" xr:uid="{00000000-0005-0000-0000-000003390000}"/>
    <cellStyle name="표준 2 2 2 2 3 4 4 3" xfId="14601" xr:uid="{00000000-0005-0000-0000-000004390000}"/>
    <cellStyle name="표준 2 2 2 2 3 4 5" xfId="14602" xr:uid="{00000000-0005-0000-0000-000005390000}"/>
    <cellStyle name="표준 2 2 2 2 3 4 5 2" xfId="14603" xr:uid="{00000000-0005-0000-0000-000006390000}"/>
    <cellStyle name="표준 2 2 2 2 3 4 6" xfId="14604" xr:uid="{00000000-0005-0000-0000-000007390000}"/>
    <cellStyle name="표준 2 2 2 2 3 5" xfId="14605" xr:uid="{00000000-0005-0000-0000-000008390000}"/>
    <cellStyle name="표준 2 2 2 2 3 5 2" xfId="14606" xr:uid="{00000000-0005-0000-0000-000009390000}"/>
    <cellStyle name="표준 2 2 2 2 3 5 2 2" xfId="14607" xr:uid="{00000000-0005-0000-0000-00000A390000}"/>
    <cellStyle name="표준 2 2 2 2 3 5 3" xfId="14608" xr:uid="{00000000-0005-0000-0000-00000B390000}"/>
    <cellStyle name="표준 2 2 2 2 3 6" xfId="14609" xr:uid="{00000000-0005-0000-0000-00000C390000}"/>
    <cellStyle name="표준 2 2 2 2 3 6 2" xfId="14610" xr:uid="{00000000-0005-0000-0000-00000D390000}"/>
    <cellStyle name="표준 2 2 2 2 3 6 2 2" xfId="14611" xr:uid="{00000000-0005-0000-0000-00000E390000}"/>
    <cellStyle name="표준 2 2 2 2 3 6 3" xfId="14612" xr:uid="{00000000-0005-0000-0000-00000F390000}"/>
    <cellStyle name="표준 2 2 2 2 3 7" xfId="14613" xr:uid="{00000000-0005-0000-0000-000010390000}"/>
    <cellStyle name="표준 2 2 2 2 3 7 2" xfId="14614" xr:uid="{00000000-0005-0000-0000-000011390000}"/>
    <cellStyle name="표준 2 2 2 2 3 7 2 2" xfId="14615" xr:uid="{00000000-0005-0000-0000-000012390000}"/>
    <cellStyle name="표준 2 2 2 2 3 7 3" xfId="14616" xr:uid="{00000000-0005-0000-0000-000013390000}"/>
    <cellStyle name="표준 2 2 2 2 3 8" xfId="14617" xr:uid="{00000000-0005-0000-0000-000014390000}"/>
    <cellStyle name="표준 2 2 2 2 3 8 2" xfId="14618" xr:uid="{00000000-0005-0000-0000-000015390000}"/>
    <cellStyle name="표준 2 2 2 2 3 8 2 2" xfId="14619" xr:uid="{00000000-0005-0000-0000-000016390000}"/>
    <cellStyle name="표준 2 2 2 2 3 8 3" xfId="14620" xr:uid="{00000000-0005-0000-0000-000017390000}"/>
    <cellStyle name="표준 2 2 2 2 3 9" xfId="14621" xr:uid="{00000000-0005-0000-0000-000018390000}"/>
    <cellStyle name="표준 2 2 2 2 3 9 2" xfId="14622" xr:uid="{00000000-0005-0000-0000-000019390000}"/>
    <cellStyle name="표준 2 2 2 2 4" xfId="14623" xr:uid="{00000000-0005-0000-0000-00001A390000}"/>
    <cellStyle name="표준 2 2 2 2 4 10" xfId="14624" xr:uid="{00000000-0005-0000-0000-00001B390000}"/>
    <cellStyle name="표준 2 2 2 2 4 11" xfId="14625" xr:uid="{00000000-0005-0000-0000-00001C390000}"/>
    <cellStyle name="표준 2 2 2 2 4 2" xfId="14626" xr:uid="{00000000-0005-0000-0000-00001D390000}"/>
    <cellStyle name="표준 2 2 2 2 4 2 2" xfId="14627" xr:uid="{00000000-0005-0000-0000-00001E390000}"/>
    <cellStyle name="표준 2 2 2 2 4 2 2 2" xfId="14628" xr:uid="{00000000-0005-0000-0000-00001F390000}"/>
    <cellStyle name="표준 2 2 2 2 4 2 2 2 2" xfId="14629" xr:uid="{00000000-0005-0000-0000-000020390000}"/>
    <cellStyle name="표준 2 2 2 2 4 2 2 2 2 2" xfId="14630" xr:uid="{00000000-0005-0000-0000-000021390000}"/>
    <cellStyle name="표준 2 2 2 2 4 2 2 2 3" xfId="14631" xr:uid="{00000000-0005-0000-0000-000022390000}"/>
    <cellStyle name="표준 2 2 2 2 4 2 2 3" xfId="14632" xr:uid="{00000000-0005-0000-0000-000023390000}"/>
    <cellStyle name="표준 2 2 2 2 4 2 2 3 2" xfId="14633" xr:uid="{00000000-0005-0000-0000-000024390000}"/>
    <cellStyle name="표준 2 2 2 2 4 2 2 3 2 2" xfId="14634" xr:uid="{00000000-0005-0000-0000-000025390000}"/>
    <cellStyle name="표준 2 2 2 2 4 2 2 3 3" xfId="14635" xr:uid="{00000000-0005-0000-0000-000026390000}"/>
    <cellStyle name="표준 2 2 2 2 4 2 2 4" xfId="14636" xr:uid="{00000000-0005-0000-0000-000027390000}"/>
    <cellStyle name="표준 2 2 2 2 4 2 2 4 2" xfId="14637" xr:uid="{00000000-0005-0000-0000-000028390000}"/>
    <cellStyle name="표준 2 2 2 2 4 2 2 4 2 2" xfId="14638" xr:uid="{00000000-0005-0000-0000-000029390000}"/>
    <cellStyle name="표준 2 2 2 2 4 2 2 4 3" xfId="14639" xr:uid="{00000000-0005-0000-0000-00002A390000}"/>
    <cellStyle name="표준 2 2 2 2 4 2 2 5" xfId="14640" xr:uid="{00000000-0005-0000-0000-00002B390000}"/>
    <cellStyle name="표준 2 2 2 2 4 2 2 5 2" xfId="14641" xr:uid="{00000000-0005-0000-0000-00002C390000}"/>
    <cellStyle name="표준 2 2 2 2 4 2 2 6" xfId="14642" xr:uid="{00000000-0005-0000-0000-00002D390000}"/>
    <cellStyle name="표준 2 2 2 2 4 2 3" xfId="14643" xr:uid="{00000000-0005-0000-0000-00002E390000}"/>
    <cellStyle name="표준 2 2 2 2 4 2 3 2" xfId="14644" xr:uid="{00000000-0005-0000-0000-00002F390000}"/>
    <cellStyle name="표준 2 2 2 2 4 2 3 2 2" xfId="14645" xr:uid="{00000000-0005-0000-0000-000030390000}"/>
    <cellStyle name="표준 2 2 2 2 4 2 3 3" xfId="14646" xr:uid="{00000000-0005-0000-0000-000031390000}"/>
    <cellStyle name="표준 2 2 2 2 4 2 4" xfId="14647" xr:uid="{00000000-0005-0000-0000-000032390000}"/>
    <cellStyle name="표준 2 2 2 2 4 2 4 2" xfId="14648" xr:uid="{00000000-0005-0000-0000-000033390000}"/>
    <cellStyle name="표준 2 2 2 2 4 2 4 2 2" xfId="14649" xr:uid="{00000000-0005-0000-0000-000034390000}"/>
    <cellStyle name="표준 2 2 2 2 4 2 4 3" xfId="14650" xr:uid="{00000000-0005-0000-0000-000035390000}"/>
    <cellStyle name="표준 2 2 2 2 4 2 5" xfId="14651" xr:uid="{00000000-0005-0000-0000-000036390000}"/>
    <cellStyle name="표준 2 2 2 2 4 2 5 2" xfId="14652" xr:uid="{00000000-0005-0000-0000-000037390000}"/>
    <cellStyle name="표준 2 2 2 2 4 2 5 2 2" xfId="14653" xr:uid="{00000000-0005-0000-0000-000038390000}"/>
    <cellStyle name="표준 2 2 2 2 4 2 5 3" xfId="14654" xr:uid="{00000000-0005-0000-0000-000039390000}"/>
    <cellStyle name="표준 2 2 2 2 4 2 6" xfId="14655" xr:uid="{00000000-0005-0000-0000-00003A390000}"/>
    <cellStyle name="표준 2 2 2 2 4 2 6 2" xfId="14656" xr:uid="{00000000-0005-0000-0000-00003B390000}"/>
    <cellStyle name="표준 2 2 2 2 4 2 6 2 2" xfId="14657" xr:uid="{00000000-0005-0000-0000-00003C390000}"/>
    <cellStyle name="표준 2 2 2 2 4 2 6 3" xfId="14658" xr:uid="{00000000-0005-0000-0000-00003D390000}"/>
    <cellStyle name="표준 2 2 2 2 4 2 7" xfId="14659" xr:uid="{00000000-0005-0000-0000-00003E390000}"/>
    <cellStyle name="표준 2 2 2 2 4 2 7 2" xfId="14660" xr:uid="{00000000-0005-0000-0000-00003F390000}"/>
    <cellStyle name="표준 2 2 2 2 4 2 8" xfId="14661" xr:uid="{00000000-0005-0000-0000-000040390000}"/>
    <cellStyle name="표준 2 2 2 2 4 2 9" xfId="14662" xr:uid="{00000000-0005-0000-0000-000041390000}"/>
    <cellStyle name="표준 2 2 2 2 4 3" xfId="14663" xr:uid="{00000000-0005-0000-0000-000042390000}"/>
    <cellStyle name="표준 2 2 2 2 4 3 2" xfId="14664" xr:uid="{00000000-0005-0000-0000-000043390000}"/>
    <cellStyle name="표준 2 2 2 2 4 3 2 2" xfId="14665" xr:uid="{00000000-0005-0000-0000-000044390000}"/>
    <cellStyle name="표준 2 2 2 2 4 3 2 2 2" xfId="14666" xr:uid="{00000000-0005-0000-0000-000045390000}"/>
    <cellStyle name="표준 2 2 2 2 4 3 2 3" xfId="14667" xr:uid="{00000000-0005-0000-0000-000046390000}"/>
    <cellStyle name="표준 2 2 2 2 4 3 3" xfId="14668" xr:uid="{00000000-0005-0000-0000-000047390000}"/>
    <cellStyle name="표준 2 2 2 2 4 3 3 2" xfId="14669" xr:uid="{00000000-0005-0000-0000-000048390000}"/>
    <cellStyle name="표준 2 2 2 2 4 3 3 2 2" xfId="14670" xr:uid="{00000000-0005-0000-0000-000049390000}"/>
    <cellStyle name="표준 2 2 2 2 4 3 3 3" xfId="14671" xr:uid="{00000000-0005-0000-0000-00004A390000}"/>
    <cellStyle name="표준 2 2 2 2 4 3 4" xfId="14672" xr:uid="{00000000-0005-0000-0000-00004B390000}"/>
    <cellStyle name="표준 2 2 2 2 4 3 4 2" xfId="14673" xr:uid="{00000000-0005-0000-0000-00004C390000}"/>
    <cellStyle name="표준 2 2 2 2 4 3 4 2 2" xfId="14674" xr:uid="{00000000-0005-0000-0000-00004D390000}"/>
    <cellStyle name="표준 2 2 2 2 4 3 4 3" xfId="14675" xr:uid="{00000000-0005-0000-0000-00004E390000}"/>
    <cellStyle name="표준 2 2 2 2 4 3 5" xfId="14676" xr:uid="{00000000-0005-0000-0000-00004F390000}"/>
    <cellStyle name="표준 2 2 2 2 4 3 5 2" xfId="14677" xr:uid="{00000000-0005-0000-0000-000050390000}"/>
    <cellStyle name="표준 2 2 2 2 4 3 6" xfId="14678" xr:uid="{00000000-0005-0000-0000-000051390000}"/>
    <cellStyle name="표준 2 2 2 2 4 4" xfId="14679" xr:uid="{00000000-0005-0000-0000-000052390000}"/>
    <cellStyle name="표준 2 2 2 2 4 4 2" xfId="14680" xr:uid="{00000000-0005-0000-0000-000053390000}"/>
    <cellStyle name="표준 2 2 2 2 4 4 2 2" xfId="14681" xr:uid="{00000000-0005-0000-0000-000054390000}"/>
    <cellStyle name="표준 2 2 2 2 4 4 2 2 2" xfId="14682" xr:uid="{00000000-0005-0000-0000-000055390000}"/>
    <cellStyle name="표준 2 2 2 2 4 4 2 3" xfId="14683" xr:uid="{00000000-0005-0000-0000-000056390000}"/>
    <cellStyle name="표준 2 2 2 2 4 4 3" xfId="14684" xr:uid="{00000000-0005-0000-0000-000057390000}"/>
    <cellStyle name="표준 2 2 2 2 4 4 3 2" xfId="14685" xr:uid="{00000000-0005-0000-0000-000058390000}"/>
    <cellStyle name="표준 2 2 2 2 4 4 3 2 2" xfId="14686" xr:uid="{00000000-0005-0000-0000-000059390000}"/>
    <cellStyle name="표준 2 2 2 2 4 4 3 3" xfId="14687" xr:uid="{00000000-0005-0000-0000-00005A390000}"/>
    <cellStyle name="표준 2 2 2 2 4 4 4" xfId="14688" xr:uid="{00000000-0005-0000-0000-00005B390000}"/>
    <cellStyle name="표준 2 2 2 2 4 4 4 2" xfId="14689" xr:uid="{00000000-0005-0000-0000-00005C390000}"/>
    <cellStyle name="표준 2 2 2 2 4 4 4 2 2" xfId="14690" xr:uid="{00000000-0005-0000-0000-00005D390000}"/>
    <cellStyle name="표준 2 2 2 2 4 4 4 3" xfId="14691" xr:uid="{00000000-0005-0000-0000-00005E390000}"/>
    <cellStyle name="표준 2 2 2 2 4 4 5" xfId="14692" xr:uid="{00000000-0005-0000-0000-00005F390000}"/>
    <cellStyle name="표준 2 2 2 2 4 4 5 2" xfId="14693" xr:uid="{00000000-0005-0000-0000-000060390000}"/>
    <cellStyle name="표준 2 2 2 2 4 4 6" xfId="14694" xr:uid="{00000000-0005-0000-0000-000061390000}"/>
    <cellStyle name="표준 2 2 2 2 4 5" xfId="14695" xr:uid="{00000000-0005-0000-0000-000062390000}"/>
    <cellStyle name="표준 2 2 2 2 4 5 2" xfId="14696" xr:uid="{00000000-0005-0000-0000-000063390000}"/>
    <cellStyle name="표준 2 2 2 2 4 5 2 2" xfId="14697" xr:uid="{00000000-0005-0000-0000-000064390000}"/>
    <cellStyle name="표준 2 2 2 2 4 5 3" xfId="14698" xr:uid="{00000000-0005-0000-0000-000065390000}"/>
    <cellStyle name="표준 2 2 2 2 4 6" xfId="14699" xr:uid="{00000000-0005-0000-0000-000066390000}"/>
    <cellStyle name="표준 2 2 2 2 4 6 2" xfId="14700" xr:uid="{00000000-0005-0000-0000-000067390000}"/>
    <cellStyle name="표준 2 2 2 2 4 6 2 2" xfId="14701" xr:uid="{00000000-0005-0000-0000-000068390000}"/>
    <cellStyle name="표준 2 2 2 2 4 6 3" xfId="14702" xr:uid="{00000000-0005-0000-0000-000069390000}"/>
    <cellStyle name="표준 2 2 2 2 4 7" xfId="14703" xr:uid="{00000000-0005-0000-0000-00006A390000}"/>
    <cellStyle name="표준 2 2 2 2 4 7 2" xfId="14704" xr:uid="{00000000-0005-0000-0000-00006B390000}"/>
    <cellStyle name="표준 2 2 2 2 4 7 2 2" xfId="14705" xr:uid="{00000000-0005-0000-0000-00006C390000}"/>
    <cellStyle name="표준 2 2 2 2 4 7 3" xfId="14706" xr:uid="{00000000-0005-0000-0000-00006D390000}"/>
    <cellStyle name="표준 2 2 2 2 4 8" xfId="14707" xr:uid="{00000000-0005-0000-0000-00006E390000}"/>
    <cellStyle name="표준 2 2 2 2 4 8 2" xfId="14708" xr:uid="{00000000-0005-0000-0000-00006F390000}"/>
    <cellStyle name="표준 2 2 2 2 4 8 2 2" xfId="14709" xr:uid="{00000000-0005-0000-0000-000070390000}"/>
    <cellStyle name="표준 2 2 2 2 4 8 3" xfId="14710" xr:uid="{00000000-0005-0000-0000-000071390000}"/>
    <cellStyle name="표준 2 2 2 2 4 9" xfId="14711" xr:uid="{00000000-0005-0000-0000-000072390000}"/>
    <cellStyle name="표준 2 2 2 2 4 9 2" xfId="14712" xr:uid="{00000000-0005-0000-0000-000073390000}"/>
    <cellStyle name="표준 2 2 2 2 5" xfId="14713" xr:uid="{00000000-0005-0000-0000-000074390000}"/>
    <cellStyle name="표준 2 2 2 2 5 10" xfId="14714" xr:uid="{00000000-0005-0000-0000-000075390000}"/>
    <cellStyle name="표준 2 2 2 2 5 2" xfId="14715" xr:uid="{00000000-0005-0000-0000-000076390000}"/>
    <cellStyle name="표준 2 2 2 2 5 2 2" xfId="14716" xr:uid="{00000000-0005-0000-0000-000077390000}"/>
    <cellStyle name="표준 2 2 2 2 5 2 2 2" xfId="14717" xr:uid="{00000000-0005-0000-0000-000078390000}"/>
    <cellStyle name="표준 2 2 2 2 5 2 2 2 2" xfId="14718" xr:uid="{00000000-0005-0000-0000-000079390000}"/>
    <cellStyle name="표준 2 2 2 2 5 2 2 2 2 2" xfId="14719" xr:uid="{00000000-0005-0000-0000-00007A390000}"/>
    <cellStyle name="표준 2 2 2 2 5 2 2 2 3" xfId="14720" xr:uid="{00000000-0005-0000-0000-00007B390000}"/>
    <cellStyle name="표준 2 2 2 2 5 2 2 3" xfId="14721" xr:uid="{00000000-0005-0000-0000-00007C390000}"/>
    <cellStyle name="표준 2 2 2 2 5 2 2 3 2" xfId="14722" xr:uid="{00000000-0005-0000-0000-00007D390000}"/>
    <cellStyle name="표준 2 2 2 2 5 2 2 3 2 2" xfId="14723" xr:uid="{00000000-0005-0000-0000-00007E390000}"/>
    <cellStyle name="표준 2 2 2 2 5 2 2 3 3" xfId="14724" xr:uid="{00000000-0005-0000-0000-00007F390000}"/>
    <cellStyle name="표준 2 2 2 2 5 2 2 4" xfId="14725" xr:uid="{00000000-0005-0000-0000-000080390000}"/>
    <cellStyle name="표준 2 2 2 2 5 2 2 4 2" xfId="14726" xr:uid="{00000000-0005-0000-0000-000081390000}"/>
    <cellStyle name="표준 2 2 2 2 5 2 2 4 2 2" xfId="14727" xr:uid="{00000000-0005-0000-0000-000082390000}"/>
    <cellStyle name="표준 2 2 2 2 5 2 2 4 3" xfId="14728" xr:uid="{00000000-0005-0000-0000-000083390000}"/>
    <cellStyle name="표준 2 2 2 2 5 2 2 5" xfId="14729" xr:uid="{00000000-0005-0000-0000-000084390000}"/>
    <cellStyle name="표준 2 2 2 2 5 2 2 5 2" xfId="14730" xr:uid="{00000000-0005-0000-0000-000085390000}"/>
    <cellStyle name="표준 2 2 2 2 5 2 2 6" xfId="14731" xr:uid="{00000000-0005-0000-0000-000086390000}"/>
    <cellStyle name="표준 2 2 2 2 5 2 3" xfId="14732" xr:uid="{00000000-0005-0000-0000-000087390000}"/>
    <cellStyle name="표준 2 2 2 2 5 2 3 2" xfId="14733" xr:uid="{00000000-0005-0000-0000-000088390000}"/>
    <cellStyle name="표준 2 2 2 2 5 2 3 2 2" xfId="14734" xr:uid="{00000000-0005-0000-0000-000089390000}"/>
    <cellStyle name="표준 2 2 2 2 5 2 3 3" xfId="14735" xr:uid="{00000000-0005-0000-0000-00008A390000}"/>
    <cellStyle name="표준 2 2 2 2 5 2 4" xfId="14736" xr:uid="{00000000-0005-0000-0000-00008B390000}"/>
    <cellStyle name="표준 2 2 2 2 5 2 4 2" xfId="14737" xr:uid="{00000000-0005-0000-0000-00008C390000}"/>
    <cellStyle name="표준 2 2 2 2 5 2 4 2 2" xfId="14738" xr:uid="{00000000-0005-0000-0000-00008D390000}"/>
    <cellStyle name="표준 2 2 2 2 5 2 4 3" xfId="14739" xr:uid="{00000000-0005-0000-0000-00008E390000}"/>
    <cellStyle name="표준 2 2 2 2 5 2 5" xfId="14740" xr:uid="{00000000-0005-0000-0000-00008F390000}"/>
    <cellStyle name="표준 2 2 2 2 5 2 5 2" xfId="14741" xr:uid="{00000000-0005-0000-0000-000090390000}"/>
    <cellStyle name="표준 2 2 2 2 5 2 5 2 2" xfId="14742" xr:uid="{00000000-0005-0000-0000-000091390000}"/>
    <cellStyle name="표준 2 2 2 2 5 2 5 3" xfId="14743" xr:uid="{00000000-0005-0000-0000-000092390000}"/>
    <cellStyle name="표준 2 2 2 2 5 2 6" xfId="14744" xr:uid="{00000000-0005-0000-0000-000093390000}"/>
    <cellStyle name="표준 2 2 2 2 5 2 6 2" xfId="14745" xr:uid="{00000000-0005-0000-0000-000094390000}"/>
    <cellStyle name="표준 2 2 2 2 5 2 7" xfId="14746" xr:uid="{00000000-0005-0000-0000-000095390000}"/>
    <cellStyle name="표준 2 2 2 2 5 2 8" xfId="14747" xr:uid="{00000000-0005-0000-0000-000096390000}"/>
    <cellStyle name="표준 2 2 2 2 5 3" xfId="14748" xr:uid="{00000000-0005-0000-0000-000097390000}"/>
    <cellStyle name="표준 2 2 2 2 5 3 2" xfId="14749" xr:uid="{00000000-0005-0000-0000-000098390000}"/>
    <cellStyle name="표준 2 2 2 2 5 3 2 2" xfId="14750" xr:uid="{00000000-0005-0000-0000-000099390000}"/>
    <cellStyle name="표준 2 2 2 2 5 3 2 2 2" xfId="14751" xr:uid="{00000000-0005-0000-0000-00009A390000}"/>
    <cellStyle name="표준 2 2 2 2 5 3 2 3" xfId="14752" xr:uid="{00000000-0005-0000-0000-00009B390000}"/>
    <cellStyle name="표준 2 2 2 2 5 3 3" xfId="14753" xr:uid="{00000000-0005-0000-0000-00009C390000}"/>
    <cellStyle name="표준 2 2 2 2 5 3 3 2" xfId="14754" xr:uid="{00000000-0005-0000-0000-00009D390000}"/>
    <cellStyle name="표준 2 2 2 2 5 3 3 2 2" xfId="14755" xr:uid="{00000000-0005-0000-0000-00009E390000}"/>
    <cellStyle name="표준 2 2 2 2 5 3 3 3" xfId="14756" xr:uid="{00000000-0005-0000-0000-00009F390000}"/>
    <cellStyle name="표준 2 2 2 2 5 3 4" xfId="14757" xr:uid="{00000000-0005-0000-0000-0000A0390000}"/>
    <cellStyle name="표준 2 2 2 2 5 3 4 2" xfId="14758" xr:uid="{00000000-0005-0000-0000-0000A1390000}"/>
    <cellStyle name="표준 2 2 2 2 5 3 4 2 2" xfId="14759" xr:uid="{00000000-0005-0000-0000-0000A2390000}"/>
    <cellStyle name="표준 2 2 2 2 5 3 4 3" xfId="14760" xr:uid="{00000000-0005-0000-0000-0000A3390000}"/>
    <cellStyle name="표준 2 2 2 2 5 3 5" xfId="14761" xr:uid="{00000000-0005-0000-0000-0000A4390000}"/>
    <cellStyle name="표준 2 2 2 2 5 3 5 2" xfId="14762" xr:uid="{00000000-0005-0000-0000-0000A5390000}"/>
    <cellStyle name="표준 2 2 2 2 5 3 6" xfId="14763" xr:uid="{00000000-0005-0000-0000-0000A6390000}"/>
    <cellStyle name="표준 2 2 2 2 5 4" xfId="14764" xr:uid="{00000000-0005-0000-0000-0000A7390000}"/>
    <cellStyle name="표준 2 2 2 2 5 4 2" xfId="14765" xr:uid="{00000000-0005-0000-0000-0000A8390000}"/>
    <cellStyle name="표준 2 2 2 2 5 4 2 2" xfId="14766" xr:uid="{00000000-0005-0000-0000-0000A9390000}"/>
    <cellStyle name="표준 2 2 2 2 5 4 3" xfId="14767" xr:uid="{00000000-0005-0000-0000-0000AA390000}"/>
    <cellStyle name="표준 2 2 2 2 5 5" xfId="14768" xr:uid="{00000000-0005-0000-0000-0000AB390000}"/>
    <cellStyle name="표준 2 2 2 2 5 5 2" xfId="14769" xr:uid="{00000000-0005-0000-0000-0000AC390000}"/>
    <cellStyle name="표준 2 2 2 2 5 5 2 2" xfId="14770" xr:uid="{00000000-0005-0000-0000-0000AD390000}"/>
    <cellStyle name="표준 2 2 2 2 5 5 3" xfId="14771" xr:uid="{00000000-0005-0000-0000-0000AE390000}"/>
    <cellStyle name="표준 2 2 2 2 5 6" xfId="14772" xr:uid="{00000000-0005-0000-0000-0000AF390000}"/>
    <cellStyle name="표준 2 2 2 2 5 6 2" xfId="14773" xr:uid="{00000000-0005-0000-0000-0000B0390000}"/>
    <cellStyle name="표준 2 2 2 2 5 6 2 2" xfId="14774" xr:uid="{00000000-0005-0000-0000-0000B1390000}"/>
    <cellStyle name="표준 2 2 2 2 5 6 3" xfId="14775" xr:uid="{00000000-0005-0000-0000-0000B2390000}"/>
    <cellStyle name="표준 2 2 2 2 5 7" xfId="14776" xr:uid="{00000000-0005-0000-0000-0000B3390000}"/>
    <cellStyle name="표준 2 2 2 2 5 7 2" xfId="14777" xr:uid="{00000000-0005-0000-0000-0000B4390000}"/>
    <cellStyle name="표준 2 2 2 2 5 7 2 2" xfId="14778" xr:uid="{00000000-0005-0000-0000-0000B5390000}"/>
    <cellStyle name="표준 2 2 2 2 5 7 3" xfId="14779" xr:uid="{00000000-0005-0000-0000-0000B6390000}"/>
    <cellStyle name="표준 2 2 2 2 5 8" xfId="14780" xr:uid="{00000000-0005-0000-0000-0000B7390000}"/>
    <cellStyle name="표준 2 2 2 2 5 8 2" xfId="14781" xr:uid="{00000000-0005-0000-0000-0000B8390000}"/>
    <cellStyle name="표준 2 2 2 2 5 9" xfId="14782" xr:uid="{00000000-0005-0000-0000-0000B9390000}"/>
    <cellStyle name="표준 2 2 2 2 6" xfId="14783" xr:uid="{00000000-0005-0000-0000-0000BA390000}"/>
    <cellStyle name="표준 2 2 2 2 6 2" xfId="14784" xr:uid="{00000000-0005-0000-0000-0000BB390000}"/>
    <cellStyle name="표준 2 2 2 2 6 2 2" xfId="14785" xr:uid="{00000000-0005-0000-0000-0000BC390000}"/>
    <cellStyle name="표준 2 2 2 2 6 2 2 2" xfId="14786" xr:uid="{00000000-0005-0000-0000-0000BD390000}"/>
    <cellStyle name="표준 2 2 2 2 6 2 2 2 2" xfId="14787" xr:uid="{00000000-0005-0000-0000-0000BE390000}"/>
    <cellStyle name="표준 2 2 2 2 6 2 2 3" xfId="14788" xr:uid="{00000000-0005-0000-0000-0000BF390000}"/>
    <cellStyle name="표준 2 2 2 2 6 2 3" xfId="14789" xr:uid="{00000000-0005-0000-0000-0000C0390000}"/>
    <cellStyle name="표준 2 2 2 2 6 2 3 2" xfId="14790" xr:uid="{00000000-0005-0000-0000-0000C1390000}"/>
    <cellStyle name="표준 2 2 2 2 6 2 3 2 2" xfId="14791" xr:uid="{00000000-0005-0000-0000-0000C2390000}"/>
    <cellStyle name="표준 2 2 2 2 6 2 3 3" xfId="14792" xr:uid="{00000000-0005-0000-0000-0000C3390000}"/>
    <cellStyle name="표준 2 2 2 2 6 2 4" xfId="14793" xr:uid="{00000000-0005-0000-0000-0000C4390000}"/>
    <cellStyle name="표준 2 2 2 2 6 2 4 2" xfId="14794" xr:uid="{00000000-0005-0000-0000-0000C5390000}"/>
    <cellStyle name="표준 2 2 2 2 6 2 4 2 2" xfId="14795" xr:uid="{00000000-0005-0000-0000-0000C6390000}"/>
    <cellStyle name="표준 2 2 2 2 6 2 4 3" xfId="14796" xr:uid="{00000000-0005-0000-0000-0000C7390000}"/>
    <cellStyle name="표준 2 2 2 2 6 2 5" xfId="14797" xr:uid="{00000000-0005-0000-0000-0000C8390000}"/>
    <cellStyle name="표준 2 2 2 2 6 2 5 2" xfId="14798" xr:uid="{00000000-0005-0000-0000-0000C9390000}"/>
    <cellStyle name="표준 2 2 2 2 6 2 6" xfId="14799" xr:uid="{00000000-0005-0000-0000-0000CA390000}"/>
    <cellStyle name="표준 2 2 2 2 6 3" xfId="14800" xr:uid="{00000000-0005-0000-0000-0000CB390000}"/>
    <cellStyle name="표준 2 2 2 2 6 3 2" xfId="14801" xr:uid="{00000000-0005-0000-0000-0000CC390000}"/>
    <cellStyle name="표준 2 2 2 2 6 3 2 2" xfId="14802" xr:uid="{00000000-0005-0000-0000-0000CD390000}"/>
    <cellStyle name="표준 2 2 2 2 6 3 3" xfId="14803" xr:uid="{00000000-0005-0000-0000-0000CE390000}"/>
    <cellStyle name="표준 2 2 2 2 6 4" xfId="14804" xr:uid="{00000000-0005-0000-0000-0000CF390000}"/>
    <cellStyle name="표준 2 2 2 2 6 4 2" xfId="14805" xr:uid="{00000000-0005-0000-0000-0000D0390000}"/>
    <cellStyle name="표준 2 2 2 2 6 4 2 2" xfId="14806" xr:uid="{00000000-0005-0000-0000-0000D1390000}"/>
    <cellStyle name="표준 2 2 2 2 6 4 3" xfId="14807" xr:uid="{00000000-0005-0000-0000-0000D2390000}"/>
    <cellStyle name="표준 2 2 2 2 6 5" xfId="14808" xr:uid="{00000000-0005-0000-0000-0000D3390000}"/>
    <cellStyle name="표준 2 2 2 2 6 5 2" xfId="14809" xr:uid="{00000000-0005-0000-0000-0000D4390000}"/>
    <cellStyle name="표준 2 2 2 2 6 5 2 2" xfId="14810" xr:uid="{00000000-0005-0000-0000-0000D5390000}"/>
    <cellStyle name="표준 2 2 2 2 6 5 3" xfId="14811" xr:uid="{00000000-0005-0000-0000-0000D6390000}"/>
    <cellStyle name="표준 2 2 2 2 6 6" xfId="14812" xr:uid="{00000000-0005-0000-0000-0000D7390000}"/>
    <cellStyle name="표준 2 2 2 2 6 6 2" xfId="14813" xr:uid="{00000000-0005-0000-0000-0000D8390000}"/>
    <cellStyle name="표준 2 2 2 2 6 7" xfId="14814" xr:uid="{00000000-0005-0000-0000-0000D9390000}"/>
    <cellStyle name="표준 2 2 2 2 6 8" xfId="14815" xr:uid="{00000000-0005-0000-0000-0000DA390000}"/>
    <cellStyle name="표준 2 2 2 2 7" xfId="14816" xr:uid="{00000000-0005-0000-0000-0000DB390000}"/>
    <cellStyle name="표준 2 2 2 2 7 2" xfId="14817" xr:uid="{00000000-0005-0000-0000-0000DC390000}"/>
    <cellStyle name="표준 2 2 2 2 7 2 2" xfId="14818" xr:uid="{00000000-0005-0000-0000-0000DD390000}"/>
    <cellStyle name="표준 2 2 2 2 7 2 2 2" xfId="14819" xr:uid="{00000000-0005-0000-0000-0000DE390000}"/>
    <cellStyle name="표준 2 2 2 2 7 2 3" xfId="14820" xr:uid="{00000000-0005-0000-0000-0000DF390000}"/>
    <cellStyle name="표준 2 2 2 2 7 3" xfId="14821" xr:uid="{00000000-0005-0000-0000-0000E0390000}"/>
    <cellStyle name="표준 2 2 2 2 7 3 2" xfId="14822" xr:uid="{00000000-0005-0000-0000-0000E1390000}"/>
    <cellStyle name="표준 2 2 2 2 7 3 2 2" xfId="14823" xr:uid="{00000000-0005-0000-0000-0000E2390000}"/>
    <cellStyle name="표준 2 2 2 2 7 3 3" xfId="14824" xr:uid="{00000000-0005-0000-0000-0000E3390000}"/>
    <cellStyle name="표준 2 2 2 2 7 4" xfId="14825" xr:uid="{00000000-0005-0000-0000-0000E4390000}"/>
    <cellStyle name="표준 2 2 2 2 7 4 2" xfId="14826" xr:uid="{00000000-0005-0000-0000-0000E5390000}"/>
    <cellStyle name="표준 2 2 2 2 7 4 2 2" xfId="14827" xr:uid="{00000000-0005-0000-0000-0000E6390000}"/>
    <cellStyle name="표준 2 2 2 2 7 4 3" xfId="14828" xr:uid="{00000000-0005-0000-0000-0000E7390000}"/>
    <cellStyle name="표준 2 2 2 2 7 5" xfId="14829" xr:uid="{00000000-0005-0000-0000-0000E8390000}"/>
    <cellStyle name="표준 2 2 2 2 7 5 2" xfId="14830" xr:uid="{00000000-0005-0000-0000-0000E9390000}"/>
    <cellStyle name="표준 2 2 2 2 7 6" xfId="14831" xr:uid="{00000000-0005-0000-0000-0000EA390000}"/>
    <cellStyle name="표준 2 2 2 2 8" xfId="14832" xr:uid="{00000000-0005-0000-0000-0000EB390000}"/>
    <cellStyle name="표준 2 2 2 2 8 2" xfId="14833" xr:uid="{00000000-0005-0000-0000-0000EC390000}"/>
    <cellStyle name="표준 2 2 2 2 8 2 2" xfId="14834" xr:uid="{00000000-0005-0000-0000-0000ED390000}"/>
    <cellStyle name="표준 2 2 2 2 8 2 2 2" xfId="14835" xr:uid="{00000000-0005-0000-0000-0000EE390000}"/>
    <cellStyle name="표준 2 2 2 2 8 2 3" xfId="14836" xr:uid="{00000000-0005-0000-0000-0000EF390000}"/>
    <cellStyle name="표준 2 2 2 2 8 3" xfId="14837" xr:uid="{00000000-0005-0000-0000-0000F0390000}"/>
    <cellStyle name="표준 2 2 2 2 8 3 2" xfId="14838" xr:uid="{00000000-0005-0000-0000-0000F1390000}"/>
    <cellStyle name="표준 2 2 2 2 8 3 2 2" xfId="14839" xr:uid="{00000000-0005-0000-0000-0000F2390000}"/>
    <cellStyle name="표준 2 2 2 2 8 3 3" xfId="14840" xr:uid="{00000000-0005-0000-0000-0000F3390000}"/>
    <cellStyle name="표준 2 2 2 2 8 4" xfId="14841" xr:uid="{00000000-0005-0000-0000-0000F4390000}"/>
    <cellStyle name="표준 2 2 2 2 8 4 2" xfId="14842" xr:uid="{00000000-0005-0000-0000-0000F5390000}"/>
    <cellStyle name="표준 2 2 2 2 8 4 2 2" xfId="14843" xr:uid="{00000000-0005-0000-0000-0000F6390000}"/>
    <cellStyle name="표준 2 2 2 2 8 4 3" xfId="14844" xr:uid="{00000000-0005-0000-0000-0000F7390000}"/>
    <cellStyle name="표준 2 2 2 2 8 5" xfId="14845" xr:uid="{00000000-0005-0000-0000-0000F8390000}"/>
    <cellStyle name="표준 2 2 2 2 8 5 2" xfId="14846" xr:uid="{00000000-0005-0000-0000-0000F9390000}"/>
    <cellStyle name="표준 2 2 2 2 8 6" xfId="14847" xr:uid="{00000000-0005-0000-0000-0000FA390000}"/>
    <cellStyle name="표준 2 2 2 2 9" xfId="14848" xr:uid="{00000000-0005-0000-0000-0000FB390000}"/>
    <cellStyle name="표준 2 2 2 2 9 2" xfId="14849" xr:uid="{00000000-0005-0000-0000-0000FC390000}"/>
    <cellStyle name="표준 2 2 2 2 9 2 2" xfId="14850" xr:uid="{00000000-0005-0000-0000-0000FD390000}"/>
    <cellStyle name="표준 2 2 2 2 9 3" xfId="14851" xr:uid="{00000000-0005-0000-0000-0000FE390000}"/>
    <cellStyle name="표준 2 2 2 20" xfId="14852" xr:uid="{00000000-0005-0000-0000-0000FF390000}"/>
    <cellStyle name="표준 2 2 2 21" xfId="14853" xr:uid="{00000000-0005-0000-0000-0000003A0000}"/>
    <cellStyle name="표준 2 2 2 22" xfId="14012" xr:uid="{00000000-0005-0000-0000-0000013A0000}"/>
    <cellStyle name="표준 2 2 2 3" xfId="14854" xr:uid="{00000000-0005-0000-0000-0000023A0000}"/>
    <cellStyle name="표준 2 2 2 3 10" xfId="14855" xr:uid="{00000000-0005-0000-0000-0000033A0000}"/>
    <cellStyle name="표준 2 2 2 3 10 2" xfId="14856" xr:uid="{00000000-0005-0000-0000-0000043A0000}"/>
    <cellStyle name="표준 2 2 2 3 10 2 2" xfId="14857" xr:uid="{00000000-0005-0000-0000-0000053A0000}"/>
    <cellStyle name="표준 2 2 2 3 10 2 2 2" xfId="14858" xr:uid="{00000000-0005-0000-0000-0000063A0000}"/>
    <cellStyle name="표준 2 2 2 3 10 2 2 2 2" xfId="14859" xr:uid="{00000000-0005-0000-0000-0000073A0000}"/>
    <cellStyle name="표준 2 2 2 3 10 2 2 3" xfId="14860" xr:uid="{00000000-0005-0000-0000-0000083A0000}"/>
    <cellStyle name="표준 2 2 2 3 10 2 3" xfId="14861" xr:uid="{00000000-0005-0000-0000-0000093A0000}"/>
    <cellStyle name="표준 2 2 2 3 10 2 3 2" xfId="14862" xr:uid="{00000000-0005-0000-0000-00000A3A0000}"/>
    <cellStyle name="표준 2 2 2 3 10 2 3 2 2" xfId="14863" xr:uid="{00000000-0005-0000-0000-00000B3A0000}"/>
    <cellStyle name="표준 2 2 2 3 10 2 3 3" xfId="14864" xr:uid="{00000000-0005-0000-0000-00000C3A0000}"/>
    <cellStyle name="표준 2 2 2 3 10 2 4" xfId="14865" xr:uid="{00000000-0005-0000-0000-00000D3A0000}"/>
    <cellStyle name="표준 2 2 2 3 10 2 4 2" xfId="14866" xr:uid="{00000000-0005-0000-0000-00000E3A0000}"/>
    <cellStyle name="표준 2 2 2 3 10 2 4 2 2" xfId="14867" xr:uid="{00000000-0005-0000-0000-00000F3A0000}"/>
    <cellStyle name="표준 2 2 2 3 10 2 4 3" xfId="14868" xr:uid="{00000000-0005-0000-0000-0000103A0000}"/>
    <cellStyle name="표준 2 2 2 3 10 2 5" xfId="14869" xr:uid="{00000000-0005-0000-0000-0000113A0000}"/>
    <cellStyle name="표준 2 2 2 3 10 2 5 2" xfId="14870" xr:uid="{00000000-0005-0000-0000-0000123A0000}"/>
    <cellStyle name="표준 2 2 2 3 10 2 6" xfId="14871" xr:uid="{00000000-0005-0000-0000-0000133A0000}"/>
    <cellStyle name="표준 2 2 2 3 10 3" xfId="14872" xr:uid="{00000000-0005-0000-0000-0000143A0000}"/>
    <cellStyle name="표준 2 2 2 3 10 3 2" xfId="14873" xr:uid="{00000000-0005-0000-0000-0000153A0000}"/>
    <cellStyle name="표준 2 2 2 3 10 3 2 2" xfId="14874" xr:uid="{00000000-0005-0000-0000-0000163A0000}"/>
    <cellStyle name="표준 2 2 2 3 10 3 3" xfId="14875" xr:uid="{00000000-0005-0000-0000-0000173A0000}"/>
    <cellStyle name="표준 2 2 2 3 10 4" xfId="14876" xr:uid="{00000000-0005-0000-0000-0000183A0000}"/>
    <cellStyle name="표준 2 2 2 3 10 4 2" xfId="14877" xr:uid="{00000000-0005-0000-0000-0000193A0000}"/>
    <cellStyle name="표준 2 2 2 3 10 4 2 2" xfId="14878" xr:uid="{00000000-0005-0000-0000-00001A3A0000}"/>
    <cellStyle name="표준 2 2 2 3 10 4 3" xfId="14879" xr:uid="{00000000-0005-0000-0000-00001B3A0000}"/>
    <cellStyle name="표준 2 2 2 3 10 5" xfId="14880" xr:uid="{00000000-0005-0000-0000-00001C3A0000}"/>
    <cellStyle name="표준 2 2 2 3 10 5 2" xfId="14881" xr:uid="{00000000-0005-0000-0000-00001D3A0000}"/>
    <cellStyle name="표준 2 2 2 3 10 5 2 2" xfId="14882" xr:uid="{00000000-0005-0000-0000-00001E3A0000}"/>
    <cellStyle name="표준 2 2 2 3 10 5 3" xfId="14883" xr:uid="{00000000-0005-0000-0000-00001F3A0000}"/>
    <cellStyle name="표준 2 2 2 3 10 6" xfId="14884" xr:uid="{00000000-0005-0000-0000-0000203A0000}"/>
    <cellStyle name="표준 2 2 2 3 10 6 2" xfId="14885" xr:uid="{00000000-0005-0000-0000-0000213A0000}"/>
    <cellStyle name="표준 2 2 2 3 10 7" xfId="14886" xr:uid="{00000000-0005-0000-0000-0000223A0000}"/>
    <cellStyle name="표준 2 2 2 3 10 8" xfId="14887" xr:uid="{00000000-0005-0000-0000-0000233A0000}"/>
    <cellStyle name="표준 2 2 2 3 11" xfId="14888" xr:uid="{00000000-0005-0000-0000-0000243A0000}"/>
    <cellStyle name="표준 2 2 2 3 11 2" xfId="14889" xr:uid="{00000000-0005-0000-0000-0000253A0000}"/>
    <cellStyle name="표준 2 2 2 3 11 2 2" xfId="14890" xr:uid="{00000000-0005-0000-0000-0000263A0000}"/>
    <cellStyle name="표준 2 2 2 3 11 2 2 2" xfId="14891" xr:uid="{00000000-0005-0000-0000-0000273A0000}"/>
    <cellStyle name="표준 2 2 2 3 11 2 3" xfId="14892" xr:uid="{00000000-0005-0000-0000-0000283A0000}"/>
    <cellStyle name="표준 2 2 2 3 11 3" xfId="14893" xr:uid="{00000000-0005-0000-0000-0000293A0000}"/>
    <cellStyle name="표준 2 2 2 3 11 3 2" xfId="14894" xr:uid="{00000000-0005-0000-0000-00002A3A0000}"/>
    <cellStyle name="표준 2 2 2 3 11 3 2 2" xfId="14895" xr:uid="{00000000-0005-0000-0000-00002B3A0000}"/>
    <cellStyle name="표준 2 2 2 3 11 3 3" xfId="14896" xr:uid="{00000000-0005-0000-0000-00002C3A0000}"/>
    <cellStyle name="표준 2 2 2 3 11 4" xfId="14897" xr:uid="{00000000-0005-0000-0000-00002D3A0000}"/>
    <cellStyle name="표준 2 2 2 3 11 4 2" xfId="14898" xr:uid="{00000000-0005-0000-0000-00002E3A0000}"/>
    <cellStyle name="표준 2 2 2 3 11 4 2 2" xfId="14899" xr:uid="{00000000-0005-0000-0000-00002F3A0000}"/>
    <cellStyle name="표준 2 2 2 3 11 4 3" xfId="14900" xr:uid="{00000000-0005-0000-0000-0000303A0000}"/>
    <cellStyle name="표준 2 2 2 3 11 5" xfId="14901" xr:uid="{00000000-0005-0000-0000-0000313A0000}"/>
    <cellStyle name="표준 2 2 2 3 11 5 2" xfId="14902" xr:uid="{00000000-0005-0000-0000-0000323A0000}"/>
    <cellStyle name="표준 2 2 2 3 11 6" xfId="14903" xr:uid="{00000000-0005-0000-0000-0000333A0000}"/>
    <cellStyle name="표준 2 2 2 3 12" xfId="14904" xr:uid="{00000000-0005-0000-0000-0000343A0000}"/>
    <cellStyle name="표준 2 2 2 3 12 2" xfId="14905" xr:uid="{00000000-0005-0000-0000-0000353A0000}"/>
    <cellStyle name="표준 2 2 2 3 12 2 2" xfId="14906" xr:uid="{00000000-0005-0000-0000-0000363A0000}"/>
    <cellStyle name="표준 2 2 2 3 12 3" xfId="14907" xr:uid="{00000000-0005-0000-0000-0000373A0000}"/>
    <cellStyle name="표준 2 2 2 3 13" xfId="14908" xr:uid="{00000000-0005-0000-0000-0000383A0000}"/>
    <cellStyle name="표준 2 2 2 3 13 2" xfId="14909" xr:uid="{00000000-0005-0000-0000-0000393A0000}"/>
    <cellStyle name="표준 2 2 2 3 13 2 2" xfId="14910" xr:uid="{00000000-0005-0000-0000-00003A3A0000}"/>
    <cellStyle name="표준 2 2 2 3 13 3" xfId="14911" xr:uid="{00000000-0005-0000-0000-00003B3A0000}"/>
    <cellStyle name="표준 2 2 2 3 14" xfId="14912" xr:uid="{00000000-0005-0000-0000-00003C3A0000}"/>
    <cellStyle name="표준 2 2 2 3 14 2" xfId="14913" xr:uid="{00000000-0005-0000-0000-00003D3A0000}"/>
    <cellStyle name="표준 2 2 2 3 14 2 2" xfId="14914" xr:uid="{00000000-0005-0000-0000-00003E3A0000}"/>
    <cellStyle name="표준 2 2 2 3 14 3" xfId="14915" xr:uid="{00000000-0005-0000-0000-00003F3A0000}"/>
    <cellStyle name="표준 2 2 2 3 15" xfId="14916" xr:uid="{00000000-0005-0000-0000-0000403A0000}"/>
    <cellStyle name="표준 2 2 2 3 15 2" xfId="14917" xr:uid="{00000000-0005-0000-0000-0000413A0000}"/>
    <cellStyle name="표준 2 2 2 3 15 2 2" xfId="14918" xr:uid="{00000000-0005-0000-0000-0000423A0000}"/>
    <cellStyle name="표준 2 2 2 3 15 3" xfId="14919" xr:uid="{00000000-0005-0000-0000-0000433A0000}"/>
    <cellStyle name="표준 2 2 2 3 16" xfId="14920" xr:uid="{00000000-0005-0000-0000-0000443A0000}"/>
    <cellStyle name="표준 2 2 2 3 16 2" xfId="14921" xr:uid="{00000000-0005-0000-0000-0000453A0000}"/>
    <cellStyle name="표준 2 2 2 3 17" xfId="14922" xr:uid="{00000000-0005-0000-0000-0000463A0000}"/>
    <cellStyle name="표준 2 2 2 3 18" xfId="14923" xr:uid="{00000000-0005-0000-0000-0000473A0000}"/>
    <cellStyle name="표준 2 2 2 3 2" xfId="14924" xr:uid="{00000000-0005-0000-0000-0000483A0000}"/>
    <cellStyle name="표준 2 2 2 3 2 10" xfId="14925" xr:uid="{00000000-0005-0000-0000-0000493A0000}"/>
    <cellStyle name="표준 2 2 2 3 2 10 2" xfId="14926" xr:uid="{00000000-0005-0000-0000-00004A3A0000}"/>
    <cellStyle name="표준 2 2 2 3 2 10 2 2" xfId="14927" xr:uid="{00000000-0005-0000-0000-00004B3A0000}"/>
    <cellStyle name="표준 2 2 2 3 2 10 3" xfId="14928" xr:uid="{00000000-0005-0000-0000-00004C3A0000}"/>
    <cellStyle name="표준 2 2 2 3 2 11" xfId="14929" xr:uid="{00000000-0005-0000-0000-00004D3A0000}"/>
    <cellStyle name="표준 2 2 2 3 2 11 2" xfId="14930" xr:uid="{00000000-0005-0000-0000-00004E3A0000}"/>
    <cellStyle name="표준 2 2 2 3 2 11 2 2" xfId="14931" xr:uid="{00000000-0005-0000-0000-00004F3A0000}"/>
    <cellStyle name="표준 2 2 2 3 2 11 3" xfId="14932" xr:uid="{00000000-0005-0000-0000-0000503A0000}"/>
    <cellStyle name="표준 2 2 2 3 2 12" xfId="14933" xr:uid="{00000000-0005-0000-0000-0000513A0000}"/>
    <cellStyle name="표준 2 2 2 3 2 12 2" xfId="14934" xr:uid="{00000000-0005-0000-0000-0000523A0000}"/>
    <cellStyle name="표준 2 2 2 3 2 13" xfId="14935" xr:uid="{00000000-0005-0000-0000-0000533A0000}"/>
    <cellStyle name="표준 2 2 2 3 2 14" xfId="14936" xr:uid="{00000000-0005-0000-0000-0000543A0000}"/>
    <cellStyle name="표준 2 2 2 3 2 2" xfId="14937" xr:uid="{00000000-0005-0000-0000-0000553A0000}"/>
    <cellStyle name="표준 2 2 2 3 2 2 10" xfId="14938" xr:uid="{00000000-0005-0000-0000-0000563A0000}"/>
    <cellStyle name="표준 2 2 2 3 2 2 11" xfId="14939" xr:uid="{00000000-0005-0000-0000-0000573A0000}"/>
    <cellStyle name="표준 2 2 2 3 2 2 2" xfId="14940" xr:uid="{00000000-0005-0000-0000-0000583A0000}"/>
    <cellStyle name="표준 2 2 2 3 2 2 2 2" xfId="14941" xr:uid="{00000000-0005-0000-0000-0000593A0000}"/>
    <cellStyle name="표준 2 2 2 3 2 2 2 2 2" xfId="14942" xr:uid="{00000000-0005-0000-0000-00005A3A0000}"/>
    <cellStyle name="표준 2 2 2 3 2 2 2 2 2 2" xfId="14943" xr:uid="{00000000-0005-0000-0000-00005B3A0000}"/>
    <cellStyle name="표준 2 2 2 3 2 2 2 2 2 2 2" xfId="14944" xr:uid="{00000000-0005-0000-0000-00005C3A0000}"/>
    <cellStyle name="표준 2 2 2 3 2 2 2 2 2 3" xfId="14945" xr:uid="{00000000-0005-0000-0000-00005D3A0000}"/>
    <cellStyle name="표준 2 2 2 3 2 2 2 2 3" xfId="14946" xr:uid="{00000000-0005-0000-0000-00005E3A0000}"/>
    <cellStyle name="표준 2 2 2 3 2 2 2 2 3 2" xfId="14947" xr:uid="{00000000-0005-0000-0000-00005F3A0000}"/>
    <cellStyle name="표준 2 2 2 3 2 2 2 2 3 2 2" xfId="14948" xr:uid="{00000000-0005-0000-0000-0000603A0000}"/>
    <cellStyle name="표준 2 2 2 3 2 2 2 2 3 3" xfId="14949" xr:uid="{00000000-0005-0000-0000-0000613A0000}"/>
    <cellStyle name="표준 2 2 2 3 2 2 2 2 4" xfId="14950" xr:uid="{00000000-0005-0000-0000-0000623A0000}"/>
    <cellStyle name="표준 2 2 2 3 2 2 2 2 4 2" xfId="14951" xr:uid="{00000000-0005-0000-0000-0000633A0000}"/>
    <cellStyle name="표준 2 2 2 3 2 2 2 2 4 2 2" xfId="14952" xr:uid="{00000000-0005-0000-0000-0000643A0000}"/>
    <cellStyle name="표준 2 2 2 3 2 2 2 2 4 3" xfId="14953" xr:uid="{00000000-0005-0000-0000-0000653A0000}"/>
    <cellStyle name="표준 2 2 2 3 2 2 2 2 5" xfId="14954" xr:uid="{00000000-0005-0000-0000-0000663A0000}"/>
    <cellStyle name="표준 2 2 2 3 2 2 2 2 5 2" xfId="14955" xr:uid="{00000000-0005-0000-0000-0000673A0000}"/>
    <cellStyle name="표준 2 2 2 3 2 2 2 2 6" xfId="14956" xr:uid="{00000000-0005-0000-0000-0000683A0000}"/>
    <cellStyle name="표준 2 2 2 3 2 2 2 3" xfId="14957" xr:uid="{00000000-0005-0000-0000-0000693A0000}"/>
    <cellStyle name="표준 2 2 2 3 2 2 2 3 2" xfId="14958" xr:uid="{00000000-0005-0000-0000-00006A3A0000}"/>
    <cellStyle name="표준 2 2 2 3 2 2 2 3 2 2" xfId="14959" xr:uid="{00000000-0005-0000-0000-00006B3A0000}"/>
    <cellStyle name="표준 2 2 2 3 2 2 2 3 3" xfId="14960" xr:uid="{00000000-0005-0000-0000-00006C3A0000}"/>
    <cellStyle name="표준 2 2 2 3 2 2 2 4" xfId="14961" xr:uid="{00000000-0005-0000-0000-00006D3A0000}"/>
    <cellStyle name="표준 2 2 2 3 2 2 2 4 2" xfId="14962" xr:uid="{00000000-0005-0000-0000-00006E3A0000}"/>
    <cellStyle name="표준 2 2 2 3 2 2 2 4 2 2" xfId="14963" xr:uid="{00000000-0005-0000-0000-00006F3A0000}"/>
    <cellStyle name="표준 2 2 2 3 2 2 2 4 3" xfId="14964" xr:uid="{00000000-0005-0000-0000-0000703A0000}"/>
    <cellStyle name="표준 2 2 2 3 2 2 2 5" xfId="14965" xr:uid="{00000000-0005-0000-0000-0000713A0000}"/>
    <cellStyle name="표준 2 2 2 3 2 2 2 5 2" xfId="14966" xr:uid="{00000000-0005-0000-0000-0000723A0000}"/>
    <cellStyle name="표준 2 2 2 3 2 2 2 5 2 2" xfId="14967" xr:uid="{00000000-0005-0000-0000-0000733A0000}"/>
    <cellStyle name="표준 2 2 2 3 2 2 2 5 3" xfId="14968" xr:uid="{00000000-0005-0000-0000-0000743A0000}"/>
    <cellStyle name="표준 2 2 2 3 2 2 2 6" xfId="14969" xr:uid="{00000000-0005-0000-0000-0000753A0000}"/>
    <cellStyle name="표준 2 2 2 3 2 2 2 6 2" xfId="14970" xr:uid="{00000000-0005-0000-0000-0000763A0000}"/>
    <cellStyle name="표준 2 2 2 3 2 2 2 6 2 2" xfId="14971" xr:uid="{00000000-0005-0000-0000-0000773A0000}"/>
    <cellStyle name="표준 2 2 2 3 2 2 2 6 3" xfId="14972" xr:uid="{00000000-0005-0000-0000-0000783A0000}"/>
    <cellStyle name="표준 2 2 2 3 2 2 2 7" xfId="14973" xr:uid="{00000000-0005-0000-0000-0000793A0000}"/>
    <cellStyle name="표준 2 2 2 3 2 2 2 7 2" xfId="14974" xr:uid="{00000000-0005-0000-0000-00007A3A0000}"/>
    <cellStyle name="표준 2 2 2 3 2 2 2 8" xfId="14975" xr:uid="{00000000-0005-0000-0000-00007B3A0000}"/>
    <cellStyle name="표준 2 2 2 3 2 2 2 9" xfId="14976" xr:uid="{00000000-0005-0000-0000-00007C3A0000}"/>
    <cellStyle name="표준 2 2 2 3 2 2 3" xfId="14977" xr:uid="{00000000-0005-0000-0000-00007D3A0000}"/>
    <cellStyle name="표준 2 2 2 3 2 2 3 2" xfId="14978" xr:uid="{00000000-0005-0000-0000-00007E3A0000}"/>
    <cellStyle name="표준 2 2 2 3 2 2 3 2 2" xfId="14979" xr:uid="{00000000-0005-0000-0000-00007F3A0000}"/>
    <cellStyle name="표준 2 2 2 3 2 2 3 2 2 2" xfId="14980" xr:uid="{00000000-0005-0000-0000-0000803A0000}"/>
    <cellStyle name="표준 2 2 2 3 2 2 3 2 3" xfId="14981" xr:uid="{00000000-0005-0000-0000-0000813A0000}"/>
    <cellStyle name="표준 2 2 2 3 2 2 3 3" xfId="14982" xr:uid="{00000000-0005-0000-0000-0000823A0000}"/>
    <cellStyle name="표준 2 2 2 3 2 2 3 3 2" xfId="14983" xr:uid="{00000000-0005-0000-0000-0000833A0000}"/>
    <cellStyle name="표준 2 2 2 3 2 2 3 3 2 2" xfId="14984" xr:uid="{00000000-0005-0000-0000-0000843A0000}"/>
    <cellStyle name="표준 2 2 2 3 2 2 3 3 3" xfId="14985" xr:uid="{00000000-0005-0000-0000-0000853A0000}"/>
    <cellStyle name="표준 2 2 2 3 2 2 3 4" xfId="14986" xr:uid="{00000000-0005-0000-0000-0000863A0000}"/>
    <cellStyle name="표준 2 2 2 3 2 2 3 4 2" xfId="14987" xr:uid="{00000000-0005-0000-0000-0000873A0000}"/>
    <cellStyle name="표준 2 2 2 3 2 2 3 4 2 2" xfId="14988" xr:uid="{00000000-0005-0000-0000-0000883A0000}"/>
    <cellStyle name="표준 2 2 2 3 2 2 3 4 3" xfId="14989" xr:uid="{00000000-0005-0000-0000-0000893A0000}"/>
    <cellStyle name="표준 2 2 2 3 2 2 3 5" xfId="14990" xr:uid="{00000000-0005-0000-0000-00008A3A0000}"/>
    <cellStyle name="표준 2 2 2 3 2 2 3 5 2" xfId="14991" xr:uid="{00000000-0005-0000-0000-00008B3A0000}"/>
    <cellStyle name="표준 2 2 2 3 2 2 3 6" xfId="14992" xr:uid="{00000000-0005-0000-0000-00008C3A0000}"/>
    <cellStyle name="표준 2 2 2 3 2 2 4" xfId="14993" xr:uid="{00000000-0005-0000-0000-00008D3A0000}"/>
    <cellStyle name="표준 2 2 2 3 2 2 4 2" xfId="14994" xr:uid="{00000000-0005-0000-0000-00008E3A0000}"/>
    <cellStyle name="표준 2 2 2 3 2 2 4 2 2" xfId="14995" xr:uid="{00000000-0005-0000-0000-00008F3A0000}"/>
    <cellStyle name="표준 2 2 2 3 2 2 4 2 2 2" xfId="14996" xr:uid="{00000000-0005-0000-0000-0000903A0000}"/>
    <cellStyle name="표준 2 2 2 3 2 2 4 2 3" xfId="14997" xr:uid="{00000000-0005-0000-0000-0000913A0000}"/>
    <cellStyle name="표준 2 2 2 3 2 2 4 3" xfId="14998" xr:uid="{00000000-0005-0000-0000-0000923A0000}"/>
    <cellStyle name="표준 2 2 2 3 2 2 4 3 2" xfId="14999" xr:uid="{00000000-0005-0000-0000-0000933A0000}"/>
    <cellStyle name="표준 2 2 2 3 2 2 4 3 2 2" xfId="15000" xr:uid="{00000000-0005-0000-0000-0000943A0000}"/>
    <cellStyle name="표준 2 2 2 3 2 2 4 3 3" xfId="15001" xr:uid="{00000000-0005-0000-0000-0000953A0000}"/>
    <cellStyle name="표준 2 2 2 3 2 2 4 4" xfId="15002" xr:uid="{00000000-0005-0000-0000-0000963A0000}"/>
    <cellStyle name="표준 2 2 2 3 2 2 4 4 2" xfId="15003" xr:uid="{00000000-0005-0000-0000-0000973A0000}"/>
    <cellStyle name="표준 2 2 2 3 2 2 4 4 2 2" xfId="15004" xr:uid="{00000000-0005-0000-0000-0000983A0000}"/>
    <cellStyle name="표준 2 2 2 3 2 2 4 4 3" xfId="15005" xr:uid="{00000000-0005-0000-0000-0000993A0000}"/>
    <cellStyle name="표준 2 2 2 3 2 2 4 5" xfId="15006" xr:uid="{00000000-0005-0000-0000-00009A3A0000}"/>
    <cellStyle name="표준 2 2 2 3 2 2 4 5 2" xfId="15007" xr:uid="{00000000-0005-0000-0000-00009B3A0000}"/>
    <cellStyle name="표준 2 2 2 3 2 2 4 6" xfId="15008" xr:uid="{00000000-0005-0000-0000-00009C3A0000}"/>
    <cellStyle name="표준 2 2 2 3 2 2 5" xfId="15009" xr:uid="{00000000-0005-0000-0000-00009D3A0000}"/>
    <cellStyle name="표준 2 2 2 3 2 2 5 2" xfId="15010" xr:uid="{00000000-0005-0000-0000-00009E3A0000}"/>
    <cellStyle name="표준 2 2 2 3 2 2 5 2 2" xfId="15011" xr:uid="{00000000-0005-0000-0000-00009F3A0000}"/>
    <cellStyle name="표준 2 2 2 3 2 2 5 3" xfId="15012" xr:uid="{00000000-0005-0000-0000-0000A03A0000}"/>
    <cellStyle name="표준 2 2 2 3 2 2 6" xfId="15013" xr:uid="{00000000-0005-0000-0000-0000A13A0000}"/>
    <cellStyle name="표준 2 2 2 3 2 2 6 2" xfId="15014" xr:uid="{00000000-0005-0000-0000-0000A23A0000}"/>
    <cellStyle name="표준 2 2 2 3 2 2 6 2 2" xfId="15015" xr:uid="{00000000-0005-0000-0000-0000A33A0000}"/>
    <cellStyle name="표준 2 2 2 3 2 2 6 3" xfId="15016" xr:uid="{00000000-0005-0000-0000-0000A43A0000}"/>
    <cellStyle name="표준 2 2 2 3 2 2 7" xfId="15017" xr:uid="{00000000-0005-0000-0000-0000A53A0000}"/>
    <cellStyle name="표준 2 2 2 3 2 2 7 2" xfId="15018" xr:uid="{00000000-0005-0000-0000-0000A63A0000}"/>
    <cellStyle name="표준 2 2 2 3 2 2 7 2 2" xfId="15019" xr:uid="{00000000-0005-0000-0000-0000A73A0000}"/>
    <cellStyle name="표준 2 2 2 3 2 2 7 3" xfId="15020" xr:uid="{00000000-0005-0000-0000-0000A83A0000}"/>
    <cellStyle name="표준 2 2 2 3 2 2 8" xfId="15021" xr:uid="{00000000-0005-0000-0000-0000A93A0000}"/>
    <cellStyle name="표준 2 2 2 3 2 2 8 2" xfId="15022" xr:uid="{00000000-0005-0000-0000-0000AA3A0000}"/>
    <cellStyle name="표준 2 2 2 3 2 2 8 2 2" xfId="15023" xr:uid="{00000000-0005-0000-0000-0000AB3A0000}"/>
    <cellStyle name="표준 2 2 2 3 2 2 8 3" xfId="15024" xr:uid="{00000000-0005-0000-0000-0000AC3A0000}"/>
    <cellStyle name="표준 2 2 2 3 2 2 9" xfId="15025" xr:uid="{00000000-0005-0000-0000-0000AD3A0000}"/>
    <cellStyle name="표준 2 2 2 3 2 2 9 2" xfId="15026" xr:uid="{00000000-0005-0000-0000-0000AE3A0000}"/>
    <cellStyle name="표준 2 2 2 3 2 3" xfId="15027" xr:uid="{00000000-0005-0000-0000-0000AF3A0000}"/>
    <cellStyle name="표준 2 2 2 3 2 3 10" xfId="15028" xr:uid="{00000000-0005-0000-0000-0000B03A0000}"/>
    <cellStyle name="표준 2 2 2 3 2 3 11" xfId="15029" xr:uid="{00000000-0005-0000-0000-0000B13A0000}"/>
    <cellStyle name="표준 2 2 2 3 2 3 2" xfId="15030" xr:uid="{00000000-0005-0000-0000-0000B23A0000}"/>
    <cellStyle name="표준 2 2 2 3 2 3 2 2" xfId="15031" xr:uid="{00000000-0005-0000-0000-0000B33A0000}"/>
    <cellStyle name="표준 2 2 2 3 2 3 2 2 2" xfId="15032" xr:uid="{00000000-0005-0000-0000-0000B43A0000}"/>
    <cellStyle name="표준 2 2 2 3 2 3 2 2 2 2" xfId="15033" xr:uid="{00000000-0005-0000-0000-0000B53A0000}"/>
    <cellStyle name="표준 2 2 2 3 2 3 2 2 2 2 2" xfId="15034" xr:uid="{00000000-0005-0000-0000-0000B63A0000}"/>
    <cellStyle name="표준 2 2 2 3 2 3 2 2 2 3" xfId="15035" xr:uid="{00000000-0005-0000-0000-0000B73A0000}"/>
    <cellStyle name="표준 2 2 2 3 2 3 2 2 3" xfId="15036" xr:uid="{00000000-0005-0000-0000-0000B83A0000}"/>
    <cellStyle name="표준 2 2 2 3 2 3 2 2 3 2" xfId="15037" xr:uid="{00000000-0005-0000-0000-0000B93A0000}"/>
    <cellStyle name="표준 2 2 2 3 2 3 2 2 3 2 2" xfId="15038" xr:uid="{00000000-0005-0000-0000-0000BA3A0000}"/>
    <cellStyle name="표준 2 2 2 3 2 3 2 2 3 3" xfId="15039" xr:uid="{00000000-0005-0000-0000-0000BB3A0000}"/>
    <cellStyle name="표준 2 2 2 3 2 3 2 2 4" xfId="15040" xr:uid="{00000000-0005-0000-0000-0000BC3A0000}"/>
    <cellStyle name="표준 2 2 2 3 2 3 2 2 4 2" xfId="15041" xr:uid="{00000000-0005-0000-0000-0000BD3A0000}"/>
    <cellStyle name="표준 2 2 2 3 2 3 2 2 4 2 2" xfId="15042" xr:uid="{00000000-0005-0000-0000-0000BE3A0000}"/>
    <cellStyle name="표준 2 2 2 3 2 3 2 2 4 3" xfId="15043" xr:uid="{00000000-0005-0000-0000-0000BF3A0000}"/>
    <cellStyle name="표준 2 2 2 3 2 3 2 2 5" xfId="15044" xr:uid="{00000000-0005-0000-0000-0000C03A0000}"/>
    <cellStyle name="표준 2 2 2 3 2 3 2 2 5 2" xfId="15045" xr:uid="{00000000-0005-0000-0000-0000C13A0000}"/>
    <cellStyle name="표준 2 2 2 3 2 3 2 2 6" xfId="15046" xr:uid="{00000000-0005-0000-0000-0000C23A0000}"/>
    <cellStyle name="표준 2 2 2 3 2 3 2 3" xfId="15047" xr:uid="{00000000-0005-0000-0000-0000C33A0000}"/>
    <cellStyle name="표준 2 2 2 3 2 3 2 3 2" xfId="15048" xr:uid="{00000000-0005-0000-0000-0000C43A0000}"/>
    <cellStyle name="표준 2 2 2 3 2 3 2 3 2 2" xfId="15049" xr:uid="{00000000-0005-0000-0000-0000C53A0000}"/>
    <cellStyle name="표준 2 2 2 3 2 3 2 3 3" xfId="15050" xr:uid="{00000000-0005-0000-0000-0000C63A0000}"/>
    <cellStyle name="표준 2 2 2 3 2 3 2 4" xfId="15051" xr:uid="{00000000-0005-0000-0000-0000C73A0000}"/>
    <cellStyle name="표준 2 2 2 3 2 3 2 4 2" xfId="15052" xr:uid="{00000000-0005-0000-0000-0000C83A0000}"/>
    <cellStyle name="표준 2 2 2 3 2 3 2 4 2 2" xfId="15053" xr:uid="{00000000-0005-0000-0000-0000C93A0000}"/>
    <cellStyle name="표준 2 2 2 3 2 3 2 4 3" xfId="15054" xr:uid="{00000000-0005-0000-0000-0000CA3A0000}"/>
    <cellStyle name="표준 2 2 2 3 2 3 2 5" xfId="15055" xr:uid="{00000000-0005-0000-0000-0000CB3A0000}"/>
    <cellStyle name="표준 2 2 2 3 2 3 2 5 2" xfId="15056" xr:uid="{00000000-0005-0000-0000-0000CC3A0000}"/>
    <cellStyle name="표준 2 2 2 3 2 3 2 5 2 2" xfId="15057" xr:uid="{00000000-0005-0000-0000-0000CD3A0000}"/>
    <cellStyle name="표준 2 2 2 3 2 3 2 5 3" xfId="15058" xr:uid="{00000000-0005-0000-0000-0000CE3A0000}"/>
    <cellStyle name="표준 2 2 2 3 2 3 2 6" xfId="15059" xr:uid="{00000000-0005-0000-0000-0000CF3A0000}"/>
    <cellStyle name="표준 2 2 2 3 2 3 2 6 2" xfId="15060" xr:uid="{00000000-0005-0000-0000-0000D03A0000}"/>
    <cellStyle name="표준 2 2 2 3 2 3 2 6 2 2" xfId="15061" xr:uid="{00000000-0005-0000-0000-0000D13A0000}"/>
    <cellStyle name="표준 2 2 2 3 2 3 2 6 3" xfId="15062" xr:uid="{00000000-0005-0000-0000-0000D23A0000}"/>
    <cellStyle name="표준 2 2 2 3 2 3 2 7" xfId="15063" xr:uid="{00000000-0005-0000-0000-0000D33A0000}"/>
    <cellStyle name="표준 2 2 2 3 2 3 2 7 2" xfId="15064" xr:uid="{00000000-0005-0000-0000-0000D43A0000}"/>
    <cellStyle name="표준 2 2 2 3 2 3 2 8" xfId="15065" xr:uid="{00000000-0005-0000-0000-0000D53A0000}"/>
    <cellStyle name="표준 2 2 2 3 2 3 2 9" xfId="15066" xr:uid="{00000000-0005-0000-0000-0000D63A0000}"/>
    <cellStyle name="표준 2 2 2 3 2 3 3" xfId="15067" xr:uid="{00000000-0005-0000-0000-0000D73A0000}"/>
    <cellStyle name="표준 2 2 2 3 2 3 3 2" xfId="15068" xr:uid="{00000000-0005-0000-0000-0000D83A0000}"/>
    <cellStyle name="표준 2 2 2 3 2 3 3 2 2" xfId="15069" xr:uid="{00000000-0005-0000-0000-0000D93A0000}"/>
    <cellStyle name="표준 2 2 2 3 2 3 3 2 2 2" xfId="15070" xr:uid="{00000000-0005-0000-0000-0000DA3A0000}"/>
    <cellStyle name="표준 2 2 2 3 2 3 3 2 3" xfId="15071" xr:uid="{00000000-0005-0000-0000-0000DB3A0000}"/>
    <cellStyle name="표준 2 2 2 3 2 3 3 3" xfId="15072" xr:uid="{00000000-0005-0000-0000-0000DC3A0000}"/>
    <cellStyle name="표준 2 2 2 3 2 3 3 3 2" xfId="15073" xr:uid="{00000000-0005-0000-0000-0000DD3A0000}"/>
    <cellStyle name="표준 2 2 2 3 2 3 3 3 2 2" xfId="15074" xr:uid="{00000000-0005-0000-0000-0000DE3A0000}"/>
    <cellStyle name="표준 2 2 2 3 2 3 3 3 3" xfId="15075" xr:uid="{00000000-0005-0000-0000-0000DF3A0000}"/>
    <cellStyle name="표준 2 2 2 3 2 3 3 4" xfId="15076" xr:uid="{00000000-0005-0000-0000-0000E03A0000}"/>
    <cellStyle name="표준 2 2 2 3 2 3 3 4 2" xfId="15077" xr:uid="{00000000-0005-0000-0000-0000E13A0000}"/>
    <cellStyle name="표준 2 2 2 3 2 3 3 4 2 2" xfId="15078" xr:uid="{00000000-0005-0000-0000-0000E23A0000}"/>
    <cellStyle name="표준 2 2 2 3 2 3 3 4 3" xfId="15079" xr:uid="{00000000-0005-0000-0000-0000E33A0000}"/>
    <cellStyle name="표준 2 2 2 3 2 3 3 5" xfId="15080" xr:uid="{00000000-0005-0000-0000-0000E43A0000}"/>
    <cellStyle name="표준 2 2 2 3 2 3 3 5 2" xfId="15081" xr:uid="{00000000-0005-0000-0000-0000E53A0000}"/>
    <cellStyle name="표준 2 2 2 3 2 3 3 6" xfId="15082" xr:uid="{00000000-0005-0000-0000-0000E63A0000}"/>
    <cellStyle name="표준 2 2 2 3 2 3 4" xfId="15083" xr:uid="{00000000-0005-0000-0000-0000E73A0000}"/>
    <cellStyle name="표준 2 2 2 3 2 3 4 2" xfId="15084" xr:uid="{00000000-0005-0000-0000-0000E83A0000}"/>
    <cellStyle name="표준 2 2 2 3 2 3 4 2 2" xfId="15085" xr:uid="{00000000-0005-0000-0000-0000E93A0000}"/>
    <cellStyle name="표준 2 2 2 3 2 3 4 2 2 2" xfId="15086" xr:uid="{00000000-0005-0000-0000-0000EA3A0000}"/>
    <cellStyle name="표준 2 2 2 3 2 3 4 2 3" xfId="15087" xr:uid="{00000000-0005-0000-0000-0000EB3A0000}"/>
    <cellStyle name="표준 2 2 2 3 2 3 4 3" xfId="15088" xr:uid="{00000000-0005-0000-0000-0000EC3A0000}"/>
    <cellStyle name="표준 2 2 2 3 2 3 4 3 2" xfId="15089" xr:uid="{00000000-0005-0000-0000-0000ED3A0000}"/>
    <cellStyle name="표준 2 2 2 3 2 3 4 3 2 2" xfId="15090" xr:uid="{00000000-0005-0000-0000-0000EE3A0000}"/>
    <cellStyle name="표준 2 2 2 3 2 3 4 3 3" xfId="15091" xr:uid="{00000000-0005-0000-0000-0000EF3A0000}"/>
    <cellStyle name="표준 2 2 2 3 2 3 4 4" xfId="15092" xr:uid="{00000000-0005-0000-0000-0000F03A0000}"/>
    <cellStyle name="표준 2 2 2 3 2 3 4 4 2" xfId="15093" xr:uid="{00000000-0005-0000-0000-0000F13A0000}"/>
    <cellStyle name="표준 2 2 2 3 2 3 4 4 2 2" xfId="15094" xr:uid="{00000000-0005-0000-0000-0000F23A0000}"/>
    <cellStyle name="표준 2 2 2 3 2 3 4 4 3" xfId="15095" xr:uid="{00000000-0005-0000-0000-0000F33A0000}"/>
    <cellStyle name="표준 2 2 2 3 2 3 4 5" xfId="15096" xr:uid="{00000000-0005-0000-0000-0000F43A0000}"/>
    <cellStyle name="표준 2 2 2 3 2 3 4 5 2" xfId="15097" xr:uid="{00000000-0005-0000-0000-0000F53A0000}"/>
    <cellStyle name="표준 2 2 2 3 2 3 4 6" xfId="15098" xr:uid="{00000000-0005-0000-0000-0000F63A0000}"/>
    <cellStyle name="표준 2 2 2 3 2 3 5" xfId="15099" xr:uid="{00000000-0005-0000-0000-0000F73A0000}"/>
    <cellStyle name="표준 2 2 2 3 2 3 5 2" xfId="15100" xr:uid="{00000000-0005-0000-0000-0000F83A0000}"/>
    <cellStyle name="표준 2 2 2 3 2 3 5 2 2" xfId="15101" xr:uid="{00000000-0005-0000-0000-0000F93A0000}"/>
    <cellStyle name="표준 2 2 2 3 2 3 5 3" xfId="15102" xr:uid="{00000000-0005-0000-0000-0000FA3A0000}"/>
    <cellStyle name="표준 2 2 2 3 2 3 6" xfId="15103" xr:uid="{00000000-0005-0000-0000-0000FB3A0000}"/>
    <cellStyle name="표준 2 2 2 3 2 3 6 2" xfId="15104" xr:uid="{00000000-0005-0000-0000-0000FC3A0000}"/>
    <cellStyle name="표준 2 2 2 3 2 3 6 2 2" xfId="15105" xr:uid="{00000000-0005-0000-0000-0000FD3A0000}"/>
    <cellStyle name="표준 2 2 2 3 2 3 6 3" xfId="15106" xr:uid="{00000000-0005-0000-0000-0000FE3A0000}"/>
    <cellStyle name="표준 2 2 2 3 2 3 7" xfId="15107" xr:uid="{00000000-0005-0000-0000-0000FF3A0000}"/>
    <cellStyle name="표준 2 2 2 3 2 3 7 2" xfId="15108" xr:uid="{00000000-0005-0000-0000-0000003B0000}"/>
    <cellStyle name="표준 2 2 2 3 2 3 7 2 2" xfId="15109" xr:uid="{00000000-0005-0000-0000-0000013B0000}"/>
    <cellStyle name="표준 2 2 2 3 2 3 7 3" xfId="15110" xr:uid="{00000000-0005-0000-0000-0000023B0000}"/>
    <cellStyle name="표준 2 2 2 3 2 3 8" xfId="15111" xr:uid="{00000000-0005-0000-0000-0000033B0000}"/>
    <cellStyle name="표준 2 2 2 3 2 3 8 2" xfId="15112" xr:uid="{00000000-0005-0000-0000-0000043B0000}"/>
    <cellStyle name="표준 2 2 2 3 2 3 8 2 2" xfId="15113" xr:uid="{00000000-0005-0000-0000-0000053B0000}"/>
    <cellStyle name="표준 2 2 2 3 2 3 8 3" xfId="15114" xr:uid="{00000000-0005-0000-0000-0000063B0000}"/>
    <cellStyle name="표준 2 2 2 3 2 3 9" xfId="15115" xr:uid="{00000000-0005-0000-0000-0000073B0000}"/>
    <cellStyle name="표준 2 2 2 3 2 3 9 2" xfId="15116" xr:uid="{00000000-0005-0000-0000-0000083B0000}"/>
    <cellStyle name="표준 2 2 2 3 2 4" xfId="15117" xr:uid="{00000000-0005-0000-0000-0000093B0000}"/>
    <cellStyle name="표준 2 2 2 3 2 4 10" xfId="15118" xr:uid="{00000000-0005-0000-0000-00000A3B0000}"/>
    <cellStyle name="표준 2 2 2 3 2 4 2" xfId="15119" xr:uid="{00000000-0005-0000-0000-00000B3B0000}"/>
    <cellStyle name="표준 2 2 2 3 2 4 2 2" xfId="15120" xr:uid="{00000000-0005-0000-0000-00000C3B0000}"/>
    <cellStyle name="표준 2 2 2 3 2 4 2 2 2" xfId="15121" xr:uid="{00000000-0005-0000-0000-00000D3B0000}"/>
    <cellStyle name="표준 2 2 2 3 2 4 2 2 2 2" xfId="15122" xr:uid="{00000000-0005-0000-0000-00000E3B0000}"/>
    <cellStyle name="표준 2 2 2 3 2 4 2 2 2 2 2" xfId="15123" xr:uid="{00000000-0005-0000-0000-00000F3B0000}"/>
    <cellStyle name="표준 2 2 2 3 2 4 2 2 2 3" xfId="15124" xr:uid="{00000000-0005-0000-0000-0000103B0000}"/>
    <cellStyle name="표준 2 2 2 3 2 4 2 2 3" xfId="15125" xr:uid="{00000000-0005-0000-0000-0000113B0000}"/>
    <cellStyle name="표준 2 2 2 3 2 4 2 2 3 2" xfId="15126" xr:uid="{00000000-0005-0000-0000-0000123B0000}"/>
    <cellStyle name="표준 2 2 2 3 2 4 2 2 3 2 2" xfId="15127" xr:uid="{00000000-0005-0000-0000-0000133B0000}"/>
    <cellStyle name="표준 2 2 2 3 2 4 2 2 3 3" xfId="15128" xr:uid="{00000000-0005-0000-0000-0000143B0000}"/>
    <cellStyle name="표준 2 2 2 3 2 4 2 2 4" xfId="15129" xr:uid="{00000000-0005-0000-0000-0000153B0000}"/>
    <cellStyle name="표준 2 2 2 3 2 4 2 2 4 2" xfId="15130" xr:uid="{00000000-0005-0000-0000-0000163B0000}"/>
    <cellStyle name="표준 2 2 2 3 2 4 2 2 4 2 2" xfId="15131" xr:uid="{00000000-0005-0000-0000-0000173B0000}"/>
    <cellStyle name="표준 2 2 2 3 2 4 2 2 4 3" xfId="15132" xr:uid="{00000000-0005-0000-0000-0000183B0000}"/>
    <cellStyle name="표준 2 2 2 3 2 4 2 2 5" xfId="15133" xr:uid="{00000000-0005-0000-0000-0000193B0000}"/>
    <cellStyle name="표준 2 2 2 3 2 4 2 2 5 2" xfId="15134" xr:uid="{00000000-0005-0000-0000-00001A3B0000}"/>
    <cellStyle name="표준 2 2 2 3 2 4 2 2 6" xfId="15135" xr:uid="{00000000-0005-0000-0000-00001B3B0000}"/>
    <cellStyle name="표준 2 2 2 3 2 4 2 3" xfId="15136" xr:uid="{00000000-0005-0000-0000-00001C3B0000}"/>
    <cellStyle name="표준 2 2 2 3 2 4 2 3 2" xfId="15137" xr:uid="{00000000-0005-0000-0000-00001D3B0000}"/>
    <cellStyle name="표준 2 2 2 3 2 4 2 3 2 2" xfId="15138" xr:uid="{00000000-0005-0000-0000-00001E3B0000}"/>
    <cellStyle name="표준 2 2 2 3 2 4 2 3 3" xfId="15139" xr:uid="{00000000-0005-0000-0000-00001F3B0000}"/>
    <cellStyle name="표준 2 2 2 3 2 4 2 4" xfId="15140" xr:uid="{00000000-0005-0000-0000-0000203B0000}"/>
    <cellStyle name="표준 2 2 2 3 2 4 2 4 2" xfId="15141" xr:uid="{00000000-0005-0000-0000-0000213B0000}"/>
    <cellStyle name="표준 2 2 2 3 2 4 2 4 2 2" xfId="15142" xr:uid="{00000000-0005-0000-0000-0000223B0000}"/>
    <cellStyle name="표준 2 2 2 3 2 4 2 4 3" xfId="15143" xr:uid="{00000000-0005-0000-0000-0000233B0000}"/>
    <cellStyle name="표준 2 2 2 3 2 4 2 5" xfId="15144" xr:uid="{00000000-0005-0000-0000-0000243B0000}"/>
    <cellStyle name="표준 2 2 2 3 2 4 2 5 2" xfId="15145" xr:uid="{00000000-0005-0000-0000-0000253B0000}"/>
    <cellStyle name="표준 2 2 2 3 2 4 2 5 2 2" xfId="15146" xr:uid="{00000000-0005-0000-0000-0000263B0000}"/>
    <cellStyle name="표준 2 2 2 3 2 4 2 5 3" xfId="15147" xr:uid="{00000000-0005-0000-0000-0000273B0000}"/>
    <cellStyle name="표준 2 2 2 3 2 4 2 6" xfId="15148" xr:uid="{00000000-0005-0000-0000-0000283B0000}"/>
    <cellStyle name="표준 2 2 2 3 2 4 2 6 2" xfId="15149" xr:uid="{00000000-0005-0000-0000-0000293B0000}"/>
    <cellStyle name="표준 2 2 2 3 2 4 2 7" xfId="15150" xr:uid="{00000000-0005-0000-0000-00002A3B0000}"/>
    <cellStyle name="표준 2 2 2 3 2 4 2 8" xfId="15151" xr:uid="{00000000-0005-0000-0000-00002B3B0000}"/>
    <cellStyle name="표준 2 2 2 3 2 4 3" xfId="15152" xr:uid="{00000000-0005-0000-0000-00002C3B0000}"/>
    <cellStyle name="표준 2 2 2 3 2 4 3 2" xfId="15153" xr:uid="{00000000-0005-0000-0000-00002D3B0000}"/>
    <cellStyle name="표준 2 2 2 3 2 4 3 2 2" xfId="15154" xr:uid="{00000000-0005-0000-0000-00002E3B0000}"/>
    <cellStyle name="표준 2 2 2 3 2 4 3 2 2 2" xfId="15155" xr:uid="{00000000-0005-0000-0000-00002F3B0000}"/>
    <cellStyle name="표준 2 2 2 3 2 4 3 2 3" xfId="15156" xr:uid="{00000000-0005-0000-0000-0000303B0000}"/>
    <cellStyle name="표준 2 2 2 3 2 4 3 3" xfId="15157" xr:uid="{00000000-0005-0000-0000-0000313B0000}"/>
    <cellStyle name="표준 2 2 2 3 2 4 3 3 2" xfId="15158" xr:uid="{00000000-0005-0000-0000-0000323B0000}"/>
    <cellStyle name="표준 2 2 2 3 2 4 3 3 2 2" xfId="15159" xr:uid="{00000000-0005-0000-0000-0000333B0000}"/>
    <cellStyle name="표준 2 2 2 3 2 4 3 3 3" xfId="15160" xr:uid="{00000000-0005-0000-0000-0000343B0000}"/>
    <cellStyle name="표준 2 2 2 3 2 4 3 4" xfId="15161" xr:uid="{00000000-0005-0000-0000-0000353B0000}"/>
    <cellStyle name="표준 2 2 2 3 2 4 3 4 2" xfId="15162" xr:uid="{00000000-0005-0000-0000-0000363B0000}"/>
    <cellStyle name="표준 2 2 2 3 2 4 3 4 2 2" xfId="15163" xr:uid="{00000000-0005-0000-0000-0000373B0000}"/>
    <cellStyle name="표준 2 2 2 3 2 4 3 4 3" xfId="15164" xr:uid="{00000000-0005-0000-0000-0000383B0000}"/>
    <cellStyle name="표준 2 2 2 3 2 4 3 5" xfId="15165" xr:uid="{00000000-0005-0000-0000-0000393B0000}"/>
    <cellStyle name="표준 2 2 2 3 2 4 3 5 2" xfId="15166" xr:uid="{00000000-0005-0000-0000-00003A3B0000}"/>
    <cellStyle name="표준 2 2 2 3 2 4 3 6" xfId="15167" xr:uid="{00000000-0005-0000-0000-00003B3B0000}"/>
    <cellStyle name="표준 2 2 2 3 2 4 4" xfId="15168" xr:uid="{00000000-0005-0000-0000-00003C3B0000}"/>
    <cellStyle name="표준 2 2 2 3 2 4 4 2" xfId="15169" xr:uid="{00000000-0005-0000-0000-00003D3B0000}"/>
    <cellStyle name="표준 2 2 2 3 2 4 4 2 2" xfId="15170" xr:uid="{00000000-0005-0000-0000-00003E3B0000}"/>
    <cellStyle name="표준 2 2 2 3 2 4 4 3" xfId="15171" xr:uid="{00000000-0005-0000-0000-00003F3B0000}"/>
    <cellStyle name="표준 2 2 2 3 2 4 5" xfId="15172" xr:uid="{00000000-0005-0000-0000-0000403B0000}"/>
    <cellStyle name="표준 2 2 2 3 2 4 5 2" xfId="15173" xr:uid="{00000000-0005-0000-0000-0000413B0000}"/>
    <cellStyle name="표준 2 2 2 3 2 4 5 2 2" xfId="15174" xr:uid="{00000000-0005-0000-0000-0000423B0000}"/>
    <cellStyle name="표준 2 2 2 3 2 4 5 3" xfId="15175" xr:uid="{00000000-0005-0000-0000-0000433B0000}"/>
    <cellStyle name="표준 2 2 2 3 2 4 6" xfId="15176" xr:uid="{00000000-0005-0000-0000-0000443B0000}"/>
    <cellStyle name="표준 2 2 2 3 2 4 6 2" xfId="15177" xr:uid="{00000000-0005-0000-0000-0000453B0000}"/>
    <cellStyle name="표준 2 2 2 3 2 4 6 2 2" xfId="15178" xr:uid="{00000000-0005-0000-0000-0000463B0000}"/>
    <cellStyle name="표준 2 2 2 3 2 4 6 3" xfId="15179" xr:uid="{00000000-0005-0000-0000-0000473B0000}"/>
    <cellStyle name="표준 2 2 2 3 2 4 7" xfId="15180" xr:uid="{00000000-0005-0000-0000-0000483B0000}"/>
    <cellStyle name="표준 2 2 2 3 2 4 7 2" xfId="15181" xr:uid="{00000000-0005-0000-0000-0000493B0000}"/>
    <cellStyle name="표준 2 2 2 3 2 4 7 2 2" xfId="15182" xr:uid="{00000000-0005-0000-0000-00004A3B0000}"/>
    <cellStyle name="표준 2 2 2 3 2 4 7 3" xfId="15183" xr:uid="{00000000-0005-0000-0000-00004B3B0000}"/>
    <cellStyle name="표준 2 2 2 3 2 4 8" xfId="15184" xr:uid="{00000000-0005-0000-0000-00004C3B0000}"/>
    <cellStyle name="표준 2 2 2 3 2 4 8 2" xfId="15185" xr:uid="{00000000-0005-0000-0000-00004D3B0000}"/>
    <cellStyle name="표준 2 2 2 3 2 4 9" xfId="15186" xr:uid="{00000000-0005-0000-0000-00004E3B0000}"/>
    <cellStyle name="표준 2 2 2 3 2 5" xfId="15187" xr:uid="{00000000-0005-0000-0000-00004F3B0000}"/>
    <cellStyle name="표준 2 2 2 3 2 5 2" xfId="15188" xr:uid="{00000000-0005-0000-0000-0000503B0000}"/>
    <cellStyle name="표준 2 2 2 3 2 5 2 2" xfId="15189" xr:uid="{00000000-0005-0000-0000-0000513B0000}"/>
    <cellStyle name="표준 2 2 2 3 2 5 2 2 2" xfId="15190" xr:uid="{00000000-0005-0000-0000-0000523B0000}"/>
    <cellStyle name="표준 2 2 2 3 2 5 2 2 2 2" xfId="15191" xr:uid="{00000000-0005-0000-0000-0000533B0000}"/>
    <cellStyle name="표준 2 2 2 3 2 5 2 2 3" xfId="15192" xr:uid="{00000000-0005-0000-0000-0000543B0000}"/>
    <cellStyle name="표준 2 2 2 3 2 5 2 3" xfId="15193" xr:uid="{00000000-0005-0000-0000-0000553B0000}"/>
    <cellStyle name="표준 2 2 2 3 2 5 2 3 2" xfId="15194" xr:uid="{00000000-0005-0000-0000-0000563B0000}"/>
    <cellStyle name="표준 2 2 2 3 2 5 2 3 2 2" xfId="15195" xr:uid="{00000000-0005-0000-0000-0000573B0000}"/>
    <cellStyle name="표준 2 2 2 3 2 5 2 3 3" xfId="15196" xr:uid="{00000000-0005-0000-0000-0000583B0000}"/>
    <cellStyle name="표준 2 2 2 3 2 5 2 4" xfId="15197" xr:uid="{00000000-0005-0000-0000-0000593B0000}"/>
    <cellStyle name="표준 2 2 2 3 2 5 2 4 2" xfId="15198" xr:uid="{00000000-0005-0000-0000-00005A3B0000}"/>
    <cellStyle name="표준 2 2 2 3 2 5 2 4 2 2" xfId="15199" xr:uid="{00000000-0005-0000-0000-00005B3B0000}"/>
    <cellStyle name="표준 2 2 2 3 2 5 2 4 3" xfId="15200" xr:uid="{00000000-0005-0000-0000-00005C3B0000}"/>
    <cellStyle name="표준 2 2 2 3 2 5 2 5" xfId="15201" xr:uid="{00000000-0005-0000-0000-00005D3B0000}"/>
    <cellStyle name="표준 2 2 2 3 2 5 2 5 2" xfId="15202" xr:uid="{00000000-0005-0000-0000-00005E3B0000}"/>
    <cellStyle name="표준 2 2 2 3 2 5 2 6" xfId="15203" xr:uid="{00000000-0005-0000-0000-00005F3B0000}"/>
    <cellStyle name="표준 2 2 2 3 2 5 3" xfId="15204" xr:uid="{00000000-0005-0000-0000-0000603B0000}"/>
    <cellStyle name="표준 2 2 2 3 2 5 3 2" xfId="15205" xr:uid="{00000000-0005-0000-0000-0000613B0000}"/>
    <cellStyle name="표준 2 2 2 3 2 5 3 2 2" xfId="15206" xr:uid="{00000000-0005-0000-0000-0000623B0000}"/>
    <cellStyle name="표준 2 2 2 3 2 5 3 3" xfId="15207" xr:uid="{00000000-0005-0000-0000-0000633B0000}"/>
    <cellStyle name="표준 2 2 2 3 2 5 4" xfId="15208" xr:uid="{00000000-0005-0000-0000-0000643B0000}"/>
    <cellStyle name="표준 2 2 2 3 2 5 4 2" xfId="15209" xr:uid="{00000000-0005-0000-0000-0000653B0000}"/>
    <cellStyle name="표준 2 2 2 3 2 5 4 2 2" xfId="15210" xr:uid="{00000000-0005-0000-0000-0000663B0000}"/>
    <cellStyle name="표준 2 2 2 3 2 5 4 3" xfId="15211" xr:uid="{00000000-0005-0000-0000-0000673B0000}"/>
    <cellStyle name="표준 2 2 2 3 2 5 5" xfId="15212" xr:uid="{00000000-0005-0000-0000-0000683B0000}"/>
    <cellStyle name="표준 2 2 2 3 2 5 5 2" xfId="15213" xr:uid="{00000000-0005-0000-0000-0000693B0000}"/>
    <cellStyle name="표준 2 2 2 3 2 5 5 2 2" xfId="15214" xr:uid="{00000000-0005-0000-0000-00006A3B0000}"/>
    <cellStyle name="표준 2 2 2 3 2 5 5 3" xfId="15215" xr:uid="{00000000-0005-0000-0000-00006B3B0000}"/>
    <cellStyle name="표준 2 2 2 3 2 5 6" xfId="15216" xr:uid="{00000000-0005-0000-0000-00006C3B0000}"/>
    <cellStyle name="표준 2 2 2 3 2 5 6 2" xfId="15217" xr:uid="{00000000-0005-0000-0000-00006D3B0000}"/>
    <cellStyle name="표준 2 2 2 3 2 5 7" xfId="15218" xr:uid="{00000000-0005-0000-0000-00006E3B0000}"/>
    <cellStyle name="표준 2 2 2 3 2 5 8" xfId="15219" xr:uid="{00000000-0005-0000-0000-00006F3B0000}"/>
    <cellStyle name="표준 2 2 2 3 2 6" xfId="15220" xr:uid="{00000000-0005-0000-0000-0000703B0000}"/>
    <cellStyle name="표준 2 2 2 3 2 6 2" xfId="15221" xr:uid="{00000000-0005-0000-0000-0000713B0000}"/>
    <cellStyle name="표준 2 2 2 3 2 6 2 2" xfId="15222" xr:uid="{00000000-0005-0000-0000-0000723B0000}"/>
    <cellStyle name="표준 2 2 2 3 2 6 2 2 2" xfId="15223" xr:uid="{00000000-0005-0000-0000-0000733B0000}"/>
    <cellStyle name="표준 2 2 2 3 2 6 2 3" xfId="15224" xr:uid="{00000000-0005-0000-0000-0000743B0000}"/>
    <cellStyle name="표준 2 2 2 3 2 6 3" xfId="15225" xr:uid="{00000000-0005-0000-0000-0000753B0000}"/>
    <cellStyle name="표준 2 2 2 3 2 6 3 2" xfId="15226" xr:uid="{00000000-0005-0000-0000-0000763B0000}"/>
    <cellStyle name="표준 2 2 2 3 2 6 3 2 2" xfId="15227" xr:uid="{00000000-0005-0000-0000-0000773B0000}"/>
    <cellStyle name="표준 2 2 2 3 2 6 3 3" xfId="15228" xr:uid="{00000000-0005-0000-0000-0000783B0000}"/>
    <cellStyle name="표준 2 2 2 3 2 6 4" xfId="15229" xr:uid="{00000000-0005-0000-0000-0000793B0000}"/>
    <cellStyle name="표준 2 2 2 3 2 6 4 2" xfId="15230" xr:uid="{00000000-0005-0000-0000-00007A3B0000}"/>
    <cellStyle name="표준 2 2 2 3 2 6 4 2 2" xfId="15231" xr:uid="{00000000-0005-0000-0000-00007B3B0000}"/>
    <cellStyle name="표준 2 2 2 3 2 6 4 3" xfId="15232" xr:uid="{00000000-0005-0000-0000-00007C3B0000}"/>
    <cellStyle name="표준 2 2 2 3 2 6 5" xfId="15233" xr:uid="{00000000-0005-0000-0000-00007D3B0000}"/>
    <cellStyle name="표준 2 2 2 3 2 6 5 2" xfId="15234" xr:uid="{00000000-0005-0000-0000-00007E3B0000}"/>
    <cellStyle name="표준 2 2 2 3 2 6 6" xfId="15235" xr:uid="{00000000-0005-0000-0000-00007F3B0000}"/>
    <cellStyle name="표준 2 2 2 3 2 7" xfId="15236" xr:uid="{00000000-0005-0000-0000-0000803B0000}"/>
    <cellStyle name="표준 2 2 2 3 2 7 2" xfId="15237" xr:uid="{00000000-0005-0000-0000-0000813B0000}"/>
    <cellStyle name="표준 2 2 2 3 2 7 2 2" xfId="15238" xr:uid="{00000000-0005-0000-0000-0000823B0000}"/>
    <cellStyle name="표준 2 2 2 3 2 7 2 2 2" xfId="15239" xr:uid="{00000000-0005-0000-0000-0000833B0000}"/>
    <cellStyle name="표준 2 2 2 3 2 7 2 3" xfId="15240" xr:uid="{00000000-0005-0000-0000-0000843B0000}"/>
    <cellStyle name="표준 2 2 2 3 2 7 3" xfId="15241" xr:uid="{00000000-0005-0000-0000-0000853B0000}"/>
    <cellStyle name="표준 2 2 2 3 2 7 3 2" xfId="15242" xr:uid="{00000000-0005-0000-0000-0000863B0000}"/>
    <cellStyle name="표준 2 2 2 3 2 7 3 2 2" xfId="15243" xr:uid="{00000000-0005-0000-0000-0000873B0000}"/>
    <cellStyle name="표준 2 2 2 3 2 7 3 3" xfId="15244" xr:uid="{00000000-0005-0000-0000-0000883B0000}"/>
    <cellStyle name="표준 2 2 2 3 2 7 4" xfId="15245" xr:uid="{00000000-0005-0000-0000-0000893B0000}"/>
    <cellStyle name="표준 2 2 2 3 2 7 4 2" xfId="15246" xr:uid="{00000000-0005-0000-0000-00008A3B0000}"/>
    <cellStyle name="표준 2 2 2 3 2 7 4 2 2" xfId="15247" xr:uid="{00000000-0005-0000-0000-00008B3B0000}"/>
    <cellStyle name="표준 2 2 2 3 2 7 4 3" xfId="15248" xr:uid="{00000000-0005-0000-0000-00008C3B0000}"/>
    <cellStyle name="표준 2 2 2 3 2 7 5" xfId="15249" xr:uid="{00000000-0005-0000-0000-00008D3B0000}"/>
    <cellStyle name="표준 2 2 2 3 2 7 5 2" xfId="15250" xr:uid="{00000000-0005-0000-0000-00008E3B0000}"/>
    <cellStyle name="표준 2 2 2 3 2 7 6" xfId="15251" xr:uid="{00000000-0005-0000-0000-00008F3B0000}"/>
    <cellStyle name="표준 2 2 2 3 2 8" xfId="15252" xr:uid="{00000000-0005-0000-0000-0000903B0000}"/>
    <cellStyle name="표준 2 2 2 3 2 8 2" xfId="15253" xr:uid="{00000000-0005-0000-0000-0000913B0000}"/>
    <cellStyle name="표준 2 2 2 3 2 8 2 2" xfId="15254" xr:uid="{00000000-0005-0000-0000-0000923B0000}"/>
    <cellStyle name="표준 2 2 2 3 2 8 3" xfId="15255" xr:uid="{00000000-0005-0000-0000-0000933B0000}"/>
    <cellStyle name="표준 2 2 2 3 2 9" xfId="15256" xr:uid="{00000000-0005-0000-0000-0000943B0000}"/>
    <cellStyle name="표준 2 2 2 3 2 9 2" xfId="15257" xr:uid="{00000000-0005-0000-0000-0000953B0000}"/>
    <cellStyle name="표준 2 2 2 3 2 9 2 2" xfId="15258" xr:uid="{00000000-0005-0000-0000-0000963B0000}"/>
    <cellStyle name="표준 2 2 2 3 2 9 3" xfId="15259" xr:uid="{00000000-0005-0000-0000-0000973B0000}"/>
    <cellStyle name="표준 2 2 2 3 3" xfId="15260" xr:uid="{00000000-0005-0000-0000-0000983B0000}"/>
    <cellStyle name="표준 2 2 2 3 3 10" xfId="15261" xr:uid="{00000000-0005-0000-0000-0000993B0000}"/>
    <cellStyle name="표준 2 2 2 3 3 10 2" xfId="15262" xr:uid="{00000000-0005-0000-0000-00009A3B0000}"/>
    <cellStyle name="표준 2 2 2 3 3 10 2 2" xfId="15263" xr:uid="{00000000-0005-0000-0000-00009B3B0000}"/>
    <cellStyle name="표준 2 2 2 3 3 10 3" xfId="15264" xr:uid="{00000000-0005-0000-0000-00009C3B0000}"/>
    <cellStyle name="표준 2 2 2 3 3 11" xfId="15265" xr:uid="{00000000-0005-0000-0000-00009D3B0000}"/>
    <cellStyle name="표준 2 2 2 3 3 11 2" xfId="15266" xr:uid="{00000000-0005-0000-0000-00009E3B0000}"/>
    <cellStyle name="표준 2 2 2 3 3 11 2 2" xfId="15267" xr:uid="{00000000-0005-0000-0000-00009F3B0000}"/>
    <cellStyle name="표준 2 2 2 3 3 11 3" xfId="15268" xr:uid="{00000000-0005-0000-0000-0000A03B0000}"/>
    <cellStyle name="표준 2 2 2 3 3 12" xfId="15269" xr:uid="{00000000-0005-0000-0000-0000A13B0000}"/>
    <cellStyle name="표준 2 2 2 3 3 12 2" xfId="15270" xr:uid="{00000000-0005-0000-0000-0000A23B0000}"/>
    <cellStyle name="표준 2 2 2 3 3 13" xfId="15271" xr:uid="{00000000-0005-0000-0000-0000A33B0000}"/>
    <cellStyle name="표준 2 2 2 3 3 14" xfId="15272" xr:uid="{00000000-0005-0000-0000-0000A43B0000}"/>
    <cellStyle name="표준 2 2 2 3 3 2" xfId="15273" xr:uid="{00000000-0005-0000-0000-0000A53B0000}"/>
    <cellStyle name="표준 2 2 2 3 3 2 10" xfId="15274" xr:uid="{00000000-0005-0000-0000-0000A63B0000}"/>
    <cellStyle name="표준 2 2 2 3 3 2 11" xfId="15275" xr:uid="{00000000-0005-0000-0000-0000A73B0000}"/>
    <cellStyle name="표준 2 2 2 3 3 2 2" xfId="15276" xr:uid="{00000000-0005-0000-0000-0000A83B0000}"/>
    <cellStyle name="표준 2 2 2 3 3 2 2 2" xfId="15277" xr:uid="{00000000-0005-0000-0000-0000A93B0000}"/>
    <cellStyle name="표준 2 2 2 3 3 2 2 2 2" xfId="15278" xr:uid="{00000000-0005-0000-0000-0000AA3B0000}"/>
    <cellStyle name="표준 2 2 2 3 3 2 2 2 2 2" xfId="15279" xr:uid="{00000000-0005-0000-0000-0000AB3B0000}"/>
    <cellStyle name="표준 2 2 2 3 3 2 2 2 2 2 2" xfId="15280" xr:uid="{00000000-0005-0000-0000-0000AC3B0000}"/>
    <cellStyle name="표준 2 2 2 3 3 2 2 2 2 3" xfId="15281" xr:uid="{00000000-0005-0000-0000-0000AD3B0000}"/>
    <cellStyle name="표준 2 2 2 3 3 2 2 2 3" xfId="15282" xr:uid="{00000000-0005-0000-0000-0000AE3B0000}"/>
    <cellStyle name="표준 2 2 2 3 3 2 2 2 3 2" xfId="15283" xr:uid="{00000000-0005-0000-0000-0000AF3B0000}"/>
    <cellStyle name="표준 2 2 2 3 3 2 2 2 3 2 2" xfId="15284" xr:uid="{00000000-0005-0000-0000-0000B03B0000}"/>
    <cellStyle name="표준 2 2 2 3 3 2 2 2 3 3" xfId="15285" xr:uid="{00000000-0005-0000-0000-0000B13B0000}"/>
    <cellStyle name="표준 2 2 2 3 3 2 2 2 4" xfId="15286" xr:uid="{00000000-0005-0000-0000-0000B23B0000}"/>
    <cellStyle name="표준 2 2 2 3 3 2 2 2 4 2" xfId="15287" xr:uid="{00000000-0005-0000-0000-0000B33B0000}"/>
    <cellStyle name="표준 2 2 2 3 3 2 2 2 4 2 2" xfId="15288" xr:uid="{00000000-0005-0000-0000-0000B43B0000}"/>
    <cellStyle name="표준 2 2 2 3 3 2 2 2 4 3" xfId="15289" xr:uid="{00000000-0005-0000-0000-0000B53B0000}"/>
    <cellStyle name="표준 2 2 2 3 3 2 2 2 5" xfId="15290" xr:uid="{00000000-0005-0000-0000-0000B63B0000}"/>
    <cellStyle name="표준 2 2 2 3 3 2 2 2 5 2" xfId="15291" xr:uid="{00000000-0005-0000-0000-0000B73B0000}"/>
    <cellStyle name="표준 2 2 2 3 3 2 2 2 6" xfId="15292" xr:uid="{00000000-0005-0000-0000-0000B83B0000}"/>
    <cellStyle name="표준 2 2 2 3 3 2 2 3" xfId="15293" xr:uid="{00000000-0005-0000-0000-0000B93B0000}"/>
    <cellStyle name="표준 2 2 2 3 3 2 2 3 2" xfId="15294" xr:uid="{00000000-0005-0000-0000-0000BA3B0000}"/>
    <cellStyle name="표준 2 2 2 3 3 2 2 3 2 2" xfId="15295" xr:uid="{00000000-0005-0000-0000-0000BB3B0000}"/>
    <cellStyle name="표준 2 2 2 3 3 2 2 3 3" xfId="15296" xr:uid="{00000000-0005-0000-0000-0000BC3B0000}"/>
    <cellStyle name="표준 2 2 2 3 3 2 2 4" xfId="15297" xr:uid="{00000000-0005-0000-0000-0000BD3B0000}"/>
    <cellStyle name="표준 2 2 2 3 3 2 2 4 2" xfId="15298" xr:uid="{00000000-0005-0000-0000-0000BE3B0000}"/>
    <cellStyle name="표준 2 2 2 3 3 2 2 4 2 2" xfId="15299" xr:uid="{00000000-0005-0000-0000-0000BF3B0000}"/>
    <cellStyle name="표준 2 2 2 3 3 2 2 4 3" xfId="15300" xr:uid="{00000000-0005-0000-0000-0000C03B0000}"/>
    <cellStyle name="표준 2 2 2 3 3 2 2 5" xfId="15301" xr:uid="{00000000-0005-0000-0000-0000C13B0000}"/>
    <cellStyle name="표준 2 2 2 3 3 2 2 5 2" xfId="15302" xr:uid="{00000000-0005-0000-0000-0000C23B0000}"/>
    <cellStyle name="표준 2 2 2 3 3 2 2 5 2 2" xfId="15303" xr:uid="{00000000-0005-0000-0000-0000C33B0000}"/>
    <cellStyle name="표준 2 2 2 3 3 2 2 5 3" xfId="15304" xr:uid="{00000000-0005-0000-0000-0000C43B0000}"/>
    <cellStyle name="표준 2 2 2 3 3 2 2 6" xfId="15305" xr:uid="{00000000-0005-0000-0000-0000C53B0000}"/>
    <cellStyle name="표준 2 2 2 3 3 2 2 6 2" xfId="15306" xr:uid="{00000000-0005-0000-0000-0000C63B0000}"/>
    <cellStyle name="표준 2 2 2 3 3 2 2 6 2 2" xfId="15307" xr:uid="{00000000-0005-0000-0000-0000C73B0000}"/>
    <cellStyle name="표준 2 2 2 3 3 2 2 6 3" xfId="15308" xr:uid="{00000000-0005-0000-0000-0000C83B0000}"/>
    <cellStyle name="표준 2 2 2 3 3 2 2 7" xfId="15309" xr:uid="{00000000-0005-0000-0000-0000C93B0000}"/>
    <cellStyle name="표준 2 2 2 3 3 2 2 7 2" xfId="15310" xr:uid="{00000000-0005-0000-0000-0000CA3B0000}"/>
    <cellStyle name="표준 2 2 2 3 3 2 2 8" xfId="15311" xr:uid="{00000000-0005-0000-0000-0000CB3B0000}"/>
    <cellStyle name="표준 2 2 2 3 3 2 2 9" xfId="15312" xr:uid="{00000000-0005-0000-0000-0000CC3B0000}"/>
    <cellStyle name="표준 2 2 2 3 3 2 3" xfId="15313" xr:uid="{00000000-0005-0000-0000-0000CD3B0000}"/>
    <cellStyle name="표준 2 2 2 3 3 2 3 2" xfId="15314" xr:uid="{00000000-0005-0000-0000-0000CE3B0000}"/>
    <cellStyle name="표준 2 2 2 3 3 2 3 2 2" xfId="15315" xr:uid="{00000000-0005-0000-0000-0000CF3B0000}"/>
    <cellStyle name="표준 2 2 2 3 3 2 3 2 2 2" xfId="15316" xr:uid="{00000000-0005-0000-0000-0000D03B0000}"/>
    <cellStyle name="표준 2 2 2 3 3 2 3 2 3" xfId="15317" xr:uid="{00000000-0005-0000-0000-0000D13B0000}"/>
    <cellStyle name="표준 2 2 2 3 3 2 3 3" xfId="15318" xr:uid="{00000000-0005-0000-0000-0000D23B0000}"/>
    <cellStyle name="표준 2 2 2 3 3 2 3 3 2" xfId="15319" xr:uid="{00000000-0005-0000-0000-0000D33B0000}"/>
    <cellStyle name="표준 2 2 2 3 3 2 3 3 2 2" xfId="15320" xr:uid="{00000000-0005-0000-0000-0000D43B0000}"/>
    <cellStyle name="표준 2 2 2 3 3 2 3 3 3" xfId="15321" xr:uid="{00000000-0005-0000-0000-0000D53B0000}"/>
    <cellStyle name="표준 2 2 2 3 3 2 3 4" xfId="15322" xr:uid="{00000000-0005-0000-0000-0000D63B0000}"/>
    <cellStyle name="표준 2 2 2 3 3 2 3 4 2" xfId="15323" xr:uid="{00000000-0005-0000-0000-0000D73B0000}"/>
    <cellStyle name="표준 2 2 2 3 3 2 3 4 2 2" xfId="15324" xr:uid="{00000000-0005-0000-0000-0000D83B0000}"/>
    <cellStyle name="표준 2 2 2 3 3 2 3 4 3" xfId="15325" xr:uid="{00000000-0005-0000-0000-0000D93B0000}"/>
    <cellStyle name="표준 2 2 2 3 3 2 3 5" xfId="15326" xr:uid="{00000000-0005-0000-0000-0000DA3B0000}"/>
    <cellStyle name="표준 2 2 2 3 3 2 3 5 2" xfId="15327" xr:uid="{00000000-0005-0000-0000-0000DB3B0000}"/>
    <cellStyle name="표준 2 2 2 3 3 2 3 6" xfId="15328" xr:uid="{00000000-0005-0000-0000-0000DC3B0000}"/>
    <cellStyle name="표준 2 2 2 3 3 2 4" xfId="15329" xr:uid="{00000000-0005-0000-0000-0000DD3B0000}"/>
    <cellStyle name="표준 2 2 2 3 3 2 4 2" xfId="15330" xr:uid="{00000000-0005-0000-0000-0000DE3B0000}"/>
    <cellStyle name="표준 2 2 2 3 3 2 4 2 2" xfId="15331" xr:uid="{00000000-0005-0000-0000-0000DF3B0000}"/>
    <cellStyle name="표준 2 2 2 3 3 2 4 2 2 2" xfId="15332" xr:uid="{00000000-0005-0000-0000-0000E03B0000}"/>
    <cellStyle name="표준 2 2 2 3 3 2 4 2 3" xfId="15333" xr:uid="{00000000-0005-0000-0000-0000E13B0000}"/>
    <cellStyle name="표준 2 2 2 3 3 2 4 3" xfId="15334" xr:uid="{00000000-0005-0000-0000-0000E23B0000}"/>
    <cellStyle name="표준 2 2 2 3 3 2 4 3 2" xfId="15335" xr:uid="{00000000-0005-0000-0000-0000E33B0000}"/>
    <cellStyle name="표준 2 2 2 3 3 2 4 3 2 2" xfId="15336" xr:uid="{00000000-0005-0000-0000-0000E43B0000}"/>
    <cellStyle name="표준 2 2 2 3 3 2 4 3 3" xfId="15337" xr:uid="{00000000-0005-0000-0000-0000E53B0000}"/>
    <cellStyle name="표준 2 2 2 3 3 2 4 4" xfId="15338" xr:uid="{00000000-0005-0000-0000-0000E63B0000}"/>
    <cellStyle name="표준 2 2 2 3 3 2 4 4 2" xfId="15339" xr:uid="{00000000-0005-0000-0000-0000E73B0000}"/>
    <cellStyle name="표준 2 2 2 3 3 2 4 4 2 2" xfId="15340" xr:uid="{00000000-0005-0000-0000-0000E83B0000}"/>
    <cellStyle name="표준 2 2 2 3 3 2 4 4 3" xfId="15341" xr:uid="{00000000-0005-0000-0000-0000E93B0000}"/>
    <cellStyle name="표준 2 2 2 3 3 2 4 5" xfId="15342" xr:uid="{00000000-0005-0000-0000-0000EA3B0000}"/>
    <cellStyle name="표준 2 2 2 3 3 2 4 5 2" xfId="15343" xr:uid="{00000000-0005-0000-0000-0000EB3B0000}"/>
    <cellStyle name="표준 2 2 2 3 3 2 4 6" xfId="15344" xr:uid="{00000000-0005-0000-0000-0000EC3B0000}"/>
    <cellStyle name="표준 2 2 2 3 3 2 5" xfId="15345" xr:uid="{00000000-0005-0000-0000-0000ED3B0000}"/>
    <cellStyle name="표준 2 2 2 3 3 2 5 2" xfId="15346" xr:uid="{00000000-0005-0000-0000-0000EE3B0000}"/>
    <cellStyle name="표준 2 2 2 3 3 2 5 2 2" xfId="15347" xr:uid="{00000000-0005-0000-0000-0000EF3B0000}"/>
    <cellStyle name="표준 2 2 2 3 3 2 5 3" xfId="15348" xr:uid="{00000000-0005-0000-0000-0000F03B0000}"/>
    <cellStyle name="표준 2 2 2 3 3 2 6" xfId="15349" xr:uid="{00000000-0005-0000-0000-0000F13B0000}"/>
    <cellStyle name="표준 2 2 2 3 3 2 6 2" xfId="15350" xr:uid="{00000000-0005-0000-0000-0000F23B0000}"/>
    <cellStyle name="표준 2 2 2 3 3 2 6 2 2" xfId="15351" xr:uid="{00000000-0005-0000-0000-0000F33B0000}"/>
    <cellStyle name="표준 2 2 2 3 3 2 6 3" xfId="15352" xr:uid="{00000000-0005-0000-0000-0000F43B0000}"/>
    <cellStyle name="표준 2 2 2 3 3 2 7" xfId="15353" xr:uid="{00000000-0005-0000-0000-0000F53B0000}"/>
    <cellStyle name="표준 2 2 2 3 3 2 7 2" xfId="15354" xr:uid="{00000000-0005-0000-0000-0000F63B0000}"/>
    <cellStyle name="표준 2 2 2 3 3 2 7 2 2" xfId="15355" xr:uid="{00000000-0005-0000-0000-0000F73B0000}"/>
    <cellStyle name="표준 2 2 2 3 3 2 7 3" xfId="15356" xr:uid="{00000000-0005-0000-0000-0000F83B0000}"/>
    <cellStyle name="표준 2 2 2 3 3 2 8" xfId="15357" xr:uid="{00000000-0005-0000-0000-0000F93B0000}"/>
    <cellStyle name="표준 2 2 2 3 3 2 8 2" xfId="15358" xr:uid="{00000000-0005-0000-0000-0000FA3B0000}"/>
    <cellStyle name="표준 2 2 2 3 3 2 8 2 2" xfId="15359" xr:uid="{00000000-0005-0000-0000-0000FB3B0000}"/>
    <cellStyle name="표준 2 2 2 3 3 2 8 3" xfId="15360" xr:uid="{00000000-0005-0000-0000-0000FC3B0000}"/>
    <cellStyle name="표준 2 2 2 3 3 2 9" xfId="15361" xr:uid="{00000000-0005-0000-0000-0000FD3B0000}"/>
    <cellStyle name="표준 2 2 2 3 3 2 9 2" xfId="15362" xr:uid="{00000000-0005-0000-0000-0000FE3B0000}"/>
    <cellStyle name="표준 2 2 2 3 3 3" xfId="15363" xr:uid="{00000000-0005-0000-0000-0000FF3B0000}"/>
    <cellStyle name="표준 2 2 2 3 3 3 10" xfId="15364" xr:uid="{00000000-0005-0000-0000-0000003C0000}"/>
    <cellStyle name="표준 2 2 2 3 3 3 11" xfId="15365" xr:uid="{00000000-0005-0000-0000-0000013C0000}"/>
    <cellStyle name="표준 2 2 2 3 3 3 2" xfId="15366" xr:uid="{00000000-0005-0000-0000-0000023C0000}"/>
    <cellStyle name="표준 2 2 2 3 3 3 2 2" xfId="15367" xr:uid="{00000000-0005-0000-0000-0000033C0000}"/>
    <cellStyle name="표준 2 2 2 3 3 3 2 2 2" xfId="15368" xr:uid="{00000000-0005-0000-0000-0000043C0000}"/>
    <cellStyle name="표준 2 2 2 3 3 3 2 2 2 2" xfId="15369" xr:uid="{00000000-0005-0000-0000-0000053C0000}"/>
    <cellStyle name="표준 2 2 2 3 3 3 2 2 2 2 2" xfId="15370" xr:uid="{00000000-0005-0000-0000-0000063C0000}"/>
    <cellStyle name="표준 2 2 2 3 3 3 2 2 2 3" xfId="15371" xr:uid="{00000000-0005-0000-0000-0000073C0000}"/>
    <cellStyle name="표준 2 2 2 3 3 3 2 2 3" xfId="15372" xr:uid="{00000000-0005-0000-0000-0000083C0000}"/>
    <cellStyle name="표준 2 2 2 3 3 3 2 2 3 2" xfId="15373" xr:uid="{00000000-0005-0000-0000-0000093C0000}"/>
    <cellStyle name="표준 2 2 2 3 3 3 2 2 3 2 2" xfId="15374" xr:uid="{00000000-0005-0000-0000-00000A3C0000}"/>
    <cellStyle name="표준 2 2 2 3 3 3 2 2 3 3" xfId="15375" xr:uid="{00000000-0005-0000-0000-00000B3C0000}"/>
    <cellStyle name="표준 2 2 2 3 3 3 2 2 4" xfId="15376" xr:uid="{00000000-0005-0000-0000-00000C3C0000}"/>
    <cellStyle name="표준 2 2 2 3 3 3 2 2 4 2" xfId="15377" xr:uid="{00000000-0005-0000-0000-00000D3C0000}"/>
    <cellStyle name="표준 2 2 2 3 3 3 2 2 4 2 2" xfId="15378" xr:uid="{00000000-0005-0000-0000-00000E3C0000}"/>
    <cellStyle name="표준 2 2 2 3 3 3 2 2 4 3" xfId="15379" xr:uid="{00000000-0005-0000-0000-00000F3C0000}"/>
    <cellStyle name="표준 2 2 2 3 3 3 2 2 5" xfId="15380" xr:uid="{00000000-0005-0000-0000-0000103C0000}"/>
    <cellStyle name="표준 2 2 2 3 3 3 2 2 5 2" xfId="15381" xr:uid="{00000000-0005-0000-0000-0000113C0000}"/>
    <cellStyle name="표준 2 2 2 3 3 3 2 2 6" xfId="15382" xr:uid="{00000000-0005-0000-0000-0000123C0000}"/>
    <cellStyle name="표준 2 2 2 3 3 3 2 3" xfId="15383" xr:uid="{00000000-0005-0000-0000-0000133C0000}"/>
    <cellStyle name="표준 2 2 2 3 3 3 2 3 2" xfId="15384" xr:uid="{00000000-0005-0000-0000-0000143C0000}"/>
    <cellStyle name="표준 2 2 2 3 3 3 2 3 2 2" xfId="15385" xr:uid="{00000000-0005-0000-0000-0000153C0000}"/>
    <cellStyle name="표준 2 2 2 3 3 3 2 3 3" xfId="15386" xr:uid="{00000000-0005-0000-0000-0000163C0000}"/>
    <cellStyle name="표준 2 2 2 3 3 3 2 4" xfId="15387" xr:uid="{00000000-0005-0000-0000-0000173C0000}"/>
    <cellStyle name="표준 2 2 2 3 3 3 2 4 2" xfId="15388" xr:uid="{00000000-0005-0000-0000-0000183C0000}"/>
    <cellStyle name="표준 2 2 2 3 3 3 2 4 2 2" xfId="15389" xr:uid="{00000000-0005-0000-0000-0000193C0000}"/>
    <cellStyle name="표준 2 2 2 3 3 3 2 4 3" xfId="15390" xr:uid="{00000000-0005-0000-0000-00001A3C0000}"/>
    <cellStyle name="표준 2 2 2 3 3 3 2 5" xfId="15391" xr:uid="{00000000-0005-0000-0000-00001B3C0000}"/>
    <cellStyle name="표준 2 2 2 3 3 3 2 5 2" xfId="15392" xr:uid="{00000000-0005-0000-0000-00001C3C0000}"/>
    <cellStyle name="표준 2 2 2 3 3 3 2 5 2 2" xfId="15393" xr:uid="{00000000-0005-0000-0000-00001D3C0000}"/>
    <cellStyle name="표준 2 2 2 3 3 3 2 5 3" xfId="15394" xr:uid="{00000000-0005-0000-0000-00001E3C0000}"/>
    <cellStyle name="표준 2 2 2 3 3 3 2 6" xfId="15395" xr:uid="{00000000-0005-0000-0000-00001F3C0000}"/>
    <cellStyle name="표준 2 2 2 3 3 3 2 6 2" xfId="15396" xr:uid="{00000000-0005-0000-0000-0000203C0000}"/>
    <cellStyle name="표준 2 2 2 3 3 3 2 6 2 2" xfId="15397" xr:uid="{00000000-0005-0000-0000-0000213C0000}"/>
    <cellStyle name="표준 2 2 2 3 3 3 2 6 3" xfId="15398" xr:uid="{00000000-0005-0000-0000-0000223C0000}"/>
    <cellStyle name="표준 2 2 2 3 3 3 2 7" xfId="15399" xr:uid="{00000000-0005-0000-0000-0000233C0000}"/>
    <cellStyle name="표준 2 2 2 3 3 3 2 7 2" xfId="15400" xr:uid="{00000000-0005-0000-0000-0000243C0000}"/>
    <cellStyle name="표준 2 2 2 3 3 3 2 8" xfId="15401" xr:uid="{00000000-0005-0000-0000-0000253C0000}"/>
    <cellStyle name="표준 2 2 2 3 3 3 2 9" xfId="15402" xr:uid="{00000000-0005-0000-0000-0000263C0000}"/>
    <cellStyle name="표준 2 2 2 3 3 3 3" xfId="15403" xr:uid="{00000000-0005-0000-0000-0000273C0000}"/>
    <cellStyle name="표준 2 2 2 3 3 3 3 2" xfId="15404" xr:uid="{00000000-0005-0000-0000-0000283C0000}"/>
    <cellStyle name="표준 2 2 2 3 3 3 3 2 2" xfId="15405" xr:uid="{00000000-0005-0000-0000-0000293C0000}"/>
    <cellStyle name="표준 2 2 2 3 3 3 3 2 2 2" xfId="15406" xr:uid="{00000000-0005-0000-0000-00002A3C0000}"/>
    <cellStyle name="표준 2 2 2 3 3 3 3 2 3" xfId="15407" xr:uid="{00000000-0005-0000-0000-00002B3C0000}"/>
    <cellStyle name="표준 2 2 2 3 3 3 3 3" xfId="15408" xr:uid="{00000000-0005-0000-0000-00002C3C0000}"/>
    <cellStyle name="표준 2 2 2 3 3 3 3 3 2" xfId="15409" xr:uid="{00000000-0005-0000-0000-00002D3C0000}"/>
    <cellStyle name="표준 2 2 2 3 3 3 3 3 2 2" xfId="15410" xr:uid="{00000000-0005-0000-0000-00002E3C0000}"/>
    <cellStyle name="표준 2 2 2 3 3 3 3 3 3" xfId="15411" xr:uid="{00000000-0005-0000-0000-00002F3C0000}"/>
    <cellStyle name="표준 2 2 2 3 3 3 3 4" xfId="15412" xr:uid="{00000000-0005-0000-0000-0000303C0000}"/>
    <cellStyle name="표준 2 2 2 3 3 3 3 4 2" xfId="15413" xr:uid="{00000000-0005-0000-0000-0000313C0000}"/>
    <cellStyle name="표준 2 2 2 3 3 3 3 4 2 2" xfId="15414" xr:uid="{00000000-0005-0000-0000-0000323C0000}"/>
    <cellStyle name="표준 2 2 2 3 3 3 3 4 3" xfId="15415" xr:uid="{00000000-0005-0000-0000-0000333C0000}"/>
    <cellStyle name="표준 2 2 2 3 3 3 3 5" xfId="15416" xr:uid="{00000000-0005-0000-0000-0000343C0000}"/>
    <cellStyle name="표준 2 2 2 3 3 3 3 5 2" xfId="15417" xr:uid="{00000000-0005-0000-0000-0000353C0000}"/>
    <cellStyle name="표준 2 2 2 3 3 3 3 6" xfId="15418" xr:uid="{00000000-0005-0000-0000-0000363C0000}"/>
    <cellStyle name="표준 2 2 2 3 3 3 4" xfId="15419" xr:uid="{00000000-0005-0000-0000-0000373C0000}"/>
    <cellStyle name="표준 2 2 2 3 3 3 4 2" xfId="15420" xr:uid="{00000000-0005-0000-0000-0000383C0000}"/>
    <cellStyle name="표준 2 2 2 3 3 3 4 2 2" xfId="15421" xr:uid="{00000000-0005-0000-0000-0000393C0000}"/>
    <cellStyle name="표준 2 2 2 3 3 3 4 2 2 2" xfId="15422" xr:uid="{00000000-0005-0000-0000-00003A3C0000}"/>
    <cellStyle name="표준 2 2 2 3 3 3 4 2 3" xfId="15423" xr:uid="{00000000-0005-0000-0000-00003B3C0000}"/>
    <cellStyle name="표준 2 2 2 3 3 3 4 3" xfId="15424" xr:uid="{00000000-0005-0000-0000-00003C3C0000}"/>
    <cellStyle name="표준 2 2 2 3 3 3 4 3 2" xfId="15425" xr:uid="{00000000-0005-0000-0000-00003D3C0000}"/>
    <cellStyle name="표준 2 2 2 3 3 3 4 3 2 2" xfId="15426" xr:uid="{00000000-0005-0000-0000-00003E3C0000}"/>
    <cellStyle name="표준 2 2 2 3 3 3 4 3 3" xfId="15427" xr:uid="{00000000-0005-0000-0000-00003F3C0000}"/>
    <cellStyle name="표준 2 2 2 3 3 3 4 4" xfId="15428" xr:uid="{00000000-0005-0000-0000-0000403C0000}"/>
    <cellStyle name="표준 2 2 2 3 3 3 4 4 2" xfId="15429" xr:uid="{00000000-0005-0000-0000-0000413C0000}"/>
    <cellStyle name="표준 2 2 2 3 3 3 4 4 2 2" xfId="15430" xr:uid="{00000000-0005-0000-0000-0000423C0000}"/>
    <cellStyle name="표준 2 2 2 3 3 3 4 4 3" xfId="15431" xr:uid="{00000000-0005-0000-0000-0000433C0000}"/>
    <cellStyle name="표준 2 2 2 3 3 3 4 5" xfId="15432" xr:uid="{00000000-0005-0000-0000-0000443C0000}"/>
    <cellStyle name="표준 2 2 2 3 3 3 4 5 2" xfId="15433" xr:uid="{00000000-0005-0000-0000-0000453C0000}"/>
    <cellStyle name="표준 2 2 2 3 3 3 4 6" xfId="15434" xr:uid="{00000000-0005-0000-0000-0000463C0000}"/>
    <cellStyle name="표준 2 2 2 3 3 3 5" xfId="15435" xr:uid="{00000000-0005-0000-0000-0000473C0000}"/>
    <cellStyle name="표준 2 2 2 3 3 3 5 2" xfId="15436" xr:uid="{00000000-0005-0000-0000-0000483C0000}"/>
    <cellStyle name="표준 2 2 2 3 3 3 5 2 2" xfId="15437" xr:uid="{00000000-0005-0000-0000-0000493C0000}"/>
    <cellStyle name="표준 2 2 2 3 3 3 5 3" xfId="15438" xr:uid="{00000000-0005-0000-0000-00004A3C0000}"/>
    <cellStyle name="표준 2 2 2 3 3 3 6" xfId="15439" xr:uid="{00000000-0005-0000-0000-00004B3C0000}"/>
    <cellStyle name="표준 2 2 2 3 3 3 6 2" xfId="15440" xr:uid="{00000000-0005-0000-0000-00004C3C0000}"/>
    <cellStyle name="표준 2 2 2 3 3 3 6 2 2" xfId="15441" xr:uid="{00000000-0005-0000-0000-00004D3C0000}"/>
    <cellStyle name="표준 2 2 2 3 3 3 6 3" xfId="15442" xr:uid="{00000000-0005-0000-0000-00004E3C0000}"/>
    <cellStyle name="표준 2 2 2 3 3 3 7" xfId="15443" xr:uid="{00000000-0005-0000-0000-00004F3C0000}"/>
    <cellStyle name="표준 2 2 2 3 3 3 7 2" xfId="15444" xr:uid="{00000000-0005-0000-0000-0000503C0000}"/>
    <cellStyle name="표준 2 2 2 3 3 3 7 2 2" xfId="15445" xr:uid="{00000000-0005-0000-0000-0000513C0000}"/>
    <cellStyle name="표준 2 2 2 3 3 3 7 3" xfId="15446" xr:uid="{00000000-0005-0000-0000-0000523C0000}"/>
    <cellStyle name="표준 2 2 2 3 3 3 8" xfId="15447" xr:uid="{00000000-0005-0000-0000-0000533C0000}"/>
    <cellStyle name="표준 2 2 2 3 3 3 8 2" xfId="15448" xr:uid="{00000000-0005-0000-0000-0000543C0000}"/>
    <cellStyle name="표준 2 2 2 3 3 3 8 2 2" xfId="15449" xr:uid="{00000000-0005-0000-0000-0000553C0000}"/>
    <cellStyle name="표준 2 2 2 3 3 3 8 3" xfId="15450" xr:uid="{00000000-0005-0000-0000-0000563C0000}"/>
    <cellStyle name="표준 2 2 2 3 3 3 9" xfId="15451" xr:uid="{00000000-0005-0000-0000-0000573C0000}"/>
    <cellStyle name="표준 2 2 2 3 3 3 9 2" xfId="15452" xr:uid="{00000000-0005-0000-0000-0000583C0000}"/>
    <cellStyle name="표준 2 2 2 3 3 4" xfId="15453" xr:uid="{00000000-0005-0000-0000-0000593C0000}"/>
    <cellStyle name="표준 2 2 2 3 3 4 10" xfId="15454" xr:uid="{00000000-0005-0000-0000-00005A3C0000}"/>
    <cellStyle name="표준 2 2 2 3 3 4 2" xfId="15455" xr:uid="{00000000-0005-0000-0000-00005B3C0000}"/>
    <cellStyle name="표준 2 2 2 3 3 4 2 2" xfId="15456" xr:uid="{00000000-0005-0000-0000-00005C3C0000}"/>
    <cellStyle name="표준 2 2 2 3 3 4 2 2 2" xfId="15457" xr:uid="{00000000-0005-0000-0000-00005D3C0000}"/>
    <cellStyle name="표준 2 2 2 3 3 4 2 2 2 2" xfId="15458" xr:uid="{00000000-0005-0000-0000-00005E3C0000}"/>
    <cellStyle name="표준 2 2 2 3 3 4 2 2 2 2 2" xfId="15459" xr:uid="{00000000-0005-0000-0000-00005F3C0000}"/>
    <cellStyle name="표준 2 2 2 3 3 4 2 2 2 3" xfId="15460" xr:uid="{00000000-0005-0000-0000-0000603C0000}"/>
    <cellStyle name="표준 2 2 2 3 3 4 2 2 3" xfId="15461" xr:uid="{00000000-0005-0000-0000-0000613C0000}"/>
    <cellStyle name="표준 2 2 2 3 3 4 2 2 3 2" xfId="15462" xr:uid="{00000000-0005-0000-0000-0000623C0000}"/>
    <cellStyle name="표준 2 2 2 3 3 4 2 2 3 2 2" xfId="15463" xr:uid="{00000000-0005-0000-0000-0000633C0000}"/>
    <cellStyle name="표준 2 2 2 3 3 4 2 2 3 3" xfId="15464" xr:uid="{00000000-0005-0000-0000-0000643C0000}"/>
    <cellStyle name="표준 2 2 2 3 3 4 2 2 4" xfId="15465" xr:uid="{00000000-0005-0000-0000-0000653C0000}"/>
    <cellStyle name="표준 2 2 2 3 3 4 2 2 4 2" xfId="15466" xr:uid="{00000000-0005-0000-0000-0000663C0000}"/>
    <cellStyle name="표준 2 2 2 3 3 4 2 2 4 2 2" xfId="15467" xr:uid="{00000000-0005-0000-0000-0000673C0000}"/>
    <cellStyle name="표준 2 2 2 3 3 4 2 2 4 3" xfId="15468" xr:uid="{00000000-0005-0000-0000-0000683C0000}"/>
    <cellStyle name="표준 2 2 2 3 3 4 2 2 5" xfId="15469" xr:uid="{00000000-0005-0000-0000-0000693C0000}"/>
    <cellStyle name="표준 2 2 2 3 3 4 2 2 5 2" xfId="15470" xr:uid="{00000000-0005-0000-0000-00006A3C0000}"/>
    <cellStyle name="표준 2 2 2 3 3 4 2 2 6" xfId="15471" xr:uid="{00000000-0005-0000-0000-00006B3C0000}"/>
    <cellStyle name="표준 2 2 2 3 3 4 2 3" xfId="15472" xr:uid="{00000000-0005-0000-0000-00006C3C0000}"/>
    <cellStyle name="표준 2 2 2 3 3 4 2 3 2" xfId="15473" xr:uid="{00000000-0005-0000-0000-00006D3C0000}"/>
    <cellStyle name="표준 2 2 2 3 3 4 2 3 2 2" xfId="15474" xr:uid="{00000000-0005-0000-0000-00006E3C0000}"/>
    <cellStyle name="표준 2 2 2 3 3 4 2 3 3" xfId="15475" xr:uid="{00000000-0005-0000-0000-00006F3C0000}"/>
    <cellStyle name="표준 2 2 2 3 3 4 2 4" xfId="15476" xr:uid="{00000000-0005-0000-0000-0000703C0000}"/>
    <cellStyle name="표준 2 2 2 3 3 4 2 4 2" xfId="15477" xr:uid="{00000000-0005-0000-0000-0000713C0000}"/>
    <cellStyle name="표준 2 2 2 3 3 4 2 4 2 2" xfId="15478" xr:uid="{00000000-0005-0000-0000-0000723C0000}"/>
    <cellStyle name="표준 2 2 2 3 3 4 2 4 3" xfId="15479" xr:uid="{00000000-0005-0000-0000-0000733C0000}"/>
    <cellStyle name="표준 2 2 2 3 3 4 2 5" xfId="15480" xr:uid="{00000000-0005-0000-0000-0000743C0000}"/>
    <cellStyle name="표준 2 2 2 3 3 4 2 5 2" xfId="15481" xr:uid="{00000000-0005-0000-0000-0000753C0000}"/>
    <cellStyle name="표준 2 2 2 3 3 4 2 5 2 2" xfId="15482" xr:uid="{00000000-0005-0000-0000-0000763C0000}"/>
    <cellStyle name="표준 2 2 2 3 3 4 2 5 3" xfId="15483" xr:uid="{00000000-0005-0000-0000-0000773C0000}"/>
    <cellStyle name="표준 2 2 2 3 3 4 2 6" xfId="15484" xr:uid="{00000000-0005-0000-0000-0000783C0000}"/>
    <cellStyle name="표준 2 2 2 3 3 4 2 6 2" xfId="15485" xr:uid="{00000000-0005-0000-0000-0000793C0000}"/>
    <cellStyle name="표준 2 2 2 3 3 4 2 7" xfId="15486" xr:uid="{00000000-0005-0000-0000-00007A3C0000}"/>
    <cellStyle name="표준 2 2 2 3 3 4 2 8" xfId="15487" xr:uid="{00000000-0005-0000-0000-00007B3C0000}"/>
    <cellStyle name="표준 2 2 2 3 3 4 3" xfId="15488" xr:uid="{00000000-0005-0000-0000-00007C3C0000}"/>
    <cellStyle name="표준 2 2 2 3 3 4 3 2" xfId="15489" xr:uid="{00000000-0005-0000-0000-00007D3C0000}"/>
    <cellStyle name="표준 2 2 2 3 3 4 3 2 2" xfId="15490" xr:uid="{00000000-0005-0000-0000-00007E3C0000}"/>
    <cellStyle name="표준 2 2 2 3 3 4 3 2 2 2" xfId="15491" xr:uid="{00000000-0005-0000-0000-00007F3C0000}"/>
    <cellStyle name="표준 2 2 2 3 3 4 3 2 3" xfId="15492" xr:uid="{00000000-0005-0000-0000-0000803C0000}"/>
    <cellStyle name="표준 2 2 2 3 3 4 3 3" xfId="15493" xr:uid="{00000000-0005-0000-0000-0000813C0000}"/>
    <cellStyle name="표준 2 2 2 3 3 4 3 3 2" xfId="15494" xr:uid="{00000000-0005-0000-0000-0000823C0000}"/>
    <cellStyle name="표준 2 2 2 3 3 4 3 3 2 2" xfId="15495" xr:uid="{00000000-0005-0000-0000-0000833C0000}"/>
    <cellStyle name="표준 2 2 2 3 3 4 3 3 3" xfId="15496" xr:uid="{00000000-0005-0000-0000-0000843C0000}"/>
    <cellStyle name="표준 2 2 2 3 3 4 3 4" xfId="15497" xr:uid="{00000000-0005-0000-0000-0000853C0000}"/>
    <cellStyle name="표준 2 2 2 3 3 4 3 4 2" xfId="15498" xr:uid="{00000000-0005-0000-0000-0000863C0000}"/>
    <cellStyle name="표준 2 2 2 3 3 4 3 4 2 2" xfId="15499" xr:uid="{00000000-0005-0000-0000-0000873C0000}"/>
    <cellStyle name="표준 2 2 2 3 3 4 3 4 3" xfId="15500" xr:uid="{00000000-0005-0000-0000-0000883C0000}"/>
    <cellStyle name="표준 2 2 2 3 3 4 3 5" xfId="15501" xr:uid="{00000000-0005-0000-0000-0000893C0000}"/>
    <cellStyle name="표준 2 2 2 3 3 4 3 5 2" xfId="15502" xr:uid="{00000000-0005-0000-0000-00008A3C0000}"/>
    <cellStyle name="표준 2 2 2 3 3 4 3 6" xfId="15503" xr:uid="{00000000-0005-0000-0000-00008B3C0000}"/>
    <cellStyle name="표준 2 2 2 3 3 4 4" xfId="15504" xr:uid="{00000000-0005-0000-0000-00008C3C0000}"/>
    <cellStyle name="표준 2 2 2 3 3 4 4 2" xfId="15505" xr:uid="{00000000-0005-0000-0000-00008D3C0000}"/>
    <cellStyle name="표준 2 2 2 3 3 4 4 2 2" xfId="15506" xr:uid="{00000000-0005-0000-0000-00008E3C0000}"/>
    <cellStyle name="표준 2 2 2 3 3 4 4 3" xfId="15507" xr:uid="{00000000-0005-0000-0000-00008F3C0000}"/>
    <cellStyle name="표준 2 2 2 3 3 4 5" xfId="15508" xr:uid="{00000000-0005-0000-0000-0000903C0000}"/>
    <cellStyle name="표준 2 2 2 3 3 4 5 2" xfId="15509" xr:uid="{00000000-0005-0000-0000-0000913C0000}"/>
    <cellStyle name="표준 2 2 2 3 3 4 5 2 2" xfId="15510" xr:uid="{00000000-0005-0000-0000-0000923C0000}"/>
    <cellStyle name="표준 2 2 2 3 3 4 5 3" xfId="15511" xr:uid="{00000000-0005-0000-0000-0000933C0000}"/>
    <cellStyle name="표준 2 2 2 3 3 4 6" xfId="15512" xr:uid="{00000000-0005-0000-0000-0000943C0000}"/>
    <cellStyle name="표준 2 2 2 3 3 4 6 2" xfId="15513" xr:uid="{00000000-0005-0000-0000-0000953C0000}"/>
    <cellStyle name="표준 2 2 2 3 3 4 6 2 2" xfId="15514" xr:uid="{00000000-0005-0000-0000-0000963C0000}"/>
    <cellStyle name="표준 2 2 2 3 3 4 6 3" xfId="15515" xr:uid="{00000000-0005-0000-0000-0000973C0000}"/>
    <cellStyle name="표준 2 2 2 3 3 4 7" xfId="15516" xr:uid="{00000000-0005-0000-0000-0000983C0000}"/>
    <cellStyle name="표준 2 2 2 3 3 4 7 2" xfId="15517" xr:uid="{00000000-0005-0000-0000-0000993C0000}"/>
    <cellStyle name="표준 2 2 2 3 3 4 7 2 2" xfId="15518" xr:uid="{00000000-0005-0000-0000-00009A3C0000}"/>
    <cellStyle name="표준 2 2 2 3 3 4 7 3" xfId="15519" xr:uid="{00000000-0005-0000-0000-00009B3C0000}"/>
    <cellStyle name="표준 2 2 2 3 3 4 8" xfId="15520" xr:uid="{00000000-0005-0000-0000-00009C3C0000}"/>
    <cellStyle name="표준 2 2 2 3 3 4 8 2" xfId="15521" xr:uid="{00000000-0005-0000-0000-00009D3C0000}"/>
    <cellStyle name="표준 2 2 2 3 3 4 9" xfId="15522" xr:uid="{00000000-0005-0000-0000-00009E3C0000}"/>
    <cellStyle name="표준 2 2 2 3 3 5" xfId="15523" xr:uid="{00000000-0005-0000-0000-00009F3C0000}"/>
    <cellStyle name="표준 2 2 2 3 3 5 2" xfId="15524" xr:uid="{00000000-0005-0000-0000-0000A03C0000}"/>
    <cellStyle name="표준 2 2 2 3 3 5 2 2" xfId="15525" xr:uid="{00000000-0005-0000-0000-0000A13C0000}"/>
    <cellStyle name="표준 2 2 2 3 3 5 2 2 2" xfId="15526" xr:uid="{00000000-0005-0000-0000-0000A23C0000}"/>
    <cellStyle name="표준 2 2 2 3 3 5 2 2 2 2" xfId="15527" xr:uid="{00000000-0005-0000-0000-0000A33C0000}"/>
    <cellStyle name="표준 2 2 2 3 3 5 2 2 3" xfId="15528" xr:uid="{00000000-0005-0000-0000-0000A43C0000}"/>
    <cellStyle name="표준 2 2 2 3 3 5 2 3" xfId="15529" xr:uid="{00000000-0005-0000-0000-0000A53C0000}"/>
    <cellStyle name="표준 2 2 2 3 3 5 2 3 2" xfId="15530" xr:uid="{00000000-0005-0000-0000-0000A63C0000}"/>
    <cellStyle name="표준 2 2 2 3 3 5 2 3 2 2" xfId="15531" xr:uid="{00000000-0005-0000-0000-0000A73C0000}"/>
    <cellStyle name="표준 2 2 2 3 3 5 2 3 3" xfId="15532" xr:uid="{00000000-0005-0000-0000-0000A83C0000}"/>
    <cellStyle name="표준 2 2 2 3 3 5 2 4" xfId="15533" xr:uid="{00000000-0005-0000-0000-0000A93C0000}"/>
    <cellStyle name="표준 2 2 2 3 3 5 2 4 2" xfId="15534" xr:uid="{00000000-0005-0000-0000-0000AA3C0000}"/>
    <cellStyle name="표준 2 2 2 3 3 5 2 4 2 2" xfId="15535" xr:uid="{00000000-0005-0000-0000-0000AB3C0000}"/>
    <cellStyle name="표준 2 2 2 3 3 5 2 4 3" xfId="15536" xr:uid="{00000000-0005-0000-0000-0000AC3C0000}"/>
    <cellStyle name="표준 2 2 2 3 3 5 2 5" xfId="15537" xr:uid="{00000000-0005-0000-0000-0000AD3C0000}"/>
    <cellStyle name="표준 2 2 2 3 3 5 2 5 2" xfId="15538" xr:uid="{00000000-0005-0000-0000-0000AE3C0000}"/>
    <cellStyle name="표준 2 2 2 3 3 5 2 6" xfId="15539" xr:uid="{00000000-0005-0000-0000-0000AF3C0000}"/>
    <cellStyle name="표준 2 2 2 3 3 5 3" xfId="15540" xr:uid="{00000000-0005-0000-0000-0000B03C0000}"/>
    <cellStyle name="표준 2 2 2 3 3 5 3 2" xfId="15541" xr:uid="{00000000-0005-0000-0000-0000B13C0000}"/>
    <cellStyle name="표준 2 2 2 3 3 5 3 2 2" xfId="15542" xr:uid="{00000000-0005-0000-0000-0000B23C0000}"/>
    <cellStyle name="표준 2 2 2 3 3 5 3 3" xfId="15543" xr:uid="{00000000-0005-0000-0000-0000B33C0000}"/>
    <cellStyle name="표준 2 2 2 3 3 5 4" xfId="15544" xr:uid="{00000000-0005-0000-0000-0000B43C0000}"/>
    <cellStyle name="표준 2 2 2 3 3 5 4 2" xfId="15545" xr:uid="{00000000-0005-0000-0000-0000B53C0000}"/>
    <cellStyle name="표준 2 2 2 3 3 5 4 2 2" xfId="15546" xr:uid="{00000000-0005-0000-0000-0000B63C0000}"/>
    <cellStyle name="표준 2 2 2 3 3 5 4 3" xfId="15547" xr:uid="{00000000-0005-0000-0000-0000B73C0000}"/>
    <cellStyle name="표준 2 2 2 3 3 5 5" xfId="15548" xr:uid="{00000000-0005-0000-0000-0000B83C0000}"/>
    <cellStyle name="표준 2 2 2 3 3 5 5 2" xfId="15549" xr:uid="{00000000-0005-0000-0000-0000B93C0000}"/>
    <cellStyle name="표준 2 2 2 3 3 5 5 2 2" xfId="15550" xr:uid="{00000000-0005-0000-0000-0000BA3C0000}"/>
    <cellStyle name="표준 2 2 2 3 3 5 5 3" xfId="15551" xr:uid="{00000000-0005-0000-0000-0000BB3C0000}"/>
    <cellStyle name="표준 2 2 2 3 3 5 6" xfId="15552" xr:uid="{00000000-0005-0000-0000-0000BC3C0000}"/>
    <cellStyle name="표준 2 2 2 3 3 5 6 2" xfId="15553" xr:uid="{00000000-0005-0000-0000-0000BD3C0000}"/>
    <cellStyle name="표준 2 2 2 3 3 5 7" xfId="15554" xr:uid="{00000000-0005-0000-0000-0000BE3C0000}"/>
    <cellStyle name="표준 2 2 2 3 3 5 8" xfId="15555" xr:uid="{00000000-0005-0000-0000-0000BF3C0000}"/>
    <cellStyle name="표준 2 2 2 3 3 6" xfId="15556" xr:uid="{00000000-0005-0000-0000-0000C03C0000}"/>
    <cellStyle name="표준 2 2 2 3 3 6 2" xfId="15557" xr:uid="{00000000-0005-0000-0000-0000C13C0000}"/>
    <cellStyle name="표준 2 2 2 3 3 6 2 2" xfId="15558" xr:uid="{00000000-0005-0000-0000-0000C23C0000}"/>
    <cellStyle name="표준 2 2 2 3 3 6 2 2 2" xfId="15559" xr:uid="{00000000-0005-0000-0000-0000C33C0000}"/>
    <cellStyle name="표준 2 2 2 3 3 6 2 3" xfId="15560" xr:uid="{00000000-0005-0000-0000-0000C43C0000}"/>
    <cellStyle name="표준 2 2 2 3 3 6 3" xfId="15561" xr:uid="{00000000-0005-0000-0000-0000C53C0000}"/>
    <cellStyle name="표준 2 2 2 3 3 6 3 2" xfId="15562" xr:uid="{00000000-0005-0000-0000-0000C63C0000}"/>
    <cellStyle name="표준 2 2 2 3 3 6 3 2 2" xfId="15563" xr:uid="{00000000-0005-0000-0000-0000C73C0000}"/>
    <cellStyle name="표준 2 2 2 3 3 6 3 3" xfId="15564" xr:uid="{00000000-0005-0000-0000-0000C83C0000}"/>
    <cellStyle name="표준 2 2 2 3 3 6 4" xfId="15565" xr:uid="{00000000-0005-0000-0000-0000C93C0000}"/>
    <cellStyle name="표준 2 2 2 3 3 6 4 2" xfId="15566" xr:uid="{00000000-0005-0000-0000-0000CA3C0000}"/>
    <cellStyle name="표준 2 2 2 3 3 6 4 2 2" xfId="15567" xr:uid="{00000000-0005-0000-0000-0000CB3C0000}"/>
    <cellStyle name="표준 2 2 2 3 3 6 4 3" xfId="15568" xr:uid="{00000000-0005-0000-0000-0000CC3C0000}"/>
    <cellStyle name="표준 2 2 2 3 3 6 5" xfId="15569" xr:uid="{00000000-0005-0000-0000-0000CD3C0000}"/>
    <cellStyle name="표준 2 2 2 3 3 6 5 2" xfId="15570" xr:uid="{00000000-0005-0000-0000-0000CE3C0000}"/>
    <cellStyle name="표준 2 2 2 3 3 6 6" xfId="15571" xr:uid="{00000000-0005-0000-0000-0000CF3C0000}"/>
    <cellStyle name="표준 2 2 2 3 3 7" xfId="15572" xr:uid="{00000000-0005-0000-0000-0000D03C0000}"/>
    <cellStyle name="표준 2 2 2 3 3 7 2" xfId="15573" xr:uid="{00000000-0005-0000-0000-0000D13C0000}"/>
    <cellStyle name="표준 2 2 2 3 3 7 2 2" xfId="15574" xr:uid="{00000000-0005-0000-0000-0000D23C0000}"/>
    <cellStyle name="표준 2 2 2 3 3 7 2 2 2" xfId="15575" xr:uid="{00000000-0005-0000-0000-0000D33C0000}"/>
    <cellStyle name="표준 2 2 2 3 3 7 2 3" xfId="15576" xr:uid="{00000000-0005-0000-0000-0000D43C0000}"/>
    <cellStyle name="표준 2 2 2 3 3 7 3" xfId="15577" xr:uid="{00000000-0005-0000-0000-0000D53C0000}"/>
    <cellStyle name="표준 2 2 2 3 3 7 3 2" xfId="15578" xr:uid="{00000000-0005-0000-0000-0000D63C0000}"/>
    <cellStyle name="표준 2 2 2 3 3 7 3 2 2" xfId="15579" xr:uid="{00000000-0005-0000-0000-0000D73C0000}"/>
    <cellStyle name="표준 2 2 2 3 3 7 3 3" xfId="15580" xr:uid="{00000000-0005-0000-0000-0000D83C0000}"/>
    <cellStyle name="표준 2 2 2 3 3 7 4" xfId="15581" xr:uid="{00000000-0005-0000-0000-0000D93C0000}"/>
    <cellStyle name="표준 2 2 2 3 3 7 4 2" xfId="15582" xr:uid="{00000000-0005-0000-0000-0000DA3C0000}"/>
    <cellStyle name="표준 2 2 2 3 3 7 4 2 2" xfId="15583" xr:uid="{00000000-0005-0000-0000-0000DB3C0000}"/>
    <cellStyle name="표준 2 2 2 3 3 7 4 3" xfId="15584" xr:uid="{00000000-0005-0000-0000-0000DC3C0000}"/>
    <cellStyle name="표준 2 2 2 3 3 7 5" xfId="15585" xr:uid="{00000000-0005-0000-0000-0000DD3C0000}"/>
    <cellStyle name="표준 2 2 2 3 3 7 5 2" xfId="15586" xr:uid="{00000000-0005-0000-0000-0000DE3C0000}"/>
    <cellStyle name="표준 2 2 2 3 3 7 6" xfId="15587" xr:uid="{00000000-0005-0000-0000-0000DF3C0000}"/>
    <cellStyle name="표준 2 2 2 3 3 8" xfId="15588" xr:uid="{00000000-0005-0000-0000-0000E03C0000}"/>
    <cellStyle name="표준 2 2 2 3 3 8 2" xfId="15589" xr:uid="{00000000-0005-0000-0000-0000E13C0000}"/>
    <cellStyle name="표준 2 2 2 3 3 8 2 2" xfId="15590" xr:uid="{00000000-0005-0000-0000-0000E23C0000}"/>
    <cellStyle name="표준 2 2 2 3 3 8 3" xfId="15591" xr:uid="{00000000-0005-0000-0000-0000E33C0000}"/>
    <cellStyle name="표준 2 2 2 3 3 9" xfId="15592" xr:uid="{00000000-0005-0000-0000-0000E43C0000}"/>
    <cellStyle name="표준 2 2 2 3 3 9 2" xfId="15593" xr:uid="{00000000-0005-0000-0000-0000E53C0000}"/>
    <cellStyle name="표준 2 2 2 3 3 9 2 2" xfId="15594" xr:uid="{00000000-0005-0000-0000-0000E63C0000}"/>
    <cellStyle name="표준 2 2 2 3 3 9 3" xfId="15595" xr:uid="{00000000-0005-0000-0000-0000E73C0000}"/>
    <cellStyle name="표준 2 2 2 3 4" xfId="15596" xr:uid="{00000000-0005-0000-0000-0000E83C0000}"/>
    <cellStyle name="표준 2 2 2 3 4 10" xfId="15597" xr:uid="{00000000-0005-0000-0000-0000E93C0000}"/>
    <cellStyle name="표준 2 2 2 3 4 10 2" xfId="15598" xr:uid="{00000000-0005-0000-0000-0000EA3C0000}"/>
    <cellStyle name="표준 2 2 2 3 4 10 2 2" xfId="15599" xr:uid="{00000000-0005-0000-0000-0000EB3C0000}"/>
    <cellStyle name="표준 2 2 2 3 4 10 3" xfId="15600" xr:uid="{00000000-0005-0000-0000-0000EC3C0000}"/>
    <cellStyle name="표준 2 2 2 3 4 11" xfId="15601" xr:uid="{00000000-0005-0000-0000-0000ED3C0000}"/>
    <cellStyle name="표준 2 2 2 3 4 11 2" xfId="15602" xr:uid="{00000000-0005-0000-0000-0000EE3C0000}"/>
    <cellStyle name="표준 2 2 2 3 4 12" xfId="15603" xr:uid="{00000000-0005-0000-0000-0000EF3C0000}"/>
    <cellStyle name="표준 2 2 2 3 4 13" xfId="15604" xr:uid="{00000000-0005-0000-0000-0000F03C0000}"/>
    <cellStyle name="표준 2 2 2 3 4 2" xfId="15605" xr:uid="{00000000-0005-0000-0000-0000F13C0000}"/>
    <cellStyle name="표준 2 2 2 3 4 2 10" xfId="15606" xr:uid="{00000000-0005-0000-0000-0000F23C0000}"/>
    <cellStyle name="표준 2 2 2 3 4 2 11" xfId="15607" xr:uid="{00000000-0005-0000-0000-0000F33C0000}"/>
    <cellStyle name="표준 2 2 2 3 4 2 2" xfId="15608" xr:uid="{00000000-0005-0000-0000-0000F43C0000}"/>
    <cellStyle name="표준 2 2 2 3 4 2 2 2" xfId="15609" xr:uid="{00000000-0005-0000-0000-0000F53C0000}"/>
    <cellStyle name="표준 2 2 2 3 4 2 2 2 2" xfId="15610" xr:uid="{00000000-0005-0000-0000-0000F63C0000}"/>
    <cellStyle name="표준 2 2 2 3 4 2 2 2 2 2" xfId="15611" xr:uid="{00000000-0005-0000-0000-0000F73C0000}"/>
    <cellStyle name="표준 2 2 2 3 4 2 2 2 2 2 2" xfId="15612" xr:uid="{00000000-0005-0000-0000-0000F83C0000}"/>
    <cellStyle name="표준 2 2 2 3 4 2 2 2 2 3" xfId="15613" xr:uid="{00000000-0005-0000-0000-0000F93C0000}"/>
    <cellStyle name="표준 2 2 2 3 4 2 2 2 3" xfId="15614" xr:uid="{00000000-0005-0000-0000-0000FA3C0000}"/>
    <cellStyle name="표준 2 2 2 3 4 2 2 2 3 2" xfId="15615" xr:uid="{00000000-0005-0000-0000-0000FB3C0000}"/>
    <cellStyle name="표준 2 2 2 3 4 2 2 2 3 2 2" xfId="15616" xr:uid="{00000000-0005-0000-0000-0000FC3C0000}"/>
    <cellStyle name="표준 2 2 2 3 4 2 2 2 3 3" xfId="15617" xr:uid="{00000000-0005-0000-0000-0000FD3C0000}"/>
    <cellStyle name="표준 2 2 2 3 4 2 2 2 4" xfId="15618" xr:uid="{00000000-0005-0000-0000-0000FE3C0000}"/>
    <cellStyle name="표준 2 2 2 3 4 2 2 2 4 2" xfId="15619" xr:uid="{00000000-0005-0000-0000-0000FF3C0000}"/>
    <cellStyle name="표준 2 2 2 3 4 2 2 2 4 2 2" xfId="15620" xr:uid="{00000000-0005-0000-0000-0000003D0000}"/>
    <cellStyle name="표준 2 2 2 3 4 2 2 2 4 3" xfId="15621" xr:uid="{00000000-0005-0000-0000-0000013D0000}"/>
    <cellStyle name="표준 2 2 2 3 4 2 2 2 5" xfId="15622" xr:uid="{00000000-0005-0000-0000-0000023D0000}"/>
    <cellStyle name="표준 2 2 2 3 4 2 2 2 5 2" xfId="15623" xr:uid="{00000000-0005-0000-0000-0000033D0000}"/>
    <cellStyle name="표준 2 2 2 3 4 2 2 2 6" xfId="15624" xr:uid="{00000000-0005-0000-0000-0000043D0000}"/>
    <cellStyle name="표준 2 2 2 3 4 2 2 3" xfId="15625" xr:uid="{00000000-0005-0000-0000-0000053D0000}"/>
    <cellStyle name="표준 2 2 2 3 4 2 2 3 2" xfId="15626" xr:uid="{00000000-0005-0000-0000-0000063D0000}"/>
    <cellStyle name="표준 2 2 2 3 4 2 2 3 2 2" xfId="15627" xr:uid="{00000000-0005-0000-0000-0000073D0000}"/>
    <cellStyle name="표준 2 2 2 3 4 2 2 3 3" xfId="15628" xr:uid="{00000000-0005-0000-0000-0000083D0000}"/>
    <cellStyle name="표준 2 2 2 3 4 2 2 4" xfId="15629" xr:uid="{00000000-0005-0000-0000-0000093D0000}"/>
    <cellStyle name="표준 2 2 2 3 4 2 2 4 2" xfId="15630" xr:uid="{00000000-0005-0000-0000-00000A3D0000}"/>
    <cellStyle name="표준 2 2 2 3 4 2 2 4 2 2" xfId="15631" xr:uid="{00000000-0005-0000-0000-00000B3D0000}"/>
    <cellStyle name="표준 2 2 2 3 4 2 2 4 3" xfId="15632" xr:uid="{00000000-0005-0000-0000-00000C3D0000}"/>
    <cellStyle name="표준 2 2 2 3 4 2 2 5" xfId="15633" xr:uid="{00000000-0005-0000-0000-00000D3D0000}"/>
    <cellStyle name="표준 2 2 2 3 4 2 2 5 2" xfId="15634" xr:uid="{00000000-0005-0000-0000-00000E3D0000}"/>
    <cellStyle name="표준 2 2 2 3 4 2 2 5 2 2" xfId="15635" xr:uid="{00000000-0005-0000-0000-00000F3D0000}"/>
    <cellStyle name="표준 2 2 2 3 4 2 2 5 3" xfId="15636" xr:uid="{00000000-0005-0000-0000-0000103D0000}"/>
    <cellStyle name="표준 2 2 2 3 4 2 2 6" xfId="15637" xr:uid="{00000000-0005-0000-0000-0000113D0000}"/>
    <cellStyle name="표준 2 2 2 3 4 2 2 6 2" xfId="15638" xr:uid="{00000000-0005-0000-0000-0000123D0000}"/>
    <cellStyle name="표준 2 2 2 3 4 2 2 6 2 2" xfId="15639" xr:uid="{00000000-0005-0000-0000-0000133D0000}"/>
    <cellStyle name="표준 2 2 2 3 4 2 2 6 3" xfId="15640" xr:uid="{00000000-0005-0000-0000-0000143D0000}"/>
    <cellStyle name="표준 2 2 2 3 4 2 2 7" xfId="15641" xr:uid="{00000000-0005-0000-0000-0000153D0000}"/>
    <cellStyle name="표준 2 2 2 3 4 2 2 7 2" xfId="15642" xr:uid="{00000000-0005-0000-0000-0000163D0000}"/>
    <cellStyle name="표준 2 2 2 3 4 2 2 8" xfId="15643" xr:uid="{00000000-0005-0000-0000-0000173D0000}"/>
    <cellStyle name="표준 2 2 2 3 4 2 2 9" xfId="15644" xr:uid="{00000000-0005-0000-0000-0000183D0000}"/>
    <cellStyle name="표준 2 2 2 3 4 2 3" xfId="15645" xr:uid="{00000000-0005-0000-0000-0000193D0000}"/>
    <cellStyle name="표준 2 2 2 3 4 2 3 2" xfId="15646" xr:uid="{00000000-0005-0000-0000-00001A3D0000}"/>
    <cellStyle name="표준 2 2 2 3 4 2 3 2 2" xfId="15647" xr:uid="{00000000-0005-0000-0000-00001B3D0000}"/>
    <cellStyle name="표준 2 2 2 3 4 2 3 2 2 2" xfId="15648" xr:uid="{00000000-0005-0000-0000-00001C3D0000}"/>
    <cellStyle name="표준 2 2 2 3 4 2 3 2 3" xfId="15649" xr:uid="{00000000-0005-0000-0000-00001D3D0000}"/>
    <cellStyle name="표준 2 2 2 3 4 2 3 3" xfId="15650" xr:uid="{00000000-0005-0000-0000-00001E3D0000}"/>
    <cellStyle name="표준 2 2 2 3 4 2 3 3 2" xfId="15651" xr:uid="{00000000-0005-0000-0000-00001F3D0000}"/>
    <cellStyle name="표준 2 2 2 3 4 2 3 3 2 2" xfId="15652" xr:uid="{00000000-0005-0000-0000-0000203D0000}"/>
    <cellStyle name="표준 2 2 2 3 4 2 3 3 3" xfId="15653" xr:uid="{00000000-0005-0000-0000-0000213D0000}"/>
    <cellStyle name="표준 2 2 2 3 4 2 3 4" xfId="15654" xr:uid="{00000000-0005-0000-0000-0000223D0000}"/>
    <cellStyle name="표준 2 2 2 3 4 2 3 4 2" xfId="15655" xr:uid="{00000000-0005-0000-0000-0000233D0000}"/>
    <cellStyle name="표준 2 2 2 3 4 2 3 4 2 2" xfId="15656" xr:uid="{00000000-0005-0000-0000-0000243D0000}"/>
    <cellStyle name="표준 2 2 2 3 4 2 3 4 3" xfId="15657" xr:uid="{00000000-0005-0000-0000-0000253D0000}"/>
    <cellStyle name="표준 2 2 2 3 4 2 3 5" xfId="15658" xr:uid="{00000000-0005-0000-0000-0000263D0000}"/>
    <cellStyle name="표준 2 2 2 3 4 2 3 5 2" xfId="15659" xr:uid="{00000000-0005-0000-0000-0000273D0000}"/>
    <cellStyle name="표준 2 2 2 3 4 2 3 6" xfId="15660" xr:uid="{00000000-0005-0000-0000-0000283D0000}"/>
    <cellStyle name="표준 2 2 2 3 4 2 4" xfId="15661" xr:uid="{00000000-0005-0000-0000-0000293D0000}"/>
    <cellStyle name="표준 2 2 2 3 4 2 4 2" xfId="15662" xr:uid="{00000000-0005-0000-0000-00002A3D0000}"/>
    <cellStyle name="표준 2 2 2 3 4 2 4 2 2" xfId="15663" xr:uid="{00000000-0005-0000-0000-00002B3D0000}"/>
    <cellStyle name="표준 2 2 2 3 4 2 4 2 2 2" xfId="15664" xr:uid="{00000000-0005-0000-0000-00002C3D0000}"/>
    <cellStyle name="표준 2 2 2 3 4 2 4 2 3" xfId="15665" xr:uid="{00000000-0005-0000-0000-00002D3D0000}"/>
    <cellStyle name="표준 2 2 2 3 4 2 4 3" xfId="15666" xr:uid="{00000000-0005-0000-0000-00002E3D0000}"/>
    <cellStyle name="표준 2 2 2 3 4 2 4 3 2" xfId="15667" xr:uid="{00000000-0005-0000-0000-00002F3D0000}"/>
    <cellStyle name="표준 2 2 2 3 4 2 4 3 2 2" xfId="15668" xr:uid="{00000000-0005-0000-0000-0000303D0000}"/>
    <cellStyle name="표준 2 2 2 3 4 2 4 3 3" xfId="15669" xr:uid="{00000000-0005-0000-0000-0000313D0000}"/>
    <cellStyle name="표준 2 2 2 3 4 2 4 4" xfId="15670" xr:uid="{00000000-0005-0000-0000-0000323D0000}"/>
    <cellStyle name="표준 2 2 2 3 4 2 4 4 2" xfId="15671" xr:uid="{00000000-0005-0000-0000-0000333D0000}"/>
    <cellStyle name="표준 2 2 2 3 4 2 4 4 2 2" xfId="15672" xr:uid="{00000000-0005-0000-0000-0000343D0000}"/>
    <cellStyle name="표준 2 2 2 3 4 2 4 4 3" xfId="15673" xr:uid="{00000000-0005-0000-0000-0000353D0000}"/>
    <cellStyle name="표준 2 2 2 3 4 2 4 5" xfId="15674" xr:uid="{00000000-0005-0000-0000-0000363D0000}"/>
    <cellStyle name="표준 2 2 2 3 4 2 4 5 2" xfId="15675" xr:uid="{00000000-0005-0000-0000-0000373D0000}"/>
    <cellStyle name="표준 2 2 2 3 4 2 4 6" xfId="15676" xr:uid="{00000000-0005-0000-0000-0000383D0000}"/>
    <cellStyle name="표준 2 2 2 3 4 2 5" xfId="15677" xr:uid="{00000000-0005-0000-0000-0000393D0000}"/>
    <cellStyle name="표준 2 2 2 3 4 2 5 2" xfId="15678" xr:uid="{00000000-0005-0000-0000-00003A3D0000}"/>
    <cellStyle name="표준 2 2 2 3 4 2 5 2 2" xfId="15679" xr:uid="{00000000-0005-0000-0000-00003B3D0000}"/>
    <cellStyle name="표준 2 2 2 3 4 2 5 3" xfId="15680" xr:uid="{00000000-0005-0000-0000-00003C3D0000}"/>
    <cellStyle name="표준 2 2 2 3 4 2 6" xfId="15681" xr:uid="{00000000-0005-0000-0000-00003D3D0000}"/>
    <cellStyle name="표준 2 2 2 3 4 2 6 2" xfId="15682" xr:uid="{00000000-0005-0000-0000-00003E3D0000}"/>
    <cellStyle name="표준 2 2 2 3 4 2 6 2 2" xfId="15683" xr:uid="{00000000-0005-0000-0000-00003F3D0000}"/>
    <cellStyle name="표준 2 2 2 3 4 2 6 3" xfId="15684" xr:uid="{00000000-0005-0000-0000-0000403D0000}"/>
    <cellStyle name="표준 2 2 2 3 4 2 7" xfId="15685" xr:uid="{00000000-0005-0000-0000-0000413D0000}"/>
    <cellStyle name="표준 2 2 2 3 4 2 7 2" xfId="15686" xr:uid="{00000000-0005-0000-0000-0000423D0000}"/>
    <cellStyle name="표준 2 2 2 3 4 2 7 2 2" xfId="15687" xr:uid="{00000000-0005-0000-0000-0000433D0000}"/>
    <cellStyle name="표준 2 2 2 3 4 2 7 3" xfId="15688" xr:uid="{00000000-0005-0000-0000-0000443D0000}"/>
    <cellStyle name="표준 2 2 2 3 4 2 8" xfId="15689" xr:uid="{00000000-0005-0000-0000-0000453D0000}"/>
    <cellStyle name="표준 2 2 2 3 4 2 8 2" xfId="15690" xr:uid="{00000000-0005-0000-0000-0000463D0000}"/>
    <cellStyle name="표준 2 2 2 3 4 2 8 2 2" xfId="15691" xr:uid="{00000000-0005-0000-0000-0000473D0000}"/>
    <cellStyle name="표준 2 2 2 3 4 2 8 3" xfId="15692" xr:uid="{00000000-0005-0000-0000-0000483D0000}"/>
    <cellStyle name="표준 2 2 2 3 4 2 9" xfId="15693" xr:uid="{00000000-0005-0000-0000-0000493D0000}"/>
    <cellStyle name="표준 2 2 2 3 4 2 9 2" xfId="15694" xr:uid="{00000000-0005-0000-0000-00004A3D0000}"/>
    <cellStyle name="표준 2 2 2 3 4 3" xfId="15695" xr:uid="{00000000-0005-0000-0000-00004B3D0000}"/>
    <cellStyle name="표준 2 2 2 3 4 3 10" xfId="15696" xr:uid="{00000000-0005-0000-0000-00004C3D0000}"/>
    <cellStyle name="표준 2 2 2 3 4 3 2" xfId="15697" xr:uid="{00000000-0005-0000-0000-00004D3D0000}"/>
    <cellStyle name="표준 2 2 2 3 4 3 2 2" xfId="15698" xr:uid="{00000000-0005-0000-0000-00004E3D0000}"/>
    <cellStyle name="표준 2 2 2 3 4 3 2 2 2" xfId="15699" xr:uid="{00000000-0005-0000-0000-00004F3D0000}"/>
    <cellStyle name="표준 2 2 2 3 4 3 2 2 2 2" xfId="15700" xr:uid="{00000000-0005-0000-0000-0000503D0000}"/>
    <cellStyle name="표준 2 2 2 3 4 3 2 2 2 2 2" xfId="15701" xr:uid="{00000000-0005-0000-0000-0000513D0000}"/>
    <cellStyle name="표준 2 2 2 3 4 3 2 2 2 3" xfId="15702" xr:uid="{00000000-0005-0000-0000-0000523D0000}"/>
    <cellStyle name="표준 2 2 2 3 4 3 2 2 3" xfId="15703" xr:uid="{00000000-0005-0000-0000-0000533D0000}"/>
    <cellStyle name="표준 2 2 2 3 4 3 2 2 3 2" xfId="15704" xr:uid="{00000000-0005-0000-0000-0000543D0000}"/>
    <cellStyle name="표준 2 2 2 3 4 3 2 2 3 2 2" xfId="15705" xr:uid="{00000000-0005-0000-0000-0000553D0000}"/>
    <cellStyle name="표준 2 2 2 3 4 3 2 2 3 3" xfId="15706" xr:uid="{00000000-0005-0000-0000-0000563D0000}"/>
    <cellStyle name="표준 2 2 2 3 4 3 2 2 4" xfId="15707" xr:uid="{00000000-0005-0000-0000-0000573D0000}"/>
    <cellStyle name="표준 2 2 2 3 4 3 2 2 4 2" xfId="15708" xr:uid="{00000000-0005-0000-0000-0000583D0000}"/>
    <cellStyle name="표준 2 2 2 3 4 3 2 2 4 2 2" xfId="15709" xr:uid="{00000000-0005-0000-0000-0000593D0000}"/>
    <cellStyle name="표준 2 2 2 3 4 3 2 2 4 3" xfId="15710" xr:uid="{00000000-0005-0000-0000-00005A3D0000}"/>
    <cellStyle name="표준 2 2 2 3 4 3 2 2 5" xfId="15711" xr:uid="{00000000-0005-0000-0000-00005B3D0000}"/>
    <cellStyle name="표준 2 2 2 3 4 3 2 2 5 2" xfId="15712" xr:uid="{00000000-0005-0000-0000-00005C3D0000}"/>
    <cellStyle name="표준 2 2 2 3 4 3 2 2 6" xfId="15713" xr:uid="{00000000-0005-0000-0000-00005D3D0000}"/>
    <cellStyle name="표준 2 2 2 3 4 3 2 3" xfId="15714" xr:uid="{00000000-0005-0000-0000-00005E3D0000}"/>
    <cellStyle name="표준 2 2 2 3 4 3 2 3 2" xfId="15715" xr:uid="{00000000-0005-0000-0000-00005F3D0000}"/>
    <cellStyle name="표준 2 2 2 3 4 3 2 3 2 2" xfId="15716" xr:uid="{00000000-0005-0000-0000-0000603D0000}"/>
    <cellStyle name="표준 2 2 2 3 4 3 2 3 3" xfId="15717" xr:uid="{00000000-0005-0000-0000-0000613D0000}"/>
    <cellStyle name="표준 2 2 2 3 4 3 2 4" xfId="15718" xr:uid="{00000000-0005-0000-0000-0000623D0000}"/>
    <cellStyle name="표준 2 2 2 3 4 3 2 4 2" xfId="15719" xr:uid="{00000000-0005-0000-0000-0000633D0000}"/>
    <cellStyle name="표준 2 2 2 3 4 3 2 4 2 2" xfId="15720" xr:uid="{00000000-0005-0000-0000-0000643D0000}"/>
    <cellStyle name="표준 2 2 2 3 4 3 2 4 3" xfId="15721" xr:uid="{00000000-0005-0000-0000-0000653D0000}"/>
    <cellStyle name="표준 2 2 2 3 4 3 2 5" xfId="15722" xr:uid="{00000000-0005-0000-0000-0000663D0000}"/>
    <cellStyle name="표준 2 2 2 3 4 3 2 5 2" xfId="15723" xr:uid="{00000000-0005-0000-0000-0000673D0000}"/>
    <cellStyle name="표준 2 2 2 3 4 3 2 5 2 2" xfId="15724" xr:uid="{00000000-0005-0000-0000-0000683D0000}"/>
    <cellStyle name="표준 2 2 2 3 4 3 2 5 3" xfId="15725" xr:uid="{00000000-0005-0000-0000-0000693D0000}"/>
    <cellStyle name="표준 2 2 2 3 4 3 2 6" xfId="15726" xr:uid="{00000000-0005-0000-0000-00006A3D0000}"/>
    <cellStyle name="표준 2 2 2 3 4 3 2 6 2" xfId="15727" xr:uid="{00000000-0005-0000-0000-00006B3D0000}"/>
    <cellStyle name="표준 2 2 2 3 4 3 2 7" xfId="15728" xr:uid="{00000000-0005-0000-0000-00006C3D0000}"/>
    <cellStyle name="표준 2 2 2 3 4 3 2 8" xfId="15729" xr:uid="{00000000-0005-0000-0000-00006D3D0000}"/>
    <cellStyle name="표준 2 2 2 3 4 3 3" xfId="15730" xr:uid="{00000000-0005-0000-0000-00006E3D0000}"/>
    <cellStyle name="표준 2 2 2 3 4 3 3 2" xfId="15731" xr:uid="{00000000-0005-0000-0000-00006F3D0000}"/>
    <cellStyle name="표준 2 2 2 3 4 3 3 2 2" xfId="15732" xr:uid="{00000000-0005-0000-0000-0000703D0000}"/>
    <cellStyle name="표준 2 2 2 3 4 3 3 2 2 2" xfId="15733" xr:uid="{00000000-0005-0000-0000-0000713D0000}"/>
    <cellStyle name="표준 2 2 2 3 4 3 3 2 3" xfId="15734" xr:uid="{00000000-0005-0000-0000-0000723D0000}"/>
    <cellStyle name="표준 2 2 2 3 4 3 3 3" xfId="15735" xr:uid="{00000000-0005-0000-0000-0000733D0000}"/>
    <cellStyle name="표준 2 2 2 3 4 3 3 3 2" xfId="15736" xr:uid="{00000000-0005-0000-0000-0000743D0000}"/>
    <cellStyle name="표준 2 2 2 3 4 3 3 3 2 2" xfId="15737" xr:uid="{00000000-0005-0000-0000-0000753D0000}"/>
    <cellStyle name="표준 2 2 2 3 4 3 3 3 3" xfId="15738" xr:uid="{00000000-0005-0000-0000-0000763D0000}"/>
    <cellStyle name="표준 2 2 2 3 4 3 3 4" xfId="15739" xr:uid="{00000000-0005-0000-0000-0000773D0000}"/>
    <cellStyle name="표준 2 2 2 3 4 3 3 4 2" xfId="15740" xr:uid="{00000000-0005-0000-0000-0000783D0000}"/>
    <cellStyle name="표준 2 2 2 3 4 3 3 4 2 2" xfId="15741" xr:uid="{00000000-0005-0000-0000-0000793D0000}"/>
    <cellStyle name="표준 2 2 2 3 4 3 3 4 3" xfId="15742" xr:uid="{00000000-0005-0000-0000-00007A3D0000}"/>
    <cellStyle name="표준 2 2 2 3 4 3 3 5" xfId="15743" xr:uid="{00000000-0005-0000-0000-00007B3D0000}"/>
    <cellStyle name="표준 2 2 2 3 4 3 3 5 2" xfId="15744" xr:uid="{00000000-0005-0000-0000-00007C3D0000}"/>
    <cellStyle name="표준 2 2 2 3 4 3 3 6" xfId="15745" xr:uid="{00000000-0005-0000-0000-00007D3D0000}"/>
    <cellStyle name="표준 2 2 2 3 4 3 4" xfId="15746" xr:uid="{00000000-0005-0000-0000-00007E3D0000}"/>
    <cellStyle name="표준 2 2 2 3 4 3 4 2" xfId="15747" xr:uid="{00000000-0005-0000-0000-00007F3D0000}"/>
    <cellStyle name="표준 2 2 2 3 4 3 4 2 2" xfId="15748" xr:uid="{00000000-0005-0000-0000-0000803D0000}"/>
    <cellStyle name="표준 2 2 2 3 4 3 4 3" xfId="15749" xr:uid="{00000000-0005-0000-0000-0000813D0000}"/>
    <cellStyle name="표준 2 2 2 3 4 3 5" xfId="15750" xr:uid="{00000000-0005-0000-0000-0000823D0000}"/>
    <cellStyle name="표준 2 2 2 3 4 3 5 2" xfId="15751" xr:uid="{00000000-0005-0000-0000-0000833D0000}"/>
    <cellStyle name="표준 2 2 2 3 4 3 5 2 2" xfId="15752" xr:uid="{00000000-0005-0000-0000-0000843D0000}"/>
    <cellStyle name="표준 2 2 2 3 4 3 5 3" xfId="15753" xr:uid="{00000000-0005-0000-0000-0000853D0000}"/>
    <cellStyle name="표준 2 2 2 3 4 3 6" xfId="15754" xr:uid="{00000000-0005-0000-0000-0000863D0000}"/>
    <cellStyle name="표준 2 2 2 3 4 3 6 2" xfId="15755" xr:uid="{00000000-0005-0000-0000-0000873D0000}"/>
    <cellStyle name="표준 2 2 2 3 4 3 6 2 2" xfId="15756" xr:uid="{00000000-0005-0000-0000-0000883D0000}"/>
    <cellStyle name="표준 2 2 2 3 4 3 6 3" xfId="15757" xr:uid="{00000000-0005-0000-0000-0000893D0000}"/>
    <cellStyle name="표준 2 2 2 3 4 3 7" xfId="15758" xr:uid="{00000000-0005-0000-0000-00008A3D0000}"/>
    <cellStyle name="표준 2 2 2 3 4 3 7 2" xfId="15759" xr:uid="{00000000-0005-0000-0000-00008B3D0000}"/>
    <cellStyle name="표준 2 2 2 3 4 3 7 2 2" xfId="15760" xr:uid="{00000000-0005-0000-0000-00008C3D0000}"/>
    <cellStyle name="표준 2 2 2 3 4 3 7 3" xfId="15761" xr:uid="{00000000-0005-0000-0000-00008D3D0000}"/>
    <cellStyle name="표준 2 2 2 3 4 3 8" xfId="15762" xr:uid="{00000000-0005-0000-0000-00008E3D0000}"/>
    <cellStyle name="표준 2 2 2 3 4 3 8 2" xfId="15763" xr:uid="{00000000-0005-0000-0000-00008F3D0000}"/>
    <cellStyle name="표준 2 2 2 3 4 3 9" xfId="15764" xr:uid="{00000000-0005-0000-0000-0000903D0000}"/>
    <cellStyle name="표준 2 2 2 3 4 4" xfId="15765" xr:uid="{00000000-0005-0000-0000-0000913D0000}"/>
    <cellStyle name="표준 2 2 2 3 4 4 2" xfId="15766" xr:uid="{00000000-0005-0000-0000-0000923D0000}"/>
    <cellStyle name="표준 2 2 2 3 4 4 2 2" xfId="15767" xr:uid="{00000000-0005-0000-0000-0000933D0000}"/>
    <cellStyle name="표준 2 2 2 3 4 4 2 2 2" xfId="15768" xr:uid="{00000000-0005-0000-0000-0000943D0000}"/>
    <cellStyle name="표준 2 2 2 3 4 4 2 2 2 2" xfId="15769" xr:uid="{00000000-0005-0000-0000-0000953D0000}"/>
    <cellStyle name="표준 2 2 2 3 4 4 2 2 3" xfId="15770" xr:uid="{00000000-0005-0000-0000-0000963D0000}"/>
    <cellStyle name="표준 2 2 2 3 4 4 2 3" xfId="15771" xr:uid="{00000000-0005-0000-0000-0000973D0000}"/>
    <cellStyle name="표준 2 2 2 3 4 4 2 3 2" xfId="15772" xr:uid="{00000000-0005-0000-0000-0000983D0000}"/>
    <cellStyle name="표준 2 2 2 3 4 4 2 3 2 2" xfId="15773" xr:uid="{00000000-0005-0000-0000-0000993D0000}"/>
    <cellStyle name="표준 2 2 2 3 4 4 2 3 3" xfId="15774" xr:uid="{00000000-0005-0000-0000-00009A3D0000}"/>
    <cellStyle name="표준 2 2 2 3 4 4 2 4" xfId="15775" xr:uid="{00000000-0005-0000-0000-00009B3D0000}"/>
    <cellStyle name="표준 2 2 2 3 4 4 2 4 2" xfId="15776" xr:uid="{00000000-0005-0000-0000-00009C3D0000}"/>
    <cellStyle name="표준 2 2 2 3 4 4 2 4 2 2" xfId="15777" xr:uid="{00000000-0005-0000-0000-00009D3D0000}"/>
    <cellStyle name="표준 2 2 2 3 4 4 2 4 3" xfId="15778" xr:uid="{00000000-0005-0000-0000-00009E3D0000}"/>
    <cellStyle name="표준 2 2 2 3 4 4 2 5" xfId="15779" xr:uid="{00000000-0005-0000-0000-00009F3D0000}"/>
    <cellStyle name="표준 2 2 2 3 4 4 2 5 2" xfId="15780" xr:uid="{00000000-0005-0000-0000-0000A03D0000}"/>
    <cellStyle name="표준 2 2 2 3 4 4 2 6" xfId="15781" xr:uid="{00000000-0005-0000-0000-0000A13D0000}"/>
    <cellStyle name="표준 2 2 2 3 4 4 3" xfId="15782" xr:uid="{00000000-0005-0000-0000-0000A23D0000}"/>
    <cellStyle name="표준 2 2 2 3 4 4 3 2" xfId="15783" xr:uid="{00000000-0005-0000-0000-0000A33D0000}"/>
    <cellStyle name="표준 2 2 2 3 4 4 3 2 2" xfId="15784" xr:uid="{00000000-0005-0000-0000-0000A43D0000}"/>
    <cellStyle name="표준 2 2 2 3 4 4 3 3" xfId="15785" xr:uid="{00000000-0005-0000-0000-0000A53D0000}"/>
    <cellStyle name="표준 2 2 2 3 4 4 4" xfId="15786" xr:uid="{00000000-0005-0000-0000-0000A63D0000}"/>
    <cellStyle name="표준 2 2 2 3 4 4 4 2" xfId="15787" xr:uid="{00000000-0005-0000-0000-0000A73D0000}"/>
    <cellStyle name="표준 2 2 2 3 4 4 4 2 2" xfId="15788" xr:uid="{00000000-0005-0000-0000-0000A83D0000}"/>
    <cellStyle name="표준 2 2 2 3 4 4 4 3" xfId="15789" xr:uid="{00000000-0005-0000-0000-0000A93D0000}"/>
    <cellStyle name="표준 2 2 2 3 4 4 5" xfId="15790" xr:uid="{00000000-0005-0000-0000-0000AA3D0000}"/>
    <cellStyle name="표준 2 2 2 3 4 4 5 2" xfId="15791" xr:uid="{00000000-0005-0000-0000-0000AB3D0000}"/>
    <cellStyle name="표준 2 2 2 3 4 4 5 2 2" xfId="15792" xr:uid="{00000000-0005-0000-0000-0000AC3D0000}"/>
    <cellStyle name="표준 2 2 2 3 4 4 5 3" xfId="15793" xr:uid="{00000000-0005-0000-0000-0000AD3D0000}"/>
    <cellStyle name="표준 2 2 2 3 4 4 6" xfId="15794" xr:uid="{00000000-0005-0000-0000-0000AE3D0000}"/>
    <cellStyle name="표준 2 2 2 3 4 4 6 2" xfId="15795" xr:uid="{00000000-0005-0000-0000-0000AF3D0000}"/>
    <cellStyle name="표준 2 2 2 3 4 4 7" xfId="15796" xr:uid="{00000000-0005-0000-0000-0000B03D0000}"/>
    <cellStyle name="표준 2 2 2 3 4 4 8" xfId="15797" xr:uid="{00000000-0005-0000-0000-0000B13D0000}"/>
    <cellStyle name="표준 2 2 2 3 4 5" xfId="15798" xr:uid="{00000000-0005-0000-0000-0000B23D0000}"/>
    <cellStyle name="표준 2 2 2 3 4 5 2" xfId="15799" xr:uid="{00000000-0005-0000-0000-0000B33D0000}"/>
    <cellStyle name="표준 2 2 2 3 4 5 2 2" xfId="15800" xr:uid="{00000000-0005-0000-0000-0000B43D0000}"/>
    <cellStyle name="표준 2 2 2 3 4 5 2 2 2" xfId="15801" xr:uid="{00000000-0005-0000-0000-0000B53D0000}"/>
    <cellStyle name="표준 2 2 2 3 4 5 2 3" xfId="15802" xr:uid="{00000000-0005-0000-0000-0000B63D0000}"/>
    <cellStyle name="표준 2 2 2 3 4 5 3" xfId="15803" xr:uid="{00000000-0005-0000-0000-0000B73D0000}"/>
    <cellStyle name="표준 2 2 2 3 4 5 3 2" xfId="15804" xr:uid="{00000000-0005-0000-0000-0000B83D0000}"/>
    <cellStyle name="표준 2 2 2 3 4 5 3 2 2" xfId="15805" xr:uid="{00000000-0005-0000-0000-0000B93D0000}"/>
    <cellStyle name="표준 2 2 2 3 4 5 3 3" xfId="15806" xr:uid="{00000000-0005-0000-0000-0000BA3D0000}"/>
    <cellStyle name="표준 2 2 2 3 4 5 4" xfId="15807" xr:uid="{00000000-0005-0000-0000-0000BB3D0000}"/>
    <cellStyle name="표준 2 2 2 3 4 5 4 2" xfId="15808" xr:uid="{00000000-0005-0000-0000-0000BC3D0000}"/>
    <cellStyle name="표준 2 2 2 3 4 5 4 2 2" xfId="15809" xr:uid="{00000000-0005-0000-0000-0000BD3D0000}"/>
    <cellStyle name="표준 2 2 2 3 4 5 4 3" xfId="15810" xr:uid="{00000000-0005-0000-0000-0000BE3D0000}"/>
    <cellStyle name="표준 2 2 2 3 4 5 5" xfId="15811" xr:uid="{00000000-0005-0000-0000-0000BF3D0000}"/>
    <cellStyle name="표준 2 2 2 3 4 5 5 2" xfId="15812" xr:uid="{00000000-0005-0000-0000-0000C03D0000}"/>
    <cellStyle name="표준 2 2 2 3 4 5 6" xfId="15813" xr:uid="{00000000-0005-0000-0000-0000C13D0000}"/>
    <cellStyle name="표준 2 2 2 3 4 6" xfId="15814" xr:uid="{00000000-0005-0000-0000-0000C23D0000}"/>
    <cellStyle name="표준 2 2 2 3 4 6 2" xfId="15815" xr:uid="{00000000-0005-0000-0000-0000C33D0000}"/>
    <cellStyle name="표준 2 2 2 3 4 6 2 2" xfId="15816" xr:uid="{00000000-0005-0000-0000-0000C43D0000}"/>
    <cellStyle name="표준 2 2 2 3 4 6 2 2 2" xfId="15817" xr:uid="{00000000-0005-0000-0000-0000C53D0000}"/>
    <cellStyle name="표준 2 2 2 3 4 6 2 3" xfId="15818" xr:uid="{00000000-0005-0000-0000-0000C63D0000}"/>
    <cellStyle name="표준 2 2 2 3 4 6 3" xfId="15819" xr:uid="{00000000-0005-0000-0000-0000C73D0000}"/>
    <cellStyle name="표준 2 2 2 3 4 6 3 2" xfId="15820" xr:uid="{00000000-0005-0000-0000-0000C83D0000}"/>
    <cellStyle name="표준 2 2 2 3 4 6 3 2 2" xfId="15821" xr:uid="{00000000-0005-0000-0000-0000C93D0000}"/>
    <cellStyle name="표준 2 2 2 3 4 6 3 3" xfId="15822" xr:uid="{00000000-0005-0000-0000-0000CA3D0000}"/>
    <cellStyle name="표준 2 2 2 3 4 6 4" xfId="15823" xr:uid="{00000000-0005-0000-0000-0000CB3D0000}"/>
    <cellStyle name="표준 2 2 2 3 4 6 4 2" xfId="15824" xr:uid="{00000000-0005-0000-0000-0000CC3D0000}"/>
    <cellStyle name="표준 2 2 2 3 4 6 4 2 2" xfId="15825" xr:uid="{00000000-0005-0000-0000-0000CD3D0000}"/>
    <cellStyle name="표준 2 2 2 3 4 6 4 3" xfId="15826" xr:uid="{00000000-0005-0000-0000-0000CE3D0000}"/>
    <cellStyle name="표준 2 2 2 3 4 6 5" xfId="15827" xr:uid="{00000000-0005-0000-0000-0000CF3D0000}"/>
    <cellStyle name="표준 2 2 2 3 4 6 5 2" xfId="15828" xr:uid="{00000000-0005-0000-0000-0000D03D0000}"/>
    <cellStyle name="표준 2 2 2 3 4 6 6" xfId="15829" xr:uid="{00000000-0005-0000-0000-0000D13D0000}"/>
    <cellStyle name="표준 2 2 2 3 4 7" xfId="15830" xr:uid="{00000000-0005-0000-0000-0000D23D0000}"/>
    <cellStyle name="표준 2 2 2 3 4 7 2" xfId="15831" xr:uid="{00000000-0005-0000-0000-0000D33D0000}"/>
    <cellStyle name="표준 2 2 2 3 4 7 2 2" xfId="15832" xr:uid="{00000000-0005-0000-0000-0000D43D0000}"/>
    <cellStyle name="표준 2 2 2 3 4 7 3" xfId="15833" xr:uid="{00000000-0005-0000-0000-0000D53D0000}"/>
    <cellStyle name="표준 2 2 2 3 4 8" xfId="15834" xr:uid="{00000000-0005-0000-0000-0000D63D0000}"/>
    <cellStyle name="표준 2 2 2 3 4 8 2" xfId="15835" xr:uid="{00000000-0005-0000-0000-0000D73D0000}"/>
    <cellStyle name="표준 2 2 2 3 4 8 2 2" xfId="15836" xr:uid="{00000000-0005-0000-0000-0000D83D0000}"/>
    <cellStyle name="표준 2 2 2 3 4 8 3" xfId="15837" xr:uid="{00000000-0005-0000-0000-0000D93D0000}"/>
    <cellStyle name="표준 2 2 2 3 4 9" xfId="15838" xr:uid="{00000000-0005-0000-0000-0000DA3D0000}"/>
    <cellStyle name="표준 2 2 2 3 4 9 2" xfId="15839" xr:uid="{00000000-0005-0000-0000-0000DB3D0000}"/>
    <cellStyle name="표준 2 2 2 3 4 9 2 2" xfId="15840" xr:uid="{00000000-0005-0000-0000-0000DC3D0000}"/>
    <cellStyle name="표준 2 2 2 3 4 9 3" xfId="15841" xr:uid="{00000000-0005-0000-0000-0000DD3D0000}"/>
    <cellStyle name="표준 2 2 2 3 5" xfId="15842" xr:uid="{00000000-0005-0000-0000-0000DE3D0000}"/>
    <cellStyle name="표준 2 2 2 3 5 10" xfId="15843" xr:uid="{00000000-0005-0000-0000-0000DF3D0000}"/>
    <cellStyle name="표준 2 2 2 3 5 10 2" xfId="15844" xr:uid="{00000000-0005-0000-0000-0000E03D0000}"/>
    <cellStyle name="표준 2 2 2 3 5 11" xfId="15845" xr:uid="{00000000-0005-0000-0000-0000E13D0000}"/>
    <cellStyle name="표준 2 2 2 3 5 12" xfId="15846" xr:uid="{00000000-0005-0000-0000-0000E23D0000}"/>
    <cellStyle name="표준 2 2 2 3 5 2" xfId="15847" xr:uid="{00000000-0005-0000-0000-0000E33D0000}"/>
    <cellStyle name="표준 2 2 2 3 5 2 2" xfId="15848" xr:uid="{00000000-0005-0000-0000-0000E43D0000}"/>
    <cellStyle name="표준 2 2 2 3 5 2 2 2" xfId="15849" xr:uid="{00000000-0005-0000-0000-0000E53D0000}"/>
    <cellStyle name="표준 2 2 2 3 5 2 2 2 2" xfId="15850" xr:uid="{00000000-0005-0000-0000-0000E63D0000}"/>
    <cellStyle name="표준 2 2 2 3 5 2 2 2 2 2" xfId="15851" xr:uid="{00000000-0005-0000-0000-0000E73D0000}"/>
    <cellStyle name="표준 2 2 2 3 5 2 2 2 3" xfId="15852" xr:uid="{00000000-0005-0000-0000-0000E83D0000}"/>
    <cellStyle name="표준 2 2 2 3 5 2 2 3" xfId="15853" xr:uid="{00000000-0005-0000-0000-0000E93D0000}"/>
    <cellStyle name="표준 2 2 2 3 5 2 2 3 2" xfId="15854" xr:uid="{00000000-0005-0000-0000-0000EA3D0000}"/>
    <cellStyle name="표준 2 2 2 3 5 2 2 3 2 2" xfId="15855" xr:uid="{00000000-0005-0000-0000-0000EB3D0000}"/>
    <cellStyle name="표준 2 2 2 3 5 2 2 3 3" xfId="15856" xr:uid="{00000000-0005-0000-0000-0000EC3D0000}"/>
    <cellStyle name="표준 2 2 2 3 5 2 2 4" xfId="15857" xr:uid="{00000000-0005-0000-0000-0000ED3D0000}"/>
    <cellStyle name="표준 2 2 2 3 5 2 2 4 2" xfId="15858" xr:uid="{00000000-0005-0000-0000-0000EE3D0000}"/>
    <cellStyle name="표준 2 2 2 3 5 2 2 4 2 2" xfId="15859" xr:uid="{00000000-0005-0000-0000-0000EF3D0000}"/>
    <cellStyle name="표준 2 2 2 3 5 2 2 4 3" xfId="15860" xr:uid="{00000000-0005-0000-0000-0000F03D0000}"/>
    <cellStyle name="표준 2 2 2 3 5 2 2 5" xfId="15861" xr:uid="{00000000-0005-0000-0000-0000F13D0000}"/>
    <cellStyle name="표준 2 2 2 3 5 2 2 5 2" xfId="15862" xr:uid="{00000000-0005-0000-0000-0000F23D0000}"/>
    <cellStyle name="표준 2 2 2 3 5 2 2 6" xfId="15863" xr:uid="{00000000-0005-0000-0000-0000F33D0000}"/>
    <cellStyle name="표준 2 2 2 3 5 2 3" xfId="15864" xr:uid="{00000000-0005-0000-0000-0000F43D0000}"/>
    <cellStyle name="표준 2 2 2 3 5 2 3 2" xfId="15865" xr:uid="{00000000-0005-0000-0000-0000F53D0000}"/>
    <cellStyle name="표준 2 2 2 3 5 2 3 2 2" xfId="15866" xr:uid="{00000000-0005-0000-0000-0000F63D0000}"/>
    <cellStyle name="표준 2 2 2 3 5 2 3 3" xfId="15867" xr:uid="{00000000-0005-0000-0000-0000F73D0000}"/>
    <cellStyle name="표준 2 2 2 3 5 2 4" xfId="15868" xr:uid="{00000000-0005-0000-0000-0000F83D0000}"/>
    <cellStyle name="표준 2 2 2 3 5 2 4 2" xfId="15869" xr:uid="{00000000-0005-0000-0000-0000F93D0000}"/>
    <cellStyle name="표준 2 2 2 3 5 2 4 2 2" xfId="15870" xr:uid="{00000000-0005-0000-0000-0000FA3D0000}"/>
    <cellStyle name="표준 2 2 2 3 5 2 4 3" xfId="15871" xr:uid="{00000000-0005-0000-0000-0000FB3D0000}"/>
    <cellStyle name="표준 2 2 2 3 5 2 5" xfId="15872" xr:uid="{00000000-0005-0000-0000-0000FC3D0000}"/>
    <cellStyle name="표준 2 2 2 3 5 2 5 2" xfId="15873" xr:uid="{00000000-0005-0000-0000-0000FD3D0000}"/>
    <cellStyle name="표준 2 2 2 3 5 2 5 2 2" xfId="15874" xr:uid="{00000000-0005-0000-0000-0000FE3D0000}"/>
    <cellStyle name="표준 2 2 2 3 5 2 5 3" xfId="15875" xr:uid="{00000000-0005-0000-0000-0000FF3D0000}"/>
    <cellStyle name="표준 2 2 2 3 5 2 6" xfId="15876" xr:uid="{00000000-0005-0000-0000-0000003E0000}"/>
    <cellStyle name="표준 2 2 2 3 5 2 6 2" xfId="15877" xr:uid="{00000000-0005-0000-0000-0000013E0000}"/>
    <cellStyle name="표준 2 2 2 3 5 2 6 2 2" xfId="15878" xr:uid="{00000000-0005-0000-0000-0000023E0000}"/>
    <cellStyle name="표준 2 2 2 3 5 2 6 3" xfId="15879" xr:uid="{00000000-0005-0000-0000-0000033E0000}"/>
    <cellStyle name="표준 2 2 2 3 5 2 7" xfId="15880" xr:uid="{00000000-0005-0000-0000-0000043E0000}"/>
    <cellStyle name="표준 2 2 2 3 5 2 7 2" xfId="15881" xr:uid="{00000000-0005-0000-0000-0000053E0000}"/>
    <cellStyle name="표준 2 2 2 3 5 2 8" xfId="15882" xr:uid="{00000000-0005-0000-0000-0000063E0000}"/>
    <cellStyle name="표준 2 2 2 3 5 2 9" xfId="15883" xr:uid="{00000000-0005-0000-0000-0000073E0000}"/>
    <cellStyle name="표준 2 2 2 3 5 3" xfId="15884" xr:uid="{00000000-0005-0000-0000-0000083E0000}"/>
    <cellStyle name="표준 2 2 2 3 5 3 2" xfId="15885" xr:uid="{00000000-0005-0000-0000-0000093E0000}"/>
    <cellStyle name="표준 2 2 2 3 5 3 2 2" xfId="15886" xr:uid="{00000000-0005-0000-0000-00000A3E0000}"/>
    <cellStyle name="표준 2 2 2 3 5 3 2 2 2" xfId="15887" xr:uid="{00000000-0005-0000-0000-00000B3E0000}"/>
    <cellStyle name="표준 2 2 2 3 5 3 2 2 2 2" xfId="15888" xr:uid="{00000000-0005-0000-0000-00000C3E0000}"/>
    <cellStyle name="표준 2 2 2 3 5 3 2 2 3" xfId="15889" xr:uid="{00000000-0005-0000-0000-00000D3E0000}"/>
    <cellStyle name="표준 2 2 2 3 5 3 2 3" xfId="15890" xr:uid="{00000000-0005-0000-0000-00000E3E0000}"/>
    <cellStyle name="표준 2 2 2 3 5 3 2 3 2" xfId="15891" xr:uid="{00000000-0005-0000-0000-00000F3E0000}"/>
    <cellStyle name="표준 2 2 2 3 5 3 2 3 2 2" xfId="15892" xr:uid="{00000000-0005-0000-0000-0000103E0000}"/>
    <cellStyle name="표준 2 2 2 3 5 3 2 3 3" xfId="15893" xr:uid="{00000000-0005-0000-0000-0000113E0000}"/>
    <cellStyle name="표준 2 2 2 3 5 3 2 4" xfId="15894" xr:uid="{00000000-0005-0000-0000-0000123E0000}"/>
    <cellStyle name="표준 2 2 2 3 5 3 2 4 2" xfId="15895" xr:uid="{00000000-0005-0000-0000-0000133E0000}"/>
    <cellStyle name="표준 2 2 2 3 5 3 2 4 2 2" xfId="15896" xr:uid="{00000000-0005-0000-0000-0000143E0000}"/>
    <cellStyle name="표준 2 2 2 3 5 3 2 4 3" xfId="15897" xr:uid="{00000000-0005-0000-0000-0000153E0000}"/>
    <cellStyle name="표준 2 2 2 3 5 3 2 5" xfId="15898" xr:uid="{00000000-0005-0000-0000-0000163E0000}"/>
    <cellStyle name="표준 2 2 2 3 5 3 2 5 2" xfId="15899" xr:uid="{00000000-0005-0000-0000-0000173E0000}"/>
    <cellStyle name="표준 2 2 2 3 5 3 2 6" xfId="15900" xr:uid="{00000000-0005-0000-0000-0000183E0000}"/>
    <cellStyle name="표준 2 2 2 3 5 3 3" xfId="15901" xr:uid="{00000000-0005-0000-0000-0000193E0000}"/>
    <cellStyle name="표준 2 2 2 3 5 3 3 2" xfId="15902" xr:uid="{00000000-0005-0000-0000-00001A3E0000}"/>
    <cellStyle name="표준 2 2 2 3 5 3 3 2 2" xfId="15903" xr:uid="{00000000-0005-0000-0000-00001B3E0000}"/>
    <cellStyle name="표준 2 2 2 3 5 3 3 3" xfId="15904" xr:uid="{00000000-0005-0000-0000-00001C3E0000}"/>
    <cellStyle name="표준 2 2 2 3 5 3 4" xfId="15905" xr:uid="{00000000-0005-0000-0000-00001D3E0000}"/>
    <cellStyle name="표준 2 2 2 3 5 3 4 2" xfId="15906" xr:uid="{00000000-0005-0000-0000-00001E3E0000}"/>
    <cellStyle name="표준 2 2 2 3 5 3 4 2 2" xfId="15907" xr:uid="{00000000-0005-0000-0000-00001F3E0000}"/>
    <cellStyle name="표준 2 2 2 3 5 3 4 3" xfId="15908" xr:uid="{00000000-0005-0000-0000-0000203E0000}"/>
    <cellStyle name="표준 2 2 2 3 5 3 5" xfId="15909" xr:uid="{00000000-0005-0000-0000-0000213E0000}"/>
    <cellStyle name="표준 2 2 2 3 5 3 5 2" xfId="15910" xr:uid="{00000000-0005-0000-0000-0000223E0000}"/>
    <cellStyle name="표준 2 2 2 3 5 3 5 2 2" xfId="15911" xr:uid="{00000000-0005-0000-0000-0000233E0000}"/>
    <cellStyle name="표준 2 2 2 3 5 3 5 3" xfId="15912" xr:uid="{00000000-0005-0000-0000-0000243E0000}"/>
    <cellStyle name="표준 2 2 2 3 5 3 6" xfId="15913" xr:uid="{00000000-0005-0000-0000-0000253E0000}"/>
    <cellStyle name="표준 2 2 2 3 5 3 6 2" xfId="15914" xr:uid="{00000000-0005-0000-0000-0000263E0000}"/>
    <cellStyle name="표준 2 2 2 3 5 3 7" xfId="15915" xr:uid="{00000000-0005-0000-0000-0000273E0000}"/>
    <cellStyle name="표준 2 2 2 3 5 3 8" xfId="15916" xr:uid="{00000000-0005-0000-0000-0000283E0000}"/>
    <cellStyle name="표준 2 2 2 3 5 4" xfId="15917" xr:uid="{00000000-0005-0000-0000-0000293E0000}"/>
    <cellStyle name="표준 2 2 2 3 5 4 2" xfId="15918" xr:uid="{00000000-0005-0000-0000-00002A3E0000}"/>
    <cellStyle name="표준 2 2 2 3 5 4 2 2" xfId="15919" xr:uid="{00000000-0005-0000-0000-00002B3E0000}"/>
    <cellStyle name="표준 2 2 2 3 5 4 2 2 2" xfId="15920" xr:uid="{00000000-0005-0000-0000-00002C3E0000}"/>
    <cellStyle name="표준 2 2 2 3 5 4 2 3" xfId="15921" xr:uid="{00000000-0005-0000-0000-00002D3E0000}"/>
    <cellStyle name="표준 2 2 2 3 5 4 3" xfId="15922" xr:uid="{00000000-0005-0000-0000-00002E3E0000}"/>
    <cellStyle name="표준 2 2 2 3 5 4 3 2" xfId="15923" xr:uid="{00000000-0005-0000-0000-00002F3E0000}"/>
    <cellStyle name="표준 2 2 2 3 5 4 3 2 2" xfId="15924" xr:uid="{00000000-0005-0000-0000-0000303E0000}"/>
    <cellStyle name="표준 2 2 2 3 5 4 3 3" xfId="15925" xr:uid="{00000000-0005-0000-0000-0000313E0000}"/>
    <cellStyle name="표준 2 2 2 3 5 4 4" xfId="15926" xr:uid="{00000000-0005-0000-0000-0000323E0000}"/>
    <cellStyle name="표준 2 2 2 3 5 4 4 2" xfId="15927" xr:uid="{00000000-0005-0000-0000-0000333E0000}"/>
    <cellStyle name="표준 2 2 2 3 5 4 4 2 2" xfId="15928" xr:uid="{00000000-0005-0000-0000-0000343E0000}"/>
    <cellStyle name="표준 2 2 2 3 5 4 4 3" xfId="15929" xr:uid="{00000000-0005-0000-0000-0000353E0000}"/>
    <cellStyle name="표준 2 2 2 3 5 4 5" xfId="15930" xr:uid="{00000000-0005-0000-0000-0000363E0000}"/>
    <cellStyle name="표준 2 2 2 3 5 4 5 2" xfId="15931" xr:uid="{00000000-0005-0000-0000-0000373E0000}"/>
    <cellStyle name="표준 2 2 2 3 5 4 6" xfId="15932" xr:uid="{00000000-0005-0000-0000-0000383E0000}"/>
    <cellStyle name="표준 2 2 2 3 5 5" xfId="15933" xr:uid="{00000000-0005-0000-0000-0000393E0000}"/>
    <cellStyle name="표준 2 2 2 3 5 5 2" xfId="15934" xr:uid="{00000000-0005-0000-0000-00003A3E0000}"/>
    <cellStyle name="표준 2 2 2 3 5 5 2 2" xfId="15935" xr:uid="{00000000-0005-0000-0000-00003B3E0000}"/>
    <cellStyle name="표준 2 2 2 3 5 5 2 2 2" xfId="15936" xr:uid="{00000000-0005-0000-0000-00003C3E0000}"/>
    <cellStyle name="표준 2 2 2 3 5 5 2 3" xfId="15937" xr:uid="{00000000-0005-0000-0000-00003D3E0000}"/>
    <cellStyle name="표준 2 2 2 3 5 5 3" xfId="15938" xr:uid="{00000000-0005-0000-0000-00003E3E0000}"/>
    <cellStyle name="표준 2 2 2 3 5 5 3 2" xfId="15939" xr:uid="{00000000-0005-0000-0000-00003F3E0000}"/>
    <cellStyle name="표준 2 2 2 3 5 5 3 2 2" xfId="15940" xr:uid="{00000000-0005-0000-0000-0000403E0000}"/>
    <cellStyle name="표준 2 2 2 3 5 5 3 3" xfId="15941" xr:uid="{00000000-0005-0000-0000-0000413E0000}"/>
    <cellStyle name="표준 2 2 2 3 5 5 4" xfId="15942" xr:uid="{00000000-0005-0000-0000-0000423E0000}"/>
    <cellStyle name="표준 2 2 2 3 5 5 4 2" xfId="15943" xr:uid="{00000000-0005-0000-0000-0000433E0000}"/>
    <cellStyle name="표준 2 2 2 3 5 5 4 2 2" xfId="15944" xr:uid="{00000000-0005-0000-0000-0000443E0000}"/>
    <cellStyle name="표준 2 2 2 3 5 5 4 3" xfId="15945" xr:uid="{00000000-0005-0000-0000-0000453E0000}"/>
    <cellStyle name="표준 2 2 2 3 5 5 5" xfId="15946" xr:uid="{00000000-0005-0000-0000-0000463E0000}"/>
    <cellStyle name="표준 2 2 2 3 5 5 5 2" xfId="15947" xr:uid="{00000000-0005-0000-0000-0000473E0000}"/>
    <cellStyle name="표준 2 2 2 3 5 5 6" xfId="15948" xr:uid="{00000000-0005-0000-0000-0000483E0000}"/>
    <cellStyle name="표준 2 2 2 3 5 6" xfId="15949" xr:uid="{00000000-0005-0000-0000-0000493E0000}"/>
    <cellStyle name="표준 2 2 2 3 5 6 2" xfId="15950" xr:uid="{00000000-0005-0000-0000-00004A3E0000}"/>
    <cellStyle name="표준 2 2 2 3 5 6 2 2" xfId="15951" xr:uid="{00000000-0005-0000-0000-00004B3E0000}"/>
    <cellStyle name="표준 2 2 2 3 5 6 3" xfId="15952" xr:uid="{00000000-0005-0000-0000-00004C3E0000}"/>
    <cellStyle name="표준 2 2 2 3 5 7" xfId="15953" xr:uid="{00000000-0005-0000-0000-00004D3E0000}"/>
    <cellStyle name="표준 2 2 2 3 5 7 2" xfId="15954" xr:uid="{00000000-0005-0000-0000-00004E3E0000}"/>
    <cellStyle name="표준 2 2 2 3 5 7 2 2" xfId="15955" xr:uid="{00000000-0005-0000-0000-00004F3E0000}"/>
    <cellStyle name="표준 2 2 2 3 5 7 3" xfId="15956" xr:uid="{00000000-0005-0000-0000-0000503E0000}"/>
    <cellStyle name="표준 2 2 2 3 5 8" xfId="15957" xr:uid="{00000000-0005-0000-0000-0000513E0000}"/>
    <cellStyle name="표준 2 2 2 3 5 8 2" xfId="15958" xr:uid="{00000000-0005-0000-0000-0000523E0000}"/>
    <cellStyle name="표준 2 2 2 3 5 8 2 2" xfId="15959" xr:uid="{00000000-0005-0000-0000-0000533E0000}"/>
    <cellStyle name="표준 2 2 2 3 5 8 3" xfId="15960" xr:uid="{00000000-0005-0000-0000-0000543E0000}"/>
    <cellStyle name="표준 2 2 2 3 5 9" xfId="15961" xr:uid="{00000000-0005-0000-0000-0000553E0000}"/>
    <cellStyle name="표준 2 2 2 3 5 9 2" xfId="15962" xr:uid="{00000000-0005-0000-0000-0000563E0000}"/>
    <cellStyle name="표준 2 2 2 3 5 9 2 2" xfId="15963" xr:uid="{00000000-0005-0000-0000-0000573E0000}"/>
    <cellStyle name="표준 2 2 2 3 5 9 3" xfId="15964" xr:uid="{00000000-0005-0000-0000-0000583E0000}"/>
    <cellStyle name="표준 2 2 2 3 6" xfId="15965" xr:uid="{00000000-0005-0000-0000-0000593E0000}"/>
    <cellStyle name="표준 2 2 2 3 6 10" xfId="15966" xr:uid="{00000000-0005-0000-0000-00005A3E0000}"/>
    <cellStyle name="표준 2 2 2 3 6 11" xfId="15967" xr:uid="{00000000-0005-0000-0000-00005B3E0000}"/>
    <cellStyle name="표준 2 2 2 3 6 2" xfId="15968" xr:uid="{00000000-0005-0000-0000-00005C3E0000}"/>
    <cellStyle name="표준 2 2 2 3 6 2 2" xfId="15969" xr:uid="{00000000-0005-0000-0000-00005D3E0000}"/>
    <cellStyle name="표준 2 2 2 3 6 2 2 2" xfId="15970" xr:uid="{00000000-0005-0000-0000-00005E3E0000}"/>
    <cellStyle name="표준 2 2 2 3 6 2 2 2 2" xfId="15971" xr:uid="{00000000-0005-0000-0000-00005F3E0000}"/>
    <cellStyle name="표준 2 2 2 3 6 2 2 2 2 2" xfId="15972" xr:uid="{00000000-0005-0000-0000-0000603E0000}"/>
    <cellStyle name="표준 2 2 2 3 6 2 2 2 3" xfId="15973" xr:uid="{00000000-0005-0000-0000-0000613E0000}"/>
    <cellStyle name="표준 2 2 2 3 6 2 2 3" xfId="15974" xr:uid="{00000000-0005-0000-0000-0000623E0000}"/>
    <cellStyle name="표준 2 2 2 3 6 2 2 3 2" xfId="15975" xr:uid="{00000000-0005-0000-0000-0000633E0000}"/>
    <cellStyle name="표준 2 2 2 3 6 2 2 3 2 2" xfId="15976" xr:uid="{00000000-0005-0000-0000-0000643E0000}"/>
    <cellStyle name="표준 2 2 2 3 6 2 2 3 3" xfId="15977" xr:uid="{00000000-0005-0000-0000-0000653E0000}"/>
    <cellStyle name="표준 2 2 2 3 6 2 2 4" xfId="15978" xr:uid="{00000000-0005-0000-0000-0000663E0000}"/>
    <cellStyle name="표준 2 2 2 3 6 2 2 4 2" xfId="15979" xr:uid="{00000000-0005-0000-0000-0000673E0000}"/>
    <cellStyle name="표준 2 2 2 3 6 2 2 4 2 2" xfId="15980" xr:uid="{00000000-0005-0000-0000-0000683E0000}"/>
    <cellStyle name="표준 2 2 2 3 6 2 2 4 3" xfId="15981" xr:uid="{00000000-0005-0000-0000-0000693E0000}"/>
    <cellStyle name="표준 2 2 2 3 6 2 2 5" xfId="15982" xr:uid="{00000000-0005-0000-0000-00006A3E0000}"/>
    <cellStyle name="표준 2 2 2 3 6 2 2 5 2" xfId="15983" xr:uid="{00000000-0005-0000-0000-00006B3E0000}"/>
    <cellStyle name="표준 2 2 2 3 6 2 2 6" xfId="15984" xr:uid="{00000000-0005-0000-0000-00006C3E0000}"/>
    <cellStyle name="표준 2 2 2 3 6 2 3" xfId="15985" xr:uid="{00000000-0005-0000-0000-00006D3E0000}"/>
    <cellStyle name="표준 2 2 2 3 6 2 3 2" xfId="15986" xr:uid="{00000000-0005-0000-0000-00006E3E0000}"/>
    <cellStyle name="표준 2 2 2 3 6 2 3 2 2" xfId="15987" xr:uid="{00000000-0005-0000-0000-00006F3E0000}"/>
    <cellStyle name="표준 2 2 2 3 6 2 3 3" xfId="15988" xr:uid="{00000000-0005-0000-0000-0000703E0000}"/>
    <cellStyle name="표준 2 2 2 3 6 2 4" xfId="15989" xr:uid="{00000000-0005-0000-0000-0000713E0000}"/>
    <cellStyle name="표준 2 2 2 3 6 2 4 2" xfId="15990" xr:uid="{00000000-0005-0000-0000-0000723E0000}"/>
    <cellStyle name="표준 2 2 2 3 6 2 4 2 2" xfId="15991" xr:uid="{00000000-0005-0000-0000-0000733E0000}"/>
    <cellStyle name="표준 2 2 2 3 6 2 4 3" xfId="15992" xr:uid="{00000000-0005-0000-0000-0000743E0000}"/>
    <cellStyle name="표준 2 2 2 3 6 2 5" xfId="15993" xr:uid="{00000000-0005-0000-0000-0000753E0000}"/>
    <cellStyle name="표준 2 2 2 3 6 2 5 2" xfId="15994" xr:uid="{00000000-0005-0000-0000-0000763E0000}"/>
    <cellStyle name="표준 2 2 2 3 6 2 5 2 2" xfId="15995" xr:uid="{00000000-0005-0000-0000-0000773E0000}"/>
    <cellStyle name="표준 2 2 2 3 6 2 5 3" xfId="15996" xr:uid="{00000000-0005-0000-0000-0000783E0000}"/>
    <cellStyle name="표준 2 2 2 3 6 2 6" xfId="15997" xr:uid="{00000000-0005-0000-0000-0000793E0000}"/>
    <cellStyle name="표준 2 2 2 3 6 2 6 2" xfId="15998" xr:uid="{00000000-0005-0000-0000-00007A3E0000}"/>
    <cellStyle name="표준 2 2 2 3 6 2 6 2 2" xfId="15999" xr:uid="{00000000-0005-0000-0000-00007B3E0000}"/>
    <cellStyle name="표준 2 2 2 3 6 2 6 3" xfId="16000" xr:uid="{00000000-0005-0000-0000-00007C3E0000}"/>
    <cellStyle name="표준 2 2 2 3 6 2 7" xfId="16001" xr:uid="{00000000-0005-0000-0000-00007D3E0000}"/>
    <cellStyle name="표준 2 2 2 3 6 2 7 2" xfId="16002" xr:uid="{00000000-0005-0000-0000-00007E3E0000}"/>
    <cellStyle name="표준 2 2 2 3 6 2 8" xfId="16003" xr:uid="{00000000-0005-0000-0000-00007F3E0000}"/>
    <cellStyle name="표준 2 2 2 3 6 2 9" xfId="16004" xr:uid="{00000000-0005-0000-0000-0000803E0000}"/>
    <cellStyle name="표준 2 2 2 3 6 3" xfId="16005" xr:uid="{00000000-0005-0000-0000-0000813E0000}"/>
    <cellStyle name="표준 2 2 2 3 6 3 2" xfId="16006" xr:uid="{00000000-0005-0000-0000-0000823E0000}"/>
    <cellStyle name="표준 2 2 2 3 6 3 2 2" xfId="16007" xr:uid="{00000000-0005-0000-0000-0000833E0000}"/>
    <cellStyle name="표준 2 2 2 3 6 3 2 2 2" xfId="16008" xr:uid="{00000000-0005-0000-0000-0000843E0000}"/>
    <cellStyle name="표준 2 2 2 3 6 3 2 3" xfId="16009" xr:uid="{00000000-0005-0000-0000-0000853E0000}"/>
    <cellStyle name="표준 2 2 2 3 6 3 3" xfId="16010" xr:uid="{00000000-0005-0000-0000-0000863E0000}"/>
    <cellStyle name="표준 2 2 2 3 6 3 3 2" xfId="16011" xr:uid="{00000000-0005-0000-0000-0000873E0000}"/>
    <cellStyle name="표준 2 2 2 3 6 3 3 2 2" xfId="16012" xr:uid="{00000000-0005-0000-0000-0000883E0000}"/>
    <cellStyle name="표준 2 2 2 3 6 3 3 3" xfId="16013" xr:uid="{00000000-0005-0000-0000-0000893E0000}"/>
    <cellStyle name="표준 2 2 2 3 6 3 4" xfId="16014" xr:uid="{00000000-0005-0000-0000-00008A3E0000}"/>
    <cellStyle name="표준 2 2 2 3 6 3 4 2" xfId="16015" xr:uid="{00000000-0005-0000-0000-00008B3E0000}"/>
    <cellStyle name="표준 2 2 2 3 6 3 4 2 2" xfId="16016" xr:uid="{00000000-0005-0000-0000-00008C3E0000}"/>
    <cellStyle name="표준 2 2 2 3 6 3 4 3" xfId="16017" xr:uid="{00000000-0005-0000-0000-00008D3E0000}"/>
    <cellStyle name="표준 2 2 2 3 6 3 5" xfId="16018" xr:uid="{00000000-0005-0000-0000-00008E3E0000}"/>
    <cellStyle name="표준 2 2 2 3 6 3 5 2" xfId="16019" xr:uid="{00000000-0005-0000-0000-00008F3E0000}"/>
    <cellStyle name="표준 2 2 2 3 6 3 6" xfId="16020" xr:uid="{00000000-0005-0000-0000-0000903E0000}"/>
    <cellStyle name="표준 2 2 2 3 6 4" xfId="16021" xr:uid="{00000000-0005-0000-0000-0000913E0000}"/>
    <cellStyle name="표준 2 2 2 3 6 4 2" xfId="16022" xr:uid="{00000000-0005-0000-0000-0000923E0000}"/>
    <cellStyle name="표준 2 2 2 3 6 4 2 2" xfId="16023" xr:uid="{00000000-0005-0000-0000-0000933E0000}"/>
    <cellStyle name="표준 2 2 2 3 6 4 2 2 2" xfId="16024" xr:uid="{00000000-0005-0000-0000-0000943E0000}"/>
    <cellStyle name="표준 2 2 2 3 6 4 2 3" xfId="16025" xr:uid="{00000000-0005-0000-0000-0000953E0000}"/>
    <cellStyle name="표준 2 2 2 3 6 4 3" xfId="16026" xr:uid="{00000000-0005-0000-0000-0000963E0000}"/>
    <cellStyle name="표준 2 2 2 3 6 4 3 2" xfId="16027" xr:uid="{00000000-0005-0000-0000-0000973E0000}"/>
    <cellStyle name="표준 2 2 2 3 6 4 3 2 2" xfId="16028" xr:uid="{00000000-0005-0000-0000-0000983E0000}"/>
    <cellStyle name="표준 2 2 2 3 6 4 3 3" xfId="16029" xr:uid="{00000000-0005-0000-0000-0000993E0000}"/>
    <cellStyle name="표준 2 2 2 3 6 4 4" xfId="16030" xr:uid="{00000000-0005-0000-0000-00009A3E0000}"/>
    <cellStyle name="표준 2 2 2 3 6 4 4 2" xfId="16031" xr:uid="{00000000-0005-0000-0000-00009B3E0000}"/>
    <cellStyle name="표준 2 2 2 3 6 4 4 2 2" xfId="16032" xr:uid="{00000000-0005-0000-0000-00009C3E0000}"/>
    <cellStyle name="표준 2 2 2 3 6 4 4 3" xfId="16033" xr:uid="{00000000-0005-0000-0000-00009D3E0000}"/>
    <cellStyle name="표준 2 2 2 3 6 4 5" xfId="16034" xr:uid="{00000000-0005-0000-0000-00009E3E0000}"/>
    <cellStyle name="표준 2 2 2 3 6 4 5 2" xfId="16035" xr:uid="{00000000-0005-0000-0000-00009F3E0000}"/>
    <cellStyle name="표준 2 2 2 3 6 4 6" xfId="16036" xr:uid="{00000000-0005-0000-0000-0000A03E0000}"/>
    <cellStyle name="표준 2 2 2 3 6 5" xfId="16037" xr:uid="{00000000-0005-0000-0000-0000A13E0000}"/>
    <cellStyle name="표준 2 2 2 3 6 5 2" xfId="16038" xr:uid="{00000000-0005-0000-0000-0000A23E0000}"/>
    <cellStyle name="표준 2 2 2 3 6 5 2 2" xfId="16039" xr:uid="{00000000-0005-0000-0000-0000A33E0000}"/>
    <cellStyle name="표준 2 2 2 3 6 5 3" xfId="16040" xr:uid="{00000000-0005-0000-0000-0000A43E0000}"/>
    <cellStyle name="표준 2 2 2 3 6 6" xfId="16041" xr:uid="{00000000-0005-0000-0000-0000A53E0000}"/>
    <cellStyle name="표준 2 2 2 3 6 6 2" xfId="16042" xr:uid="{00000000-0005-0000-0000-0000A63E0000}"/>
    <cellStyle name="표준 2 2 2 3 6 6 2 2" xfId="16043" xr:uid="{00000000-0005-0000-0000-0000A73E0000}"/>
    <cellStyle name="표준 2 2 2 3 6 6 3" xfId="16044" xr:uid="{00000000-0005-0000-0000-0000A83E0000}"/>
    <cellStyle name="표준 2 2 2 3 6 7" xfId="16045" xr:uid="{00000000-0005-0000-0000-0000A93E0000}"/>
    <cellStyle name="표준 2 2 2 3 6 7 2" xfId="16046" xr:uid="{00000000-0005-0000-0000-0000AA3E0000}"/>
    <cellStyle name="표준 2 2 2 3 6 7 2 2" xfId="16047" xr:uid="{00000000-0005-0000-0000-0000AB3E0000}"/>
    <cellStyle name="표준 2 2 2 3 6 7 3" xfId="16048" xr:uid="{00000000-0005-0000-0000-0000AC3E0000}"/>
    <cellStyle name="표준 2 2 2 3 6 8" xfId="16049" xr:uid="{00000000-0005-0000-0000-0000AD3E0000}"/>
    <cellStyle name="표준 2 2 2 3 6 8 2" xfId="16050" xr:uid="{00000000-0005-0000-0000-0000AE3E0000}"/>
    <cellStyle name="표준 2 2 2 3 6 8 2 2" xfId="16051" xr:uid="{00000000-0005-0000-0000-0000AF3E0000}"/>
    <cellStyle name="표준 2 2 2 3 6 8 3" xfId="16052" xr:uid="{00000000-0005-0000-0000-0000B03E0000}"/>
    <cellStyle name="표준 2 2 2 3 6 9" xfId="16053" xr:uid="{00000000-0005-0000-0000-0000B13E0000}"/>
    <cellStyle name="표준 2 2 2 3 6 9 2" xfId="16054" xr:uid="{00000000-0005-0000-0000-0000B23E0000}"/>
    <cellStyle name="표준 2 2 2 3 7" xfId="16055" xr:uid="{00000000-0005-0000-0000-0000B33E0000}"/>
    <cellStyle name="표준 2 2 2 3 7 10" xfId="16056" xr:uid="{00000000-0005-0000-0000-0000B43E0000}"/>
    <cellStyle name="표준 2 2 2 3 7 2" xfId="16057" xr:uid="{00000000-0005-0000-0000-0000B53E0000}"/>
    <cellStyle name="표준 2 2 2 3 7 2 2" xfId="16058" xr:uid="{00000000-0005-0000-0000-0000B63E0000}"/>
    <cellStyle name="표준 2 2 2 3 7 2 2 2" xfId="16059" xr:uid="{00000000-0005-0000-0000-0000B73E0000}"/>
    <cellStyle name="표준 2 2 2 3 7 2 2 2 2" xfId="16060" xr:uid="{00000000-0005-0000-0000-0000B83E0000}"/>
    <cellStyle name="표준 2 2 2 3 7 2 2 2 2 2" xfId="16061" xr:uid="{00000000-0005-0000-0000-0000B93E0000}"/>
    <cellStyle name="표준 2 2 2 3 7 2 2 2 3" xfId="16062" xr:uid="{00000000-0005-0000-0000-0000BA3E0000}"/>
    <cellStyle name="표준 2 2 2 3 7 2 2 3" xfId="16063" xr:uid="{00000000-0005-0000-0000-0000BB3E0000}"/>
    <cellStyle name="표준 2 2 2 3 7 2 2 3 2" xfId="16064" xr:uid="{00000000-0005-0000-0000-0000BC3E0000}"/>
    <cellStyle name="표준 2 2 2 3 7 2 2 3 2 2" xfId="16065" xr:uid="{00000000-0005-0000-0000-0000BD3E0000}"/>
    <cellStyle name="표준 2 2 2 3 7 2 2 3 3" xfId="16066" xr:uid="{00000000-0005-0000-0000-0000BE3E0000}"/>
    <cellStyle name="표준 2 2 2 3 7 2 2 4" xfId="16067" xr:uid="{00000000-0005-0000-0000-0000BF3E0000}"/>
    <cellStyle name="표준 2 2 2 3 7 2 2 4 2" xfId="16068" xr:uid="{00000000-0005-0000-0000-0000C03E0000}"/>
    <cellStyle name="표준 2 2 2 3 7 2 2 4 2 2" xfId="16069" xr:uid="{00000000-0005-0000-0000-0000C13E0000}"/>
    <cellStyle name="표준 2 2 2 3 7 2 2 4 3" xfId="16070" xr:uid="{00000000-0005-0000-0000-0000C23E0000}"/>
    <cellStyle name="표준 2 2 2 3 7 2 2 5" xfId="16071" xr:uid="{00000000-0005-0000-0000-0000C33E0000}"/>
    <cellStyle name="표준 2 2 2 3 7 2 2 5 2" xfId="16072" xr:uid="{00000000-0005-0000-0000-0000C43E0000}"/>
    <cellStyle name="표준 2 2 2 3 7 2 2 6" xfId="16073" xr:uid="{00000000-0005-0000-0000-0000C53E0000}"/>
    <cellStyle name="표준 2 2 2 3 7 2 3" xfId="16074" xr:uid="{00000000-0005-0000-0000-0000C63E0000}"/>
    <cellStyle name="표준 2 2 2 3 7 2 3 2" xfId="16075" xr:uid="{00000000-0005-0000-0000-0000C73E0000}"/>
    <cellStyle name="표준 2 2 2 3 7 2 3 2 2" xfId="16076" xr:uid="{00000000-0005-0000-0000-0000C83E0000}"/>
    <cellStyle name="표준 2 2 2 3 7 2 3 3" xfId="16077" xr:uid="{00000000-0005-0000-0000-0000C93E0000}"/>
    <cellStyle name="표준 2 2 2 3 7 2 4" xfId="16078" xr:uid="{00000000-0005-0000-0000-0000CA3E0000}"/>
    <cellStyle name="표준 2 2 2 3 7 2 4 2" xfId="16079" xr:uid="{00000000-0005-0000-0000-0000CB3E0000}"/>
    <cellStyle name="표준 2 2 2 3 7 2 4 2 2" xfId="16080" xr:uid="{00000000-0005-0000-0000-0000CC3E0000}"/>
    <cellStyle name="표준 2 2 2 3 7 2 4 3" xfId="16081" xr:uid="{00000000-0005-0000-0000-0000CD3E0000}"/>
    <cellStyle name="표준 2 2 2 3 7 2 5" xfId="16082" xr:uid="{00000000-0005-0000-0000-0000CE3E0000}"/>
    <cellStyle name="표준 2 2 2 3 7 2 5 2" xfId="16083" xr:uid="{00000000-0005-0000-0000-0000CF3E0000}"/>
    <cellStyle name="표준 2 2 2 3 7 2 5 2 2" xfId="16084" xr:uid="{00000000-0005-0000-0000-0000D03E0000}"/>
    <cellStyle name="표준 2 2 2 3 7 2 5 3" xfId="16085" xr:uid="{00000000-0005-0000-0000-0000D13E0000}"/>
    <cellStyle name="표준 2 2 2 3 7 2 6" xfId="16086" xr:uid="{00000000-0005-0000-0000-0000D23E0000}"/>
    <cellStyle name="표준 2 2 2 3 7 2 6 2" xfId="16087" xr:uid="{00000000-0005-0000-0000-0000D33E0000}"/>
    <cellStyle name="표준 2 2 2 3 7 2 7" xfId="16088" xr:uid="{00000000-0005-0000-0000-0000D43E0000}"/>
    <cellStyle name="표준 2 2 2 3 7 2 8" xfId="16089" xr:uid="{00000000-0005-0000-0000-0000D53E0000}"/>
    <cellStyle name="표준 2 2 2 3 7 3" xfId="16090" xr:uid="{00000000-0005-0000-0000-0000D63E0000}"/>
    <cellStyle name="표준 2 2 2 3 7 3 2" xfId="16091" xr:uid="{00000000-0005-0000-0000-0000D73E0000}"/>
    <cellStyle name="표준 2 2 2 3 7 3 2 2" xfId="16092" xr:uid="{00000000-0005-0000-0000-0000D83E0000}"/>
    <cellStyle name="표준 2 2 2 3 7 3 2 2 2" xfId="16093" xr:uid="{00000000-0005-0000-0000-0000D93E0000}"/>
    <cellStyle name="표준 2 2 2 3 7 3 2 3" xfId="16094" xr:uid="{00000000-0005-0000-0000-0000DA3E0000}"/>
    <cellStyle name="표준 2 2 2 3 7 3 3" xfId="16095" xr:uid="{00000000-0005-0000-0000-0000DB3E0000}"/>
    <cellStyle name="표준 2 2 2 3 7 3 3 2" xfId="16096" xr:uid="{00000000-0005-0000-0000-0000DC3E0000}"/>
    <cellStyle name="표준 2 2 2 3 7 3 3 2 2" xfId="16097" xr:uid="{00000000-0005-0000-0000-0000DD3E0000}"/>
    <cellStyle name="표준 2 2 2 3 7 3 3 3" xfId="16098" xr:uid="{00000000-0005-0000-0000-0000DE3E0000}"/>
    <cellStyle name="표준 2 2 2 3 7 3 4" xfId="16099" xr:uid="{00000000-0005-0000-0000-0000DF3E0000}"/>
    <cellStyle name="표준 2 2 2 3 7 3 4 2" xfId="16100" xr:uid="{00000000-0005-0000-0000-0000E03E0000}"/>
    <cellStyle name="표준 2 2 2 3 7 3 4 2 2" xfId="16101" xr:uid="{00000000-0005-0000-0000-0000E13E0000}"/>
    <cellStyle name="표준 2 2 2 3 7 3 4 3" xfId="16102" xr:uid="{00000000-0005-0000-0000-0000E23E0000}"/>
    <cellStyle name="표준 2 2 2 3 7 3 5" xfId="16103" xr:uid="{00000000-0005-0000-0000-0000E33E0000}"/>
    <cellStyle name="표준 2 2 2 3 7 3 5 2" xfId="16104" xr:uid="{00000000-0005-0000-0000-0000E43E0000}"/>
    <cellStyle name="표준 2 2 2 3 7 3 6" xfId="16105" xr:uid="{00000000-0005-0000-0000-0000E53E0000}"/>
    <cellStyle name="표준 2 2 2 3 7 4" xfId="16106" xr:uid="{00000000-0005-0000-0000-0000E63E0000}"/>
    <cellStyle name="표준 2 2 2 3 7 4 2" xfId="16107" xr:uid="{00000000-0005-0000-0000-0000E73E0000}"/>
    <cellStyle name="표준 2 2 2 3 7 4 2 2" xfId="16108" xr:uid="{00000000-0005-0000-0000-0000E83E0000}"/>
    <cellStyle name="표준 2 2 2 3 7 4 3" xfId="16109" xr:uid="{00000000-0005-0000-0000-0000E93E0000}"/>
    <cellStyle name="표준 2 2 2 3 7 5" xfId="16110" xr:uid="{00000000-0005-0000-0000-0000EA3E0000}"/>
    <cellStyle name="표준 2 2 2 3 7 5 2" xfId="16111" xr:uid="{00000000-0005-0000-0000-0000EB3E0000}"/>
    <cellStyle name="표준 2 2 2 3 7 5 2 2" xfId="16112" xr:uid="{00000000-0005-0000-0000-0000EC3E0000}"/>
    <cellStyle name="표준 2 2 2 3 7 5 3" xfId="16113" xr:uid="{00000000-0005-0000-0000-0000ED3E0000}"/>
    <cellStyle name="표준 2 2 2 3 7 6" xfId="16114" xr:uid="{00000000-0005-0000-0000-0000EE3E0000}"/>
    <cellStyle name="표준 2 2 2 3 7 6 2" xfId="16115" xr:uid="{00000000-0005-0000-0000-0000EF3E0000}"/>
    <cellStyle name="표준 2 2 2 3 7 6 2 2" xfId="16116" xr:uid="{00000000-0005-0000-0000-0000F03E0000}"/>
    <cellStyle name="표준 2 2 2 3 7 6 3" xfId="16117" xr:uid="{00000000-0005-0000-0000-0000F13E0000}"/>
    <cellStyle name="표준 2 2 2 3 7 7" xfId="16118" xr:uid="{00000000-0005-0000-0000-0000F23E0000}"/>
    <cellStyle name="표준 2 2 2 3 7 7 2" xfId="16119" xr:uid="{00000000-0005-0000-0000-0000F33E0000}"/>
    <cellStyle name="표준 2 2 2 3 7 7 2 2" xfId="16120" xr:uid="{00000000-0005-0000-0000-0000F43E0000}"/>
    <cellStyle name="표준 2 2 2 3 7 7 3" xfId="16121" xr:uid="{00000000-0005-0000-0000-0000F53E0000}"/>
    <cellStyle name="표준 2 2 2 3 7 8" xfId="16122" xr:uid="{00000000-0005-0000-0000-0000F63E0000}"/>
    <cellStyle name="표준 2 2 2 3 7 8 2" xfId="16123" xr:uid="{00000000-0005-0000-0000-0000F73E0000}"/>
    <cellStyle name="표준 2 2 2 3 7 9" xfId="16124" xr:uid="{00000000-0005-0000-0000-0000F83E0000}"/>
    <cellStyle name="표준 2 2 2 3 8" xfId="16125" xr:uid="{00000000-0005-0000-0000-0000F93E0000}"/>
    <cellStyle name="표준 2 2 2 3 8 2" xfId="16126" xr:uid="{00000000-0005-0000-0000-0000FA3E0000}"/>
    <cellStyle name="표준 2 2 2 3 8 2 2" xfId="16127" xr:uid="{00000000-0005-0000-0000-0000FB3E0000}"/>
    <cellStyle name="표준 2 2 2 3 8 2 2 2" xfId="16128" xr:uid="{00000000-0005-0000-0000-0000FC3E0000}"/>
    <cellStyle name="표준 2 2 2 3 8 2 2 2 2" xfId="16129" xr:uid="{00000000-0005-0000-0000-0000FD3E0000}"/>
    <cellStyle name="표준 2 2 2 3 8 2 2 2 2 2" xfId="16130" xr:uid="{00000000-0005-0000-0000-0000FE3E0000}"/>
    <cellStyle name="표준 2 2 2 3 8 2 2 2 3" xfId="16131" xr:uid="{00000000-0005-0000-0000-0000FF3E0000}"/>
    <cellStyle name="표준 2 2 2 3 8 2 2 3" xfId="16132" xr:uid="{00000000-0005-0000-0000-0000003F0000}"/>
    <cellStyle name="표준 2 2 2 3 8 2 2 3 2" xfId="16133" xr:uid="{00000000-0005-0000-0000-0000013F0000}"/>
    <cellStyle name="표준 2 2 2 3 8 2 2 3 2 2" xfId="16134" xr:uid="{00000000-0005-0000-0000-0000023F0000}"/>
    <cellStyle name="표준 2 2 2 3 8 2 2 3 3" xfId="16135" xr:uid="{00000000-0005-0000-0000-0000033F0000}"/>
    <cellStyle name="표준 2 2 2 3 8 2 2 4" xfId="16136" xr:uid="{00000000-0005-0000-0000-0000043F0000}"/>
    <cellStyle name="표준 2 2 2 3 8 2 2 4 2" xfId="16137" xr:uid="{00000000-0005-0000-0000-0000053F0000}"/>
    <cellStyle name="표준 2 2 2 3 8 2 2 4 2 2" xfId="16138" xr:uid="{00000000-0005-0000-0000-0000063F0000}"/>
    <cellStyle name="표준 2 2 2 3 8 2 2 4 3" xfId="16139" xr:uid="{00000000-0005-0000-0000-0000073F0000}"/>
    <cellStyle name="표준 2 2 2 3 8 2 2 5" xfId="16140" xr:uid="{00000000-0005-0000-0000-0000083F0000}"/>
    <cellStyle name="표준 2 2 2 3 8 2 2 5 2" xfId="16141" xr:uid="{00000000-0005-0000-0000-0000093F0000}"/>
    <cellStyle name="표준 2 2 2 3 8 2 2 6" xfId="16142" xr:uid="{00000000-0005-0000-0000-00000A3F0000}"/>
    <cellStyle name="표준 2 2 2 3 8 2 3" xfId="16143" xr:uid="{00000000-0005-0000-0000-00000B3F0000}"/>
    <cellStyle name="표준 2 2 2 3 8 2 3 2" xfId="16144" xr:uid="{00000000-0005-0000-0000-00000C3F0000}"/>
    <cellStyle name="표준 2 2 2 3 8 2 3 2 2" xfId="16145" xr:uid="{00000000-0005-0000-0000-00000D3F0000}"/>
    <cellStyle name="표준 2 2 2 3 8 2 3 3" xfId="16146" xr:uid="{00000000-0005-0000-0000-00000E3F0000}"/>
    <cellStyle name="표준 2 2 2 3 8 2 4" xfId="16147" xr:uid="{00000000-0005-0000-0000-00000F3F0000}"/>
    <cellStyle name="표준 2 2 2 3 8 2 4 2" xfId="16148" xr:uid="{00000000-0005-0000-0000-0000103F0000}"/>
    <cellStyle name="표준 2 2 2 3 8 2 4 2 2" xfId="16149" xr:uid="{00000000-0005-0000-0000-0000113F0000}"/>
    <cellStyle name="표준 2 2 2 3 8 2 4 3" xfId="16150" xr:uid="{00000000-0005-0000-0000-0000123F0000}"/>
    <cellStyle name="표준 2 2 2 3 8 2 5" xfId="16151" xr:uid="{00000000-0005-0000-0000-0000133F0000}"/>
    <cellStyle name="표준 2 2 2 3 8 2 5 2" xfId="16152" xr:uid="{00000000-0005-0000-0000-0000143F0000}"/>
    <cellStyle name="표준 2 2 2 3 8 2 5 2 2" xfId="16153" xr:uid="{00000000-0005-0000-0000-0000153F0000}"/>
    <cellStyle name="표준 2 2 2 3 8 2 5 3" xfId="16154" xr:uid="{00000000-0005-0000-0000-0000163F0000}"/>
    <cellStyle name="표준 2 2 2 3 8 2 6" xfId="16155" xr:uid="{00000000-0005-0000-0000-0000173F0000}"/>
    <cellStyle name="표준 2 2 2 3 8 2 6 2" xfId="16156" xr:uid="{00000000-0005-0000-0000-0000183F0000}"/>
    <cellStyle name="표준 2 2 2 3 8 2 7" xfId="16157" xr:uid="{00000000-0005-0000-0000-0000193F0000}"/>
    <cellStyle name="표준 2 2 2 3 8 2 8" xfId="16158" xr:uid="{00000000-0005-0000-0000-00001A3F0000}"/>
    <cellStyle name="표준 2 2 2 3 8 3" xfId="16159" xr:uid="{00000000-0005-0000-0000-00001B3F0000}"/>
    <cellStyle name="표준 2 2 2 3 8 3 2" xfId="16160" xr:uid="{00000000-0005-0000-0000-00001C3F0000}"/>
    <cellStyle name="표준 2 2 2 3 8 3 2 2" xfId="16161" xr:uid="{00000000-0005-0000-0000-00001D3F0000}"/>
    <cellStyle name="표준 2 2 2 3 8 3 2 2 2" xfId="16162" xr:uid="{00000000-0005-0000-0000-00001E3F0000}"/>
    <cellStyle name="표준 2 2 2 3 8 3 2 3" xfId="16163" xr:uid="{00000000-0005-0000-0000-00001F3F0000}"/>
    <cellStyle name="표준 2 2 2 3 8 3 3" xfId="16164" xr:uid="{00000000-0005-0000-0000-0000203F0000}"/>
    <cellStyle name="표준 2 2 2 3 8 3 3 2" xfId="16165" xr:uid="{00000000-0005-0000-0000-0000213F0000}"/>
    <cellStyle name="표준 2 2 2 3 8 3 3 2 2" xfId="16166" xr:uid="{00000000-0005-0000-0000-0000223F0000}"/>
    <cellStyle name="표준 2 2 2 3 8 3 3 3" xfId="16167" xr:uid="{00000000-0005-0000-0000-0000233F0000}"/>
    <cellStyle name="표준 2 2 2 3 8 3 4" xfId="16168" xr:uid="{00000000-0005-0000-0000-0000243F0000}"/>
    <cellStyle name="표준 2 2 2 3 8 3 4 2" xfId="16169" xr:uid="{00000000-0005-0000-0000-0000253F0000}"/>
    <cellStyle name="표준 2 2 2 3 8 3 4 2 2" xfId="16170" xr:uid="{00000000-0005-0000-0000-0000263F0000}"/>
    <cellStyle name="표준 2 2 2 3 8 3 4 3" xfId="16171" xr:uid="{00000000-0005-0000-0000-0000273F0000}"/>
    <cellStyle name="표준 2 2 2 3 8 3 5" xfId="16172" xr:uid="{00000000-0005-0000-0000-0000283F0000}"/>
    <cellStyle name="표준 2 2 2 3 8 3 5 2" xfId="16173" xr:uid="{00000000-0005-0000-0000-0000293F0000}"/>
    <cellStyle name="표준 2 2 2 3 8 3 6" xfId="16174" xr:uid="{00000000-0005-0000-0000-00002A3F0000}"/>
    <cellStyle name="표준 2 2 2 3 8 4" xfId="16175" xr:uid="{00000000-0005-0000-0000-00002B3F0000}"/>
    <cellStyle name="표준 2 2 2 3 8 4 2" xfId="16176" xr:uid="{00000000-0005-0000-0000-00002C3F0000}"/>
    <cellStyle name="표준 2 2 2 3 8 4 2 2" xfId="16177" xr:uid="{00000000-0005-0000-0000-00002D3F0000}"/>
    <cellStyle name="표준 2 2 2 3 8 4 3" xfId="16178" xr:uid="{00000000-0005-0000-0000-00002E3F0000}"/>
    <cellStyle name="표준 2 2 2 3 8 5" xfId="16179" xr:uid="{00000000-0005-0000-0000-00002F3F0000}"/>
    <cellStyle name="표준 2 2 2 3 8 5 2" xfId="16180" xr:uid="{00000000-0005-0000-0000-0000303F0000}"/>
    <cellStyle name="표준 2 2 2 3 8 5 2 2" xfId="16181" xr:uid="{00000000-0005-0000-0000-0000313F0000}"/>
    <cellStyle name="표준 2 2 2 3 8 5 3" xfId="16182" xr:uid="{00000000-0005-0000-0000-0000323F0000}"/>
    <cellStyle name="표준 2 2 2 3 8 6" xfId="16183" xr:uid="{00000000-0005-0000-0000-0000333F0000}"/>
    <cellStyle name="표준 2 2 2 3 8 6 2" xfId="16184" xr:uid="{00000000-0005-0000-0000-0000343F0000}"/>
    <cellStyle name="표준 2 2 2 3 8 6 2 2" xfId="16185" xr:uid="{00000000-0005-0000-0000-0000353F0000}"/>
    <cellStyle name="표준 2 2 2 3 8 6 3" xfId="16186" xr:uid="{00000000-0005-0000-0000-0000363F0000}"/>
    <cellStyle name="표준 2 2 2 3 8 7" xfId="16187" xr:uid="{00000000-0005-0000-0000-0000373F0000}"/>
    <cellStyle name="표준 2 2 2 3 8 7 2" xfId="16188" xr:uid="{00000000-0005-0000-0000-0000383F0000}"/>
    <cellStyle name="표준 2 2 2 3 8 8" xfId="16189" xr:uid="{00000000-0005-0000-0000-0000393F0000}"/>
    <cellStyle name="표준 2 2 2 3 8 9" xfId="16190" xr:uid="{00000000-0005-0000-0000-00003A3F0000}"/>
    <cellStyle name="표준 2 2 2 3 9" xfId="16191" xr:uid="{00000000-0005-0000-0000-00003B3F0000}"/>
    <cellStyle name="표준 2 2 2 3 9 2" xfId="16192" xr:uid="{00000000-0005-0000-0000-00003C3F0000}"/>
    <cellStyle name="표준 2 2 2 3 9 2 2" xfId="16193" xr:uid="{00000000-0005-0000-0000-00003D3F0000}"/>
    <cellStyle name="표준 2 2 2 3 9 2 2 2" xfId="16194" xr:uid="{00000000-0005-0000-0000-00003E3F0000}"/>
    <cellStyle name="표준 2 2 2 3 9 2 2 2 2" xfId="16195" xr:uid="{00000000-0005-0000-0000-00003F3F0000}"/>
    <cellStyle name="표준 2 2 2 3 9 2 2 3" xfId="16196" xr:uid="{00000000-0005-0000-0000-0000403F0000}"/>
    <cellStyle name="표준 2 2 2 3 9 2 3" xfId="16197" xr:uid="{00000000-0005-0000-0000-0000413F0000}"/>
    <cellStyle name="표준 2 2 2 3 9 2 3 2" xfId="16198" xr:uid="{00000000-0005-0000-0000-0000423F0000}"/>
    <cellStyle name="표준 2 2 2 3 9 2 3 2 2" xfId="16199" xr:uid="{00000000-0005-0000-0000-0000433F0000}"/>
    <cellStyle name="표준 2 2 2 3 9 2 3 3" xfId="16200" xr:uid="{00000000-0005-0000-0000-0000443F0000}"/>
    <cellStyle name="표준 2 2 2 3 9 2 4" xfId="16201" xr:uid="{00000000-0005-0000-0000-0000453F0000}"/>
    <cellStyle name="표준 2 2 2 3 9 2 4 2" xfId="16202" xr:uid="{00000000-0005-0000-0000-0000463F0000}"/>
    <cellStyle name="표준 2 2 2 3 9 2 4 2 2" xfId="16203" xr:uid="{00000000-0005-0000-0000-0000473F0000}"/>
    <cellStyle name="표준 2 2 2 3 9 2 4 3" xfId="16204" xr:uid="{00000000-0005-0000-0000-0000483F0000}"/>
    <cellStyle name="표준 2 2 2 3 9 2 5" xfId="16205" xr:uid="{00000000-0005-0000-0000-0000493F0000}"/>
    <cellStyle name="표준 2 2 2 3 9 2 5 2" xfId="16206" xr:uid="{00000000-0005-0000-0000-00004A3F0000}"/>
    <cellStyle name="표준 2 2 2 3 9 2 6" xfId="16207" xr:uid="{00000000-0005-0000-0000-00004B3F0000}"/>
    <cellStyle name="표준 2 2 2 3 9 3" xfId="16208" xr:uid="{00000000-0005-0000-0000-00004C3F0000}"/>
    <cellStyle name="표준 2 2 2 3 9 3 2" xfId="16209" xr:uid="{00000000-0005-0000-0000-00004D3F0000}"/>
    <cellStyle name="표준 2 2 2 3 9 3 2 2" xfId="16210" xr:uid="{00000000-0005-0000-0000-00004E3F0000}"/>
    <cellStyle name="표준 2 2 2 3 9 3 3" xfId="16211" xr:uid="{00000000-0005-0000-0000-00004F3F0000}"/>
    <cellStyle name="표준 2 2 2 3 9 4" xfId="16212" xr:uid="{00000000-0005-0000-0000-0000503F0000}"/>
    <cellStyle name="표준 2 2 2 3 9 4 2" xfId="16213" xr:uid="{00000000-0005-0000-0000-0000513F0000}"/>
    <cellStyle name="표준 2 2 2 3 9 4 2 2" xfId="16214" xr:uid="{00000000-0005-0000-0000-0000523F0000}"/>
    <cellStyle name="표준 2 2 2 3 9 4 3" xfId="16215" xr:uid="{00000000-0005-0000-0000-0000533F0000}"/>
    <cellStyle name="표준 2 2 2 3 9 5" xfId="16216" xr:uid="{00000000-0005-0000-0000-0000543F0000}"/>
    <cellStyle name="표준 2 2 2 3 9 5 2" xfId="16217" xr:uid="{00000000-0005-0000-0000-0000553F0000}"/>
    <cellStyle name="표준 2 2 2 3 9 5 2 2" xfId="16218" xr:uid="{00000000-0005-0000-0000-0000563F0000}"/>
    <cellStyle name="표준 2 2 2 3 9 5 3" xfId="16219" xr:uid="{00000000-0005-0000-0000-0000573F0000}"/>
    <cellStyle name="표준 2 2 2 3 9 6" xfId="16220" xr:uid="{00000000-0005-0000-0000-0000583F0000}"/>
    <cellStyle name="표준 2 2 2 3 9 6 2" xfId="16221" xr:uid="{00000000-0005-0000-0000-0000593F0000}"/>
    <cellStyle name="표준 2 2 2 3 9 7" xfId="16222" xr:uid="{00000000-0005-0000-0000-00005A3F0000}"/>
    <cellStyle name="표준 2 2 2 3 9 8" xfId="16223" xr:uid="{00000000-0005-0000-0000-00005B3F0000}"/>
    <cellStyle name="표준 2 2 2 4" xfId="16224" xr:uid="{00000000-0005-0000-0000-00005C3F0000}"/>
    <cellStyle name="표준 2 2 2 4 10" xfId="16225" xr:uid="{00000000-0005-0000-0000-00005D3F0000}"/>
    <cellStyle name="표준 2 2 2 4 10 2" xfId="16226" xr:uid="{00000000-0005-0000-0000-00005E3F0000}"/>
    <cellStyle name="표준 2 2 2 4 10 2 2" xfId="16227" xr:uid="{00000000-0005-0000-0000-00005F3F0000}"/>
    <cellStyle name="표준 2 2 2 4 10 3" xfId="16228" xr:uid="{00000000-0005-0000-0000-0000603F0000}"/>
    <cellStyle name="표준 2 2 2 4 11" xfId="16229" xr:uid="{00000000-0005-0000-0000-0000613F0000}"/>
    <cellStyle name="표준 2 2 2 4 11 2" xfId="16230" xr:uid="{00000000-0005-0000-0000-0000623F0000}"/>
    <cellStyle name="표준 2 2 2 4 11 2 2" xfId="16231" xr:uid="{00000000-0005-0000-0000-0000633F0000}"/>
    <cellStyle name="표준 2 2 2 4 11 3" xfId="16232" xr:uid="{00000000-0005-0000-0000-0000643F0000}"/>
    <cellStyle name="표준 2 2 2 4 12" xfId="16233" xr:uid="{00000000-0005-0000-0000-0000653F0000}"/>
    <cellStyle name="표준 2 2 2 4 12 2" xfId="16234" xr:uid="{00000000-0005-0000-0000-0000663F0000}"/>
    <cellStyle name="표준 2 2 2 4 13" xfId="16235" xr:uid="{00000000-0005-0000-0000-0000673F0000}"/>
    <cellStyle name="표준 2 2 2 4 14" xfId="16236" xr:uid="{00000000-0005-0000-0000-0000683F0000}"/>
    <cellStyle name="표준 2 2 2 4 2" xfId="16237" xr:uid="{00000000-0005-0000-0000-0000693F0000}"/>
    <cellStyle name="표준 2 2 2 4 2 10" xfId="16238" xr:uid="{00000000-0005-0000-0000-00006A3F0000}"/>
    <cellStyle name="표준 2 2 2 4 2 11" xfId="16239" xr:uid="{00000000-0005-0000-0000-00006B3F0000}"/>
    <cellStyle name="표준 2 2 2 4 2 2" xfId="16240" xr:uid="{00000000-0005-0000-0000-00006C3F0000}"/>
    <cellStyle name="표준 2 2 2 4 2 2 2" xfId="16241" xr:uid="{00000000-0005-0000-0000-00006D3F0000}"/>
    <cellStyle name="표준 2 2 2 4 2 2 2 2" xfId="16242" xr:uid="{00000000-0005-0000-0000-00006E3F0000}"/>
    <cellStyle name="표준 2 2 2 4 2 2 2 2 2" xfId="16243" xr:uid="{00000000-0005-0000-0000-00006F3F0000}"/>
    <cellStyle name="표준 2 2 2 4 2 2 2 2 2 2" xfId="16244" xr:uid="{00000000-0005-0000-0000-0000703F0000}"/>
    <cellStyle name="표준 2 2 2 4 2 2 2 2 3" xfId="16245" xr:uid="{00000000-0005-0000-0000-0000713F0000}"/>
    <cellStyle name="표준 2 2 2 4 2 2 2 3" xfId="16246" xr:uid="{00000000-0005-0000-0000-0000723F0000}"/>
    <cellStyle name="표준 2 2 2 4 2 2 2 3 2" xfId="16247" xr:uid="{00000000-0005-0000-0000-0000733F0000}"/>
    <cellStyle name="표준 2 2 2 4 2 2 2 3 2 2" xfId="16248" xr:uid="{00000000-0005-0000-0000-0000743F0000}"/>
    <cellStyle name="표준 2 2 2 4 2 2 2 3 3" xfId="16249" xr:uid="{00000000-0005-0000-0000-0000753F0000}"/>
    <cellStyle name="표준 2 2 2 4 2 2 2 4" xfId="16250" xr:uid="{00000000-0005-0000-0000-0000763F0000}"/>
    <cellStyle name="표준 2 2 2 4 2 2 2 4 2" xfId="16251" xr:uid="{00000000-0005-0000-0000-0000773F0000}"/>
    <cellStyle name="표준 2 2 2 4 2 2 2 4 2 2" xfId="16252" xr:uid="{00000000-0005-0000-0000-0000783F0000}"/>
    <cellStyle name="표준 2 2 2 4 2 2 2 4 3" xfId="16253" xr:uid="{00000000-0005-0000-0000-0000793F0000}"/>
    <cellStyle name="표준 2 2 2 4 2 2 2 5" xfId="16254" xr:uid="{00000000-0005-0000-0000-00007A3F0000}"/>
    <cellStyle name="표준 2 2 2 4 2 2 2 5 2" xfId="16255" xr:uid="{00000000-0005-0000-0000-00007B3F0000}"/>
    <cellStyle name="표준 2 2 2 4 2 2 2 6" xfId="16256" xr:uid="{00000000-0005-0000-0000-00007C3F0000}"/>
    <cellStyle name="표준 2 2 2 4 2 2 3" xfId="16257" xr:uid="{00000000-0005-0000-0000-00007D3F0000}"/>
    <cellStyle name="표준 2 2 2 4 2 2 3 2" xfId="16258" xr:uid="{00000000-0005-0000-0000-00007E3F0000}"/>
    <cellStyle name="표준 2 2 2 4 2 2 3 2 2" xfId="16259" xr:uid="{00000000-0005-0000-0000-00007F3F0000}"/>
    <cellStyle name="표준 2 2 2 4 2 2 3 3" xfId="16260" xr:uid="{00000000-0005-0000-0000-0000803F0000}"/>
    <cellStyle name="표준 2 2 2 4 2 2 4" xfId="16261" xr:uid="{00000000-0005-0000-0000-0000813F0000}"/>
    <cellStyle name="표준 2 2 2 4 2 2 4 2" xfId="16262" xr:uid="{00000000-0005-0000-0000-0000823F0000}"/>
    <cellStyle name="표준 2 2 2 4 2 2 4 2 2" xfId="16263" xr:uid="{00000000-0005-0000-0000-0000833F0000}"/>
    <cellStyle name="표준 2 2 2 4 2 2 4 3" xfId="16264" xr:uid="{00000000-0005-0000-0000-0000843F0000}"/>
    <cellStyle name="표준 2 2 2 4 2 2 5" xfId="16265" xr:uid="{00000000-0005-0000-0000-0000853F0000}"/>
    <cellStyle name="표준 2 2 2 4 2 2 5 2" xfId="16266" xr:uid="{00000000-0005-0000-0000-0000863F0000}"/>
    <cellStyle name="표준 2 2 2 4 2 2 5 2 2" xfId="16267" xr:uid="{00000000-0005-0000-0000-0000873F0000}"/>
    <cellStyle name="표준 2 2 2 4 2 2 5 3" xfId="16268" xr:uid="{00000000-0005-0000-0000-0000883F0000}"/>
    <cellStyle name="표준 2 2 2 4 2 2 6" xfId="16269" xr:uid="{00000000-0005-0000-0000-0000893F0000}"/>
    <cellStyle name="표준 2 2 2 4 2 2 6 2" xfId="16270" xr:uid="{00000000-0005-0000-0000-00008A3F0000}"/>
    <cellStyle name="표준 2 2 2 4 2 2 6 2 2" xfId="16271" xr:uid="{00000000-0005-0000-0000-00008B3F0000}"/>
    <cellStyle name="표준 2 2 2 4 2 2 6 3" xfId="16272" xr:uid="{00000000-0005-0000-0000-00008C3F0000}"/>
    <cellStyle name="표준 2 2 2 4 2 2 7" xfId="16273" xr:uid="{00000000-0005-0000-0000-00008D3F0000}"/>
    <cellStyle name="표준 2 2 2 4 2 2 7 2" xfId="16274" xr:uid="{00000000-0005-0000-0000-00008E3F0000}"/>
    <cellStyle name="표준 2 2 2 4 2 2 8" xfId="16275" xr:uid="{00000000-0005-0000-0000-00008F3F0000}"/>
    <cellStyle name="표준 2 2 2 4 2 2 9" xfId="16276" xr:uid="{00000000-0005-0000-0000-0000903F0000}"/>
    <cellStyle name="표준 2 2 2 4 2 3" xfId="16277" xr:uid="{00000000-0005-0000-0000-0000913F0000}"/>
    <cellStyle name="표준 2 2 2 4 2 3 2" xfId="16278" xr:uid="{00000000-0005-0000-0000-0000923F0000}"/>
    <cellStyle name="표준 2 2 2 4 2 3 2 2" xfId="16279" xr:uid="{00000000-0005-0000-0000-0000933F0000}"/>
    <cellStyle name="표준 2 2 2 4 2 3 2 2 2" xfId="16280" xr:uid="{00000000-0005-0000-0000-0000943F0000}"/>
    <cellStyle name="표준 2 2 2 4 2 3 2 3" xfId="16281" xr:uid="{00000000-0005-0000-0000-0000953F0000}"/>
    <cellStyle name="표준 2 2 2 4 2 3 3" xfId="16282" xr:uid="{00000000-0005-0000-0000-0000963F0000}"/>
    <cellStyle name="표준 2 2 2 4 2 3 3 2" xfId="16283" xr:uid="{00000000-0005-0000-0000-0000973F0000}"/>
    <cellStyle name="표준 2 2 2 4 2 3 3 2 2" xfId="16284" xr:uid="{00000000-0005-0000-0000-0000983F0000}"/>
    <cellStyle name="표준 2 2 2 4 2 3 3 3" xfId="16285" xr:uid="{00000000-0005-0000-0000-0000993F0000}"/>
    <cellStyle name="표준 2 2 2 4 2 3 4" xfId="16286" xr:uid="{00000000-0005-0000-0000-00009A3F0000}"/>
    <cellStyle name="표준 2 2 2 4 2 3 4 2" xfId="16287" xr:uid="{00000000-0005-0000-0000-00009B3F0000}"/>
    <cellStyle name="표준 2 2 2 4 2 3 4 2 2" xfId="16288" xr:uid="{00000000-0005-0000-0000-00009C3F0000}"/>
    <cellStyle name="표준 2 2 2 4 2 3 4 3" xfId="16289" xr:uid="{00000000-0005-0000-0000-00009D3F0000}"/>
    <cellStyle name="표준 2 2 2 4 2 3 5" xfId="16290" xr:uid="{00000000-0005-0000-0000-00009E3F0000}"/>
    <cellStyle name="표준 2 2 2 4 2 3 5 2" xfId="16291" xr:uid="{00000000-0005-0000-0000-00009F3F0000}"/>
    <cellStyle name="표준 2 2 2 4 2 3 6" xfId="16292" xr:uid="{00000000-0005-0000-0000-0000A03F0000}"/>
    <cellStyle name="표준 2 2 2 4 2 4" xfId="16293" xr:uid="{00000000-0005-0000-0000-0000A13F0000}"/>
    <cellStyle name="표준 2 2 2 4 2 4 2" xfId="16294" xr:uid="{00000000-0005-0000-0000-0000A23F0000}"/>
    <cellStyle name="표준 2 2 2 4 2 4 2 2" xfId="16295" xr:uid="{00000000-0005-0000-0000-0000A33F0000}"/>
    <cellStyle name="표준 2 2 2 4 2 4 2 2 2" xfId="16296" xr:uid="{00000000-0005-0000-0000-0000A43F0000}"/>
    <cellStyle name="표준 2 2 2 4 2 4 2 3" xfId="16297" xr:uid="{00000000-0005-0000-0000-0000A53F0000}"/>
    <cellStyle name="표준 2 2 2 4 2 4 3" xfId="16298" xr:uid="{00000000-0005-0000-0000-0000A63F0000}"/>
    <cellStyle name="표준 2 2 2 4 2 4 3 2" xfId="16299" xr:uid="{00000000-0005-0000-0000-0000A73F0000}"/>
    <cellStyle name="표준 2 2 2 4 2 4 3 2 2" xfId="16300" xr:uid="{00000000-0005-0000-0000-0000A83F0000}"/>
    <cellStyle name="표준 2 2 2 4 2 4 3 3" xfId="16301" xr:uid="{00000000-0005-0000-0000-0000A93F0000}"/>
    <cellStyle name="표준 2 2 2 4 2 4 4" xfId="16302" xr:uid="{00000000-0005-0000-0000-0000AA3F0000}"/>
    <cellStyle name="표준 2 2 2 4 2 4 4 2" xfId="16303" xr:uid="{00000000-0005-0000-0000-0000AB3F0000}"/>
    <cellStyle name="표준 2 2 2 4 2 4 4 2 2" xfId="16304" xr:uid="{00000000-0005-0000-0000-0000AC3F0000}"/>
    <cellStyle name="표준 2 2 2 4 2 4 4 3" xfId="16305" xr:uid="{00000000-0005-0000-0000-0000AD3F0000}"/>
    <cellStyle name="표준 2 2 2 4 2 4 5" xfId="16306" xr:uid="{00000000-0005-0000-0000-0000AE3F0000}"/>
    <cellStyle name="표준 2 2 2 4 2 4 5 2" xfId="16307" xr:uid="{00000000-0005-0000-0000-0000AF3F0000}"/>
    <cellStyle name="표준 2 2 2 4 2 4 6" xfId="16308" xr:uid="{00000000-0005-0000-0000-0000B03F0000}"/>
    <cellStyle name="표준 2 2 2 4 2 5" xfId="16309" xr:uid="{00000000-0005-0000-0000-0000B13F0000}"/>
    <cellStyle name="표준 2 2 2 4 2 5 2" xfId="16310" xr:uid="{00000000-0005-0000-0000-0000B23F0000}"/>
    <cellStyle name="표준 2 2 2 4 2 5 2 2" xfId="16311" xr:uid="{00000000-0005-0000-0000-0000B33F0000}"/>
    <cellStyle name="표준 2 2 2 4 2 5 3" xfId="16312" xr:uid="{00000000-0005-0000-0000-0000B43F0000}"/>
    <cellStyle name="표준 2 2 2 4 2 6" xfId="16313" xr:uid="{00000000-0005-0000-0000-0000B53F0000}"/>
    <cellStyle name="표준 2 2 2 4 2 6 2" xfId="16314" xr:uid="{00000000-0005-0000-0000-0000B63F0000}"/>
    <cellStyle name="표준 2 2 2 4 2 6 2 2" xfId="16315" xr:uid="{00000000-0005-0000-0000-0000B73F0000}"/>
    <cellStyle name="표준 2 2 2 4 2 6 3" xfId="16316" xr:uid="{00000000-0005-0000-0000-0000B83F0000}"/>
    <cellStyle name="표준 2 2 2 4 2 7" xfId="16317" xr:uid="{00000000-0005-0000-0000-0000B93F0000}"/>
    <cellStyle name="표준 2 2 2 4 2 7 2" xfId="16318" xr:uid="{00000000-0005-0000-0000-0000BA3F0000}"/>
    <cellStyle name="표준 2 2 2 4 2 7 2 2" xfId="16319" xr:uid="{00000000-0005-0000-0000-0000BB3F0000}"/>
    <cellStyle name="표준 2 2 2 4 2 7 3" xfId="16320" xr:uid="{00000000-0005-0000-0000-0000BC3F0000}"/>
    <cellStyle name="표준 2 2 2 4 2 8" xfId="16321" xr:uid="{00000000-0005-0000-0000-0000BD3F0000}"/>
    <cellStyle name="표준 2 2 2 4 2 8 2" xfId="16322" xr:uid="{00000000-0005-0000-0000-0000BE3F0000}"/>
    <cellStyle name="표준 2 2 2 4 2 8 2 2" xfId="16323" xr:uid="{00000000-0005-0000-0000-0000BF3F0000}"/>
    <cellStyle name="표준 2 2 2 4 2 8 3" xfId="16324" xr:uid="{00000000-0005-0000-0000-0000C03F0000}"/>
    <cellStyle name="표준 2 2 2 4 2 9" xfId="16325" xr:uid="{00000000-0005-0000-0000-0000C13F0000}"/>
    <cellStyle name="표준 2 2 2 4 2 9 2" xfId="16326" xr:uid="{00000000-0005-0000-0000-0000C23F0000}"/>
    <cellStyle name="표준 2 2 2 4 3" xfId="16327" xr:uid="{00000000-0005-0000-0000-0000C33F0000}"/>
    <cellStyle name="표준 2 2 2 4 3 10" xfId="16328" xr:uid="{00000000-0005-0000-0000-0000C43F0000}"/>
    <cellStyle name="표준 2 2 2 4 3 11" xfId="16329" xr:uid="{00000000-0005-0000-0000-0000C53F0000}"/>
    <cellStyle name="표준 2 2 2 4 3 2" xfId="16330" xr:uid="{00000000-0005-0000-0000-0000C63F0000}"/>
    <cellStyle name="표준 2 2 2 4 3 2 2" xfId="16331" xr:uid="{00000000-0005-0000-0000-0000C73F0000}"/>
    <cellStyle name="표준 2 2 2 4 3 2 2 2" xfId="16332" xr:uid="{00000000-0005-0000-0000-0000C83F0000}"/>
    <cellStyle name="표준 2 2 2 4 3 2 2 2 2" xfId="16333" xr:uid="{00000000-0005-0000-0000-0000C93F0000}"/>
    <cellStyle name="표준 2 2 2 4 3 2 2 2 2 2" xfId="16334" xr:uid="{00000000-0005-0000-0000-0000CA3F0000}"/>
    <cellStyle name="표준 2 2 2 4 3 2 2 2 3" xfId="16335" xr:uid="{00000000-0005-0000-0000-0000CB3F0000}"/>
    <cellStyle name="표준 2 2 2 4 3 2 2 3" xfId="16336" xr:uid="{00000000-0005-0000-0000-0000CC3F0000}"/>
    <cellStyle name="표준 2 2 2 4 3 2 2 3 2" xfId="16337" xr:uid="{00000000-0005-0000-0000-0000CD3F0000}"/>
    <cellStyle name="표준 2 2 2 4 3 2 2 3 2 2" xfId="16338" xr:uid="{00000000-0005-0000-0000-0000CE3F0000}"/>
    <cellStyle name="표준 2 2 2 4 3 2 2 3 3" xfId="16339" xr:uid="{00000000-0005-0000-0000-0000CF3F0000}"/>
    <cellStyle name="표준 2 2 2 4 3 2 2 4" xfId="16340" xr:uid="{00000000-0005-0000-0000-0000D03F0000}"/>
    <cellStyle name="표준 2 2 2 4 3 2 2 4 2" xfId="16341" xr:uid="{00000000-0005-0000-0000-0000D13F0000}"/>
    <cellStyle name="표준 2 2 2 4 3 2 2 4 2 2" xfId="16342" xr:uid="{00000000-0005-0000-0000-0000D23F0000}"/>
    <cellStyle name="표준 2 2 2 4 3 2 2 4 3" xfId="16343" xr:uid="{00000000-0005-0000-0000-0000D33F0000}"/>
    <cellStyle name="표준 2 2 2 4 3 2 2 5" xfId="16344" xr:uid="{00000000-0005-0000-0000-0000D43F0000}"/>
    <cellStyle name="표준 2 2 2 4 3 2 2 5 2" xfId="16345" xr:uid="{00000000-0005-0000-0000-0000D53F0000}"/>
    <cellStyle name="표준 2 2 2 4 3 2 2 6" xfId="16346" xr:uid="{00000000-0005-0000-0000-0000D63F0000}"/>
    <cellStyle name="표준 2 2 2 4 3 2 3" xfId="16347" xr:uid="{00000000-0005-0000-0000-0000D73F0000}"/>
    <cellStyle name="표준 2 2 2 4 3 2 3 2" xfId="16348" xr:uid="{00000000-0005-0000-0000-0000D83F0000}"/>
    <cellStyle name="표준 2 2 2 4 3 2 3 2 2" xfId="16349" xr:uid="{00000000-0005-0000-0000-0000D93F0000}"/>
    <cellStyle name="표준 2 2 2 4 3 2 3 3" xfId="16350" xr:uid="{00000000-0005-0000-0000-0000DA3F0000}"/>
    <cellStyle name="표준 2 2 2 4 3 2 4" xfId="16351" xr:uid="{00000000-0005-0000-0000-0000DB3F0000}"/>
    <cellStyle name="표준 2 2 2 4 3 2 4 2" xfId="16352" xr:uid="{00000000-0005-0000-0000-0000DC3F0000}"/>
    <cellStyle name="표준 2 2 2 4 3 2 4 2 2" xfId="16353" xr:uid="{00000000-0005-0000-0000-0000DD3F0000}"/>
    <cellStyle name="표준 2 2 2 4 3 2 4 3" xfId="16354" xr:uid="{00000000-0005-0000-0000-0000DE3F0000}"/>
    <cellStyle name="표준 2 2 2 4 3 2 5" xfId="16355" xr:uid="{00000000-0005-0000-0000-0000DF3F0000}"/>
    <cellStyle name="표준 2 2 2 4 3 2 5 2" xfId="16356" xr:uid="{00000000-0005-0000-0000-0000E03F0000}"/>
    <cellStyle name="표준 2 2 2 4 3 2 5 2 2" xfId="16357" xr:uid="{00000000-0005-0000-0000-0000E13F0000}"/>
    <cellStyle name="표준 2 2 2 4 3 2 5 3" xfId="16358" xr:uid="{00000000-0005-0000-0000-0000E23F0000}"/>
    <cellStyle name="표준 2 2 2 4 3 2 6" xfId="16359" xr:uid="{00000000-0005-0000-0000-0000E33F0000}"/>
    <cellStyle name="표준 2 2 2 4 3 2 6 2" xfId="16360" xr:uid="{00000000-0005-0000-0000-0000E43F0000}"/>
    <cellStyle name="표준 2 2 2 4 3 2 6 2 2" xfId="16361" xr:uid="{00000000-0005-0000-0000-0000E53F0000}"/>
    <cellStyle name="표준 2 2 2 4 3 2 6 3" xfId="16362" xr:uid="{00000000-0005-0000-0000-0000E63F0000}"/>
    <cellStyle name="표준 2 2 2 4 3 2 7" xfId="16363" xr:uid="{00000000-0005-0000-0000-0000E73F0000}"/>
    <cellStyle name="표준 2 2 2 4 3 2 7 2" xfId="16364" xr:uid="{00000000-0005-0000-0000-0000E83F0000}"/>
    <cellStyle name="표준 2 2 2 4 3 2 8" xfId="16365" xr:uid="{00000000-0005-0000-0000-0000E93F0000}"/>
    <cellStyle name="표준 2 2 2 4 3 2 9" xfId="16366" xr:uid="{00000000-0005-0000-0000-0000EA3F0000}"/>
    <cellStyle name="표준 2 2 2 4 3 3" xfId="16367" xr:uid="{00000000-0005-0000-0000-0000EB3F0000}"/>
    <cellStyle name="표준 2 2 2 4 3 3 2" xfId="16368" xr:uid="{00000000-0005-0000-0000-0000EC3F0000}"/>
    <cellStyle name="표준 2 2 2 4 3 3 2 2" xfId="16369" xr:uid="{00000000-0005-0000-0000-0000ED3F0000}"/>
    <cellStyle name="표준 2 2 2 4 3 3 2 2 2" xfId="16370" xr:uid="{00000000-0005-0000-0000-0000EE3F0000}"/>
    <cellStyle name="표준 2 2 2 4 3 3 2 3" xfId="16371" xr:uid="{00000000-0005-0000-0000-0000EF3F0000}"/>
    <cellStyle name="표준 2 2 2 4 3 3 3" xfId="16372" xr:uid="{00000000-0005-0000-0000-0000F03F0000}"/>
    <cellStyle name="표준 2 2 2 4 3 3 3 2" xfId="16373" xr:uid="{00000000-0005-0000-0000-0000F13F0000}"/>
    <cellStyle name="표준 2 2 2 4 3 3 3 2 2" xfId="16374" xr:uid="{00000000-0005-0000-0000-0000F23F0000}"/>
    <cellStyle name="표준 2 2 2 4 3 3 3 3" xfId="16375" xr:uid="{00000000-0005-0000-0000-0000F33F0000}"/>
    <cellStyle name="표준 2 2 2 4 3 3 4" xfId="16376" xr:uid="{00000000-0005-0000-0000-0000F43F0000}"/>
    <cellStyle name="표준 2 2 2 4 3 3 4 2" xfId="16377" xr:uid="{00000000-0005-0000-0000-0000F53F0000}"/>
    <cellStyle name="표준 2 2 2 4 3 3 4 2 2" xfId="16378" xr:uid="{00000000-0005-0000-0000-0000F63F0000}"/>
    <cellStyle name="표준 2 2 2 4 3 3 4 3" xfId="16379" xr:uid="{00000000-0005-0000-0000-0000F73F0000}"/>
    <cellStyle name="표준 2 2 2 4 3 3 5" xfId="16380" xr:uid="{00000000-0005-0000-0000-0000F83F0000}"/>
    <cellStyle name="표준 2 2 2 4 3 3 5 2" xfId="16381" xr:uid="{00000000-0005-0000-0000-0000F93F0000}"/>
    <cellStyle name="표준 2 2 2 4 3 3 6" xfId="16382" xr:uid="{00000000-0005-0000-0000-0000FA3F0000}"/>
    <cellStyle name="표준 2 2 2 4 3 4" xfId="16383" xr:uid="{00000000-0005-0000-0000-0000FB3F0000}"/>
    <cellStyle name="표준 2 2 2 4 3 4 2" xfId="16384" xr:uid="{00000000-0005-0000-0000-0000FC3F0000}"/>
    <cellStyle name="표준 2 2 2 4 3 4 2 2" xfId="16385" xr:uid="{00000000-0005-0000-0000-0000FD3F0000}"/>
    <cellStyle name="표준 2 2 2 4 3 4 2 2 2" xfId="16386" xr:uid="{00000000-0005-0000-0000-0000FE3F0000}"/>
    <cellStyle name="표준 2 2 2 4 3 4 2 3" xfId="16387" xr:uid="{00000000-0005-0000-0000-0000FF3F0000}"/>
    <cellStyle name="표준 2 2 2 4 3 4 3" xfId="16388" xr:uid="{00000000-0005-0000-0000-000000400000}"/>
    <cellStyle name="표준 2 2 2 4 3 4 3 2" xfId="16389" xr:uid="{00000000-0005-0000-0000-000001400000}"/>
    <cellStyle name="표준 2 2 2 4 3 4 3 2 2" xfId="16390" xr:uid="{00000000-0005-0000-0000-000002400000}"/>
    <cellStyle name="표준 2 2 2 4 3 4 3 3" xfId="16391" xr:uid="{00000000-0005-0000-0000-000003400000}"/>
    <cellStyle name="표준 2 2 2 4 3 4 4" xfId="16392" xr:uid="{00000000-0005-0000-0000-000004400000}"/>
    <cellStyle name="표준 2 2 2 4 3 4 4 2" xfId="16393" xr:uid="{00000000-0005-0000-0000-000005400000}"/>
    <cellStyle name="표준 2 2 2 4 3 4 4 2 2" xfId="16394" xr:uid="{00000000-0005-0000-0000-000006400000}"/>
    <cellStyle name="표준 2 2 2 4 3 4 4 3" xfId="16395" xr:uid="{00000000-0005-0000-0000-000007400000}"/>
    <cellStyle name="표준 2 2 2 4 3 4 5" xfId="16396" xr:uid="{00000000-0005-0000-0000-000008400000}"/>
    <cellStyle name="표준 2 2 2 4 3 4 5 2" xfId="16397" xr:uid="{00000000-0005-0000-0000-000009400000}"/>
    <cellStyle name="표준 2 2 2 4 3 4 6" xfId="16398" xr:uid="{00000000-0005-0000-0000-00000A400000}"/>
    <cellStyle name="표준 2 2 2 4 3 5" xfId="16399" xr:uid="{00000000-0005-0000-0000-00000B400000}"/>
    <cellStyle name="표준 2 2 2 4 3 5 2" xfId="16400" xr:uid="{00000000-0005-0000-0000-00000C400000}"/>
    <cellStyle name="표준 2 2 2 4 3 5 2 2" xfId="16401" xr:uid="{00000000-0005-0000-0000-00000D400000}"/>
    <cellStyle name="표준 2 2 2 4 3 5 3" xfId="16402" xr:uid="{00000000-0005-0000-0000-00000E400000}"/>
    <cellStyle name="표준 2 2 2 4 3 6" xfId="16403" xr:uid="{00000000-0005-0000-0000-00000F400000}"/>
    <cellStyle name="표준 2 2 2 4 3 6 2" xfId="16404" xr:uid="{00000000-0005-0000-0000-000010400000}"/>
    <cellStyle name="표준 2 2 2 4 3 6 2 2" xfId="16405" xr:uid="{00000000-0005-0000-0000-000011400000}"/>
    <cellStyle name="표준 2 2 2 4 3 6 3" xfId="16406" xr:uid="{00000000-0005-0000-0000-000012400000}"/>
    <cellStyle name="표준 2 2 2 4 3 7" xfId="16407" xr:uid="{00000000-0005-0000-0000-000013400000}"/>
    <cellStyle name="표준 2 2 2 4 3 7 2" xfId="16408" xr:uid="{00000000-0005-0000-0000-000014400000}"/>
    <cellStyle name="표준 2 2 2 4 3 7 2 2" xfId="16409" xr:uid="{00000000-0005-0000-0000-000015400000}"/>
    <cellStyle name="표준 2 2 2 4 3 7 3" xfId="16410" xr:uid="{00000000-0005-0000-0000-000016400000}"/>
    <cellStyle name="표준 2 2 2 4 3 8" xfId="16411" xr:uid="{00000000-0005-0000-0000-000017400000}"/>
    <cellStyle name="표준 2 2 2 4 3 8 2" xfId="16412" xr:uid="{00000000-0005-0000-0000-000018400000}"/>
    <cellStyle name="표준 2 2 2 4 3 8 2 2" xfId="16413" xr:uid="{00000000-0005-0000-0000-000019400000}"/>
    <cellStyle name="표준 2 2 2 4 3 8 3" xfId="16414" xr:uid="{00000000-0005-0000-0000-00001A400000}"/>
    <cellStyle name="표준 2 2 2 4 3 9" xfId="16415" xr:uid="{00000000-0005-0000-0000-00001B400000}"/>
    <cellStyle name="표준 2 2 2 4 3 9 2" xfId="16416" xr:uid="{00000000-0005-0000-0000-00001C400000}"/>
    <cellStyle name="표준 2 2 2 4 4" xfId="16417" xr:uid="{00000000-0005-0000-0000-00001D400000}"/>
    <cellStyle name="표준 2 2 2 4 4 10" xfId="16418" xr:uid="{00000000-0005-0000-0000-00001E400000}"/>
    <cellStyle name="표준 2 2 2 4 4 2" xfId="16419" xr:uid="{00000000-0005-0000-0000-00001F400000}"/>
    <cellStyle name="표준 2 2 2 4 4 2 2" xfId="16420" xr:uid="{00000000-0005-0000-0000-000020400000}"/>
    <cellStyle name="표준 2 2 2 4 4 2 2 2" xfId="16421" xr:uid="{00000000-0005-0000-0000-000021400000}"/>
    <cellStyle name="표준 2 2 2 4 4 2 2 2 2" xfId="16422" xr:uid="{00000000-0005-0000-0000-000022400000}"/>
    <cellStyle name="표준 2 2 2 4 4 2 2 2 2 2" xfId="16423" xr:uid="{00000000-0005-0000-0000-000023400000}"/>
    <cellStyle name="표준 2 2 2 4 4 2 2 2 3" xfId="16424" xr:uid="{00000000-0005-0000-0000-000024400000}"/>
    <cellStyle name="표준 2 2 2 4 4 2 2 3" xfId="16425" xr:uid="{00000000-0005-0000-0000-000025400000}"/>
    <cellStyle name="표준 2 2 2 4 4 2 2 3 2" xfId="16426" xr:uid="{00000000-0005-0000-0000-000026400000}"/>
    <cellStyle name="표준 2 2 2 4 4 2 2 3 2 2" xfId="16427" xr:uid="{00000000-0005-0000-0000-000027400000}"/>
    <cellStyle name="표준 2 2 2 4 4 2 2 3 3" xfId="16428" xr:uid="{00000000-0005-0000-0000-000028400000}"/>
    <cellStyle name="표준 2 2 2 4 4 2 2 4" xfId="16429" xr:uid="{00000000-0005-0000-0000-000029400000}"/>
    <cellStyle name="표준 2 2 2 4 4 2 2 4 2" xfId="16430" xr:uid="{00000000-0005-0000-0000-00002A400000}"/>
    <cellStyle name="표준 2 2 2 4 4 2 2 4 2 2" xfId="16431" xr:uid="{00000000-0005-0000-0000-00002B400000}"/>
    <cellStyle name="표준 2 2 2 4 4 2 2 4 3" xfId="16432" xr:uid="{00000000-0005-0000-0000-00002C400000}"/>
    <cellStyle name="표준 2 2 2 4 4 2 2 5" xfId="16433" xr:uid="{00000000-0005-0000-0000-00002D400000}"/>
    <cellStyle name="표준 2 2 2 4 4 2 2 5 2" xfId="16434" xr:uid="{00000000-0005-0000-0000-00002E400000}"/>
    <cellStyle name="표준 2 2 2 4 4 2 2 6" xfId="16435" xr:uid="{00000000-0005-0000-0000-00002F400000}"/>
    <cellStyle name="표준 2 2 2 4 4 2 3" xfId="16436" xr:uid="{00000000-0005-0000-0000-000030400000}"/>
    <cellStyle name="표준 2 2 2 4 4 2 3 2" xfId="16437" xr:uid="{00000000-0005-0000-0000-000031400000}"/>
    <cellStyle name="표준 2 2 2 4 4 2 3 2 2" xfId="16438" xr:uid="{00000000-0005-0000-0000-000032400000}"/>
    <cellStyle name="표준 2 2 2 4 4 2 3 3" xfId="16439" xr:uid="{00000000-0005-0000-0000-000033400000}"/>
    <cellStyle name="표준 2 2 2 4 4 2 4" xfId="16440" xr:uid="{00000000-0005-0000-0000-000034400000}"/>
    <cellStyle name="표준 2 2 2 4 4 2 4 2" xfId="16441" xr:uid="{00000000-0005-0000-0000-000035400000}"/>
    <cellStyle name="표준 2 2 2 4 4 2 4 2 2" xfId="16442" xr:uid="{00000000-0005-0000-0000-000036400000}"/>
    <cellStyle name="표준 2 2 2 4 4 2 4 3" xfId="16443" xr:uid="{00000000-0005-0000-0000-000037400000}"/>
    <cellStyle name="표준 2 2 2 4 4 2 5" xfId="16444" xr:uid="{00000000-0005-0000-0000-000038400000}"/>
    <cellStyle name="표준 2 2 2 4 4 2 5 2" xfId="16445" xr:uid="{00000000-0005-0000-0000-000039400000}"/>
    <cellStyle name="표준 2 2 2 4 4 2 5 2 2" xfId="16446" xr:uid="{00000000-0005-0000-0000-00003A400000}"/>
    <cellStyle name="표준 2 2 2 4 4 2 5 3" xfId="16447" xr:uid="{00000000-0005-0000-0000-00003B400000}"/>
    <cellStyle name="표준 2 2 2 4 4 2 6" xfId="16448" xr:uid="{00000000-0005-0000-0000-00003C400000}"/>
    <cellStyle name="표준 2 2 2 4 4 2 6 2" xfId="16449" xr:uid="{00000000-0005-0000-0000-00003D400000}"/>
    <cellStyle name="표준 2 2 2 4 4 2 7" xfId="16450" xr:uid="{00000000-0005-0000-0000-00003E400000}"/>
    <cellStyle name="표준 2 2 2 4 4 2 8" xfId="16451" xr:uid="{00000000-0005-0000-0000-00003F400000}"/>
    <cellStyle name="표준 2 2 2 4 4 3" xfId="16452" xr:uid="{00000000-0005-0000-0000-000040400000}"/>
    <cellStyle name="표준 2 2 2 4 4 3 2" xfId="16453" xr:uid="{00000000-0005-0000-0000-000041400000}"/>
    <cellStyle name="표준 2 2 2 4 4 3 2 2" xfId="16454" xr:uid="{00000000-0005-0000-0000-000042400000}"/>
    <cellStyle name="표준 2 2 2 4 4 3 2 2 2" xfId="16455" xr:uid="{00000000-0005-0000-0000-000043400000}"/>
    <cellStyle name="표준 2 2 2 4 4 3 2 3" xfId="16456" xr:uid="{00000000-0005-0000-0000-000044400000}"/>
    <cellStyle name="표준 2 2 2 4 4 3 3" xfId="16457" xr:uid="{00000000-0005-0000-0000-000045400000}"/>
    <cellStyle name="표준 2 2 2 4 4 3 3 2" xfId="16458" xr:uid="{00000000-0005-0000-0000-000046400000}"/>
    <cellStyle name="표준 2 2 2 4 4 3 3 2 2" xfId="16459" xr:uid="{00000000-0005-0000-0000-000047400000}"/>
    <cellStyle name="표준 2 2 2 4 4 3 3 3" xfId="16460" xr:uid="{00000000-0005-0000-0000-000048400000}"/>
    <cellStyle name="표준 2 2 2 4 4 3 4" xfId="16461" xr:uid="{00000000-0005-0000-0000-000049400000}"/>
    <cellStyle name="표준 2 2 2 4 4 3 4 2" xfId="16462" xr:uid="{00000000-0005-0000-0000-00004A400000}"/>
    <cellStyle name="표준 2 2 2 4 4 3 4 2 2" xfId="16463" xr:uid="{00000000-0005-0000-0000-00004B400000}"/>
    <cellStyle name="표준 2 2 2 4 4 3 4 3" xfId="16464" xr:uid="{00000000-0005-0000-0000-00004C400000}"/>
    <cellStyle name="표준 2 2 2 4 4 3 5" xfId="16465" xr:uid="{00000000-0005-0000-0000-00004D400000}"/>
    <cellStyle name="표준 2 2 2 4 4 3 5 2" xfId="16466" xr:uid="{00000000-0005-0000-0000-00004E400000}"/>
    <cellStyle name="표준 2 2 2 4 4 3 6" xfId="16467" xr:uid="{00000000-0005-0000-0000-00004F400000}"/>
    <cellStyle name="표준 2 2 2 4 4 4" xfId="16468" xr:uid="{00000000-0005-0000-0000-000050400000}"/>
    <cellStyle name="표준 2 2 2 4 4 4 2" xfId="16469" xr:uid="{00000000-0005-0000-0000-000051400000}"/>
    <cellStyle name="표준 2 2 2 4 4 4 2 2" xfId="16470" xr:uid="{00000000-0005-0000-0000-000052400000}"/>
    <cellStyle name="표준 2 2 2 4 4 4 3" xfId="16471" xr:uid="{00000000-0005-0000-0000-000053400000}"/>
    <cellStyle name="표준 2 2 2 4 4 5" xfId="16472" xr:uid="{00000000-0005-0000-0000-000054400000}"/>
    <cellStyle name="표준 2 2 2 4 4 5 2" xfId="16473" xr:uid="{00000000-0005-0000-0000-000055400000}"/>
    <cellStyle name="표준 2 2 2 4 4 5 2 2" xfId="16474" xr:uid="{00000000-0005-0000-0000-000056400000}"/>
    <cellStyle name="표준 2 2 2 4 4 5 3" xfId="16475" xr:uid="{00000000-0005-0000-0000-000057400000}"/>
    <cellStyle name="표준 2 2 2 4 4 6" xfId="16476" xr:uid="{00000000-0005-0000-0000-000058400000}"/>
    <cellStyle name="표준 2 2 2 4 4 6 2" xfId="16477" xr:uid="{00000000-0005-0000-0000-000059400000}"/>
    <cellStyle name="표준 2 2 2 4 4 6 2 2" xfId="16478" xr:uid="{00000000-0005-0000-0000-00005A400000}"/>
    <cellStyle name="표준 2 2 2 4 4 6 3" xfId="16479" xr:uid="{00000000-0005-0000-0000-00005B400000}"/>
    <cellStyle name="표준 2 2 2 4 4 7" xfId="16480" xr:uid="{00000000-0005-0000-0000-00005C400000}"/>
    <cellStyle name="표준 2 2 2 4 4 7 2" xfId="16481" xr:uid="{00000000-0005-0000-0000-00005D400000}"/>
    <cellStyle name="표준 2 2 2 4 4 7 2 2" xfId="16482" xr:uid="{00000000-0005-0000-0000-00005E400000}"/>
    <cellStyle name="표준 2 2 2 4 4 7 3" xfId="16483" xr:uid="{00000000-0005-0000-0000-00005F400000}"/>
    <cellStyle name="표준 2 2 2 4 4 8" xfId="16484" xr:uid="{00000000-0005-0000-0000-000060400000}"/>
    <cellStyle name="표준 2 2 2 4 4 8 2" xfId="16485" xr:uid="{00000000-0005-0000-0000-000061400000}"/>
    <cellStyle name="표준 2 2 2 4 4 9" xfId="16486" xr:uid="{00000000-0005-0000-0000-000062400000}"/>
    <cellStyle name="표준 2 2 2 4 5" xfId="16487" xr:uid="{00000000-0005-0000-0000-000063400000}"/>
    <cellStyle name="표준 2 2 2 4 5 2" xfId="16488" xr:uid="{00000000-0005-0000-0000-000064400000}"/>
    <cellStyle name="표준 2 2 2 4 5 2 2" xfId="16489" xr:uid="{00000000-0005-0000-0000-000065400000}"/>
    <cellStyle name="표준 2 2 2 4 5 2 2 2" xfId="16490" xr:uid="{00000000-0005-0000-0000-000066400000}"/>
    <cellStyle name="표준 2 2 2 4 5 2 2 2 2" xfId="16491" xr:uid="{00000000-0005-0000-0000-000067400000}"/>
    <cellStyle name="표준 2 2 2 4 5 2 2 3" xfId="16492" xr:uid="{00000000-0005-0000-0000-000068400000}"/>
    <cellStyle name="표준 2 2 2 4 5 2 3" xfId="16493" xr:uid="{00000000-0005-0000-0000-000069400000}"/>
    <cellStyle name="표준 2 2 2 4 5 2 3 2" xfId="16494" xr:uid="{00000000-0005-0000-0000-00006A400000}"/>
    <cellStyle name="표준 2 2 2 4 5 2 3 2 2" xfId="16495" xr:uid="{00000000-0005-0000-0000-00006B400000}"/>
    <cellStyle name="표준 2 2 2 4 5 2 3 3" xfId="16496" xr:uid="{00000000-0005-0000-0000-00006C400000}"/>
    <cellStyle name="표준 2 2 2 4 5 2 4" xfId="16497" xr:uid="{00000000-0005-0000-0000-00006D400000}"/>
    <cellStyle name="표준 2 2 2 4 5 2 4 2" xfId="16498" xr:uid="{00000000-0005-0000-0000-00006E400000}"/>
    <cellStyle name="표준 2 2 2 4 5 2 4 2 2" xfId="16499" xr:uid="{00000000-0005-0000-0000-00006F400000}"/>
    <cellStyle name="표준 2 2 2 4 5 2 4 3" xfId="16500" xr:uid="{00000000-0005-0000-0000-000070400000}"/>
    <cellStyle name="표준 2 2 2 4 5 2 5" xfId="16501" xr:uid="{00000000-0005-0000-0000-000071400000}"/>
    <cellStyle name="표준 2 2 2 4 5 2 5 2" xfId="16502" xr:uid="{00000000-0005-0000-0000-000072400000}"/>
    <cellStyle name="표준 2 2 2 4 5 2 6" xfId="16503" xr:uid="{00000000-0005-0000-0000-000073400000}"/>
    <cellStyle name="표준 2 2 2 4 5 3" xfId="16504" xr:uid="{00000000-0005-0000-0000-000074400000}"/>
    <cellStyle name="표준 2 2 2 4 5 3 2" xfId="16505" xr:uid="{00000000-0005-0000-0000-000075400000}"/>
    <cellStyle name="표준 2 2 2 4 5 3 2 2" xfId="16506" xr:uid="{00000000-0005-0000-0000-000076400000}"/>
    <cellStyle name="표준 2 2 2 4 5 3 3" xfId="16507" xr:uid="{00000000-0005-0000-0000-000077400000}"/>
    <cellStyle name="표준 2 2 2 4 5 4" xfId="16508" xr:uid="{00000000-0005-0000-0000-000078400000}"/>
    <cellStyle name="표준 2 2 2 4 5 4 2" xfId="16509" xr:uid="{00000000-0005-0000-0000-000079400000}"/>
    <cellStyle name="표준 2 2 2 4 5 4 2 2" xfId="16510" xr:uid="{00000000-0005-0000-0000-00007A400000}"/>
    <cellStyle name="표준 2 2 2 4 5 4 3" xfId="16511" xr:uid="{00000000-0005-0000-0000-00007B400000}"/>
    <cellStyle name="표준 2 2 2 4 5 5" xfId="16512" xr:uid="{00000000-0005-0000-0000-00007C400000}"/>
    <cellStyle name="표준 2 2 2 4 5 5 2" xfId="16513" xr:uid="{00000000-0005-0000-0000-00007D400000}"/>
    <cellStyle name="표준 2 2 2 4 5 5 2 2" xfId="16514" xr:uid="{00000000-0005-0000-0000-00007E400000}"/>
    <cellStyle name="표준 2 2 2 4 5 5 3" xfId="16515" xr:uid="{00000000-0005-0000-0000-00007F400000}"/>
    <cellStyle name="표준 2 2 2 4 5 6" xfId="16516" xr:uid="{00000000-0005-0000-0000-000080400000}"/>
    <cellStyle name="표준 2 2 2 4 5 6 2" xfId="16517" xr:uid="{00000000-0005-0000-0000-000081400000}"/>
    <cellStyle name="표준 2 2 2 4 5 7" xfId="16518" xr:uid="{00000000-0005-0000-0000-000082400000}"/>
    <cellStyle name="표준 2 2 2 4 5 8" xfId="16519" xr:uid="{00000000-0005-0000-0000-000083400000}"/>
    <cellStyle name="표준 2 2 2 4 6" xfId="16520" xr:uid="{00000000-0005-0000-0000-000084400000}"/>
    <cellStyle name="표준 2 2 2 4 6 2" xfId="16521" xr:uid="{00000000-0005-0000-0000-000085400000}"/>
    <cellStyle name="표준 2 2 2 4 6 2 2" xfId="16522" xr:uid="{00000000-0005-0000-0000-000086400000}"/>
    <cellStyle name="표준 2 2 2 4 6 2 2 2" xfId="16523" xr:uid="{00000000-0005-0000-0000-000087400000}"/>
    <cellStyle name="표준 2 2 2 4 6 2 3" xfId="16524" xr:uid="{00000000-0005-0000-0000-000088400000}"/>
    <cellStyle name="표준 2 2 2 4 6 3" xfId="16525" xr:uid="{00000000-0005-0000-0000-000089400000}"/>
    <cellStyle name="표준 2 2 2 4 6 3 2" xfId="16526" xr:uid="{00000000-0005-0000-0000-00008A400000}"/>
    <cellStyle name="표준 2 2 2 4 6 3 2 2" xfId="16527" xr:uid="{00000000-0005-0000-0000-00008B400000}"/>
    <cellStyle name="표준 2 2 2 4 6 3 3" xfId="16528" xr:uid="{00000000-0005-0000-0000-00008C400000}"/>
    <cellStyle name="표준 2 2 2 4 6 4" xfId="16529" xr:uid="{00000000-0005-0000-0000-00008D400000}"/>
    <cellStyle name="표준 2 2 2 4 6 4 2" xfId="16530" xr:uid="{00000000-0005-0000-0000-00008E400000}"/>
    <cellStyle name="표준 2 2 2 4 6 4 2 2" xfId="16531" xr:uid="{00000000-0005-0000-0000-00008F400000}"/>
    <cellStyle name="표준 2 2 2 4 6 4 3" xfId="16532" xr:uid="{00000000-0005-0000-0000-000090400000}"/>
    <cellStyle name="표준 2 2 2 4 6 5" xfId="16533" xr:uid="{00000000-0005-0000-0000-000091400000}"/>
    <cellStyle name="표준 2 2 2 4 6 5 2" xfId="16534" xr:uid="{00000000-0005-0000-0000-000092400000}"/>
    <cellStyle name="표준 2 2 2 4 6 6" xfId="16535" xr:uid="{00000000-0005-0000-0000-000093400000}"/>
    <cellStyle name="표준 2 2 2 4 7" xfId="16536" xr:uid="{00000000-0005-0000-0000-000094400000}"/>
    <cellStyle name="표준 2 2 2 4 7 2" xfId="16537" xr:uid="{00000000-0005-0000-0000-000095400000}"/>
    <cellStyle name="표준 2 2 2 4 7 2 2" xfId="16538" xr:uid="{00000000-0005-0000-0000-000096400000}"/>
    <cellStyle name="표준 2 2 2 4 7 2 2 2" xfId="16539" xr:uid="{00000000-0005-0000-0000-000097400000}"/>
    <cellStyle name="표준 2 2 2 4 7 2 3" xfId="16540" xr:uid="{00000000-0005-0000-0000-000098400000}"/>
    <cellStyle name="표준 2 2 2 4 7 3" xfId="16541" xr:uid="{00000000-0005-0000-0000-000099400000}"/>
    <cellStyle name="표준 2 2 2 4 7 3 2" xfId="16542" xr:uid="{00000000-0005-0000-0000-00009A400000}"/>
    <cellStyle name="표준 2 2 2 4 7 3 2 2" xfId="16543" xr:uid="{00000000-0005-0000-0000-00009B400000}"/>
    <cellStyle name="표준 2 2 2 4 7 3 3" xfId="16544" xr:uid="{00000000-0005-0000-0000-00009C400000}"/>
    <cellStyle name="표준 2 2 2 4 7 4" xfId="16545" xr:uid="{00000000-0005-0000-0000-00009D400000}"/>
    <cellStyle name="표준 2 2 2 4 7 4 2" xfId="16546" xr:uid="{00000000-0005-0000-0000-00009E400000}"/>
    <cellStyle name="표준 2 2 2 4 7 4 2 2" xfId="16547" xr:uid="{00000000-0005-0000-0000-00009F400000}"/>
    <cellStyle name="표준 2 2 2 4 7 4 3" xfId="16548" xr:uid="{00000000-0005-0000-0000-0000A0400000}"/>
    <cellStyle name="표준 2 2 2 4 7 5" xfId="16549" xr:uid="{00000000-0005-0000-0000-0000A1400000}"/>
    <cellStyle name="표준 2 2 2 4 7 5 2" xfId="16550" xr:uid="{00000000-0005-0000-0000-0000A2400000}"/>
    <cellStyle name="표준 2 2 2 4 7 6" xfId="16551" xr:uid="{00000000-0005-0000-0000-0000A3400000}"/>
    <cellStyle name="표준 2 2 2 4 8" xfId="16552" xr:uid="{00000000-0005-0000-0000-0000A4400000}"/>
    <cellStyle name="표준 2 2 2 4 8 2" xfId="16553" xr:uid="{00000000-0005-0000-0000-0000A5400000}"/>
    <cellStyle name="표준 2 2 2 4 8 2 2" xfId="16554" xr:uid="{00000000-0005-0000-0000-0000A6400000}"/>
    <cellStyle name="표준 2 2 2 4 8 3" xfId="16555" xr:uid="{00000000-0005-0000-0000-0000A7400000}"/>
    <cellStyle name="표준 2 2 2 4 9" xfId="16556" xr:uid="{00000000-0005-0000-0000-0000A8400000}"/>
    <cellStyle name="표준 2 2 2 4 9 2" xfId="16557" xr:uid="{00000000-0005-0000-0000-0000A9400000}"/>
    <cellStyle name="표준 2 2 2 4 9 2 2" xfId="16558" xr:uid="{00000000-0005-0000-0000-0000AA400000}"/>
    <cellStyle name="표준 2 2 2 4 9 3" xfId="16559" xr:uid="{00000000-0005-0000-0000-0000AB400000}"/>
    <cellStyle name="표준 2 2 2 5" xfId="16560" xr:uid="{00000000-0005-0000-0000-0000AC400000}"/>
    <cellStyle name="표준 2 2 2 5 10" xfId="16561" xr:uid="{00000000-0005-0000-0000-0000AD400000}"/>
    <cellStyle name="표준 2 2 2 5 10 2" xfId="16562" xr:uid="{00000000-0005-0000-0000-0000AE400000}"/>
    <cellStyle name="표준 2 2 2 5 10 2 2" xfId="16563" xr:uid="{00000000-0005-0000-0000-0000AF400000}"/>
    <cellStyle name="표준 2 2 2 5 10 3" xfId="16564" xr:uid="{00000000-0005-0000-0000-0000B0400000}"/>
    <cellStyle name="표준 2 2 2 5 11" xfId="16565" xr:uid="{00000000-0005-0000-0000-0000B1400000}"/>
    <cellStyle name="표준 2 2 2 5 11 2" xfId="16566" xr:uid="{00000000-0005-0000-0000-0000B2400000}"/>
    <cellStyle name="표준 2 2 2 5 11 2 2" xfId="16567" xr:uid="{00000000-0005-0000-0000-0000B3400000}"/>
    <cellStyle name="표준 2 2 2 5 11 3" xfId="16568" xr:uid="{00000000-0005-0000-0000-0000B4400000}"/>
    <cellStyle name="표준 2 2 2 5 12" xfId="16569" xr:uid="{00000000-0005-0000-0000-0000B5400000}"/>
    <cellStyle name="표준 2 2 2 5 12 2" xfId="16570" xr:uid="{00000000-0005-0000-0000-0000B6400000}"/>
    <cellStyle name="표준 2 2 2 5 13" xfId="16571" xr:uid="{00000000-0005-0000-0000-0000B7400000}"/>
    <cellStyle name="표준 2 2 2 5 14" xfId="16572" xr:uid="{00000000-0005-0000-0000-0000B8400000}"/>
    <cellStyle name="표준 2 2 2 5 2" xfId="16573" xr:uid="{00000000-0005-0000-0000-0000B9400000}"/>
    <cellStyle name="표준 2 2 2 5 2 10" xfId="16574" xr:uid="{00000000-0005-0000-0000-0000BA400000}"/>
    <cellStyle name="표준 2 2 2 5 2 11" xfId="16575" xr:uid="{00000000-0005-0000-0000-0000BB400000}"/>
    <cellStyle name="표준 2 2 2 5 2 2" xfId="16576" xr:uid="{00000000-0005-0000-0000-0000BC400000}"/>
    <cellStyle name="표준 2 2 2 5 2 2 2" xfId="16577" xr:uid="{00000000-0005-0000-0000-0000BD400000}"/>
    <cellStyle name="표준 2 2 2 5 2 2 2 2" xfId="16578" xr:uid="{00000000-0005-0000-0000-0000BE400000}"/>
    <cellStyle name="표준 2 2 2 5 2 2 2 2 2" xfId="16579" xr:uid="{00000000-0005-0000-0000-0000BF400000}"/>
    <cellStyle name="표준 2 2 2 5 2 2 2 2 2 2" xfId="16580" xr:uid="{00000000-0005-0000-0000-0000C0400000}"/>
    <cellStyle name="표준 2 2 2 5 2 2 2 2 3" xfId="16581" xr:uid="{00000000-0005-0000-0000-0000C1400000}"/>
    <cellStyle name="표준 2 2 2 5 2 2 2 3" xfId="16582" xr:uid="{00000000-0005-0000-0000-0000C2400000}"/>
    <cellStyle name="표준 2 2 2 5 2 2 2 3 2" xfId="16583" xr:uid="{00000000-0005-0000-0000-0000C3400000}"/>
    <cellStyle name="표준 2 2 2 5 2 2 2 3 2 2" xfId="16584" xr:uid="{00000000-0005-0000-0000-0000C4400000}"/>
    <cellStyle name="표준 2 2 2 5 2 2 2 3 3" xfId="16585" xr:uid="{00000000-0005-0000-0000-0000C5400000}"/>
    <cellStyle name="표준 2 2 2 5 2 2 2 4" xfId="16586" xr:uid="{00000000-0005-0000-0000-0000C6400000}"/>
    <cellStyle name="표준 2 2 2 5 2 2 2 4 2" xfId="16587" xr:uid="{00000000-0005-0000-0000-0000C7400000}"/>
    <cellStyle name="표준 2 2 2 5 2 2 2 4 2 2" xfId="16588" xr:uid="{00000000-0005-0000-0000-0000C8400000}"/>
    <cellStyle name="표준 2 2 2 5 2 2 2 4 3" xfId="16589" xr:uid="{00000000-0005-0000-0000-0000C9400000}"/>
    <cellStyle name="표준 2 2 2 5 2 2 2 5" xfId="16590" xr:uid="{00000000-0005-0000-0000-0000CA400000}"/>
    <cellStyle name="표준 2 2 2 5 2 2 2 5 2" xfId="16591" xr:uid="{00000000-0005-0000-0000-0000CB400000}"/>
    <cellStyle name="표준 2 2 2 5 2 2 2 6" xfId="16592" xr:uid="{00000000-0005-0000-0000-0000CC400000}"/>
    <cellStyle name="표준 2 2 2 5 2 2 3" xfId="16593" xr:uid="{00000000-0005-0000-0000-0000CD400000}"/>
    <cellStyle name="표준 2 2 2 5 2 2 3 2" xfId="16594" xr:uid="{00000000-0005-0000-0000-0000CE400000}"/>
    <cellStyle name="표준 2 2 2 5 2 2 3 2 2" xfId="16595" xr:uid="{00000000-0005-0000-0000-0000CF400000}"/>
    <cellStyle name="표준 2 2 2 5 2 2 3 3" xfId="16596" xr:uid="{00000000-0005-0000-0000-0000D0400000}"/>
    <cellStyle name="표준 2 2 2 5 2 2 4" xfId="16597" xr:uid="{00000000-0005-0000-0000-0000D1400000}"/>
    <cellStyle name="표준 2 2 2 5 2 2 4 2" xfId="16598" xr:uid="{00000000-0005-0000-0000-0000D2400000}"/>
    <cellStyle name="표준 2 2 2 5 2 2 4 2 2" xfId="16599" xr:uid="{00000000-0005-0000-0000-0000D3400000}"/>
    <cellStyle name="표준 2 2 2 5 2 2 4 3" xfId="16600" xr:uid="{00000000-0005-0000-0000-0000D4400000}"/>
    <cellStyle name="표준 2 2 2 5 2 2 5" xfId="16601" xr:uid="{00000000-0005-0000-0000-0000D5400000}"/>
    <cellStyle name="표준 2 2 2 5 2 2 5 2" xfId="16602" xr:uid="{00000000-0005-0000-0000-0000D6400000}"/>
    <cellStyle name="표준 2 2 2 5 2 2 5 2 2" xfId="16603" xr:uid="{00000000-0005-0000-0000-0000D7400000}"/>
    <cellStyle name="표준 2 2 2 5 2 2 5 3" xfId="16604" xr:uid="{00000000-0005-0000-0000-0000D8400000}"/>
    <cellStyle name="표준 2 2 2 5 2 2 6" xfId="16605" xr:uid="{00000000-0005-0000-0000-0000D9400000}"/>
    <cellStyle name="표준 2 2 2 5 2 2 6 2" xfId="16606" xr:uid="{00000000-0005-0000-0000-0000DA400000}"/>
    <cellStyle name="표준 2 2 2 5 2 2 6 2 2" xfId="16607" xr:uid="{00000000-0005-0000-0000-0000DB400000}"/>
    <cellStyle name="표준 2 2 2 5 2 2 6 3" xfId="16608" xr:uid="{00000000-0005-0000-0000-0000DC400000}"/>
    <cellStyle name="표준 2 2 2 5 2 2 7" xfId="16609" xr:uid="{00000000-0005-0000-0000-0000DD400000}"/>
    <cellStyle name="표준 2 2 2 5 2 2 7 2" xfId="16610" xr:uid="{00000000-0005-0000-0000-0000DE400000}"/>
    <cellStyle name="표준 2 2 2 5 2 2 8" xfId="16611" xr:uid="{00000000-0005-0000-0000-0000DF400000}"/>
    <cellStyle name="표준 2 2 2 5 2 2 9" xfId="16612" xr:uid="{00000000-0005-0000-0000-0000E0400000}"/>
    <cellStyle name="표준 2 2 2 5 2 3" xfId="16613" xr:uid="{00000000-0005-0000-0000-0000E1400000}"/>
    <cellStyle name="표준 2 2 2 5 2 3 2" xfId="16614" xr:uid="{00000000-0005-0000-0000-0000E2400000}"/>
    <cellStyle name="표준 2 2 2 5 2 3 2 2" xfId="16615" xr:uid="{00000000-0005-0000-0000-0000E3400000}"/>
    <cellStyle name="표준 2 2 2 5 2 3 2 2 2" xfId="16616" xr:uid="{00000000-0005-0000-0000-0000E4400000}"/>
    <cellStyle name="표준 2 2 2 5 2 3 2 3" xfId="16617" xr:uid="{00000000-0005-0000-0000-0000E5400000}"/>
    <cellStyle name="표준 2 2 2 5 2 3 3" xfId="16618" xr:uid="{00000000-0005-0000-0000-0000E6400000}"/>
    <cellStyle name="표준 2 2 2 5 2 3 3 2" xfId="16619" xr:uid="{00000000-0005-0000-0000-0000E7400000}"/>
    <cellStyle name="표준 2 2 2 5 2 3 3 2 2" xfId="16620" xr:uid="{00000000-0005-0000-0000-0000E8400000}"/>
    <cellStyle name="표준 2 2 2 5 2 3 3 3" xfId="16621" xr:uid="{00000000-0005-0000-0000-0000E9400000}"/>
    <cellStyle name="표준 2 2 2 5 2 3 4" xfId="16622" xr:uid="{00000000-0005-0000-0000-0000EA400000}"/>
    <cellStyle name="표준 2 2 2 5 2 3 4 2" xfId="16623" xr:uid="{00000000-0005-0000-0000-0000EB400000}"/>
    <cellStyle name="표준 2 2 2 5 2 3 4 2 2" xfId="16624" xr:uid="{00000000-0005-0000-0000-0000EC400000}"/>
    <cellStyle name="표준 2 2 2 5 2 3 4 3" xfId="16625" xr:uid="{00000000-0005-0000-0000-0000ED400000}"/>
    <cellStyle name="표준 2 2 2 5 2 3 5" xfId="16626" xr:uid="{00000000-0005-0000-0000-0000EE400000}"/>
    <cellStyle name="표준 2 2 2 5 2 3 5 2" xfId="16627" xr:uid="{00000000-0005-0000-0000-0000EF400000}"/>
    <cellStyle name="표준 2 2 2 5 2 3 6" xfId="16628" xr:uid="{00000000-0005-0000-0000-0000F0400000}"/>
    <cellStyle name="표준 2 2 2 5 2 4" xfId="16629" xr:uid="{00000000-0005-0000-0000-0000F1400000}"/>
    <cellStyle name="표준 2 2 2 5 2 4 2" xfId="16630" xr:uid="{00000000-0005-0000-0000-0000F2400000}"/>
    <cellStyle name="표준 2 2 2 5 2 4 2 2" xfId="16631" xr:uid="{00000000-0005-0000-0000-0000F3400000}"/>
    <cellStyle name="표준 2 2 2 5 2 4 2 2 2" xfId="16632" xr:uid="{00000000-0005-0000-0000-0000F4400000}"/>
    <cellStyle name="표준 2 2 2 5 2 4 2 3" xfId="16633" xr:uid="{00000000-0005-0000-0000-0000F5400000}"/>
    <cellStyle name="표준 2 2 2 5 2 4 3" xfId="16634" xr:uid="{00000000-0005-0000-0000-0000F6400000}"/>
    <cellStyle name="표준 2 2 2 5 2 4 3 2" xfId="16635" xr:uid="{00000000-0005-0000-0000-0000F7400000}"/>
    <cellStyle name="표준 2 2 2 5 2 4 3 2 2" xfId="16636" xr:uid="{00000000-0005-0000-0000-0000F8400000}"/>
    <cellStyle name="표준 2 2 2 5 2 4 3 3" xfId="16637" xr:uid="{00000000-0005-0000-0000-0000F9400000}"/>
    <cellStyle name="표준 2 2 2 5 2 4 4" xfId="16638" xr:uid="{00000000-0005-0000-0000-0000FA400000}"/>
    <cellStyle name="표준 2 2 2 5 2 4 4 2" xfId="16639" xr:uid="{00000000-0005-0000-0000-0000FB400000}"/>
    <cellStyle name="표준 2 2 2 5 2 4 4 2 2" xfId="16640" xr:uid="{00000000-0005-0000-0000-0000FC400000}"/>
    <cellStyle name="표준 2 2 2 5 2 4 4 3" xfId="16641" xr:uid="{00000000-0005-0000-0000-0000FD400000}"/>
    <cellStyle name="표준 2 2 2 5 2 4 5" xfId="16642" xr:uid="{00000000-0005-0000-0000-0000FE400000}"/>
    <cellStyle name="표준 2 2 2 5 2 4 5 2" xfId="16643" xr:uid="{00000000-0005-0000-0000-0000FF400000}"/>
    <cellStyle name="표준 2 2 2 5 2 4 6" xfId="16644" xr:uid="{00000000-0005-0000-0000-000000410000}"/>
    <cellStyle name="표준 2 2 2 5 2 5" xfId="16645" xr:uid="{00000000-0005-0000-0000-000001410000}"/>
    <cellStyle name="표준 2 2 2 5 2 5 2" xfId="16646" xr:uid="{00000000-0005-0000-0000-000002410000}"/>
    <cellStyle name="표준 2 2 2 5 2 5 2 2" xfId="16647" xr:uid="{00000000-0005-0000-0000-000003410000}"/>
    <cellStyle name="표준 2 2 2 5 2 5 3" xfId="16648" xr:uid="{00000000-0005-0000-0000-000004410000}"/>
    <cellStyle name="표준 2 2 2 5 2 6" xfId="16649" xr:uid="{00000000-0005-0000-0000-000005410000}"/>
    <cellStyle name="표준 2 2 2 5 2 6 2" xfId="16650" xr:uid="{00000000-0005-0000-0000-000006410000}"/>
    <cellStyle name="표준 2 2 2 5 2 6 2 2" xfId="16651" xr:uid="{00000000-0005-0000-0000-000007410000}"/>
    <cellStyle name="표준 2 2 2 5 2 6 3" xfId="16652" xr:uid="{00000000-0005-0000-0000-000008410000}"/>
    <cellStyle name="표준 2 2 2 5 2 7" xfId="16653" xr:uid="{00000000-0005-0000-0000-000009410000}"/>
    <cellStyle name="표준 2 2 2 5 2 7 2" xfId="16654" xr:uid="{00000000-0005-0000-0000-00000A410000}"/>
    <cellStyle name="표준 2 2 2 5 2 7 2 2" xfId="16655" xr:uid="{00000000-0005-0000-0000-00000B410000}"/>
    <cellStyle name="표준 2 2 2 5 2 7 3" xfId="16656" xr:uid="{00000000-0005-0000-0000-00000C410000}"/>
    <cellStyle name="표준 2 2 2 5 2 8" xfId="16657" xr:uid="{00000000-0005-0000-0000-00000D410000}"/>
    <cellStyle name="표준 2 2 2 5 2 8 2" xfId="16658" xr:uid="{00000000-0005-0000-0000-00000E410000}"/>
    <cellStyle name="표준 2 2 2 5 2 8 2 2" xfId="16659" xr:uid="{00000000-0005-0000-0000-00000F410000}"/>
    <cellStyle name="표준 2 2 2 5 2 8 3" xfId="16660" xr:uid="{00000000-0005-0000-0000-000010410000}"/>
    <cellStyle name="표준 2 2 2 5 2 9" xfId="16661" xr:uid="{00000000-0005-0000-0000-000011410000}"/>
    <cellStyle name="표준 2 2 2 5 2 9 2" xfId="16662" xr:uid="{00000000-0005-0000-0000-000012410000}"/>
    <cellStyle name="표준 2 2 2 5 3" xfId="16663" xr:uid="{00000000-0005-0000-0000-000013410000}"/>
    <cellStyle name="표준 2 2 2 5 3 10" xfId="16664" xr:uid="{00000000-0005-0000-0000-000014410000}"/>
    <cellStyle name="표준 2 2 2 5 3 11" xfId="16665" xr:uid="{00000000-0005-0000-0000-000015410000}"/>
    <cellStyle name="표준 2 2 2 5 3 2" xfId="16666" xr:uid="{00000000-0005-0000-0000-000016410000}"/>
    <cellStyle name="표준 2 2 2 5 3 2 2" xfId="16667" xr:uid="{00000000-0005-0000-0000-000017410000}"/>
    <cellStyle name="표준 2 2 2 5 3 2 2 2" xfId="16668" xr:uid="{00000000-0005-0000-0000-000018410000}"/>
    <cellStyle name="표준 2 2 2 5 3 2 2 2 2" xfId="16669" xr:uid="{00000000-0005-0000-0000-000019410000}"/>
    <cellStyle name="표준 2 2 2 5 3 2 2 2 2 2" xfId="16670" xr:uid="{00000000-0005-0000-0000-00001A410000}"/>
    <cellStyle name="표준 2 2 2 5 3 2 2 2 3" xfId="16671" xr:uid="{00000000-0005-0000-0000-00001B410000}"/>
    <cellStyle name="표준 2 2 2 5 3 2 2 3" xfId="16672" xr:uid="{00000000-0005-0000-0000-00001C410000}"/>
    <cellStyle name="표준 2 2 2 5 3 2 2 3 2" xfId="16673" xr:uid="{00000000-0005-0000-0000-00001D410000}"/>
    <cellStyle name="표준 2 2 2 5 3 2 2 3 2 2" xfId="16674" xr:uid="{00000000-0005-0000-0000-00001E410000}"/>
    <cellStyle name="표준 2 2 2 5 3 2 2 3 3" xfId="16675" xr:uid="{00000000-0005-0000-0000-00001F410000}"/>
    <cellStyle name="표준 2 2 2 5 3 2 2 4" xfId="16676" xr:uid="{00000000-0005-0000-0000-000020410000}"/>
    <cellStyle name="표준 2 2 2 5 3 2 2 4 2" xfId="16677" xr:uid="{00000000-0005-0000-0000-000021410000}"/>
    <cellStyle name="표준 2 2 2 5 3 2 2 4 2 2" xfId="16678" xr:uid="{00000000-0005-0000-0000-000022410000}"/>
    <cellStyle name="표준 2 2 2 5 3 2 2 4 3" xfId="16679" xr:uid="{00000000-0005-0000-0000-000023410000}"/>
    <cellStyle name="표준 2 2 2 5 3 2 2 5" xfId="16680" xr:uid="{00000000-0005-0000-0000-000024410000}"/>
    <cellStyle name="표준 2 2 2 5 3 2 2 5 2" xfId="16681" xr:uid="{00000000-0005-0000-0000-000025410000}"/>
    <cellStyle name="표준 2 2 2 5 3 2 2 6" xfId="16682" xr:uid="{00000000-0005-0000-0000-000026410000}"/>
    <cellStyle name="표준 2 2 2 5 3 2 3" xfId="16683" xr:uid="{00000000-0005-0000-0000-000027410000}"/>
    <cellStyle name="표준 2 2 2 5 3 2 3 2" xfId="16684" xr:uid="{00000000-0005-0000-0000-000028410000}"/>
    <cellStyle name="표준 2 2 2 5 3 2 3 2 2" xfId="16685" xr:uid="{00000000-0005-0000-0000-000029410000}"/>
    <cellStyle name="표준 2 2 2 5 3 2 3 3" xfId="16686" xr:uid="{00000000-0005-0000-0000-00002A410000}"/>
    <cellStyle name="표준 2 2 2 5 3 2 4" xfId="16687" xr:uid="{00000000-0005-0000-0000-00002B410000}"/>
    <cellStyle name="표준 2 2 2 5 3 2 4 2" xfId="16688" xr:uid="{00000000-0005-0000-0000-00002C410000}"/>
    <cellStyle name="표준 2 2 2 5 3 2 4 2 2" xfId="16689" xr:uid="{00000000-0005-0000-0000-00002D410000}"/>
    <cellStyle name="표준 2 2 2 5 3 2 4 3" xfId="16690" xr:uid="{00000000-0005-0000-0000-00002E410000}"/>
    <cellStyle name="표준 2 2 2 5 3 2 5" xfId="16691" xr:uid="{00000000-0005-0000-0000-00002F410000}"/>
    <cellStyle name="표준 2 2 2 5 3 2 5 2" xfId="16692" xr:uid="{00000000-0005-0000-0000-000030410000}"/>
    <cellStyle name="표준 2 2 2 5 3 2 5 2 2" xfId="16693" xr:uid="{00000000-0005-0000-0000-000031410000}"/>
    <cellStyle name="표준 2 2 2 5 3 2 5 3" xfId="16694" xr:uid="{00000000-0005-0000-0000-000032410000}"/>
    <cellStyle name="표준 2 2 2 5 3 2 6" xfId="16695" xr:uid="{00000000-0005-0000-0000-000033410000}"/>
    <cellStyle name="표준 2 2 2 5 3 2 6 2" xfId="16696" xr:uid="{00000000-0005-0000-0000-000034410000}"/>
    <cellStyle name="표준 2 2 2 5 3 2 6 2 2" xfId="16697" xr:uid="{00000000-0005-0000-0000-000035410000}"/>
    <cellStyle name="표준 2 2 2 5 3 2 6 3" xfId="16698" xr:uid="{00000000-0005-0000-0000-000036410000}"/>
    <cellStyle name="표준 2 2 2 5 3 2 7" xfId="16699" xr:uid="{00000000-0005-0000-0000-000037410000}"/>
    <cellStyle name="표준 2 2 2 5 3 2 7 2" xfId="16700" xr:uid="{00000000-0005-0000-0000-000038410000}"/>
    <cellStyle name="표준 2 2 2 5 3 2 8" xfId="16701" xr:uid="{00000000-0005-0000-0000-000039410000}"/>
    <cellStyle name="표준 2 2 2 5 3 2 9" xfId="16702" xr:uid="{00000000-0005-0000-0000-00003A410000}"/>
    <cellStyle name="표준 2 2 2 5 3 3" xfId="16703" xr:uid="{00000000-0005-0000-0000-00003B410000}"/>
    <cellStyle name="표준 2 2 2 5 3 3 2" xfId="16704" xr:uid="{00000000-0005-0000-0000-00003C410000}"/>
    <cellStyle name="표준 2 2 2 5 3 3 2 2" xfId="16705" xr:uid="{00000000-0005-0000-0000-00003D410000}"/>
    <cellStyle name="표준 2 2 2 5 3 3 2 2 2" xfId="16706" xr:uid="{00000000-0005-0000-0000-00003E410000}"/>
    <cellStyle name="표준 2 2 2 5 3 3 2 3" xfId="16707" xr:uid="{00000000-0005-0000-0000-00003F410000}"/>
    <cellStyle name="표준 2 2 2 5 3 3 3" xfId="16708" xr:uid="{00000000-0005-0000-0000-000040410000}"/>
    <cellStyle name="표준 2 2 2 5 3 3 3 2" xfId="16709" xr:uid="{00000000-0005-0000-0000-000041410000}"/>
    <cellStyle name="표준 2 2 2 5 3 3 3 2 2" xfId="16710" xr:uid="{00000000-0005-0000-0000-000042410000}"/>
    <cellStyle name="표준 2 2 2 5 3 3 3 3" xfId="16711" xr:uid="{00000000-0005-0000-0000-000043410000}"/>
    <cellStyle name="표준 2 2 2 5 3 3 4" xfId="16712" xr:uid="{00000000-0005-0000-0000-000044410000}"/>
    <cellStyle name="표준 2 2 2 5 3 3 4 2" xfId="16713" xr:uid="{00000000-0005-0000-0000-000045410000}"/>
    <cellStyle name="표준 2 2 2 5 3 3 4 2 2" xfId="16714" xr:uid="{00000000-0005-0000-0000-000046410000}"/>
    <cellStyle name="표준 2 2 2 5 3 3 4 3" xfId="16715" xr:uid="{00000000-0005-0000-0000-000047410000}"/>
    <cellStyle name="표준 2 2 2 5 3 3 5" xfId="16716" xr:uid="{00000000-0005-0000-0000-000048410000}"/>
    <cellStyle name="표준 2 2 2 5 3 3 5 2" xfId="16717" xr:uid="{00000000-0005-0000-0000-000049410000}"/>
    <cellStyle name="표준 2 2 2 5 3 3 6" xfId="16718" xr:uid="{00000000-0005-0000-0000-00004A410000}"/>
    <cellStyle name="표준 2 2 2 5 3 4" xfId="16719" xr:uid="{00000000-0005-0000-0000-00004B410000}"/>
    <cellStyle name="표준 2 2 2 5 3 4 2" xfId="16720" xr:uid="{00000000-0005-0000-0000-00004C410000}"/>
    <cellStyle name="표준 2 2 2 5 3 4 2 2" xfId="16721" xr:uid="{00000000-0005-0000-0000-00004D410000}"/>
    <cellStyle name="표준 2 2 2 5 3 4 2 2 2" xfId="16722" xr:uid="{00000000-0005-0000-0000-00004E410000}"/>
    <cellStyle name="표준 2 2 2 5 3 4 2 3" xfId="16723" xr:uid="{00000000-0005-0000-0000-00004F410000}"/>
    <cellStyle name="표준 2 2 2 5 3 4 3" xfId="16724" xr:uid="{00000000-0005-0000-0000-000050410000}"/>
    <cellStyle name="표준 2 2 2 5 3 4 3 2" xfId="16725" xr:uid="{00000000-0005-0000-0000-000051410000}"/>
    <cellStyle name="표준 2 2 2 5 3 4 3 2 2" xfId="16726" xr:uid="{00000000-0005-0000-0000-000052410000}"/>
    <cellStyle name="표준 2 2 2 5 3 4 3 3" xfId="16727" xr:uid="{00000000-0005-0000-0000-000053410000}"/>
    <cellStyle name="표준 2 2 2 5 3 4 4" xfId="16728" xr:uid="{00000000-0005-0000-0000-000054410000}"/>
    <cellStyle name="표준 2 2 2 5 3 4 4 2" xfId="16729" xr:uid="{00000000-0005-0000-0000-000055410000}"/>
    <cellStyle name="표준 2 2 2 5 3 4 4 2 2" xfId="16730" xr:uid="{00000000-0005-0000-0000-000056410000}"/>
    <cellStyle name="표준 2 2 2 5 3 4 4 3" xfId="16731" xr:uid="{00000000-0005-0000-0000-000057410000}"/>
    <cellStyle name="표준 2 2 2 5 3 4 5" xfId="16732" xr:uid="{00000000-0005-0000-0000-000058410000}"/>
    <cellStyle name="표준 2 2 2 5 3 4 5 2" xfId="16733" xr:uid="{00000000-0005-0000-0000-000059410000}"/>
    <cellStyle name="표준 2 2 2 5 3 4 6" xfId="16734" xr:uid="{00000000-0005-0000-0000-00005A410000}"/>
    <cellStyle name="표준 2 2 2 5 3 5" xfId="16735" xr:uid="{00000000-0005-0000-0000-00005B410000}"/>
    <cellStyle name="표준 2 2 2 5 3 5 2" xfId="16736" xr:uid="{00000000-0005-0000-0000-00005C410000}"/>
    <cellStyle name="표준 2 2 2 5 3 5 2 2" xfId="16737" xr:uid="{00000000-0005-0000-0000-00005D410000}"/>
    <cellStyle name="표준 2 2 2 5 3 5 3" xfId="16738" xr:uid="{00000000-0005-0000-0000-00005E410000}"/>
    <cellStyle name="표준 2 2 2 5 3 6" xfId="16739" xr:uid="{00000000-0005-0000-0000-00005F410000}"/>
    <cellStyle name="표준 2 2 2 5 3 6 2" xfId="16740" xr:uid="{00000000-0005-0000-0000-000060410000}"/>
    <cellStyle name="표준 2 2 2 5 3 6 2 2" xfId="16741" xr:uid="{00000000-0005-0000-0000-000061410000}"/>
    <cellStyle name="표준 2 2 2 5 3 6 3" xfId="16742" xr:uid="{00000000-0005-0000-0000-000062410000}"/>
    <cellStyle name="표준 2 2 2 5 3 7" xfId="16743" xr:uid="{00000000-0005-0000-0000-000063410000}"/>
    <cellStyle name="표준 2 2 2 5 3 7 2" xfId="16744" xr:uid="{00000000-0005-0000-0000-000064410000}"/>
    <cellStyle name="표준 2 2 2 5 3 7 2 2" xfId="16745" xr:uid="{00000000-0005-0000-0000-000065410000}"/>
    <cellStyle name="표준 2 2 2 5 3 7 3" xfId="16746" xr:uid="{00000000-0005-0000-0000-000066410000}"/>
    <cellStyle name="표준 2 2 2 5 3 8" xfId="16747" xr:uid="{00000000-0005-0000-0000-000067410000}"/>
    <cellStyle name="표준 2 2 2 5 3 8 2" xfId="16748" xr:uid="{00000000-0005-0000-0000-000068410000}"/>
    <cellStyle name="표준 2 2 2 5 3 8 2 2" xfId="16749" xr:uid="{00000000-0005-0000-0000-000069410000}"/>
    <cellStyle name="표준 2 2 2 5 3 8 3" xfId="16750" xr:uid="{00000000-0005-0000-0000-00006A410000}"/>
    <cellStyle name="표준 2 2 2 5 3 9" xfId="16751" xr:uid="{00000000-0005-0000-0000-00006B410000}"/>
    <cellStyle name="표준 2 2 2 5 3 9 2" xfId="16752" xr:uid="{00000000-0005-0000-0000-00006C410000}"/>
    <cellStyle name="표준 2 2 2 5 4" xfId="16753" xr:uid="{00000000-0005-0000-0000-00006D410000}"/>
    <cellStyle name="표준 2 2 2 5 4 10" xfId="16754" xr:uid="{00000000-0005-0000-0000-00006E410000}"/>
    <cellStyle name="표준 2 2 2 5 4 2" xfId="16755" xr:uid="{00000000-0005-0000-0000-00006F410000}"/>
    <cellStyle name="표준 2 2 2 5 4 2 2" xfId="16756" xr:uid="{00000000-0005-0000-0000-000070410000}"/>
    <cellStyle name="표준 2 2 2 5 4 2 2 2" xfId="16757" xr:uid="{00000000-0005-0000-0000-000071410000}"/>
    <cellStyle name="표준 2 2 2 5 4 2 2 2 2" xfId="16758" xr:uid="{00000000-0005-0000-0000-000072410000}"/>
    <cellStyle name="표준 2 2 2 5 4 2 2 2 2 2" xfId="16759" xr:uid="{00000000-0005-0000-0000-000073410000}"/>
    <cellStyle name="표준 2 2 2 5 4 2 2 2 3" xfId="16760" xr:uid="{00000000-0005-0000-0000-000074410000}"/>
    <cellStyle name="표준 2 2 2 5 4 2 2 3" xfId="16761" xr:uid="{00000000-0005-0000-0000-000075410000}"/>
    <cellStyle name="표준 2 2 2 5 4 2 2 3 2" xfId="16762" xr:uid="{00000000-0005-0000-0000-000076410000}"/>
    <cellStyle name="표준 2 2 2 5 4 2 2 3 2 2" xfId="16763" xr:uid="{00000000-0005-0000-0000-000077410000}"/>
    <cellStyle name="표준 2 2 2 5 4 2 2 3 3" xfId="16764" xr:uid="{00000000-0005-0000-0000-000078410000}"/>
    <cellStyle name="표준 2 2 2 5 4 2 2 4" xfId="16765" xr:uid="{00000000-0005-0000-0000-000079410000}"/>
    <cellStyle name="표준 2 2 2 5 4 2 2 4 2" xfId="16766" xr:uid="{00000000-0005-0000-0000-00007A410000}"/>
    <cellStyle name="표준 2 2 2 5 4 2 2 4 2 2" xfId="16767" xr:uid="{00000000-0005-0000-0000-00007B410000}"/>
    <cellStyle name="표준 2 2 2 5 4 2 2 4 3" xfId="16768" xr:uid="{00000000-0005-0000-0000-00007C410000}"/>
    <cellStyle name="표준 2 2 2 5 4 2 2 5" xfId="16769" xr:uid="{00000000-0005-0000-0000-00007D410000}"/>
    <cellStyle name="표준 2 2 2 5 4 2 2 5 2" xfId="16770" xr:uid="{00000000-0005-0000-0000-00007E410000}"/>
    <cellStyle name="표준 2 2 2 5 4 2 2 6" xfId="16771" xr:uid="{00000000-0005-0000-0000-00007F410000}"/>
    <cellStyle name="표준 2 2 2 5 4 2 3" xfId="16772" xr:uid="{00000000-0005-0000-0000-000080410000}"/>
    <cellStyle name="표준 2 2 2 5 4 2 3 2" xfId="16773" xr:uid="{00000000-0005-0000-0000-000081410000}"/>
    <cellStyle name="표준 2 2 2 5 4 2 3 2 2" xfId="16774" xr:uid="{00000000-0005-0000-0000-000082410000}"/>
    <cellStyle name="표준 2 2 2 5 4 2 3 3" xfId="16775" xr:uid="{00000000-0005-0000-0000-000083410000}"/>
    <cellStyle name="표준 2 2 2 5 4 2 4" xfId="16776" xr:uid="{00000000-0005-0000-0000-000084410000}"/>
    <cellStyle name="표준 2 2 2 5 4 2 4 2" xfId="16777" xr:uid="{00000000-0005-0000-0000-000085410000}"/>
    <cellStyle name="표준 2 2 2 5 4 2 4 2 2" xfId="16778" xr:uid="{00000000-0005-0000-0000-000086410000}"/>
    <cellStyle name="표준 2 2 2 5 4 2 4 3" xfId="16779" xr:uid="{00000000-0005-0000-0000-000087410000}"/>
    <cellStyle name="표준 2 2 2 5 4 2 5" xfId="16780" xr:uid="{00000000-0005-0000-0000-000088410000}"/>
    <cellStyle name="표준 2 2 2 5 4 2 5 2" xfId="16781" xr:uid="{00000000-0005-0000-0000-000089410000}"/>
    <cellStyle name="표준 2 2 2 5 4 2 5 2 2" xfId="16782" xr:uid="{00000000-0005-0000-0000-00008A410000}"/>
    <cellStyle name="표준 2 2 2 5 4 2 5 3" xfId="16783" xr:uid="{00000000-0005-0000-0000-00008B410000}"/>
    <cellStyle name="표준 2 2 2 5 4 2 6" xfId="16784" xr:uid="{00000000-0005-0000-0000-00008C410000}"/>
    <cellStyle name="표준 2 2 2 5 4 2 6 2" xfId="16785" xr:uid="{00000000-0005-0000-0000-00008D410000}"/>
    <cellStyle name="표준 2 2 2 5 4 2 7" xfId="16786" xr:uid="{00000000-0005-0000-0000-00008E410000}"/>
    <cellStyle name="표준 2 2 2 5 4 2 8" xfId="16787" xr:uid="{00000000-0005-0000-0000-00008F410000}"/>
    <cellStyle name="표준 2 2 2 5 4 3" xfId="16788" xr:uid="{00000000-0005-0000-0000-000090410000}"/>
    <cellStyle name="표준 2 2 2 5 4 3 2" xfId="16789" xr:uid="{00000000-0005-0000-0000-000091410000}"/>
    <cellStyle name="표준 2 2 2 5 4 3 2 2" xfId="16790" xr:uid="{00000000-0005-0000-0000-000092410000}"/>
    <cellStyle name="표준 2 2 2 5 4 3 2 2 2" xfId="16791" xr:uid="{00000000-0005-0000-0000-000093410000}"/>
    <cellStyle name="표준 2 2 2 5 4 3 2 3" xfId="16792" xr:uid="{00000000-0005-0000-0000-000094410000}"/>
    <cellStyle name="표준 2 2 2 5 4 3 3" xfId="16793" xr:uid="{00000000-0005-0000-0000-000095410000}"/>
    <cellStyle name="표준 2 2 2 5 4 3 3 2" xfId="16794" xr:uid="{00000000-0005-0000-0000-000096410000}"/>
    <cellStyle name="표준 2 2 2 5 4 3 3 2 2" xfId="16795" xr:uid="{00000000-0005-0000-0000-000097410000}"/>
    <cellStyle name="표준 2 2 2 5 4 3 3 3" xfId="16796" xr:uid="{00000000-0005-0000-0000-000098410000}"/>
    <cellStyle name="표준 2 2 2 5 4 3 4" xfId="16797" xr:uid="{00000000-0005-0000-0000-000099410000}"/>
    <cellStyle name="표준 2 2 2 5 4 3 4 2" xfId="16798" xr:uid="{00000000-0005-0000-0000-00009A410000}"/>
    <cellStyle name="표준 2 2 2 5 4 3 4 2 2" xfId="16799" xr:uid="{00000000-0005-0000-0000-00009B410000}"/>
    <cellStyle name="표준 2 2 2 5 4 3 4 3" xfId="16800" xr:uid="{00000000-0005-0000-0000-00009C410000}"/>
    <cellStyle name="표준 2 2 2 5 4 3 5" xfId="16801" xr:uid="{00000000-0005-0000-0000-00009D410000}"/>
    <cellStyle name="표준 2 2 2 5 4 3 5 2" xfId="16802" xr:uid="{00000000-0005-0000-0000-00009E410000}"/>
    <cellStyle name="표준 2 2 2 5 4 3 6" xfId="16803" xr:uid="{00000000-0005-0000-0000-00009F410000}"/>
    <cellStyle name="표준 2 2 2 5 4 4" xfId="16804" xr:uid="{00000000-0005-0000-0000-0000A0410000}"/>
    <cellStyle name="표준 2 2 2 5 4 4 2" xfId="16805" xr:uid="{00000000-0005-0000-0000-0000A1410000}"/>
    <cellStyle name="표준 2 2 2 5 4 4 2 2" xfId="16806" xr:uid="{00000000-0005-0000-0000-0000A2410000}"/>
    <cellStyle name="표준 2 2 2 5 4 4 3" xfId="16807" xr:uid="{00000000-0005-0000-0000-0000A3410000}"/>
    <cellStyle name="표준 2 2 2 5 4 5" xfId="16808" xr:uid="{00000000-0005-0000-0000-0000A4410000}"/>
    <cellStyle name="표준 2 2 2 5 4 5 2" xfId="16809" xr:uid="{00000000-0005-0000-0000-0000A5410000}"/>
    <cellStyle name="표준 2 2 2 5 4 5 2 2" xfId="16810" xr:uid="{00000000-0005-0000-0000-0000A6410000}"/>
    <cellStyle name="표준 2 2 2 5 4 5 3" xfId="16811" xr:uid="{00000000-0005-0000-0000-0000A7410000}"/>
    <cellStyle name="표준 2 2 2 5 4 6" xfId="16812" xr:uid="{00000000-0005-0000-0000-0000A8410000}"/>
    <cellStyle name="표준 2 2 2 5 4 6 2" xfId="16813" xr:uid="{00000000-0005-0000-0000-0000A9410000}"/>
    <cellStyle name="표준 2 2 2 5 4 6 2 2" xfId="16814" xr:uid="{00000000-0005-0000-0000-0000AA410000}"/>
    <cellStyle name="표준 2 2 2 5 4 6 3" xfId="16815" xr:uid="{00000000-0005-0000-0000-0000AB410000}"/>
    <cellStyle name="표준 2 2 2 5 4 7" xfId="16816" xr:uid="{00000000-0005-0000-0000-0000AC410000}"/>
    <cellStyle name="표준 2 2 2 5 4 7 2" xfId="16817" xr:uid="{00000000-0005-0000-0000-0000AD410000}"/>
    <cellStyle name="표준 2 2 2 5 4 7 2 2" xfId="16818" xr:uid="{00000000-0005-0000-0000-0000AE410000}"/>
    <cellStyle name="표준 2 2 2 5 4 7 3" xfId="16819" xr:uid="{00000000-0005-0000-0000-0000AF410000}"/>
    <cellStyle name="표준 2 2 2 5 4 8" xfId="16820" xr:uid="{00000000-0005-0000-0000-0000B0410000}"/>
    <cellStyle name="표준 2 2 2 5 4 8 2" xfId="16821" xr:uid="{00000000-0005-0000-0000-0000B1410000}"/>
    <cellStyle name="표준 2 2 2 5 4 9" xfId="16822" xr:uid="{00000000-0005-0000-0000-0000B2410000}"/>
    <cellStyle name="표준 2 2 2 5 5" xfId="16823" xr:uid="{00000000-0005-0000-0000-0000B3410000}"/>
    <cellStyle name="표준 2 2 2 5 5 2" xfId="16824" xr:uid="{00000000-0005-0000-0000-0000B4410000}"/>
    <cellStyle name="표준 2 2 2 5 5 2 2" xfId="16825" xr:uid="{00000000-0005-0000-0000-0000B5410000}"/>
    <cellStyle name="표준 2 2 2 5 5 2 2 2" xfId="16826" xr:uid="{00000000-0005-0000-0000-0000B6410000}"/>
    <cellStyle name="표준 2 2 2 5 5 2 2 2 2" xfId="16827" xr:uid="{00000000-0005-0000-0000-0000B7410000}"/>
    <cellStyle name="표준 2 2 2 5 5 2 2 3" xfId="16828" xr:uid="{00000000-0005-0000-0000-0000B8410000}"/>
    <cellStyle name="표준 2 2 2 5 5 2 3" xfId="16829" xr:uid="{00000000-0005-0000-0000-0000B9410000}"/>
    <cellStyle name="표준 2 2 2 5 5 2 3 2" xfId="16830" xr:uid="{00000000-0005-0000-0000-0000BA410000}"/>
    <cellStyle name="표준 2 2 2 5 5 2 3 2 2" xfId="16831" xr:uid="{00000000-0005-0000-0000-0000BB410000}"/>
    <cellStyle name="표준 2 2 2 5 5 2 3 3" xfId="16832" xr:uid="{00000000-0005-0000-0000-0000BC410000}"/>
    <cellStyle name="표준 2 2 2 5 5 2 4" xfId="16833" xr:uid="{00000000-0005-0000-0000-0000BD410000}"/>
    <cellStyle name="표준 2 2 2 5 5 2 4 2" xfId="16834" xr:uid="{00000000-0005-0000-0000-0000BE410000}"/>
    <cellStyle name="표준 2 2 2 5 5 2 4 2 2" xfId="16835" xr:uid="{00000000-0005-0000-0000-0000BF410000}"/>
    <cellStyle name="표준 2 2 2 5 5 2 4 3" xfId="16836" xr:uid="{00000000-0005-0000-0000-0000C0410000}"/>
    <cellStyle name="표준 2 2 2 5 5 2 5" xfId="16837" xr:uid="{00000000-0005-0000-0000-0000C1410000}"/>
    <cellStyle name="표준 2 2 2 5 5 2 5 2" xfId="16838" xr:uid="{00000000-0005-0000-0000-0000C2410000}"/>
    <cellStyle name="표준 2 2 2 5 5 2 6" xfId="16839" xr:uid="{00000000-0005-0000-0000-0000C3410000}"/>
    <cellStyle name="표준 2 2 2 5 5 3" xfId="16840" xr:uid="{00000000-0005-0000-0000-0000C4410000}"/>
    <cellStyle name="표준 2 2 2 5 5 3 2" xfId="16841" xr:uid="{00000000-0005-0000-0000-0000C5410000}"/>
    <cellStyle name="표준 2 2 2 5 5 3 2 2" xfId="16842" xr:uid="{00000000-0005-0000-0000-0000C6410000}"/>
    <cellStyle name="표준 2 2 2 5 5 3 3" xfId="16843" xr:uid="{00000000-0005-0000-0000-0000C7410000}"/>
    <cellStyle name="표준 2 2 2 5 5 4" xfId="16844" xr:uid="{00000000-0005-0000-0000-0000C8410000}"/>
    <cellStyle name="표준 2 2 2 5 5 4 2" xfId="16845" xr:uid="{00000000-0005-0000-0000-0000C9410000}"/>
    <cellStyle name="표준 2 2 2 5 5 4 2 2" xfId="16846" xr:uid="{00000000-0005-0000-0000-0000CA410000}"/>
    <cellStyle name="표준 2 2 2 5 5 4 3" xfId="16847" xr:uid="{00000000-0005-0000-0000-0000CB410000}"/>
    <cellStyle name="표준 2 2 2 5 5 5" xfId="16848" xr:uid="{00000000-0005-0000-0000-0000CC410000}"/>
    <cellStyle name="표준 2 2 2 5 5 5 2" xfId="16849" xr:uid="{00000000-0005-0000-0000-0000CD410000}"/>
    <cellStyle name="표준 2 2 2 5 5 5 2 2" xfId="16850" xr:uid="{00000000-0005-0000-0000-0000CE410000}"/>
    <cellStyle name="표준 2 2 2 5 5 5 3" xfId="16851" xr:uid="{00000000-0005-0000-0000-0000CF410000}"/>
    <cellStyle name="표준 2 2 2 5 5 6" xfId="16852" xr:uid="{00000000-0005-0000-0000-0000D0410000}"/>
    <cellStyle name="표준 2 2 2 5 5 6 2" xfId="16853" xr:uid="{00000000-0005-0000-0000-0000D1410000}"/>
    <cellStyle name="표준 2 2 2 5 5 7" xfId="16854" xr:uid="{00000000-0005-0000-0000-0000D2410000}"/>
    <cellStyle name="표준 2 2 2 5 5 8" xfId="16855" xr:uid="{00000000-0005-0000-0000-0000D3410000}"/>
    <cellStyle name="표준 2 2 2 5 6" xfId="16856" xr:uid="{00000000-0005-0000-0000-0000D4410000}"/>
    <cellStyle name="표준 2 2 2 5 6 2" xfId="16857" xr:uid="{00000000-0005-0000-0000-0000D5410000}"/>
    <cellStyle name="표준 2 2 2 5 6 2 2" xfId="16858" xr:uid="{00000000-0005-0000-0000-0000D6410000}"/>
    <cellStyle name="표준 2 2 2 5 6 2 2 2" xfId="16859" xr:uid="{00000000-0005-0000-0000-0000D7410000}"/>
    <cellStyle name="표준 2 2 2 5 6 2 3" xfId="16860" xr:uid="{00000000-0005-0000-0000-0000D8410000}"/>
    <cellStyle name="표준 2 2 2 5 6 3" xfId="16861" xr:uid="{00000000-0005-0000-0000-0000D9410000}"/>
    <cellStyle name="표준 2 2 2 5 6 3 2" xfId="16862" xr:uid="{00000000-0005-0000-0000-0000DA410000}"/>
    <cellStyle name="표준 2 2 2 5 6 3 2 2" xfId="16863" xr:uid="{00000000-0005-0000-0000-0000DB410000}"/>
    <cellStyle name="표준 2 2 2 5 6 3 3" xfId="16864" xr:uid="{00000000-0005-0000-0000-0000DC410000}"/>
    <cellStyle name="표준 2 2 2 5 6 4" xfId="16865" xr:uid="{00000000-0005-0000-0000-0000DD410000}"/>
    <cellStyle name="표준 2 2 2 5 6 4 2" xfId="16866" xr:uid="{00000000-0005-0000-0000-0000DE410000}"/>
    <cellStyle name="표준 2 2 2 5 6 4 2 2" xfId="16867" xr:uid="{00000000-0005-0000-0000-0000DF410000}"/>
    <cellStyle name="표준 2 2 2 5 6 4 3" xfId="16868" xr:uid="{00000000-0005-0000-0000-0000E0410000}"/>
    <cellStyle name="표준 2 2 2 5 6 5" xfId="16869" xr:uid="{00000000-0005-0000-0000-0000E1410000}"/>
    <cellStyle name="표준 2 2 2 5 6 5 2" xfId="16870" xr:uid="{00000000-0005-0000-0000-0000E2410000}"/>
    <cellStyle name="표준 2 2 2 5 6 6" xfId="16871" xr:uid="{00000000-0005-0000-0000-0000E3410000}"/>
    <cellStyle name="표준 2 2 2 5 7" xfId="16872" xr:uid="{00000000-0005-0000-0000-0000E4410000}"/>
    <cellStyle name="표준 2 2 2 5 7 2" xfId="16873" xr:uid="{00000000-0005-0000-0000-0000E5410000}"/>
    <cellStyle name="표준 2 2 2 5 7 2 2" xfId="16874" xr:uid="{00000000-0005-0000-0000-0000E6410000}"/>
    <cellStyle name="표준 2 2 2 5 7 2 2 2" xfId="16875" xr:uid="{00000000-0005-0000-0000-0000E7410000}"/>
    <cellStyle name="표준 2 2 2 5 7 2 3" xfId="16876" xr:uid="{00000000-0005-0000-0000-0000E8410000}"/>
    <cellStyle name="표준 2 2 2 5 7 3" xfId="16877" xr:uid="{00000000-0005-0000-0000-0000E9410000}"/>
    <cellStyle name="표준 2 2 2 5 7 3 2" xfId="16878" xr:uid="{00000000-0005-0000-0000-0000EA410000}"/>
    <cellStyle name="표준 2 2 2 5 7 3 2 2" xfId="16879" xr:uid="{00000000-0005-0000-0000-0000EB410000}"/>
    <cellStyle name="표준 2 2 2 5 7 3 3" xfId="16880" xr:uid="{00000000-0005-0000-0000-0000EC410000}"/>
    <cellStyle name="표준 2 2 2 5 7 4" xfId="16881" xr:uid="{00000000-0005-0000-0000-0000ED410000}"/>
    <cellStyle name="표준 2 2 2 5 7 4 2" xfId="16882" xr:uid="{00000000-0005-0000-0000-0000EE410000}"/>
    <cellStyle name="표준 2 2 2 5 7 4 2 2" xfId="16883" xr:uid="{00000000-0005-0000-0000-0000EF410000}"/>
    <cellStyle name="표준 2 2 2 5 7 4 3" xfId="16884" xr:uid="{00000000-0005-0000-0000-0000F0410000}"/>
    <cellStyle name="표준 2 2 2 5 7 5" xfId="16885" xr:uid="{00000000-0005-0000-0000-0000F1410000}"/>
    <cellStyle name="표준 2 2 2 5 7 5 2" xfId="16886" xr:uid="{00000000-0005-0000-0000-0000F2410000}"/>
    <cellStyle name="표준 2 2 2 5 7 6" xfId="16887" xr:uid="{00000000-0005-0000-0000-0000F3410000}"/>
    <cellStyle name="표준 2 2 2 5 8" xfId="16888" xr:uid="{00000000-0005-0000-0000-0000F4410000}"/>
    <cellStyle name="표준 2 2 2 5 8 2" xfId="16889" xr:uid="{00000000-0005-0000-0000-0000F5410000}"/>
    <cellStyle name="표준 2 2 2 5 8 2 2" xfId="16890" xr:uid="{00000000-0005-0000-0000-0000F6410000}"/>
    <cellStyle name="표준 2 2 2 5 8 3" xfId="16891" xr:uid="{00000000-0005-0000-0000-0000F7410000}"/>
    <cellStyle name="표준 2 2 2 5 9" xfId="16892" xr:uid="{00000000-0005-0000-0000-0000F8410000}"/>
    <cellStyle name="표준 2 2 2 5 9 2" xfId="16893" xr:uid="{00000000-0005-0000-0000-0000F9410000}"/>
    <cellStyle name="표준 2 2 2 5 9 2 2" xfId="16894" xr:uid="{00000000-0005-0000-0000-0000FA410000}"/>
    <cellStyle name="표준 2 2 2 5 9 3" xfId="16895" xr:uid="{00000000-0005-0000-0000-0000FB410000}"/>
    <cellStyle name="표준 2 2 2 6" xfId="16896" xr:uid="{00000000-0005-0000-0000-0000FC410000}"/>
    <cellStyle name="표준 2 2 2 6 10" xfId="16897" xr:uid="{00000000-0005-0000-0000-0000FD410000}"/>
    <cellStyle name="표준 2 2 2 6 10 2" xfId="16898" xr:uid="{00000000-0005-0000-0000-0000FE410000}"/>
    <cellStyle name="표준 2 2 2 6 10 2 2" xfId="16899" xr:uid="{00000000-0005-0000-0000-0000FF410000}"/>
    <cellStyle name="표준 2 2 2 6 10 3" xfId="16900" xr:uid="{00000000-0005-0000-0000-000000420000}"/>
    <cellStyle name="표준 2 2 2 6 11" xfId="16901" xr:uid="{00000000-0005-0000-0000-000001420000}"/>
    <cellStyle name="표준 2 2 2 6 11 2" xfId="16902" xr:uid="{00000000-0005-0000-0000-000002420000}"/>
    <cellStyle name="표준 2 2 2 6 12" xfId="16903" xr:uid="{00000000-0005-0000-0000-000003420000}"/>
    <cellStyle name="표준 2 2 2 6 13" xfId="16904" xr:uid="{00000000-0005-0000-0000-000004420000}"/>
    <cellStyle name="표준 2 2 2 6 2" xfId="16905" xr:uid="{00000000-0005-0000-0000-000005420000}"/>
    <cellStyle name="표준 2 2 2 6 2 10" xfId="16906" xr:uid="{00000000-0005-0000-0000-000006420000}"/>
    <cellStyle name="표준 2 2 2 6 2 11" xfId="16907" xr:uid="{00000000-0005-0000-0000-000007420000}"/>
    <cellStyle name="표준 2 2 2 6 2 2" xfId="16908" xr:uid="{00000000-0005-0000-0000-000008420000}"/>
    <cellStyle name="표준 2 2 2 6 2 2 2" xfId="16909" xr:uid="{00000000-0005-0000-0000-000009420000}"/>
    <cellStyle name="표준 2 2 2 6 2 2 2 2" xfId="16910" xr:uid="{00000000-0005-0000-0000-00000A420000}"/>
    <cellStyle name="표준 2 2 2 6 2 2 2 2 2" xfId="16911" xr:uid="{00000000-0005-0000-0000-00000B420000}"/>
    <cellStyle name="표준 2 2 2 6 2 2 2 2 2 2" xfId="16912" xr:uid="{00000000-0005-0000-0000-00000C420000}"/>
    <cellStyle name="표준 2 2 2 6 2 2 2 2 3" xfId="16913" xr:uid="{00000000-0005-0000-0000-00000D420000}"/>
    <cellStyle name="표준 2 2 2 6 2 2 2 3" xfId="16914" xr:uid="{00000000-0005-0000-0000-00000E420000}"/>
    <cellStyle name="표준 2 2 2 6 2 2 2 3 2" xfId="16915" xr:uid="{00000000-0005-0000-0000-00000F420000}"/>
    <cellStyle name="표준 2 2 2 6 2 2 2 3 2 2" xfId="16916" xr:uid="{00000000-0005-0000-0000-000010420000}"/>
    <cellStyle name="표준 2 2 2 6 2 2 2 3 3" xfId="16917" xr:uid="{00000000-0005-0000-0000-000011420000}"/>
    <cellStyle name="표준 2 2 2 6 2 2 2 4" xfId="16918" xr:uid="{00000000-0005-0000-0000-000012420000}"/>
    <cellStyle name="표준 2 2 2 6 2 2 2 4 2" xfId="16919" xr:uid="{00000000-0005-0000-0000-000013420000}"/>
    <cellStyle name="표준 2 2 2 6 2 2 2 4 2 2" xfId="16920" xr:uid="{00000000-0005-0000-0000-000014420000}"/>
    <cellStyle name="표준 2 2 2 6 2 2 2 4 3" xfId="16921" xr:uid="{00000000-0005-0000-0000-000015420000}"/>
    <cellStyle name="표준 2 2 2 6 2 2 2 5" xfId="16922" xr:uid="{00000000-0005-0000-0000-000016420000}"/>
    <cellStyle name="표준 2 2 2 6 2 2 2 5 2" xfId="16923" xr:uid="{00000000-0005-0000-0000-000017420000}"/>
    <cellStyle name="표준 2 2 2 6 2 2 2 6" xfId="16924" xr:uid="{00000000-0005-0000-0000-000018420000}"/>
    <cellStyle name="표준 2 2 2 6 2 2 3" xfId="16925" xr:uid="{00000000-0005-0000-0000-000019420000}"/>
    <cellStyle name="표준 2 2 2 6 2 2 3 2" xfId="16926" xr:uid="{00000000-0005-0000-0000-00001A420000}"/>
    <cellStyle name="표준 2 2 2 6 2 2 3 2 2" xfId="16927" xr:uid="{00000000-0005-0000-0000-00001B420000}"/>
    <cellStyle name="표준 2 2 2 6 2 2 3 3" xfId="16928" xr:uid="{00000000-0005-0000-0000-00001C420000}"/>
    <cellStyle name="표준 2 2 2 6 2 2 4" xfId="16929" xr:uid="{00000000-0005-0000-0000-00001D420000}"/>
    <cellStyle name="표준 2 2 2 6 2 2 4 2" xfId="16930" xr:uid="{00000000-0005-0000-0000-00001E420000}"/>
    <cellStyle name="표준 2 2 2 6 2 2 4 2 2" xfId="16931" xr:uid="{00000000-0005-0000-0000-00001F420000}"/>
    <cellStyle name="표준 2 2 2 6 2 2 4 3" xfId="16932" xr:uid="{00000000-0005-0000-0000-000020420000}"/>
    <cellStyle name="표준 2 2 2 6 2 2 5" xfId="16933" xr:uid="{00000000-0005-0000-0000-000021420000}"/>
    <cellStyle name="표준 2 2 2 6 2 2 5 2" xfId="16934" xr:uid="{00000000-0005-0000-0000-000022420000}"/>
    <cellStyle name="표준 2 2 2 6 2 2 5 2 2" xfId="16935" xr:uid="{00000000-0005-0000-0000-000023420000}"/>
    <cellStyle name="표준 2 2 2 6 2 2 5 3" xfId="16936" xr:uid="{00000000-0005-0000-0000-000024420000}"/>
    <cellStyle name="표준 2 2 2 6 2 2 6" xfId="16937" xr:uid="{00000000-0005-0000-0000-000025420000}"/>
    <cellStyle name="표준 2 2 2 6 2 2 6 2" xfId="16938" xr:uid="{00000000-0005-0000-0000-000026420000}"/>
    <cellStyle name="표준 2 2 2 6 2 2 6 2 2" xfId="16939" xr:uid="{00000000-0005-0000-0000-000027420000}"/>
    <cellStyle name="표준 2 2 2 6 2 2 6 3" xfId="16940" xr:uid="{00000000-0005-0000-0000-000028420000}"/>
    <cellStyle name="표준 2 2 2 6 2 2 7" xfId="16941" xr:uid="{00000000-0005-0000-0000-000029420000}"/>
    <cellStyle name="표준 2 2 2 6 2 2 7 2" xfId="16942" xr:uid="{00000000-0005-0000-0000-00002A420000}"/>
    <cellStyle name="표준 2 2 2 6 2 2 8" xfId="16943" xr:uid="{00000000-0005-0000-0000-00002B420000}"/>
    <cellStyle name="표준 2 2 2 6 2 2 9" xfId="16944" xr:uid="{00000000-0005-0000-0000-00002C420000}"/>
    <cellStyle name="표준 2 2 2 6 2 3" xfId="16945" xr:uid="{00000000-0005-0000-0000-00002D420000}"/>
    <cellStyle name="표준 2 2 2 6 2 3 2" xfId="16946" xr:uid="{00000000-0005-0000-0000-00002E420000}"/>
    <cellStyle name="표준 2 2 2 6 2 3 2 2" xfId="16947" xr:uid="{00000000-0005-0000-0000-00002F420000}"/>
    <cellStyle name="표준 2 2 2 6 2 3 2 2 2" xfId="16948" xr:uid="{00000000-0005-0000-0000-000030420000}"/>
    <cellStyle name="표준 2 2 2 6 2 3 2 3" xfId="16949" xr:uid="{00000000-0005-0000-0000-000031420000}"/>
    <cellStyle name="표준 2 2 2 6 2 3 3" xfId="16950" xr:uid="{00000000-0005-0000-0000-000032420000}"/>
    <cellStyle name="표준 2 2 2 6 2 3 3 2" xfId="16951" xr:uid="{00000000-0005-0000-0000-000033420000}"/>
    <cellStyle name="표준 2 2 2 6 2 3 3 2 2" xfId="16952" xr:uid="{00000000-0005-0000-0000-000034420000}"/>
    <cellStyle name="표준 2 2 2 6 2 3 3 3" xfId="16953" xr:uid="{00000000-0005-0000-0000-000035420000}"/>
    <cellStyle name="표준 2 2 2 6 2 3 4" xfId="16954" xr:uid="{00000000-0005-0000-0000-000036420000}"/>
    <cellStyle name="표준 2 2 2 6 2 3 4 2" xfId="16955" xr:uid="{00000000-0005-0000-0000-000037420000}"/>
    <cellStyle name="표준 2 2 2 6 2 3 4 2 2" xfId="16956" xr:uid="{00000000-0005-0000-0000-000038420000}"/>
    <cellStyle name="표준 2 2 2 6 2 3 4 3" xfId="16957" xr:uid="{00000000-0005-0000-0000-000039420000}"/>
    <cellStyle name="표준 2 2 2 6 2 3 5" xfId="16958" xr:uid="{00000000-0005-0000-0000-00003A420000}"/>
    <cellStyle name="표준 2 2 2 6 2 3 5 2" xfId="16959" xr:uid="{00000000-0005-0000-0000-00003B420000}"/>
    <cellStyle name="표준 2 2 2 6 2 3 6" xfId="16960" xr:uid="{00000000-0005-0000-0000-00003C420000}"/>
    <cellStyle name="표준 2 2 2 6 2 4" xfId="16961" xr:uid="{00000000-0005-0000-0000-00003D420000}"/>
    <cellStyle name="표준 2 2 2 6 2 4 2" xfId="16962" xr:uid="{00000000-0005-0000-0000-00003E420000}"/>
    <cellStyle name="표준 2 2 2 6 2 4 2 2" xfId="16963" xr:uid="{00000000-0005-0000-0000-00003F420000}"/>
    <cellStyle name="표준 2 2 2 6 2 4 2 2 2" xfId="16964" xr:uid="{00000000-0005-0000-0000-000040420000}"/>
    <cellStyle name="표준 2 2 2 6 2 4 2 3" xfId="16965" xr:uid="{00000000-0005-0000-0000-000041420000}"/>
    <cellStyle name="표준 2 2 2 6 2 4 3" xfId="16966" xr:uid="{00000000-0005-0000-0000-000042420000}"/>
    <cellStyle name="표준 2 2 2 6 2 4 3 2" xfId="16967" xr:uid="{00000000-0005-0000-0000-000043420000}"/>
    <cellStyle name="표준 2 2 2 6 2 4 3 2 2" xfId="16968" xr:uid="{00000000-0005-0000-0000-000044420000}"/>
    <cellStyle name="표준 2 2 2 6 2 4 3 3" xfId="16969" xr:uid="{00000000-0005-0000-0000-000045420000}"/>
    <cellStyle name="표준 2 2 2 6 2 4 4" xfId="16970" xr:uid="{00000000-0005-0000-0000-000046420000}"/>
    <cellStyle name="표준 2 2 2 6 2 4 4 2" xfId="16971" xr:uid="{00000000-0005-0000-0000-000047420000}"/>
    <cellStyle name="표준 2 2 2 6 2 4 4 2 2" xfId="16972" xr:uid="{00000000-0005-0000-0000-000048420000}"/>
    <cellStyle name="표준 2 2 2 6 2 4 4 3" xfId="16973" xr:uid="{00000000-0005-0000-0000-000049420000}"/>
    <cellStyle name="표준 2 2 2 6 2 4 5" xfId="16974" xr:uid="{00000000-0005-0000-0000-00004A420000}"/>
    <cellStyle name="표준 2 2 2 6 2 4 5 2" xfId="16975" xr:uid="{00000000-0005-0000-0000-00004B420000}"/>
    <cellStyle name="표준 2 2 2 6 2 4 6" xfId="16976" xr:uid="{00000000-0005-0000-0000-00004C420000}"/>
    <cellStyle name="표준 2 2 2 6 2 5" xfId="16977" xr:uid="{00000000-0005-0000-0000-00004D420000}"/>
    <cellStyle name="표준 2 2 2 6 2 5 2" xfId="16978" xr:uid="{00000000-0005-0000-0000-00004E420000}"/>
    <cellStyle name="표준 2 2 2 6 2 5 2 2" xfId="16979" xr:uid="{00000000-0005-0000-0000-00004F420000}"/>
    <cellStyle name="표준 2 2 2 6 2 5 3" xfId="16980" xr:uid="{00000000-0005-0000-0000-000050420000}"/>
    <cellStyle name="표준 2 2 2 6 2 6" xfId="16981" xr:uid="{00000000-0005-0000-0000-000051420000}"/>
    <cellStyle name="표준 2 2 2 6 2 6 2" xfId="16982" xr:uid="{00000000-0005-0000-0000-000052420000}"/>
    <cellStyle name="표준 2 2 2 6 2 6 2 2" xfId="16983" xr:uid="{00000000-0005-0000-0000-000053420000}"/>
    <cellStyle name="표준 2 2 2 6 2 6 3" xfId="16984" xr:uid="{00000000-0005-0000-0000-000054420000}"/>
    <cellStyle name="표준 2 2 2 6 2 7" xfId="16985" xr:uid="{00000000-0005-0000-0000-000055420000}"/>
    <cellStyle name="표준 2 2 2 6 2 7 2" xfId="16986" xr:uid="{00000000-0005-0000-0000-000056420000}"/>
    <cellStyle name="표준 2 2 2 6 2 7 2 2" xfId="16987" xr:uid="{00000000-0005-0000-0000-000057420000}"/>
    <cellStyle name="표준 2 2 2 6 2 7 3" xfId="16988" xr:uid="{00000000-0005-0000-0000-000058420000}"/>
    <cellStyle name="표준 2 2 2 6 2 8" xfId="16989" xr:uid="{00000000-0005-0000-0000-000059420000}"/>
    <cellStyle name="표준 2 2 2 6 2 8 2" xfId="16990" xr:uid="{00000000-0005-0000-0000-00005A420000}"/>
    <cellStyle name="표준 2 2 2 6 2 8 2 2" xfId="16991" xr:uid="{00000000-0005-0000-0000-00005B420000}"/>
    <cellStyle name="표준 2 2 2 6 2 8 3" xfId="16992" xr:uid="{00000000-0005-0000-0000-00005C420000}"/>
    <cellStyle name="표준 2 2 2 6 2 9" xfId="16993" xr:uid="{00000000-0005-0000-0000-00005D420000}"/>
    <cellStyle name="표준 2 2 2 6 2 9 2" xfId="16994" xr:uid="{00000000-0005-0000-0000-00005E420000}"/>
    <cellStyle name="표준 2 2 2 6 3" xfId="16995" xr:uid="{00000000-0005-0000-0000-00005F420000}"/>
    <cellStyle name="표준 2 2 2 6 3 10" xfId="16996" xr:uid="{00000000-0005-0000-0000-000060420000}"/>
    <cellStyle name="표준 2 2 2 6 3 2" xfId="16997" xr:uid="{00000000-0005-0000-0000-000061420000}"/>
    <cellStyle name="표준 2 2 2 6 3 2 2" xfId="16998" xr:uid="{00000000-0005-0000-0000-000062420000}"/>
    <cellStyle name="표준 2 2 2 6 3 2 2 2" xfId="16999" xr:uid="{00000000-0005-0000-0000-000063420000}"/>
    <cellStyle name="표준 2 2 2 6 3 2 2 2 2" xfId="17000" xr:uid="{00000000-0005-0000-0000-000064420000}"/>
    <cellStyle name="표준 2 2 2 6 3 2 2 2 2 2" xfId="17001" xr:uid="{00000000-0005-0000-0000-000065420000}"/>
    <cellStyle name="표준 2 2 2 6 3 2 2 2 3" xfId="17002" xr:uid="{00000000-0005-0000-0000-000066420000}"/>
    <cellStyle name="표준 2 2 2 6 3 2 2 3" xfId="17003" xr:uid="{00000000-0005-0000-0000-000067420000}"/>
    <cellStyle name="표준 2 2 2 6 3 2 2 3 2" xfId="17004" xr:uid="{00000000-0005-0000-0000-000068420000}"/>
    <cellStyle name="표준 2 2 2 6 3 2 2 3 2 2" xfId="17005" xr:uid="{00000000-0005-0000-0000-000069420000}"/>
    <cellStyle name="표준 2 2 2 6 3 2 2 3 3" xfId="17006" xr:uid="{00000000-0005-0000-0000-00006A420000}"/>
    <cellStyle name="표준 2 2 2 6 3 2 2 4" xfId="17007" xr:uid="{00000000-0005-0000-0000-00006B420000}"/>
    <cellStyle name="표준 2 2 2 6 3 2 2 4 2" xfId="17008" xr:uid="{00000000-0005-0000-0000-00006C420000}"/>
    <cellStyle name="표준 2 2 2 6 3 2 2 4 2 2" xfId="17009" xr:uid="{00000000-0005-0000-0000-00006D420000}"/>
    <cellStyle name="표준 2 2 2 6 3 2 2 4 3" xfId="17010" xr:uid="{00000000-0005-0000-0000-00006E420000}"/>
    <cellStyle name="표준 2 2 2 6 3 2 2 5" xfId="17011" xr:uid="{00000000-0005-0000-0000-00006F420000}"/>
    <cellStyle name="표준 2 2 2 6 3 2 2 5 2" xfId="17012" xr:uid="{00000000-0005-0000-0000-000070420000}"/>
    <cellStyle name="표준 2 2 2 6 3 2 2 6" xfId="17013" xr:uid="{00000000-0005-0000-0000-000071420000}"/>
    <cellStyle name="표준 2 2 2 6 3 2 3" xfId="17014" xr:uid="{00000000-0005-0000-0000-000072420000}"/>
    <cellStyle name="표준 2 2 2 6 3 2 3 2" xfId="17015" xr:uid="{00000000-0005-0000-0000-000073420000}"/>
    <cellStyle name="표준 2 2 2 6 3 2 3 2 2" xfId="17016" xr:uid="{00000000-0005-0000-0000-000074420000}"/>
    <cellStyle name="표준 2 2 2 6 3 2 3 3" xfId="17017" xr:uid="{00000000-0005-0000-0000-000075420000}"/>
    <cellStyle name="표준 2 2 2 6 3 2 4" xfId="17018" xr:uid="{00000000-0005-0000-0000-000076420000}"/>
    <cellStyle name="표준 2 2 2 6 3 2 4 2" xfId="17019" xr:uid="{00000000-0005-0000-0000-000077420000}"/>
    <cellStyle name="표준 2 2 2 6 3 2 4 2 2" xfId="17020" xr:uid="{00000000-0005-0000-0000-000078420000}"/>
    <cellStyle name="표준 2 2 2 6 3 2 4 3" xfId="17021" xr:uid="{00000000-0005-0000-0000-000079420000}"/>
    <cellStyle name="표준 2 2 2 6 3 2 5" xfId="17022" xr:uid="{00000000-0005-0000-0000-00007A420000}"/>
    <cellStyle name="표준 2 2 2 6 3 2 5 2" xfId="17023" xr:uid="{00000000-0005-0000-0000-00007B420000}"/>
    <cellStyle name="표준 2 2 2 6 3 2 5 2 2" xfId="17024" xr:uid="{00000000-0005-0000-0000-00007C420000}"/>
    <cellStyle name="표준 2 2 2 6 3 2 5 3" xfId="17025" xr:uid="{00000000-0005-0000-0000-00007D420000}"/>
    <cellStyle name="표준 2 2 2 6 3 2 6" xfId="17026" xr:uid="{00000000-0005-0000-0000-00007E420000}"/>
    <cellStyle name="표준 2 2 2 6 3 2 6 2" xfId="17027" xr:uid="{00000000-0005-0000-0000-00007F420000}"/>
    <cellStyle name="표준 2 2 2 6 3 2 7" xfId="17028" xr:uid="{00000000-0005-0000-0000-000080420000}"/>
    <cellStyle name="표준 2 2 2 6 3 2 8" xfId="17029" xr:uid="{00000000-0005-0000-0000-000081420000}"/>
    <cellStyle name="표준 2 2 2 6 3 3" xfId="17030" xr:uid="{00000000-0005-0000-0000-000082420000}"/>
    <cellStyle name="표준 2 2 2 6 3 3 2" xfId="17031" xr:uid="{00000000-0005-0000-0000-000083420000}"/>
    <cellStyle name="표준 2 2 2 6 3 3 2 2" xfId="17032" xr:uid="{00000000-0005-0000-0000-000084420000}"/>
    <cellStyle name="표준 2 2 2 6 3 3 2 2 2" xfId="17033" xr:uid="{00000000-0005-0000-0000-000085420000}"/>
    <cellStyle name="표준 2 2 2 6 3 3 2 3" xfId="17034" xr:uid="{00000000-0005-0000-0000-000086420000}"/>
    <cellStyle name="표준 2 2 2 6 3 3 3" xfId="17035" xr:uid="{00000000-0005-0000-0000-000087420000}"/>
    <cellStyle name="표준 2 2 2 6 3 3 3 2" xfId="17036" xr:uid="{00000000-0005-0000-0000-000088420000}"/>
    <cellStyle name="표준 2 2 2 6 3 3 3 2 2" xfId="17037" xr:uid="{00000000-0005-0000-0000-000089420000}"/>
    <cellStyle name="표준 2 2 2 6 3 3 3 3" xfId="17038" xr:uid="{00000000-0005-0000-0000-00008A420000}"/>
    <cellStyle name="표준 2 2 2 6 3 3 4" xfId="17039" xr:uid="{00000000-0005-0000-0000-00008B420000}"/>
    <cellStyle name="표준 2 2 2 6 3 3 4 2" xfId="17040" xr:uid="{00000000-0005-0000-0000-00008C420000}"/>
    <cellStyle name="표준 2 2 2 6 3 3 4 2 2" xfId="17041" xr:uid="{00000000-0005-0000-0000-00008D420000}"/>
    <cellStyle name="표준 2 2 2 6 3 3 4 3" xfId="17042" xr:uid="{00000000-0005-0000-0000-00008E420000}"/>
    <cellStyle name="표준 2 2 2 6 3 3 5" xfId="17043" xr:uid="{00000000-0005-0000-0000-00008F420000}"/>
    <cellStyle name="표준 2 2 2 6 3 3 5 2" xfId="17044" xr:uid="{00000000-0005-0000-0000-000090420000}"/>
    <cellStyle name="표준 2 2 2 6 3 3 6" xfId="17045" xr:uid="{00000000-0005-0000-0000-000091420000}"/>
    <cellStyle name="표준 2 2 2 6 3 4" xfId="17046" xr:uid="{00000000-0005-0000-0000-000092420000}"/>
    <cellStyle name="표준 2 2 2 6 3 4 2" xfId="17047" xr:uid="{00000000-0005-0000-0000-000093420000}"/>
    <cellStyle name="표준 2 2 2 6 3 4 2 2" xfId="17048" xr:uid="{00000000-0005-0000-0000-000094420000}"/>
    <cellStyle name="표준 2 2 2 6 3 4 3" xfId="17049" xr:uid="{00000000-0005-0000-0000-000095420000}"/>
    <cellStyle name="표준 2 2 2 6 3 5" xfId="17050" xr:uid="{00000000-0005-0000-0000-000096420000}"/>
    <cellStyle name="표준 2 2 2 6 3 5 2" xfId="17051" xr:uid="{00000000-0005-0000-0000-000097420000}"/>
    <cellStyle name="표준 2 2 2 6 3 5 2 2" xfId="17052" xr:uid="{00000000-0005-0000-0000-000098420000}"/>
    <cellStyle name="표준 2 2 2 6 3 5 3" xfId="17053" xr:uid="{00000000-0005-0000-0000-000099420000}"/>
    <cellStyle name="표준 2 2 2 6 3 6" xfId="17054" xr:uid="{00000000-0005-0000-0000-00009A420000}"/>
    <cellStyle name="표준 2 2 2 6 3 6 2" xfId="17055" xr:uid="{00000000-0005-0000-0000-00009B420000}"/>
    <cellStyle name="표준 2 2 2 6 3 6 2 2" xfId="17056" xr:uid="{00000000-0005-0000-0000-00009C420000}"/>
    <cellStyle name="표준 2 2 2 6 3 6 3" xfId="17057" xr:uid="{00000000-0005-0000-0000-00009D420000}"/>
    <cellStyle name="표준 2 2 2 6 3 7" xfId="17058" xr:uid="{00000000-0005-0000-0000-00009E420000}"/>
    <cellStyle name="표준 2 2 2 6 3 7 2" xfId="17059" xr:uid="{00000000-0005-0000-0000-00009F420000}"/>
    <cellStyle name="표준 2 2 2 6 3 7 2 2" xfId="17060" xr:uid="{00000000-0005-0000-0000-0000A0420000}"/>
    <cellStyle name="표준 2 2 2 6 3 7 3" xfId="17061" xr:uid="{00000000-0005-0000-0000-0000A1420000}"/>
    <cellStyle name="표준 2 2 2 6 3 8" xfId="17062" xr:uid="{00000000-0005-0000-0000-0000A2420000}"/>
    <cellStyle name="표준 2 2 2 6 3 8 2" xfId="17063" xr:uid="{00000000-0005-0000-0000-0000A3420000}"/>
    <cellStyle name="표준 2 2 2 6 3 9" xfId="17064" xr:uid="{00000000-0005-0000-0000-0000A4420000}"/>
    <cellStyle name="표준 2 2 2 6 4" xfId="17065" xr:uid="{00000000-0005-0000-0000-0000A5420000}"/>
    <cellStyle name="표준 2 2 2 6 4 2" xfId="17066" xr:uid="{00000000-0005-0000-0000-0000A6420000}"/>
    <cellStyle name="표준 2 2 2 6 4 2 2" xfId="17067" xr:uid="{00000000-0005-0000-0000-0000A7420000}"/>
    <cellStyle name="표준 2 2 2 6 4 2 2 2" xfId="17068" xr:uid="{00000000-0005-0000-0000-0000A8420000}"/>
    <cellStyle name="표준 2 2 2 6 4 2 2 2 2" xfId="17069" xr:uid="{00000000-0005-0000-0000-0000A9420000}"/>
    <cellStyle name="표준 2 2 2 6 4 2 2 3" xfId="17070" xr:uid="{00000000-0005-0000-0000-0000AA420000}"/>
    <cellStyle name="표준 2 2 2 6 4 2 3" xfId="17071" xr:uid="{00000000-0005-0000-0000-0000AB420000}"/>
    <cellStyle name="표준 2 2 2 6 4 2 3 2" xfId="17072" xr:uid="{00000000-0005-0000-0000-0000AC420000}"/>
    <cellStyle name="표준 2 2 2 6 4 2 3 2 2" xfId="17073" xr:uid="{00000000-0005-0000-0000-0000AD420000}"/>
    <cellStyle name="표준 2 2 2 6 4 2 3 3" xfId="17074" xr:uid="{00000000-0005-0000-0000-0000AE420000}"/>
    <cellStyle name="표준 2 2 2 6 4 2 4" xfId="17075" xr:uid="{00000000-0005-0000-0000-0000AF420000}"/>
    <cellStyle name="표준 2 2 2 6 4 2 4 2" xfId="17076" xr:uid="{00000000-0005-0000-0000-0000B0420000}"/>
    <cellStyle name="표준 2 2 2 6 4 2 4 2 2" xfId="17077" xr:uid="{00000000-0005-0000-0000-0000B1420000}"/>
    <cellStyle name="표준 2 2 2 6 4 2 4 3" xfId="17078" xr:uid="{00000000-0005-0000-0000-0000B2420000}"/>
    <cellStyle name="표준 2 2 2 6 4 2 5" xfId="17079" xr:uid="{00000000-0005-0000-0000-0000B3420000}"/>
    <cellStyle name="표준 2 2 2 6 4 2 5 2" xfId="17080" xr:uid="{00000000-0005-0000-0000-0000B4420000}"/>
    <cellStyle name="표준 2 2 2 6 4 2 6" xfId="17081" xr:uid="{00000000-0005-0000-0000-0000B5420000}"/>
    <cellStyle name="표준 2 2 2 6 4 3" xfId="17082" xr:uid="{00000000-0005-0000-0000-0000B6420000}"/>
    <cellStyle name="표준 2 2 2 6 4 3 2" xfId="17083" xr:uid="{00000000-0005-0000-0000-0000B7420000}"/>
    <cellStyle name="표준 2 2 2 6 4 3 2 2" xfId="17084" xr:uid="{00000000-0005-0000-0000-0000B8420000}"/>
    <cellStyle name="표준 2 2 2 6 4 3 3" xfId="17085" xr:uid="{00000000-0005-0000-0000-0000B9420000}"/>
    <cellStyle name="표준 2 2 2 6 4 4" xfId="17086" xr:uid="{00000000-0005-0000-0000-0000BA420000}"/>
    <cellStyle name="표준 2 2 2 6 4 4 2" xfId="17087" xr:uid="{00000000-0005-0000-0000-0000BB420000}"/>
    <cellStyle name="표준 2 2 2 6 4 4 2 2" xfId="17088" xr:uid="{00000000-0005-0000-0000-0000BC420000}"/>
    <cellStyle name="표준 2 2 2 6 4 4 3" xfId="17089" xr:uid="{00000000-0005-0000-0000-0000BD420000}"/>
    <cellStyle name="표준 2 2 2 6 4 5" xfId="17090" xr:uid="{00000000-0005-0000-0000-0000BE420000}"/>
    <cellStyle name="표준 2 2 2 6 4 5 2" xfId="17091" xr:uid="{00000000-0005-0000-0000-0000BF420000}"/>
    <cellStyle name="표준 2 2 2 6 4 5 2 2" xfId="17092" xr:uid="{00000000-0005-0000-0000-0000C0420000}"/>
    <cellStyle name="표준 2 2 2 6 4 5 3" xfId="17093" xr:uid="{00000000-0005-0000-0000-0000C1420000}"/>
    <cellStyle name="표준 2 2 2 6 4 6" xfId="17094" xr:uid="{00000000-0005-0000-0000-0000C2420000}"/>
    <cellStyle name="표준 2 2 2 6 4 6 2" xfId="17095" xr:uid="{00000000-0005-0000-0000-0000C3420000}"/>
    <cellStyle name="표준 2 2 2 6 4 7" xfId="17096" xr:uid="{00000000-0005-0000-0000-0000C4420000}"/>
    <cellStyle name="표준 2 2 2 6 4 8" xfId="17097" xr:uid="{00000000-0005-0000-0000-0000C5420000}"/>
    <cellStyle name="표준 2 2 2 6 5" xfId="17098" xr:uid="{00000000-0005-0000-0000-0000C6420000}"/>
    <cellStyle name="표준 2 2 2 6 5 2" xfId="17099" xr:uid="{00000000-0005-0000-0000-0000C7420000}"/>
    <cellStyle name="표준 2 2 2 6 5 2 2" xfId="17100" xr:uid="{00000000-0005-0000-0000-0000C8420000}"/>
    <cellStyle name="표준 2 2 2 6 5 2 2 2" xfId="17101" xr:uid="{00000000-0005-0000-0000-0000C9420000}"/>
    <cellStyle name="표준 2 2 2 6 5 2 3" xfId="17102" xr:uid="{00000000-0005-0000-0000-0000CA420000}"/>
    <cellStyle name="표준 2 2 2 6 5 3" xfId="17103" xr:uid="{00000000-0005-0000-0000-0000CB420000}"/>
    <cellStyle name="표준 2 2 2 6 5 3 2" xfId="17104" xr:uid="{00000000-0005-0000-0000-0000CC420000}"/>
    <cellStyle name="표준 2 2 2 6 5 3 2 2" xfId="17105" xr:uid="{00000000-0005-0000-0000-0000CD420000}"/>
    <cellStyle name="표준 2 2 2 6 5 3 3" xfId="17106" xr:uid="{00000000-0005-0000-0000-0000CE420000}"/>
    <cellStyle name="표준 2 2 2 6 5 4" xfId="17107" xr:uid="{00000000-0005-0000-0000-0000CF420000}"/>
    <cellStyle name="표준 2 2 2 6 5 4 2" xfId="17108" xr:uid="{00000000-0005-0000-0000-0000D0420000}"/>
    <cellStyle name="표준 2 2 2 6 5 4 2 2" xfId="17109" xr:uid="{00000000-0005-0000-0000-0000D1420000}"/>
    <cellStyle name="표준 2 2 2 6 5 4 3" xfId="17110" xr:uid="{00000000-0005-0000-0000-0000D2420000}"/>
    <cellStyle name="표준 2 2 2 6 5 5" xfId="17111" xr:uid="{00000000-0005-0000-0000-0000D3420000}"/>
    <cellStyle name="표준 2 2 2 6 5 5 2" xfId="17112" xr:uid="{00000000-0005-0000-0000-0000D4420000}"/>
    <cellStyle name="표준 2 2 2 6 5 6" xfId="17113" xr:uid="{00000000-0005-0000-0000-0000D5420000}"/>
    <cellStyle name="표준 2 2 2 6 6" xfId="17114" xr:uid="{00000000-0005-0000-0000-0000D6420000}"/>
    <cellStyle name="표준 2 2 2 6 6 2" xfId="17115" xr:uid="{00000000-0005-0000-0000-0000D7420000}"/>
    <cellStyle name="표준 2 2 2 6 6 2 2" xfId="17116" xr:uid="{00000000-0005-0000-0000-0000D8420000}"/>
    <cellStyle name="표준 2 2 2 6 6 2 2 2" xfId="17117" xr:uid="{00000000-0005-0000-0000-0000D9420000}"/>
    <cellStyle name="표준 2 2 2 6 6 2 3" xfId="17118" xr:uid="{00000000-0005-0000-0000-0000DA420000}"/>
    <cellStyle name="표준 2 2 2 6 6 3" xfId="17119" xr:uid="{00000000-0005-0000-0000-0000DB420000}"/>
    <cellStyle name="표준 2 2 2 6 6 3 2" xfId="17120" xr:uid="{00000000-0005-0000-0000-0000DC420000}"/>
    <cellStyle name="표준 2 2 2 6 6 3 2 2" xfId="17121" xr:uid="{00000000-0005-0000-0000-0000DD420000}"/>
    <cellStyle name="표준 2 2 2 6 6 3 3" xfId="17122" xr:uid="{00000000-0005-0000-0000-0000DE420000}"/>
    <cellStyle name="표준 2 2 2 6 6 4" xfId="17123" xr:uid="{00000000-0005-0000-0000-0000DF420000}"/>
    <cellStyle name="표준 2 2 2 6 6 4 2" xfId="17124" xr:uid="{00000000-0005-0000-0000-0000E0420000}"/>
    <cellStyle name="표준 2 2 2 6 6 4 2 2" xfId="17125" xr:uid="{00000000-0005-0000-0000-0000E1420000}"/>
    <cellStyle name="표준 2 2 2 6 6 4 3" xfId="17126" xr:uid="{00000000-0005-0000-0000-0000E2420000}"/>
    <cellStyle name="표준 2 2 2 6 6 5" xfId="17127" xr:uid="{00000000-0005-0000-0000-0000E3420000}"/>
    <cellStyle name="표준 2 2 2 6 6 5 2" xfId="17128" xr:uid="{00000000-0005-0000-0000-0000E4420000}"/>
    <cellStyle name="표준 2 2 2 6 6 6" xfId="17129" xr:uid="{00000000-0005-0000-0000-0000E5420000}"/>
    <cellStyle name="표준 2 2 2 6 7" xfId="17130" xr:uid="{00000000-0005-0000-0000-0000E6420000}"/>
    <cellStyle name="표준 2 2 2 6 7 2" xfId="17131" xr:uid="{00000000-0005-0000-0000-0000E7420000}"/>
    <cellStyle name="표준 2 2 2 6 7 2 2" xfId="17132" xr:uid="{00000000-0005-0000-0000-0000E8420000}"/>
    <cellStyle name="표준 2 2 2 6 7 3" xfId="17133" xr:uid="{00000000-0005-0000-0000-0000E9420000}"/>
    <cellStyle name="표준 2 2 2 6 8" xfId="17134" xr:uid="{00000000-0005-0000-0000-0000EA420000}"/>
    <cellStyle name="표준 2 2 2 6 8 2" xfId="17135" xr:uid="{00000000-0005-0000-0000-0000EB420000}"/>
    <cellStyle name="표준 2 2 2 6 8 2 2" xfId="17136" xr:uid="{00000000-0005-0000-0000-0000EC420000}"/>
    <cellStyle name="표준 2 2 2 6 8 3" xfId="17137" xr:uid="{00000000-0005-0000-0000-0000ED420000}"/>
    <cellStyle name="표준 2 2 2 6 9" xfId="17138" xr:uid="{00000000-0005-0000-0000-0000EE420000}"/>
    <cellStyle name="표준 2 2 2 6 9 2" xfId="17139" xr:uid="{00000000-0005-0000-0000-0000EF420000}"/>
    <cellStyle name="표준 2 2 2 6 9 2 2" xfId="17140" xr:uid="{00000000-0005-0000-0000-0000F0420000}"/>
    <cellStyle name="표준 2 2 2 6 9 3" xfId="17141" xr:uid="{00000000-0005-0000-0000-0000F1420000}"/>
    <cellStyle name="표준 2 2 2 7" xfId="17142" xr:uid="{00000000-0005-0000-0000-0000F2420000}"/>
    <cellStyle name="표준 2 2 2 7 10" xfId="17143" xr:uid="{00000000-0005-0000-0000-0000F3420000}"/>
    <cellStyle name="표준 2 2 2 7 10 2" xfId="17144" xr:uid="{00000000-0005-0000-0000-0000F4420000}"/>
    <cellStyle name="표준 2 2 2 7 11" xfId="17145" xr:uid="{00000000-0005-0000-0000-0000F5420000}"/>
    <cellStyle name="표준 2 2 2 7 12" xfId="17146" xr:uid="{00000000-0005-0000-0000-0000F6420000}"/>
    <cellStyle name="표준 2 2 2 7 2" xfId="17147" xr:uid="{00000000-0005-0000-0000-0000F7420000}"/>
    <cellStyle name="표준 2 2 2 7 2 2" xfId="17148" xr:uid="{00000000-0005-0000-0000-0000F8420000}"/>
    <cellStyle name="표준 2 2 2 7 2 2 2" xfId="17149" xr:uid="{00000000-0005-0000-0000-0000F9420000}"/>
    <cellStyle name="표준 2 2 2 7 2 2 2 2" xfId="17150" xr:uid="{00000000-0005-0000-0000-0000FA420000}"/>
    <cellStyle name="표준 2 2 2 7 2 2 2 2 2" xfId="17151" xr:uid="{00000000-0005-0000-0000-0000FB420000}"/>
    <cellStyle name="표준 2 2 2 7 2 2 2 3" xfId="17152" xr:uid="{00000000-0005-0000-0000-0000FC420000}"/>
    <cellStyle name="표준 2 2 2 7 2 2 3" xfId="17153" xr:uid="{00000000-0005-0000-0000-0000FD420000}"/>
    <cellStyle name="표준 2 2 2 7 2 2 3 2" xfId="17154" xr:uid="{00000000-0005-0000-0000-0000FE420000}"/>
    <cellStyle name="표준 2 2 2 7 2 2 3 2 2" xfId="17155" xr:uid="{00000000-0005-0000-0000-0000FF420000}"/>
    <cellStyle name="표준 2 2 2 7 2 2 3 3" xfId="17156" xr:uid="{00000000-0005-0000-0000-000000430000}"/>
    <cellStyle name="표준 2 2 2 7 2 2 4" xfId="17157" xr:uid="{00000000-0005-0000-0000-000001430000}"/>
    <cellStyle name="표준 2 2 2 7 2 2 4 2" xfId="17158" xr:uid="{00000000-0005-0000-0000-000002430000}"/>
    <cellStyle name="표준 2 2 2 7 2 2 4 2 2" xfId="17159" xr:uid="{00000000-0005-0000-0000-000003430000}"/>
    <cellStyle name="표준 2 2 2 7 2 2 4 3" xfId="17160" xr:uid="{00000000-0005-0000-0000-000004430000}"/>
    <cellStyle name="표준 2 2 2 7 2 2 5" xfId="17161" xr:uid="{00000000-0005-0000-0000-000005430000}"/>
    <cellStyle name="표준 2 2 2 7 2 2 5 2" xfId="17162" xr:uid="{00000000-0005-0000-0000-000006430000}"/>
    <cellStyle name="표준 2 2 2 7 2 2 6" xfId="17163" xr:uid="{00000000-0005-0000-0000-000007430000}"/>
    <cellStyle name="표준 2 2 2 7 2 3" xfId="17164" xr:uid="{00000000-0005-0000-0000-000008430000}"/>
    <cellStyle name="표준 2 2 2 7 2 3 2" xfId="17165" xr:uid="{00000000-0005-0000-0000-000009430000}"/>
    <cellStyle name="표준 2 2 2 7 2 3 2 2" xfId="17166" xr:uid="{00000000-0005-0000-0000-00000A430000}"/>
    <cellStyle name="표준 2 2 2 7 2 3 3" xfId="17167" xr:uid="{00000000-0005-0000-0000-00000B430000}"/>
    <cellStyle name="표준 2 2 2 7 2 4" xfId="17168" xr:uid="{00000000-0005-0000-0000-00000C430000}"/>
    <cellStyle name="표준 2 2 2 7 2 4 2" xfId="17169" xr:uid="{00000000-0005-0000-0000-00000D430000}"/>
    <cellStyle name="표준 2 2 2 7 2 4 2 2" xfId="17170" xr:uid="{00000000-0005-0000-0000-00000E430000}"/>
    <cellStyle name="표준 2 2 2 7 2 4 3" xfId="17171" xr:uid="{00000000-0005-0000-0000-00000F430000}"/>
    <cellStyle name="표준 2 2 2 7 2 5" xfId="17172" xr:uid="{00000000-0005-0000-0000-000010430000}"/>
    <cellStyle name="표준 2 2 2 7 2 5 2" xfId="17173" xr:uid="{00000000-0005-0000-0000-000011430000}"/>
    <cellStyle name="표준 2 2 2 7 2 5 2 2" xfId="17174" xr:uid="{00000000-0005-0000-0000-000012430000}"/>
    <cellStyle name="표준 2 2 2 7 2 5 3" xfId="17175" xr:uid="{00000000-0005-0000-0000-000013430000}"/>
    <cellStyle name="표준 2 2 2 7 2 6" xfId="17176" xr:uid="{00000000-0005-0000-0000-000014430000}"/>
    <cellStyle name="표준 2 2 2 7 2 6 2" xfId="17177" xr:uid="{00000000-0005-0000-0000-000015430000}"/>
    <cellStyle name="표준 2 2 2 7 2 6 2 2" xfId="17178" xr:uid="{00000000-0005-0000-0000-000016430000}"/>
    <cellStyle name="표준 2 2 2 7 2 6 3" xfId="17179" xr:uid="{00000000-0005-0000-0000-000017430000}"/>
    <cellStyle name="표준 2 2 2 7 2 7" xfId="17180" xr:uid="{00000000-0005-0000-0000-000018430000}"/>
    <cellStyle name="표준 2 2 2 7 2 7 2" xfId="17181" xr:uid="{00000000-0005-0000-0000-000019430000}"/>
    <cellStyle name="표준 2 2 2 7 2 8" xfId="17182" xr:uid="{00000000-0005-0000-0000-00001A430000}"/>
    <cellStyle name="표준 2 2 2 7 2 9" xfId="17183" xr:uid="{00000000-0005-0000-0000-00001B430000}"/>
    <cellStyle name="표준 2 2 2 7 3" xfId="17184" xr:uid="{00000000-0005-0000-0000-00001C430000}"/>
    <cellStyle name="표준 2 2 2 7 3 2" xfId="17185" xr:uid="{00000000-0005-0000-0000-00001D430000}"/>
    <cellStyle name="표준 2 2 2 7 3 2 2" xfId="17186" xr:uid="{00000000-0005-0000-0000-00001E430000}"/>
    <cellStyle name="표준 2 2 2 7 3 2 2 2" xfId="17187" xr:uid="{00000000-0005-0000-0000-00001F430000}"/>
    <cellStyle name="표준 2 2 2 7 3 2 2 2 2" xfId="17188" xr:uid="{00000000-0005-0000-0000-000020430000}"/>
    <cellStyle name="표준 2 2 2 7 3 2 2 3" xfId="17189" xr:uid="{00000000-0005-0000-0000-000021430000}"/>
    <cellStyle name="표준 2 2 2 7 3 2 3" xfId="17190" xr:uid="{00000000-0005-0000-0000-000022430000}"/>
    <cellStyle name="표준 2 2 2 7 3 2 3 2" xfId="17191" xr:uid="{00000000-0005-0000-0000-000023430000}"/>
    <cellStyle name="표준 2 2 2 7 3 2 3 2 2" xfId="17192" xr:uid="{00000000-0005-0000-0000-000024430000}"/>
    <cellStyle name="표준 2 2 2 7 3 2 3 3" xfId="17193" xr:uid="{00000000-0005-0000-0000-000025430000}"/>
    <cellStyle name="표준 2 2 2 7 3 2 4" xfId="17194" xr:uid="{00000000-0005-0000-0000-000026430000}"/>
    <cellStyle name="표준 2 2 2 7 3 2 4 2" xfId="17195" xr:uid="{00000000-0005-0000-0000-000027430000}"/>
    <cellStyle name="표준 2 2 2 7 3 2 4 2 2" xfId="17196" xr:uid="{00000000-0005-0000-0000-000028430000}"/>
    <cellStyle name="표준 2 2 2 7 3 2 4 3" xfId="17197" xr:uid="{00000000-0005-0000-0000-000029430000}"/>
    <cellStyle name="표준 2 2 2 7 3 2 5" xfId="17198" xr:uid="{00000000-0005-0000-0000-00002A430000}"/>
    <cellStyle name="표준 2 2 2 7 3 2 5 2" xfId="17199" xr:uid="{00000000-0005-0000-0000-00002B430000}"/>
    <cellStyle name="표준 2 2 2 7 3 2 6" xfId="17200" xr:uid="{00000000-0005-0000-0000-00002C430000}"/>
    <cellStyle name="표준 2 2 2 7 3 3" xfId="17201" xr:uid="{00000000-0005-0000-0000-00002D430000}"/>
    <cellStyle name="표준 2 2 2 7 3 3 2" xfId="17202" xr:uid="{00000000-0005-0000-0000-00002E430000}"/>
    <cellStyle name="표준 2 2 2 7 3 3 2 2" xfId="17203" xr:uid="{00000000-0005-0000-0000-00002F430000}"/>
    <cellStyle name="표준 2 2 2 7 3 3 3" xfId="17204" xr:uid="{00000000-0005-0000-0000-000030430000}"/>
    <cellStyle name="표준 2 2 2 7 3 4" xfId="17205" xr:uid="{00000000-0005-0000-0000-000031430000}"/>
    <cellStyle name="표준 2 2 2 7 3 4 2" xfId="17206" xr:uid="{00000000-0005-0000-0000-000032430000}"/>
    <cellStyle name="표준 2 2 2 7 3 4 2 2" xfId="17207" xr:uid="{00000000-0005-0000-0000-000033430000}"/>
    <cellStyle name="표준 2 2 2 7 3 4 3" xfId="17208" xr:uid="{00000000-0005-0000-0000-000034430000}"/>
    <cellStyle name="표준 2 2 2 7 3 5" xfId="17209" xr:uid="{00000000-0005-0000-0000-000035430000}"/>
    <cellStyle name="표준 2 2 2 7 3 5 2" xfId="17210" xr:uid="{00000000-0005-0000-0000-000036430000}"/>
    <cellStyle name="표준 2 2 2 7 3 5 2 2" xfId="17211" xr:uid="{00000000-0005-0000-0000-000037430000}"/>
    <cellStyle name="표준 2 2 2 7 3 5 3" xfId="17212" xr:uid="{00000000-0005-0000-0000-000038430000}"/>
    <cellStyle name="표준 2 2 2 7 3 6" xfId="17213" xr:uid="{00000000-0005-0000-0000-000039430000}"/>
    <cellStyle name="표준 2 2 2 7 3 6 2" xfId="17214" xr:uid="{00000000-0005-0000-0000-00003A430000}"/>
    <cellStyle name="표준 2 2 2 7 3 7" xfId="17215" xr:uid="{00000000-0005-0000-0000-00003B430000}"/>
    <cellStyle name="표준 2 2 2 7 3 8" xfId="17216" xr:uid="{00000000-0005-0000-0000-00003C430000}"/>
    <cellStyle name="표준 2 2 2 7 4" xfId="17217" xr:uid="{00000000-0005-0000-0000-00003D430000}"/>
    <cellStyle name="표준 2 2 2 7 4 2" xfId="17218" xr:uid="{00000000-0005-0000-0000-00003E430000}"/>
    <cellStyle name="표준 2 2 2 7 4 2 2" xfId="17219" xr:uid="{00000000-0005-0000-0000-00003F430000}"/>
    <cellStyle name="표준 2 2 2 7 4 2 2 2" xfId="17220" xr:uid="{00000000-0005-0000-0000-000040430000}"/>
    <cellStyle name="표준 2 2 2 7 4 2 3" xfId="17221" xr:uid="{00000000-0005-0000-0000-000041430000}"/>
    <cellStyle name="표준 2 2 2 7 4 3" xfId="17222" xr:uid="{00000000-0005-0000-0000-000042430000}"/>
    <cellStyle name="표준 2 2 2 7 4 3 2" xfId="17223" xr:uid="{00000000-0005-0000-0000-000043430000}"/>
    <cellStyle name="표준 2 2 2 7 4 3 2 2" xfId="17224" xr:uid="{00000000-0005-0000-0000-000044430000}"/>
    <cellStyle name="표준 2 2 2 7 4 3 3" xfId="17225" xr:uid="{00000000-0005-0000-0000-000045430000}"/>
    <cellStyle name="표준 2 2 2 7 4 4" xfId="17226" xr:uid="{00000000-0005-0000-0000-000046430000}"/>
    <cellStyle name="표준 2 2 2 7 4 4 2" xfId="17227" xr:uid="{00000000-0005-0000-0000-000047430000}"/>
    <cellStyle name="표준 2 2 2 7 4 4 2 2" xfId="17228" xr:uid="{00000000-0005-0000-0000-000048430000}"/>
    <cellStyle name="표준 2 2 2 7 4 4 3" xfId="17229" xr:uid="{00000000-0005-0000-0000-000049430000}"/>
    <cellStyle name="표준 2 2 2 7 4 5" xfId="17230" xr:uid="{00000000-0005-0000-0000-00004A430000}"/>
    <cellStyle name="표준 2 2 2 7 4 5 2" xfId="17231" xr:uid="{00000000-0005-0000-0000-00004B430000}"/>
    <cellStyle name="표준 2 2 2 7 4 6" xfId="17232" xr:uid="{00000000-0005-0000-0000-00004C430000}"/>
    <cellStyle name="표준 2 2 2 7 5" xfId="17233" xr:uid="{00000000-0005-0000-0000-00004D430000}"/>
    <cellStyle name="표준 2 2 2 7 5 2" xfId="17234" xr:uid="{00000000-0005-0000-0000-00004E430000}"/>
    <cellStyle name="표준 2 2 2 7 5 2 2" xfId="17235" xr:uid="{00000000-0005-0000-0000-00004F430000}"/>
    <cellStyle name="표준 2 2 2 7 5 2 2 2" xfId="17236" xr:uid="{00000000-0005-0000-0000-000050430000}"/>
    <cellStyle name="표준 2 2 2 7 5 2 3" xfId="17237" xr:uid="{00000000-0005-0000-0000-000051430000}"/>
    <cellStyle name="표준 2 2 2 7 5 3" xfId="17238" xr:uid="{00000000-0005-0000-0000-000052430000}"/>
    <cellStyle name="표준 2 2 2 7 5 3 2" xfId="17239" xr:uid="{00000000-0005-0000-0000-000053430000}"/>
    <cellStyle name="표준 2 2 2 7 5 3 2 2" xfId="17240" xr:uid="{00000000-0005-0000-0000-000054430000}"/>
    <cellStyle name="표준 2 2 2 7 5 3 3" xfId="17241" xr:uid="{00000000-0005-0000-0000-000055430000}"/>
    <cellStyle name="표준 2 2 2 7 5 4" xfId="17242" xr:uid="{00000000-0005-0000-0000-000056430000}"/>
    <cellStyle name="표준 2 2 2 7 5 4 2" xfId="17243" xr:uid="{00000000-0005-0000-0000-000057430000}"/>
    <cellStyle name="표준 2 2 2 7 5 4 2 2" xfId="17244" xr:uid="{00000000-0005-0000-0000-000058430000}"/>
    <cellStyle name="표준 2 2 2 7 5 4 3" xfId="17245" xr:uid="{00000000-0005-0000-0000-000059430000}"/>
    <cellStyle name="표준 2 2 2 7 5 5" xfId="17246" xr:uid="{00000000-0005-0000-0000-00005A430000}"/>
    <cellStyle name="표준 2 2 2 7 5 5 2" xfId="17247" xr:uid="{00000000-0005-0000-0000-00005B430000}"/>
    <cellStyle name="표준 2 2 2 7 5 6" xfId="17248" xr:uid="{00000000-0005-0000-0000-00005C430000}"/>
    <cellStyle name="표준 2 2 2 7 6" xfId="17249" xr:uid="{00000000-0005-0000-0000-00005D430000}"/>
    <cellStyle name="표준 2 2 2 7 6 2" xfId="17250" xr:uid="{00000000-0005-0000-0000-00005E430000}"/>
    <cellStyle name="표준 2 2 2 7 6 2 2" xfId="17251" xr:uid="{00000000-0005-0000-0000-00005F430000}"/>
    <cellStyle name="표준 2 2 2 7 6 3" xfId="17252" xr:uid="{00000000-0005-0000-0000-000060430000}"/>
    <cellStyle name="표준 2 2 2 7 7" xfId="17253" xr:uid="{00000000-0005-0000-0000-000061430000}"/>
    <cellStyle name="표준 2 2 2 7 7 2" xfId="17254" xr:uid="{00000000-0005-0000-0000-000062430000}"/>
    <cellStyle name="표준 2 2 2 7 7 2 2" xfId="17255" xr:uid="{00000000-0005-0000-0000-000063430000}"/>
    <cellStyle name="표준 2 2 2 7 7 3" xfId="17256" xr:uid="{00000000-0005-0000-0000-000064430000}"/>
    <cellStyle name="표준 2 2 2 7 8" xfId="17257" xr:uid="{00000000-0005-0000-0000-000065430000}"/>
    <cellStyle name="표준 2 2 2 7 8 2" xfId="17258" xr:uid="{00000000-0005-0000-0000-000066430000}"/>
    <cellStyle name="표준 2 2 2 7 8 2 2" xfId="17259" xr:uid="{00000000-0005-0000-0000-000067430000}"/>
    <cellStyle name="표준 2 2 2 7 8 3" xfId="17260" xr:uid="{00000000-0005-0000-0000-000068430000}"/>
    <cellStyle name="표준 2 2 2 7 9" xfId="17261" xr:uid="{00000000-0005-0000-0000-000069430000}"/>
    <cellStyle name="표준 2 2 2 7 9 2" xfId="17262" xr:uid="{00000000-0005-0000-0000-00006A430000}"/>
    <cellStyle name="표준 2 2 2 7 9 2 2" xfId="17263" xr:uid="{00000000-0005-0000-0000-00006B430000}"/>
    <cellStyle name="표준 2 2 2 7 9 3" xfId="17264" xr:uid="{00000000-0005-0000-0000-00006C430000}"/>
    <cellStyle name="표준 2 2 2 8" xfId="17265" xr:uid="{00000000-0005-0000-0000-00006D430000}"/>
    <cellStyle name="표준 2 2 2 8 10" xfId="17266" xr:uid="{00000000-0005-0000-0000-00006E430000}"/>
    <cellStyle name="표준 2 2 2 8 11" xfId="17267" xr:uid="{00000000-0005-0000-0000-00006F430000}"/>
    <cellStyle name="표준 2 2 2 8 2" xfId="17268" xr:uid="{00000000-0005-0000-0000-000070430000}"/>
    <cellStyle name="표준 2 2 2 8 2 2" xfId="17269" xr:uid="{00000000-0005-0000-0000-000071430000}"/>
    <cellStyle name="표준 2 2 2 8 2 2 2" xfId="17270" xr:uid="{00000000-0005-0000-0000-000072430000}"/>
    <cellStyle name="표준 2 2 2 8 2 2 2 2" xfId="17271" xr:uid="{00000000-0005-0000-0000-000073430000}"/>
    <cellStyle name="표준 2 2 2 8 2 2 2 2 2" xfId="17272" xr:uid="{00000000-0005-0000-0000-000074430000}"/>
    <cellStyle name="표준 2 2 2 8 2 2 2 3" xfId="17273" xr:uid="{00000000-0005-0000-0000-000075430000}"/>
    <cellStyle name="표준 2 2 2 8 2 2 3" xfId="17274" xr:uid="{00000000-0005-0000-0000-000076430000}"/>
    <cellStyle name="표준 2 2 2 8 2 2 3 2" xfId="17275" xr:uid="{00000000-0005-0000-0000-000077430000}"/>
    <cellStyle name="표준 2 2 2 8 2 2 3 2 2" xfId="17276" xr:uid="{00000000-0005-0000-0000-000078430000}"/>
    <cellStyle name="표준 2 2 2 8 2 2 3 3" xfId="17277" xr:uid="{00000000-0005-0000-0000-000079430000}"/>
    <cellStyle name="표준 2 2 2 8 2 2 4" xfId="17278" xr:uid="{00000000-0005-0000-0000-00007A430000}"/>
    <cellStyle name="표준 2 2 2 8 2 2 4 2" xfId="17279" xr:uid="{00000000-0005-0000-0000-00007B430000}"/>
    <cellStyle name="표준 2 2 2 8 2 2 4 2 2" xfId="17280" xr:uid="{00000000-0005-0000-0000-00007C430000}"/>
    <cellStyle name="표준 2 2 2 8 2 2 4 3" xfId="17281" xr:uid="{00000000-0005-0000-0000-00007D430000}"/>
    <cellStyle name="표준 2 2 2 8 2 2 5" xfId="17282" xr:uid="{00000000-0005-0000-0000-00007E430000}"/>
    <cellStyle name="표준 2 2 2 8 2 2 5 2" xfId="17283" xr:uid="{00000000-0005-0000-0000-00007F430000}"/>
    <cellStyle name="표준 2 2 2 8 2 2 6" xfId="17284" xr:uid="{00000000-0005-0000-0000-000080430000}"/>
    <cellStyle name="표준 2 2 2 8 2 3" xfId="17285" xr:uid="{00000000-0005-0000-0000-000081430000}"/>
    <cellStyle name="표준 2 2 2 8 2 3 2" xfId="17286" xr:uid="{00000000-0005-0000-0000-000082430000}"/>
    <cellStyle name="표준 2 2 2 8 2 3 2 2" xfId="17287" xr:uid="{00000000-0005-0000-0000-000083430000}"/>
    <cellStyle name="표준 2 2 2 8 2 3 3" xfId="17288" xr:uid="{00000000-0005-0000-0000-000084430000}"/>
    <cellStyle name="표준 2 2 2 8 2 4" xfId="17289" xr:uid="{00000000-0005-0000-0000-000085430000}"/>
    <cellStyle name="표준 2 2 2 8 2 4 2" xfId="17290" xr:uid="{00000000-0005-0000-0000-000086430000}"/>
    <cellStyle name="표준 2 2 2 8 2 4 2 2" xfId="17291" xr:uid="{00000000-0005-0000-0000-000087430000}"/>
    <cellStyle name="표준 2 2 2 8 2 4 3" xfId="17292" xr:uid="{00000000-0005-0000-0000-000088430000}"/>
    <cellStyle name="표준 2 2 2 8 2 5" xfId="17293" xr:uid="{00000000-0005-0000-0000-000089430000}"/>
    <cellStyle name="표준 2 2 2 8 2 5 2" xfId="17294" xr:uid="{00000000-0005-0000-0000-00008A430000}"/>
    <cellStyle name="표준 2 2 2 8 2 5 2 2" xfId="17295" xr:uid="{00000000-0005-0000-0000-00008B430000}"/>
    <cellStyle name="표준 2 2 2 8 2 5 3" xfId="17296" xr:uid="{00000000-0005-0000-0000-00008C430000}"/>
    <cellStyle name="표준 2 2 2 8 2 6" xfId="17297" xr:uid="{00000000-0005-0000-0000-00008D430000}"/>
    <cellStyle name="표준 2 2 2 8 2 6 2" xfId="17298" xr:uid="{00000000-0005-0000-0000-00008E430000}"/>
    <cellStyle name="표준 2 2 2 8 2 6 2 2" xfId="17299" xr:uid="{00000000-0005-0000-0000-00008F430000}"/>
    <cellStyle name="표준 2 2 2 8 2 6 3" xfId="17300" xr:uid="{00000000-0005-0000-0000-000090430000}"/>
    <cellStyle name="표준 2 2 2 8 2 7" xfId="17301" xr:uid="{00000000-0005-0000-0000-000091430000}"/>
    <cellStyle name="표준 2 2 2 8 2 7 2" xfId="17302" xr:uid="{00000000-0005-0000-0000-000092430000}"/>
    <cellStyle name="표준 2 2 2 8 2 8" xfId="17303" xr:uid="{00000000-0005-0000-0000-000093430000}"/>
    <cellStyle name="표준 2 2 2 8 2 9" xfId="17304" xr:uid="{00000000-0005-0000-0000-000094430000}"/>
    <cellStyle name="표준 2 2 2 8 3" xfId="17305" xr:uid="{00000000-0005-0000-0000-000095430000}"/>
    <cellStyle name="표준 2 2 2 8 3 2" xfId="17306" xr:uid="{00000000-0005-0000-0000-000096430000}"/>
    <cellStyle name="표준 2 2 2 8 3 2 2" xfId="17307" xr:uid="{00000000-0005-0000-0000-000097430000}"/>
    <cellStyle name="표준 2 2 2 8 3 2 2 2" xfId="17308" xr:uid="{00000000-0005-0000-0000-000098430000}"/>
    <cellStyle name="표준 2 2 2 8 3 2 3" xfId="17309" xr:uid="{00000000-0005-0000-0000-000099430000}"/>
    <cellStyle name="표준 2 2 2 8 3 3" xfId="17310" xr:uid="{00000000-0005-0000-0000-00009A430000}"/>
    <cellStyle name="표준 2 2 2 8 3 3 2" xfId="17311" xr:uid="{00000000-0005-0000-0000-00009B430000}"/>
    <cellStyle name="표준 2 2 2 8 3 3 2 2" xfId="17312" xr:uid="{00000000-0005-0000-0000-00009C430000}"/>
    <cellStyle name="표준 2 2 2 8 3 3 3" xfId="17313" xr:uid="{00000000-0005-0000-0000-00009D430000}"/>
    <cellStyle name="표준 2 2 2 8 3 4" xfId="17314" xr:uid="{00000000-0005-0000-0000-00009E430000}"/>
    <cellStyle name="표준 2 2 2 8 3 4 2" xfId="17315" xr:uid="{00000000-0005-0000-0000-00009F430000}"/>
    <cellStyle name="표준 2 2 2 8 3 4 2 2" xfId="17316" xr:uid="{00000000-0005-0000-0000-0000A0430000}"/>
    <cellStyle name="표준 2 2 2 8 3 4 3" xfId="17317" xr:uid="{00000000-0005-0000-0000-0000A1430000}"/>
    <cellStyle name="표준 2 2 2 8 3 5" xfId="17318" xr:uid="{00000000-0005-0000-0000-0000A2430000}"/>
    <cellStyle name="표준 2 2 2 8 3 5 2" xfId="17319" xr:uid="{00000000-0005-0000-0000-0000A3430000}"/>
    <cellStyle name="표준 2 2 2 8 3 6" xfId="17320" xr:uid="{00000000-0005-0000-0000-0000A4430000}"/>
    <cellStyle name="표준 2 2 2 8 4" xfId="17321" xr:uid="{00000000-0005-0000-0000-0000A5430000}"/>
    <cellStyle name="표준 2 2 2 8 4 2" xfId="17322" xr:uid="{00000000-0005-0000-0000-0000A6430000}"/>
    <cellStyle name="표준 2 2 2 8 4 2 2" xfId="17323" xr:uid="{00000000-0005-0000-0000-0000A7430000}"/>
    <cellStyle name="표준 2 2 2 8 4 2 2 2" xfId="17324" xr:uid="{00000000-0005-0000-0000-0000A8430000}"/>
    <cellStyle name="표준 2 2 2 8 4 2 3" xfId="17325" xr:uid="{00000000-0005-0000-0000-0000A9430000}"/>
    <cellStyle name="표준 2 2 2 8 4 3" xfId="17326" xr:uid="{00000000-0005-0000-0000-0000AA430000}"/>
    <cellStyle name="표준 2 2 2 8 4 3 2" xfId="17327" xr:uid="{00000000-0005-0000-0000-0000AB430000}"/>
    <cellStyle name="표준 2 2 2 8 4 3 2 2" xfId="17328" xr:uid="{00000000-0005-0000-0000-0000AC430000}"/>
    <cellStyle name="표준 2 2 2 8 4 3 3" xfId="17329" xr:uid="{00000000-0005-0000-0000-0000AD430000}"/>
    <cellStyle name="표준 2 2 2 8 4 4" xfId="17330" xr:uid="{00000000-0005-0000-0000-0000AE430000}"/>
    <cellStyle name="표준 2 2 2 8 4 4 2" xfId="17331" xr:uid="{00000000-0005-0000-0000-0000AF430000}"/>
    <cellStyle name="표준 2 2 2 8 4 4 2 2" xfId="17332" xr:uid="{00000000-0005-0000-0000-0000B0430000}"/>
    <cellStyle name="표준 2 2 2 8 4 4 3" xfId="17333" xr:uid="{00000000-0005-0000-0000-0000B1430000}"/>
    <cellStyle name="표준 2 2 2 8 4 5" xfId="17334" xr:uid="{00000000-0005-0000-0000-0000B2430000}"/>
    <cellStyle name="표준 2 2 2 8 4 5 2" xfId="17335" xr:uid="{00000000-0005-0000-0000-0000B3430000}"/>
    <cellStyle name="표준 2 2 2 8 4 6" xfId="17336" xr:uid="{00000000-0005-0000-0000-0000B4430000}"/>
    <cellStyle name="표준 2 2 2 8 5" xfId="17337" xr:uid="{00000000-0005-0000-0000-0000B5430000}"/>
    <cellStyle name="표준 2 2 2 8 5 2" xfId="17338" xr:uid="{00000000-0005-0000-0000-0000B6430000}"/>
    <cellStyle name="표준 2 2 2 8 5 2 2" xfId="17339" xr:uid="{00000000-0005-0000-0000-0000B7430000}"/>
    <cellStyle name="표준 2 2 2 8 5 3" xfId="17340" xr:uid="{00000000-0005-0000-0000-0000B8430000}"/>
    <cellStyle name="표준 2 2 2 8 6" xfId="17341" xr:uid="{00000000-0005-0000-0000-0000B9430000}"/>
    <cellStyle name="표준 2 2 2 8 6 2" xfId="17342" xr:uid="{00000000-0005-0000-0000-0000BA430000}"/>
    <cellStyle name="표준 2 2 2 8 6 2 2" xfId="17343" xr:uid="{00000000-0005-0000-0000-0000BB430000}"/>
    <cellStyle name="표준 2 2 2 8 6 3" xfId="17344" xr:uid="{00000000-0005-0000-0000-0000BC430000}"/>
    <cellStyle name="표준 2 2 2 8 7" xfId="17345" xr:uid="{00000000-0005-0000-0000-0000BD430000}"/>
    <cellStyle name="표준 2 2 2 8 7 2" xfId="17346" xr:uid="{00000000-0005-0000-0000-0000BE430000}"/>
    <cellStyle name="표준 2 2 2 8 7 2 2" xfId="17347" xr:uid="{00000000-0005-0000-0000-0000BF430000}"/>
    <cellStyle name="표준 2 2 2 8 7 3" xfId="17348" xr:uid="{00000000-0005-0000-0000-0000C0430000}"/>
    <cellStyle name="표준 2 2 2 8 8" xfId="17349" xr:uid="{00000000-0005-0000-0000-0000C1430000}"/>
    <cellStyle name="표준 2 2 2 8 8 2" xfId="17350" xr:uid="{00000000-0005-0000-0000-0000C2430000}"/>
    <cellStyle name="표준 2 2 2 8 8 2 2" xfId="17351" xr:uid="{00000000-0005-0000-0000-0000C3430000}"/>
    <cellStyle name="표준 2 2 2 8 8 3" xfId="17352" xr:uid="{00000000-0005-0000-0000-0000C4430000}"/>
    <cellStyle name="표준 2 2 2 8 9" xfId="17353" xr:uid="{00000000-0005-0000-0000-0000C5430000}"/>
    <cellStyle name="표준 2 2 2 8 9 2" xfId="17354" xr:uid="{00000000-0005-0000-0000-0000C6430000}"/>
    <cellStyle name="표준 2 2 2 9" xfId="17355" xr:uid="{00000000-0005-0000-0000-0000C7430000}"/>
    <cellStyle name="표준 2 2 2 9 10" xfId="17356" xr:uid="{00000000-0005-0000-0000-0000C8430000}"/>
    <cellStyle name="표준 2 2 2 9 2" xfId="17357" xr:uid="{00000000-0005-0000-0000-0000C9430000}"/>
    <cellStyle name="표준 2 2 2 9 2 2" xfId="17358" xr:uid="{00000000-0005-0000-0000-0000CA430000}"/>
    <cellStyle name="표준 2 2 2 9 2 2 2" xfId="17359" xr:uid="{00000000-0005-0000-0000-0000CB430000}"/>
    <cellStyle name="표준 2 2 2 9 2 2 2 2" xfId="17360" xr:uid="{00000000-0005-0000-0000-0000CC430000}"/>
    <cellStyle name="표준 2 2 2 9 2 2 2 2 2" xfId="17361" xr:uid="{00000000-0005-0000-0000-0000CD430000}"/>
    <cellStyle name="표준 2 2 2 9 2 2 2 3" xfId="17362" xr:uid="{00000000-0005-0000-0000-0000CE430000}"/>
    <cellStyle name="표준 2 2 2 9 2 2 3" xfId="17363" xr:uid="{00000000-0005-0000-0000-0000CF430000}"/>
    <cellStyle name="표준 2 2 2 9 2 2 3 2" xfId="17364" xr:uid="{00000000-0005-0000-0000-0000D0430000}"/>
    <cellStyle name="표준 2 2 2 9 2 2 3 2 2" xfId="17365" xr:uid="{00000000-0005-0000-0000-0000D1430000}"/>
    <cellStyle name="표준 2 2 2 9 2 2 3 3" xfId="17366" xr:uid="{00000000-0005-0000-0000-0000D2430000}"/>
    <cellStyle name="표준 2 2 2 9 2 2 4" xfId="17367" xr:uid="{00000000-0005-0000-0000-0000D3430000}"/>
    <cellStyle name="표준 2 2 2 9 2 2 4 2" xfId="17368" xr:uid="{00000000-0005-0000-0000-0000D4430000}"/>
    <cellStyle name="표준 2 2 2 9 2 2 4 2 2" xfId="17369" xr:uid="{00000000-0005-0000-0000-0000D5430000}"/>
    <cellStyle name="표준 2 2 2 9 2 2 4 3" xfId="17370" xr:uid="{00000000-0005-0000-0000-0000D6430000}"/>
    <cellStyle name="표준 2 2 2 9 2 2 5" xfId="17371" xr:uid="{00000000-0005-0000-0000-0000D7430000}"/>
    <cellStyle name="표준 2 2 2 9 2 2 5 2" xfId="17372" xr:uid="{00000000-0005-0000-0000-0000D8430000}"/>
    <cellStyle name="표준 2 2 2 9 2 2 6" xfId="17373" xr:uid="{00000000-0005-0000-0000-0000D9430000}"/>
    <cellStyle name="표준 2 2 2 9 2 3" xfId="17374" xr:uid="{00000000-0005-0000-0000-0000DA430000}"/>
    <cellStyle name="표준 2 2 2 9 2 3 2" xfId="17375" xr:uid="{00000000-0005-0000-0000-0000DB430000}"/>
    <cellStyle name="표준 2 2 2 9 2 3 2 2" xfId="17376" xr:uid="{00000000-0005-0000-0000-0000DC430000}"/>
    <cellStyle name="표준 2 2 2 9 2 3 3" xfId="17377" xr:uid="{00000000-0005-0000-0000-0000DD430000}"/>
    <cellStyle name="표준 2 2 2 9 2 4" xfId="17378" xr:uid="{00000000-0005-0000-0000-0000DE430000}"/>
    <cellStyle name="표준 2 2 2 9 2 4 2" xfId="17379" xr:uid="{00000000-0005-0000-0000-0000DF430000}"/>
    <cellStyle name="표준 2 2 2 9 2 4 2 2" xfId="17380" xr:uid="{00000000-0005-0000-0000-0000E0430000}"/>
    <cellStyle name="표준 2 2 2 9 2 4 3" xfId="17381" xr:uid="{00000000-0005-0000-0000-0000E1430000}"/>
    <cellStyle name="표준 2 2 2 9 2 5" xfId="17382" xr:uid="{00000000-0005-0000-0000-0000E2430000}"/>
    <cellStyle name="표준 2 2 2 9 2 5 2" xfId="17383" xr:uid="{00000000-0005-0000-0000-0000E3430000}"/>
    <cellStyle name="표준 2 2 2 9 2 5 2 2" xfId="17384" xr:uid="{00000000-0005-0000-0000-0000E4430000}"/>
    <cellStyle name="표준 2 2 2 9 2 5 3" xfId="17385" xr:uid="{00000000-0005-0000-0000-0000E5430000}"/>
    <cellStyle name="표준 2 2 2 9 2 6" xfId="17386" xr:uid="{00000000-0005-0000-0000-0000E6430000}"/>
    <cellStyle name="표준 2 2 2 9 2 6 2" xfId="17387" xr:uid="{00000000-0005-0000-0000-0000E7430000}"/>
    <cellStyle name="표준 2 2 2 9 2 7" xfId="17388" xr:uid="{00000000-0005-0000-0000-0000E8430000}"/>
    <cellStyle name="표준 2 2 2 9 2 8" xfId="17389" xr:uid="{00000000-0005-0000-0000-0000E9430000}"/>
    <cellStyle name="표준 2 2 2 9 3" xfId="17390" xr:uid="{00000000-0005-0000-0000-0000EA430000}"/>
    <cellStyle name="표준 2 2 2 9 3 2" xfId="17391" xr:uid="{00000000-0005-0000-0000-0000EB430000}"/>
    <cellStyle name="표준 2 2 2 9 3 2 2" xfId="17392" xr:uid="{00000000-0005-0000-0000-0000EC430000}"/>
    <cellStyle name="표준 2 2 2 9 3 2 2 2" xfId="17393" xr:uid="{00000000-0005-0000-0000-0000ED430000}"/>
    <cellStyle name="표준 2 2 2 9 3 2 3" xfId="17394" xr:uid="{00000000-0005-0000-0000-0000EE430000}"/>
    <cellStyle name="표준 2 2 2 9 3 3" xfId="17395" xr:uid="{00000000-0005-0000-0000-0000EF430000}"/>
    <cellStyle name="표준 2 2 2 9 3 3 2" xfId="17396" xr:uid="{00000000-0005-0000-0000-0000F0430000}"/>
    <cellStyle name="표준 2 2 2 9 3 3 2 2" xfId="17397" xr:uid="{00000000-0005-0000-0000-0000F1430000}"/>
    <cellStyle name="표준 2 2 2 9 3 3 3" xfId="17398" xr:uid="{00000000-0005-0000-0000-0000F2430000}"/>
    <cellStyle name="표준 2 2 2 9 3 4" xfId="17399" xr:uid="{00000000-0005-0000-0000-0000F3430000}"/>
    <cellStyle name="표준 2 2 2 9 3 4 2" xfId="17400" xr:uid="{00000000-0005-0000-0000-0000F4430000}"/>
    <cellStyle name="표준 2 2 2 9 3 4 2 2" xfId="17401" xr:uid="{00000000-0005-0000-0000-0000F5430000}"/>
    <cellStyle name="표준 2 2 2 9 3 4 3" xfId="17402" xr:uid="{00000000-0005-0000-0000-0000F6430000}"/>
    <cellStyle name="표준 2 2 2 9 3 5" xfId="17403" xr:uid="{00000000-0005-0000-0000-0000F7430000}"/>
    <cellStyle name="표준 2 2 2 9 3 5 2" xfId="17404" xr:uid="{00000000-0005-0000-0000-0000F8430000}"/>
    <cellStyle name="표준 2 2 2 9 3 6" xfId="17405" xr:uid="{00000000-0005-0000-0000-0000F9430000}"/>
    <cellStyle name="표준 2 2 2 9 4" xfId="17406" xr:uid="{00000000-0005-0000-0000-0000FA430000}"/>
    <cellStyle name="표준 2 2 2 9 4 2" xfId="17407" xr:uid="{00000000-0005-0000-0000-0000FB430000}"/>
    <cellStyle name="표준 2 2 2 9 4 2 2" xfId="17408" xr:uid="{00000000-0005-0000-0000-0000FC430000}"/>
    <cellStyle name="표준 2 2 2 9 4 3" xfId="17409" xr:uid="{00000000-0005-0000-0000-0000FD430000}"/>
    <cellStyle name="표준 2 2 2 9 5" xfId="17410" xr:uid="{00000000-0005-0000-0000-0000FE430000}"/>
    <cellStyle name="표준 2 2 2 9 5 2" xfId="17411" xr:uid="{00000000-0005-0000-0000-0000FF430000}"/>
    <cellStyle name="표준 2 2 2 9 5 2 2" xfId="17412" xr:uid="{00000000-0005-0000-0000-000000440000}"/>
    <cellStyle name="표준 2 2 2 9 5 3" xfId="17413" xr:uid="{00000000-0005-0000-0000-000001440000}"/>
    <cellStyle name="표준 2 2 2 9 6" xfId="17414" xr:uid="{00000000-0005-0000-0000-000002440000}"/>
    <cellStyle name="표준 2 2 2 9 6 2" xfId="17415" xr:uid="{00000000-0005-0000-0000-000003440000}"/>
    <cellStyle name="표준 2 2 2 9 6 2 2" xfId="17416" xr:uid="{00000000-0005-0000-0000-000004440000}"/>
    <cellStyle name="표준 2 2 2 9 6 3" xfId="17417" xr:uid="{00000000-0005-0000-0000-000005440000}"/>
    <cellStyle name="표준 2 2 2 9 7" xfId="17418" xr:uid="{00000000-0005-0000-0000-000006440000}"/>
    <cellStyle name="표준 2 2 2 9 7 2" xfId="17419" xr:uid="{00000000-0005-0000-0000-000007440000}"/>
    <cellStyle name="표준 2 2 2 9 7 2 2" xfId="17420" xr:uid="{00000000-0005-0000-0000-000008440000}"/>
    <cellStyle name="표준 2 2 2 9 7 3" xfId="17421" xr:uid="{00000000-0005-0000-0000-000009440000}"/>
    <cellStyle name="표준 2 2 2 9 8" xfId="17422" xr:uid="{00000000-0005-0000-0000-00000A440000}"/>
    <cellStyle name="표준 2 2 2 9 8 2" xfId="17423" xr:uid="{00000000-0005-0000-0000-00000B440000}"/>
    <cellStyle name="표준 2 2 2 9 9" xfId="17424" xr:uid="{00000000-0005-0000-0000-00000C440000}"/>
    <cellStyle name="표준 2 2 20" xfId="17425" xr:uid="{00000000-0005-0000-0000-00000D440000}"/>
    <cellStyle name="표준 2 2 20 2" xfId="17426" xr:uid="{00000000-0005-0000-0000-00000E440000}"/>
    <cellStyle name="표준 2 2 21" xfId="17427" xr:uid="{00000000-0005-0000-0000-00000F440000}"/>
    <cellStyle name="표준 2 2 22" xfId="17428" xr:uid="{00000000-0005-0000-0000-000010440000}"/>
    <cellStyle name="표준 2 2 3" xfId="47" xr:uid="{00000000-0005-0000-0000-000011440000}"/>
    <cellStyle name="표준 2 2 3 10" xfId="17429" xr:uid="{00000000-0005-0000-0000-000012440000}"/>
    <cellStyle name="표준 2 2 3 10 2" xfId="17430" xr:uid="{00000000-0005-0000-0000-000013440000}"/>
    <cellStyle name="표준 2 2 3 10 2 2" xfId="17431" xr:uid="{00000000-0005-0000-0000-000014440000}"/>
    <cellStyle name="표준 2 2 3 10 2 2 2" xfId="17432" xr:uid="{00000000-0005-0000-0000-000015440000}"/>
    <cellStyle name="표준 2 2 3 10 2 2 2 2" xfId="17433" xr:uid="{00000000-0005-0000-0000-000016440000}"/>
    <cellStyle name="표준 2 2 3 10 2 2 3" xfId="17434" xr:uid="{00000000-0005-0000-0000-000017440000}"/>
    <cellStyle name="표준 2 2 3 10 2 3" xfId="17435" xr:uid="{00000000-0005-0000-0000-000018440000}"/>
    <cellStyle name="표준 2 2 3 10 2 3 2" xfId="17436" xr:uid="{00000000-0005-0000-0000-000019440000}"/>
    <cellStyle name="표준 2 2 3 10 2 3 2 2" xfId="17437" xr:uid="{00000000-0005-0000-0000-00001A440000}"/>
    <cellStyle name="표준 2 2 3 10 2 3 3" xfId="17438" xr:uid="{00000000-0005-0000-0000-00001B440000}"/>
    <cellStyle name="표준 2 2 3 10 2 4" xfId="17439" xr:uid="{00000000-0005-0000-0000-00001C440000}"/>
    <cellStyle name="표준 2 2 3 10 2 4 2" xfId="17440" xr:uid="{00000000-0005-0000-0000-00001D440000}"/>
    <cellStyle name="표준 2 2 3 10 2 4 2 2" xfId="17441" xr:uid="{00000000-0005-0000-0000-00001E440000}"/>
    <cellStyle name="표준 2 2 3 10 2 4 3" xfId="17442" xr:uid="{00000000-0005-0000-0000-00001F440000}"/>
    <cellStyle name="표준 2 2 3 10 2 5" xfId="17443" xr:uid="{00000000-0005-0000-0000-000020440000}"/>
    <cellStyle name="표준 2 2 3 10 2 5 2" xfId="17444" xr:uid="{00000000-0005-0000-0000-000021440000}"/>
    <cellStyle name="표준 2 2 3 10 2 6" xfId="17445" xr:uid="{00000000-0005-0000-0000-000022440000}"/>
    <cellStyle name="표준 2 2 3 10 3" xfId="17446" xr:uid="{00000000-0005-0000-0000-000023440000}"/>
    <cellStyle name="표준 2 2 3 10 3 2" xfId="17447" xr:uid="{00000000-0005-0000-0000-000024440000}"/>
    <cellStyle name="표준 2 2 3 10 3 2 2" xfId="17448" xr:uid="{00000000-0005-0000-0000-000025440000}"/>
    <cellStyle name="표준 2 2 3 10 3 3" xfId="17449" xr:uid="{00000000-0005-0000-0000-000026440000}"/>
    <cellStyle name="표준 2 2 3 10 4" xfId="17450" xr:uid="{00000000-0005-0000-0000-000027440000}"/>
    <cellStyle name="표준 2 2 3 10 4 2" xfId="17451" xr:uid="{00000000-0005-0000-0000-000028440000}"/>
    <cellStyle name="표준 2 2 3 10 4 2 2" xfId="17452" xr:uid="{00000000-0005-0000-0000-000029440000}"/>
    <cellStyle name="표준 2 2 3 10 4 3" xfId="17453" xr:uid="{00000000-0005-0000-0000-00002A440000}"/>
    <cellStyle name="표준 2 2 3 10 5" xfId="17454" xr:uid="{00000000-0005-0000-0000-00002B440000}"/>
    <cellStyle name="표준 2 2 3 10 5 2" xfId="17455" xr:uid="{00000000-0005-0000-0000-00002C440000}"/>
    <cellStyle name="표준 2 2 3 10 5 2 2" xfId="17456" xr:uid="{00000000-0005-0000-0000-00002D440000}"/>
    <cellStyle name="표준 2 2 3 10 5 3" xfId="17457" xr:uid="{00000000-0005-0000-0000-00002E440000}"/>
    <cellStyle name="표준 2 2 3 10 6" xfId="17458" xr:uid="{00000000-0005-0000-0000-00002F440000}"/>
    <cellStyle name="표준 2 2 3 10 6 2" xfId="17459" xr:uid="{00000000-0005-0000-0000-000030440000}"/>
    <cellStyle name="표준 2 2 3 10 7" xfId="17460" xr:uid="{00000000-0005-0000-0000-000031440000}"/>
    <cellStyle name="표준 2 2 3 10 8" xfId="17461" xr:uid="{00000000-0005-0000-0000-000032440000}"/>
    <cellStyle name="표준 2 2 3 11" xfId="17462" xr:uid="{00000000-0005-0000-0000-000033440000}"/>
    <cellStyle name="표준 2 2 3 11 2" xfId="17463" xr:uid="{00000000-0005-0000-0000-000034440000}"/>
    <cellStyle name="표준 2 2 3 11 2 2" xfId="17464" xr:uid="{00000000-0005-0000-0000-000035440000}"/>
    <cellStyle name="표준 2 2 3 11 2 2 2" xfId="17465" xr:uid="{00000000-0005-0000-0000-000036440000}"/>
    <cellStyle name="표준 2 2 3 11 2 3" xfId="17466" xr:uid="{00000000-0005-0000-0000-000037440000}"/>
    <cellStyle name="표준 2 2 3 11 3" xfId="17467" xr:uid="{00000000-0005-0000-0000-000038440000}"/>
    <cellStyle name="표준 2 2 3 11 3 2" xfId="17468" xr:uid="{00000000-0005-0000-0000-000039440000}"/>
    <cellStyle name="표준 2 2 3 11 3 2 2" xfId="17469" xr:uid="{00000000-0005-0000-0000-00003A440000}"/>
    <cellStyle name="표준 2 2 3 11 3 3" xfId="17470" xr:uid="{00000000-0005-0000-0000-00003B440000}"/>
    <cellStyle name="표준 2 2 3 11 4" xfId="17471" xr:uid="{00000000-0005-0000-0000-00003C440000}"/>
    <cellStyle name="표준 2 2 3 11 4 2" xfId="17472" xr:uid="{00000000-0005-0000-0000-00003D440000}"/>
    <cellStyle name="표준 2 2 3 11 4 2 2" xfId="17473" xr:uid="{00000000-0005-0000-0000-00003E440000}"/>
    <cellStyle name="표준 2 2 3 11 4 3" xfId="17474" xr:uid="{00000000-0005-0000-0000-00003F440000}"/>
    <cellStyle name="표준 2 2 3 11 5" xfId="17475" xr:uid="{00000000-0005-0000-0000-000040440000}"/>
    <cellStyle name="표준 2 2 3 11 5 2" xfId="17476" xr:uid="{00000000-0005-0000-0000-000041440000}"/>
    <cellStyle name="표준 2 2 3 11 6" xfId="17477" xr:uid="{00000000-0005-0000-0000-000042440000}"/>
    <cellStyle name="표준 2 2 3 12" xfId="17478" xr:uid="{00000000-0005-0000-0000-000043440000}"/>
    <cellStyle name="표준 2 2 3 12 2" xfId="17479" xr:uid="{00000000-0005-0000-0000-000044440000}"/>
    <cellStyle name="표준 2 2 3 12 2 2" xfId="17480" xr:uid="{00000000-0005-0000-0000-000045440000}"/>
    <cellStyle name="표준 2 2 3 12 3" xfId="17481" xr:uid="{00000000-0005-0000-0000-000046440000}"/>
    <cellStyle name="표준 2 2 3 13" xfId="17482" xr:uid="{00000000-0005-0000-0000-000047440000}"/>
    <cellStyle name="표준 2 2 3 13 2" xfId="17483" xr:uid="{00000000-0005-0000-0000-000048440000}"/>
    <cellStyle name="표준 2 2 3 13 2 2" xfId="17484" xr:uid="{00000000-0005-0000-0000-000049440000}"/>
    <cellStyle name="표준 2 2 3 13 3" xfId="17485" xr:uid="{00000000-0005-0000-0000-00004A440000}"/>
    <cellStyle name="표준 2 2 3 14" xfId="17486" xr:uid="{00000000-0005-0000-0000-00004B440000}"/>
    <cellStyle name="표준 2 2 3 14 2" xfId="17487" xr:uid="{00000000-0005-0000-0000-00004C440000}"/>
    <cellStyle name="표준 2 2 3 14 2 2" xfId="17488" xr:uid="{00000000-0005-0000-0000-00004D440000}"/>
    <cellStyle name="표준 2 2 3 14 3" xfId="17489" xr:uid="{00000000-0005-0000-0000-00004E440000}"/>
    <cellStyle name="표준 2 2 3 15" xfId="17490" xr:uid="{00000000-0005-0000-0000-00004F440000}"/>
    <cellStyle name="표준 2 2 3 15 2" xfId="17491" xr:uid="{00000000-0005-0000-0000-000050440000}"/>
    <cellStyle name="표준 2 2 3 15 2 2" xfId="17492" xr:uid="{00000000-0005-0000-0000-000051440000}"/>
    <cellStyle name="표준 2 2 3 15 3" xfId="17493" xr:uid="{00000000-0005-0000-0000-000052440000}"/>
    <cellStyle name="표준 2 2 3 16" xfId="17494" xr:uid="{00000000-0005-0000-0000-000053440000}"/>
    <cellStyle name="표준 2 2 3 16 2" xfId="17495" xr:uid="{00000000-0005-0000-0000-000054440000}"/>
    <cellStyle name="표준 2 2 3 17" xfId="17496" xr:uid="{00000000-0005-0000-0000-000055440000}"/>
    <cellStyle name="표준 2 2 3 18" xfId="17497" xr:uid="{00000000-0005-0000-0000-000056440000}"/>
    <cellStyle name="표준 2 2 3 2" xfId="17498" xr:uid="{00000000-0005-0000-0000-000057440000}"/>
    <cellStyle name="표준 2 2 3 2 10" xfId="17499" xr:uid="{00000000-0005-0000-0000-000058440000}"/>
    <cellStyle name="표준 2 2 3 2 10 2" xfId="17500" xr:uid="{00000000-0005-0000-0000-000059440000}"/>
    <cellStyle name="표준 2 2 3 2 10 2 2" xfId="17501" xr:uid="{00000000-0005-0000-0000-00005A440000}"/>
    <cellStyle name="표준 2 2 3 2 10 3" xfId="17502" xr:uid="{00000000-0005-0000-0000-00005B440000}"/>
    <cellStyle name="표준 2 2 3 2 11" xfId="17503" xr:uid="{00000000-0005-0000-0000-00005C440000}"/>
    <cellStyle name="표준 2 2 3 2 11 2" xfId="17504" xr:uid="{00000000-0005-0000-0000-00005D440000}"/>
    <cellStyle name="표준 2 2 3 2 11 2 2" xfId="17505" xr:uid="{00000000-0005-0000-0000-00005E440000}"/>
    <cellStyle name="표준 2 2 3 2 11 3" xfId="17506" xr:uid="{00000000-0005-0000-0000-00005F440000}"/>
    <cellStyle name="표준 2 2 3 2 12" xfId="17507" xr:uid="{00000000-0005-0000-0000-000060440000}"/>
    <cellStyle name="표준 2 2 3 2 12 2" xfId="17508" xr:uid="{00000000-0005-0000-0000-000061440000}"/>
    <cellStyle name="표준 2 2 3 2 12 2 2" xfId="17509" xr:uid="{00000000-0005-0000-0000-000062440000}"/>
    <cellStyle name="표준 2 2 3 2 12 3" xfId="17510" xr:uid="{00000000-0005-0000-0000-000063440000}"/>
    <cellStyle name="표준 2 2 3 2 13" xfId="17511" xr:uid="{00000000-0005-0000-0000-000064440000}"/>
    <cellStyle name="표준 2 2 3 2 13 2" xfId="17512" xr:uid="{00000000-0005-0000-0000-000065440000}"/>
    <cellStyle name="표준 2 2 3 2 13 2 2" xfId="17513" xr:uid="{00000000-0005-0000-0000-000066440000}"/>
    <cellStyle name="표준 2 2 3 2 13 3" xfId="17514" xr:uid="{00000000-0005-0000-0000-000067440000}"/>
    <cellStyle name="표준 2 2 3 2 14" xfId="17515" xr:uid="{00000000-0005-0000-0000-000068440000}"/>
    <cellStyle name="표준 2 2 3 2 14 2" xfId="17516" xr:uid="{00000000-0005-0000-0000-000069440000}"/>
    <cellStyle name="표준 2 2 3 2 15" xfId="17517" xr:uid="{00000000-0005-0000-0000-00006A440000}"/>
    <cellStyle name="표준 2 2 3 2 16" xfId="17518" xr:uid="{00000000-0005-0000-0000-00006B440000}"/>
    <cellStyle name="표준 2 2 3 2 2" xfId="17519" xr:uid="{00000000-0005-0000-0000-00006C440000}"/>
    <cellStyle name="표준 2 2 3 2 2 10" xfId="17520" xr:uid="{00000000-0005-0000-0000-00006D440000}"/>
    <cellStyle name="표준 2 2 3 2 2 10 2" xfId="17521" xr:uid="{00000000-0005-0000-0000-00006E440000}"/>
    <cellStyle name="표준 2 2 3 2 2 10 2 2" xfId="17522" xr:uid="{00000000-0005-0000-0000-00006F440000}"/>
    <cellStyle name="표준 2 2 3 2 2 10 3" xfId="17523" xr:uid="{00000000-0005-0000-0000-000070440000}"/>
    <cellStyle name="표준 2 2 3 2 2 11" xfId="17524" xr:uid="{00000000-0005-0000-0000-000071440000}"/>
    <cellStyle name="표준 2 2 3 2 2 11 2" xfId="17525" xr:uid="{00000000-0005-0000-0000-000072440000}"/>
    <cellStyle name="표준 2 2 3 2 2 11 2 2" xfId="17526" xr:uid="{00000000-0005-0000-0000-000073440000}"/>
    <cellStyle name="표준 2 2 3 2 2 11 3" xfId="17527" xr:uid="{00000000-0005-0000-0000-000074440000}"/>
    <cellStyle name="표준 2 2 3 2 2 12" xfId="17528" xr:uid="{00000000-0005-0000-0000-000075440000}"/>
    <cellStyle name="표준 2 2 3 2 2 12 2" xfId="17529" xr:uid="{00000000-0005-0000-0000-000076440000}"/>
    <cellStyle name="표준 2 2 3 2 2 13" xfId="17530" xr:uid="{00000000-0005-0000-0000-000077440000}"/>
    <cellStyle name="표준 2 2 3 2 2 14" xfId="17531" xr:uid="{00000000-0005-0000-0000-000078440000}"/>
    <cellStyle name="표준 2 2 3 2 2 2" xfId="17532" xr:uid="{00000000-0005-0000-0000-000079440000}"/>
    <cellStyle name="표준 2 2 3 2 2 2 10" xfId="17533" xr:uid="{00000000-0005-0000-0000-00007A440000}"/>
    <cellStyle name="표준 2 2 3 2 2 2 11" xfId="17534" xr:uid="{00000000-0005-0000-0000-00007B440000}"/>
    <cellStyle name="표준 2 2 3 2 2 2 2" xfId="17535" xr:uid="{00000000-0005-0000-0000-00007C440000}"/>
    <cellStyle name="표준 2 2 3 2 2 2 2 2" xfId="17536" xr:uid="{00000000-0005-0000-0000-00007D440000}"/>
    <cellStyle name="표준 2 2 3 2 2 2 2 2 2" xfId="17537" xr:uid="{00000000-0005-0000-0000-00007E440000}"/>
    <cellStyle name="표준 2 2 3 2 2 2 2 2 2 2" xfId="17538" xr:uid="{00000000-0005-0000-0000-00007F440000}"/>
    <cellStyle name="표준 2 2 3 2 2 2 2 2 2 2 2" xfId="17539" xr:uid="{00000000-0005-0000-0000-000080440000}"/>
    <cellStyle name="표준 2 2 3 2 2 2 2 2 2 3" xfId="17540" xr:uid="{00000000-0005-0000-0000-000081440000}"/>
    <cellStyle name="표준 2 2 3 2 2 2 2 2 3" xfId="17541" xr:uid="{00000000-0005-0000-0000-000082440000}"/>
    <cellStyle name="표준 2 2 3 2 2 2 2 2 3 2" xfId="17542" xr:uid="{00000000-0005-0000-0000-000083440000}"/>
    <cellStyle name="표준 2 2 3 2 2 2 2 2 3 2 2" xfId="17543" xr:uid="{00000000-0005-0000-0000-000084440000}"/>
    <cellStyle name="표준 2 2 3 2 2 2 2 2 3 3" xfId="17544" xr:uid="{00000000-0005-0000-0000-000085440000}"/>
    <cellStyle name="표준 2 2 3 2 2 2 2 2 4" xfId="17545" xr:uid="{00000000-0005-0000-0000-000086440000}"/>
    <cellStyle name="표준 2 2 3 2 2 2 2 2 4 2" xfId="17546" xr:uid="{00000000-0005-0000-0000-000087440000}"/>
    <cellStyle name="표준 2 2 3 2 2 2 2 2 4 2 2" xfId="17547" xr:uid="{00000000-0005-0000-0000-000088440000}"/>
    <cellStyle name="표준 2 2 3 2 2 2 2 2 4 3" xfId="17548" xr:uid="{00000000-0005-0000-0000-000089440000}"/>
    <cellStyle name="표준 2 2 3 2 2 2 2 2 5" xfId="17549" xr:uid="{00000000-0005-0000-0000-00008A440000}"/>
    <cellStyle name="표준 2 2 3 2 2 2 2 2 5 2" xfId="17550" xr:uid="{00000000-0005-0000-0000-00008B440000}"/>
    <cellStyle name="표준 2 2 3 2 2 2 2 2 6" xfId="17551" xr:uid="{00000000-0005-0000-0000-00008C440000}"/>
    <cellStyle name="표준 2 2 3 2 2 2 2 3" xfId="17552" xr:uid="{00000000-0005-0000-0000-00008D440000}"/>
    <cellStyle name="표준 2 2 3 2 2 2 2 3 2" xfId="17553" xr:uid="{00000000-0005-0000-0000-00008E440000}"/>
    <cellStyle name="표준 2 2 3 2 2 2 2 3 2 2" xfId="17554" xr:uid="{00000000-0005-0000-0000-00008F440000}"/>
    <cellStyle name="표준 2 2 3 2 2 2 2 3 3" xfId="17555" xr:uid="{00000000-0005-0000-0000-000090440000}"/>
    <cellStyle name="표준 2 2 3 2 2 2 2 4" xfId="17556" xr:uid="{00000000-0005-0000-0000-000091440000}"/>
    <cellStyle name="표준 2 2 3 2 2 2 2 4 2" xfId="17557" xr:uid="{00000000-0005-0000-0000-000092440000}"/>
    <cellStyle name="표준 2 2 3 2 2 2 2 4 2 2" xfId="17558" xr:uid="{00000000-0005-0000-0000-000093440000}"/>
    <cellStyle name="표준 2 2 3 2 2 2 2 4 3" xfId="17559" xr:uid="{00000000-0005-0000-0000-000094440000}"/>
    <cellStyle name="표준 2 2 3 2 2 2 2 5" xfId="17560" xr:uid="{00000000-0005-0000-0000-000095440000}"/>
    <cellStyle name="표준 2 2 3 2 2 2 2 5 2" xfId="17561" xr:uid="{00000000-0005-0000-0000-000096440000}"/>
    <cellStyle name="표준 2 2 3 2 2 2 2 5 2 2" xfId="17562" xr:uid="{00000000-0005-0000-0000-000097440000}"/>
    <cellStyle name="표준 2 2 3 2 2 2 2 5 3" xfId="17563" xr:uid="{00000000-0005-0000-0000-000098440000}"/>
    <cellStyle name="표준 2 2 3 2 2 2 2 6" xfId="17564" xr:uid="{00000000-0005-0000-0000-000099440000}"/>
    <cellStyle name="표준 2 2 3 2 2 2 2 6 2" xfId="17565" xr:uid="{00000000-0005-0000-0000-00009A440000}"/>
    <cellStyle name="표준 2 2 3 2 2 2 2 6 2 2" xfId="17566" xr:uid="{00000000-0005-0000-0000-00009B440000}"/>
    <cellStyle name="표준 2 2 3 2 2 2 2 6 3" xfId="17567" xr:uid="{00000000-0005-0000-0000-00009C440000}"/>
    <cellStyle name="표준 2 2 3 2 2 2 2 7" xfId="17568" xr:uid="{00000000-0005-0000-0000-00009D440000}"/>
    <cellStyle name="표준 2 2 3 2 2 2 2 7 2" xfId="17569" xr:uid="{00000000-0005-0000-0000-00009E440000}"/>
    <cellStyle name="표준 2 2 3 2 2 2 2 8" xfId="17570" xr:uid="{00000000-0005-0000-0000-00009F440000}"/>
    <cellStyle name="표준 2 2 3 2 2 2 2 9" xfId="17571" xr:uid="{00000000-0005-0000-0000-0000A0440000}"/>
    <cellStyle name="표준 2 2 3 2 2 2 3" xfId="17572" xr:uid="{00000000-0005-0000-0000-0000A1440000}"/>
    <cellStyle name="표준 2 2 3 2 2 2 3 2" xfId="17573" xr:uid="{00000000-0005-0000-0000-0000A2440000}"/>
    <cellStyle name="표준 2 2 3 2 2 2 3 2 2" xfId="17574" xr:uid="{00000000-0005-0000-0000-0000A3440000}"/>
    <cellStyle name="표준 2 2 3 2 2 2 3 2 2 2" xfId="17575" xr:uid="{00000000-0005-0000-0000-0000A4440000}"/>
    <cellStyle name="표준 2 2 3 2 2 2 3 2 3" xfId="17576" xr:uid="{00000000-0005-0000-0000-0000A5440000}"/>
    <cellStyle name="표준 2 2 3 2 2 2 3 3" xfId="17577" xr:uid="{00000000-0005-0000-0000-0000A6440000}"/>
    <cellStyle name="표준 2 2 3 2 2 2 3 3 2" xfId="17578" xr:uid="{00000000-0005-0000-0000-0000A7440000}"/>
    <cellStyle name="표준 2 2 3 2 2 2 3 3 2 2" xfId="17579" xr:uid="{00000000-0005-0000-0000-0000A8440000}"/>
    <cellStyle name="표준 2 2 3 2 2 2 3 3 3" xfId="17580" xr:uid="{00000000-0005-0000-0000-0000A9440000}"/>
    <cellStyle name="표준 2 2 3 2 2 2 3 4" xfId="17581" xr:uid="{00000000-0005-0000-0000-0000AA440000}"/>
    <cellStyle name="표준 2 2 3 2 2 2 3 4 2" xfId="17582" xr:uid="{00000000-0005-0000-0000-0000AB440000}"/>
    <cellStyle name="표준 2 2 3 2 2 2 3 4 2 2" xfId="17583" xr:uid="{00000000-0005-0000-0000-0000AC440000}"/>
    <cellStyle name="표준 2 2 3 2 2 2 3 4 3" xfId="17584" xr:uid="{00000000-0005-0000-0000-0000AD440000}"/>
    <cellStyle name="표준 2 2 3 2 2 2 3 5" xfId="17585" xr:uid="{00000000-0005-0000-0000-0000AE440000}"/>
    <cellStyle name="표준 2 2 3 2 2 2 3 5 2" xfId="17586" xr:uid="{00000000-0005-0000-0000-0000AF440000}"/>
    <cellStyle name="표준 2 2 3 2 2 2 3 6" xfId="17587" xr:uid="{00000000-0005-0000-0000-0000B0440000}"/>
    <cellStyle name="표준 2 2 3 2 2 2 4" xfId="17588" xr:uid="{00000000-0005-0000-0000-0000B1440000}"/>
    <cellStyle name="표준 2 2 3 2 2 2 4 2" xfId="17589" xr:uid="{00000000-0005-0000-0000-0000B2440000}"/>
    <cellStyle name="표준 2 2 3 2 2 2 4 2 2" xfId="17590" xr:uid="{00000000-0005-0000-0000-0000B3440000}"/>
    <cellStyle name="표준 2 2 3 2 2 2 4 2 2 2" xfId="17591" xr:uid="{00000000-0005-0000-0000-0000B4440000}"/>
    <cellStyle name="표준 2 2 3 2 2 2 4 2 3" xfId="17592" xr:uid="{00000000-0005-0000-0000-0000B5440000}"/>
    <cellStyle name="표준 2 2 3 2 2 2 4 3" xfId="17593" xr:uid="{00000000-0005-0000-0000-0000B6440000}"/>
    <cellStyle name="표준 2 2 3 2 2 2 4 3 2" xfId="17594" xr:uid="{00000000-0005-0000-0000-0000B7440000}"/>
    <cellStyle name="표준 2 2 3 2 2 2 4 3 2 2" xfId="17595" xr:uid="{00000000-0005-0000-0000-0000B8440000}"/>
    <cellStyle name="표준 2 2 3 2 2 2 4 3 3" xfId="17596" xr:uid="{00000000-0005-0000-0000-0000B9440000}"/>
    <cellStyle name="표준 2 2 3 2 2 2 4 4" xfId="17597" xr:uid="{00000000-0005-0000-0000-0000BA440000}"/>
    <cellStyle name="표준 2 2 3 2 2 2 4 4 2" xfId="17598" xr:uid="{00000000-0005-0000-0000-0000BB440000}"/>
    <cellStyle name="표준 2 2 3 2 2 2 4 4 2 2" xfId="17599" xr:uid="{00000000-0005-0000-0000-0000BC440000}"/>
    <cellStyle name="표준 2 2 3 2 2 2 4 4 3" xfId="17600" xr:uid="{00000000-0005-0000-0000-0000BD440000}"/>
    <cellStyle name="표준 2 2 3 2 2 2 4 5" xfId="17601" xr:uid="{00000000-0005-0000-0000-0000BE440000}"/>
    <cellStyle name="표준 2 2 3 2 2 2 4 5 2" xfId="17602" xr:uid="{00000000-0005-0000-0000-0000BF440000}"/>
    <cellStyle name="표준 2 2 3 2 2 2 4 6" xfId="17603" xr:uid="{00000000-0005-0000-0000-0000C0440000}"/>
    <cellStyle name="표준 2 2 3 2 2 2 5" xfId="17604" xr:uid="{00000000-0005-0000-0000-0000C1440000}"/>
    <cellStyle name="표준 2 2 3 2 2 2 5 2" xfId="17605" xr:uid="{00000000-0005-0000-0000-0000C2440000}"/>
    <cellStyle name="표준 2 2 3 2 2 2 5 2 2" xfId="17606" xr:uid="{00000000-0005-0000-0000-0000C3440000}"/>
    <cellStyle name="표준 2 2 3 2 2 2 5 3" xfId="17607" xr:uid="{00000000-0005-0000-0000-0000C4440000}"/>
    <cellStyle name="표준 2 2 3 2 2 2 6" xfId="17608" xr:uid="{00000000-0005-0000-0000-0000C5440000}"/>
    <cellStyle name="표준 2 2 3 2 2 2 6 2" xfId="17609" xr:uid="{00000000-0005-0000-0000-0000C6440000}"/>
    <cellStyle name="표준 2 2 3 2 2 2 6 2 2" xfId="17610" xr:uid="{00000000-0005-0000-0000-0000C7440000}"/>
    <cellStyle name="표준 2 2 3 2 2 2 6 3" xfId="17611" xr:uid="{00000000-0005-0000-0000-0000C8440000}"/>
    <cellStyle name="표준 2 2 3 2 2 2 7" xfId="17612" xr:uid="{00000000-0005-0000-0000-0000C9440000}"/>
    <cellStyle name="표준 2 2 3 2 2 2 7 2" xfId="17613" xr:uid="{00000000-0005-0000-0000-0000CA440000}"/>
    <cellStyle name="표준 2 2 3 2 2 2 7 2 2" xfId="17614" xr:uid="{00000000-0005-0000-0000-0000CB440000}"/>
    <cellStyle name="표준 2 2 3 2 2 2 7 3" xfId="17615" xr:uid="{00000000-0005-0000-0000-0000CC440000}"/>
    <cellStyle name="표준 2 2 3 2 2 2 8" xfId="17616" xr:uid="{00000000-0005-0000-0000-0000CD440000}"/>
    <cellStyle name="표준 2 2 3 2 2 2 8 2" xfId="17617" xr:uid="{00000000-0005-0000-0000-0000CE440000}"/>
    <cellStyle name="표준 2 2 3 2 2 2 8 2 2" xfId="17618" xr:uid="{00000000-0005-0000-0000-0000CF440000}"/>
    <cellStyle name="표준 2 2 3 2 2 2 8 3" xfId="17619" xr:uid="{00000000-0005-0000-0000-0000D0440000}"/>
    <cellStyle name="표준 2 2 3 2 2 2 9" xfId="17620" xr:uid="{00000000-0005-0000-0000-0000D1440000}"/>
    <cellStyle name="표준 2 2 3 2 2 2 9 2" xfId="17621" xr:uid="{00000000-0005-0000-0000-0000D2440000}"/>
    <cellStyle name="표준 2 2 3 2 2 3" xfId="17622" xr:uid="{00000000-0005-0000-0000-0000D3440000}"/>
    <cellStyle name="표준 2 2 3 2 2 3 10" xfId="17623" xr:uid="{00000000-0005-0000-0000-0000D4440000}"/>
    <cellStyle name="표준 2 2 3 2 2 3 11" xfId="17624" xr:uid="{00000000-0005-0000-0000-0000D5440000}"/>
    <cellStyle name="표준 2 2 3 2 2 3 2" xfId="17625" xr:uid="{00000000-0005-0000-0000-0000D6440000}"/>
    <cellStyle name="표준 2 2 3 2 2 3 2 2" xfId="17626" xr:uid="{00000000-0005-0000-0000-0000D7440000}"/>
    <cellStyle name="표준 2 2 3 2 2 3 2 2 2" xfId="17627" xr:uid="{00000000-0005-0000-0000-0000D8440000}"/>
    <cellStyle name="표준 2 2 3 2 2 3 2 2 2 2" xfId="17628" xr:uid="{00000000-0005-0000-0000-0000D9440000}"/>
    <cellStyle name="표준 2 2 3 2 2 3 2 2 2 2 2" xfId="17629" xr:uid="{00000000-0005-0000-0000-0000DA440000}"/>
    <cellStyle name="표준 2 2 3 2 2 3 2 2 2 3" xfId="17630" xr:uid="{00000000-0005-0000-0000-0000DB440000}"/>
    <cellStyle name="표준 2 2 3 2 2 3 2 2 3" xfId="17631" xr:uid="{00000000-0005-0000-0000-0000DC440000}"/>
    <cellStyle name="표준 2 2 3 2 2 3 2 2 3 2" xfId="17632" xr:uid="{00000000-0005-0000-0000-0000DD440000}"/>
    <cellStyle name="표준 2 2 3 2 2 3 2 2 3 2 2" xfId="17633" xr:uid="{00000000-0005-0000-0000-0000DE440000}"/>
    <cellStyle name="표준 2 2 3 2 2 3 2 2 3 3" xfId="17634" xr:uid="{00000000-0005-0000-0000-0000DF440000}"/>
    <cellStyle name="표준 2 2 3 2 2 3 2 2 4" xfId="17635" xr:uid="{00000000-0005-0000-0000-0000E0440000}"/>
    <cellStyle name="표준 2 2 3 2 2 3 2 2 4 2" xfId="17636" xr:uid="{00000000-0005-0000-0000-0000E1440000}"/>
    <cellStyle name="표준 2 2 3 2 2 3 2 2 4 2 2" xfId="17637" xr:uid="{00000000-0005-0000-0000-0000E2440000}"/>
    <cellStyle name="표준 2 2 3 2 2 3 2 2 4 3" xfId="17638" xr:uid="{00000000-0005-0000-0000-0000E3440000}"/>
    <cellStyle name="표준 2 2 3 2 2 3 2 2 5" xfId="17639" xr:uid="{00000000-0005-0000-0000-0000E4440000}"/>
    <cellStyle name="표준 2 2 3 2 2 3 2 2 5 2" xfId="17640" xr:uid="{00000000-0005-0000-0000-0000E5440000}"/>
    <cellStyle name="표준 2 2 3 2 2 3 2 2 6" xfId="17641" xr:uid="{00000000-0005-0000-0000-0000E6440000}"/>
    <cellStyle name="표준 2 2 3 2 2 3 2 3" xfId="17642" xr:uid="{00000000-0005-0000-0000-0000E7440000}"/>
    <cellStyle name="표준 2 2 3 2 2 3 2 3 2" xfId="17643" xr:uid="{00000000-0005-0000-0000-0000E8440000}"/>
    <cellStyle name="표준 2 2 3 2 2 3 2 3 2 2" xfId="17644" xr:uid="{00000000-0005-0000-0000-0000E9440000}"/>
    <cellStyle name="표준 2 2 3 2 2 3 2 3 3" xfId="17645" xr:uid="{00000000-0005-0000-0000-0000EA440000}"/>
    <cellStyle name="표준 2 2 3 2 2 3 2 4" xfId="17646" xr:uid="{00000000-0005-0000-0000-0000EB440000}"/>
    <cellStyle name="표준 2 2 3 2 2 3 2 4 2" xfId="17647" xr:uid="{00000000-0005-0000-0000-0000EC440000}"/>
    <cellStyle name="표준 2 2 3 2 2 3 2 4 2 2" xfId="17648" xr:uid="{00000000-0005-0000-0000-0000ED440000}"/>
    <cellStyle name="표준 2 2 3 2 2 3 2 4 3" xfId="17649" xr:uid="{00000000-0005-0000-0000-0000EE440000}"/>
    <cellStyle name="표준 2 2 3 2 2 3 2 5" xfId="17650" xr:uid="{00000000-0005-0000-0000-0000EF440000}"/>
    <cellStyle name="표준 2 2 3 2 2 3 2 5 2" xfId="17651" xr:uid="{00000000-0005-0000-0000-0000F0440000}"/>
    <cellStyle name="표준 2 2 3 2 2 3 2 5 2 2" xfId="17652" xr:uid="{00000000-0005-0000-0000-0000F1440000}"/>
    <cellStyle name="표준 2 2 3 2 2 3 2 5 3" xfId="17653" xr:uid="{00000000-0005-0000-0000-0000F2440000}"/>
    <cellStyle name="표준 2 2 3 2 2 3 2 6" xfId="17654" xr:uid="{00000000-0005-0000-0000-0000F3440000}"/>
    <cellStyle name="표준 2 2 3 2 2 3 2 6 2" xfId="17655" xr:uid="{00000000-0005-0000-0000-0000F4440000}"/>
    <cellStyle name="표준 2 2 3 2 2 3 2 6 2 2" xfId="17656" xr:uid="{00000000-0005-0000-0000-0000F5440000}"/>
    <cellStyle name="표준 2 2 3 2 2 3 2 6 3" xfId="17657" xr:uid="{00000000-0005-0000-0000-0000F6440000}"/>
    <cellStyle name="표준 2 2 3 2 2 3 2 7" xfId="17658" xr:uid="{00000000-0005-0000-0000-0000F7440000}"/>
    <cellStyle name="표준 2 2 3 2 2 3 2 7 2" xfId="17659" xr:uid="{00000000-0005-0000-0000-0000F8440000}"/>
    <cellStyle name="표준 2 2 3 2 2 3 2 8" xfId="17660" xr:uid="{00000000-0005-0000-0000-0000F9440000}"/>
    <cellStyle name="표준 2 2 3 2 2 3 2 9" xfId="17661" xr:uid="{00000000-0005-0000-0000-0000FA440000}"/>
    <cellStyle name="표준 2 2 3 2 2 3 3" xfId="17662" xr:uid="{00000000-0005-0000-0000-0000FB440000}"/>
    <cellStyle name="표준 2 2 3 2 2 3 3 2" xfId="17663" xr:uid="{00000000-0005-0000-0000-0000FC440000}"/>
    <cellStyle name="표준 2 2 3 2 2 3 3 2 2" xfId="17664" xr:uid="{00000000-0005-0000-0000-0000FD440000}"/>
    <cellStyle name="표준 2 2 3 2 2 3 3 2 2 2" xfId="17665" xr:uid="{00000000-0005-0000-0000-0000FE440000}"/>
    <cellStyle name="표준 2 2 3 2 2 3 3 2 3" xfId="17666" xr:uid="{00000000-0005-0000-0000-0000FF440000}"/>
    <cellStyle name="표준 2 2 3 2 2 3 3 3" xfId="17667" xr:uid="{00000000-0005-0000-0000-000000450000}"/>
    <cellStyle name="표준 2 2 3 2 2 3 3 3 2" xfId="17668" xr:uid="{00000000-0005-0000-0000-000001450000}"/>
    <cellStyle name="표준 2 2 3 2 2 3 3 3 2 2" xfId="17669" xr:uid="{00000000-0005-0000-0000-000002450000}"/>
    <cellStyle name="표준 2 2 3 2 2 3 3 3 3" xfId="17670" xr:uid="{00000000-0005-0000-0000-000003450000}"/>
    <cellStyle name="표준 2 2 3 2 2 3 3 4" xfId="17671" xr:uid="{00000000-0005-0000-0000-000004450000}"/>
    <cellStyle name="표준 2 2 3 2 2 3 3 4 2" xfId="17672" xr:uid="{00000000-0005-0000-0000-000005450000}"/>
    <cellStyle name="표준 2 2 3 2 2 3 3 4 2 2" xfId="17673" xr:uid="{00000000-0005-0000-0000-000006450000}"/>
    <cellStyle name="표준 2 2 3 2 2 3 3 4 3" xfId="17674" xr:uid="{00000000-0005-0000-0000-000007450000}"/>
    <cellStyle name="표준 2 2 3 2 2 3 3 5" xfId="17675" xr:uid="{00000000-0005-0000-0000-000008450000}"/>
    <cellStyle name="표준 2 2 3 2 2 3 3 5 2" xfId="17676" xr:uid="{00000000-0005-0000-0000-000009450000}"/>
    <cellStyle name="표준 2 2 3 2 2 3 3 6" xfId="17677" xr:uid="{00000000-0005-0000-0000-00000A450000}"/>
    <cellStyle name="표준 2 2 3 2 2 3 4" xfId="17678" xr:uid="{00000000-0005-0000-0000-00000B450000}"/>
    <cellStyle name="표준 2 2 3 2 2 3 4 2" xfId="17679" xr:uid="{00000000-0005-0000-0000-00000C450000}"/>
    <cellStyle name="표준 2 2 3 2 2 3 4 2 2" xfId="17680" xr:uid="{00000000-0005-0000-0000-00000D450000}"/>
    <cellStyle name="표준 2 2 3 2 2 3 4 2 2 2" xfId="17681" xr:uid="{00000000-0005-0000-0000-00000E450000}"/>
    <cellStyle name="표준 2 2 3 2 2 3 4 2 3" xfId="17682" xr:uid="{00000000-0005-0000-0000-00000F450000}"/>
    <cellStyle name="표준 2 2 3 2 2 3 4 3" xfId="17683" xr:uid="{00000000-0005-0000-0000-000010450000}"/>
    <cellStyle name="표준 2 2 3 2 2 3 4 3 2" xfId="17684" xr:uid="{00000000-0005-0000-0000-000011450000}"/>
    <cellStyle name="표준 2 2 3 2 2 3 4 3 2 2" xfId="17685" xr:uid="{00000000-0005-0000-0000-000012450000}"/>
    <cellStyle name="표준 2 2 3 2 2 3 4 3 3" xfId="17686" xr:uid="{00000000-0005-0000-0000-000013450000}"/>
    <cellStyle name="표준 2 2 3 2 2 3 4 4" xfId="17687" xr:uid="{00000000-0005-0000-0000-000014450000}"/>
    <cellStyle name="표준 2 2 3 2 2 3 4 4 2" xfId="17688" xr:uid="{00000000-0005-0000-0000-000015450000}"/>
    <cellStyle name="표준 2 2 3 2 2 3 4 4 2 2" xfId="17689" xr:uid="{00000000-0005-0000-0000-000016450000}"/>
    <cellStyle name="표준 2 2 3 2 2 3 4 4 3" xfId="17690" xr:uid="{00000000-0005-0000-0000-000017450000}"/>
    <cellStyle name="표준 2 2 3 2 2 3 4 5" xfId="17691" xr:uid="{00000000-0005-0000-0000-000018450000}"/>
    <cellStyle name="표준 2 2 3 2 2 3 4 5 2" xfId="17692" xr:uid="{00000000-0005-0000-0000-000019450000}"/>
    <cellStyle name="표준 2 2 3 2 2 3 4 6" xfId="17693" xr:uid="{00000000-0005-0000-0000-00001A450000}"/>
    <cellStyle name="표준 2 2 3 2 2 3 5" xfId="17694" xr:uid="{00000000-0005-0000-0000-00001B450000}"/>
    <cellStyle name="표준 2 2 3 2 2 3 5 2" xfId="17695" xr:uid="{00000000-0005-0000-0000-00001C450000}"/>
    <cellStyle name="표준 2 2 3 2 2 3 5 2 2" xfId="17696" xr:uid="{00000000-0005-0000-0000-00001D450000}"/>
    <cellStyle name="표준 2 2 3 2 2 3 5 3" xfId="17697" xr:uid="{00000000-0005-0000-0000-00001E450000}"/>
    <cellStyle name="표준 2 2 3 2 2 3 6" xfId="17698" xr:uid="{00000000-0005-0000-0000-00001F450000}"/>
    <cellStyle name="표준 2 2 3 2 2 3 6 2" xfId="17699" xr:uid="{00000000-0005-0000-0000-000020450000}"/>
    <cellStyle name="표준 2 2 3 2 2 3 6 2 2" xfId="17700" xr:uid="{00000000-0005-0000-0000-000021450000}"/>
    <cellStyle name="표준 2 2 3 2 2 3 6 3" xfId="17701" xr:uid="{00000000-0005-0000-0000-000022450000}"/>
    <cellStyle name="표준 2 2 3 2 2 3 7" xfId="17702" xr:uid="{00000000-0005-0000-0000-000023450000}"/>
    <cellStyle name="표준 2 2 3 2 2 3 7 2" xfId="17703" xr:uid="{00000000-0005-0000-0000-000024450000}"/>
    <cellStyle name="표준 2 2 3 2 2 3 7 2 2" xfId="17704" xr:uid="{00000000-0005-0000-0000-000025450000}"/>
    <cellStyle name="표준 2 2 3 2 2 3 7 3" xfId="17705" xr:uid="{00000000-0005-0000-0000-000026450000}"/>
    <cellStyle name="표준 2 2 3 2 2 3 8" xfId="17706" xr:uid="{00000000-0005-0000-0000-000027450000}"/>
    <cellStyle name="표준 2 2 3 2 2 3 8 2" xfId="17707" xr:uid="{00000000-0005-0000-0000-000028450000}"/>
    <cellStyle name="표준 2 2 3 2 2 3 8 2 2" xfId="17708" xr:uid="{00000000-0005-0000-0000-000029450000}"/>
    <cellStyle name="표준 2 2 3 2 2 3 8 3" xfId="17709" xr:uid="{00000000-0005-0000-0000-00002A450000}"/>
    <cellStyle name="표준 2 2 3 2 2 3 9" xfId="17710" xr:uid="{00000000-0005-0000-0000-00002B450000}"/>
    <cellStyle name="표준 2 2 3 2 2 3 9 2" xfId="17711" xr:uid="{00000000-0005-0000-0000-00002C450000}"/>
    <cellStyle name="표준 2 2 3 2 2 4" xfId="17712" xr:uid="{00000000-0005-0000-0000-00002D450000}"/>
    <cellStyle name="표준 2 2 3 2 2 4 10" xfId="17713" xr:uid="{00000000-0005-0000-0000-00002E450000}"/>
    <cellStyle name="표준 2 2 3 2 2 4 2" xfId="17714" xr:uid="{00000000-0005-0000-0000-00002F450000}"/>
    <cellStyle name="표준 2 2 3 2 2 4 2 2" xfId="17715" xr:uid="{00000000-0005-0000-0000-000030450000}"/>
    <cellStyle name="표준 2 2 3 2 2 4 2 2 2" xfId="17716" xr:uid="{00000000-0005-0000-0000-000031450000}"/>
    <cellStyle name="표준 2 2 3 2 2 4 2 2 2 2" xfId="17717" xr:uid="{00000000-0005-0000-0000-000032450000}"/>
    <cellStyle name="표준 2 2 3 2 2 4 2 2 2 2 2" xfId="17718" xr:uid="{00000000-0005-0000-0000-000033450000}"/>
    <cellStyle name="표준 2 2 3 2 2 4 2 2 2 3" xfId="17719" xr:uid="{00000000-0005-0000-0000-000034450000}"/>
    <cellStyle name="표준 2 2 3 2 2 4 2 2 3" xfId="17720" xr:uid="{00000000-0005-0000-0000-000035450000}"/>
    <cellStyle name="표준 2 2 3 2 2 4 2 2 3 2" xfId="17721" xr:uid="{00000000-0005-0000-0000-000036450000}"/>
    <cellStyle name="표준 2 2 3 2 2 4 2 2 3 2 2" xfId="17722" xr:uid="{00000000-0005-0000-0000-000037450000}"/>
    <cellStyle name="표준 2 2 3 2 2 4 2 2 3 3" xfId="17723" xr:uid="{00000000-0005-0000-0000-000038450000}"/>
    <cellStyle name="표준 2 2 3 2 2 4 2 2 4" xfId="17724" xr:uid="{00000000-0005-0000-0000-000039450000}"/>
    <cellStyle name="표준 2 2 3 2 2 4 2 2 4 2" xfId="17725" xr:uid="{00000000-0005-0000-0000-00003A450000}"/>
    <cellStyle name="표준 2 2 3 2 2 4 2 2 4 2 2" xfId="17726" xr:uid="{00000000-0005-0000-0000-00003B450000}"/>
    <cellStyle name="표준 2 2 3 2 2 4 2 2 4 3" xfId="17727" xr:uid="{00000000-0005-0000-0000-00003C450000}"/>
    <cellStyle name="표준 2 2 3 2 2 4 2 2 5" xfId="17728" xr:uid="{00000000-0005-0000-0000-00003D450000}"/>
    <cellStyle name="표준 2 2 3 2 2 4 2 2 5 2" xfId="17729" xr:uid="{00000000-0005-0000-0000-00003E450000}"/>
    <cellStyle name="표준 2 2 3 2 2 4 2 2 6" xfId="17730" xr:uid="{00000000-0005-0000-0000-00003F450000}"/>
    <cellStyle name="표준 2 2 3 2 2 4 2 3" xfId="17731" xr:uid="{00000000-0005-0000-0000-000040450000}"/>
    <cellStyle name="표준 2 2 3 2 2 4 2 3 2" xfId="17732" xr:uid="{00000000-0005-0000-0000-000041450000}"/>
    <cellStyle name="표준 2 2 3 2 2 4 2 3 2 2" xfId="17733" xr:uid="{00000000-0005-0000-0000-000042450000}"/>
    <cellStyle name="표준 2 2 3 2 2 4 2 3 3" xfId="17734" xr:uid="{00000000-0005-0000-0000-000043450000}"/>
    <cellStyle name="표준 2 2 3 2 2 4 2 4" xfId="17735" xr:uid="{00000000-0005-0000-0000-000044450000}"/>
    <cellStyle name="표준 2 2 3 2 2 4 2 4 2" xfId="17736" xr:uid="{00000000-0005-0000-0000-000045450000}"/>
    <cellStyle name="표준 2 2 3 2 2 4 2 4 2 2" xfId="17737" xr:uid="{00000000-0005-0000-0000-000046450000}"/>
    <cellStyle name="표준 2 2 3 2 2 4 2 4 3" xfId="17738" xr:uid="{00000000-0005-0000-0000-000047450000}"/>
    <cellStyle name="표준 2 2 3 2 2 4 2 5" xfId="17739" xr:uid="{00000000-0005-0000-0000-000048450000}"/>
    <cellStyle name="표준 2 2 3 2 2 4 2 5 2" xfId="17740" xr:uid="{00000000-0005-0000-0000-000049450000}"/>
    <cellStyle name="표준 2 2 3 2 2 4 2 5 2 2" xfId="17741" xr:uid="{00000000-0005-0000-0000-00004A450000}"/>
    <cellStyle name="표준 2 2 3 2 2 4 2 5 3" xfId="17742" xr:uid="{00000000-0005-0000-0000-00004B450000}"/>
    <cellStyle name="표준 2 2 3 2 2 4 2 6" xfId="17743" xr:uid="{00000000-0005-0000-0000-00004C450000}"/>
    <cellStyle name="표준 2 2 3 2 2 4 2 6 2" xfId="17744" xr:uid="{00000000-0005-0000-0000-00004D450000}"/>
    <cellStyle name="표준 2 2 3 2 2 4 2 7" xfId="17745" xr:uid="{00000000-0005-0000-0000-00004E450000}"/>
    <cellStyle name="표준 2 2 3 2 2 4 2 8" xfId="17746" xr:uid="{00000000-0005-0000-0000-00004F450000}"/>
    <cellStyle name="표준 2 2 3 2 2 4 3" xfId="17747" xr:uid="{00000000-0005-0000-0000-000050450000}"/>
    <cellStyle name="표준 2 2 3 2 2 4 3 2" xfId="17748" xr:uid="{00000000-0005-0000-0000-000051450000}"/>
    <cellStyle name="표준 2 2 3 2 2 4 3 2 2" xfId="17749" xr:uid="{00000000-0005-0000-0000-000052450000}"/>
    <cellStyle name="표준 2 2 3 2 2 4 3 2 2 2" xfId="17750" xr:uid="{00000000-0005-0000-0000-000053450000}"/>
    <cellStyle name="표준 2 2 3 2 2 4 3 2 3" xfId="17751" xr:uid="{00000000-0005-0000-0000-000054450000}"/>
    <cellStyle name="표준 2 2 3 2 2 4 3 3" xfId="17752" xr:uid="{00000000-0005-0000-0000-000055450000}"/>
    <cellStyle name="표준 2 2 3 2 2 4 3 3 2" xfId="17753" xr:uid="{00000000-0005-0000-0000-000056450000}"/>
    <cellStyle name="표준 2 2 3 2 2 4 3 3 2 2" xfId="17754" xr:uid="{00000000-0005-0000-0000-000057450000}"/>
    <cellStyle name="표준 2 2 3 2 2 4 3 3 3" xfId="17755" xr:uid="{00000000-0005-0000-0000-000058450000}"/>
    <cellStyle name="표준 2 2 3 2 2 4 3 4" xfId="17756" xr:uid="{00000000-0005-0000-0000-000059450000}"/>
    <cellStyle name="표준 2 2 3 2 2 4 3 4 2" xfId="17757" xr:uid="{00000000-0005-0000-0000-00005A450000}"/>
    <cellStyle name="표준 2 2 3 2 2 4 3 4 2 2" xfId="17758" xr:uid="{00000000-0005-0000-0000-00005B450000}"/>
    <cellStyle name="표준 2 2 3 2 2 4 3 4 3" xfId="17759" xr:uid="{00000000-0005-0000-0000-00005C450000}"/>
    <cellStyle name="표준 2 2 3 2 2 4 3 5" xfId="17760" xr:uid="{00000000-0005-0000-0000-00005D450000}"/>
    <cellStyle name="표준 2 2 3 2 2 4 3 5 2" xfId="17761" xr:uid="{00000000-0005-0000-0000-00005E450000}"/>
    <cellStyle name="표준 2 2 3 2 2 4 3 6" xfId="17762" xr:uid="{00000000-0005-0000-0000-00005F450000}"/>
    <cellStyle name="표준 2 2 3 2 2 4 4" xfId="17763" xr:uid="{00000000-0005-0000-0000-000060450000}"/>
    <cellStyle name="표준 2 2 3 2 2 4 4 2" xfId="17764" xr:uid="{00000000-0005-0000-0000-000061450000}"/>
    <cellStyle name="표준 2 2 3 2 2 4 4 2 2" xfId="17765" xr:uid="{00000000-0005-0000-0000-000062450000}"/>
    <cellStyle name="표준 2 2 3 2 2 4 4 3" xfId="17766" xr:uid="{00000000-0005-0000-0000-000063450000}"/>
    <cellStyle name="표준 2 2 3 2 2 4 5" xfId="17767" xr:uid="{00000000-0005-0000-0000-000064450000}"/>
    <cellStyle name="표준 2 2 3 2 2 4 5 2" xfId="17768" xr:uid="{00000000-0005-0000-0000-000065450000}"/>
    <cellStyle name="표준 2 2 3 2 2 4 5 2 2" xfId="17769" xr:uid="{00000000-0005-0000-0000-000066450000}"/>
    <cellStyle name="표준 2 2 3 2 2 4 5 3" xfId="17770" xr:uid="{00000000-0005-0000-0000-000067450000}"/>
    <cellStyle name="표준 2 2 3 2 2 4 6" xfId="17771" xr:uid="{00000000-0005-0000-0000-000068450000}"/>
    <cellStyle name="표준 2 2 3 2 2 4 6 2" xfId="17772" xr:uid="{00000000-0005-0000-0000-000069450000}"/>
    <cellStyle name="표준 2 2 3 2 2 4 6 2 2" xfId="17773" xr:uid="{00000000-0005-0000-0000-00006A450000}"/>
    <cellStyle name="표준 2 2 3 2 2 4 6 3" xfId="17774" xr:uid="{00000000-0005-0000-0000-00006B450000}"/>
    <cellStyle name="표준 2 2 3 2 2 4 7" xfId="17775" xr:uid="{00000000-0005-0000-0000-00006C450000}"/>
    <cellStyle name="표준 2 2 3 2 2 4 7 2" xfId="17776" xr:uid="{00000000-0005-0000-0000-00006D450000}"/>
    <cellStyle name="표준 2 2 3 2 2 4 7 2 2" xfId="17777" xr:uid="{00000000-0005-0000-0000-00006E450000}"/>
    <cellStyle name="표준 2 2 3 2 2 4 7 3" xfId="17778" xr:uid="{00000000-0005-0000-0000-00006F450000}"/>
    <cellStyle name="표준 2 2 3 2 2 4 8" xfId="17779" xr:uid="{00000000-0005-0000-0000-000070450000}"/>
    <cellStyle name="표준 2 2 3 2 2 4 8 2" xfId="17780" xr:uid="{00000000-0005-0000-0000-000071450000}"/>
    <cellStyle name="표준 2 2 3 2 2 4 9" xfId="17781" xr:uid="{00000000-0005-0000-0000-000072450000}"/>
    <cellStyle name="표준 2 2 3 2 2 5" xfId="17782" xr:uid="{00000000-0005-0000-0000-000073450000}"/>
    <cellStyle name="표준 2 2 3 2 2 5 2" xfId="17783" xr:uid="{00000000-0005-0000-0000-000074450000}"/>
    <cellStyle name="표준 2 2 3 2 2 5 2 2" xfId="17784" xr:uid="{00000000-0005-0000-0000-000075450000}"/>
    <cellStyle name="표준 2 2 3 2 2 5 2 2 2" xfId="17785" xr:uid="{00000000-0005-0000-0000-000076450000}"/>
    <cellStyle name="표준 2 2 3 2 2 5 2 2 2 2" xfId="17786" xr:uid="{00000000-0005-0000-0000-000077450000}"/>
    <cellStyle name="표준 2 2 3 2 2 5 2 2 3" xfId="17787" xr:uid="{00000000-0005-0000-0000-000078450000}"/>
    <cellStyle name="표준 2 2 3 2 2 5 2 3" xfId="17788" xr:uid="{00000000-0005-0000-0000-000079450000}"/>
    <cellStyle name="표준 2 2 3 2 2 5 2 3 2" xfId="17789" xr:uid="{00000000-0005-0000-0000-00007A450000}"/>
    <cellStyle name="표준 2 2 3 2 2 5 2 3 2 2" xfId="17790" xr:uid="{00000000-0005-0000-0000-00007B450000}"/>
    <cellStyle name="표준 2 2 3 2 2 5 2 3 3" xfId="17791" xr:uid="{00000000-0005-0000-0000-00007C450000}"/>
    <cellStyle name="표준 2 2 3 2 2 5 2 4" xfId="17792" xr:uid="{00000000-0005-0000-0000-00007D450000}"/>
    <cellStyle name="표준 2 2 3 2 2 5 2 4 2" xfId="17793" xr:uid="{00000000-0005-0000-0000-00007E450000}"/>
    <cellStyle name="표준 2 2 3 2 2 5 2 4 2 2" xfId="17794" xr:uid="{00000000-0005-0000-0000-00007F450000}"/>
    <cellStyle name="표준 2 2 3 2 2 5 2 4 3" xfId="17795" xr:uid="{00000000-0005-0000-0000-000080450000}"/>
    <cellStyle name="표준 2 2 3 2 2 5 2 5" xfId="17796" xr:uid="{00000000-0005-0000-0000-000081450000}"/>
    <cellStyle name="표준 2 2 3 2 2 5 2 5 2" xfId="17797" xr:uid="{00000000-0005-0000-0000-000082450000}"/>
    <cellStyle name="표준 2 2 3 2 2 5 2 6" xfId="17798" xr:uid="{00000000-0005-0000-0000-000083450000}"/>
    <cellStyle name="표준 2 2 3 2 2 5 3" xfId="17799" xr:uid="{00000000-0005-0000-0000-000084450000}"/>
    <cellStyle name="표준 2 2 3 2 2 5 3 2" xfId="17800" xr:uid="{00000000-0005-0000-0000-000085450000}"/>
    <cellStyle name="표준 2 2 3 2 2 5 3 2 2" xfId="17801" xr:uid="{00000000-0005-0000-0000-000086450000}"/>
    <cellStyle name="표준 2 2 3 2 2 5 3 3" xfId="17802" xr:uid="{00000000-0005-0000-0000-000087450000}"/>
    <cellStyle name="표준 2 2 3 2 2 5 4" xfId="17803" xr:uid="{00000000-0005-0000-0000-000088450000}"/>
    <cellStyle name="표준 2 2 3 2 2 5 4 2" xfId="17804" xr:uid="{00000000-0005-0000-0000-000089450000}"/>
    <cellStyle name="표준 2 2 3 2 2 5 4 2 2" xfId="17805" xr:uid="{00000000-0005-0000-0000-00008A450000}"/>
    <cellStyle name="표준 2 2 3 2 2 5 4 3" xfId="17806" xr:uid="{00000000-0005-0000-0000-00008B450000}"/>
    <cellStyle name="표준 2 2 3 2 2 5 5" xfId="17807" xr:uid="{00000000-0005-0000-0000-00008C450000}"/>
    <cellStyle name="표준 2 2 3 2 2 5 5 2" xfId="17808" xr:uid="{00000000-0005-0000-0000-00008D450000}"/>
    <cellStyle name="표준 2 2 3 2 2 5 5 2 2" xfId="17809" xr:uid="{00000000-0005-0000-0000-00008E450000}"/>
    <cellStyle name="표준 2 2 3 2 2 5 5 3" xfId="17810" xr:uid="{00000000-0005-0000-0000-00008F450000}"/>
    <cellStyle name="표준 2 2 3 2 2 5 6" xfId="17811" xr:uid="{00000000-0005-0000-0000-000090450000}"/>
    <cellStyle name="표준 2 2 3 2 2 5 6 2" xfId="17812" xr:uid="{00000000-0005-0000-0000-000091450000}"/>
    <cellStyle name="표준 2 2 3 2 2 5 7" xfId="17813" xr:uid="{00000000-0005-0000-0000-000092450000}"/>
    <cellStyle name="표준 2 2 3 2 2 5 8" xfId="17814" xr:uid="{00000000-0005-0000-0000-000093450000}"/>
    <cellStyle name="표준 2 2 3 2 2 6" xfId="17815" xr:uid="{00000000-0005-0000-0000-000094450000}"/>
    <cellStyle name="표준 2 2 3 2 2 6 2" xfId="17816" xr:uid="{00000000-0005-0000-0000-000095450000}"/>
    <cellStyle name="표준 2 2 3 2 2 6 2 2" xfId="17817" xr:uid="{00000000-0005-0000-0000-000096450000}"/>
    <cellStyle name="표준 2 2 3 2 2 6 2 2 2" xfId="17818" xr:uid="{00000000-0005-0000-0000-000097450000}"/>
    <cellStyle name="표준 2 2 3 2 2 6 2 3" xfId="17819" xr:uid="{00000000-0005-0000-0000-000098450000}"/>
    <cellStyle name="표준 2 2 3 2 2 6 3" xfId="17820" xr:uid="{00000000-0005-0000-0000-000099450000}"/>
    <cellStyle name="표준 2 2 3 2 2 6 3 2" xfId="17821" xr:uid="{00000000-0005-0000-0000-00009A450000}"/>
    <cellStyle name="표준 2 2 3 2 2 6 3 2 2" xfId="17822" xr:uid="{00000000-0005-0000-0000-00009B450000}"/>
    <cellStyle name="표준 2 2 3 2 2 6 3 3" xfId="17823" xr:uid="{00000000-0005-0000-0000-00009C450000}"/>
    <cellStyle name="표준 2 2 3 2 2 6 4" xfId="17824" xr:uid="{00000000-0005-0000-0000-00009D450000}"/>
    <cellStyle name="표준 2 2 3 2 2 6 4 2" xfId="17825" xr:uid="{00000000-0005-0000-0000-00009E450000}"/>
    <cellStyle name="표준 2 2 3 2 2 6 4 2 2" xfId="17826" xr:uid="{00000000-0005-0000-0000-00009F450000}"/>
    <cellStyle name="표준 2 2 3 2 2 6 4 3" xfId="17827" xr:uid="{00000000-0005-0000-0000-0000A0450000}"/>
    <cellStyle name="표준 2 2 3 2 2 6 5" xfId="17828" xr:uid="{00000000-0005-0000-0000-0000A1450000}"/>
    <cellStyle name="표준 2 2 3 2 2 6 5 2" xfId="17829" xr:uid="{00000000-0005-0000-0000-0000A2450000}"/>
    <cellStyle name="표준 2 2 3 2 2 6 6" xfId="17830" xr:uid="{00000000-0005-0000-0000-0000A3450000}"/>
    <cellStyle name="표준 2 2 3 2 2 7" xfId="17831" xr:uid="{00000000-0005-0000-0000-0000A4450000}"/>
    <cellStyle name="표준 2 2 3 2 2 7 2" xfId="17832" xr:uid="{00000000-0005-0000-0000-0000A5450000}"/>
    <cellStyle name="표준 2 2 3 2 2 7 2 2" xfId="17833" xr:uid="{00000000-0005-0000-0000-0000A6450000}"/>
    <cellStyle name="표준 2 2 3 2 2 7 2 2 2" xfId="17834" xr:uid="{00000000-0005-0000-0000-0000A7450000}"/>
    <cellStyle name="표준 2 2 3 2 2 7 2 3" xfId="17835" xr:uid="{00000000-0005-0000-0000-0000A8450000}"/>
    <cellStyle name="표준 2 2 3 2 2 7 3" xfId="17836" xr:uid="{00000000-0005-0000-0000-0000A9450000}"/>
    <cellStyle name="표준 2 2 3 2 2 7 3 2" xfId="17837" xr:uid="{00000000-0005-0000-0000-0000AA450000}"/>
    <cellStyle name="표준 2 2 3 2 2 7 3 2 2" xfId="17838" xr:uid="{00000000-0005-0000-0000-0000AB450000}"/>
    <cellStyle name="표준 2 2 3 2 2 7 3 3" xfId="17839" xr:uid="{00000000-0005-0000-0000-0000AC450000}"/>
    <cellStyle name="표준 2 2 3 2 2 7 4" xfId="17840" xr:uid="{00000000-0005-0000-0000-0000AD450000}"/>
    <cellStyle name="표준 2 2 3 2 2 7 4 2" xfId="17841" xr:uid="{00000000-0005-0000-0000-0000AE450000}"/>
    <cellStyle name="표준 2 2 3 2 2 7 4 2 2" xfId="17842" xr:uid="{00000000-0005-0000-0000-0000AF450000}"/>
    <cellStyle name="표준 2 2 3 2 2 7 4 3" xfId="17843" xr:uid="{00000000-0005-0000-0000-0000B0450000}"/>
    <cellStyle name="표준 2 2 3 2 2 7 5" xfId="17844" xr:uid="{00000000-0005-0000-0000-0000B1450000}"/>
    <cellStyle name="표준 2 2 3 2 2 7 5 2" xfId="17845" xr:uid="{00000000-0005-0000-0000-0000B2450000}"/>
    <cellStyle name="표준 2 2 3 2 2 7 6" xfId="17846" xr:uid="{00000000-0005-0000-0000-0000B3450000}"/>
    <cellStyle name="표준 2 2 3 2 2 8" xfId="17847" xr:uid="{00000000-0005-0000-0000-0000B4450000}"/>
    <cellStyle name="표준 2 2 3 2 2 8 2" xfId="17848" xr:uid="{00000000-0005-0000-0000-0000B5450000}"/>
    <cellStyle name="표준 2 2 3 2 2 8 2 2" xfId="17849" xr:uid="{00000000-0005-0000-0000-0000B6450000}"/>
    <cellStyle name="표준 2 2 3 2 2 8 3" xfId="17850" xr:uid="{00000000-0005-0000-0000-0000B7450000}"/>
    <cellStyle name="표준 2 2 3 2 2 9" xfId="17851" xr:uid="{00000000-0005-0000-0000-0000B8450000}"/>
    <cellStyle name="표준 2 2 3 2 2 9 2" xfId="17852" xr:uid="{00000000-0005-0000-0000-0000B9450000}"/>
    <cellStyle name="표준 2 2 3 2 2 9 2 2" xfId="17853" xr:uid="{00000000-0005-0000-0000-0000BA450000}"/>
    <cellStyle name="표준 2 2 3 2 2 9 3" xfId="17854" xr:uid="{00000000-0005-0000-0000-0000BB450000}"/>
    <cellStyle name="표준 2 2 3 2 3" xfId="17855" xr:uid="{00000000-0005-0000-0000-0000BC450000}"/>
    <cellStyle name="표준 2 2 3 2 3 10" xfId="17856" xr:uid="{00000000-0005-0000-0000-0000BD450000}"/>
    <cellStyle name="표준 2 2 3 2 3 11" xfId="17857" xr:uid="{00000000-0005-0000-0000-0000BE450000}"/>
    <cellStyle name="표준 2 2 3 2 3 2" xfId="17858" xr:uid="{00000000-0005-0000-0000-0000BF450000}"/>
    <cellStyle name="표준 2 2 3 2 3 2 2" xfId="17859" xr:uid="{00000000-0005-0000-0000-0000C0450000}"/>
    <cellStyle name="표준 2 2 3 2 3 2 2 2" xfId="17860" xr:uid="{00000000-0005-0000-0000-0000C1450000}"/>
    <cellStyle name="표준 2 2 3 2 3 2 2 2 2" xfId="17861" xr:uid="{00000000-0005-0000-0000-0000C2450000}"/>
    <cellStyle name="표준 2 2 3 2 3 2 2 2 2 2" xfId="17862" xr:uid="{00000000-0005-0000-0000-0000C3450000}"/>
    <cellStyle name="표준 2 2 3 2 3 2 2 2 3" xfId="17863" xr:uid="{00000000-0005-0000-0000-0000C4450000}"/>
    <cellStyle name="표준 2 2 3 2 3 2 2 3" xfId="17864" xr:uid="{00000000-0005-0000-0000-0000C5450000}"/>
    <cellStyle name="표준 2 2 3 2 3 2 2 3 2" xfId="17865" xr:uid="{00000000-0005-0000-0000-0000C6450000}"/>
    <cellStyle name="표준 2 2 3 2 3 2 2 3 2 2" xfId="17866" xr:uid="{00000000-0005-0000-0000-0000C7450000}"/>
    <cellStyle name="표준 2 2 3 2 3 2 2 3 3" xfId="17867" xr:uid="{00000000-0005-0000-0000-0000C8450000}"/>
    <cellStyle name="표준 2 2 3 2 3 2 2 4" xfId="17868" xr:uid="{00000000-0005-0000-0000-0000C9450000}"/>
    <cellStyle name="표준 2 2 3 2 3 2 2 4 2" xfId="17869" xr:uid="{00000000-0005-0000-0000-0000CA450000}"/>
    <cellStyle name="표준 2 2 3 2 3 2 2 4 2 2" xfId="17870" xr:uid="{00000000-0005-0000-0000-0000CB450000}"/>
    <cellStyle name="표준 2 2 3 2 3 2 2 4 3" xfId="17871" xr:uid="{00000000-0005-0000-0000-0000CC450000}"/>
    <cellStyle name="표준 2 2 3 2 3 2 2 5" xfId="17872" xr:uid="{00000000-0005-0000-0000-0000CD450000}"/>
    <cellStyle name="표준 2 2 3 2 3 2 2 5 2" xfId="17873" xr:uid="{00000000-0005-0000-0000-0000CE450000}"/>
    <cellStyle name="표준 2 2 3 2 3 2 2 6" xfId="17874" xr:uid="{00000000-0005-0000-0000-0000CF450000}"/>
    <cellStyle name="표준 2 2 3 2 3 2 3" xfId="17875" xr:uid="{00000000-0005-0000-0000-0000D0450000}"/>
    <cellStyle name="표준 2 2 3 2 3 2 3 2" xfId="17876" xr:uid="{00000000-0005-0000-0000-0000D1450000}"/>
    <cellStyle name="표준 2 2 3 2 3 2 3 2 2" xfId="17877" xr:uid="{00000000-0005-0000-0000-0000D2450000}"/>
    <cellStyle name="표준 2 2 3 2 3 2 3 3" xfId="17878" xr:uid="{00000000-0005-0000-0000-0000D3450000}"/>
    <cellStyle name="표준 2 2 3 2 3 2 4" xfId="17879" xr:uid="{00000000-0005-0000-0000-0000D4450000}"/>
    <cellStyle name="표준 2 2 3 2 3 2 4 2" xfId="17880" xr:uid="{00000000-0005-0000-0000-0000D5450000}"/>
    <cellStyle name="표준 2 2 3 2 3 2 4 2 2" xfId="17881" xr:uid="{00000000-0005-0000-0000-0000D6450000}"/>
    <cellStyle name="표준 2 2 3 2 3 2 4 3" xfId="17882" xr:uid="{00000000-0005-0000-0000-0000D7450000}"/>
    <cellStyle name="표준 2 2 3 2 3 2 5" xfId="17883" xr:uid="{00000000-0005-0000-0000-0000D8450000}"/>
    <cellStyle name="표준 2 2 3 2 3 2 5 2" xfId="17884" xr:uid="{00000000-0005-0000-0000-0000D9450000}"/>
    <cellStyle name="표준 2 2 3 2 3 2 5 2 2" xfId="17885" xr:uid="{00000000-0005-0000-0000-0000DA450000}"/>
    <cellStyle name="표준 2 2 3 2 3 2 5 3" xfId="17886" xr:uid="{00000000-0005-0000-0000-0000DB450000}"/>
    <cellStyle name="표준 2 2 3 2 3 2 6" xfId="17887" xr:uid="{00000000-0005-0000-0000-0000DC450000}"/>
    <cellStyle name="표준 2 2 3 2 3 2 6 2" xfId="17888" xr:uid="{00000000-0005-0000-0000-0000DD450000}"/>
    <cellStyle name="표준 2 2 3 2 3 2 6 2 2" xfId="17889" xr:uid="{00000000-0005-0000-0000-0000DE450000}"/>
    <cellStyle name="표준 2 2 3 2 3 2 6 3" xfId="17890" xr:uid="{00000000-0005-0000-0000-0000DF450000}"/>
    <cellStyle name="표준 2 2 3 2 3 2 7" xfId="17891" xr:uid="{00000000-0005-0000-0000-0000E0450000}"/>
    <cellStyle name="표준 2 2 3 2 3 2 7 2" xfId="17892" xr:uid="{00000000-0005-0000-0000-0000E1450000}"/>
    <cellStyle name="표준 2 2 3 2 3 2 8" xfId="17893" xr:uid="{00000000-0005-0000-0000-0000E2450000}"/>
    <cellStyle name="표준 2 2 3 2 3 2 9" xfId="17894" xr:uid="{00000000-0005-0000-0000-0000E3450000}"/>
    <cellStyle name="표준 2 2 3 2 3 3" xfId="17895" xr:uid="{00000000-0005-0000-0000-0000E4450000}"/>
    <cellStyle name="표준 2 2 3 2 3 3 2" xfId="17896" xr:uid="{00000000-0005-0000-0000-0000E5450000}"/>
    <cellStyle name="표준 2 2 3 2 3 3 2 2" xfId="17897" xr:uid="{00000000-0005-0000-0000-0000E6450000}"/>
    <cellStyle name="표준 2 2 3 2 3 3 2 2 2" xfId="17898" xr:uid="{00000000-0005-0000-0000-0000E7450000}"/>
    <cellStyle name="표준 2 2 3 2 3 3 2 3" xfId="17899" xr:uid="{00000000-0005-0000-0000-0000E8450000}"/>
    <cellStyle name="표준 2 2 3 2 3 3 3" xfId="17900" xr:uid="{00000000-0005-0000-0000-0000E9450000}"/>
    <cellStyle name="표준 2 2 3 2 3 3 3 2" xfId="17901" xr:uid="{00000000-0005-0000-0000-0000EA450000}"/>
    <cellStyle name="표준 2 2 3 2 3 3 3 2 2" xfId="17902" xr:uid="{00000000-0005-0000-0000-0000EB450000}"/>
    <cellStyle name="표준 2 2 3 2 3 3 3 3" xfId="17903" xr:uid="{00000000-0005-0000-0000-0000EC450000}"/>
    <cellStyle name="표준 2 2 3 2 3 3 4" xfId="17904" xr:uid="{00000000-0005-0000-0000-0000ED450000}"/>
    <cellStyle name="표준 2 2 3 2 3 3 4 2" xfId="17905" xr:uid="{00000000-0005-0000-0000-0000EE450000}"/>
    <cellStyle name="표준 2 2 3 2 3 3 4 2 2" xfId="17906" xr:uid="{00000000-0005-0000-0000-0000EF450000}"/>
    <cellStyle name="표준 2 2 3 2 3 3 4 3" xfId="17907" xr:uid="{00000000-0005-0000-0000-0000F0450000}"/>
    <cellStyle name="표준 2 2 3 2 3 3 5" xfId="17908" xr:uid="{00000000-0005-0000-0000-0000F1450000}"/>
    <cellStyle name="표준 2 2 3 2 3 3 5 2" xfId="17909" xr:uid="{00000000-0005-0000-0000-0000F2450000}"/>
    <cellStyle name="표준 2 2 3 2 3 3 6" xfId="17910" xr:uid="{00000000-0005-0000-0000-0000F3450000}"/>
    <cellStyle name="표준 2 2 3 2 3 4" xfId="17911" xr:uid="{00000000-0005-0000-0000-0000F4450000}"/>
    <cellStyle name="표준 2 2 3 2 3 4 2" xfId="17912" xr:uid="{00000000-0005-0000-0000-0000F5450000}"/>
    <cellStyle name="표준 2 2 3 2 3 4 2 2" xfId="17913" xr:uid="{00000000-0005-0000-0000-0000F6450000}"/>
    <cellStyle name="표준 2 2 3 2 3 4 2 2 2" xfId="17914" xr:uid="{00000000-0005-0000-0000-0000F7450000}"/>
    <cellStyle name="표준 2 2 3 2 3 4 2 3" xfId="17915" xr:uid="{00000000-0005-0000-0000-0000F8450000}"/>
    <cellStyle name="표준 2 2 3 2 3 4 3" xfId="17916" xr:uid="{00000000-0005-0000-0000-0000F9450000}"/>
    <cellStyle name="표준 2 2 3 2 3 4 3 2" xfId="17917" xr:uid="{00000000-0005-0000-0000-0000FA450000}"/>
    <cellStyle name="표준 2 2 3 2 3 4 3 2 2" xfId="17918" xr:uid="{00000000-0005-0000-0000-0000FB450000}"/>
    <cellStyle name="표준 2 2 3 2 3 4 3 3" xfId="17919" xr:uid="{00000000-0005-0000-0000-0000FC450000}"/>
    <cellStyle name="표준 2 2 3 2 3 4 4" xfId="17920" xr:uid="{00000000-0005-0000-0000-0000FD450000}"/>
    <cellStyle name="표준 2 2 3 2 3 4 4 2" xfId="17921" xr:uid="{00000000-0005-0000-0000-0000FE450000}"/>
    <cellStyle name="표준 2 2 3 2 3 4 4 2 2" xfId="17922" xr:uid="{00000000-0005-0000-0000-0000FF450000}"/>
    <cellStyle name="표준 2 2 3 2 3 4 4 3" xfId="17923" xr:uid="{00000000-0005-0000-0000-000000460000}"/>
    <cellStyle name="표준 2 2 3 2 3 4 5" xfId="17924" xr:uid="{00000000-0005-0000-0000-000001460000}"/>
    <cellStyle name="표준 2 2 3 2 3 4 5 2" xfId="17925" xr:uid="{00000000-0005-0000-0000-000002460000}"/>
    <cellStyle name="표준 2 2 3 2 3 4 6" xfId="17926" xr:uid="{00000000-0005-0000-0000-000003460000}"/>
    <cellStyle name="표준 2 2 3 2 3 5" xfId="17927" xr:uid="{00000000-0005-0000-0000-000004460000}"/>
    <cellStyle name="표준 2 2 3 2 3 5 2" xfId="17928" xr:uid="{00000000-0005-0000-0000-000005460000}"/>
    <cellStyle name="표준 2 2 3 2 3 5 2 2" xfId="17929" xr:uid="{00000000-0005-0000-0000-000006460000}"/>
    <cellStyle name="표준 2 2 3 2 3 5 3" xfId="17930" xr:uid="{00000000-0005-0000-0000-000007460000}"/>
    <cellStyle name="표준 2 2 3 2 3 6" xfId="17931" xr:uid="{00000000-0005-0000-0000-000008460000}"/>
    <cellStyle name="표준 2 2 3 2 3 6 2" xfId="17932" xr:uid="{00000000-0005-0000-0000-000009460000}"/>
    <cellStyle name="표준 2 2 3 2 3 6 2 2" xfId="17933" xr:uid="{00000000-0005-0000-0000-00000A460000}"/>
    <cellStyle name="표준 2 2 3 2 3 6 3" xfId="17934" xr:uid="{00000000-0005-0000-0000-00000B460000}"/>
    <cellStyle name="표준 2 2 3 2 3 7" xfId="17935" xr:uid="{00000000-0005-0000-0000-00000C460000}"/>
    <cellStyle name="표준 2 2 3 2 3 7 2" xfId="17936" xr:uid="{00000000-0005-0000-0000-00000D460000}"/>
    <cellStyle name="표준 2 2 3 2 3 7 2 2" xfId="17937" xr:uid="{00000000-0005-0000-0000-00000E460000}"/>
    <cellStyle name="표준 2 2 3 2 3 7 3" xfId="17938" xr:uid="{00000000-0005-0000-0000-00000F460000}"/>
    <cellStyle name="표준 2 2 3 2 3 8" xfId="17939" xr:uid="{00000000-0005-0000-0000-000010460000}"/>
    <cellStyle name="표준 2 2 3 2 3 8 2" xfId="17940" xr:uid="{00000000-0005-0000-0000-000011460000}"/>
    <cellStyle name="표준 2 2 3 2 3 8 2 2" xfId="17941" xr:uid="{00000000-0005-0000-0000-000012460000}"/>
    <cellStyle name="표준 2 2 3 2 3 8 3" xfId="17942" xr:uid="{00000000-0005-0000-0000-000013460000}"/>
    <cellStyle name="표준 2 2 3 2 3 9" xfId="17943" xr:uid="{00000000-0005-0000-0000-000014460000}"/>
    <cellStyle name="표준 2 2 3 2 3 9 2" xfId="17944" xr:uid="{00000000-0005-0000-0000-000015460000}"/>
    <cellStyle name="표준 2 2 3 2 4" xfId="17945" xr:uid="{00000000-0005-0000-0000-000016460000}"/>
    <cellStyle name="표준 2 2 3 2 4 10" xfId="17946" xr:uid="{00000000-0005-0000-0000-000017460000}"/>
    <cellStyle name="표준 2 2 3 2 4 11" xfId="17947" xr:uid="{00000000-0005-0000-0000-000018460000}"/>
    <cellStyle name="표준 2 2 3 2 4 2" xfId="17948" xr:uid="{00000000-0005-0000-0000-000019460000}"/>
    <cellStyle name="표준 2 2 3 2 4 2 2" xfId="17949" xr:uid="{00000000-0005-0000-0000-00001A460000}"/>
    <cellStyle name="표준 2 2 3 2 4 2 2 2" xfId="17950" xr:uid="{00000000-0005-0000-0000-00001B460000}"/>
    <cellStyle name="표준 2 2 3 2 4 2 2 2 2" xfId="17951" xr:uid="{00000000-0005-0000-0000-00001C460000}"/>
    <cellStyle name="표준 2 2 3 2 4 2 2 2 2 2" xfId="17952" xr:uid="{00000000-0005-0000-0000-00001D460000}"/>
    <cellStyle name="표준 2 2 3 2 4 2 2 2 3" xfId="17953" xr:uid="{00000000-0005-0000-0000-00001E460000}"/>
    <cellStyle name="표준 2 2 3 2 4 2 2 3" xfId="17954" xr:uid="{00000000-0005-0000-0000-00001F460000}"/>
    <cellStyle name="표준 2 2 3 2 4 2 2 3 2" xfId="17955" xr:uid="{00000000-0005-0000-0000-000020460000}"/>
    <cellStyle name="표준 2 2 3 2 4 2 2 3 2 2" xfId="17956" xr:uid="{00000000-0005-0000-0000-000021460000}"/>
    <cellStyle name="표준 2 2 3 2 4 2 2 3 3" xfId="17957" xr:uid="{00000000-0005-0000-0000-000022460000}"/>
    <cellStyle name="표준 2 2 3 2 4 2 2 4" xfId="17958" xr:uid="{00000000-0005-0000-0000-000023460000}"/>
    <cellStyle name="표준 2 2 3 2 4 2 2 4 2" xfId="17959" xr:uid="{00000000-0005-0000-0000-000024460000}"/>
    <cellStyle name="표준 2 2 3 2 4 2 2 4 2 2" xfId="17960" xr:uid="{00000000-0005-0000-0000-000025460000}"/>
    <cellStyle name="표준 2 2 3 2 4 2 2 4 3" xfId="17961" xr:uid="{00000000-0005-0000-0000-000026460000}"/>
    <cellStyle name="표준 2 2 3 2 4 2 2 5" xfId="17962" xr:uid="{00000000-0005-0000-0000-000027460000}"/>
    <cellStyle name="표준 2 2 3 2 4 2 2 5 2" xfId="17963" xr:uid="{00000000-0005-0000-0000-000028460000}"/>
    <cellStyle name="표준 2 2 3 2 4 2 2 6" xfId="17964" xr:uid="{00000000-0005-0000-0000-000029460000}"/>
    <cellStyle name="표준 2 2 3 2 4 2 3" xfId="17965" xr:uid="{00000000-0005-0000-0000-00002A460000}"/>
    <cellStyle name="표준 2 2 3 2 4 2 3 2" xfId="17966" xr:uid="{00000000-0005-0000-0000-00002B460000}"/>
    <cellStyle name="표준 2 2 3 2 4 2 3 2 2" xfId="17967" xr:uid="{00000000-0005-0000-0000-00002C460000}"/>
    <cellStyle name="표준 2 2 3 2 4 2 3 3" xfId="17968" xr:uid="{00000000-0005-0000-0000-00002D460000}"/>
    <cellStyle name="표준 2 2 3 2 4 2 4" xfId="17969" xr:uid="{00000000-0005-0000-0000-00002E460000}"/>
    <cellStyle name="표준 2 2 3 2 4 2 4 2" xfId="17970" xr:uid="{00000000-0005-0000-0000-00002F460000}"/>
    <cellStyle name="표준 2 2 3 2 4 2 4 2 2" xfId="17971" xr:uid="{00000000-0005-0000-0000-000030460000}"/>
    <cellStyle name="표준 2 2 3 2 4 2 4 3" xfId="17972" xr:uid="{00000000-0005-0000-0000-000031460000}"/>
    <cellStyle name="표준 2 2 3 2 4 2 5" xfId="17973" xr:uid="{00000000-0005-0000-0000-000032460000}"/>
    <cellStyle name="표준 2 2 3 2 4 2 5 2" xfId="17974" xr:uid="{00000000-0005-0000-0000-000033460000}"/>
    <cellStyle name="표준 2 2 3 2 4 2 5 2 2" xfId="17975" xr:uid="{00000000-0005-0000-0000-000034460000}"/>
    <cellStyle name="표준 2 2 3 2 4 2 5 3" xfId="17976" xr:uid="{00000000-0005-0000-0000-000035460000}"/>
    <cellStyle name="표준 2 2 3 2 4 2 6" xfId="17977" xr:uid="{00000000-0005-0000-0000-000036460000}"/>
    <cellStyle name="표준 2 2 3 2 4 2 6 2" xfId="17978" xr:uid="{00000000-0005-0000-0000-000037460000}"/>
    <cellStyle name="표준 2 2 3 2 4 2 6 2 2" xfId="17979" xr:uid="{00000000-0005-0000-0000-000038460000}"/>
    <cellStyle name="표준 2 2 3 2 4 2 6 3" xfId="17980" xr:uid="{00000000-0005-0000-0000-000039460000}"/>
    <cellStyle name="표준 2 2 3 2 4 2 7" xfId="17981" xr:uid="{00000000-0005-0000-0000-00003A460000}"/>
    <cellStyle name="표준 2 2 3 2 4 2 7 2" xfId="17982" xr:uid="{00000000-0005-0000-0000-00003B460000}"/>
    <cellStyle name="표준 2 2 3 2 4 2 8" xfId="17983" xr:uid="{00000000-0005-0000-0000-00003C460000}"/>
    <cellStyle name="표준 2 2 3 2 4 2 9" xfId="17984" xr:uid="{00000000-0005-0000-0000-00003D460000}"/>
    <cellStyle name="표준 2 2 3 2 4 3" xfId="17985" xr:uid="{00000000-0005-0000-0000-00003E460000}"/>
    <cellStyle name="표준 2 2 3 2 4 3 2" xfId="17986" xr:uid="{00000000-0005-0000-0000-00003F460000}"/>
    <cellStyle name="표준 2 2 3 2 4 3 2 2" xfId="17987" xr:uid="{00000000-0005-0000-0000-000040460000}"/>
    <cellStyle name="표준 2 2 3 2 4 3 2 2 2" xfId="17988" xr:uid="{00000000-0005-0000-0000-000041460000}"/>
    <cellStyle name="표준 2 2 3 2 4 3 2 3" xfId="17989" xr:uid="{00000000-0005-0000-0000-000042460000}"/>
    <cellStyle name="표준 2 2 3 2 4 3 3" xfId="17990" xr:uid="{00000000-0005-0000-0000-000043460000}"/>
    <cellStyle name="표준 2 2 3 2 4 3 3 2" xfId="17991" xr:uid="{00000000-0005-0000-0000-000044460000}"/>
    <cellStyle name="표준 2 2 3 2 4 3 3 2 2" xfId="17992" xr:uid="{00000000-0005-0000-0000-000045460000}"/>
    <cellStyle name="표준 2 2 3 2 4 3 3 3" xfId="17993" xr:uid="{00000000-0005-0000-0000-000046460000}"/>
    <cellStyle name="표준 2 2 3 2 4 3 4" xfId="17994" xr:uid="{00000000-0005-0000-0000-000047460000}"/>
    <cellStyle name="표준 2 2 3 2 4 3 4 2" xfId="17995" xr:uid="{00000000-0005-0000-0000-000048460000}"/>
    <cellStyle name="표준 2 2 3 2 4 3 4 2 2" xfId="17996" xr:uid="{00000000-0005-0000-0000-000049460000}"/>
    <cellStyle name="표준 2 2 3 2 4 3 4 3" xfId="17997" xr:uid="{00000000-0005-0000-0000-00004A460000}"/>
    <cellStyle name="표준 2 2 3 2 4 3 5" xfId="17998" xr:uid="{00000000-0005-0000-0000-00004B460000}"/>
    <cellStyle name="표준 2 2 3 2 4 3 5 2" xfId="17999" xr:uid="{00000000-0005-0000-0000-00004C460000}"/>
    <cellStyle name="표준 2 2 3 2 4 3 6" xfId="18000" xr:uid="{00000000-0005-0000-0000-00004D460000}"/>
    <cellStyle name="표준 2 2 3 2 4 4" xfId="18001" xr:uid="{00000000-0005-0000-0000-00004E460000}"/>
    <cellStyle name="표준 2 2 3 2 4 4 2" xfId="18002" xr:uid="{00000000-0005-0000-0000-00004F460000}"/>
    <cellStyle name="표준 2 2 3 2 4 4 2 2" xfId="18003" xr:uid="{00000000-0005-0000-0000-000050460000}"/>
    <cellStyle name="표준 2 2 3 2 4 4 2 2 2" xfId="18004" xr:uid="{00000000-0005-0000-0000-000051460000}"/>
    <cellStyle name="표준 2 2 3 2 4 4 2 3" xfId="18005" xr:uid="{00000000-0005-0000-0000-000052460000}"/>
    <cellStyle name="표준 2 2 3 2 4 4 3" xfId="18006" xr:uid="{00000000-0005-0000-0000-000053460000}"/>
    <cellStyle name="표준 2 2 3 2 4 4 3 2" xfId="18007" xr:uid="{00000000-0005-0000-0000-000054460000}"/>
    <cellStyle name="표준 2 2 3 2 4 4 3 2 2" xfId="18008" xr:uid="{00000000-0005-0000-0000-000055460000}"/>
    <cellStyle name="표준 2 2 3 2 4 4 3 3" xfId="18009" xr:uid="{00000000-0005-0000-0000-000056460000}"/>
    <cellStyle name="표준 2 2 3 2 4 4 4" xfId="18010" xr:uid="{00000000-0005-0000-0000-000057460000}"/>
    <cellStyle name="표준 2 2 3 2 4 4 4 2" xfId="18011" xr:uid="{00000000-0005-0000-0000-000058460000}"/>
    <cellStyle name="표준 2 2 3 2 4 4 4 2 2" xfId="18012" xr:uid="{00000000-0005-0000-0000-000059460000}"/>
    <cellStyle name="표준 2 2 3 2 4 4 4 3" xfId="18013" xr:uid="{00000000-0005-0000-0000-00005A460000}"/>
    <cellStyle name="표준 2 2 3 2 4 4 5" xfId="18014" xr:uid="{00000000-0005-0000-0000-00005B460000}"/>
    <cellStyle name="표준 2 2 3 2 4 4 5 2" xfId="18015" xr:uid="{00000000-0005-0000-0000-00005C460000}"/>
    <cellStyle name="표준 2 2 3 2 4 4 6" xfId="18016" xr:uid="{00000000-0005-0000-0000-00005D460000}"/>
    <cellStyle name="표준 2 2 3 2 4 5" xfId="18017" xr:uid="{00000000-0005-0000-0000-00005E460000}"/>
    <cellStyle name="표준 2 2 3 2 4 5 2" xfId="18018" xr:uid="{00000000-0005-0000-0000-00005F460000}"/>
    <cellStyle name="표준 2 2 3 2 4 5 2 2" xfId="18019" xr:uid="{00000000-0005-0000-0000-000060460000}"/>
    <cellStyle name="표준 2 2 3 2 4 5 3" xfId="18020" xr:uid="{00000000-0005-0000-0000-000061460000}"/>
    <cellStyle name="표준 2 2 3 2 4 6" xfId="18021" xr:uid="{00000000-0005-0000-0000-000062460000}"/>
    <cellStyle name="표준 2 2 3 2 4 6 2" xfId="18022" xr:uid="{00000000-0005-0000-0000-000063460000}"/>
    <cellStyle name="표준 2 2 3 2 4 6 2 2" xfId="18023" xr:uid="{00000000-0005-0000-0000-000064460000}"/>
    <cellStyle name="표준 2 2 3 2 4 6 3" xfId="18024" xr:uid="{00000000-0005-0000-0000-000065460000}"/>
    <cellStyle name="표준 2 2 3 2 4 7" xfId="18025" xr:uid="{00000000-0005-0000-0000-000066460000}"/>
    <cellStyle name="표준 2 2 3 2 4 7 2" xfId="18026" xr:uid="{00000000-0005-0000-0000-000067460000}"/>
    <cellStyle name="표준 2 2 3 2 4 7 2 2" xfId="18027" xr:uid="{00000000-0005-0000-0000-000068460000}"/>
    <cellStyle name="표준 2 2 3 2 4 7 3" xfId="18028" xr:uid="{00000000-0005-0000-0000-000069460000}"/>
    <cellStyle name="표준 2 2 3 2 4 8" xfId="18029" xr:uid="{00000000-0005-0000-0000-00006A460000}"/>
    <cellStyle name="표준 2 2 3 2 4 8 2" xfId="18030" xr:uid="{00000000-0005-0000-0000-00006B460000}"/>
    <cellStyle name="표준 2 2 3 2 4 8 2 2" xfId="18031" xr:uid="{00000000-0005-0000-0000-00006C460000}"/>
    <cellStyle name="표준 2 2 3 2 4 8 3" xfId="18032" xr:uid="{00000000-0005-0000-0000-00006D460000}"/>
    <cellStyle name="표준 2 2 3 2 4 9" xfId="18033" xr:uid="{00000000-0005-0000-0000-00006E460000}"/>
    <cellStyle name="표준 2 2 3 2 4 9 2" xfId="18034" xr:uid="{00000000-0005-0000-0000-00006F460000}"/>
    <cellStyle name="표준 2 2 3 2 5" xfId="18035" xr:uid="{00000000-0005-0000-0000-000070460000}"/>
    <cellStyle name="표준 2 2 3 2 5 10" xfId="18036" xr:uid="{00000000-0005-0000-0000-000071460000}"/>
    <cellStyle name="표준 2 2 3 2 5 2" xfId="18037" xr:uid="{00000000-0005-0000-0000-000072460000}"/>
    <cellStyle name="표준 2 2 3 2 5 2 2" xfId="18038" xr:uid="{00000000-0005-0000-0000-000073460000}"/>
    <cellStyle name="표준 2 2 3 2 5 2 2 2" xfId="18039" xr:uid="{00000000-0005-0000-0000-000074460000}"/>
    <cellStyle name="표준 2 2 3 2 5 2 2 2 2" xfId="18040" xr:uid="{00000000-0005-0000-0000-000075460000}"/>
    <cellStyle name="표준 2 2 3 2 5 2 2 2 2 2" xfId="18041" xr:uid="{00000000-0005-0000-0000-000076460000}"/>
    <cellStyle name="표준 2 2 3 2 5 2 2 2 3" xfId="18042" xr:uid="{00000000-0005-0000-0000-000077460000}"/>
    <cellStyle name="표준 2 2 3 2 5 2 2 3" xfId="18043" xr:uid="{00000000-0005-0000-0000-000078460000}"/>
    <cellStyle name="표준 2 2 3 2 5 2 2 3 2" xfId="18044" xr:uid="{00000000-0005-0000-0000-000079460000}"/>
    <cellStyle name="표준 2 2 3 2 5 2 2 3 2 2" xfId="18045" xr:uid="{00000000-0005-0000-0000-00007A460000}"/>
    <cellStyle name="표준 2 2 3 2 5 2 2 3 3" xfId="18046" xr:uid="{00000000-0005-0000-0000-00007B460000}"/>
    <cellStyle name="표준 2 2 3 2 5 2 2 4" xfId="18047" xr:uid="{00000000-0005-0000-0000-00007C460000}"/>
    <cellStyle name="표준 2 2 3 2 5 2 2 4 2" xfId="18048" xr:uid="{00000000-0005-0000-0000-00007D460000}"/>
    <cellStyle name="표준 2 2 3 2 5 2 2 4 2 2" xfId="18049" xr:uid="{00000000-0005-0000-0000-00007E460000}"/>
    <cellStyle name="표준 2 2 3 2 5 2 2 4 3" xfId="18050" xr:uid="{00000000-0005-0000-0000-00007F460000}"/>
    <cellStyle name="표준 2 2 3 2 5 2 2 5" xfId="18051" xr:uid="{00000000-0005-0000-0000-000080460000}"/>
    <cellStyle name="표준 2 2 3 2 5 2 2 5 2" xfId="18052" xr:uid="{00000000-0005-0000-0000-000081460000}"/>
    <cellStyle name="표준 2 2 3 2 5 2 2 6" xfId="18053" xr:uid="{00000000-0005-0000-0000-000082460000}"/>
    <cellStyle name="표준 2 2 3 2 5 2 3" xfId="18054" xr:uid="{00000000-0005-0000-0000-000083460000}"/>
    <cellStyle name="표준 2 2 3 2 5 2 3 2" xfId="18055" xr:uid="{00000000-0005-0000-0000-000084460000}"/>
    <cellStyle name="표준 2 2 3 2 5 2 3 2 2" xfId="18056" xr:uid="{00000000-0005-0000-0000-000085460000}"/>
    <cellStyle name="표준 2 2 3 2 5 2 3 3" xfId="18057" xr:uid="{00000000-0005-0000-0000-000086460000}"/>
    <cellStyle name="표준 2 2 3 2 5 2 4" xfId="18058" xr:uid="{00000000-0005-0000-0000-000087460000}"/>
    <cellStyle name="표준 2 2 3 2 5 2 4 2" xfId="18059" xr:uid="{00000000-0005-0000-0000-000088460000}"/>
    <cellStyle name="표준 2 2 3 2 5 2 4 2 2" xfId="18060" xr:uid="{00000000-0005-0000-0000-000089460000}"/>
    <cellStyle name="표준 2 2 3 2 5 2 4 3" xfId="18061" xr:uid="{00000000-0005-0000-0000-00008A460000}"/>
    <cellStyle name="표준 2 2 3 2 5 2 5" xfId="18062" xr:uid="{00000000-0005-0000-0000-00008B460000}"/>
    <cellStyle name="표준 2 2 3 2 5 2 5 2" xfId="18063" xr:uid="{00000000-0005-0000-0000-00008C460000}"/>
    <cellStyle name="표준 2 2 3 2 5 2 5 2 2" xfId="18064" xr:uid="{00000000-0005-0000-0000-00008D460000}"/>
    <cellStyle name="표준 2 2 3 2 5 2 5 3" xfId="18065" xr:uid="{00000000-0005-0000-0000-00008E460000}"/>
    <cellStyle name="표준 2 2 3 2 5 2 6" xfId="18066" xr:uid="{00000000-0005-0000-0000-00008F460000}"/>
    <cellStyle name="표준 2 2 3 2 5 2 6 2" xfId="18067" xr:uid="{00000000-0005-0000-0000-000090460000}"/>
    <cellStyle name="표준 2 2 3 2 5 2 7" xfId="18068" xr:uid="{00000000-0005-0000-0000-000091460000}"/>
    <cellStyle name="표준 2 2 3 2 5 2 8" xfId="18069" xr:uid="{00000000-0005-0000-0000-000092460000}"/>
    <cellStyle name="표준 2 2 3 2 5 3" xfId="18070" xr:uid="{00000000-0005-0000-0000-000093460000}"/>
    <cellStyle name="표준 2 2 3 2 5 3 2" xfId="18071" xr:uid="{00000000-0005-0000-0000-000094460000}"/>
    <cellStyle name="표준 2 2 3 2 5 3 2 2" xfId="18072" xr:uid="{00000000-0005-0000-0000-000095460000}"/>
    <cellStyle name="표준 2 2 3 2 5 3 2 2 2" xfId="18073" xr:uid="{00000000-0005-0000-0000-000096460000}"/>
    <cellStyle name="표준 2 2 3 2 5 3 2 3" xfId="18074" xr:uid="{00000000-0005-0000-0000-000097460000}"/>
    <cellStyle name="표준 2 2 3 2 5 3 3" xfId="18075" xr:uid="{00000000-0005-0000-0000-000098460000}"/>
    <cellStyle name="표준 2 2 3 2 5 3 3 2" xfId="18076" xr:uid="{00000000-0005-0000-0000-000099460000}"/>
    <cellStyle name="표준 2 2 3 2 5 3 3 2 2" xfId="18077" xr:uid="{00000000-0005-0000-0000-00009A460000}"/>
    <cellStyle name="표준 2 2 3 2 5 3 3 3" xfId="18078" xr:uid="{00000000-0005-0000-0000-00009B460000}"/>
    <cellStyle name="표준 2 2 3 2 5 3 4" xfId="18079" xr:uid="{00000000-0005-0000-0000-00009C460000}"/>
    <cellStyle name="표준 2 2 3 2 5 3 4 2" xfId="18080" xr:uid="{00000000-0005-0000-0000-00009D460000}"/>
    <cellStyle name="표준 2 2 3 2 5 3 4 2 2" xfId="18081" xr:uid="{00000000-0005-0000-0000-00009E460000}"/>
    <cellStyle name="표준 2 2 3 2 5 3 4 3" xfId="18082" xr:uid="{00000000-0005-0000-0000-00009F460000}"/>
    <cellStyle name="표준 2 2 3 2 5 3 5" xfId="18083" xr:uid="{00000000-0005-0000-0000-0000A0460000}"/>
    <cellStyle name="표준 2 2 3 2 5 3 5 2" xfId="18084" xr:uid="{00000000-0005-0000-0000-0000A1460000}"/>
    <cellStyle name="표준 2 2 3 2 5 3 6" xfId="18085" xr:uid="{00000000-0005-0000-0000-0000A2460000}"/>
    <cellStyle name="표준 2 2 3 2 5 4" xfId="18086" xr:uid="{00000000-0005-0000-0000-0000A3460000}"/>
    <cellStyle name="표준 2 2 3 2 5 4 2" xfId="18087" xr:uid="{00000000-0005-0000-0000-0000A4460000}"/>
    <cellStyle name="표준 2 2 3 2 5 4 2 2" xfId="18088" xr:uid="{00000000-0005-0000-0000-0000A5460000}"/>
    <cellStyle name="표준 2 2 3 2 5 4 3" xfId="18089" xr:uid="{00000000-0005-0000-0000-0000A6460000}"/>
    <cellStyle name="표준 2 2 3 2 5 5" xfId="18090" xr:uid="{00000000-0005-0000-0000-0000A7460000}"/>
    <cellStyle name="표준 2 2 3 2 5 5 2" xfId="18091" xr:uid="{00000000-0005-0000-0000-0000A8460000}"/>
    <cellStyle name="표준 2 2 3 2 5 5 2 2" xfId="18092" xr:uid="{00000000-0005-0000-0000-0000A9460000}"/>
    <cellStyle name="표준 2 2 3 2 5 5 3" xfId="18093" xr:uid="{00000000-0005-0000-0000-0000AA460000}"/>
    <cellStyle name="표준 2 2 3 2 5 6" xfId="18094" xr:uid="{00000000-0005-0000-0000-0000AB460000}"/>
    <cellStyle name="표준 2 2 3 2 5 6 2" xfId="18095" xr:uid="{00000000-0005-0000-0000-0000AC460000}"/>
    <cellStyle name="표준 2 2 3 2 5 6 2 2" xfId="18096" xr:uid="{00000000-0005-0000-0000-0000AD460000}"/>
    <cellStyle name="표준 2 2 3 2 5 6 3" xfId="18097" xr:uid="{00000000-0005-0000-0000-0000AE460000}"/>
    <cellStyle name="표준 2 2 3 2 5 7" xfId="18098" xr:uid="{00000000-0005-0000-0000-0000AF460000}"/>
    <cellStyle name="표준 2 2 3 2 5 7 2" xfId="18099" xr:uid="{00000000-0005-0000-0000-0000B0460000}"/>
    <cellStyle name="표준 2 2 3 2 5 7 2 2" xfId="18100" xr:uid="{00000000-0005-0000-0000-0000B1460000}"/>
    <cellStyle name="표준 2 2 3 2 5 7 3" xfId="18101" xr:uid="{00000000-0005-0000-0000-0000B2460000}"/>
    <cellStyle name="표준 2 2 3 2 5 8" xfId="18102" xr:uid="{00000000-0005-0000-0000-0000B3460000}"/>
    <cellStyle name="표준 2 2 3 2 5 8 2" xfId="18103" xr:uid="{00000000-0005-0000-0000-0000B4460000}"/>
    <cellStyle name="표준 2 2 3 2 5 9" xfId="18104" xr:uid="{00000000-0005-0000-0000-0000B5460000}"/>
    <cellStyle name="표준 2 2 3 2 6" xfId="18105" xr:uid="{00000000-0005-0000-0000-0000B6460000}"/>
    <cellStyle name="표준 2 2 3 2 6 2" xfId="18106" xr:uid="{00000000-0005-0000-0000-0000B7460000}"/>
    <cellStyle name="표준 2 2 3 2 6 2 2" xfId="18107" xr:uid="{00000000-0005-0000-0000-0000B8460000}"/>
    <cellStyle name="표준 2 2 3 2 6 2 2 2" xfId="18108" xr:uid="{00000000-0005-0000-0000-0000B9460000}"/>
    <cellStyle name="표준 2 2 3 2 6 2 2 2 2" xfId="18109" xr:uid="{00000000-0005-0000-0000-0000BA460000}"/>
    <cellStyle name="표준 2 2 3 2 6 2 2 2 2 2" xfId="18110" xr:uid="{00000000-0005-0000-0000-0000BB460000}"/>
    <cellStyle name="표준 2 2 3 2 6 2 2 2 3" xfId="18111" xr:uid="{00000000-0005-0000-0000-0000BC460000}"/>
    <cellStyle name="표준 2 2 3 2 6 2 2 3" xfId="18112" xr:uid="{00000000-0005-0000-0000-0000BD460000}"/>
    <cellStyle name="표준 2 2 3 2 6 2 2 3 2" xfId="18113" xr:uid="{00000000-0005-0000-0000-0000BE460000}"/>
    <cellStyle name="표준 2 2 3 2 6 2 2 3 2 2" xfId="18114" xr:uid="{00000000-0005-0000-0000-0000BF460000}"/>
    <cellStyle name="표준 2 2 3 2 6 2 2 3 3" xfId="18115" xr:uid="{00000000-0005-0000-0000-0000C0460000}"/>
    <cellStyle name="표준 2 2 3 2 6 2 2 4" xfId="18116" xr:uid="{00000000-0005-0000-0000-0000C1460000}"/>
    <cellStyle name="표준 2 2 3 2 6 2 2 4 2" xfId="18117" xr:uid="{00000000-0005-0000-0000-0000C2460000}"/>
    <cellStyle name="표준 2 2 3 2 6 2 2 4 2 2" xfId="18118" xr:uid="{00000000-0005-0000-0000-0000C3460000}"/>
    <cellStyle name="표준 2 2 3 2 6 2 2 4 3" xfId="18119" xr:uid="{00000000-0005-0000-0000-0000C4460000}"/>
    <cellStyle name="표준 2 2 3 2 6 2 2 5" xfId="18120" xr:uid="{00000000-0005-0000-0000-0000C5460000}"/>
    <cellStyle name="표준 2 2 3 2 6 2 2 5 2" xfId="18121" xr:uid="{00000000-0005-0000-0000-0000C6460000}"/>
    <cellStyle name="표준 2 2 3 2 6 2 2 6" xfId="18122" xr:uid="{00000000-0005-0000-0000-0000C7460000}"/>
    <cellStyle name="표준 2 2 3 2 6 2 3" xfId="18123" xr:uid="{00000000-0005-0000-0000-0000C8460000}"/>
    <cellStyle name="표준 2 2 3 2 6 2 3 2" xfId="18124" xr:uid="{00000000-0005-0000-0000-0000C9460000}"/>
    <cellStyle name="표준 2 2 3 2 6 2 3 2 2" xfId="18125" xr:uid="{00000000-0005-0000-0000-0000CA460000}"/>
    <cellStyle name="표준 2 2 3 2 6 2 3 3" xfId="18126" xr:uid="{00000000-0005-0000-0000-0000CB460000}"/>
    <cellStyle name="표준 2 2 3 2 6 2 4" xfId="18127" xr:uid="{00000000-0005-0000-0000-0000CC460000}"/>
    <cellStyle name="표준 2 2 3 2 6 2 4 2" xfId="18128" xr:uid="{00000000-0005-0000-0000-0000CD460000}"/>
    <cellStyle name="표준 2 2 3 2 6 2 4 2 2" xfId="18129" xr:uid="{00000000-0005-0000-0000-0000CE460000}"/>
    <cellStyle name="표준 2 2 3 2 6 2 4 3" xfId="18130" xr:uid="{00000000-0005-0000-0000-0000CF460000}"/>
    <cellStyle name="표준 2 2 3 2 6 2 5" xfId="18131" xr:uid="{00000000-0005-0000-0000-0000D0460000}"/>
    <cellStyle name="표준 2 2 3 2 6 2 5 2" xfId="18132" xr:uid="{00000000-0005-0000-0000-0000D1460000}"/>
    <cellStyle name="표준 2 2 3 2 6 2 5 2 2" xfId="18133" xr:uid="{00000000-0005-0000-0000-0000D2460000}"/>
    <cellStyle name="표준 2 2 3 2 6 2 5 3" xfId="18134" xr:uid="{00000000-0005-0000-0000-0000D3460000}"/>
    <cellStyle name="표준 2 2 3 2 6 2 6" xfId="18135" xr:uid="{00000000-0005-0000-0000-0000D4460000}"/>
    <cellStyle name="표준 2 2 3 2 6 2 6 2" xfId="18136" xr:uid="{00000000-0005-0000-0000-0000D5460000}"/>
    <cellStyle name="표준 2 2 3 2 6 2 7" xfId="18137" xr:uid="{00000000-0005-0000-0000-0000D6460000}"/>
    <cellStyle name="표준 2 2 3 2 6 2 8" xfId="18138" xr:uid="{00000000-0005-0000-0000-0000D7460000}"/>
    <cellStyle name="표준 2 2 3 2 6 3" xfId="18139" xr:uid="{00000000-0005-0000-0000-0000D8460000}"/>
    <cellStyle name="표준 2 2 3 2 6 3 2" xfId="18140" xr:uid="{00000000-0005-0000-0000-0000D9460000}"/>
    <cellStyle name="표준 2 2 3 2 6 3 2 2" xfId="18141" xr:uid="{00000000-0005-0000-0000-0000DA460000}"/>
    <cellStyle name="표준 2 2 3 2 6 3 2 2 2" xfId="18142" xr:uid="{00000000-0005-0000-0000-0000DB460000}"/>
    <cellStyle name="표준 2 2 3 2 6 3 2 3" xfId="18143" xr:uid="{00000000-0005-0000-0000-0000DC460000}"/>
    <cellStyle name="표준 2 2 3 2 6 3 3" xfId="18144" xr:uid="{00000000-0005-0000-0000-0000DD460000}"/>
    <cellStyle name="표준 2 2 3 2 6 3 3 2" xfId="18145" xr:uid="{00000000-0005-0000-0000-0000DE460000}"/>
    <cellStyle name="표준 2 2 3 2 6 3 3 2 2" xfId="18146" xr:uid="{00000000-0005-0000-0000-0000DF460000}"/>
    <cellStyle name="표준 2 2 3 2 6 3 3 3" xfId="18147" xr:uid="{00000000-0005-0000-0000-0000E0460000}"/>
    <cellStyle name="표준 2 2 3 2 6 3 4" xfId="18148" xr:uid="{00000000-0005-0000-0000-0000E1460000}"/>
    <cellStyle name="표준 2 2 3 2 6 3 4 2" xfId="18149" xr:uid="{00000000-0005-0000-0000-0000E2460000}"/>
    <cellStyle name="표준 2 2 3 2 6 3 4 2 2" xfId="18150" xr:uid="{00000000-0005-0000-0000-0000E3460000}"/>
    <cellStyle name="표준 2 2 3 2 6 3 4 3" xfId="18151" xr:uid="{00000000-0005-0000-0000-0000E4460000}"/>
    <cellStyle name="표준 2 2 3 2 6 3 5" xfId="18152" xr:uid="{00000000-0005-0000-0000-0000E5460000}"/>
    <cellStyle name="표준 2 2 3 2 6 3 5 2" xfId="18153" xr:uid="{00000000-0005-0000-0000-0000E6460000}"/>
    <cellStyle name="표준 2 2 3 2 6 3 6" xfId="18154" xr:uid="{00000000-0005-0000-0000-0000E7460000}"/>
    <cellStyle name="표준 2 2 3 2 6 4" xfId="18155" xr:uid="{00000000-0005-0000-0000-0000E8460000}"/>
    <cellStyle name="표준 2 2 3 2 6 4 2" xfId="18156" xr:uid="{00000000-0005-0000-0000-0000E9460000}"/>
    <cellStyle name="표준 2 2 3 2 6 4 2 2" xfId="18157" xr:uid="{00000000-0005-0000-0000-0000EA460000}"/>
    <cellStyle name="표준 2 2 3 2 6 4 3" xfId="18158" xr:uid="{00000000-0005-0000-0000-0000EB460000}"/>
    <cellStyle name="표준 2 2 3 2 6 5" xfId="18159" xr:uid="{00000000-0005-0000-0000-0000EC460000}"/>
    <cellStyle name="표준 2 2 3 2 6 5 2" xfId="18160" xr:uid="{00000000-0005-0000-0000-0000ED460000}"/>
    <cellStyle name="표준 2 2 3 2 6 5 2 2" xfId="18161" xr:uid="{00000000-0005-0000-0000-0000EE460000}"/>
    <cellStyle name="표준 2 2 3 2 6 5 3" xfId="18162" xr:uid="{00000000-0005-0000-0000-0000EF460000}"/>
    <cellStyle name="표준 2 2 3 2 6 6" xfId="18163" xr:uid="{00000000-0005-0000-0000-0000F0460000}"/>
    <cellStyle name="표준 2 2 3 2 6 6 2" xfId="18164" xr:uid="{00000000-0005-0000-0000-0000F1460000}"/>
    <cellStyle name="표준 2 2 3 2 6 6 2 2" xfId="18165" xr:uid="{00000000-0005-0000-0000-0000F2460000}"/>
    <cellStyle name="표준 2 2 3 2 6 6 3" xfId="18166" xr:uid="{00000000-0005-0000-0000-0000F3460000}"/>
    <cellStyle name="표준 2 2 3 2 6 7" xfId="18167" xr:uid="{00000000-0005-0000-0000-0000F4460000}"/>
    <cellStyle name="표준 2 2 3 2 6 7 2" xfId="18168" xr:uid="{00000000-0005-0000-0000-0000F5460000}"/>
    <cellStyle name="표준 2 2 3 2 6 8" xfId="18169" xr:uid="{00000000-0005-0000-0000-0000F6460000}"/>
    <cellStyle name="표준 2 2 3 2 6 9" xfId="18170" xr:uid="{00000000-0005-0000-0000-0000F7460000}"/>
    <cellStyle name="표준 2 2 3 2 7" xfId="18171" xr:uid="{00000000-0005-0000-0000-0000F8460000}"/>
    <cellStyle name="표준 2 2 3 2 7 2" xfId="18172" xr:uid="{00000000-0005-0000-0000-0000F9460000}"/>
    <cellStyle name="표준 2 2 3 2 7 2 2" xfId="18173" xr:uid="{00000000-0005-0000-0000-0000FA460000}"/>
    <cellStyle name="표준 2 2 3 2 7 2 2 2" xfId="18174" xr:uid="{00000000-0005-0000-0000-0000FB460000}"/>
    <cellStyle name="표준 2 2 3 2 7 2 2 2 2" xfId="18175" xr:uid="{00000000-0005-0000-0000-0000FC460000}"/>
    <cellStyle name="표준 2 2 3 2 7 2 2 3" xfId="18176" xr:uid="{00000000-0005-0000-0000-0000FD460000}"/>
    <cellStyle name="표준 2 2 3 2 7 2 3" xfId="18177" xr:uid="{00000000-0005-0000-0000-0000FE460000}"/>
    <cellStyle name="표준 2 2 3 2 7 2 3 2" xfId="18178" xr:uid="{00000000-0005-0000-0000-0000FF460000}"/>
    <cellStyle name="표준 2 2 3 2 7 2 3 2 2" xfId="18179" xr:uid="{00000000-0005-0000-0000-000000470000}"/>
    <cellStyle name="표준 2 2 3 2 7 2 3 3" xfId="18180" xr:uid="{00000000-0005-0000-0000-000001470000}"/>
    <cellStyle name="표준 2 2 3 2 7 2 4" xfId="18181" xr:uid="{00000000-0005-0000-0000-000002470000}"/>
    <cellStyle name="표준 2 2 3 2 7 2 4 2" xfId="18182" xr:uid="{00000000-0005-0000-0000-000003470000}"/>
    <cellStyle name="표준 2 2 3 2 7 2 4 2 2" xfId="18183" xr:uid="{00000000-0005-0000-0000-000004470000}"/>
    <cellStyle name="표준 2 2 3 2 7 2 4 3" xfId="18184" xr:uid="{00000000-0005-0000-0000-000005470000}"/>
    <cellStyle name="표준 2 2 3 2 7 2 5" xfId="18185" xr:uid="{00000000-0005-0000-0000-000006470000}"/>
    <cellStyle name="표준 2 2 3 2 7 2 5 2" xfId="18186" xr:uid="{00000000-0005-0000-0000-000007470000}"/>
    <cellStyle name="표준 2 2 3 2 7 2 6" xfId="18187" xr:uid="{00000000-0005-0000-0000-000008470000}"/>
    <cellStyle name="표준 2 2 3 2 7 3" xfId="18188" xr:uid="{00000000-0005-0000-0000-000009470000}"/>
    <cellStyle name="표준 2 2 3 2 7 3 2" xfId="18189" xr:uid="{00000000-0005-0000-0000-00000A470000}"/>
    <cellStyle name="표준 2 2 3 2 7 3 2 2" xfId="18190" xr:uid="{00000000-0005-0000-0000-00000B470000}"/>
    <cellStyle name="표준 2 2 3 2 7 3 3" xfId="18191" xr:uid="{00000000-0005-0000-0000-00000C470000}"/>
    <cellStyle name="표준 2 2 3 2 7 4" xfId="18192" xr:uid="{00000000-0005-0000-0000-00000D470000}"/>
    <cellStyle name="표준 2 2 3 2 7 4 2" xfId="18193" xr:uid="{00000000-0005-0000-0000-00000E470000}"/>
    <cellStyle name="표준 2 2 3 2 7 4 2 2" xfId="18194" xr:uid="{00000000-0005-0000-0000-00000F470000}"/>
    <cellStyle name="표준 2 2 3 2 7 4 3" xfId="18195" xr:uid="{00000000-0005-0000-0000-000010470000}"/>
    <cellStyle name="표준 2 2 3 2 7 5" xfId="18196" xr:uid="{00000000-0005-0000-0000-000011470000}"/>
    <cellStyle name="표준 2 2 3 2 7 5 2" xfId="18197" xr:uid="{00000000-0005-0000-0000-000012470000}"/>
    <cellStyle name="표준 2 2 3 2 7 5 2 2" xfId="18198" xr:uid="{00000000-0005-0000-0000-000013470000}"/>
    <cellStyle name="표준 2 2 3 2 7 5 3" xfId="18199" xr:uid="{00000000-0005-0000-0000-000014470000}"/>
    <cellStyle name="표준 2 2 3 2 7 6" xfId="18200" xr:uid="{00000000-0005-0000-0000-000015470000}"/>
    <cellStyle name="표준 2 2 3 2 7 6 2" xfId="18201" xr:uid="{00000000-0005-0000-0000-000016470000}"/>
    <cellStyle name="표준 2 2 3 2 7 7" xfId="18202" xr:uid="{00000000-0005-0000-0000-000017470000}"/>
    <cellStyle name="표준 2 2 3 2 7 8" xfId="18203" xr:uid="{00000000-0005-0000-0000-000018470000}"/>
    <cellStyle name="표준 2 2 3 2 8" xfId="18204" xr:uid="{00000000-0005-0000-0000-000019470000}"/>
    <cellStyle name="표준 2 2 3 2 8 2" xfId="18205" xr:uid="{00000000-0005-0000-0000-00001A470000}"/>
    <cellStyle name="표준 2 2 3 2 8 2 2" xfId="18206" xr:uid="{00000000-0005-0000-0000-00001B470000}"/>
    <cellStyle name="표준 2 2 3 2 8 2 2 2" xfId="18207" xr:uid="{00000000-0005-0000-0000-00001C470000}"/>
    <cellStyle name="표준 2 2 3 2 8 2 2 2 2" xfId="18208" xr:uid="{00000000-0005-0000-0000-00001D470000}"/>
    <cellStyle name="표준 2 2 3 2 8 2 2 3" xfId="18209" xr:uid="{00000000-0005-0000-0000-00001E470000}"/>
    <cellStyle name="표준 2 2 3 2 8 2 3" xfId="18210" xr:uid="{00000000-0005-0000-0000-00001F470000}"/>
    <cellStyle name="표준 2 2 3 2 8 2 3 2" xfId="18211" xr:uid="{00000000-0005-0000-0000-000020470000}"/>
    <cellStyle name="표준 2 2 3 2 8 2 3 2 2" xfId="18212" xr:uid="{00000000-0005-0000-0000-000021470000}"/>
    <cellStyle name="표준 2 2 3 2 8 2 3 3" xfId="18213" xr:uid="{00000000-0005-0000-0000-000022470000}"/>
    <cellStyle name="표준 2 2 3 2 8 2 4" xfId="18214" xr:uid="{00000000-0005-0000-0000-000023470000}"/>
    <cellStyle name="표준 2 2 3 2 8 2 4 2" xfId="18215" xr:uid="{00000000-0005-0000-0000-000024470000}"/>
    <cellStyle name="표준 2 2 3 2 8 2 4 2 2" xfId="18216" xr:uid="{00000000-0005-0000-0000-000025470000}"/>
    <cellStyle name="표준 2 2 3 2 8 2 4 3" xfId="18217" xr:uid="{00000000-0005-0000-0000-000026470000}"/>
    <cellStyle name="표준 2 2 3 2 8 2 5" xfId="18218" xr:uid="{00000000-0005-0000-0000-000027470000}"/>
    <cellStyle name="표준 2 2 3 2 8 2 5 2" xfId="18219" xr:uid="{00000000-0005-0000-0000-000028470000}"/>
    <cellStyle name="표준 2 2 3 2 8 2 6" xfId="18220" xr:uid="{00000000-0005-0000-0000-000029470000}"/>
    <cellStyle name="표준 2 2 3 2 8 3" xfId="18221" xr:uid="{00000000-0005-0000-0000-00002A470000}"/>
    <cellStyle name="표준 2 2 3 2 8 3 2" xfId="18222" xr:uid="{00000000-0005-0000-0000-00002B470000}"/>
    <cellStyle name="표준 2 2 3 2 8 3 2 2" xfId="18223" xr:uid="{00000000-0005-0000-0000-00002C470000}"/>
    <cellStyle name="표준 2 2 3 2 8 3 3" xfId="18224" xr:uid="{00000000-0005-0000-0000-00002D470000}"/>
    <cellStyle name="표준 2 2 3 2 8 4" xfId="18225" xr:uid="{00000000-0005-0000-0000-00002E470000}"/>
    <cellStyle name="표준 2 2 3 2 8 4 2" xfId="18226" xr:uid="{00000000-0005-0000-0000-00002F470000}"/>
    <cellStyle name="표준 2 2 3 2 8 4 2 2" xfId="18227" xr:uid="{00000000-0005-0000-0000-000030470000}"/>
    <cellStyle name="표준 2 2 3 2 8 4 3" xfId="18228" xr:uid="{00000000-0005-0000-0000-000031470000}"/>
    <cellStyle name="표준 2 2 3 2 8 5" xfId="18229" xr:uid="{00000000-0005-0000-0000-000032470000}"/>
    <cellStyle name="표준 2 2 3 2 8 5 2" xfId="18230" xr:uid="{00000000-0005-0000-0000-000033470000}"/>
    <cellStyle name="표준 2 2 3 2 8 5 2 2" xfId="18231" xr:uid="{00000000-0005-0000-0000-000034470000}"/>
    <cellStyle name="표준 2 2 3 2 8 5 3" xfId="18232" xr:uid="{00000000-0005-0000-0000-000035470000}"/>
    <cellStyle name="표준 2 2 3 2 8 6" xfId="18233" xr:uid="{00000000-0005-0000-0000-000036470000}"/>
    <cellStyle name="표준 2 2 3 2 8 6 2" xfId="18234" xr:uid="{00000000-0005-0000-0000-000037470000}"/>
    <cellStyle name="표준 2 2 3 2 8 7" xfId="18235" xr:uid="{00000000-0005-0000-0000-000038470000}"/>
    <cellStyle name="표준 2 2 3 2 8 8" xfId="18236" xr:uid="{00000000-0005-0000-0000-000039470000}"/>
    <cellStyle name="표준 2 2 3 2 9" xfId="18237" xr:uid="{00000000-0005-0000-0000-00003A470000}"/>
    <cellStyle name="표준 2 2 3 2 9 2" xfId="18238" xr:uid="{00000000-0005-0000-0000-00003B470000}"/>
    <cellStyle name="표준 2 2 3 2 9 2 2" xfId="18239" xr:uid="{00000000-0005-0000-0000-00003C470000}"/>
    <cellStyle name="표준 2 2 3 2 9 2 2 2" xfId="18240" xr:uid="{00000000-0005-0000-0000-00003D470000}"/>
    <cellStyle name="표준 2 2 3 2 9 2 3" xfId="18241" xr:uid="{00000000-0005-0000-0000-00003E470000}"/>
    <cellStyle name="표준 2 2 3 2 9 3" xfId="18242" xr:uid="{00000000-0005-0000-0000-00003F470000}"/>
    <cellStyle name="표준 2 2 3 2 9 3 2" xfId="18243" xr:uid="{00000000-0005-0000-0000-000040470000}"/>
    <cellStyle name="표준 2 2 3 2 9 3 2 2" xfId="18244" xr:uid="{00000000-0005-0000-0000-000041470000}"/>
    <cellStyle name="표준 2 2 3 2 9 3 3" xfId="18245" xr:uid="{00000000-0005-0000-0000-000042470000}"/>
    <cellStyle name="표준 2 2 3 2 9 4" xfId="18246" xr:uid="{00000000-0005-0000-0000-000043470000}"/>
    <cellStyle name="표준 2 2 3 2 9 4 2" xfId="18247" xr:uid="{00000000-0005-0000-0000-000044470000}"/>
    <cellStyle name="표준 2 2 3 2 9 4 2 2" xfId="18248" xr:uid="{00000000-0005-0000-0000-000045470000}"/>
    <cellStyle name="표준 2 2 3 2 9 4 3" xfId="18249" xr:uid="{00000000-0005-0000-0000-000046470000}"/>
    <cellStyle name="표준 2 2 3 2 9 5" xfId="18250" xr:uid="{00000000-0005-0000-0000-000047470000}"/>
    <cellStyle name="표준 2 2 3 2 9 5 2" xfId="18251" xr:uid="{00000000-0005-0000-0000-000048470000}"/>
    <cellStyle name="표준 2 2 3 2 9 6" xfId="18252" xr:uid="{00000000-0005-0000-0000-000049470000}"/>
    <cellStyle name="표준 2 2 3 3" xfId="18253" xr:uid="{00000000-0005-0000-0000-00004A470000}"/>
    <cellStyle name="표준 2 2 3 3 10" xfId="18254" xr:uid="{00000000-0005-0000-0000-00004B470000}"/>
    <cellStyle name="표준 2 2 3 3 10 2" xfId="18255" xr:uid="{00000000-0005-0000-0000-00004C470000}"/>
    <cellStyle name="표준 2 2 3 3 10 2 2" xfId="18256" xr:uid="{00000000-0005-0000-0000-00004D470000}"/>
    <cellStyle name="표준 2 2 3 3 10 3" xfId="18257" xr:uid="{00000000-0005-0000-0000-00004E470000}"/>
    <cellStyle name="표준 2 2 3 3 11" xfId="18258" xr:uid="{00000000-0005-0000-0000-00004F470000}"/>
    <cellStyle name="표준 2 2 3 3 11 2" xfId="18259" xr:uid="{00000000-0005-0000-0000-000050470000}"/>
    <cellStyle name="표준 2 2 3 3 11 2 2" xfId="18260" xr:uid="{00000000-0005-0000-0000-000051470000}"/>
    <cellStyle name="표준 2 2 3 3 11 3" xfId="18261" xr:uid="{00000000-0005-0000-0000-000052470000}"/>
    <cellStyle name="표준 2 2 3 3 12" xfId="18262" xr:uid="{00000000-0005-0000-0000-000053470000}"/>
    <cellStyle name="표준 2 2 3 3 12 2" xfId="18263" xr:uid="{00000000-0005-0000-0000-000054470000}"/>
    <cellStyle name="표준 2 2 3 3 13" xfId="18264" xr:uid="{00000000-0005-0000-0000-000055470000}"/>
    <cellStyle name="표준 2 2 3 3 14" xfId="18265" xr:uid="{00000000-0005-0000-0000-000056470000}"/>
    <cellStyle name="표준 2 2 3 3 2" xfId="18266" xr:uid="{00000000-0005-0000-0000-000057470000}"/>
    <cellStyle name="표준 2 2 3 3 2 10" xfId="18267" xr:uid="{00000000-0005-0000-0000-000058470000}"/>
    <cellStyle name="표준 2 2 3 3 2 11" xfId="18268" xr:uid="{00000000-0005-0000-0000-000059470000}"/>
    <cellStyle name="표준 2 2 3 3 2 2" xfId="18269" xr:uid="{00000000-0005-0000-0000-00005A470000}"/>
    <cellStyle name="표준 2 2 3 3 2 2 2" xfId="18270" xr:uid="{00000000-0005-0000-0000-00005B470000}"/>
    <cellStyle name="표준 2 2 3 3 2 2 2 2" xfId="18271" xr:uid="{00000000-0005-0000-0000-00005C470000}"/>
    <cellStyle name="표준 2 2 3 3 2 2 2 2 2" xfId="18272" xr:uid="{00000000-0005-0000-0000-00005D470000}"/>
    <cellStyle name="표준 2 2 3 3 2 2 2 2 2 2" xfId="18273" xr:uid="{00000000-0005-0000-0000-00005E470000}"/>
    <cellStyle name="표준 2 2 3 3 2 2 2 2 3" xfId="18274" xr:uid="{00000000-0005-0000-0000-00005F470000}"/>
    <cellStyle name="표준 2 2 3 3 2 2 2 3" xfId="18275" xr:uid="{00000000-0005-0000-0000-000060470000}"/>
    <cellStyle name="표준 2 2 3 3 2 2 2 3 2" xfId="18276" xr:uid="{00000000-0005-0000-0000-000061470000}"/>
    <cellStyle name="표준 2 2 3 3 2 2 2 3 2 2" xfId="18277" xr:uid="{00000000-0005-0000-0000-000062470000}"/>
    <cellStyle name="표준 2 2 3 3 2 2 2 3 3" xfId="18278" xr:uid="{00000000-0005-0000-0000-000063470000}"/>
    <cellStyle name="표준 2 2 3 3 2 2 2 4" xfId="18279" xr:uid="{00000000-0005-0000-0000-000064470000}"/>
    <cellStyle name="표준 2 2 3 3 2 2 2 4 2" xfId="18280" xr:uid="{00000000-0005-0000-0000-000065470000}"/>
    <cellStyle name="표준 2 2 3 3 2 2 2 4 2 2" xfId="18281" xr:uid="{00000000-0005-0000-0000-000066470000}"/>
    <cellStyle name="표준 2 2 3 3 2 2 2 4 3" xfId="18282" xr:uid="{00000000-0005-0000-0000-000067470000}"/>
    <cellStyle name="표준 2 2 3 3 2 2 2 5" xfId="18283" xr:uid="{00000000-0005-0000-0000-000068470000}"/>
    <cellStyle name="표준 2 2 3 3 2 2 2 5 2" xfId="18284" xr:uid="{00000000-0005-0000-0000-000069470000}"/>
    <cellStyle name="표준 2 2 3 3 2 2 2 6" xfId="18285" xr:uid="{00000000-0005-0000-0000-00006A470000}"/>
    <cellStyle name="표준 2 2 3 3 2 2 3" xfId="18286" xr:uid="{00000000-0005-0000-0000-00006B470000}"/>
    <cellStyle name="표준 2 2 3 3 2 2 3 2" xfId="18287" xr:uid="{00000000-0005-0000-0000-00006C470000}"/>
    <cellStyle name="표준 2 2 3 3 2 2 3 2 2" xfId="18288" xr:uid="{00000000-0005-0000-0000-00006D470000}"/>
    <cellStyle name="표준 2 2 3 3 2 2 3 3" xfId="18289" xr:uid="{00000000-0005-0000-0000-00006E470000}"/>
    <cellStyle name="표준 2 2 3 3 2 2 4" xfId="18290" xr:uid="{00000000-0005-0000-0000-00006F470000}"/>
    <cellStyle name="표준 2 2 3 3 2 2 4 2" xfId="18291" xr:uid="{00000000-0005-0000-0000-000070470000}"/>
    <cellStyle name="표준 2 2 3 3 2 2 4 2 2" xfId="18292" xr:uid="{00000000-0005-0000-0000-000071470000}"/>
    <cellStyle name="표준 2 2 3 3 2 2 4 3" xfId="18293" xr:uid="{00000000-0005-0000-0000-000072470000}"/>
    <cellStyle name="표준 2 2 3 3 2 2 5" xfId="18294" xr:uid="{00000000-0005-0000-0000-000073470000}"/>
    <cellStyle name="표준 2 2 3 3 2 2 5 2" xfId="18295" xr:uid="{00000000-0005-0000-0000-000074470000}"/>
    <cellStyle name="표준 2 2 3 3 2 2 5 2 2" xfId="18296" xr:uid="{00000000-0005-0000-0000-000075470000}"/>
    <cellStyle name="표준 2 2 3 3 2 2 5 3" xfId="18297" xr:uid="{00000000-0005-0000-0000-000076470000}"/>
    <cellStyle name="표준 2 2 3 3 2 2 6" xfId="18298" xr:uid="{00000000-0005-0000-0000-000077470000}"/>
    <cellStyle name="표준 2 2 3 3 2 2 6 2" xfId="18299" xr:uid="{00000000-0005-0000-0000-000078470000}"/>
    <cellStyle name="표준 2 2 3 3 2 2 6 2 2" xfId="18300" xr:uid="{00000000-0005-0000-0000-000079470000}"/>
    <cellStyle name="표준 2 2 3 3 2 2 6 3" xfId="18301" xr:uid="{00000000-0005-0000-0000-00007A470000}"/>
    <cellStyle name="표준 2 2 3 3 2 2 7" xfId="18302" xr:uid="{00000000-0005-0000-0000-00007B470000}"/>
    <cellStyle name="표준 2 2 3 3 2 2 7 2" xfId="18303" xr:uid="{00000000-0005-0000-0000-00007C470000}"/>
    <cellStyle name="표준 2 2 3 3 2 2 8" xfId="18304" xr:uid="{00000000-0005-0000-0000-00007D470000}"/>
    <cellStyle name="표준 2 2 3 3 2 2 9" xfId="18305" xr:uid="{00000000-0005-0000-0000-00007E470000}"/>
    <cellStyle name="표준 2 2 3 3 2 3" xfId="18306" xr:uid="{00000000-0005-0000-0000-00007F470000}"/>
    <cellStyle name="표준 2 2 3 3 2 3 2" xfId="18307" xr:uid="{00000000-0005-0000-0000-000080470000}"/>
    <cellStyle name="표준 2 2 3 3 2 3 2 2" xfId="18308" xr:uid="{00000000-0005-0000-0000-000081470000}"/>
    <cellStyle name="표준 2 2 3 3 2 3 2 2 2" xfId="18309" xr:uid="{00000000-0005-0000-0000-000082470000}"/>
    <cellStyle name="표준 2 2 3 3 2 3 2 3" xfId="18310" xr:uid="{00000000-0005-0000-0000-000083470000}"/>
    <cellStyle name="표준 2 2 3 3 2 3 3" xfId="18311" xr:uid="{00000000-0005-0000-0000-000084470000}"/>
    <cellStyle name="표준 2 2 3 3 2 3 3 2" xfId="18312" xr:uid="{00000000-0005-0000-0000-000085470000}"/>
    <cellStyle name="표준 2 2 3 3 2 3 3 2 2" xfId="18313" xr:uid="{00000000-0005-0000-0000-000086470000}"/>
    <cellStyle name="표준 2 2 3 3 2 3 3 3" xfId="18314" xr:uid="{00000000-0005-0000-0000-000087470000}"/>
    <cellStyle name="표준 2 2 3 3 2 3 4" xfId="18315" xr:uid="{00000000-0005-0000-0000-000088470000}"/>
    <cellStyle name="표준 2 2 3 3 2 3 4 2" xfId="18316" xr:uid="{00000000-0005-0000-0000-000089470000}"/>
    <cellStyle name="표준 2 2 3 3 2 3 4 2 2" xfId="18317" xr:uid="{00000000-0005-0000-0000-00008A470000}"/>
    <cellStyle name="표준 2 2 3 3 2 3 4 3" xfId="18318" xr:uid="{00000000-0005-0000-0000-00008B470000}"/>
    <cellStyle name="표준 2 2 3 3 2 3 5" xfId="18319" xr:uid="{00000000-0005-0000-0000-00008C470000}"/>
    <cellStyle name="표준 2 2 3 3 2 3 5 2" xfId="18320" xr:uid="{00000000-0005-0000-0000-00008D470000}"/>
    <cellStyle name="표준 2 2 3 3 2 3 6" xfId="18321" xr:uid="{00000000-0005-0000-0000-00008E470000}"/>
    <cellStyle name="표준 2 2 3 3 2 4" xfId="18322" xr:uid="{00000000-0005-0000-0000-00008F470000}"/>
    <cellStyle name="표준 2 2 3 3 2 4 2" xfId="18323" xr:uid="{00000000-0005-0000-0000-000090470000}"/>
    <cellStyle name="표준 2 2 3 3 2 4 2 2" xfId="18324" xr:uid="{00000000-0005-0000-0000-000091470000}"/>
    <cellStyle name="표준 2 2 3 3 2 4 2 2 2" xfId="18325" xr:uid="{00000000-0005-0000-0000-000092470000}"/>
    <cellStyle name="표준 2 2 3 3 2 4 2 3" xfId="18326" xr:uid="{00000000-0005-0000-0000-000093470000}"/>
    <cellStyle name="표준 2 2 3 3 2 4 3" xfId="18327" xr:uid="{00000000-0005-0000-0000-000094470000}"/>
    <cellStyle name="표준 2 2 3 3 2 4 3 2" xfId="18328" xr:uid="{00000000-0005-0000-0000-000095470000}"/>
    <cellStyle name="표준 2 2 3 3 2 4 3 2 2" xfId="18329" xr:uid="{00000000-0005-0000-0000-000096470000}"/>
    <cellStyle name="표준 2 2 3 3 2 4 3 3" xfId="18330" xr:uid="{00000000-0005-0000-0000-000097470000}"/>
    <cellStyle name="표준 2 2 3 3 2 4 4" xfId="18331" xr:uid="{00000000-0005-0000-0000-000098470000}"/>
    <cellStyle name="표준 2 2 3 3 2 4 4 2" xfId="18332" xr:uid="{00000000-0005-0000-0000-000099470000}"/>
    <cellStyle name="표준 2 2 3 3 2 4 4 2 2" xfId="18333" xr:uid="{00000000-0005-0000-0000-00009A470000}"/>
    <cellStyle name="표준 2 2 3 3 2 4 4 3" xfId="18334" xr:uid="{00000000-0005-0000-0000-00009B470000}"/>
    <cellStyle name="표준 2 2 3 3 2 4 5" xfId="18335" xr:uid="{00000000-0005-0000-0000-00009C470000}"/>
    <cellStyle name="표준 2 2 3 3 2 4 5 2" xfId="18336" xr:uid="{00000000-0005-0000-0000-00009D470000}"/>
    <cellStyle name="표준 2 2 3 3 2 4 6" xfId="18337" xr:uid="{00000000-0005-0000-0000-00009E470000}"/>
    <cellStyle name="표준 2 2 3 3 2 5" xfId="18338" xr:uid="{00000000-0005-0000-0000-00009F470000}"/>
    <cellStyle name="표준 2 2 3 3 2 5 2" xfId="18339" xr:uid="{00000000-0005-0000-0000-0000A0470000}"/>
    <cellStyle name="표준 2 2 3 3 2 5 2 2" xfId="18340" xr:uid="{00000000-0005-0000-0000-0000A1470000}"/>
    <cellStyle name="표준 2 2 3 3 2 5 3" xfId="18341" xr:uid="{00000000-0005-0000-0000-0000A2470000}"/>
    <cellStyle name="표준 2 2 3 3 2 6" xfId="18342" xr:uid="{00000000-0005-0000-0000-0000A3470000}"/>
    <cellStyle name="표준 2 2 3 3 2 6 2" xfId="18343" xr:uid="{00000000-0005-0000-0000-0000A4470000}"/>
    <cellStyle name="표준 2 2 3 3 2 6 2 2" xfId="18344" xr:uid="{00000000-0005-0000-0000-0000A5470000}"/>
    <cellStyle name="표준 2 2 3 3 2 6 3" xfId="18345" xr:uid="{00000000-0005-0000-0000-0000A6470000}"/>
    <cellStyle name="표준 2 2 3 3 2 7" xfId="18346" xr:uid="{00000000-0005-0000-0000-0000A7470000}"/>
    <cellStyle name="표준 2 2 3 3 2 7 2" xfId="18347" xr:uid="{00000000-0005-0000-0000-0000A8470000}"/>
    <cellStyle name="표준 2 2 3 3 2 7 2 2" xfId="18348" xr:uid="{00000000-0005-0000-0000-0000A9470000}"/>
    <cellStyle name="표준 2 2 3 3 2 7 3" xfId="18349" xr:uid="{00000000-0005-0000-0000-0000AA470000}"/>
    <cellStyle name="표준 2 2 3 3 2 8" xfId="18350" xr:uid="{00000000-0005-0000-0000-0000AB470000}"/>
    <cellStyle name="표준 2 2 3 3 2 8 2" xfId="18351" xr:uid="{00000000-0005-0000-0000-0000AC470000}"/>
    <cellStyle name="표준 2 2 3 3 2 8 2 2" xfId="18352" xr:uid="{00000000-0005-0000-0000-0000AD470000}"/>
    <cellStyle name="표준 2 2 3 3 2 8 3" xfId="18353" xr:uid="{00000000-0005-0000-0000-0000AE470000}"/>
    <cellStyle name="표준 2 2 3 3 2 9" xfId="18354" xr:uid="{00000000-0005-0000-0000-0000AF470000}"/>
    <cellStyle name="표준 2 2 3 3 2 9 2" xfId="18355" xr:uid="{00000000-0005-0000-0000-0000B0470000}"/>
    <cellStyle name="표준 2 2 3 3 3" xfId="18356" xr:uid="{00000000-0005-0000-0000-0000B1470000}"/>
    <cellStyle name="표준 2 2 3 3 3 10" xfId="18357" xr:uid="{00000000-0005-0000-0000-0000B2470000}"/>
    <cellStyle name="표준 2 2 3 3 3 11" xfId="18358" xr:uid="{00000000-0005-0000-0000-0000B3470000}"/>
    <cellStyle name="표준 2 2 3 3 3 2" xfId="18359" xr:uid="{00000000-0005-0000-0000-0000B4470000}"/>
    <cellStyle name="표준 2 2 3 3 3 2 2" xfId="18360" xr:uid="{00000000-0005-0000-0000-0000B5470000}"/>
    <cellStyle name="표준 2 2 3 3 3 2 2 2" xfId="18361" xr:uid="{00000000-0005-0000-0000-0000B6470000}"/>
    <cellStyle name="표준 2 2 3 3 3 2 2 2 2" xfId="18362" xr:uid="{00000000-0005-0000-0000-0000B7470000}"/>
    <cellStyle name="표준 2 2 3 3 3 2 2 2 2 2" xfId="18363" xr:uid="{00000000-0005-0000-0000-0000B8470000}"/>
    <cellStyle name="표준 2 2 3 3 3 2 2 2 3" xfId="18364" xr:uid="{00000000-0005-0000-0000-0000B9470000}"/>
    <cellStyle name="표준 2 2 3 3 3 2 2 3" xfId="18365" xr:uid="{00000000-0005-0000-0000-0000BA470000}"/>
    <cellStyle name="표준 2 2 3 3 3 2 2 3 2" xfId="18366" xr:uid="{00000000-0005-0000-0000-0000BB470000}"/>
    <cellStyle name="표준 2 2 3 3 3 2 2 3 2 2" xfId="18367" xr:uid="{00000000-0005-0000-0000-0000BC470000}"/>
    <cellStyle name="표준 2 2 3 3 3 2 2 3 3" xfId="18368" xr:uid="{00000000-0005-0000-0000-0000BD470000}"/>
    <cellStyle name="표준 2 2 3 3 3 2 2 4" xfId="18369" xr:uid="{00000000-0005-0000-0000-0000BE470000}"/>
    <cellStyle name="표준 2 2 3 3 3 2 2 4 2" xfId="18370" xr:uid="{00000000-0005-0000-0000-0000BF470000}"/>
    <cellStyle name="표준 2 2 3 3 3 2 2 4 2 2" xfId="18371" xr:uid="{00000000-0005-0000-0000-0000C0470000}"/>
    <cellStyle name="표준 2 2 3 3 3 2 2 4 3" xfId="18372" xr:uid="{00000000-0005-0000-0000-0000C1470000}"/>
    <cellStyle name="표준 2 2 3 3 3 2 2 5" xfId="18373" xr:uid="{00000000-0005-0000-0000-0000C2470000}"/>
    <cellStyle name="표준 2 2 3 3 3 2 2 5 2" xfId="18374" xr:uid="{00000000-0005-0000-0000-0000C3470000}"/>
    <cellStyle name="표준 2 2 3 3 3 2 2 6" xfId="18375" xr:uid="{00000000-0005-0000-0000-0000C4470000}"/>
    <cellStyle name="표준 2 2 3 3 3 2 3" xfId="18376" xr:uid="{00000000-0005-0000-0000-0000C5470000}"/>
    <cellStyle name="표준 2 2 3 3 3 2 3 2" xfId="18377" xr:uid="{00000000-0005-0000-0000-0000C6470000}"/>
    <cellStyle name="표준 2 2 3 3 3 2 3 2 2" xfId="18378" xr:uid="{00000000-0005-0000-0000-0000C7470000}"/>
    <cellStyle name="표준 2 2 3 3 3 2 3 3" xfId="18379" xr:uid="{00000000-0005-0000-0000-0000C8470000}"/>
    <cellStyle name="표준 2 2 3 3 3 2 4" xfId="18380" xr:uid="{00000000-0005-0000-0000-0000C9470000}"/>
    <cellStyle name="표준 2 2 3 3 3 2 4 2" xfId="18381" xr:uid="{00000000-0005-0000-0000-0000CA470000}"/>
    <cellStyle name="표준 2 2 3 3 3 2 4 2 2" xfId="18382" xr:uid="{00000000-0005-0000-0000-0000CB470000}"/>
    <cellStyle name="표준 2 2 3 3 3 2 4 3" xfId="18383" xr:uid="{00000000-0005-0000-0000-0000CC470000}"/>
    <cellStyle name="표준 2 2 3 3 3 2 5" xfId="18384" xr:uid="{00000000-0005-0000-0000-0000CD470000}"/>
    <cellStyle name="표준 2 2 3 3 3 2 5 2" xfId="18385" xr:uid="{00000000-0005-0000-0000-0000CE470000}"/>
    <cellStyle name="표준 2 2 3 3 3 2 5 2 2" xfId="18386" xr:uid="{00000000-0005-0000-0000-0000CF470000}"/>
    <cellStyle name="표준 2 2 3 3 3 2 5 3" xfId="18387" xr:uid="{00000000-0005-0000-0000-0000D0470000}"/>
    <cellStyle name="표준 2 2 3 3 3 2 6" xfId="18388" xr:uid="{00000000-0005-0000-0000-0000D1470000}"/>
    <cellStyle name="표준 2 2 3 3 3 2 6 2" xfId="18389" xr:uid="{00000000-0005-0000-0000-0000D2470000}"/>
    <cellStyle name="표준 2 2 3 3 3 2 6 2 2" xfId="18390" xr:uid="{00000000-0005-0000-0000-0000D3470000}"/>
    <cellStyle name="표준 2 2 3 3 3 2 6 3" xfId="18391" xr:uid="{00000000-0005-0000-0000-0000D4470000}"/>
    <cellStyle name="표준 2 2 3 3 3 2 7" xfId="18392" xr:uid="{00000000-0005-0000-0000-0000D5470000}"/>
    <cellStyle name="표준 2 2 3 3 3 2 7 2" xfId="18393" xr:uid="{00000000-0005-0000-0000-0000D6470000}"/>
    <cellStyle name="표준 2 2 3 3 3 2 8" xfId="18394" xr:uid="{00000000-0005-0000-0000-0000D7470000}"/>
    <cellStyle name="표준 2 2 3 3 3 2 9" xfId="18395" xr:uid="{00000000-0005-0000-0000-0000D8470000}"/>
    <cellStyle name="표준 2 2 3 3 3 3" xfId="18396" xr:uid="{00000000-0005-0000-0000-0000D9470000}"/>
    <cellStyle name="표준 2 2 3 3 3 3 2" xfId="18397" xr:uid="{00000000-0005-0000-0000-0000DA470000}"/>
    <cellStyle name="표준 2 2 3 3 3 3 2 2" xfId="18398" xr:uid="{00000000-0005-0000-0000-0000DB470000}"/>
    <cellStyle name="표준 2 2 3 3 3 3 2 2 2" xfId="18399" xr:uid="{00000000-0005-0000-0000-0000DC470000}"/>
    <cellStyle name="표준 2 2 3 3 3 3 2 3" xfId="18400" xr:uid="{00000000-0005-0000-0000-0000DD470000}"/>
    <cellStyle name="표준 2 2 3 3 3 3 3" xfId="18401" xr:uid="{00000000-0005-0000-0000-0000DE470000}"/>
    <cellStyle name="표준 2 2 3 3 3 3 3 2" xfId="18402" xr:uid="{00000000-0005-0000-0000-0000DF470000}"/>
    <cellStyle name="표준 2 2 3 3 3 3 3 2 2" xfId="18403" xr:uid="{00000000-0005-0000-0000-0000E0470000}"/>
    <cellStyle name="표준 2 2 3 3 3 3 3 3" xfId="18404" xr:uid="{00000000-0005-0000-0000-0000E1470000}"/>
    <cellStyle name="표준 2 2 3 3 3 3 4" xfId="18405" xr:uid="{00000000-0005-0000-0000-0000E2470000}"/>
    <cellStyle name="표준 2 2 3 3 3 3 4 2" xfId="18406" xr:uid="{00000000-0005-0000-0000-0000E3470000}"/>
    <cellStyle name="표준 2 2 3 3 3 3 4 2 2" xfId="18407" xr:uid="{00000000-0005-0000-0000-0000E4470000}"/>
    <cellStyle name="표준 2 2 3 3 3 3 4 3" xfId="18408" xr:uid="{00000000-0005-0000-0000-0000E5470000}"/>
    <cellStyle name="표준 2 2 3 3 3 3 5" xfId="18409" xr:uid="{00000000-0005-0000-0000-0000E6470000}"/>
    <cellStyle name="표준 2 2 3 3 3 3 5 2" xfId="18410" xr:uid="{00000000-0005-0000-0000-0000E7470000}"/>
    <cellStyle name="표준 2 2 3 3 3 3 6" xfId="18411" xr:uid="{00000000-0005-0000-0000-0000E8470000}"/>
    <cellStyle name="표준 2 2 3 3 3 4" xfId="18412" xr:uid="{00000000-0005-0000-0000-0000E9470000}"/>
    <cellStyle name="표준 2 2 3 3 3 4 2" xfId="18413" xr:uid="{00000000-0005-0000-0000-0000EA470000}"/>
    <cellStyle name="표준 2 2 3 3 3 4 2 2" xfId="18414" xr:uid="{00000000-0005-0000-0000-0000EB470000}"/>
    <cellStyle name="표준 2 2 3 3 3 4 2 2 2" xfId="18415" xr:uid="{00000000-0005-0000-0000-0000EC470000}"/>
    <cellStyle name="표준 2 2 3 3 3 4 2 3" xfId="18416" xr:uid="{00000000-0005-0000-0000-0000ED470000}"/>
    <cellStyle name="표준 2 2 3 3 3 4 3" xfId="18417" xr:uid="{00000000-0005-0000-0000-0000EE470000}"/>
    <cellStyle name="표준 2 2 3 3 3 4 3 2" xfId="18418" xr:uid="{00000000-0005-0000-0000-0000EF470000}"/>
    <cellStyle name="표준 2 2 3 3 3 4 3 2 2" xfId="18419" xr:uid="{00000000-0005-0000-0000-0000F0470000}"/>
    <cellStyle name="표준 2 2 3 3 3 4 3 3" xfId="18420" xr:uid="{00000000-0005-0000-0000-0000F1470000}"/>
    <cellStyle name="표준 2 2 3 3 3 4 4" xfId="18421" xr:uid="{00000000-0005-0000-0000-0000F2470000}"/>
    <cellStyle name="표준 2 2 3 3 3 4 4 2" xfId="18422" xr:uid="{00000000-0005-0000-0000-0000F3470000}"/>
    <cellStyle name="표준 2 2 3 3 3 4 4 2 2" xfId="18423" xr:uid="{00000000-0005-0000-0000-0000F4470000}"/>
    <cellStyle name="표준 2 2 3 3 3 4 4 3" xfId="18424" xr:uid="{00000000-0005-0000-0000-0000F5470000}"/>
    <cellStyle name="표준 2 2 3 3 3 4 5" xfId="18425" xr:uid="{00000000-0005-0000-0000-0000F6470000}"/>
    <cellStyle name="표준 2 2 3 3 3 4 5 2" xfId="18426" xr:uid="{00000000-0005-0000-0000-0000F7470000}"/>
    <cellStyle name="표준 2 2 3 3 3 4 6" xfId="18427" xr:uid="{00000000-0005-0000-0000-0000F8470000}"/>
    <cellStyle name="표준 2 2 3 3 3 5" xfId="18428" xr:uid="{00000000-0005-0000-0000-0000F9470000}"/>
    <cellStyle name="표준 2 2 3 3 3 5 2" xfId="18429" xr:uid="{00000000-0005-0000-0000-0000FA470000}"/>
    <cellStyle name="표준 2 2 3 3 3 5 2 2" xfId="18430" xr:uid="{00000000-0005-0000-0000-0000FB470000}"/>
    <cellStyle name="표준 2 2 3 3 3 5 3" xfId="18431" xr:uid="{00000000-0005-0000-0000-0000FC470000}"/>
    <cellStyle name="표준 2 2 3 3 3 6" xfId="18432" xr:uid="{00000000-0005-0000-0000-0000FD470000}"/>
    <cellStyle name="표준 2 2 3 3 3 6 2" xfId="18433" xr:uid="{00000000-0005-0000-0000-0000FE470000}"/>
    <cellStyle name="표준 2 2 3 3 3 6 2 2" xfId="18434" xr:uid="{00000000-0005-0000-0000-0000FF470000}"/>
    <cellStyle name="표준 2 2 3 3 3 6 3" xfId="18435" xr:uid="{00000000-0005-0000-0000-000000480000}"/>
    <cellStyle name="표준 2 2 3 3 3 7" xfId="18436" xr:uid="{00000000-0005-0000-0000-000001480000}"/>
    <cellStyle name="표준 2 2 3 3 3 7 2" xfId="18437" xr:uid="{00000000-0005-0000-0000-000002480000}"/>
    <cellStyle name="표준 2 2 3 3 3 7 2 2" xfId="18438" xr:uid="{00000000-0005-0000-0000-000003480000}"/>
    <cellStyle name="표준 2 2 3 3 3 7 3" xfId="18439" xr:uid="{00000000-0005-0000-0000-000004480000}"/>
    <cellStyle name="표준 2 2 3 3 3 8" xfId="18440" xr:uid="{00000000-0005-0000-0000-000005480000}"/>
    <cellStyle name="표준 2 2 3 3 3 8 2" xfId="18441" xr:uid="{00000000-0005-0000-0000-000006480000}"/>
    <cellStyle name="표준 2 2 3 3 3 8 2 2" xfId="18442" xr:uid="{00000000-0005-0000-0000-000007480000}"/>
    <cellStyle name="표준 2 2 3 3 3 8 3" xfId="18443" xr:uid="{00000000-0005-0000-0000-000008480000}"/>
    <cellStyle name="표준 2 2 3 3 3 9" xfId="18444" xr:uid="{00000000-0005-0000-0000-000009480000}"/>
    <cellStyle name="표준 2 2 3 3 3 9 2" xfId="18445" xr:uid="{00000000-0005-0000-0000-00000A480000}"/>
    <cellStyle name="표준 2 2 3 3 4" xfId="18446" xr:uid="{00000000-0005-0000-0000-00000B480000}"/>
    <cellStyle name="표준 2 2 3 3 4 10" xfId="18447" xr:uid="{00000000-0005-0000-0000-00000C480000}"/>
    <cellStyle name="표준 2 2 3 3 4 2" xfId="18448" xr:uid="{00000000-0005-0000-0000-00000D480000}"/>
    <cellStyle name="표준 2 2 3 3 4 2 2" xfId="18449" xr:uid="{00000000-0005-0000-0000-00000E480000}"/>
    <cellStyle name="표준 2 2 3 3 4 2 2 2" xfId="18450" xr:uid="{00000000-0005-0000-0000-00000F480000}"/>
    <cellStyle name="표준 2 2 3 3 4 2 2 2 2" xfId="18451" xr:uid="{00000000-0005-0000-0000-000010480000}"/>
    <cellStyle name="표준 2 2 3 3 4 2 2 2 2 2" xfId="18452" xr:uid="{00000000-0005-0000-0000-000011480000}"/>
    <cellStyle name="표준 2 2 3 3 4 2 2 2 3" xfId="18453" xr:uid="{00000000-0005-0000-0000-000012480000}"/>
    <cellStyle name="표준 2 2 3 3 4 2 2 3" xfId="18454" xr:uid="{00000000-0005-0000-0000-000013480000}"/>
    <cellStyle name="표준 2 2 3 3 4 2 2 3 2" xfId="18455" xr:uid="{00000000-0005-0000-0000-000014480000}"/>
    <cellStyle name="표준 2 2 3 3 4 2 2 3 2 2" xfId="18456" xr:uid="{00000000-0005-0000-0000-000015480000}"/>
    <cellStyle name="표준 2 2 3 3 4 2 2 3 3" xfId="18457" xr:uid="{00000000-0005-0000-0000-000016480000}"/>
    <cellStyle name="표준 2 2 3 3 4 2 2 4" xfId="18458" xr:uid="{00000000-0005-0000-0000-000017480000}"/>
    <cellStyle name="표준 2 2 3 3 4 2 2 4 2" xfId="18459" xr:uid="{00000000-0005-0000-0000-000018480000}"/>
    <cellStyle name="표준 2 2 3 3 4 2 2 4 2 2" xfId="18460" xr:uid="{00000000-0005-0000-0000-000019480000}"/>
    <cellStyle name="표준 2 2 3 3 4 2 2 4 3" xfId="18461" xr:uid="{00000000-0005-0000-0000-00001A480000}"/>
    <cellStyle name="표준 2 2 3 3 4 2 2 5" xfId="18462" xr:uid="{00000000-0005-0000-0000-00001B480000}"/>
    <cellStyle name="표준 2 2 3 3 4 2 2 5 2" xfId="18463" xr:uid="{00000000-0005-0000-0000-00001C480000}"/>
    <cellStyle name="표준 2 2 3 3 4 2 2 6" xfId="18464" xr:uid="{00000000-0005-0000-0000-00001D480000}"/>
    <cellStyle name="표준 2 2 3 3 4 2 3" xfId="18465" xr:uid="{00000000-0005-0000-0000-00001E480000}"/>
    <cellStyle name="표준 2 2 3 3 4 2 3 2" xfId="18466" xr:uid="{00000000-0005-0000-0000-00001F480000}"/>
    <cellStyle name="표준 2 2 3 3 4 2 3 2 2" xfId="18467" xr:uid="{00000000-0005-0000-0000-000020480000}"/>
    <cellStyle name="표준 2 2 3 3 4 2 3 3" xfId="18468" xr:uid="{00000000-0005-0000-0000-000021480000}"/>
    <cellStyle name="표준 2 2 3 3 4 2 4" xfId="18469" xr:uid="{00000000-0005-0000-0000-000022480000}"/>
    <cellStyle name="표준 2 2 3 3 4 2 4 2" xfId="18470" xr:uid="{00000000-0005-0000-0000-000023480000}"/>
    <cellStyle name="표준 2 2 3 3 4 2 4 2 2" xfId="18471" xr:uid="{00000000-0005-0000-0000-000024480000}"/>
    <cellStyle name="표준 2 2 3 3 4 2 4 3" xfId="18472" xr:uid="{00000000-0005-0000-0000-000025480000}"/>
    <cellStyle name="표준 2 2 3 3 4 2 5" xfId="18473" xr:uid="{00000000-0005-0000-0000-000026480000}"/>
    <cellStyle name="표준 2 2 3 3 4 2 5 2" xfId="18474" xr:uid="{00000000-0005-0000-0000-000027480000}"/>
    <cellStyle name="표준 2 2 3 3 4 2 5 2 2" xfId="18475" xr:uid="{00000000-0005-0000-0000-000028480000}"/>
    <cellStyle name="표준 2 2 3 3 4 2 5 3" xfId="18476" xr:uid="{00000000-0005-0000-0000-000029480000}"/>
    <cellStyle name="표준 2 2 3 3 4 2 6" xfId="18477" xr:uid="{00000000-0005-0000-0000-00002A480000}"/>
    <cellStyle name="표준 2 2 3 3 4 2 6 2" xfId="18478" xr:uid="{00000000-0005-0000-0000-00002B480000}"/>
    <cellStyle name="표준 2 2 3 3 4 2 7" xfId="18479" xr:uid="{00000000-0005-0000-0000-00002C480000}"/>
    <cellStyle name="표준 2 2 3 3 4 2 8" xfId="18480" xr:uid="{00000000-0005-0000-0000-00002D480000}"/>
    <cellStyle name="표준 2 2 3 3 4 3" xfId="18481" xr:uid="{00000000-0005-0000-0000-00002E480000}"/>
    <cellStyle name="표준 2 2 3 3 4 3 2" xfId="18482" xr:uid="{00000000-0005-0000-0000-00002F480000}"/>
    <cellStyle name="표준 2 2 3 3 4 3 2 2" xfId="18483" xr:uid="{00000000-0005-0000-0000-000030480000}"/>
    <cellStyle name="표준 2 2 3 3 4 3 2 2 2" xfId="18484" xr:uid="{00000000-0005-0000-0000-000031480000}"/>
    <cellStyle name="표준 2 2 3 3 4 3 2 3" xfId="18485" xr:uid="{00000000-0005-0000-0000-000032480000}"/>
    <cellStyle name="표준 2 2 3 3 4 3 3" xfId="18486" xr:uid="{00000000-0005-0000-0000-000033480000}"/>
    <cellStyle name="표준 2 2 3 3 4 3 3 2" xfId="18487" xr:uid="{00000000-0005-0000-0000-000034480000}"/>
    <cellStyle name="표준 2 2 3 3 4 3 3 2 2" xfId="18488" xr:uid="{00000000-0005-0000-0000-000035480000}"/>
    <cellStyle name="표준 2 2 3 3 4 3 3 3" xfId="18489" xr:uid="{00000000-0005-0000-0000-000036480000}"/>
    <cellStyle name="표준 2 2 3 3 4 3 4" xfId="18490" xr:uid="{00000000-0005-0000-0000-000037480000}"/>
    <cellStyle name="표준 2 2 3 3 4 3 4 2" xfId="18491" xr:uid="{00000000-0005-0000-0000-000038480000}"/>
    <cellStyle name="표준 2 2 3 3 4 3 4 2 2" xfId="18492" xr:uid="{00000000-0005-0000-0000-000039480000}"/>
    <cellStyle name="표준 2 2 3 3 4 3 4 3" xfId="18493" xr:uid="{00000000-0005-0000-0000-00003A480000}"/>
    <cellStyle name="표준 2 2 3 3 4 3 5" xfId="18494" xr:uid="{00000000-0005-0000-0000-00003B480000}"/>
    <cellStyle name="표준 2 2 3 3 4 3 5 2" xfId="18495" xr:uid="{00000000-0005-0000-0000-00003C480000}"/>
    <cellStyle name="표준 2 2 3 3 4 3 6" xfId="18496" xr:uid="{00000000-0005-0000-0000-00003D480000}"/>
    <cellStyle name="표준 2 2 3 3 4 4" xfId="18497" xr:uid="{00000000-0005-0000-0000-00003E480000}"/>
    <cellStyle name="표준 2 2 3 3 4 4 2" xfId="18498" xr:uid="{00000000-0005-0000-0000-00003F480000}"/>
    <cellStyle name="표준 2 2 3 3 4 4 2 2" xfId="18499" xr:uid="{00000000-0005-0000-0000-000040480000}"/>
    <cellStyle name="표준 2 2 3 3 4 4 3" xfId="18500" xr:uid="{00000000-0005-0000-0000-000041480000}"/>
    <cellStyle name="표준 2 2 3 3 4 5" xfId="18501" xr:uid="{00000000-0005-0000-0000-000042480000}"/>
    <cellStyle name="표준 2 2 3 3 4 5 2" xfId="18502" xr:uid="{00000000-0005-0000-0000-000043480000}"/>
    <cellStyle name="표준 2 2 3 3 4 5 2 2" xfId="18503" xr:uid="{00000000-0005-0000-0000-000044480000}"/>
    <cellStyle name="표준 2 2 3 3 4 5 3" xfId="18504" xr:uid="{00000000-0005-0000-0000-000045480000}"/>
    <cellStyle name="표준 2 2 3 3 4 6" xfId="18505" xr:uid="{00000000-0005-0000-0000-000046480000}"/>
    <cellStyle name="표준 2 2 3 3 4 6 2" xfId="18506" xr:uid="{00000000-0005-0000-0000-000047480000}"/>
    <cellStyle name="표준 2 2 3 3 4 6 2 2" xfId="18507" xr:uid="{00000000-0005-0000-0000-000048480000}"/>
    <cellStyle name="표준 2 2 3 3 4 6 3" xfId="18508" xr:uid="{00000000-0005-0000-0000-000049480000}"/>
    <cellStyle name="표준 2 2 3 3 4 7" xfId="18509" xr:uid="{00000000-0005-0000-0000-00004A480000}"/>
    <cellStyle name="표준 2 2 3 3 4 7 2" xfId="18510" xr:uid="{00000000-0005-0000-0000-00004B480000}"/>
    <cellStyle name="표준 2 2 3 3 4 7 2 2" xfId="18511" xr:uid="{00000000-0005-0000-0000-00004C480000}"/>
    <cellStyle name="표준 2 2 3 3 4 7 3" xfId="18512" xr:uid="{00000000-0005-0000-0000-00004D480000}"/>
    <cellStyle name="표준 2 2 3 3 4 8" xfId="18513" xr:uid="{00000000-0005-0000-0000-00004E480000}"/>
    <cellStyle name="표준 2 2 3 3 4 8 2" xfId="18514" xr:uid="{00000000-0005-0000-0000-00004F480000}"/>
    <cellStyle name="표준 2 2 3 3 4 9" xfId="18515" xr:uid="{00000000-0005-0000-0000-000050480000}"/>
    <cellStyle name="표준 2 2 3 3 5" xfId="18516" xr:uid="{00000000-0005-0000-0000-000051480000}"/>
    <cellStyle name="표준 2 2 3 3 5 2" xfId="18517" xr:uid="{00000000-0005-0000-0000-000052480000}"/>
    <cellStyle name="표준 2 2 3 3 5 2 2" xfId="18518" xr:uid="{00000000-0005-0000-0000-000053480000}"/>
    <cellStyle name="표준 2 2 3 3 5 2 2 2" xfId="18519" xr:uid="{00000000-0005-0000-0000-000054480000}"/>
    <cellStyle name="표준 2 2 3 3 5 2 2 2 2" xfId="18520" xr:uid="{00000000-0005-0000-0000-000055480000}"/>
    <cellStyle name="표준 2 2 3 3 5 2 2 3" xfId="18521" xr:uid="{00000000-0005-0000-0000-000056480000}"/>
    <cellStyle name="표준 2 2 3 3 5 2 3" xfId="18522" xr:uid="{00000000-0005-0000-0000-000057480000}"/>
    <cellStyle name="표준 2 2 3 3 5 2 3 2" xfId="18523" xr:uid="{00000000-0005-0000-0000-000058480000}"/>
    <cellStyle name="표준 2 2 3 3 5 2 3 2 2" xfId="18524" xr:uid="{00000000-0005-0000-0000-000059480000}"/>
    <cellStyle name="표준 2 2 3 3 5 2 3 3" xfId="18525" xr:uid="{00000000-0005-0000-0000-00005A480000}"/>
    <cellStyle name="표준 2 2 3 3 5 2 4" xfId="18526" xr:uid="{00000000-0005-0000-0000-00005B480000}"/>
    <cellStyle name="표준 2 2 3 3 5 2 4 2" xfId="18527" xr:uid="{00000000-0005-0000-0000-00005C480000}"/>
    <cellStyle name="표준 2 2 3 3 5 2 4 2 2" xfId="18528" xr:uid="{00000000-0005-0000-0000-00005D480000}"/>
    <cellStyle name="표준 2 2 3 3 5 2 4 3" xfId="18529" xr:uid="{00000000-0005-0000-0000-00005E480000}"/>
    <cellStyle name="표준 2 2 3 3 5 2 5" xfId="18530" xr:uid="{00000000-0005-0000-0000-00005F480000}"/>
    <cellStyle name="표준 2 2 3 3 5 2 5 2" xfId="18531" xr:uid="{00000000-0005-0000-0000-000060480000}"/>
    <cellStyle name="표준 2 2 3 3 5 2 6" xfId="18532" xr:uid="{00000000-0005-0000-0000-000061480000}"/>
    <cellStyle name="표준 2 2 3 3 5 3" xfId="18533" xr:uid="{00000000-0005-0000-0000-000062480000}"/>
    <cellStyle name="표준 2 2 3 3 5 3 2" xfId="18534" xr:uid="{00000000-0005-0000-0000-000063480000}"/>
    <cellStyle name="표준 2 2 3 3 5 3 2 2" xfId="18535" xr:uid="{00000000-0005-0000-0000-000064480000}"/>
    <cellStyle name="표준 2 2 3 3 5 3 3" xfId="18536" xr:uid="{00000000-0005-0000-0000-000065480000}"/>
    <cellStyle name="표준 2 2 3 3 5 4" xfId="18537" xr:uid="{00000000-0005-0000-0000-000066480000}"/>
    <cellStyle name="표준 2 2 3 3 5 4 2" xfId="18538" xr:uid="{00000000-0005-0000-0000-000067480000}"/>
    <cellStyle name="표준 2 2 3 3 5 4 2 2" xfId="18539" xr:uid="{00000000-0005-0000-0000-000068480000}"/>
    <cellStyle name="표준 2 2 3 3 5 4 3" xfId="18540" xr:uid="{00000000-0005-0000-0000-000069480000}"/>
    <cellStyle name="표준 2 2 3 3 5 5" xfId="18541" xr:uid="{00000000-0005-0000-0000-00006A480000}"/>
    <cellStyle name="표준 2 2 3 3 5 5 2" xfId="18542" xr:uid="{00000000-0005-0000-0000-00006B480000}"/>
    <cellStyle name="표준 2 2 3 3 5 5 2 2" xfId="18543" xr:uid="{00000000-0005-0000-0000-00006C480000}"/>
    <cellStyle name="표준 2 2 3 3 5 5 3" xfId="18544" xr:uid="{00000000-0005-0000-0000-00006D480000}"/>
    <cellStyle name="표준 2 2 3 3 5 6" xfId="18545" xr:uid="{00000000-0005-0000-0000-00006E480000}"/>
    <cellStyle name="표준 2 2 3 3 5 6 2" xfId="18546" xr:uid="{00000000-0005-0000-0000-00006F480000}"/>
    <cellStyle name="표준 2 2 3 3 5 7" xfId="18547" xr:uid="{00000000-0005-0000-0000-000070480000}"/>
    <cellStyle name="표준 2 2 3 3 5 8" xfId="18548" xr:uid="{00000000-0005-0000-0000-000071480000}"/>
    <cellStyle name="표준 2 2 3 3 6" xfId="18549" xr:uid="{00000000-0005-0000-0000-000072480000}"/>
    <cellStyle name="표준 2 2 3 3 6 2" xfId="18550" xr:uid="{00000000-0005-0000-0000-000073480000}"/>
    <cellStyle name="표준 2 2 3 3 6 2 2" xfId="18551" xr:uid="{00000000-0005-0000-0000-000074480000}"/>
    <cellStyle name="표준 2 2 3 3 6 2 2 2" xfId="18552" xr:uid="{00000000-0005-0000-0000-000075480000}"/>
    <cellStyle name="표준 2 2 3 3 6 2 3" xfId="18553" xr:uid="{00000000-0005-0000-0000-000076480000}"/>
    <cellStyle name="표준 2 2 3 3 6 3" xfId="18554" xr:uid="{00000000-0005-0000-0000-000077480000}"/>
    <cellStyle name="표준 2 2 3 3 6 3 2" xfId="18555" xr:uid="{00000000-0005-0000-0000-000078480000}"/>
    <cellStyle name="표준 2 2 3 3 6 3 2 2" xfId="18556" xr:uid="{00000000-0005-0000-0000-000079480000}"/>
    <cellStyle name="표준 2 2 3 3 6 3 3" xfId="18557" xr:uid="{00000000-0005-0000-0000-00007A480000}"/>
    <cellStyle name="표준 2 2 3 3 6 4" xfId="18558" xr:uid="{00000000-0005-0000-0000-00007B480000}"/>
    <cellStyle name="표준 2 2 3 3 6 4 2" xfId="18559" xr:uid="{00000000-0005-0000-0000-00007C480000}"/>
    <cellStyle name="표준 2 2 3 3 6 4 2 2" xfId="18560" xr:uid="{00000000-0005-0000-0000-00007D480000}"/>
    <cellStyle name="표준 2 2 3 3 6 4 3" xfId="18561" xr:uid="{00000000-0005-0000-0000-00007E480000}"/>
    <cellStyle name="표준 2 2 3 3 6 5" xfId="18562" xr:uid="{00000000-0005-0000-0000-00007F480000}"/>
    <cellStyle name="표준 2 2 3 3 6 5 2" xfId="18563" xr:uid="{00000000-0005-0000-0000-000080480000}"/>
    <cellStyle name="표준 2 2 3 3 6 6" xfId="18564" xr:uid="{00000000-0005-0000-0000-000081480000}"/>
    <cellStyle name="표준 2 2 3 3 7" xfId="18565" xr:uid="{00000000-0005-0000-0000-000082480000}"/>
    <cellStyle name="표준 2 2 3 3 7 2" xfId="18566" xr:uid="{00000000-0005-0000-0000-000083480000}"/>
    <cellStyle name="표준 2 2 3 3 7 2 2" xfId="18567" xr:uid="{00000000-0005-0000-0000-000084480000}"/>
    <cellStyle name="표준 2 2 3 3 7 2 2 2" xfId="18568" xr:uid="{00000000-0005-0000-0000-000085480000}"/>
    <cellStyle name="표준 2 2 3 3 7 2 3" xfId="18569" xr:uid="{00000000-0005-0000-0000-000086480000}"/>
    <cellStyle name="표준 2 2 3 3 7 3" xfId="18570" xr:uid="{00000000-0005-0000-0000-000087480000}"/>
    <cellStyle name="표준 2 2 3 3 7 3 2" xfId="18571" xr:uid="{00000000-0005-0000-0000-000088480000}"/>
    <cellStyle name="표준 2 2 3 3 7 3 2 2" xfId="18572" xr:uid="{00000000-0005-0000-0000-000089480000}"/>
    <cellStyle name="표준 2 2 3 3 7 3 3" xfId="18573" xr:uid="{00000000-0005-0000-0000-00008A480000}"/>
    <cellStyle name="표준 2 2 3 3 7 4" xfId="18574" xr:uid="{00000000-0005-0000-0000-00008B480000}"/>
    <cellStyle name="표준 2 2 3 3 7 4 2" xfId="18575" xr:uid="{00000000-0005-0000-0000-00008C480000}"/>
    <cellStyle name="표준 2 2 3 3 7 4 2 2" xfId="18576" xr:uid="{00000000-0005-0000-0000-00008D480000}"/>
    <cellStyle name="표준 2 2 3 3 7 4 3" xfId="18577" xr:uid="{00000000-0005-0000-0000-00008E480000}"/>
    <cellStyle name="표준 2 2 3 3 7 5" xfId="18578" xr:uid="{00000000-0005-0000-0000-00008F480000}"/>
    <cellStyle name="표준 2 2 3 3 7 5 2" xfId="18579" xr:uid="{00000000-0005-0000-0000-000090480000}"/>
    <cellStyle name="표준 2 2 3 3 7 6" xfId="18580" xr:uid="{00000000-0005-0000-0000-000091480000}"/>
    <cellStyle name="표준 2 2 3 3 8" xfId="18581" xr:uid="{00000000-0005-0000-0000-000092480000}"/>
    <cellStyle name="표준 2 2 3 3 8 2" xfId="18582" xr:uid="{00000000-0005-0000-0000-000093480000}"/>
    <cellStyle name="표준 2 2 3 3 8 2 2" xfId="18583" xr:uid="{00000000-0005-0000-0000-000094480000}"/>
    <cellStyle name="표준 2 2 3 3 8 3" xfId="18584" xr:uid="{00000000-0005-0000-0000-000095480000}"/>
    <cellStyle name="표준 2 2 3 3 9" xfId="18585" xr:uid="{00000000-0005-0000-0000-000096480000}"/>
    <cellStyle name="표준 2 2 3 3 9 2" xfId="18586" xr:uid="{00000000-0005-0000-0000-000097480000}"/>
    <cellStyle name="표준 2 2 3 3 9 2 2" xfId="18587" xr:uid="{00000000-0005-0000-0000-000098480000}"/>
    <cellStyle name="표준 2 2 3 3 9 3" xfId="18588" xr:uid="{00000000-0005-0000-0000-000099480000}"/>
    <cellStyle name="표준 2 2 3 4" xfId="18589" xr:uid="{00000000-0005-0000-0000-00009A480000}"/>
    <cellStyle name="표준 2 2 3 4 10" xfId="18590" xr:uid="{00000000-0005-0000-0000-00009B480000}"/>
    <cellStyle name="표준 2 2 3 4 10 2" xfId="18591" xr:uid="{00000000-0005-0000-0000-00009C480000}"/>
    <cellStyle name="표준 2 2 3 4 10 2 2" xfId="18592" xr:uid="{00000000-0005-0000-0000-00009D480000}"/>
    <cellStyle name="표준 2 2 3 4 10 3" xfId="18593" xr:uid="{00000000-0005-0000-0000-00009E480000}"/>
    <cellStyle name="표준 2 2 3 4 11" xfId="18594" xr:uid="{00000000-0005-0000-0000-00009F480000}"/>
    <cellStyle name="표준 2 2 3 4 11 2" xfId="18595" xr:uid="{00000000-0005-0000-0000-0000A0480000}"/>
    <cellStyle name="표준 2 2 3 4 12" xfId="18596" xr:uid="{00000000-0005-0000-0000-0000A1480000}"/>
    <cellStyle name="표준 2 2 3 4 13" xfId="18597" xr:uid="{00000000-0005-0000-0000-0000A2480000}"/>
    <cellStyle name="표준 2 2 3 4 2" xfId="18598" xr:uid="{00000000-0005-0000-0000-0000A3480000}"/>
    <cellStyle name="표준 2 2 3 4 2 10" xfId="18599" xr:uid="{00000000-0005-0000-0000-0000A4480000}"/>
    <cellStyle name="표준 2 2 3 4 2 11" xfId="18600" xr:uid="{00000000-0005-0000-0000-0000A5480000}"/>
    <cellStyle name="표준 2 2 3 4 2 2" xfId="18601" xr:uid="{00000000-0005-0000-0000-0000A6480000}"/>
    <cellStyle name="표준 2 2 3 4 2 2 2" xfId="18602" xr:uid="{00000000-0005-0000-0000-0000A7480000}"/>
    <cellStyle name="표준 2 2 3 4 2 2 2 2" xfId="18603" xr:uid="{00000000-0005-0000-0000-0000A8480000}"/>
    <cellStyle name="표준 2 2 3 4 2 2 2 2 2" xfId="18604" xr:uid="{00000000-0005-0000-0000-0000A9480000}"/>
    <cellStyle name="표준 2 2 3 4 2 2 2 2 2 2" xfId="18605" xr:uid="{00000000-0005-0000-0000-0000AA480000}"/>
    <cellStyle name="표준 2 2 3 4 2 2 2 2 3" xfId="18606" xr:uid="{00000000-0005-0000-0000-0000AB480000}"/>
    <cellStyle name="표준 2 2 3 4 2 2 2 3" xfId="18607" xr:uid="{00000000-0005-0000-0000-0000AC480000}"/>
    <cellStyle name="표준 2 2 3 4 2 2 2 3 2" xfId="18608" xr:uid="{00000000-0005-0000-0000-0000AD480000}"/>
    <cellStyle name="표준 2 2 3 4 2 2 2 3 2 2" xfId="18609" xr:uid="{00000000-0005-0000-0000-0000AE480000}"/>
    <cellStyle name="표준 2 2 3 4 2 2 2 3 3" xfId="18610" xr:uid="{00000000-0005-0000-0000-0000AF480000}"/>
    <cellStyle name="표준 2 2 3 4 2 2 2 4" xfId="18611" xr:uid="{00000000-0005-0000-0000-0000B0480000}"/>
    <cellStyle name="표준 2 2 3 4 2 2 2 4 2" xfId="18612" xr:uid="{00000000-0005-0000-0000-0000B1480000}"/>
    <cellStyle name="표준 2 2 3 4 2 2 2 4 2 2" xfId="18613" xr:uid="{00000000-0005-0000-0000-0000B2480000}"/>
    <cellStyle name="표준 2 2 3 4 2 2 2 4 3" xfId="18614" xr:uid="{00000000-0005-0000-0000-0000B3480000}"/>
    <cellStyle name="표준 2 2 3 4 2 2 2 5" xfId="18615" xr:uid="{00000000-0005-0000-0000-0000B4480000}"/>
    <cellStyle name="표준 2 2 3 4 2 2 2 5 2" xfId="18616" xr:uid="{00000000-0005-0000-0000-0000B5480000}"/>
    <cellStyle name="표준 2 2 3 4 2 2 2 6" xfId="18617" xr:uid="{00000000-0005-0000-0000-0000B6480000}"/>
    <cellStyle name="표준 2 2 3 4 2 2 3" xfId="18618" xr:uid="{00000000-0005-0000-0000-0000B7480000}"/>
    <cellStyle name="표준 2 2 3 4 2 2 3 2" xfId="18619" xr:uid="{00000000-0005-0000-0000-0000B8480000}"/>
    <cellStyle name="표준 2 2 3 4 2 2 3 2 2" xfId="18620" xr:uid="{00000000-0005-0000-0000-0000B9480000}"/>
    <cellStyle name="표준 2 2 3 4 2 2 3 3" xfId="18621" xr:uid="{00000000-0005-0000-0000-0000BA480000}"/>
    <cellStyle name="표준 2 2 3 4 2 2 4" xfId="18622" xr:uid="{00000000-0005-0000-0000-0000BB480000}"/>
    <cellStyle name="표준 2 2 3 4 2 2 4 2" xfId="18623" xr:uid="{00000000-0005-0000-0000-0000BC480000}"/>
    <cellStyle name="표준 2 2 3 4 2 2 4 2 2" xfId="18624" xr:uid="{00000000-0005-0000-0000-0000BD480000}"/>
    <cellStyle name="표준 2 2 3 4 2 2 4 3" xfId="18625" xr:uid="{00000000-0005-0000-0000-0000BE480000}"/>
    <cellStyle name="표준 2 2 3 4 2 2 5" xfId="18626" xr:uid="{00000000-0005-0000-0000-0000BF480000}"/>
    <cellStyle name="표준 2 2 3 4 2 2 5 2" xfId="18627" xr:uid="{00000000-0005-0000-0000-0000C0480000}"/>
    <cellStyle name="표준 2 2 3 4 2 2 5 2 2" xfId="18628" xr:uid="{00000000-0005-0000-0000-0000C1480000}"/>
    <cellStyle name="표준 2 2 3 4 2 2 5 3" xfId="18629" xr:uid="{00000000-0005-0000-0000-0000C2480000}"/>
    <cellStyle name="표준 2 2 3 4 2 2 6" xfId="18630" xr:uid="{00000000-0005-0000-0000-0000C3480000}"/>
    <cellStyle name="표준 2 2 3 4 2 2 6 2" xfId="18631" xr:uid="{00000000-0005-0000-0000-0000C4480000}"/>
    <cellStyle name="표준 2 2 3 4 2 2 6 2 2" xfId="18632" xr:uid="{00000000-0005-0000-0000-0000C5480000}"/>
    <cellStyle name="표준 2 2 3 4 2 2 6 3" xfId="18633" xr:uid="{00000000-0005-0000-0000-0000C6480000}"/>
    <cellStyle name="표준 2 2 3 4 2 2 7" xfId="18634" xr:uid="{00000000-0005-0000-0000-0000C7480000}"/>
    <cellStyle name="표준 2 2 3 4 2 2 7 2" xfId="18635" xr:uid="{00000000-0005-0000-0000-0000C8480000}"/>
    <cellStyle name="표준 2 2 3 4 2 2 8" xfId="18636" xr:uid="{00000000-0005-0000-0000-0000C9480000}"/>
    <cellStyle name="표준 2 2 3 4 2 2 9" xfId="18637" xr:uid="{00000000-0005-0000-0000-0000CA480000}"/>
    <cellStyle name="표준 2 2 3 4 2 3" xfId="18638" xr:uid="{00000000-0005-0000-0000-0000CB480000}"/>
    <cellStyle name="표준 2 2 3 4 2 3 2" xfId="18639" xr:uid="{00000000-0005-0000-0000-0000CC480000}"/>
    <cellStyle name="표준 2 2 3 4 2 3 2 2" xfId="18640" xr:uid="{00000000-0005-0000-0000-0000CD480000}"/>
    <cellStyle name="표준 2 2 3 4 2 3 2 2 2" xfId="18641" xr:uid="{00000000-0005-0000-0000-0000CE480000}"/>
    <cellStyle name="표준 2 2 3 4 2 3 2 3" xfId="18642" xr:uid="{00000000-0005-0000-0000-0000CF480000}"/>
    <cellStyle name="표준 2 2 3 4 2 3 3" xfId="18643" xr:uid="{00000000-0005-0000-0000-0000D0480000}"/>
    <cellStyle name="표준 2 2 3 4 2 3 3 2" xfId="18644" xr:uid="{00000000-0005-0000-0000-0000D1480000}"/>
    <cellStyle name="표준 2 2 3 4 2 3 3 2 2" xfId="18645" xr:uid="{00000000-0005-0000-0000-0000D2480000}"/>
    <cellStyle name="표준 2 2 3 4 2 3 3 3" xfId="18646" xr:uid="{00000000-0005-0000-0000-0000D3480000}"/>
    <cellStyle name="표준 2 2 3 4 2 3 4" xfId="18647" xr:uid="{00000000-0005-0000-0000-0000D4480000}"/>
    <cellStyle name="표준 2 2 3 4 2 3 4 2" xfId="18648" xr:uid="{00000000-0005-0000-0000-0000D5480000}"/>
    <cellStyle name="표준 2 2 3 4 2 3 4 2 2" xfId="18649" xr:uid="{00000000-0005-0000-0000-0000D6480000}"/>
    <cellStyle name="표준 2 2 3 4 2 3 4 3" xfId="18650" xr:uid="{00000000-0005-0000-0000-0000D7480000}"/>
    <cellStyle name="표준 2 2 3 4 2 3 5" xfId="18651" xr:uid="{00000000-0005-0000-0000-0000D8480000}"/>
    <cellStyle name="표준 2 2 3 4 2 3 5 2" xfId="18652" xr:uid="{00000000-0005-0000-0000-0000D9480000}"/>
    <cellStyle name="표준 2 2 3 4 2 3 6" xfId="18653" xr:uid="{00000000-0005-0000-0000-0000DA480000}"/>
    <cellStyle name="표준 2 2 3 4 2 4" xfId="18654" xr:uid="{00000000-0005-0000-0000-0000DB480000}"/>
    <cellStyle name="표준 2 2 3 4 2 4 2" xfId="18655" xr:uid="{00000000-0005-0000-0000-0000DC480000}"/>
    <cellStyle name="표준 2 2 3 4 2 4 2 2" xfId="18656" xr:uid="{00000000-0005-0000-0000-0000DD480000}"/>
    <cellStyle name="표준 2 2 3 4 2 4 2 2 2" xfId="18657" xr:uid="{00000000-0005-0000-0000-0000DE480000}"/>
    <cellStyle name="표준 2 2 3 4 2 4 2 3" xfId="18658" xr:uid="{00000000-0005-0000-0000-0000DF480000}"/>
    <cellStyle name="표준 2 2 3 4 2 4 3" xfId="18659" xr:uid="{00000000-0005-0000-0000-0000E0480000}"/>
    <cellStyle name="표준 2 2 3 4 2 4 3 2" xfId="18660" xr:uid="{00000000-0005-0000-0000-0000E1480000}"/>
    <cellStyle name="표준 2 2 3 4 2 4 3 2 2" xfId="18661" xr:uid="{00000000-0005-0000-0000-0000E2480000}"/>
    <cellStyle name="표준 2 2 3 4 2 4 3 3" xfId="18662" xr:uid="{00000000-0005-0000-0000-0000E3480000}"/>
    <cellStyle name="표준 2 2 3 4 2 4 4" xfId="18663" xr:uid="{00000000-0005-0000-0000-0000E4480000}"/>
    <cellStyle name="표준 2 2 3 4 2 4 4 2" xfId="18664" xr:uid="{00000000-0005-0000-0000-0000E5480000}"/>
    <cellStyle name="표준 2 2 3 4 2 4 4 2 2" xfId="18665" xr:uid="{00000000-0005-0000-0000-0000E6480000}"/>
    <cellStyle name="표준 2 2 3 4 2 4 4 3" xfId="18666" xr:uid="{00000000-0005-0000-0000-0000E7480000}"/>
    <cellStyle name="표준 2 2 3 4 2 4 5" xfId="18667" xr:uid="{00000000-0005-0000-0000-0000E8480000}"/>
    <cellStyle name="표준 2 2 3 4 2 4 5 2" xfId="18668" xr:uid="{00000000-0005-0000-0000-0000E9480000}"/>
    <cellStyle name="표준 2 2 3 4 2 4 6" xfId="18669" xr:uid="{00000000-0005-0000-0000-0000EA480000}"/>
    <cellStyle name="표준 2 2 3 4 2 5" xfId="18670" xr:uid="{00000000-0005-0000-0000-0000EB480000}"/>
    <cellStyle name="표준 2 2 3 4 2 5 2" xfId="18671" xr:uid="{00000000-0005-0000-0000-0000EC480000}"/>
    <cellStyle name="표준 2 2 3 4 2 5 2 2" xfId="18672" xr:uid="{00000000-0005-0000-0000-0000ED480000}"/>
    <cellStyle name="표준 2 2 3 4 2 5 3" xfId="18673" xr:uid="{00000000-0005-0000-0000-0000EE480000}"/>
    <cellStyle name="표준 2 2 3 4 2 6" xfId="18674" xr:uid="{00000000-0005-0000-0000-0000EF480000}"/>
    <cellStyle name="표준 2 2 3 4 2 6 2" xfId="18675" xr:uid="{00000000-0005-0000-0000-0000F0480000}"/>
    <cellStyle name="표준 2 2 3 4 2 6 2 2" xfId="18676" xr:uid="{00000000-0005-0000-0000-0000F1480000}"/>
    <cellStyle name="표준 2 2 3 4 2 6 3" xfId="18677" xr:uid="{00000000-0005-0000-0000-0000F2480000}"/>
    <cellStyle name="표준 2 2 3 4 2 7" xfId="18678" xr:uid="{00000000-0005-0000-0000-0000F3480000}"/>
    <cellStyle name="표준 2 2 3 4 2 7 2" xfId="18679" xr:uid="{00000000-0005-0000-0000-0000F4480000}"/>
    <cellStyle name="표준 2 2 3 4 2 7 2 2" xfId="18680" xr:uid="{00000000-0005-0000-0000-0000F5480000}"/>
    <cellStyle name="표준 2 2 3 4 2 7 3" xfId="18681" xr:uid="{00000000-0005-0000-0000-0000F6480000}"/>
    <cellStyle name="표준 2 2 3 4 2 8" xfId="18682" xr:uid="{00000000-0005-0000-0000-0000F7480000}"/>
    <cellStyle name="표준 2 2 3 4 2 8 2" xfId="18683" xr:uid="{00000000-0005-0000-0000-0000F8480000}"/>
    <cellStyle name="표준 2 2 3 4 2 8 2 2" xfId="18684" xr:uid="{00000000-0005-0000-0000-0000F9480000}"/>
    <cellStyle name="표준 2 2 3 4 2 8 3" xfId="18685" xr:uid="{00000000-0005-0000-0000-0000FA480000}"/>
    <cellStyle name="표준 2 2 3 4 2 9" xfId="18686" xr:uid="{00000000-0005-0000-0000-0000FB480000}"/>
    <cellStyle name="표준 2 2 3 4 2 9 2" xfId="18687" xr:uid="{00000000-0005-0000-0000-0000FC480000}"/>
    <cellStyle name="표준 2 2 3 4 3" xfId="18688" xr:uid="{00000000-0005-0000-0000-0000FD480000}"/>
    <cellStyle name="표준 2 2 3 4 3 10" xfId="18689" xr:uid="{00000000-0005-0000-0000-0000FE480000}"/>
    <cellStyle name="표준 2 2 3 4 3 2" xfId="18690" xr:uid="{00000000-0005-0000-0000-0000FF480000}"/>
    <cellStyle name="표준 2 2 3 4 3 2 2" xfId="18691" xr:uid="{00000000-0005-0000-0000-000000490000}"/>
    <cellStyle name="표준 2 2 3 4 3 2 2 2" xfId="18692" xr:uid="{00000000-0005-0000-0000-000001490000}"/>
    <cellStyle name="표준 2 2 3 4 3 2 2 2 2" xfId="18693" xr:uid="{00000000-0005-0000-0000-000002490000}"/>
    <cellStyle name="표준 2 2 3 4 3 2 2 2 2 2" xfId="18694" xr:uid="{00000000-0005-0000-0000-000003490000}"/>
    <cellStyle name="표준 2 2 3 4 3 2 2 2 3" xfId="18695" xr:uid="{00000000-0005-0000-0000-000004490000}"/>
    <cellStyle name="표준 2 2 3 4 3 2 2 3" xfId="18696" xr:uid="{00000000-0005-0000-0000-000005490000}"/>
    <cellStyle name="표준 2 2 3 4 3 2 2 3 2" xfId="18697" xr:uid="{00000000-0005-0000-0000-000006490000}"/>
    <cellStyle name="표준 2 2 3 4 3 2 2 3 2 2" xfId="18698" xr:uid="{00000000-0005-0000-0000-000007490000}"/>
    <cellStyle name="표준 2 2 3 4 3 2 2 3 3" xfId="18699" xr:uid="{00000000-0005-0000-0000-000008490000}"/>
    <cellStyle name="표준 2 2 3 4 3 2 2 4" xfId="18700" xr:uid="{00000000-0005-0000-0000-000009490000}"/>
    <cellStyle name="표준 2 2 3 4 3 2 2 4 2" xfId="18701" xr:uid="{00000000-0005-0000-0000-00000A490000}"/>
    <cellStyle name="표준 2 2 3 4 3 2 2 4 2 2" xfId="18702" xr:uid="{00000000-0005-0000-0000-00000B490000}"/>
    <cellStyle name="표준 2 2 3 4 3 2 2 4 3" xfId="18703" xr:uid="{00000000-0005-0000-0000-00000C490000}"/>
    <cellStyle name="표준 2 2 3 4 3 2 2 5" xfId="18704" xr:uid="{00000000-0005-0000-0000-00000D490000}"/>
    <cellStyle name="표준 2 2 3 4 3 2 2 5 2" xfId="18705" xr:uid="{00000000-0005-0000-0000-00000E490000}"/>
    <cellStyle name="표준 2 2 3 4 3 2 2 6" xfId="18706" xr:uid="{00000000-0005-0000-0000-00000F490000}"/>
    <cellStyle name="표준 2 2 3 4 3 2 3" xfId="18707" xr:uid="{00000000-0005-0000-0000-000010490000}"/>
    <cellStyle name="표준 2 2 3 4 3 2 3 2" xfId="18708" xr:uid="{00000000-0005-0000-0000-000011490000}"/>
    <cellStyle name="표준 2 2 3 4 3 2 3 2 2" xfId="18709" xr:uid="{00000000-0005-0000-0000-000012490000}"/>
    <cellStyle name="표준 2 2 3 4 3 2 3 3" xfId="18710" xr:uid="{00000000-0005-0000-0000-000013490000}"/>
    <cellStyle name="표준 2 2 3 4 3 2 4" xfId="18711" xr:uid="{00000000-0005-0000-0000-000014490000}"/>
    <cellStyle name="표준 2 2 3 4 3 2 4 2" xfId="18712" xr:uid="{00000000-0005-0000-0000-000015490000}"/>
    <cellStyle name="표준 2 2 3 4 3 2 4 2 2" xfId="18713" xr:uid="{00000000-0005-0000-0000-000016490000}"/>
    <cellStyle name="표준 2 2 3 4 3 2 4 3" xfId="18714" xr:uid="{00000000-0005-0000-0000-000017490000}"/>
    <cellStyle name="표준 2 2 3 4 3 2 5" xfId="18715" xr:uid="{00000000-0005-0000-0000-000018490000}"/>
    <cellStyle name="표준 2 2 3 4 3 2 5 2" xfId="18716" xr:uid="{00000000-0005-0000-0000-000019490000}"/>
    <cellStyle name="표준 2 2 3 4 3 2 5 2 2" xfId="18717" xr:uid="{00000000-0005-0000-0000-00001A490000}"/>
    <cellStyle name="표준 2 2 3 4 3 2 5 3" xfId="18718" xr:uid="{00000000-0005-0000-0000-00001B490000}"/>
    <cellStyle name="표준 2 2 3 4 3 2 6" xfId="18719" xr:uid="{00000000-0005-0000-0000-00001C490000}"/>
    <cellStyle name="표준 2 2 3 4 3 2 6 2" xfId="18720" xr:uid="{00000000-0005-0000-0000-00001D490000}"/>
    <cellStyle name="표준 2 2 3 4 3 2 7" xfId="18721" xr:uid="{00000000-0005-0000-0000-00001E490000}"/>
    <cellStyle name="표준 2 2 3 4 3 2 8" xfId="18722" xr:uid="{00000000-0005-0000-0000-00001F490000}"/>
    <cellStyle name="표준 2 2 3 4 3 3" xfId="18723" xr:uid="{00000000-0005-0000-0000-000020490000}"/>
    <cellStyle name="표준 2 2 3 4 3 3 2" xfId="18724" xr:uid="{00000000-0005-0000-0000-000021490000}"/>
    <cellStyle name="표준 2 2 3 4 3 3 2 2" xfId="18725" xr:uid="{00000000-0005-0000-0000-000022490000}"/>
    <cellStyle name="표준 2 2 3 4 3 3 2 2 2" xfId="18726" xr:uid="{00000000-0005-0000-0000-000023490000}"/>
    <cellStyle name="표준 2 2 3 4 3 3 2 3" xfId="18727" xr:uid="{00000000-0005-0000-0000-000024490000}"/>
    <cellStyle name="표준 2 2 3 4 3 3 3" xfId="18728" xr:uid="{00000000-0005-0000-0000-000025490000}"/>
    <cellStyle name="표준 2 2 3 4 3 3 3 2" xfId="18729" xr:uid="{00000000-0005-0000-0000-000026490000}"/>
    <cellStyle name="표준 2 2 3 4 3 3 3 2 2" xfId="18730" xr:uid="{00000000-0005-0000-0000-000027490000}"/>
    <cellStyle name="표준 2 2 3 4 3 3 3 3" xfId="18731" xr:uid="{00000000-0005-0000-0000-000028490000}"/>
    <cellStyle name="표준 2 2 3 4 3 3 4" xfId="18732" xr:uid="{00000000-0005-0000-0000-000029490000}"/>
    <cellStyle name="표준 2 2 3 4 3 3 4 2" xfId="18733" xr:uid="{00000000-0005-0000-0000-00002A490000}"/>
    <cellStyle name="표준 2 2 3 4 3 3 4 2 2" xfId="18734" xr:uid="{00000000-0005-0000-0000-00002B490000}"/>
    <cellStyle name="표준 2 2 3 4 3 3 4 3" xfId="18735" xr:uid="{00000000-0005-0000-0000-00002C490000}"/>
    <cellStyle name="표준 2 2 3 4 3 3 5" xfId="18736" xr:uid="{00000000-0005-0000-0000-00002D490000}"/>
    <cellStyle name="표준 2 2 3 4 3 3 5 2" xfId="18737" xr:uid="{00000000-0005-0000-0000-00002E490000}"/>
    <cellStyle name="표준 2 2 3 4 3 3 6" xfId="18738" xr:uid="{00000000-0005-0000-0000-00002F490000}"/>
    <cellStyle name="표준 2 2 3 4 3 4" xfId="18739" xr:uid="{00000000-0005-0000-0000-000030490000}"/>
    <cellStyle name="표준 2 2 3 4 3 4 2" xfId="18740" xr:uid="{00000000-0005-0000-0000-000031490000}"/>
    <cellStyle name="표준 2 2 3 4 3 4 2 2" xfId="18741" xr:uid="{00000000-0005-0000-0000-000032490000}"/>
    <cellStyle name="표준 2 2 3 4 3 4 3" xfId="18742" xr:uid="{00000000-0005-0000-0000-000033490000}"/>
    <cellStyle name="표준 2 2 3 4 3 5" xfId="18743" xr:uid="{00000000-0005-0000-0000-000034490000}"/>
    <cellStyle name="표준 2 2 3 4 3 5 2" xfId="18744" xr:uid="{00000000-0005-0000-0000-000035490000}"/>
    <cellStyle name="표준 2 2 3 4 3 5 2 2" xfId="18745" xr:uid="{00000000-0005-0000-0000-000036490000}"/>
    <cellStyle name="표준 2 2 3 4 3 5 3" xfId="18746" xr:uid="{00000000-0005-0000-0000-000037490000}"/>
    <cellStyle name="표준 2 2 3 4 3 6" xfId="18747" xr:uid="{00000000-0005-0000-0000-000038490000}"/>
    <cellStyle name="표준 2 2 3 4 3 6 2" xfId="18748" xr:uid="{00000000-0005-0000-0000-000039490000}"/>
    <cellStyle name="표준 2 2 3 4 3 6 2 2" xfId="18749" xr:uid="{00000000-0005-0000-0000-00003A490000}"/>
    <cellStyle name="표준 2 2 3 4 3 6 3" xfId="18750" xr:uid="{00000000-0005-0000-0000-00003B490000}"/>
    <cellStyle name="표준 2 2 3 4 3 7" xfId="18751" xr:uid="{00000000-0005-0000-0000-00003C490000}"/>
    <cellStyle name="표준 2 2 3 4 3 7 2" xfId="18752" xr:uid="{00000000-0005-0000-0000-00003D490000}"/>
    <cellStyle name="표준 2 2 3 4 3 7 2 2" xfId="18753" xr:uid="{00000000-0005-0000-0000-00003E490000}"/>
    <cellStyle name="표준 2 2 3 4 3 7 3" xfId="18754" xr:uid="{00000000-0005-0000-0000-00003F490000}"/>
    <cellStyle name="표준 2 2 3 4 3 8" xfId="18755" xr:uid="{00000000-0005-0000-0000-000040490000}"/>
    <cellStyle name="표준 2 2 3 4 3 8 2" xfId="18756" xr:uid="{00000000-0005-0000-0000-000041490000}"/>
    <cellStyle name="표준 2 2 3 4 3 9" xfId="18757" xr:uid="{00000000-0005-0000-0000-000042490000}"/>
    <cellStyle name="표준 2 2 3 4 4" xfId="18758" xr:uid="{00000000-0005-0000-0000-000043490000}"/>
    <cellStyle name="표준 2 2 3 4 4 2" xfId="18759" xr:uid="{00000000-0005-0000-0000-000044490000}"/>
    <cellStyle name="표준 2 2 3 4 4 2 2" xfId="18760" xr:uid="{00000000-0005-0000-0000-000045490000}"/>
    <cellStyle name="표준 2 2 3 4 4 2 2 2" xfId="18761" xr:uid="{00000000-0005-0000-0000-000046490000}"/>
    <cellStyle name="표준 2 2 3 4 4 2 2 2 2" xfId="18762" xr:uid="{00000000-0005-0000-0000-000047490000}"/>
    <cellStyle name="표준 2 2 3 4 4 2 2 3" xfId="18763" xr:uid="{00000000-0005-0000-0000-000048490000}"/>
    <cellStyle name="표준 2 2 3 4 4 2 3" xfId="18764" xr:uid="{00000000-0005-0000-0000-000049490000}"/>
    <cellStyle name="표준 2 2 3 4 4 2 3 2" xfId="18765" xr:uid="{00000000-0005-0000-0000-00004A490000}"/>
    <cellStyle name="표준 2 2 3 4 4 2 3 2 2" xfId="18766" xr:uid="{00000000-0005-0000-0000-00004B490000}"/>
    <cellStyle name="표준 2 2 3 4 4 2 3 3" xfId="18767" xr:uid="{00000000-0005-0000-0000-00004C490000}"/>
    <cellStyle name="표준 2 2 3 4 4 2 4" xfId="18768" xr:uid="{00000000-0005-0000-0000-00004D490000}"/>
    <cellStyle name="표준 2 2 3 4 4 2 4 2" xfId="18769" xr:uid="{00000000-0005-0000-0000-00004E490000}"/>
    <cellStyle name="표준 2 2 3 4 4 2 4 2 2" xfId="18770" xr:uid="{00000000-0005-0000-0000-00004F490000}"/>
    <cellStyle name="표준 2 2 3 4 4 2 4 3" xfId="18771" xr:uid="{00000000-0005-0000-0000-000050490000}"/>
    <cellStyle name="표준 2 2 3 4 4 2 5" xfId="18772" xr:uid="{00000000-0005-0000-0000-000051490000}"/>
    <cellStyle name="표준 2 2 3 4 4 2 5 2" xfId="18773" xr:uid="{00000000-0005-0000-0000-000052490000}"/>
    <cellStyle name="표준 2 2 3 4 4 2 6" xfId="18774" xr:uid="{00000000-0005-0000-0000-000053490000}"/>
    <cellStyle name="표준 2 2 3 4 4 3" xfId="18775" xr:uid="{00000000-0005-0000-0000-000054490000}"/>
    <cellStyle name="표준 2 2 3 4 4 3 2" xfId="18776" xr:uid="{00000000-0005-0000-0000-000055490000}"/>
    <cellStyle name="표준 2 2 3 4 4 3 2 2" xfId="18777" xr:uid="{00000000-0005-0000-0000-000056490000}"/>
    <cellStyle name="표준 2 2 3 4 4 3 3" xfId="18778" xr:uid="{00000000-0005-0000-0000-000057490000}"/>
    <cellStyle name="표준 2 2 3 4 4 4" xfId="18779" xr:uid="{00000000-0005-0000-0000-000058490000}"/>
    <cellStyle name="표준 2 2 3 4 4 4 2" xfId="18780" xr:uid="{00000000-0005-0000-0000-000059490000}"/>
    <cellStyle name="표준 2 2 3 4 4 4 2 2" xfId="18781" xr:uid="{00000000-0005-0000-0000-00005A490000}"/>
    <cellStyle name="표준 2 2 3 4 4 4 3" xfId="18782" xr:uid="{00000000-0005-0000-0000-00005B490000}"/>
    <cellStyle name="표준 2 2 3 4 4 5" xfId="18783" xr:uid="{00000000-0005-0000-0000-00005C490000}"/>
    <cellStyle name="표준 2 2 3 4 4 5 2" xfId="18784" xr:uid="{00000000-0005-0000-0000-00005D490000}"/>
    <cellStyle name="표준 2 2 3 4 4 5 2 2" xfId="18785" xr:uid="{00000000-0005-0000-0000-00005E490000}"/>
    <cellStyle name="표준 2 2 3 4 4 5 3" xfId="18786" xr:uid="{00000000-0005-0000-0000-00005F490000}"/>
    <cellStyle name="표준 2 2 3 4 4 6" xfId="18787" xr:uid="{00000000-0005-0000-0000-000060490000}"/>
    <cellStyle name="표준 2 2 3 4 4 6 2" xfId="18788" xr:uid="{00000000-0005-0000-0000-000061490000}"/>
    <cellStyle name="표준 2 2 3 4 4 7" xfId="18789" xr:uid="{00000000-0005-0000-0000-000062490000}"/>
    <cellStyle name="표준 2 2 3 4 4 8" xfId="18790" xr:uid="{00000000-0005-0000-0000-000063490000}"/>
    <cellStyle name="표준 2 2 3 4 5" xfId="18791" xr:uid="{00000000-0005-0000-0000-000064490000}"/>
    <cellStyle name="표준 2 2 3 4 5 2" xfId="18792" xr:uid="{00000000-0005-0000-0000-000065490000}"/>
    <cellStyle name="표준 2 2 3 4 5 2 2" xfId="18793" xr:uid="{00000000-0005-0000-0000-000066490000}"/>
    <cellStyle name="표준 2 2 3 4 5 2 2 2" xfId="18794" xr:uid="{00000000-0005-0000-0000-000067490000}"/>
    <cellStyle name="표준 2 2 3 4 5 2 3" xfId="18795" xr:uid="{00000000-0005-0000-0000-000068490000}"/>
    <cellStyle name="표준 2 2 3 4 5 3" xfId="18796" xr:uid="{00000000-0005-0000-0000-000069490000}"/>
    <cellStyle name="표준 2 2 3 4 5 3 2" xfId="18797" xr:uid="{00000000-0005-0000-0000-00006A490000}"/>
    <cellStyle name="표준 2 2 3 4 5 3 2 2" xfId="18798" xr:uid="{00000000-0005-0000-0000-00006B490000}"/>
    <cellStyle name="표준 2 2 3 4 5 3 3" xfId="18799" xr:uid="{00000000-0005-0000-0000-00006C490000}"/>
    <cellStyle name="표준 2 2 3 4 5 4" xfId="18800" xr:uid="{00000000-0005-0000-0000-00006D490000}"/>
    <cellStyle name="표준 2 2 3 4 5 4 2" xfId="18801" xr:uid="{00000000-0005-0000-0000-00006E490000}"/>
    <cellStyle name="표준 2 2 3 4 5 4 2 2" xfId="18802" xr:uid="{00000000-0005-0000-0000-00006F490000}"/>
    <cellStyle name="표준 2 2 3 4 5 4 3" xfId="18803" xr:uid="{00000000-0005-0000-0000-000070490000}"/>
    <cellStyle name="표준 2 2 3 4 5 5" xfId="18804" xr:uid="{00000000-0005-0000-0000-000071490000}"/>
    <cellStyle name="표준 2 2 3 4 5 5 2" xfId="18805" xr:uid="{00000000-0005-0000-0000-000072490000}"/>
    <cellStyle name="표준 2 2 3 4 5 6" xfId="18806" xr:uid="{00000000-0005-0000-0000-000073490000}"/>
    <cellStyle name="표준 2 2 3 4 6" xfId="18807" xr:uid="{00000000-0005-0000-0000-000074490000}"/>
    <cellStyle name="표준 2 2 3 4 6 2" xfId="18808" xr:uid="{00000000-0005-0000-0000-000075490000}"/>
    <cellStyle name="표준 2 2 3 4 6 2 2" xfId="18809" xr:uid="{00000000-0005-0000-0000-000076490000}"/>
    <cellStyle name="표준 2 2 3 4 6 2 2 2" xfId="18810" xr:uid="{00000000-0005-0000-0000-000077490000}"/>
    <cellStyle name="표준 2 2 3 4 6 2 3" xfId="18811" xr:uid="{00000000-0005-0000-0000-000078490000}"/>
    <cellStyle name="표준 2 2 3 4 6 3" xfId="18812" xr:uid="{00000000-0005-0000-0000-000079490000}"/>
    <cellStyle name="표준 2 2 3 4 6 3 2" xfId="18813" xr:uid="{00000000-0005-0000-0000-00007A490000}"/>
    <cellStyle name="표준 2 2 3 4 6 3 2 2" xfId="18814" xr:uid="{00000000-0005-0000-0000-00007B490000}"/>
    <cellStyle name="표준 2 2 3 4 6 3 3" xfId="18815" xr:uid="{00000000-0005-0000-0000-00007C490000}"/>
    <cellStyle name="표준 2 2 3 4 6 4" xfId="18816" xr:uid="{00000000-0005-0000-0000-00007D490000}"/>
    <cellStyle name="표준 2 2 3 4 6 4 2" xfId="18817" xr:uid="{00000000-0005-0000-0000-00007E490000}"/>
    <cellStyle name="표준 2 2 3 4 6 4 2 2" xfId="18818" xr:uid="{00000000-0005-0000-0000-00007F490000}"/>
    <cellStyle name="표준 2 2 3 4 6 4 3" xfId="18819" xr:uid="{00000000-0005-0000-0000-000080490000}"/>
    <cellStyle name="표준 2 2 3 4 6 5" xfId="18820" xr:uid="{00000000-0005-0000-0000-000081490000}"/>
    <cellStyle name="표준 2 2 3 4 6 5 2" xfId="18821" xr:uid="{00000000-0005-0000-0000-000082490000}"/>
    <cellStyle name="표준 2 2 3 4 6 6" xfId="18822" xr:uid="{00000000-0005-0000-0000-000083490000}"/>
    <cellStyle name="표준 2 2 3 4 7" xfId="18823" xr:uid="{00000000-0005-0000-0000-000084490000}"/>
    <cellStyle name="표준 2 2 3 4 7 2" xfId="18824" xr:uid="{00000000-0005-0000-0000-000085490000}"/>
    <cellStyle name="표준 2 2 3 4 7 2 2" xfId="18825" xr:uid="{00000000-0005-0000-0000-000086490000}"/>
    <cellStyle name="표준 2 2 3 4 7 3" xfId="18826" xr:uid="{00000000-0005-0000-0000-000087490000}"/>
    <cellStyle name="표준 2 2 3 4 8" xfId="18827" xr:uid="{00000000-0005-0000-0000-000088490000}"/>
    <cellStyle name="표준 2 2 3 4 8 2" xfId="18828" xr:uid="{00000000-0005-0000-0000-000089490000}"/>
    <cellStyle name="표준 2 2 3 4 8 2 2" xfId="18829" xr:uid="{00000000-0005-0000-0000-00008A490000}"/>
    <cellStyle name="표준 2 2 3 4 8 3" xfId="18830" xr:uid="{00000000-0005-0000-0000-00008B490000}"/>
    <cellStyle name="표준 2 2 3 4 9" xfId="18831" xr:uid="{00000000-0005-0000-0000-00008C490000}"/>
    <cellStyle name="표준 2 2 3 4 9 2" xfId="18832" xr:uid="{00000000-0005-0000-0000-00008D490000}"/>
    <cellStyle name="표준 2 2 3 4 9 2 2" xfId="18833" xr:uid="{00000000-0005-0000-0000-00008E490000}"/>
    <cellStyle name="표준 2 2 3 4 9 3" xfId="18834" xr:uid="{00000000-0005-0000-0000-00008F490000}"/>
    <cellStyle name="표준 2 2 3 5" xfId="18835" xr:uid="{00000000-0005-0000-0000-000090490000}"/>
    <cellStyle name="표준 2 2 3 5 10" xfId="18836" xr:uid="{00000000-0005-0000-0000-000091490000}"/>
    <cellStyle name="표준 2 2 3 5 10 2" xfId="18837" xr:uid="{00000000-0005-0000-0000-000092490000}"/>
    <cellStyle name="표준 2 2 3 5 11" xfId="18838" xr:uid="{00000000-0005-0000-0000-000093490000}"/>
    <cellStyle name="표준 2 2 3 5 12" xfId="18839" xr:uid="{00000000-0005-0000-0000-000094490000}"/>
    <cellStyle name="표준 2 2 3 5 2" xfId="18840" xr:uid="{00000000-0005-0000-0000-000095490000}"/>
    <cellStyle name="표준 2 2 3 5 2 2" xfId="18841" xr:uid="{00000000-0005-0000-0000-000096490000}"/>
    <cellStyle name="표준 2 2 3 5 2 2 2" xfId="18842" xr:uid="{00000000-0005-0000-0000-000097490000}"/>
    <cellStyle name="표준 2 2 3 5 2 2 2 2" xfId="18843" xr:uid="{00000000-0005-0000-0000-000098490000}"/>
    <cellStyle name="표준 2 2 3 5 2 2 2 2 2" xfId="18844" xr:uid="{00000000-0005-0000-0000-000099490000}"/>
    <cellStyle name="표준 2 2 3 5 2 2 2 3" xfId="18845" xr:uid="{00000000-0005-0000-0000-00009A490000}"/>
    <cellStyle name="표준 2 2 3 5 2 2 3" xfId="18846" xr:uid="{00000000-0005-0000-0000-00009B490000}"/>
    <cellStyle name="표준 2 2 3 5 2 2 3 2" xfId="18847" xr:uid="{00000000-0005-0000-0000-00009C490000}"/>
    <cellStyle name="표준 2 2 3 5 2 2 3 2 2" xfId="18848" xr:uid="{00000000-0005-0000-0000-00009D490000}"/>
    <cellStyle name="표준 2 2 3 5 2 2 3 3" xfId="18849" xr:uid="{00000000-0005-0000-0000-00009E490000}"/>
    <cellStyle name="표준 2 2 3 5 2 2 4" xfId="18850" xr:uid="{00000000-0005-0000-0000-00009F490000}"/>
    <cellStyle name="표준 2 2 3 5 2 2 4 2" xfId="18851" xr:uid="{00000000-0005-0000-0000-0000A0490000}"/>
    <cellStyle name="표준 2 2 3 5 2 2 4 2 2" xfId="18852" xr:uid="{00000000-0005-0000-0000-0000A1490000}"/>
    <cellStyle name="표준 2 2 3 5 2 2 4 3" xfId="18853" xr:uid="{00000000-0005-0000-0000-0000A2490000}"/>
    <cellStyle name="표준 2 2 3 5 2 2 5" xfId="18854" xr:uid="{00000000-0005-0000-0000-0000A3490000}"/>
    <cellStyle name="표준 2 2 3 5 2 2 5 2" xfId="18855" xr:uid="{00000000-0005-0000-0000-0000A4490000}"/>
    <cellStyle name="표준 2 2 3 5 2 2 6" xfId="18856" xr:uid="{00000000-0005-0000-0000-0000A5490000}"/>
    <cellStyle name="표준 2 2 3 5 2 3" xfId="18857" xr:uid="{00000000-0005-0000-0000-0000A6490000}"/>
    <cellStyle name="표준 2 2 3 5 2 3 2" xfId="18858" xr:uid="{00000000-0005-0000-0000-0000A7490000}"/>
    <cellStyle name="표준 2 2 3 5 2 3 2 2" xfId="18859" xr:uid="{00000000-0005-0000-0000-0000A8490000}"/>
    <cellStyle name="표준 2 2 3 5 2 3 3" xfId="18860" xr:uid="{00000000-0005-0000-0000-0000A9490000}"/>
    <cellStyle name="표준 2 2 3 5 2 4" xfId="18861" xr:uid="{00000000-0005-0000-0000-0000AA490000}"/>
    <cellStyle name="표준 2 2 3 5 2 4 2" xfId="18862" xr:uid="{00000000-0005-0000-0000-0000AB490000}"/>
    <cellStyle name="표준 2 2 3 5 2 4 2 2" xfId="18863" xr:uid="{00000000-0005-0000-0000-0000AC490000}"/>
    <cellStyle name="표준 2 2 3 5 2 4 3" xfId="18864" xr:uid="{00000000-0005-0000-0000-0000AD490000}"/>
    <cellStyle name="표준 2 2 3 5 2 5" xfId="18865" xr:uid="{00000000-0005-0000-0000-0000AE490000}"/>
    <cellStyle name="표준 2 2 3 5 2 5 2" xfId="18866" xr:uid="{00000000-0005-0000-0000-0000AF490000}"/>
    <cellStyle name="표준 2 2 3 5 2 5 2 2" xfId="18867" xr:uid="{00000000-0005-0000-0000-0000B0490000}"/>
    <cellStyle name="표준 2 2 3 5 2 5 3" xfId="18868" xr:uid="{00000000-0005-0000-0000-0000B1490000}"/>
    <cellStyle name="표준 2 2 3 5 2 6" xfId="18869" xr:uid="{00000000-0005-0000-0000-0000B2490000}"/>
    <cellStyle name="표준 2 2 3 5 2 6 2" xfId="18870" xr:uid="{00000000-0005-0000-0000-0000B3490000}"/>
    <cellStyle name="표준 2 2 3 5 2 6 2 2" xfId="18871" xr:uid="{00000000-0005-0000-0000-0000B4490000}"/>
    <cellStyle name="표준 2 2 3 5 2 6 3" xfId="18872" xr:uid="{00000000-0005-0000-0000-0000B5490000}"/>
    <cellStyle name="표준 2 2 3 5 2 7" xfId="18873" xr:uid="{00000000-0005-0000-0000-0000B6490000}"/>
    <cellStyle name="표준 2 2 3 5 2 7 2" xfId="18874" xr:uid="{00000000-0005-0000-0000-0000B7490000}"/>
    <cellStyle name="표준 2 2 3 5 2 8" xfId="18875" xr:uid="{00000000-0005-0000-0000-0000B8490000}"/>
    <cellStyle name="표준 2 2 3 5 2 9" xfId="18876" xr:uid="{00000000-0005-0000-0000-0000B9490000}"/>
    <cellStyle name="표준 2 2 3 5 3" xfId="18877" xr:uid="{00000000-0005-0000-0000-0000BA490000}"/>
    <cellStyle name="표준 2 2 3 5 3 2" xfId="18878" xr:uid="{00000000-0005-0000-0000-0000BB490000}"/>
    <cellStyle name="표준 2 2 3 5 3 2 2" xfId="18879" xr:uid="{00000000-0005-0000-0000-0000BC490000}"/>
    <cellStyle name="표준 2 2 3 5 3 2 2 2" xfId="18880" xr:uid="{00000000-0005-0000-0000-0000BD490000}"/>
    <cellStyle name="표준 2 2 3 5 3 2 2 2 2" xfId="18881" xr:uid="{00000000-0005-0000-0000-0000BE490000}"/>
    <cellStyle name="표준 2 2 3 5 3 2 2 3" xfId="18882" xr:uid="{00000000-0005-0000-0000-0000BF490000}"/>
    <cellStyle name="표준 2 2 3 5 3 2 3" xfId="18883" xr:uid="{00000000-0005-0000-0000-0000C0490000}"/>
    <cellStyle name="표준 2 2 3 5 3 2 3 2" xfId="18884" xr:uid="{00000000-0005-0000-0000-0000C1490000}"/>
    <cellStyle name="표준 2 2 3 5 3 2 3 2 2" xfId="18885" xr:uid="{00000000-0005-0000-0000-0000C2490000}"/>
    <cellStyle name="표준 2 2 3 5 3 2 3 3" xfId="18886" xr:uid="{00000000-0005-0000-0000-0000C3490000}"/>
    <cellStyle name="표준 2 2 3 5 3 2 4" xfId="18887" xr:uid="{00000000-0005-0000-0000-0000C4490000}"/>
    <cellStyle name="표준 2 2 3 5 3 2 4 2" xfId="18888" xr:uid="{00000000-0005-0000-0000-0000C5490000}"/>
    <cellStyle name="표준 2 2 3 5 3 2 4 2 2" xfId="18889" xr:uid="{00000000-0005-0000-0000-0000C6490000}"/>
    <cellStyle name="표준 2 2 3 5 3 2 4 3" xfId="18890" xr:uid="{00000000-0005-0000-0000-0000C7490000}"/>
    <cellStyle name="표준 2 2 3 5 3 2 5" xfId="18891" xr:uid="{00000000-0005-0000-0000-0000C8490000}"/>
    <cellStyle name="표준 2 2 3 5 3 2 5 2" xfId="18892" xr:uid="{00000000-0005-0000-0000-0000C9490000}"/>
    <cellStyle name="표준 2 2 3 5 3 2 6" xfId="18893" xr:uid="{00000000-0005-0000-0000-0000CA490000}"/>
    <cellStyle name="표준 2 2 3 5 3 3" xfId="18894" xr:uid="{00000000-0005-0000-0000-0000CB490000}"/>
    <cellStyle name="표준 2 2 3 5 3 3 2" xfId="18895" xr:uid="{00000000-0005-0000-0000-0000CC490000}"/>
    <cellStyle name="표준 2 2 3 5 3 3 2 2" xfId="18896" xr:uid="{00000000-0005-0000-0000-0000CD490000}"/>
    <cellStyle name="표준 2 2 3 5 3 3 3" xfId="18897" xr:uid="{00000000-0005-0000-0000-0000CE490000}"/>
    <cellStyle name="표준 2 2 3 5 3 4" xfId="18898" xr:uid="{00000000-0005-0000-0000-0000CF490000}"/>
    <cellStyle name="표준 2 2 3 5 3 4 2" xfId="18899" xr:uid="{00000000-0005-0000-0000-0000D0490000}"/>
    <cellStyle name="표준 2 2 3 5 3 4 2 2" xfId="18900" xr:uid="{00000000-0005-0000-0000-0000D1490000}"/>
    <cellStyle name="표준 2 2 3 5 3 4 3" xfId="18901" xr:uid="{00000000-0005-0000-0000-0000D2490000}"/>
    <cellStyle name="표준 2 2 3 5 3 5" xfId="18902" xr:uid="{00000000-0005-0000-0000-0000D3490000}"/>
    <cellStyle name="표준 2 2 3 5 3 5 2" xfId="18903" xr:uid="{00000000-0005-0000-0000-0000D4490000}"/>
    <cellStyle name="표준 2 2 3 5 3 5 2 2" xfId="18904" xr:uid="{00000000-0005-0000-0000-0000D5490000}"/>
    <cellStyle name="표준 2 2 3 5 3 5 3" xfId="18905" xr:uid="{00000000-0005-0000-0000-0000D6490000}"/>
    <cellStyle name="표준 2 2 3 5 3 6" xfId="18906" xr:uid="{00000000-0005-0000-0000-0000D7490000}"/>
    <cellStyle name="표준 2 2 3 5 3 6 2" xfId="18907" xr:uid="{00000000-0005-0000-0000-0000D8490000}"/>
    <cellStyle name="표준 2 2 3 5 3 7" xfId="18908" xr:uid="{00000000-0005-0000-0000-0000D9490000}"/>
    <cellStyle name="표준 2 2 3 5 3 8" xfId="18909" xr:uid="{00000000-0005-0000-0000-0000DA490000}"/>
    <cellStyle name="표준 2 2 3 5 4" xfId="18910" xr:uid="{00000000-0005-0000-0000-0000DB490000}"/>
    <cellStyle name="표준 2 2 3 5 4 2" xfId="18911" xr:uid="{00000000-0005-0000-0000-0000DC490000}"/>
    <cellStyle name="표준 2 2 3 5 4 2 2" xfId="18912" xr:uid="{00000000-0005-0000-0000-0000DD490000}"/>
    <cellStyle name="표준 2 2 3 5 4 2 2 2" xfId="18913" xr:uid="{00000000-0005-0000-0000-0000DE490000}"/>
    <cellStyle name="표준 2 2 3 5 4 2 3" xfId="18914" xr:uid="{00000000-0005-0000-0000-0000DF490000}"/>
    <cellStyle name="표준 2 2 3 5 4 3" xfId="18915" xr:uid="{00000000-0005-0000-0000-0000E0490000}"/>
    <cellStyle name="표준 2 2 3 5 4 3 2" xfId="18916" xr:uid="{00000000-0005-0000-0000-0000E1490000}"/>
    <cellStyle name="표준 2 2 3 5 4 3 2 2" xfId="18917" xr:uid="{00000000-0005-0000-0000-0000E2490000}"/>
    <cellStyle name="표준 2 2 3 5 4 3 3" xfId="18918" xr:uid="{00000000-0005-0000-0000-0000E3490000}"/>
    <cellStyle name="표준 2 2 3 5 4 4" xfId="18919" xr:uid="{00000000-0005-0000-0000-0000E4490000}"/>
    <cellStyle name="표준 2 2 3 5 4 4 2" xfId="18920" xr:uid="{00000000-0005-0000-0000-0000E5490000}"/>
    <cellStyle name="표준 2 2 3 5 4 4 2 2" xfId="18921" xr:uid="{00000000-0005-0000-0000-0000E6490000}"/>
    <cellStyle name="표준 2 2 3 5 4 4 3" xfId="18922" xr:uid="{00000000-0005-0000-0000-0000E7490000}"/>
    <cellStyle name="표준 2 2 3 5 4 5" xfId="18923" xr:uid="{00000000-0005-0000-0000-0000E8490000}"/>
    <cellStyle name="표준 2 2 3 5 4 5 2" xfId="18924" xr:uid="{00000000-0005-0000-0000-0000E9490000}"/>
    <cellStyle name="표준 2 2 3 5 4 6" xfId="18925" xr:uid="{00000000-0005-0000-0000-0000EA490000}"/>
    <cellStyle name="표준 2 2 3 5 5" xfId="18926" xr:uid="{00000000-0005-0000-0000-0000EB490000}"/>
    <cellStyle name="표준 2 2 3 5 5 2" xfId="18927" xr:uid="{00000000-0005-0000-0000-0000EC490000}"/>
    <cellStyle name="표준 2 2 3 5 5 2 2" xfId="18928" xr:uid="{00000000-0005-0000-0000-0000ED490000}"/>
    <cellStyle name="표준 2 2 3 5 5 2 2 2" xfId="18929" xr:uid="{00000000-0005-0000-0000-0000EE490000}"/>
    <cellStyle name="표준 2 2 3 5 5 2 3" xfId="18930" xr:uid="{00000000-0005-0000-0000-0000EF490000}"/>
    <cellStyle name="표준 2 2 3 5 5 3" xfId="18931" xr:uid="{00000000-0005-0000-0000-0000F0490000}"/>
    <cellStyle name="표준 2 2 3 5 5 3 2" xfId="18932" xr:uid="{00000000-0005-0000-0000-0000F1490000}"/>
    <cellStyle name="표준 2 2 3 5 5 3 2 2" xfId="18933" xr:uid="{00000000-0005-0000-0000-0000F2490000}"/>
    <cellStyle name="표준 2 2 3 5 5 3 3" xfId="18934" xr:uid="{00000000-0005-0000-0000-0000F3490000}"/>
    <cellStyle name="표준 2 2 3 5 5 4" xfId="18935" xr:uid="{00000000-0005-0000-0000-0000F4490000}"/>
    <cellStyle name="표준 2 2 3 5 5 4 2" xfId="18936" xr:uid="{00000000-0005-0000-0000-0000F5490000}"/>
    <cellStyle name="표준 2 2 3 5 5 4 2 2" xfId="18937" xr:uid="{00000000-0005-0000-0000-0000F6490000}"/>
    <cellStyle name="표준 2 2 3 5 5 4 3" xfId="18938" xr:uid="{00000000-0005-0000-0000-0000F7490000}"/>
    <cellStyle name="표준 2 2 3 5 5 5" xfId="18939" xr:uid="{00000000-0005-0000-0000-0000F8490000}"/>
    <cellStyle name="표준 2 2 3 5 5 5 2" xfId="18940" xr:uid="{00000000-0005-0000-0000-0000F9490000}"/>
    <cellStyle name="표준 2 2 3 5 5 6" xfId="18941" xr:uid="{00000000-0005-0000-0000-0000FA490000}"/>
    <cellStyle name="표준 2 2 3 5 6" xfId="18942" xr:uid="{00000000-0005-0000-0000-0000FB490000}"/>
    <cellStyle name="표준 2 2 3 5 6 2" xfId="18943" xr:uid="{00000000-0005-0000-0000-0000FC490000}"/>
    <cellStyle name="표준 2 2 3 5 6 2 2" xfId="18944" xr:uid="{00000000-0005-0000-0000-0000FD490000}"/>
    <cellStyle name="표준 2 2 3 5 6 3" xfId="18945" xr:uid="{00000000-0005-0000-0000-0000FE490000}"/>
    <cellStyle name="표준 2 2 3 5 7" xfId="18946" xr:uid="{00000000-0005-0000-0000-0000FF490000}"/>
    <cellStyle name="표준 2 2 3 5 7 2" xfId="18947" xr:uid="{00000000-0005-0000-0000-0000004A0000}"/>
    <cellStyle name="표준 2 2 3 5 7 2 2" xfId="18948" xr:uid="{00000000-0005-0000-0000-0000014A0000}"/>
    <cellStyle name="표준 2 2 3 5 7 3" xfId="18949" xr:uid="{00000000-0005-0000-0000-0000024A0000}"/>
    <cellStyle name="표준 2 2 3 5 8" xfId="18950" xr:uid="{00000000-0005-0000-0000-0000034A0000}"/>
    <cellStyle name="표준 2 2 3 5 8 2" xfId="18951" xr:uid="{00000000-0005-0000-0000-0000044A0000}"/>
    <cellStyle name="표준 2 2 3 5 8 2 2" xfId="18952" xr:uid="{00000000-0005-0000-0000-0000054A0000}"/>
    <cellStyle name="표준 2 2 3 5 8 3" xfId="18953" xr:uid="{00000000-0005-0000-0000-0000064A0000}"/>
    <cellStyle name="표준 2 2 3 5 9" xfId="18954" xr:uid="{00000000-0005-0000-0000-0000074A0000}"/>
    <cellStyle name="표준 2 2 3 5 9 2" xfId="18955" xr:uid="{00000000-0005-0000-0000-0000084A0000}"/>
    <cellStyle name="표준 2 2 3 5 9 2 2" xfId="18956" xr:uid="{00000000-0005-0000-0000-0000094A0000}"/>
    <cellStyle name="표준 2 2 3 5 9 3" xfId="18957" xr:uid="{00000000-0005-0000-0000-00000A4A0000}"/>
    <cellStyle name="표준 2 2 3 6" xfId="18958" xr:uid="{00000000-0005-0000-0000-00000B4A0000}"/>
    <cellStyle name="표준 2 2 3 6 10" xfId="18959" xr:uid="{00000000-0005-0000-0000-00000C4A0000}"/>
    <cellStyle name="표준 2 2 3 6 11" xfId="18960" xr:uid="{00000000-0005-0000-0000-00000D4A0000}"/>
    <cellStyle name="표준 2 2 3 6 2" xfId="18961" xr:uid="{00000000-0005-0000-0000-00000E4A0000}"/>
    <cellStyle name="표준 2 2 3 6 2 2" xfId="18962" xr:uid="{00000000-0005-0000-0000-00000F4A0000}"/>
    <cellStyle name="표준 2 2 3 6 2 2 2" xfId="18963" xr:uid="{00000000-0005-0000-0000-0000104A0000}"/>
    <cellStyle name="표준 2 2 3 6 2 2 2 2" xfId="18964" xr:uid="{00000000-0005-0000-0000-0000114A0000}"/>
    <cellStyle name="표준 2 2 3 6 2 2 2 2 2" xfId="18965" xr:uid="{00000000-0005-0000-0000-0000124A0000}"/>
    <cellStyle name="표준 2 2 3 6 2 2 2 3" xfId="18966" xr:uid="{00000000-0005-0000-0000-0000134A0000}"/>
    <cellStyle name="표준 2 2 3 6 2 2 3" xfId="18967" xr:uid="{00000000-0005-0000-0000-0000144A0000}"/>
    <cellStyle name="표준 2 2 3 6 2 2 3 2" xfId="18968" xr:uid="{00000000-0005-0000-0000-0000154A0000}"/>
    <cellStyle name="표준 2 2 3 6 2 2 3 2 2" xfId="18969" xr:uid="{00000000-0005-0000-0000-0000164A0000}"/>
    <cellStyle name="표준 2 2 3 6 2 2 3 3" xfId="18970" xr:uid="{00000000-0005-0000-0000-0000174A0000}"/>
    <cellStyle name="표준 2 2 3 6 2 2 4" xfId="18971" xr:uid="{00000000-0005-0000-0000-0000184A0000}"/>
    <cellStyle name="표준 2 2 3 6 2 2 4 2" xfId="18972" xr:uid="{00000000-0005-0000-0000-0000194A0000}"/>
    <cellStyle name="표준 2 2 3 6 2 2 4 2 2" xfId="18973" xr:uid="{00000000-0005-0000-0000-00001A4A0000}"/>
    <cellStyle name="표준 2 2 3 6 2 2 4 3" xfId="18974" xr:uid="{00000000-0005-0000-0000-00001B4A0000}"/>
    <cellStyle name="표준 2 2 3 6 2 2 5" xfId="18975" xr:uid="{00000000-0005-0000-0000-00001C4A0000}"/>
    <cellStyle name="표준 2 2 3 6 2 2 5 2" xfId="18976" xr:uid="{00000000-0005-0000-0000-00001D4A0000}"/>
    <cellStyle name="표준 2 2 3 6 2 2 6" xfId="18977" xr:uid="{00000000-0005-0000-0000-00001E4A0000}"/>
    <cellStyle name="표준 2 2 3 6 2 3" xfId="18978" xr:uid="{00000000-0005-0000-0000-00001F4A0000}"/>
    <cellStyle name="표준 2 2 3 6 2 3 2" xfId="18979" xr:uid="{00000000-0005-0000-0000-0000204A0000}"/>
    <cellStyle name="표준 2 2 3 6 2 3 2 2" xfId="18980" xr:uid="{00000000-0005-0000-0000-0000214A0000}"/>
    <cellStyle name="표준 2 2 3 6 2 3 3" xfId="18981" xr:uid="{00000000-0005-0000-0000-0000224A0000}"/>
    <cellStyle name="표준 2 2 3 6 2 4" xfId="18982" xr:uid="{00000000-0005-0000-0000-0000234A0000}"/>
    <cellStyle name="표준 2 2 3 6 2 4 2" xfId="18983" xr:uid="{00000000-0005-0000-0000-0000244A0000}"/>
    <cellStyle name="표준 2 2 3 6 2 4 2 2" xfId="18984" xr:uid="{00000000-0005-0000-0000-0000254A0000}"/>
    <cellStyle name="표준 2 2 3 6 2 4 3" xfId="18985" xr:uid="{00000000-0005-0000-0000-0000264A0000}"/>
    <cellStyle name="표준 2 2 3 6 2 5" xfId="18986" xr:uid="{00000000-0005-0000-0000-0000274A0000}"/>
    <cellStyle name="표준 2 2 3 6 2 5 2" xfId="18987" xr:uid="{00000000-0005-0000-0000-0000284A0000}"/>
    <cellStyle name="표준 2 2 3 6 2 5 2 2" xfId="18988" xr:uid="{00000000-0005-0000-0000-0000294A0000}"/>
    <cellStyle name="표준 2 2 3 6 2 5 3" xfId="18989" xr:uid="{00000000-0005-0000-0000-00002A4A0000}"/>
    <cellStyle name="표준 2 2 3 6 2 6" xfId="18990" xr:uid="{00000000-0005-0000-0000-00002B4A0000}"/>
    <cellStyle name="표준 2 2 3 6 2 6 2" xfId="18991" xr:uid="{00000000-0005-0000-0000-00002C4A0000}"/>
    <cellStyle name="표준 2 2 3 6 2 6 2 2" xfId="18992" xr:uid="{00000000-0005-0000-0000-00002D4A0000}"/>
    <cellStyle name="표준 2 2 3 6 2 6 3" xfId="18993" xr:uid="{00000000-0005-0000-0000-00002E4A0000}"/>
    <cellStyle name="표준 2 2 3 6 2 7" xfId="18994" xr:uid="{00000000-0005-0000-0000-00002F4A0000}"/>
    <cellStyle name="표준 2 2 3 6 2 7 2" xfId="18995" xr:uid="{00000000-0005-0000-0000-0000304A0000}"/>
    <cellStyle name="표준 2 2 3 6 2 8" xfId="18996" xr:uid="{00000000-0005-0000-0000-0000314A0000}"/>
    <cellStyle name="표준 2 2 3 6 2 9" xfId="18997" xr:uid="{00000000-0005-0000-0000-0000324A0000}"/>
    <cellStyle name="표준 2 2 3 6 3" xfId="18998" xr:uid="{00000000-0005-0000-0000-0000334A0000}"/>
    <cellStyle name="표준 2 2 3 6 3 2" xfId="18999" xr:uid="{00000000-0005-0000-0000-0000344A0000}"/>
    <cellStyle name="표준 2 2 3 6 3 2 2" xfId="19000" xr:uid="{00000000-0005-0000-0000-0000354A0000}"/>
    <cellStyle name="표준 2 2 3 6 3 2 2 2" xfId="19001" xr:uid="{00000000-0005-0000-0000-0000364A0000}"/>
    <cellStyle name="표준 2 2 3 6 3 2 3" xfId="19002" xr:uid="{00000000-0005-0000-0000-0000374A0000}"/>
    <cellStyle name="표준 2 2 3 6 3 3" xfId="19003" xr:uid="{00000000-0005-0000-0000-0000384A0000}"/>
    <cellStyle name="표준 2 2 3 6 3 3 2" xfId="19004" xr:uid="{00000000-0005-0000-0000-0000394A0000}"/>
    <cellStyle name="표준 2 2 3 6 3 3 2 2" xfId="19005" xr:uid="{00000000-0005-0000-0000-00003A4A0000}"/>
    <cellStyle name="표준 2 2 3 6 3 3 3" xfId="19006" xr:uid="{00000000-0005-0000-0000-00003B4A0000}"/>
    <cellStyle name="표준 2 2 3 6 3 4" xfId="19007" xr:uid="{00000000-0005-0000-0000-00003C4A0000}"/>
    <cellStyle name="표준 2 2 3 6 3 4 2" xfId="19008" xr:uid="{00000000-0005-0000-0000-00003D4A0000}"/>
    <cellStyle name="표준 2 2 3 6 3 4 2 2" xfId="19009" xr:uid="{00000000-0005-0000-0000-00003E4A0000}"/>
    <cellStyle name="표준 2 2 3 6 3 4 3" xfId="19010" xr:uid="{00000000-0005-0000-0000-00003F4A0000}"/>
    <cellStyle name="표준 2 2 3 6 3 5" xfId="19011" xr:uid="{00000000-0005-0000-0000-0000404A0000}"/>
    <cellStyle name="표준 2 2 3 6 3 5 2" xfId="19012" xr:uid="{00000000-0005-0000-0000-0000414A0000}"/>
    <cellStyle name="표준 2 2 3 6 3 6" xfId="19013" xr:uid="{00000000-0005-0000-0000-0000424A0000}"/>
    <cellStyle name="표준 2 2 3 6 4" xfId="19014" xr:uid="{00000000-0005-0000-0000-0000434A0000}"/>
    <cellStyle name="표준 2 2 3 6 4 2" xfId="19015" xr:uid="{00000000-0005-0000-0000-0000444A0000}"/>
    <cellStyle name="표준 2 2 3 6 4 2 2" xfId="19016" xr:uid="{00000000-0005-0000-0000-0000454A0000}"/>
    <cellStyle name="표준 2 2 3 6 4 2 2 2" xfId="19017" xr:uid="{00000000-0005-0000-0000-0000464A0000}"/>
    <cellStyle name="표준 2 2 3 6 4 2 3" xfId="19018" xr:uid="{00000000-0005-0000-0000-0000474A0000}"/>
    <cellStyle name="표준 2 2 3 6 4 3" xfId="19019" xr:uid="{00000000-0005-0000-0000-0000484A0000}"/>
    <cellStyle name="표준 2 2 3 6 4 3 2" xfId="19020" xr:uid="{00000000-0005-0000-0000-0000494A0000}"/>
    <cellStyle name="표준 2 2 3 6 4 3 2 2" xfId="19021" xr:uid="{00000000-0005-0000-0000-00004A4A0000}"/>
    <cellStyle name="표준 2 2 3 6 4 3 3" xfId="19022" xr:uid="{00000000-0005-0000-0000-00004B4A0000}"/>
    <cellStyle name="표준 2 2 3 6 4 4" xfId="19023" xr:uid="{00000000-0005-0000-0000-00004C4A0000}"/>
    <cellStyle name="표준 2 2 3 6 4 4 2" xfId="19024" xr:uid="{00000000-0005-0000-0000-00004D4A0000}"/>
    <cellStyle name="표준 2 2 3 6 4 4 2 2" xfId="19025" xr:uid="{00000000-0005-0000-0000-00004E4A0000}"/>
    <cellStyle name="표준 2 2 3 6 4 4 3" xfId="19026" xr:uid="{00000000-0005-0000-0000-00004F4A0000}"/>
    <cellStyle name="표준 2 2 3 6 4 5" xfId="19027" xr:uid="{00000000-0005-0000-0000-0000504A0000}"/>
    <cellStyle name="표준 2 2 3 6 4 5 2" xfId="19028" xr:uid="{00000000-0005-0000-0000-0000514A0000}"/>
    <cellStyle name="표준 2 2 3 6 4 6" xfId="19029" xr:uid="{00000000-0005-0000-0000-0000524A0000}"/>
    <cellStyle name="표준 2 2 3 6 5" xfId="19030" xr:uid="{00000000-0005-0000-0000-0000534A0000}"/>
    <cellStyle name="표준 2 2 3 6 5 2" xfId="19031" xr:uid="{00000000-0005-0000-0000-0000544A0000}"/>
    <cellStyle name="표준 2 2 3 6 5 2 2" xfId="19032" xr:uid="{00000000-0005-0000-0000-0000554A0000}"/>
    <cellStyle name="표준 2 2 3 6 5 3" xfId="19033" xr:uid="{00000000-0005-0000-0000-0000564A0000}"/>
    <cellStyle name="표준 2 2 3 6 6" xfId="19034" xr:uid="{00000000-0005-0000-0000-0000574A0000}"/>
    <cellStyle name="표준 2 2 3 6 6 2" xfId="19035" xr:uid="{00000000-0005-0000-0000-0000584A0000}"/>
    <cellStyle name="표준 2 2 3 6 6 2 2" xfId="19036" xr:uid="{00000000-0005-0000-0000-0000594A0000}"/>
    <cellStyle name="표준 2 2 3 6 6 3" xfId="19037" xr:uid="{00000000-0005-0000-0000-00005A4A0000}"/>
    <cellStyle name="표준 2 2 3 6 7" xfId="19038" xr:uid="{00000000-0005-0000-0000-00005B4A0000}"/>
    <cellStyle name="표준 2 2 3 6 7 2" xfId="19039" xr:uid="{00000000-0005-0000-0000-00005C4A0000}"/>
    <cellStyle name="표준 2 2 3 6 7 2 2" xfId="19040" xr:uid="{00000000-0005-0000-0000-00005D4A0000}"/>
    <cellStyle name="표준 2 2 3 6 7 3" xfId="19041" xr:uid="{00000000-0005-0000-0000-00005E4A0000}"/>
    <cellStyle name="표준 2 2 3 6 8" xfId="19042" xr:uid="{00000000-0005-0000-0000-00005F4A0000}"/>
    <cellStyle name="표준 2 2 3 6 8 2" xfId="19043" xr:uid="{00000000-0005-0000-0000-0000604A0000}"/>
    <cellStyle name="표준 2 2 3 6 8 2 2" xfId="19044" xr:uid="{00000000-0005-0000-0000-0000614A0000}"/>
    <cellStyle name="표준 2 2 3 6 8 3" xfId="19045" xr:uid="{00000000-0005-0000-0000-0000624A0000}"/>
    <cellStyle name="표준 2 2 3 6 9" xfId="19046" xr:uid="{00000000-0005-0000-0000-0000634A0000}"/>
    <cellStyle name="표준 2 2 3 6 9 2" xfId="19047" xr:uid="{00000000-0005-0000-0000-0000644A0000}"/>
    <cellStyle name="표준 2 2 3 7" xfId="19048" xr:uid="{00000000-0005-0000-0000-0000654A0000}"/>
    <cellStyle name="표준 2 2 3 7 10" xfId="19049" xr:uid="{00000000-0005-0000-0000-0000664A0000}"/>
    <cellStyle name="표준 2 2 3 7 2" xfId="19050" xr:uid="{00000000-0005-0000-0000-0000674A0000}"/>
    <cellStyle name="표준 2 2 3 7 2 2" xfId="19051" xr:uid="{00000000-0005-0000-0000-0000684A0000}"/>
    <cellStyle name="표준 2 2 3 7 2 2 2" xfId="19052" xr:uid="{00000000-0005-0000-0000-0000694A0000}"/>
    <cellStyle name="표준 2 2 3 7 2 2 2 2" xfId="19053" xr:uid="{00000000-0005-0000-0000-00006A4A0000}"/>
    <cellStyle name="표준 2 2 3 7 2 2 2 2 2" xfId="19054" xr:uid="{00000000-0005-0000-0000-00006B4A0000}"/>
    <cellStyle name="표준 2 2 3 7 2 2 2 3" xfId="19055" xr:uid="{00000000-0005-0000-0000-00006C4A0000}"/>
    <cellStyle name="표준 2 2 3 7 2 2 3" xfId="19056" xr:uid="{00000000-0005-0000-0000-00006D4A0000}"/>
    <cellStyle name="표준 2 2 3 7 2 2 3 2" xfId="19057" xr:uid="{00000000-0005-0000-0000-00006E4A0000}"/>
    <cellStyle name="표준 2 2 3 7 2 2 3 2 2" xfId="19058" xr:uid="{00000000-0005-0000-0000-00006F4A0000}"/>
    <cellStyle name="표준 2 2 3 7 2 2 3 3" xfId="19059" xr:uid="{00000000-0005-0000-0000-0000704A0000}"/>
    <cellStyle name="표준 2 2 3 7 2 2 4" xfId="19060" xr:uid="{00000000-0005-0000-0000-0000714A0000}"/>
    <cellStyle name="표준 2 2 3 7 2 2 4 2" xfId="19061" xr:uid="{00000000-0005-0000-0000-0000724A0000}"/>
    <cellStyle name="표준 2 2 3 7 2 2 4 2 2" xfId="19062" xr:uid="{00000000-0005-0000-0000-0000734A0000}"/>
    <cellStyle name="표준 2 2 3 7 2 2 4 3" xfId="19063" xr:uid="{00000000-0005-0000-0000-0000744A0000}"/>
    <cellStyle name="표준 2 2 3 7 2 2 5" xfId="19064" xr:uid="{00000000-0005-0000-0000-0000754A0000}"/>
    <cellStyle name="표준 2 2 3 7 2 2 5 2" xfId="19065" xr:uid="{00000000-0005-0000-0000-0000764A0000}"/>
    <cellStyle name="표준 2 2 3 7 2 2 6" xfId="19066" xr:uid="{00000000-0005-0000-0000-0000774A0000}"/>
    <cellStyle name="표준 2 2 3 7 2 3" xfId="19067" xr:uid="{00000000-0005-0000-0000-0000784A0000}"/>
    <cellStyle name="표준 2 2 3 7 2 3 2" xfId="19068" xr:uid="{00000000-0005-0000-0000-0000794A0000}"/>
    <cellStyle name="표준 2 2 3 7 2 3 2 2" xfId="19069" xr:uid="{00000000-0005-0000-0000-00007A4A0000}"/>
    <cellStyle name="표준 2 2 3 7 2 3 3" xfId="19070" xr:uid="{00000000-0005-0000-0000-00007B4A0000}"/>
    <cellStyle name="표준 2 2 3 7 2 4" xfId="19071" xr:uid="{00000000-0005-0000-0000-00007C4A0000}"/>
    <cellStyle name="표준 2 2 3 7 2 4 2" xfId="19072" xr:uid="{00000000-0005-0000-0000-00007D4A0000}"/>
    <cellStyle name="표준 2 2 3 7 2 4 2 2" xfId="19073" xr:uid="{00000000-0005-0000-0000-00007E4A0000}"/>
    <cellStyle name="표준 2 2 3 7 2 4 3" xfId="19074" xr:uid="{00000000-0005-0000-0000-00007F4A0000}"/>
    <cellStyle name="표준 2 2 3 7 2 5" xfId="19075" xr:uid="{00000000-0005-0000-0000-0000804A0000}"/>
    <cellStyle name="표준 2 2 3 7 2 5 2" xfId="19076" xr:uid="{00000000-0005-0000-0000-0000814A0000}"/>
    <cellStyle name="표준 2 2 3 7 2 5 2 2" xfId="19077" xr:uid="{00000000-0005-0000-0000-0000824A0000}"/>
    <cellStyle name="표준 2 2 3 7 2 5 3" xfId="19078" xr:uid="{00000000-0005-0000-0000-0000834A0000}"/>
    <cellStyle name="표준 2 2 3 7 2 6" xfId="19079" xr:uid="{00000000-0005-0000-0000-0000844A0000}"/>
    <cellStyle name="표준 2 2 3 7 2 6 2" xfId="19080" xr:uid="{00000000-0005-0000-0000-0000854A0000}"/>
    <cellStyle name="표준 2 2 3 7 2 7" xfId="19081" xr:uid="{00000000-0005-0000-0000-0000864A0000}"/>
    <cellStyle name="표준 2 2 3 7 2 8" xfId="19082" xr:uid="{00000000-0005-0000-0000-0000874A0000}"/>
    <cellStyle name="표준 2 2 3 7 3" xfId="19083" xr:uid="{00000000-0005-0000-0000-0000884A0000}"/>
    <cellStyle name="표준 2 2 3 7 3 2" xfId="19084" xr:uid="{00000000-0005-0000-0000-0000894A0000}"/>
    <cellStyle name="표준 2 2 3 7 3 2 2" xfId="19085" xr:uid="{00000000-0005-0000-0000-00008A4A0000}"/>
    <cellStyle name="표준 2 2 3 7 3 2 2 2" xfId="19086" xr:uid="{00000000-0005-0000-0000-00008B4A0000}"/>
    <cellStyle name="표준 2 2 3 7 3 2 3" xfId="19087" xr:uid="{00000000-0005-0000-0000-00008C4A0000}"/>
    <cellStyle name="표준 2 2 3 7 3 3" xfId="19088" xr:uid="{00000000-0005-0000-0000-00008D4A0000}"/>
    <cellStyle name="표준 2 2 3 7 3 3 2" xfId="19089" xr:uid="{00000000-0005-0000-0000-00008E4A0000}"/>
    <cellStyle name="표준 2 2 3 7 3 3 2 2" xfId="19090" xr:uid="{00000000-0005-0000-0000-00008F4A0000}"/>
    <cellStyle name="표준 2 2 3 7 3 3 3" xfId="19091" xr:uid="{00000000-0005-0000-0000-0000904A0000}"/>
    <cellStyle name="표준 2 2 3 7 3 4" xfId="19092" xr:uid="{00000000-0005-0000-0000-0000914A0000}"/>
    <cellStyle name="표준 2 2 3 7 3 4 2" xfId="19093" xr:uid="{00000000-0005-0000-0000-0000924A0000}"/>
    <cellStyle name="표준 2 2 3 7 3 4 2 2" xfId="19094" xr:uid="{00000000-0005-0000-0000-0000934A0000}"/>
    <cellStyle name="표준 2 2 3 7 3 4 3" xfId="19095" xr:uid="{00000000-0005-0000-0000-0000944A0000}"/>
    <cellStyle name="표준 2 2 3 7 3 5" xfId="19096" xr:uid="{00000000-0005-0000-0000-0000954A0000}"/>
    <cellStyle name="표준 2 2 3 7 3 5 2" xfId="19097" xr:uid="{00000000-0005-0000-0000-0000964A0000}"/>
    <cellStyle name="표준 2 2 3 7 3 6" xfId="19098" xr:uid="{00000000-0005-0000-0000-0000974A0000}"/>
    <cellStyle name="표준 2 2 3 7 4" xfId="19099" xr:uid="{00000000-0005-0000-0000-0000984A0000}"/>
    <cellStyle name="표준 2 2 3 7 4 2" xfId="19100" xr:uid="{00000000-0005-0000-0000-0000994A0000}"/>
    <cellStyle name="표준 2 2 3 7 4 2 2" xfId="19101" xr:uid="{00000000-0005-0000-0000-00009A4A0000}"/>
    <cellStyle name="표준 2 2 3 7 4 3" xfId="19102" xr:uid="{00000000-0005-0000-0000-00009B4A0000}"/>
    <cellStyle name="표준 2 2 3 7 5" xfId="19103" xr:uid="{00000000-0005-0000-0000-00009C4A0000}"/>
    <cellStyle name="표준 2 2 3 7 5 2" xfId="19104" xr:uid="{00000000-0005-0000-0000-00009D4A0000}"/>
    <cellStyle name="표준 2 2 3 7 5 2 2" xfId="19105" xr:uid="{00000000-0005-0000-0000-00009E4A0000}"/>
    <cellStyle name="표준 2 2 3 7 5 3" xfId="19106" xr:uid="{00000000-0005-0000-0000-00009F4A0000}"/>
    <cellStyle name="표준 2 2 3 7 6" xfId="19107" xr:uid="{00000000-0005-0000-0000-0000A04A0000}"/>
    <cellStyle name="표준 2 2 3 7 6 2" xfId="19108" xr:uid="{00000000-0005-0000-0000-0000A14A0000}"/>
    <cellStyle name="표준 2 2 3 7 6 2 2" xfId="19109" xr:uid="{00000000-0005-0000-0000-0000A24A0000}"/>
    <cellStyle name="표준 2 2 3 7 6 3" xfId="19110" xr:uid="{00000000-0005-0000-0000-0000A34A0000}"/>
    <cellStyle name="표준 2 2 3 7 7" xfId="19111" xr:uid="{00000000-0005-0000-0000-0000A44A0000}"/>
    <cellStyle name="표준 2 2 3 7 7 2" xfId="19112" xr:uid="{00000000-0005-0000-0000-0000A54A0000}"/>
    <cellStyle name="표준 2 2 3 7 7 2 2" xfId="19113" xr:uid="{00000000-0005-0000-0000-0000A64A0000}"/>
    <cellStyle name="표준 2 2 3 7 7 3" xfId="19114" xr:uid="{00000000-0005-0000-0000-0000A74A0000}"/>
    <cellStyle name="표준 2 2 3 7 8" xfId="19115" xr:uid="{00000000-0005-0000-0000-0000A84A0000}"/>
    <cellStyle name="표준 2 2 3 7 8 2" xfId="19116" xr:uid="{00000000-0005-0000-0000-0000A94A0000}"/>
    <cellStyle name="표준 2 2 3 7 9" xfId="19117" xr:uid="{00000000-0005-0000-0000-0000AA4A0000}"/>
    <cellStyle name="표준 2 2 3 8" xfId="19118" xr:uid="{00000000-0005-0000-0000-0000AB4A0000}"/>
    <cellStyle name="표준 2 2 3 8 2" xfId="19119" xr:uid="{00000000-0005-0000-0000-0000AC4A0000}"/>
    <cellStyle name="표준 2 2 3 8 2 2" xfId="19120" xr:uid="{00000000-0005-0000-0000-0000AD4A0000}"/>
    <cellStyle name="표준 2 2 3 8 2 2 2" xfId="19121" xr:uid="{00000000-0005-0000-0000-0000AE4A0000}"/>
    <cellStyle name="표준 2 2 3 8 2 2 2 2" xfId="19122" xr:uid="{00000000-0005-0000-0000-0000AF4A0000}"/>
    <cellStyle name="표준 2 2 3 8 2 2 2 2 2" xfId="19123" xr:uid="{00000000-0005-0000-0000-0000B04A0000}"/>
    <cellStyle name="표준 2 2 3 8 2 2 2 3" xfId="19124" xr:uid="{00000000-0005-0000-0000-0000B14A0000}"/>
    <cellStyle name="표준 2 2 3 8 2 2 3" xfId="19125" xr:uid="{00000000-0005-0000-0000-0000B24A0000}"/>
    <cellStyle name="표준 2 2 3 8 2 2 3 2" xfId="19126" xr:uid="{00000000-0005-0000-0000-0000B34A0000}"/>
    <cellStyle name="표준 2 2 3 8 2 2 3 2 2" xfId="19127" xr:uid="{00000000-0005-0000-0000-0000B44A0000}"/>
    <cellStyle name="표준 2 2 3 8 2 2 3 3" xfId="19128" xr:uid="{00000000-0005-0000-0000-0000B54A0000}"/>
    <cellStyle name="표준 2 2 3 8 2 2 4" xfId="19129" xr:uid="{00000000-0005-0000-0000-0000B64A0000}"/>
    <cellStyle name="표준 2 2 3 8 2 2 4 2" xfId="19130" xr:uid="{00000000-0005-0000-0000-0000B74A0000}"/>
    <cellStyle name="표준 2 2 3 8 2 2 4 2 2" xfId="19131" xr:uid="{00000000-0005-0000-0000-0000B84A0000}"/>
    <cellStyle name="표준 2 2 3 8 2 2 4 3" xfId="19132" xr:uid="{00000000-0005-0000-0000-0000B94A0000}"/>
    <cellStyle name="표준 2 2 3 8 2 2 5" xfId="19133" xr:uid="{00000000-0005-0000-0000-0000BA4A0000}"/>
    <cellStyle name="표준 2 2 3 8 2 2 5 2" xfId="19134" xr:uid="{00000000-0005-0000-0000-0000BB4A0000}"/>
    <cellStyle name="표준 2 2 3 8 2 2 6" xfId="19135" xr:uid="{00000000-0005-0000-0000-0000BC4A0000}"/>
    <cellStyle name="표준 2 2 3 8 2 3" xfId="19136" xr:uid="{00000000-0005-0000-0000-0000BD4A0000}"/>
    <cellStyle name="표준 2 2 3 8 2 3 2" xfId="19137" xr:uid="{00000000-0005-0000-0000-0000BE4A0000}"/>
    <cellStyle name="표준 2 2 3 8 2 3 2 2" xfId="19138" xr:uid="{00000000-0005-0000-0000-0000BF4A0000}"/>
    <cellStyle name="표준 2 2 3 8 2 3 3" xfId="19139" xr:uid="{00000000-0005-0000-0000-0000C04A0000}"/>
    <cellStyle name="표준 2 2 3 8 2 4" xfId="19140" xr:uid="{00000000-0005-0000-0000-0000C14A0000}"/>
    <cellStyle name="표준 2 2 3 8 2 4 2" xfId="19141" xr:uid="{00000000-0005-0000-0000-0000C24A0000}"/>
    <cellStyle name="표준 2 2 3 8 2 4 2 2" xfId="19142" xr:uid="{00000000-0005-0000-0000-0000C34A0000}"/>
    <cellStyle name="표준 2 2 3 8 2 4 3" xfId="19143" xr:uid="{00000000-0005-0000-0000-0000C44A0000}"/>
    <cellStyle name="표준 2 2 3 8 2 5" xfId="19144" xr:uid="{00000000-0005-0000-0000-0000C54A0000}"/>
    <cellStyle name="표준 2 2 3 8 2 5 2" xfId="19145" xr:uid="{00000000-0005-0000-0000-0000C64A0000}"/>
    <cellStyle name="표준 2 2 3 8 2 5 2 2" xfId="19146" xr:uid="{00000000-0005-0000-0000-0000C74A0000}"/>
    <cellStyle name="표준 2 2 3 8 2 5 3" xfId="19147" xr:uid="{00000000-0005-0000-0000-0000C84A0000}"/>
    <cellStyle name="표준 2 2 3 8 2 6" xfId="19148" xr:uid="{00000000-0005-0000-0000-0000C94A0000}"/>
    <cellStyle name="표준 2 2 3 8 2 6 2" xfId="19149" xr:uid="{00000000-0005-0000-0000-0000CA4A0000}"/>
    <cellStyle name="표준 2 2 3 8 2 7" xfId="19150" xr:uid="{00000000-0005-0000-0000-0000CB4A0000}"/>
    <cellStyle name="표준 2 2 3 8 2 8" xfId="19151" xr:uid="{00000000-0005-0000-0000-0000CC4A0000}"/>
    <cellStyle name="표준 2 2 3 8 3" xfId="19152" xr:uid="{00000000-0005-0000-0000-0000CD4A0000}"/>
    <cellStyle name="표준 2 2 3 8 3 2" xfId="19153" xr:uid="{00000000-0005-0000-0000-0000CE4A0000}"/>
    <cellStyle name="표준 2 2 3 8 3 2 2" xfId="19154" xr:uid="{00000000-0005-0000-0000-0000CF4A0000}"/>
    <cellStyle name="표준 2 2 3 8 3 2 2 2" xfId="19155" xr:uid="{00000000-0005-0000-0000-0000D04A0000}"/>
    <cellStyle name="표준 2 2 3 8 3 2 3" xfId="19156" xr:uid="{00000000-0005-0000-0000-0000D14A0000}"/>
    <cellStyle name="표준 2 2 3 8 3 3" xfId="19157" xr:uid="{00000000-0005-0000-0000-0000D24A0000}"/>
    <cellStyle name="표준 2 2 3 8 3 3 2" xfId="19158" xr:uid="{00000000-0005-0000-0000-0000D34A0000}"/>
    <cellStyle name="표준 2 2 3 8 3 3 2 2" xfId="19159" xr:uid="{00000000-0005-0000-0000-0000D44A0000}"/>
    <cellStyle name="표준 2 2 3 8 3 3 3" xfId="19160" xr:uid="{00000000-0005-0000-0000-0000D54A0000}"/>
    <cellStyle name="표준 2 2 3 8 3 4" xfId="19161" xr:uid="{00000000-0005-0000-0000-0000D64A0000}"/>
    <cellStyle name="표준 2 2 3 8 3 4 2" xfId="19162" xr:uid="{00000000-0005-0000-0000-0000D74A0000}"/>
    <cellStyle name="표준 2 2 3 8 3 4 2 2" xfId="19163" xr:uid="{00000000-0005-0000-0000-0000D84A0000}"/>
    <cellStyle name="표준 2 2 3 8 3 4 3" xfId="19164" xr:uid="{00000000-0005-0000-0000-0000D94A0000}"/>
    <cellStyle name="표준 2 2 3 8 3 5" xfId="19165" xr:uid="{00000000-0005-0000-0000-0000DA4A0000}"/>
    <cellStyle name="표준 2 2 3 8 3 5 2" xfId="19166" xr:uid="{00000000-0005-0000-0000-0000DB4A0000}"/>
    <cellStyle name="표준 2 2 3 8 3 6" xfId="19167" xr:uid="{00000000-0005-0000-0000-0000DC4A0000}"/>
    <cellStyle name="표준 2 2 3 8 4" xfId="19168" xr:uid="{00000000-0005-0000-0000-0000DD4A0000}"/>
    <cellStyle name="표준 2 2 3 8 4 2" xfId="19169" xr:uid="{00000000-0005-0000-0000-0000DE4A0000}"/>
    <cellStyle name="표준 2 2 3 8 4 2 2" xfId="19170" xr:uid="{00000000-0005-0000-0000-0000DF4A0000}"/>
    <cellStyle name="표준 2 2 3 8 4 3" xfId="19171" xr:uid="{00000000-0005-0000-0000-0000E04A0000}"/>
    <cellStyle name="표준 2 2 3 8 5" xfId="19172" xr:uid="{00000000-0005-0000-0000-0000E14A0000}"/>
    <cellStyle name="표준 2 2 3 8 5 2" xfId="19173" xr:uid="{00000000-0005-0000-0000-0000E24A0000}"/>
    <cellStyle name="표준 2 2 3 8 5 2 2" xfId="19174" xr:uid="{00000000-0005-0000-0000-0000E34A0000}"/>
    <cellStyle name="표준 2 2 3 8 5 3" xfId="19175" xr:uid="{00000000-0005-0000-0000-0000E44A0000}"/>
    <cellStyle name="표준 2 2 3 8 6" xfId="19176" xr:uid="{00000000-0005-0000-0000-0000E54A0000}"/>
    <cellStyle name="표준 2 2 3 8 6 2" xfId="19177" xr:uid="{00000000-0005-0000-0000-0000E64A0000}"/>
    <cellStyle name="표준 2 2 3 8 6 2 2" xfId="19178" xr:uid="{00000000-0005-0000-0000-0000E74A0000}"/>
    <cellStyle name="표준 2 2 3 8 6 3" xfId="19179" xr:uid="{00000000-0005-0000-0000-0000E84A0000}"/>
    <cellStyle name="표준 2 2 3 8 7" xfId="19180" xr:uid="{00000000-0005-0000-0000-0000E94A0000}"/>
    <cellStyle name="표준 2 2 3 8 7 2" xfId="19181" xr:uid="{00000000-0005-0000-0000-0000EA4A0000}"/>
    <cellStyle name="표준 2 2 3 8 8" xfId="19182" xr:uid="{00000000-0005-0000-0000-0000EB4A0000}"/>
    <cellStyle name="표준 2 2 3 8 9" xfId="19183" xr:uid="{00000000-0005-0000-0000-0000EC4A0000}"/>
    <cellStyle name="표준 2 2 3 9" xfId="19184" xr:uid="{00000000-0005-0000-0000-0000ED4A0000}"/>
    <cellStyle name="표준 2 2 3 9 2" xfId="19185" xr:uid="{00000000-0005-0000-0000-0000EE4A0000}"/>
    <cellStyle name="표준 2 2 3 9 2 2" xfId="19186" xr:uid="{00000000-0005-0000-0000-0000EF4A0000}"/>
    <cellStyle name="표준 2 2 3 9 2 2 2" xfId="19187" xr:uid="{00000000-0005-0000-0000-0000F04A0000}"/>
    <cellStyle name="표준 2 2 3 9 2 2 2 2" xfId="19188" xr:uid="{00000000-0005-0000-0000-0000F14A0000}"/>
    <cellStyle name="표준 2 2 3 9 2 2 3" xfId="19189" xr:uid="{00000000-0005-0000-0000-0000F24A0000}"/>
    <cellStyle name="표준 2 2 3 9 2 3" xfId="19190" xr:uid="{00000000-0005-0000-0000-0000F34A0000}"/>
    <cellStyle name="표준 2 2 3 9 2 3 2" xfId="19191" xr:uid="{00000000-0005-0000-0000-0000F44A0000}"/>
    <cellStyle name="표준 2 2 3 9 2 3 2 2" xfId="19192" xr:uid="{00000000-0005-0000-0000-0000F54A0000}"/>
    <cellStyle name="표준 2 2 3 9 2 3 3" xfId="19193" xr:uid="{00000000-0005-0000-0000-0000F64A0000}"/>
    <cellStyle name="표준 2 2 3 9 2 4" xfId="19194" xr:uid="{00000000-0005-0000-0000-0000F74A0000}"/>
    <cellStyle name="표준 2 2 3 9 2 4 2" xfId="19195" xr:uid="{00000000-0005-0000-0000-0000F84A0000}"/>
    <cellStyle name="표준 2 2 3 9 2 4 2 2" xfId="19196" xr:uid="{00000000-0005-0000-0000-0000F94A0000}"/>
    <cellStyle name="표준 2 2 3 9 2 4 3" xfId="19197" xr:uid="{00000000-0005-0000-0000-0000FA4A0000}"/>
    <cellStyle name="표준 2 2 3 9 2 5" xfId="19198" xr:uid="{00000000-0005-0000-0000-0000FB4A0000}"/>
    <cellStyle name="표준 2 2 3 9 2 5 2" xfId="19199" xr:uid="{00000000-0005-0000-0000-0000FC4A0000}"/>
    <cellStyle name="표준 2 2 3 9 2 6" xfId="19200" xr:uid="{00000000-0005-0000-0000-0000FD4A0000}"/>
    <cellStyle name="표준 2 2 3 9 3" xfId="19201" xr:uid="{00000000-0005-0000-0000-0000FE4A0000}"/>
    <cellStyle name="표준 2 2 3 9 3 2" xfId="19202" xr:uid="{00000000-0005-0000-0000-0000FF4A0000}"/>
    <cellStyle name="표준 2 2 3 9 3 2 2" xfId="19203" xr:uid="{00000000-0005-0000-0000-0000004B0000}"/>
    <cellStyle name="표준 2 2 3 9 3 3" xfId="19204" xr:uid="{00000000-0005-0000-0000-0000014B0000}"/>
    <cellStyle name="표준 2 2 3 9 4" xfId="19205" xr:uid="{00000000-0005-0000-0000-0000024B0000}"/>
    <cellStyle name="표준 2 2 3 9 4 2" xfId="19206" xr:uid="{00000000-0005-0000-0000-0000034B0000}"/>
    <cellStyle name="표준 2 2 3 9 4 2 2" xfId="19207" xr:uid="{00000000-0005-0000-0000-0000044B0000}"/>
    <cellStyle name="표준 2 2 3 9 4 3" xfId="19208" xr:uid="{00000000-0005-0000-0000-0000054B0000}"/>
    <cellStyle name="표준 2 2 3 9 5" xfId="19209" xr:uid="{00000000-0005-0000-0000-0000064B0000}"/>
    <cellStyle name="표준 2 2 3 9 5 2" xfId="19210" xr:uid="{00000000-0005-0000-0000-0000074B0000}"/>
    <cellStyle name="표준 2 2 3 9 5 2 2" xfId="19211" xr:uid="{00000000-0005-0000-0000-0000084B0000}"/>
    <cellStyle name="표준 2 2 3 9 5 3" xfId="19212" xr:uid="{00000000-0005-0000-0000-0000094B0000}"/>
    <cellStyle name="표준 2 2 3 9 6" xfId="19213" xr:uid="{00000000-0005-0000-0000-00000A4B0000}"/>
    <cellStyle name="표준 2 2 3 9 6 2" xfId="19214" xr:uid="{00000000-0005-0000-0000-00000B4B0000}"/>
    <cellStyle name="표준 2 2 3 9 7" xfId="19215" xr:uid="{00000000-0005-0000-0000-00000C4B0000}"/>
    <cellStyle name="표준 2 2 3 9 8" xfId="19216" xr:uid="{00000000-0005-0000-0000-00000D4B0000}"/>
    <cellStyle name="표준 2 2 4" xfId="48" xr:uid="{00000000-0005-0000-0000-00000E4B0000}"/>
    <cellStyle name="표준 2 2 4 10" xfId="19218" xr:uid="{00000000-0005-0000-0000-00000F4B0000}"/>
    <cellStyle name="표준 2 2 4 10 2" xfId="19219" xr:uid="{00000000-0005-0000-0000-0000104B0000}"/>
    <cellStyle name="표준 2 2 4 10 2 2" xfId="19220" xr:uid="{00000000-0005-0000-0000-0000114B0000}"/>
    <cellStyle name="표준 2 2 4 10 3" xfId="19221" xr:uid="{00000000-0005-0000-0000-0000124B0000}"/>
    <cellStyle name="표준 2 2 4 11" xfId="19222" xr:uid="{00000000-0005-0000-0000-0000134B0000}"/>
    <cellStyle name="표준 2 2 4 11 2" xfId="19223" xr:uid="{00000000-0005-0000-0000-0000144B0000}"/>
    <cellStyle name="표준 2 2 4 11 2 2" xfId="19224" xr:uid="{00000000-0005-0000-0000-0000154B0000}"/>
    <cellStyle name="표준 2 2 4 11 3" xfId="19225" xr:uid="{00000000-0005-0000-0000-0000164B0000}"/>
    <cellStyle name="표준 2 2 4 12" xfId="19226" xr:uid="{00000000-0005-0000-0000-0000174B0000}"/>
    <cellStyle name="표준 2 2 4 12 2" xfId="19227" xr:uid="{00000000-0005-0000-0000-0000184B0000}"/>
    <cellStyle name="표준 2 2 4 12 2 2" xfId="19228" xr:uid="{00000000-0005-0000-0000-0000194B0000}"/>
    <cellStyle name="표준 2 2 4 12 3" xfId="19229" xr:uid="{00000000-0005-0000-0000-00001A4B0000}"/>
    <cellStyle name="표준 2 2 4 13" xfId="19230" xr:uid="{00000000-0005-0000-0000-00001B4B0000}"/>
    <cellStyle name="표준 2 2 4 13 2" xfId="19231" xr:uid="{00000000-0005-0000-0000-00001C4B0000}"/>
    <cellStyle name="표준 2 2 4 14" xfId="19232" xr:uid="{00000000-0005-0000-0000-00001D4B0000}"/>
    <cellStyle name="표준 2 2 4 15" xfId="19233" xr:uid="{00000000-0005-0000-0000-00001E4B0000}"/>
    <cellStyle name="표준 2 2 4 16" xfId="19234" xr:uid="{00000000-0005-0000-0000-00001F4B0000}"/>
    <cellStyle name="표준 2 2 4 17" xfId="19217" xr:uid="{00000000-0005-0000-0000-0000204B0000}"/>
    <cellStyle name="표준 2 2 4 2" xfId="19235" xr:uid="{00000000-0005-0000-0000-0000214B0000}"/>
    <cellStyle name="표준 2 2 4 2 10" xfId="19236" xr:uid="{00000000-0005-0000-0000-0000224B0000}"/>
    <cellStyle name="표준 2 2 4 2 10 2" xfId="19237" xr:uid="{00000000-0005-0000-0000-0000234B0000}"/>
    <cellStyle name="표준 2 2 4 2 10 2 2" xfId="19238" xr:uid="{00000000-0005-0000-0000-0000244B0000}"/>
    <cellStyle name="표준 2 2 4 2 10 3" xfId="19239" xr:uid="{00000000-0005-0000-0000-0000254B0000}"/>
    <cellStyle name="표준 2 2 4 2 11" xfId="19240" xr:uid="{00000000-0005-0000-0000-0000264B0000}"/>
    <cellStyle name="표준 2 2 4 2 11 2" xfId="19241" xr:uid="{00000000-0005-0000-0000-0000274B0000}"/>
    <cellStyle name="표준 2 2 4 2 11 2 2" xfId="19242" xr:uid="{00000000-0005-0000-0000-0000284B0000}"/>
    <cellStyle name="표준 2 2 4 2 11 3" xfId="19243" xr:uid="{00000000-0005-0000-0000-0000294B0000}"/>
    <cellStyle name="표준 2 2 4 2 12" xfId="19244" xr:uid="{00000000-0005-0000-0000-00002A4B0000}"/>
    <cellStyle name="표준 2 2 4 2 12 2" xfId="19245" xr:uid="{00000000-0005-0000-0000-00002B4B0000}"/>
    <cellStyle name="표준 2 2 4 2 13" xfId="19246" xr:uid="{00000000-0005-0000-0000-00002C4B0000}"/>
    <cellStyle name="표준 2 2 4 2 14" xfId="19247" xr:uid="{00000000-0005-0000-0000-00002D4B0000}"/>
    <cellStyle name="표준 2 2 4 2 2" xfId="19248" xr:uid="{00000000-0005-0000-0000-00002E4B0000}"/>
    <cellStyle name="표준 2 2 4 2 2 10" xfId="19249" xr:uid="{00000000-0005-0000-0000-00002F4B0000}"/>
    <cellStyle name="표준 2 2 4 2 2 11" xfId="19250" xr:uid="{00000000-0005-0000-0000-0000304B0000}"/>
    <cellStyle name="표준 2 2 4 2 2 2" xfId="19251" xr:uid="{00000000-0005-0000-0000-0000314B0000}"/>
    <cellStyle name="표준 2 2 4 2 2 2 2" xfId="19252" xr:uid="{00000000-0005-0000-0000-0000324B0000}"/>
    <cellStyle name="표준 2 2 4 2 2 2 2 2" xfId="19253" xr:uid="{00000000-0005-0000-0000-0000334B0000}"/>
    <cellStyle name="표준 2 2 4 2 2 2 2 2 2" xfId="19254" xr:uid="{00000000-0005-0000-0000-0000344B0000}"/>
    <cellStyle name="표준 2 2 4 2 2 2 2 2 2 2" xfId="19255" xr:uid="{00000000-0005-0000-0000-0000354B0000}"/>
    <cellStyle name="표준 2 2 4 2 2 2 2 2 3" xfId="19256" xr:uid="{00000000-0005-0000-0000-0000364B0000}"/>
    <cellStyle name="표준 2 2 4 2 2 2 2 3" xfId="19257" xr:uid="{00000000-0005-0000-0000-0000374B0000}"/>
    <cellStyle name="표준 2 2 4 2 2 2 2 3 2" xfId="19258" xr:uid="{00000000-0005-0000-0000-0000384B0000}"/>
    <cellStyle name="표준 2 2 4 2 2 2 2 3 2 2" xfId="19259" xr:uid="{00000000-0005-0000-0000-0000394B0000}"/>
    <cellStyle name="표준 2 2 4 2 2 2 2 3 3" xfId="19260" xr:uid="{00000000-0005-0000-0000-00003A4B0000}"/>
    <cellStyle name="표준 2 2 4 2 2 2 2 4" xfId="19261" xr:uid="{00000000-0005-0000-0000-00003B4B0000}"/>
    <cellStyle name="표준 2 2 4 2 2 2 2 4 2" xfId="19262" xr:uid="{00000000-0005-0000-0000-00003C4B0000}"/>
    <cellStyle name="표준 2 2 4 2 2 2 2 4 2 2" xfId="19263" xr:uid="{00000000-0005-0000-0000-00003D4B0000}"/>
    <cellStyle name="표준 2 2 4 2 2 2 2 4 3" xfId="19264" xr:uid="{00000000-0005-0000-0000-00003E4B0000}"/>
    <cellStyle name="표준 2 2 4 2 2 2 2 5" xfId="19265" xr:uid="{00000000-0005-0000-0000-00003F4B0000}"/>
    <cellStyle name="표준 2 2 4 2 2 2 2 5 2" xfId="19266" xr:uid="{00000000-0005-0000-0000-0000404B0000}"/>
    <cellStyle name="표준 2 2 4 2 2 2 2 6" xfId="19267" xr:uid="{00000000-0005-0000-0000-0000414B0000}"/>
    <cellStyle name="표준 2 2 4 2 2 2 3" xfId="19268" xr:uid="{00000000-0005-0000-0000-0000424B0000}"/>
    <cellStyle name="표준 2 2 4 2 2 2 3 2" xfId="19269" xr:uid="{00000000-0005-0000-0000-0000434B0000}"/>
    <cellStyle name="표준 2 2 4 2 2 2 3 2 2" xfId="19270" xr:uid="{00000000-0005-0000-0000-0000444B0000}"/>
    <cellStyle name="표준 2 2 4 2 2 2 3 3" xfId="19271" xr:uid="{00000000-0005-0000-0000-0000454B0000}"/>
    <cellStyle name="표준 2 2 4 2 2 2 4" xfId="19272" xr:uid="{00000000-0005-0000-0000-0000464B0000}"/>
    <cellStyle name="표준 2 2 4 2 2 2 4 2" xfId="19273" xr:uid="{00000000-0005-0000-0000-0000474B0000}"/>
    <cellStyle name="표준 2 2 4 2 2 2 4 2 2" xfId="19274" xr:uid="{00000000-0005-0000-0000-0000484B0000}"/>
    <cellStyle name="표준 2 2 4 2 2 2 4 3" xfId="19275" xr:uid="{00000000-0005-0000-0000-0000494B0000}"/>
    <cellStyle name="표준 2 2 4 2 2 2 5" xfId="19276" xr:uid="{00000000-0005-0000-0000-00004A4B0000}"/>
    <cellStyle name="표준 2 2 4 2 2 2 5 2" xfId="19277" xr:uid="{00000000-0005-0000-0000-00004B4B0000}"/>
    <cellStyle name="표준 2 2 4 2 2 2 5 2 2" xfId="19278" xr:uid="{00000000-0005-0000-0000-00004C4B0000}"/>
    <cellStyle name="표준 2 2 4 2 2 2 5 3" xfId="19279" xr:uid="{00000000-0005-0000-0000-00004D4B0000}"/>
    <cellStyle name="표준 2 2 4 2 2 2 6" xfId="19280" xr:uid="{00000000-0005-0000-0000-00004E4B0000}"/>
    <cellStyle name="표준 2 2 4 2 2 2 6 2" xfId="19281" xr:uid="{00000000-0005-0000-0000-00004F4B0000}"/>
    <cellStyle name="표준 2 2 4 2 2 2 6 2 2" xfId="19282" xr:uid="{00000000-0005-0000-0000-0000504B0000}"/>
    <cellStyle name="표준 2 2 4 2 2 2 6 3" xfId="19283" xr:uid="{00000000-0005-0000-0000-0000514B0000}"/>
    <cellStyle name="표준 2 2 4 2 2 2 7" xfId="19284" xr:uid="{00000000-0005-0000-0000-0000524B0000}"/>
    <cellStyle name="표준 2 2 4 2 2 2 7 2" xfId="19285" xr:uid="{00000000-0005-0000-0000-0000534B0000}"/>
    <cellStyle name="표준 2 2 4 2 2 2 8" xfId="19286" xr:uid="{00000000-0005-0000-0000-0000544B0000}"/>
    <cellStyle name="표준 2 2 4 2 2 2 9" xfId="19287" xr:uid="{00000000-0005-0000-0000-0000554B0000}"/>
    <cellStyle name="표준 2 2 4 2 2 3" xfId="19288" xr:uid="{00000000-0005-0000-0000-0000564B0000}"/>
    <cellStyle name="표준 2 2 4 2 2 3 2" xfId="19289" xr:uid="{00000000-0005-0000-0000-0000574B0000}"/>
    <cellStyle name="표준 2 2 4 2 2 3 2 2" xfId="19290" xr:uid="{00000000-0005-0000-0000-0000584B0000}"/>
    <cellStyle name="표준 2 2 4 2 2 3 2 2 2" xfId="19291" xr:uid="{00000000-0005-0000-0000-0000594B0000}"/>
    <cellStyle name="표준 2 2 4 2 2 3 2 3" xfId="19292" xr:uid="{00000000-0005-0000-0000-00005A4B0000}"/>
    <cellStyle name="표준 2 2 4 2 2 3 3" xfId="19293" xr:uid="{00000000-0005-0000-0000-00005B4B0000}"/>
    <cellStyle name="표준 2 2 4 2 2 3 3 2" xfId="19294" xr:uid="{00000000-0005-0000-0000-00005C4B0000}"/>
    <cellStyle name="표준 2 2 4 2 2 3 3 2 2" xfId="19295" xr:uid="{00000000-0005-0000-0000-00005D4B0000}"/>
    <cellStyle name="표준 2 2 4 2 2 3 3 3" xfId="19296" xr:uid="{00000000-0005-0000-0000-00005E4B0000}"/>
    <cellStyle name="표준 2 2 4 2 2 3 4" xfId="19297" xr:uid="{00000000-0005-0000-0000-00005F4B0000}"/>
    <cellStyle name="표준 2 2 4 2 2 3 4 2" xfId="19298" xr:uid="{00000000-0005-0000-0000-0000604B0000}"/>
    <cellStyle name="표준 2 2 4 2 2 3 4 2 2" xfId="19299" xr:uid="{00000000-0005-0000-0000-0000614B0000}"/>
    <cellStyle name="표준 2 2 4 2 2 3 4 3" xfId="19300" xr:uid="{00000000-0005-0000-0000-0000624B0000}"/>
    <cellStyle name="표준 2 2 4 2 2 3 5" xfId="19301" xr:uid="{00000000-0005-0000-0000-0000634B0000}"/>
    <cellStyle name="표준 2 2 4 2 2 3 5 2" xfId="19302" xr:uid="{00000000-0005-0000-0000-0000644B0000}"/>
    <cellStyle name="표준 2 2 4 2 2 3 6" xfId="19303" xr:uid="{00000000-0005-0000-0000-0000654B0000}"/>
    <cellStyle name="표준 2 2 4 2 2 4" xfId="19304" xr:uid="{00000000-0005-0000-0000-0000664B0000}"/>
    <cellStyle name="표준 2 2 4 2 2 4 2" xfId="19305" xr:uid="{00000000-0005-0000-0000-0000674B0000}"/>
    <cellStyle name="표준 2 2 4 2 2 4 2 2" xfId="19306" xr:uid="{00000000-0005-0000-0000-0000684B0000}"/>
    <cellStyle name="표준 2 2 4 2 2 4 2 2 2" xfId="19307" xr:uid="{00000000-0005-0000-0000-0000694B0000}"/>
    <cellStyle name="표준 2 2 4 2 2 4 2 3" xfId="19308" xr:uid="{00000000-0005-0000-0000-00006A4B0000}"/>
    <cellStyle name="표준 2 2 4 2 2 4 3" xfId="19309" xr:uid="{00000000-0005-0000-0000-00006B4B0000}"/>
    <cellStyle name="표준 2 2 4 2 2 4 3 2" xfId="19310" xr:uid="{00000000-0005-0000-0000-00006C4B0000}"/>
    <cellStyle name="표준 2 2 4 2 2 4 3 2 2" xfId="19311" xr:uid="{00000000-0005-0000-0000-00006D4B0000}"/>
    <cellStyle name="표준 2 2 4 2 2 4 3 3" xfId="19312" xr:uid="{00000000-0005-0000-0000-00006E4B0000}"/>
    <cellStyle name="표준 2 2 4 2 2 4 4" xfId="19313" xr:uid="{00000000-0005-0000-0000-00006F4B0000}"/>
    <cellStyle name="표준 2 2 4 2 2 4 4 2" xfId="19314" xr:uid="{00000000-0005-0000-0000-0000704B0000}"/>
    <cellStyle name="표준 2 2 4 2 2 4 4 2 2" xfId="19315" xr:uid="{00000000-0005-0000-0000-0000714B0000}"/>
    <cellStyle name="표준 2 2 4 2 2 4 4 3" xfId="19316" xr:uid="{00000000-0005-0000-0000-0000724B0000}"/>
    <cellStyle name="표준 2 2 4 2 2 4 5" xfId="19317" xr:uid="{00000000-0005-0000-0000-0000734B0000}"/>
    <cellStyle name="표준 2 2 4 2 2 4 5 2" xfId="19318" xr:uid="{00000000-0005-0000-0000-0000744B0000}"/>
    <cellStyle name="표준 2 2 4 2 2 4 6" xfId="19319" xr:uid="{00000000-0005-0000-0000-0000754B0000}"/>
    <cellStyle name="표준 2 2 4 2 2 5" xfId="19320" xr:uid="{00000000-0005-0000-0000-0000764B0000}"/>
    <cellStyle name="표준 2 2 4 2 2 5 2" xfId="19321" xr:uid="{00000000-0005-0000-0000-0000774B0000}"/>
    <cellStyle name="표준 2 2 4 2 2 5 2 2" xfId="19322" xr:uid="{00000000-0005-0000-0000-0000784B0000}"/>
    <cellStyle name="표준 2 2 4 2 2 5 3" xfId="19323" xr:uid="{00000000-0005-0000-0000-0000794B0000}"/>
    <cellStyle name="표준 2 2 4 2 2 6" xfId="19324" xr:uid="{00000000-0005-0000-0000-00007A4B0000}"/>
    <cellStyle name="표준 2 2 4 2 2 6 2" xfId="19325" xr:uid="{00000000-0005-0000-0000-00007B4B0000}"/>
    <cellStyle name="표준 2 2 4 2 2 6 2 2" xfId="19326" xr:uid="{00000000-0005-0000-0000-00007C4B0000}"/>
    <cellStyle name="표준 2 2 4 2 2 6 3" xfId="19327" xr:uid="{00000000-0005-0000-0000-00007D4B0000}"/>
    <cellStyle name="표준 2 2 4 2 2 7" xfId="19328" xr:uid="{00000000-0005-0000-0000-00007E4B0000}"/>
    <cellStyle name="표준 2 2 4 2 2 7 2" xfId="19329" xr:uid="{00000000-0005-0000-0000-00007F4B0000}"/>
    <cellStyle name="표준 2 2 4 2 2 7 2 2" xfId="19330" xr:uid="{00000000-0005-0000-0000-0000804B0000}"/>
    <cellStyle name="표준 2 2 4 2 2 7 3" xfId="19331" xr:uid="{00000000-0005-0000-0000-0000814B0000}"/>
    <cellStyle name="표준 2 2 4 2 2 8" xfId="19332" xr:uid="{00000000-0005-0000-0000-0000824B0000}"/>
    <cellStyle name="표준 2 2 4 2 2 8 2" xfId="19333" xr:uid="{00000000-0005-0000-0000-0000834B0000}"/>
    <cellStyle name="표준 2 2 4 2 2 8 2 2" xfId="19334" xr:uid="{00000000-0005-0000-0000-0000844B0000}"/>
    <cellStyle name="표준 2 2 4 2 2 8 3" xfId="19335" xr:uid="{00000000-0005-0000-0000-0000854B0000}"/>
    <cellStyle name="표준 2 2 4 2 2 9" xfId="19336" xr:uid="{00000000-0005-0000-0000-0000864B0000}"/>
    <cellStyle name="표준 2 2 4 2 2 9 2" xfId="19337" xr:uid="{00000000-0005-0000-0000-0000874B0000}"/>
    <cellStyle name="표준 2 2 4 2 3" xfId="19338" xr:uid="{00000000-0005-0000-0000-0000884B0000}"/>
    <cellStyle name="표준 2 2 4 2 3 10" xfId="19339" xr:uid="{00000000-0005-0000-0000-0000894B0000}"/>
    <cellStyle name="표준 2 2 4 2 3 11" xfId="19340" xr:uid="{00000000-0005-0000-0000-00008A4B0000}"/>
    <cellStyle name="표준 2 2 4 2 3 2" xfId="19341" xr:uid="{00000000-0005-0000-0000-00008B4B0000}"/>
    <cellStyle name="표준 2 2 4 2 3 2 2" xfId="19342" xr:uid="{00000000-0005-0000-0000-00008C4B0000}"/>
    <cellStyle name="표준 2 2 4 2 3 2 2 2" xfId="19343" xr:uid="{00000000-0005-0000-0000-00008D4B0000}"/>
    <cellStyle name="표준 2 2 4 2 3 2 2 2 2" xfId="19344" xr:uid="{00000000-0005-0000-0000-00008E4B0000}"/>
    <cellStyle name="표준 2 2 4 2 3 2 2 2 2 2" xfId="19345" xr:uid="{00000000-0005-0000-0000-00008F4B0000}"/>
    <cellStyle name="표준 2 2 4 2 3 2 2 2 3" xfId="19346" xr:uid="{00000000-0005-0000-0000-0000904B0000}"/>
    <cellStyle name="표준 2 2 4 2 3 2 2 3" xfId="19347" xr:uid="{00000000-0005-0000-0000-0000914B0000}"/>
    <cellStyle name="표준 2 2 4 2 3 2 2 3 2" xfId="19348" xr:uid="{00000000-0005-0000-0000-0000924B0000}"/>
    <cellStyle name="표준 2 2 4 2 3 2 2 3 2 2" xfId="19349" xr:uid="{00000000-0005-0000-0000-0000934B0000}"/>
    <cellStyle name="표준 2 2 4 2 3 2 2 3 3" xfId="19350" xr:uid="{00000000-0005-0000-0000-0000944B0000}"/>
    <cellStyle name="표준 2 2 4 2 3 2 2 4" xfId="19351" xr:uid="{00000000-0005-0000-0000-0000954B0000}"/>
    <cellStyle name="표준 2 2 4 2 3 2 2 4 2" xfId="19352" xr:uid="{00000000-0005-0000-0000-0000964B0000}"/>
    <cellStyle name="표준 2 2 4 2 3 2 2 4 2 2" xfId="19353" xr:uid="{00000000-0005-0000-0000-0000974B0000}"/>
    <cellStyle name="표준 2 2 4 2 3 2 2 4 3" xfId="19354" xr:uid="{00000000-0005-0000-0000-0000984B0000}"/>
    <cellStyle name="표준 2 2 4 2 3 2 2 5" xfId="19355" xr:uid="{00000000-0005-0000-0000-0000994B0000}"/>
    <cellStyle name="표준 2 2 4 2 3 2 2 5 2" xfId="19356" xr:uid="{00000000-0005-0000-0000-00009A4B0000}"/>
    <cellStyle name="표준 2 2 4 2 3 2 2 6" xfId="19357" xr:uid="{00000000-0005-0000-0000-00009B4B0000}"/>
    <cellStyle name="표준 2 2 4 2 3 2 3" xfId="19358" xr:uid="{00000000-0005-0000-0000-00009C4B0000}"/>
    <cellStyle name="표준 2 2 4 2 3 2 3 2" xfId="19359" xr:uid="{00000000-0005-0000-0000-00009D4B0000}"/>
    <cellStyle name="표준 2 2 4 2 3 2 3 2 2" xfId="19360" xr:uid="{00000000-0005-0000-0000-00009E4B0000}"/>
    <cellStyle name="표준 2 2 4 2 3 2 3 3" xfId="19361" xr:uid="{00000000-0005-0000-0000-00009F4B0000}"/>
    <cellStyle name="표준 2 2 4 2 3 2 4" xfId="19362" xr:uid="{00000000-0005-0000-0000-0000A04B0000}"/>
    <cellStyle name="표준 2 2 4 2 3 2 4 2" xfId="19363" xr:uid="{00000000-0005-0000-0000-0000A14B0000}"/>
    <cellStyle name="표준 2 2 4 2 3 2 4 2 2" xfId="19364" xr:uid="{00000000-0005-0000-0000-0000A24B0000}"/>
    <cellStyle name="표준 2 2 4 2 3 2 4 3" xfId="19365" xr:uid="{00000000-0005-0000-0000-0000A34B0000}"/>
    <cellStyle name="표준 2 2 4 2 3 2 5" xfId="19366" xr:uid="{00000000-0005-0000-0000-0000A44B0000}"/>
    <cellStyle name="표준 2 2 4 2 3 2 5 2" xfId="19367" xr:uid="{00000000-0005-0000-0000-0000A54B0000}"/>
    <cellStyle name="표준 2 2 4 2 3 2 5 2 2" xfId="19368" xr:uid="{00000000-0005-0000-0000-0000A64B0000}"/>
    <cellStyle name="표준 2 2 4 2 3 2 5 3" xfId="19369" xr:uid="{00000000-0005-0000-0000-0000A74B0000}"/>
    <cellStyle name="표준 2 2 4 2 3 2 6" xfId="19370" xr:uid="{00000000-0005-0000-0000-0000A84B0000}"/>
    <cellStyle name="표준 2 2 4 2 3 2 6 2" xfId="19371" xr:uid="{00000000-0005-0000-0000-0000A94B0000}"/>
    <cellStyle name="표준 2 2 4 2 3 2 6 2 2" xfId="19372" xr:uid="{00000000-0005-0000-0000-0000AA4B0000}"/>
    <cellStyle name="표준 2 2 4 2 3 2 6 3" xfId="19373" xr:uid="{00000000-0005-0000-0000-0000AB4B0000}"/>
    <cellStyle name="표준 2 2 4 2 3 2 7" xfId="19374" xr:uid="{00000000-0005-0000-0000-0000AC4B0000}"/>
    <cellStyle name="표준 2 2 4 2 3 2 7 2" xfId="19375" xr:uid="{00000000-0005-0000-0000-0000AD4B0000}"/>
    <cellStyle name="표준 2 2 4 2 3 2 8" xfId="19376" xr:uid="{00000000-0005-0000-0000-0000AE4B0000}"/>
    <cellStyle name="표준 2 2 4 2 3 2 9" xfId="19377" xr:uid="{00000000-0005-0000-0000-0000AF4B0000}"/>
    <cellStyle name="표준 2 2 4 2 3 3" xfId="19378" xr:uid="{00000000-0005-0000-0000-0000B04B0000}"/>
    <cellStyle name="표준 2 2 4 2 3 3 2" xfId="19379" xr:uid="{00000000-0005-0000-0000-0000B14B0000}"/>
    <cellStyle name="표준 2 2 4 2 3 3 2 2" xfId="19380" xr:uid="{00000000-0005-0000-0000-0000B24B0000}"/>
    <cellStyle name="표준 2 2 4 2 3 3 2 2 2" xfId="19381" xr:uid="{00000000-0005-0000-0000-0000B34B0000}"/>
    <cellStyle name="표준 2 2 4 2 3 3 2 3" xfId="19382" xr:uid="{00000000-0005-0000-0000-0000B44B0000}"/>
    <cellStyle name="표준 2 2 4 2 3 3 3" xfId="19383" xr:uid="{00000000-0005-0000-0000-0000B54B0000}"/>
    <cellStyle name="표준 2 2 4 2 3 3 3 2" xfId="19384" xr:uid="{00000000-0005-0000-0000-0000B64B0000}"/>
    <cellStyle name="표준 2 2 4 2 3 3 3 2 2" xfId="19385" xr:uid="{00000000-0005-0000-0000-0000B74B0000}"/>
    <cellStyle name="표준 2 2 4 2 3 3 3 3" xfId="19386" xr:uid="{00000000-0005-0000-0000-0000B84B0000}"/>
    <cellStyle name="표준 2 2 4 2 3 3 4" xfId="19387" xr:uid="{00000000-0005-0000-0000-0000B94B0000}"/>
    <cellStyle name="표준 2 2 4 2 3 3 4 2" xfId="19388" xr:uid="{00000000-0005-0000-0000-0000BA4B0000}"/>
    <cellStyle name="표준 2 2 4 2 3 3 4 2 2" xfId="19389" xr:uid="{00000000-0005-0000-0000-0000BB4B0000}"/>
    <cellStyle name="표준 2 2 4 2 3 3 4 3" xfId="19390" xr:uid="{00000000-0005-0000-0000-0000BC4B0000}"/>
    <cellStyle name="표준 2 2 4 2 3 3 5" xfId="19391" xr:uid="{00000000-0005-0000-0000-0000BD4B0000}"/>
    <cellStyle name="표준 2 2 4 2 3 3 5 2" xfId="19392" xr:uid="{00000000-0005-0000-0000-0000BE4B0000}"/>
    <cellStyle name="표준 2 2 4 2 3 3 6" xfId="19393" xr:uid="{00000000-0005-0000-0000-0000BF4B0000}"/>
    <cellStyle name="표준 2 2 4 2 3 4" xfId="19394" xr:uid="{00000000-0005-0000-0000-0000C04B0000}"/>
    <cellStyle name="표준 2 2 4 2 3 4 2" xfId="19395" xr:uid="{00000000-0005-0000-0000-0000C14B0000}"/>
    <cellStyle name="표준 2 2 4 2 3 4 2 2" xfId="19396" xr:uid="{00000000-0005-0000-0000-0000C24B0000}"/>
    <cellStyle name="표준 2 2 4 2 3 4 2 2 2" xfId="19397" xr:uid="{00000000-0005-0000-0000-0000C34B0000}"/>
    <cellStyle name="표준 2 2 4 2 3 4 2 3" xfId="19398" xr:uid="{00000000-0005-0000-0000-0000C44B0000}"/>
    <cellStyle name="표준 2 2 4 2 3 4 3" xfId="19399" xr:uid="{00000000-0005-0000-0000-0000C54B0000}"/>
    <cellStyle name="표준 2 2 4 2 3 4 3 2" xfId="19400" xr:uid="{00000000-0005-0000-0000-0000C64B0000}"/>
    <cellStyle name="표준 2 2 4 2 3 4 3 2 2" xfId="19401" xr:uid="{00000000-0005-0000-0000-0000C74B0000}"/>
    <cellStyle name="표준 2 2 4 2 3 4 3 3" xfId="19402" xr:uid="{00000000-0005-0000-0000-0000C84B0000}"/>
    <cellStyle name="표준 2 2 4 2 3 4 4" xfId="19403" xr:uid="{00000000-0005-0000-0000-0000C94B0000}"/>
    <cellStyle name="표준 2 2 4 2 3 4 4 2" xfId="19404" xr:uid="{00000000-0005-0000-0000-0000CA4B0000}"/>
    <cellStyle name="표준 2 2 4 2 3 4 4 2 2" xfId="19405" xr:uid="{00000000-0005-0000-0000-0000CB4B0000}"/>
    <cellStyle name="표준 2 2 4 2 3 4 4 3" xfId="19406" xr:uid="{00000000-0005-0000-0000-0000CC4B0000}"/>
    <cellStyle name="표준 2 2 4 2 3 4 5" xfId="19407" xr:uid="{00000000-0005-0000-0000-0000CD4B0000}"/>
    <cellStyle name="표준 2 2 4 2 3 4 5 2" xfId="19408" xr:uid="{00000000-0005-0000-0000-0000CE4B0000}"/>
    <cellStyle name="표준 2 2 4 2 3 4 6" xfId="19409" xr:uid="{00000000-0005-0000-0000-0000CF4B0000}"/>
    <cellStyle name="표준 2 2 4 2 3 5" xfId="19410" xr:uid="{00000000-0005-0000-0000-0000D04B0000}"/>
    <cellStyle name="표준 2 2 4 2 3 5 2" xfId="19411" xr:uid="{00000000-0005-0000-0000-0000D14B0000}"/>
    <cellStyle name="표준 2 2 4 2 3 5 2 2" xfId="19412" xr:uid="{00000000-0005-0000-0000-0000D24B0000}"/>
    <cellStyle name="표준 2 2 4 2 3 5 3" xfId="19413" xr:uid="{00000000-0005-0000-0000-0000D34B0000}"/>
    <cellStyle name="표준 2 2 4 2 3 6" xfId="19414" xr:uid="{00000000-0005-0000-0000-0000D44B0000}"/>
    <cellStyle name="표준 2 2 4 2 3 6 2" xfId="19415" xr:uid="{00000000-0005-0000-0000-0000D54B0000}"/>
    <cellStyle name="표준 2 2 4 2 3 6 2 2" xfId="19416" xr:uid="{00000000-0005-0000-0000-0000D64B0000}"/>
    <cellStyle name="표준 2 2 4 2 3 6 3" xfId="19417" xr:uid="{00000000-0005-0000-0000-0000D74B0000}"/>
    <cellStyle name="표준 2 2 4 2 3 7" xfId="19418" xr:uid="{00000000-0005-0000-0000-0000D84B0000}"/>
    <cellStyle name="표준 2 2 4 2 3 7 2" xfId="19419" xr:uid="{00000000-0005-0000-0000-0000D94B0000}"/>
    <cellStyle name="표준 2 2 4 2 3 7 2 2" xfId="19420" xr:uid="{00000000-0005-0000-0000-0000DA4B0000}"/>
    <cellStyle name="표준 2 2 4 2 3 7 3" xfId="19421" xr:uid="{00000000-0005-0000-0000-0000DB4B0000}"/>
    <cellStyle name="표준 2 2 4 2 3 8" xfId="19422" xr:uid="{00000000-0005-0000-0000-0000DC4B0000}"/>
    <cellStyle name="표준 2 2 4 2 3 8 2" xfId="19423" xr:uid="{00000000-0005-0000-0000-0000DD4B0000}"/>
    <cellStyle name="표준 2 2 4 2 3 8 2 2" xfId="19424" xr:uid="{00000000-0005-0000-0000-0000DE4B0000}"/>
    <cellStyle name="표준 2 2 4 2 3 8 3" xfId="19425" xr:uid="{00000000-0005-0000-0000-0000DF4B0000}"/>
    <cellStyle name="표준 2 2 4 2 3 9" xfId="19426" xr:uid="{00000000-0005-0000-0000-0000E04B0000}"/>
    <cellStyle name="표준 2 2 4 2 3 9 2" xfId="19427" xr:uid="{00000000-0005-0000-0000-0000E14B0000}"/>
    <cellStyle name="표준 2 2 4 2 4" xfId="19428" xr:uid="{00000000-0005-0000-0000-0000E24B0000}"/>
    <cellStyle name="표준 2 2 4 2 4 10" xfId="19429" xr:uid="{00000000-0005-0000-0000-0000E34B0000}"/>
    <cellStyle name="표준 2 2 4 2 4 2" xfId="19430" xr:uid="{00000000-0005-0000-0000-0000E44B0000}"/>
    <cellStyle name="표준 2 2 4 2 4 2 2" xfId="19431" xr:uid="{00000000-0005-0000-0000-0000E54B0000}"/>
    <cellStyle name="표준 2 2 4 2 4 2 2 2" xfId="19432" xr:uid="{00000000-0005-0000-0000-0000E64B0000}"/>
    <cellStyle name="표준 2 2 4 2 4 2 2 2 2" xfId="19433" xr:uid="{00000000-0005-0000-0000-0000E74B0000}"/>
    <cellStyle name="표준 2 2 4 2 4 2 2 2 2 2" xfId="19434" xr:uid="{00000000-0005-0000-0000-0000E84B0000}"/>
    <cellStyle name="표준 2 2 4 2 4 2 2 2 3" xfId="19435" xr:uid="{00000000-0005-0000-0000-0000E94B0000}"/>
    <cellStyle name="표준 2 2 4 2 4 2 2 3" xfId="19436" xr:uid="{00000000-0005-0000-0000-0000EA4B0000}"/>
    <cellStyle name="표준 2 2 4 2 4 2 2 3 2" xfId="19437" xr:uid="{00000000-0005-0000-0000-0000EB4B0000}"/>
    <cellStyle name="표준 2 2 4 2 4 2 2 3 2 2" xfId="19438" xr:uid="{00000000-0005-0000-0000-0000EC4B0000}"/>
    <cellStyle name="표준 2 2 4 2 4 2 2 3 3" xfId="19439" xr:uid="{00000000-0005-0000-0000-0000ED4B0000}"/>
    <cellStyle name="표준 2 2 4 2 4 2 2 4" xfId="19440" xr:uid="{00000000-0005-0000-0000-0000EE4B0000}"/>
    <cellStyle name="표준 2 2 4 2 4 2 2 4 2" xfId="19441" xr:uid="{00000000-0005-0000-0000-0000EF4B0000}"/>
    <cellStyle name="표준 2 2 4 2 4 2 2 4 2 2" xfId="19442" xr:uid="{00000000-0005-0000-0000-0000F04B0000}"/>
    <cellStyle name="표준 2 2 4 2 4 2 2 4 3" xfId="19443" xr:uid="{00000000-0005-0000-0000-0000F14B0000}"/>
    <cellStyle name="표준 2 2 4 2 4 2 2 5" xfId="19444" xr:uid="{00000000-0005-0000-0000-0000F24B0000}"/>
    <cellStyle name="표준 2 2 4 2 4 2 2 5 2" xfId="19445" xr:uid="{00000000-0005-0000-0000-0000F34B0000}"/>
    <cellStyle name="표준 2 2 4 2 4 2 2 6" xfId="19446" xr:uid="{00000000-0005-0000-0000-0000F44B0000}"/>
    <cellStyle name="표준 2 2 4 2 4 2 3" xfId="19447" xr:uid="{00000000-0005-0000-0000-0000F54B0000}"/>
    <cellStyle name="표준 2 2 4 2 4 2 3 2" xfId="19448" xr:uid="{00000000-0005-0000-0000-0000F64B0000}"/>
    <cellStyle name="표준 2 2 4 2 4 2 3 2 2" xfId="19449" xr:uid="{00000000-0005-0000-0000-0000F74B0000}"/>
    <cellStyle name="표준 2 2 4 2 4 2 3 3" xfId="19450" xr:uid="{00000000-0005-0000-0000-0000F84B0000}"/>
    <cellStyle name="표준 2 2 4 2 4 2 4" xfId="19451" xr:uid="{00000000-0005-0000-0000-0000F94B0000}"/>
    <cellStyle name="표준 2 2 4 2 4 2 4 2" xfId="19452" xr:uid="{00000000-0005-0000-0000-0000FA4B0000}"/>
    <cellStyle name="표준 2 2 4 2 4 2 4 2 2" xfId="19453" xr:uid="{00000000-0005-0000-0000-0000FB4B0000}"/>
    <cellStyle name="표준 2 2 4 2 4 2 4 3" xfId="19454" xr:uid="{00000000-0005-0000-0000-0000FC4B0000}"/>
    <cellStyle name="표준 2 2 4 2 4 2 5" xfId="19455" xr:uid="{00000000-0005-0000-0000-0000FD4B0000}"/>
    <cellStyle name="표준 2 2 4 2 4 2 5 2" xfId="19456" xr:uid="{00000000-0005-0000-0000-0000FE4B0000}"/>
    <cellStyle name="표준 2 2 4 2 4 2 5 2 2" xfId="19457" xr:uid="{00000000-0005-0000-0000-0000FF4B0000}"/>
    <cellStyle name="표준 2 2 4 2 4 2 5 3" xfId="19458" xr:uid="{00000000-0005-0000-0000-0000004C0000}"/>
    <cellStyle name="표준 2 2 4 2 4 2 6" xfId="19459" xr:uid="{00000000-0005-0000-0000-0000014C0000}"/>
    <cellStyle name="표준 2 2 4 2 4 2 6 2" xfId="19460" xr:uid="{00000000-0005-0000-0000-0000024C0000}"/>
    <cellStyle name="표준 2 2 4 2 4 2 7" xfId="19461" xr:uid="{00000000-0005-0000-0000-0000034C0000}"/>
    <cellStyle name="표준 2 2 4 2 4 2 8" xfId="19462" xr:uid="{00000000-0005-0000-0000-0000044C0000}"/>
    <cellStyle name="표준 2 2 4 2 4 3" xfId="19463" xr:uid="{00000000-0005-0000-0000-0000054C0000}"/>
    <cellStyle name="표준 2 2 4 2 4 3 2" xfId="19464" xr:uid="{00000000-0005-0000-0000-0000064C0000}"/>
    <cellStyle name="표준 2 2 4 2 4 3 2 2" xfId="19465" xr:uid="{00000000-0005-0000-0000-0000074C0000}"/>
    <cellStyle name="표준 2 2 4 2 4 3 2 2 2" xfId="19466" xr:uid="{00000000-0005-0000-0000-0000084C0000}"/>
    <cellStyle name="표준 2 2 4 2 4 3 2 3" xfId="19467" xr:uid="{00000000-0005-0000-0000-0000094C0000}"/>
    <cellStyle name="표준 2 2 4 2 4 3 3" xfId="19468" xr:uid="{00000000-0005-0000-0000-00000A4C0000}"/>
    <cellStyle name="표준 2 2 4 2 4 3 3 2" xfId="19469" xr:uid="{00000000-0005-0000-0000-00000B4C0000}"/>
    <cellStyle name="표준 2 2 4 2 4 3 3 2 2" xfId="19470" xr:uid="{00000000-0005-0000-0000-00000C4C0000}"/>
    <cellStyle name="표준 2 2 4 2 4 3 3 3" xfId="19471" xr:uid="{00000000-0005-0000-0000-00000D4C0000}"/>
    <cellStyle name="표준 2 2 4 2 4 3 4" xfId="19472" xr:uid="{00000000-0005-0000-0000-00000E4C0000}"/>
    <cellStyle name="표준 2 2 4 2 4 3 4 2" xfId="19473" xr:uid="{00000000-0005-0000-0000-00000F4C0000}"/>
    <cellStyle name="표준 2 2 4 2 4 3 4 2 2" xfId="19474" xr:uid="{00000000-0005-0000-0000-0000104C0000}"/>
    <cellStyle name="표준 2 2 4 2 4 3 4 3" xfId="19475" xr:uid="{00000000-0005-0000-0000-0000114C0000}"/>
    <cellStyle name="표준 2 2 4 2 4 3 5" xfId="19476" xr:uid="{00000000-0005-0000-0000-0000124C0000}"/>
    <cellStyle name="표준 2 2 4 2 4 3 5 2" xfId="19477" xr:uid="{00000000-0005-0000-0000-0000134C0000}"/>
    <cellStyle name="표준 2 2 4 2 4 3 6" xfId="19478" xr:uid="{00000000-0005-0000-0000-0000144C0000}"/>
    <cellStyle name="표준 2 2 4 2 4 4" xfId="19479" xr:uid="{00000000-0005-0000-0000-0000154C0000}"/>
    <cellStyle name="표준 2 2 4 2 4 4 2" xfId="19480" xr:uid="{00000000-0005-0000-0000-0000164C0000}"/>
    <cellStyle name="표준 2 2 4 2 4 4 2 2" xfId="19481" xr:uid="{00000000-0005-0000-0000-0000174C0000}"/>
    <cellStyle name="표준 2 2 4 2 4 4 3" xfId="19482" xr:uid="{00000000-0005-0000-0000-0000184C0000}"/>
    <cellStyle name="표준 2 2 4 2 4 5" xfId="19483" xr:uid="{00000000-0005-0000-0000-0000194C0000}"/>
    <cellStyle name="표준 2 2 4 2 4 5 2" xfId="19484" xr:uid="{00000000-0005-0000-0000-00001A4C0000}"/>
    <cellStyle name="표준 2 2 4 2 4 5 2 2" xfId="19485" xr:uid="{00000000-0005-0000-0000-00001B4C0000}"/>
    <cellStyle name="표준 2 2 4 2 4 5 3" xfId="19486" xr:uid="{00000000-0005-0000-0000-00001C4C0000}"/>
    <cellStyle name="표준 2 2 4 2 4 6" xfId="19487" xr:uid="{00000000-0005-0000-0000-00001D4C0000}"/>
    <cellStyle name="표준 2 2 4 2 4 6 2" xfId="19488" xr:uid="{00000000-0005-0000-0000-00001E4C0000}"/>
    <cellStyle name="표준 2 2 4 2 4 6 2 2" xfId="19489" xr:uid="{00000000-0005-0000-0000-00001F4C0000}"/>
    <cellStyle name="표준 2 2 4 2 4 6 3" xfId="19490" xr:uid="{00000000-0005-0000-0000-0000204C0000}"/>
    <cellStyle name="표준 2 2 4 2 4 7" xfId="19491" xr:uid="{00000000-0005-0000-0000-0000214C0000}"/>
    <cellStyle name="표준 2 2 4 2 4 7 2" xfId="19492" xr:uid="{00000000-0005-0000-0000-0000224C0000}"/>
    <cellStyle name="표준 2 2 4 2 4 7 2 2" xfId="19493" xr:uid="{00000000-0005-0000-0000-0000234C0000}"/>
    <cellStyle name="표준 2 2 4 2 4 7 3" xfId="19494" xr:uid="{00000000-0005-0000-0000-0000244C0000}"/>
    <cellStyle name="표준 2 2 4 2 4 8" xfId="19495" xr:uid="{00000000-0005-0000-0000-0000254C0000}"/>
    <cellStyle name="표준 2 2 4 2 4 8 2" xfId="19496" xr:uid="{00000000-0005-0000-0000-0000264C0000}"/>
    <cellStyle name="표준 2 2 4 2 4 9" xfId="19497" xr:uid="{00000000-0005-0000-0000-0000274C0000}"/>
    <cellStyle name="표준 2 2 4 2 5" xfId="19498" xr:uid="{00000000-0005-0000-0000-0000284C0000}"/>
    <cellStyle name="표준 2 2 4 2 5 2" xfId="19499" xr:uid="{00000000-0005-0000-0000-0000294C0000}"/>
    <cellStyle name="표준 2 2 4 2 5 2 2" xfId="19500" xr:uid="{00000000-0005-0000-0000-00002A4C0000}"/>
    <cellStyle name="표준 2 2 4 2 5 2 2 2" xfId="19501" xr:uid="{00000000-0005-0000-0000-00002B4C0000}"/>
    <cellStyle name="표준 2 2 4 2 5 2 2 2 2" xfId="19502" xr:uid="{00000000-0005-0000-0000-00002C4C0000}"/>
    <cellStyle name="표준 2 2 4 2 5 2 2 3" xfId="19503" xr:uid="{00000000-0005-0000-0000-00002D4C0000}"/>
    <cellStyle name="표준 2 2 4 2 5 2 3" xfId="19504" xr:uid="{00000000-0005-0000-0000-00002E4C0000}"/>
    <cellStyle name="표준 2 2 4 2 5 2 3 2" xfId="19505" xr:uid="{00000000-0005-0000-0000-00002F4C0000}"/>
    <cellStyle name="표준 2 2 4 2 5 2 3 2 2" xfId="19506" xr:uid="{00000000-0005-0000-0000-0000304C0000}"/>
    <cellStyle name="표준 2 2 4 2 5 2 3 3" xfId="19507" xr:uid="{00000000-0005-0000-0000-0000314C0000}"/>
    <cellStyle name="표준 2 2 4 2 5 2 4" xfId="19508" xr:uid="{00000000-0005-0000-0000-0000324C0000}"/>
    <cellStyle name="표준 2 2 4 2 5 2 4 2" xfId="19509" xr:uid="{00000000-0005-0000-0000-0000334C0000}"/>
    <cellStyle name="표준 2 2 4 2 5 2 4 2 2" xfId="19510" xr:uid="{00000000-0005-0000-0000-0000344C0000}"/>
    <cellStyle name="표준 2 2 4 2 5 2 4 3" xfId="19511" xr:uid="{00000000-0005-0000-0000-0000354C0000}"/>
    <cellStyle name="표준 2 2 4 2 5 2 5" xfId="19512" xr:uid="{00000000-0005-0000-0000-0000364C0000}"/>
    <cellStyle name="표준 2 2 4 2 5 2 5 2" xfId="19513" xr:uid="{00000000-0005-0000-0000-0000374C0000}"/>
    <cellStyle name="표준 2 2 4 2 5 2 6" xfId="19514" xr:uid="{00000000-0005-0000-0000-0000384C0000}"/>
    <cellStyle name="표준 2 2 4 2 5 3" xfId="19515" xr:uid="{00000000-0005-0000-0000-0000394C0000}"/>
    <cellStyle name="표준 2 2 4 2 5 3 2" xfId="19516" xr:uid="{00000000-0005-0000-0000-00003A4C0000}"/>
    <cellStyle name="표준 2 2 4 2 5 3 2 2" xfId="19517" xr:uid="{00000000-0005-0000-0000-00003B4C0000}"/>
    <cellStyle name="표준 2 2 4 2 5 3 3" xfId="19518" xr:uid="{00000000-0005-0000-0000-00003C4C0000}"/>
    <cellStyle name="표준 2 2 4 2 5 4" xfId="19519" xr:uid="{00000000-0005-0000-0000-00003D4C0000}"/>
    <cellStyle name="표준 2 2 4 2 5 4 2" xfId="19520" xr:uid="{00000000-0005-0000-0000-00003E4C0000}"/>
    <cellStyle name="표준 2 2 4 2 5 4 2 2" xfId="19521" xr:uid="{00000000-0005-0000-0000-00003F4C0000}"/>
    <cellStyle name="표준 2 2 4 2 5 4 3" xfId="19522" xr:uid="{00000000-0005-0000-0000-0000404C0000}"/>
    <cellStyle name="표준 2 2 4 2 5 5" xfId="19523" xr:uid="{00000000-0005-0000-0000-0000414C0000}"/>
    <cellStyle name="표준 2 2 4 2 5 5 2" xfId="19524" xr:uid="{00000000-0005-0000-0000-0000424C0000}"/>
    <cellStyle name="표준 2 2 4 2 5 5 2 2" xfId="19525" xr:uid="{00000000-0005-0000-0000-0000434C0000}"/>
    <cellStyle name="표준 2 2 4 2 5 5 3" xfId="19526" xr:uid="{00000000-0005-0000-0000-0000444C0000}"/>
    <cellStyle name="표준 2 2 4 2 5 6" xfId="19527" xr:uid="{00000000-0005-0000-0000-0000454C0000}"/>
    <cellStyle name="표준 2 2 4 2 5 6 2" xfId="19528" xr:uid="{00000000-0005-0000-0000-0000464C0000}"/>
    <cellStyle name="표준 2 2 4 2 5 7" xfId="19529" xr:uid="{00000000-0005-0000-0000-0000474C0000}"/>
    <cellStyle name="표준 2 2 4 2 5 8" xfId="19530" xr:uid="{00000000-0005-0000-0000-0000484C0000}"/>
    <cellStyle name="표준 2 2 4 2 6" xfId="19531" xr:uid="{00000000-0005-0000-0000-0000494C0000}"/>
    <cellStyle name="표준 2 2 4 2 6 2" xfId="19532" xr:uid="{00000000-0005-0000-0000-00004A4C0000}"/>
    <cellStyle name="표준 2 2 4 2 6 2 2" xfId="19533" xr:uid="{00000000-0005-0000-0000-00004B4C0000}"/>
    <cellStyle name="표준 2 2 4 2 6 2 2 2" xfId="19534" xr:uid="{00000000-0005-0000-0000-00004C4C0000}"/>
    <cellStyle name="표준 2 2 4 2 6 2 3" xfId="19535" xr:uid="{00000000-0005-0000-0000-00004D4C0000}"/>
    <cellStyle name="표준 2 2 4 2 6 3" xfId="19536" xr:uid="{00000000-0005-0000-0000-00004E4C0000}"/>
    <cellStyle name="표준 2 2 4 2 6 3 2" xfId="19537" xr:uid="{00000000-0005-0000-0000-00004F4C0000}"/>
    <cellStyle name="표준 2 2 4 2 6 3 2 2" xfId="19538" xr:uid="{00000000-0005-0000-0000-0000504C0000}"/>
    <cellStyle name="표준 2 2 4 2 6 3 3" xfId="19539" xr:uid="{00000000-0005-0000-0000-0000514C0000}"/>
    <cellStyle name="표준 2 2 4 2 6 4" xfId="19540" xr:uid="{00000000-0005-0000-0000-0000524C0000}"/>
    <cellStyle name="표준 2 2 4 2 6 4 2" xfId="19541" xr:uid="{00000000-0005-0000-0000-0000534C0000}"/>
    <cellStyle name="표준 2 2 4 2 6 4 2 2" xfId="19542" xr:uid="{00000000-0005-0000-0000-0000544C0000}"/>
    <cellStyle name="표준 2 2 4 2 6 4 3" xfId="19543" xr:uid="{00000000-0005-0000-0000-0000554C0000}"/>
    <cellStyle name="표준 2 2 4 2 6 5" xfId="19544" xr:uid="{00000000-0005-0000-0000-0000564C0000}"/>
    <cellStyle name="표준 2 2 4 2 6 5 2" xfId="19545" xr:uid="{00000000-0005-0000-0000-0000574C0000}"/>
    <cellStyle name="표준 2 2 4 2 6 6" xfId="19546" xr:uid="{00000000-0005-0000-0000-0000584C0000}"/>
    <cellStyle name="표준 2 2 4 2 7" xfId="19547" xr:uid="{00000000-0005-0000-0000-0000594C0000}"/>
    <cellStyle name="표준 2 2 4 2 7 2" xfId="19548" xr:uid="{00000000-0005-0000-0000-00005A4C0000}"/>
    <cellStyle name="표준 2 2 4 2 7 2 2" xfId="19549" xr:uid="{00000000-0005-0000-0000-00005B4C0000}"/>
    <cellStyle name="표준 2 2 4 2 7 2 2 2" xfId="19550" xr:uid="{00000000-0005-0000-0000-00005C4C0000}"/>
    <cellStyle name="표준 2 2 4 2 7 2 3" xfId="19551" xr:uid="{00000000-0005-0000-0000-00005D4C0000}"/>
    <cellStyle name="표준 2 2 4 2 7 3" xfId="19552" xr:uid="{00000000-0005-0000-0000-00005E4C0000}"/>
    <cellStyle name="표준 2 2 4 2 7 3 2" xfId="19553" xr:uid="{00000000-0005-0000-0000-00005F4C0000}"/>
    <cellStyle name="표준 2 2 4 2 7 3 2 2" xfId="19554" xr:uid="{00000000-0005-0000-0000-0000604C0000}"/>
    <cellStyle name="표준 2 2 4 2 7 3 3" xfId="19555" xr:uid="{00000000-0005-0000-0000-0000614C0000}"/>
    <cellStyle name="표준 2 2 4 2 7 4" xfId="19556" xr:uid="{00000000-0005-0000-0000-0000624C0000}"/>
    <cellStyle name="표준 2 2 4 2 7 4 2" xfId="19557" xr:uid="{00000000-0005-0000-0000-0000634C0000}"/>
    <cellStyle name="표준 2 2 4 2 7 4 2 2" xfId="19558" xr:uid="{00000000-0005-0000-0000-0000644C0000}"/>
    <cellStyle name="표준 2 2 4 2 7 4 3" xfId="19559" xr:uid="{00000000-0005-0000-0000-0000654C0000}"/>
    <cellStyle name="표준 2 2 4 2 7 5" xfId="19560" xr:uid="{00000000-0005-0000-0000-0000664C0000}"/>
    <cellStyle name="표준 2 2 4 2 7 5 2" xfId="19561" xr:uid="{00000000-0005-0000-0000-0000674C0000}"/>
    <cellStyle name="표준 2 2 4 2 7 6" xfId="19562" xr:uid="{00000000-0005-0000-0000-0000684C0000}"/>
    <cellStyle name="표준 2 2 4 2 8" xfId="19563" xr:uid="{00000000-0005-0000-0000-0000694C0000}"/>
    <cellStyle name="표준 2 2 4 2 8 2" xfId="19564" xr:uid="{00000000-0005-0000-0000-00006A4C0000}"/>
    <cellStyle name="표준 2 2 4 2 8 2 2" xfId="19565" xr:uid="{00000000-0005-0000-0000-00006B4C0000}"/>
    <cellStyle name="표준 2 2 4 2 8 3" xfId="19566" xr:uid="{00000000-0005-0000-0000-00006C4C0000}"/>
    <cellStyle name="표준 2 2 4 2 9" xfId="19567" xr:uid="{00000000-0005-0000-0000-00006D4C0000}"/>
    <cellStyle name="표준 2 2 4 2 9 2" xfId="19568" xr:uid="{00000000-0005-0000-0000-00006E4C0000}"/>
    <cellStyle name="표준 2 2 4 2 9 2 2" xfId="19569" xr:uid="{00000000-0005-0000-0000-00006F4C0000}"/>
    <cellStyle name="표준 2 2 4 2 9 3" xfId="19570" xr:uid="{00000000-0005-0000-0000-0000704C0000}"/>
    <cellStyle name="표준 2 2 4 3" xfId="19571" xr:uid="{00000000-0005-0000-0000-0000714C0000}"/>
    <cellStyle name="표준 2 2 4 3 10" xfId="19572" xr:uid="{00000000-0005-0000-0000-0000724C0000}"/>
    <cellStyle name="표준 2 2 4 3 10 2" xfId="19573" xr:uid="{00000000-0005-0000-0000-0000734C0000}"/>
    <cellStyle name="표준 2 2 4 3 10 2 2" xfId="19574" xr:uid="{00000000-0005-0000-0000-0000744C0000}"/>
    <cellStyle name="표준 2 2 4 3 10 3" xfId="19575" xr:uid="{00000000-0005-0000-0000-0000754C0000}"/>
    <cellStyle name="표준 2 2 4 3 11" xfId="19576" xr:uid="{00000000-0005-0000-0000-0000764C0000}"/>
    <cellStyle name="표준 2 2 4 3 11 2" xfId="19577" xr:uid="{00000000-0005-0000-0000-0000774C0000}"/>
    <cellStyle name="표준 2 2 4 3 12" xfId="19578" xr:uid="{00000000-0005-0000-0000-0000784C0000}"/>
    <cellStyle name="표준 2 2 4 3 13" xfId="19579" xr:uid="{00000000-0005-0000-0000-0000794C0000}"/>
    <cellStyle name="표준 2 2 4 3 2" xfId="19580" xr:uid="{00000000-0005-0000-0000-00007A4C0000}"/>
    <cellStyle name="표준 2 2 4 3 2 10" xfId="19581" xr:uid="{00000000-0005-0000-0000-00007B4C0000}"/>
    <cellStyle name="표준 2 2 4 3 2 11" xfId="19582" xr:uid="{00000000-0005-0000-0000-00007C4C0000}"/>
    <cellStyle name="표준 2 2 4 3 2 2" xfId="19583" xr:uid="{00000000-0005-0000-0000-00007D4C0000}"/>
    <cellStyle name="표준 2 2 4 3 2 2 2" xfId="19584" xr:uid="{00000000-0005-0000-0000-00007E4C0000}"/>
    <cellStyle name="표준 2 2 4 3 2 2 2 2" xfId="19585" xr:uid="{00000000-0005-0000-0000-00007F4C0000}"/>
    <cellStyle name="표준 2 2 4 3 2 2 2 2 2" xfId="19586" xr:uid="{00000000-0005-0000-0000-0000804C0000}"/>
    <cellStyle name="표준 2 2 4 3 2 2 2 2 2 2" xfId="19587" xr:uid="{00000000-0005-0000-0000-0000814C0000}"/>
    <cellStyle name="표준 2 2 4 3 2 2 2 2 3" xfId="19588" xr:uid="{00000000-0005-0000-0000-0000824C0000}"/>
    <cellStyle name="표준 2 2 4 3 2 2 2 3" xfId="19589" xr:uid="{00000000-0005-0000-0000-0000834C0000}"/>
    <cellStyle name="표준 2 2 4 3 2 2 2 3 2" xfId="19590" xr:uid="{00000000-0005-0000-0000-0000844C0000}"/>
    <cellStyle name="표준 2 2 4 3 2 2 2 3 2 2" xfId="19591" xr:uid="{00000000-0005-0000-0000-0000854C0000}"/>
    <cellStyle name="표준 2 2 4 3 2 2 2 3 3" xfId="19592" xr:uid="{00000000-0005-0000-0000-0000864C0000}"/>
    <cellStyle name="표준 2 2 4 3 2 2 2 4" xfId="19593" xr:uid="{00000000-0005-0000-0000-0000874C0000}"/>
    <cellStyle name="표준 2 2 4 3 2 2 2 4 2" xfId="19594" xr:uid="{00000000-0005-0000-0000-0000884C0000}"/>
    <cellStyle name="표준 2 2 4 3 2 2 2 4 2 2" xfId="19595" xr:uid="{00000000-0005-0000-0000-0000894C0000}"/>
    <cellStyle name="표준 2 2 4 3 2 2 2 4 3" xfId="19596" xr:uid="{00000000-0005-0000-0000-00008A4C0000}"/>
    <cellStyle name="표준 2 2 4 3 2 2 2 5" xfId="19597" xr:uid="{00000000-0005-0000-0000-00008B4C0000}"/>
    <cellStyle name="표준 2 2 4 3 2 2 2 5 2" xfId="19598" xr:uid="{00000000-0005-0000-0000-00008C4C0000}"/>
    <cellStyle name="표준 2 2 4 3 2 2 2 6" xfId="19599" xr:uid="{00000000-0005-0000-0000-00008D4C0000}"/>
    <cellStyle name="표준 2 2 4 3 2 2 3" xfId="19600" xr:uid="{00000000-0005-0000-0000-00008E4C0000}"/>
    <cellStyle name="표준 2 2 4 3 2 2 3 2" xfId="19601" xr:uid="{00000000-0005-0000-0000-00008F4C0000}"/>
    <cellStyle name="표준 2 2 4 3 2 2 3 2 2" xfId="19602" xr:uid="{00000000-0005-0000-0000-0000904C0000}"/>
    <cellStyle name="표준 2 2 4 3 2 2 3 3" xfId="19603" xr:uid="{00000000-0005-0000-0000-0000914C0000}"/>
    <cellStyle name="표준 2 2 4 3 2 2 4" xfId="19604" xr:uid="{00000000-0005-0000-0000-0000924C0000}"/>
    <cellStyle name="표준 2 2 4 3 2 2 4 2" xfId="19605" xr:uid="{00000000-0005-0000-0000-0000934C0000}"/>
    <cellStyle name="표준 2 2 4 3 2 2 4 2 2" xfId="19606" xr:uid="{00000000-0005-0000-0000-0000944C0000}"/>
    <cellStyle name="표준 2 2 4 3 2 2 4 3" xfId="19607" xr:uid="{00000000-0005-0000-0000-0000954C0000}"/>
    <cellStyle name="표준 2 2 4 3 2 2 5" xfId="19608" xr:uid="{00000000-0005-0000-0000-0000964C0000}"/>
    <cellStyle name="표준 2 2 4 3 2 2 5 2" xfId="19609" xr:uid="{00000000-0005-0000-0000-0000974C0000}"/>
    <cellStyle name="표준 2 2 4 3 2 2 5 2 2" xfId="19610" xr:uid="{00000000-0005-0000-0000-0000984C0000}"/>
    <cellStyle name="표준 2 2 4 3 2 2 5 3" xfId="19611" xr:uid="{00000000-0005-0000-0000-0000994C0000}"/>
    <cellStyle name="표준 2 2 4 3 2 2 6" xfId="19612" xr:uid="{00000000-0005-0000-0000-00009A4C0000}"/>
    <cellStyle name="표준 2 2 4 3 2 2 6 2" xfId="19613" xr:uid="{00000000-0005-0000-0000-00009B4C0000}"/>
    <cellStyle name="표준 2 2 4 3 2 2 6 2 2" xfId="19614" xr:uid="{00000000-0005-0000-0000-00009C4C0000}"/>
    <cellStyle name="표준 2 2 4 3 2 2 6 3" xfId="19615" xr:uid="{00000000-0005-0000-0000-00009D4C0000}"/>
    <cellStyle name="표준 2 2 4 3 2 2 7" xfId="19616" xr:uid="{00000000-0005-0000-0000-00009E4C0000}"/>
    <cellStyle name="표준 2 2 4 3 2 2 7 2" xfId="19617" xr:uid="{00000000-0005-0000-0000-00009F4C0000}"/>
    <cellStyle name="표준 2 2 4 3 2 2 8" xfId="19618" xr:uid="{00000000-0005-0000-0000-0000A04C0000}"/>
    <cellStyle name="표준 2 2 4 3 2 2 9" xfId="19619" xr:uid="{00000000-0005-0000-0000-0000A14C0000}"/>
    <cellStyle name="표준 2 2 4 3 2 3" xfId="19620" xr:uid="{00000000-0005-0000-0000-0000A24C0000}"/>
    <cellStyle name="표준 2 2 4 3 2 3 2" xfId="19621" xr:uid="{00000000-0005-0000-0000-0000A34C0000}"/>
    <cellStyle name="표준 2 2 4 3 2 3 2 2" xfId="19622" xr:uid="{00000000-0005-0000-0000-0000A44C0000}"/>
    <cellStyle name="표준 2 2 4 3 2 3 2 2 2" xfId="19623" xr:uid="{00000000-0005-0000-0000-0000A54C0000}"/>
    <cellStyle name="표준 2 2 4 3 2 3 2 3" xfId="19624" xr:uid="{00000000-0005-0000-0000-0000A64C0000}"/>
    <cellStyle name="표준 2 2 4 3 2 3 3" xfId="19625" xr:uid="{00000000-0005-0000-0000-0000A74C0000}"/>
    <cellStyle name="표준 2 2 4 3 2 3 3 2" xfId="19626" xr:uid="{00000000-0005-0000-0000-0000A84C0000}"/>
    <cellStyle name="표준 2 2 4 3 2 3 3 2 2" xfId="19627" xr:uid="{00000000-0005-0000-0000-0000A94C0000}"/>
    <cellStyle name="표준 2 2 4 3 2 3 3 3" xfId="19628" xr:uid="{00000000-0005-0000-0000-0000AA4C0000}"/>
    <cellStyle name="표준 2 2 4 3 2 3 4" xfId="19629" xr:uid="{00000000-0005-0000-0000-0000AB4C0000}"/>
    <cellStyle name="표준 2 2 4 3 2 3 4 2" xfId="19630" xr:uid="{00000000-0005-0000-0000-0000AC4C0000}"/>
    <cellStyle name="표준 2 2 4 3 2 3 4 2 2" xfId="19631" xr:uid="{00000000-0005-0000-0000-0000AD4C0000}"/>
    <cellStyle name="표준 2 2 4 3 2 3 4 3" xfId="19632" xr:uid="{00000000-0005-0000-0000-0000AE4C0000}"/>
    <cellStyle name="표준 2 2 4 3 2 3 5" xfId="19633" xr:uid="{00000000-0005-0000-0000-0000AF4C0000}"/>
    <cellStyle name="표준 2 2 4 3 2 3 5 2" xfId="19634" xr:uid="{00000000-0005-0000-0000-0000B04C0000}"/>
    <cellStyle name="표준 2 2 4 3 2 3 6" xfId="19635" xr:uid="{00000000-0005-0000-0000-0000B14C0000}"/>
    <cellStyle name="표준 2 2 4 3 2 4" xfId="19636" xr:uid="{00000000-0005-0000-0000-0000B24C0000}"/>
    <cellStyle name="표준 2 2 4 3 2 4 2" xfId="19637" xr:uid="{00000000-0005-0000-0000-0000B34C0000}"/>
    <cellStyle name="표준 2 2 4 3 2 4 2 2" xfId="19638" xr:uid="{00000000-0005-0000-0000-0000B44C0000}"/>
    <cellStyle name="표준 2 2 4 3 2 4 2 2 2" xfId="19639" xr:uid="{00000000-0005-0000-0000-0000B54C0000}"/>
    <cellStyle name="표준 2 2 4 3 2 4 2 3" xfId="19640" xr:uid="{00000000-0005-0000-0000-0000B64C0000}"/>
    <cellStyle name="표준 2 2 4 3 2 4 3" xfId="19641" xr:uid="{00000000-0005-0000-0000-0000B74C0000}"/>
    <cellStyle name="표준 2 2 4 3 2 4 3 2" xfId="19642" xr:uid="{00000000-0005-0000-0000-0000B84C0000}"/>
    <cellStyle name="표준 2 2 4 3 2 4 3 2 2" xfId="19643" xr:uid="{00000000-0005-0000-0000-0000B94C0000}"/>
    <cellStyle name="표준 2 2 4 3 2 4 3 3" xfId="19644" xr:uid="{00000000-0005-0000-0000-0000BA4C0000}"/>
    <cellStyle name="표준 2 2 4 3 2 4 4" xfId="19645" xr:uid="{00000000-0005-0000-0000-0000BB4C0000}"/>
    <cellStyle name="표준 2 2 4 3 2 4 4 2" xfId="19646" xr:uid="{00000000-0005-0000-0000-0000BC4C0000}"/>
    <cellStyle name="표준 2 2 4 3 2 4 4 2 2" xfId="19647" xr:uid="{00000000-0005-0000-0000-0000BD4C0000}"/>
    <cellStyle name="표준 2 2 4 3 2 4 4 3" xfId="19648" xr:uid="{00000000-0005-0000-0000-0000BE4C0000}"/>
    <cellStyle name="표준 2 2 4 3 2 4 5" xfId="19649" xr:uid="{00000000-0005-0000-0000-0000BF4C0000}"/>
    <cellStyle name="표준 2 2 4 3 2 4 5 2" xfId="19650" xr:uid="{00000000-0005-0000-0000-0000C04C0000}"/>
    <cellStyle name="표준 2 2 4 3 2 4 6" xfId="19651" xr:uid="{00000000-0005-0000-0000-0000C14C0000}"/>
    <cellStyle name="표준 2 2 4 3 2 5" xfId="19652" xr:uid="{00000000-0005-0000-0000-0000C24C0000}"/>
    <cellStyle name="표준 2 2 4 3 2 5 2" xfId="19653" xr:uid="{00000000-0005-0000-0000-0000C34C0000}"/>
    <cellStyle name="표준 2 2 4 3 2 5 2 2" xfId="19654" xr:uid="{00000000-0005-0000-0000-0000C44C0000}"/>
    <cellStyle name="표준 2 2 4 3 2 5 3" xfId="19655" xr:uid="{00000000-0005-0000-0000-0000C54C0000}"/>
    <cellStyle name="표준 2 2 4 3 2 6" xfId="19656" xr:uid="{00000000-0005-0000-0000-0000C64C0000}"/>
    <cellStyle name="표준 2 2 4 3 2 6 2" xfId="19657" xr:uid="{00000000-0005-0000-0000-0000C74C0000}"/>
    <cellStyle name="표준 2 2 4 3 2 6 2 2" xfId="19658" xr:uid="{00000000-0005-0000-0000-0000C84C0000}"/>
    <cellStyle name="표준 2 2 4 3 2 6 3" xfId="19659" xr:uid="{00000000-0005-0000-0000-0000C94C0000}"/>
    <cellStyle name="표준 2 2 4 3 2 7" xfId="19660" xr:uid="{00000000-0005-0000-0000-0000CA4C0000}"/>
    <cellStyle name="표준 2 2 4 3 2 7 2" xfId="19661" xr:uid="{00000000-0005-0000-0000-0000CB4C0000}"/>
    <cellStyle name="표준 2 2 4 3 2 7 2 2" xfId="19662" xr:uid="{00000000-0005-0000-0000-0000CC4C0000}"/>
    <cellStyle name="표준 2 2 4 3 2 7 3" xfId="19663" xr:uid="{00000000-0005-0000-0000-0000CD4C0000}"/>
    <cellStyle name="표준 2 2 4 3 2 8" xfId="19664" xr:uid="{00000000-0005-0000-0000-0000CE4C0000}"/>
    <cellStyle name="표준 2 2 4 3 2 8 2" xfId="19665" xr:uid="{00000000-0005-0000-0000-0000CF4C0000}"/>
    <cellStyle name="표준 2 2 4 3 2 8 2 2" xfId="19666" xr:uid="{00000000-0005-0000-0000-0000D04C0000}"/>
    <cellStyle name="표준 2 2 4 3 2 8 3" xfId="19667" xr:uid="{00000000-0005-0000-0000-0000D14C0000}"/>
    <cellStyle name="표준 2 2 4 3 2 9" xfId="19668" xr:uid="{00000000-0005-0000-0000-0000D24C0000}"/>
    <cellStyle name="표준 2 2 4 3 2 9 2" xfId="19669" xr:uid="{00000000-0005-0000-0000-0000D34C0000}"/>
    <cellStyle name="표준 2 2 4 3 3" xfId="19670" xr:uid="{00000000-0005-0000-0000-0000D44C0000}"/>
    <cellStyle name="표준 2 2 4 3 3 2" xfId="19671" xr:uid="{00000000-0005-0000-0000-0000D54C0000}"/>
    <cellStyle name="표준 2 2 4 3 3 2 2" xfId="19672" xr:uid="{00000000-0005-0000-0000-0000D64C0000}"/>
    <cellStyle name="표준 2 2 4 3 3 2 2 2" xfId="19673" xr:uid="{00000000-0005-0000-0000-0000D74C0000}"/>
    <cellStyle name="표준 2 2 4 3 3 2 2 2 2" xfId="19674" xr:uid="{00000000-0005-0000-0000-0000D84C0000}"/>
    <cellStyle name="표준 2 2 4 3 3 2 2 3" xfId="19675" xr:uid="{00000000-0005-0000-0000-0000D94C0000}"/>
    <cellStyle name="표준 2 2 4 3 3 2 3" xfId="19676" xr:uid="{00000000-0005-0000-0000-0000DA4C0000}"/>
    <cellStyle name="표준 2 2 4 3 3 2 3 2" xfId="19677" xr:uid="{00000000-0005-0000-0000-0000DB4C0000}"/>
    <cellStyle name="표준 2 2 4 3 3 2 3 2 2" xfId="19678" xr:uid="{00000000-0005-0000-0000-0000DC4C0000}"/>
    <cellStyle name="표준 2 2 4 3 3 2 3 3" xfId="19679" xr:uid="{00000000-0005-0000-0000-0000DD4C0000}"/>
    <cellStyle name="표준 2 2 4 3 3 2 4" xfId="19680" xr:uid="{00000000-0005-0000-0000-0000DE4C0000}"/>
    <cellStyle name="표준 2 2 4 3 3 2 4 2" xfId="19681" xr:uid="{00000000-0005-0000-0000-0000DF4C0000}"/>
    <cellStyle name="표준 2 2 4 3 3 2 4 2 2" xfId="19682" xr:uid="{00000000-0005-0000-0000-0000E04C0000}"/>
    <cellStyle name="표준 2 2 4 3 3 2 4 3" xfId="19683" xr:uid="{00000000-0005-0000-0000-0000E14C0000}"/>
    <cellStyle name="표준 2 2 4 3 3 2 5" xfId="19684" xr:uid="{00000000-0005-0000-0000-0000E24C0000}"/>
    <cellStyle name="표준 2 2 4 3 3 2 5 2" xfId="19685" xr:uid="{00000000-0005-0000-0000-0000E34C0000}"/>
    <cellStyle name="표준 2 2 4 3 3 2 6" xfId="19686" xr:uid="{00000000-0005-0000-0000-0000E44C0000}"/>
    <cellStyle name="표준 2 2 4 3 3 3" xfId="19687" xr:uid="{00000000-0005-0000-0000-0000E54C0000}"/>
    <cellStyle name="표준 2 2 4 3 3 3 2" xfId="19688" xr:uid="{00000000-0005-0000-0000-0000E64C0000}"/>
    <cellStyle name="표준 2 2 4 3 3 3 2 2" xfId="19689" xr:uid="{00000000-0005-0000-0000-0000E74C0000}"/>
    <cellStyle name="표준 2 2 4 3 3 3 3" xfId="19690" xr:uid="{00000000-0005-0000-0000-0000E84C0000}"/>
    <cellStyle name="표준 2 2 4 3 3 4" xfId="19691" xr:uid="{00000000-0005-0000-0000-0000E94C0000}"/>
    <cellStyle name="표준 2 2 4 3 3 4 2" xfId="19692" xr:uid="{00000000-0005-0000-0000-0000EA4C0000}"/>
    <cellStyle name="표준 2 2 4 3 3 4 2 2" xfId="19693" xr:uid="{00000000-0005-0000-0000-0000EB4C0000}"/>
    <cellStyle name="표준 2 2 4 3 3 4 3" xfId="19694" xr:uid="{00000000-0005-0000-0000-0000EC4C0000}"/>
    <cellStyle name="표준 2 2 4 3 3 5" xfId="19695" xr:uid="{00000000-0005-0000-0000-0000ED4C0000}"/>
    <cellStyle name="표준 2 2 4 3 3 5 2" xfId="19696" xr:uid="{00000000-0005-0000-0000-0000EE4C0000}"/>
    <cellStyle name="표준 2 2 4 3 3 5 2 2" xfId="19697" xr:uid="{00000000-0005-0000-0000-0000EF4C0000}"/>
    <cellStyle name="표준 2 2 4 3 3 5 3" xfId="19698" xr:uid="{00000000-0005-0000-0000-0000F04C0000}"/>
    <cellStyle name="표준 2 2 4 3 3 6" xfId="19699" xr:uid="{00000000-0005-0000-0000-0000F14C0000}"/>
    <cellStyle name="표준 2 2 4 3 3 6 2" xfId="19700" xr:uid="{00000000-0005-0000-0000-0000F24C0000}"/>
    <cellStyle name="표준 2 2 4 3 3 6 2 2" xfId="19701" xr:uid="{00000000-0005-0000-0000-0000F34C0000}"/>
    <cellStyle name="표준 2 2 4 3 3 6 3" xfId="19702" xr:uid="{00000000-0005-0000-0000-0000F44C0000}"/>
    <cellStyle name="표준 2 2 4 3 3 7" xfId="19703" xr:uid="{00000000-0005-0000-0000-0000F54C0000}"/>
    <cellStyle name="표준 2 2 4 3 3 7 2" xfId="19704" xr:uid="{00000000-0005-0000-0000-0000F64C0000}"/>
    <cellStyle name="표준 2 2 4 3 3 8" xfId="19705" xr:uid="{00000000-0005-0000-0000-0000F74C0000}"/>
    <cellStyle name="표준 2 2 4 3 3 9" xfId="19706" xr:uid="{00000000-0005-0000-0000-0000F84C0000}"/>
    <cellStyle name="표준 2 2 4 3 4" xfId="19707" xr:uid="{00000000-0005-0000-0000-0000F94C0000}"/>
    <cellStyle name="표준 2 2 4 3 4 2" xfId="19708" xr:uid="{00000000-0005-0000-0000-0000FA4C0000}"/>
    <cellStyle name="표준 2 2 4 3 4 2 2" xfId="19709" xr:uid="{00000000-0005-0000-0000-0000FB4C0000}"/>
    <cellStyle name="표준 2 2 4 3 4 2 2 2" xfId="19710" xr:uid="{00000000-0005-0000-0000-0000FC4C0000}"/>
    <cellStyle name="표준 2 2 4 3 4 2 2 2 2" xfId="19711" xr:uid="{00000000-0005-0000-0000-0000FD4C0000}"/>
    <cellStyle name="표준 2 2 4 3 4 2 2 3" xfId="19712" xr:uid="{00000000-0005-0000-0000-0000FE4C0000}"/>
    <cellStyle name="표준 2 2 4 3 4 2 3" xfId="19713" xr:uid="{00000000-0005-0000-0000-0000FF4C0000}"/>
    <cellStyle name="표준 2 2 4 3 4 2 3 2" xfId="19714" xr:uid="{00000000-0005-0000-0000-0000004D0000}"/>
    <cellStyle name="표준 2 2 4 3 4 2 3 2 2" xfId="19715" xr:uid="{00000000-0005-0000-0000-0000014D0000}"/>
    <cellStyle name="표준 2 2 4 3 4 2 3 3" xfId="19716" xr:uid="{00000000-0005-0000-0000-0000024D0000}"/>
    <cellStyle name="표준 2 2 4 3 4 2 4" xfId="19717" xr:uid="{00000000-0005-0000-0000-0000034D0000}"/>
    <cellStyle name="표준 2 2 4 3 4 2 4 2" xfId="19718" xr:uid="{00000000-0005-0000-0000-0000044D0000}"/>
    <cellStyle name="표준 2 2 4 3 4 2 4 2 2" xfId="19719" xr:uid="{00000000-0005-0000-0000-0000054D0000}"/>
    <cellStyle name="표준 2 2 4 3 4 2 4 3" xfId="19720" xr:uid="{00000000-0005-0000-0000-0000064D0000}"/>
    <cellStyle name="표준 2 2 4 3 4 2 5" xfId="19721" xr:uid="{00000000-0005-0000-0000-0000074D0000}"/>
    <cellStyle name="표준 2 2 4 3 4 2 5 2" xfId="19722" xr:uid="{00000000-0005-0000-0000-0000084D0000}"/>
    <cellStyle name="표준 2 2 4 3 4 2 6" xfId="19723" xr:uid="{00000000-0005-0000-0000-0000094D0000}"/>
    <cellStyle name="표준 2 2 4 3 4 3" xfId="19724" xr:uid="{00000000-0005-0000-0000-00000A4D0000}"/>
    <cellStyle name="표준 2 2 4 3 4 3 2" xfId="19725" xr:uid="{00000000-0005-0000-0000-00000B4D0000}"/>
    <cellStyle name="표준 2 2 4 3 4 3 2 2" xfId="19726" xr:uid="{00000000-0005-0000-0000-00000C4D0000}"/>
    <cellStyle name="표준 2 2 4 3 4 3 3" xfId="19727" xr:uid="{00000000-0005-0000-0000-00000D4D0000}"/>
    <cellStyle name="표준 2 2 4 3 4 4" xfId="19728" xr:uid="{00000000-0005-0000-0000-00000E4D0000}"/>
    <cellStyle name="표준 2 2 4 3 4 4 2" xfId="19729" xr:uid="{00000000-0005-0000-0000-00000F4D0000}"/>
    <cellStyle name="표준 2 2 4 3 4 4 2 2" xfId="19730" xr:uid="{00000000-0005-0000-0000-0000104D0000}"/>
    <cellStyle name="표준 2 2 4 3 4 4 3" xfId="19731" xr:uid="{00000000-0005-0000-0000-0000114D0000}"/>
    <cellStyle name="표준 2 2 4 3 4 5" xfId="19732" xr:uid="{00000000-0005-0000-0000-0000124D0000}"/>
    <cellStyle name="표준 2 2 4 3 4 5 2" xfId="19733" xr:uid="{00000000-0005-0000-0000-0000134D0000}"/>
    <cellStyle name="표준 2 2 4 3 4 5 2 2" xfId="19734" xr:uid="{00000000-0005-0000-0000-0000144D0000}"/>
    <cellStyle name="표준 2 2 4 3 4 5 3" xfId="19735" xr:uid="{00000000-0005-0000-0000-0000154D0000}"/>
    <cellStyle name="표준 2 2 4 3 4 6" xfId="19736" xr:uid="{00000000-0005-0000-0000-0000164D0000}"/>
    <cellStyle name="표준 2 2 4 3 4 6 2" xfId="19737" xr:uid="{00000000-0005-0000-0000-0000174D0000}"/>
    <cellStyle name="표준 2 2 4 3 4 7" xfId="19738" xr:uid="{00000000-0005-0000-0000-0000184D0000}"/>
    <cellStyle name="표준 2 2 4 3 4 8" xfId="19739" xr:uid="{00000000-0005-0000-0000-0000194D0000}"/>
    <cellStyle name="표준 2 2 4 3 5" xfId="19740" xr:uid="{00000000-0005-0000-0000-00001A4D0000}"/>
    <cellStyle name="표준 2 2 4 3 5 2" xfId="19741" xr:uid="{00000000-0005-0000-0000-00001B4D0000}"/>
    <cellStyle name="표준 2 2 4 3 5 2 2" xfId="19742" xr:uid="{00000000-0005-0000-0000-00001C4D0000}"/>
    <cellStyle name="표준 2 2 4 3 5 2 2 2" xfId="19743" xr:uid="{00000000-0005-0000-0000-00001D4D0000}"/>
    <cellStyle name="표준 2 2 4 3 5 2 3" xfId="19744" xr:uid="{00000000-0005-0000-0000-00001E4D0000}"/>
    <cellStyle name="표준 2 2 4 3 5 3" xfId="19745" xr:uid="{00000000-0005-0000-0000-00001F4D0000}"/>
    <cellStyle name="표준 2 2 4 3 5 3 2" xfId="19746" xr:uid="{00000000-0005-0000-0000-0000204D0000}"/>
    <cellStyle name="표준 2 2 4 3 5 3 2 2" xfId="19747" xr:uid="{00000000-0005-0000-0000-0000214D0000}"/>
    <cellStyle name="표준 2 2 4 3 5 3 3" xfId="19748" xr:uid="{00000000-0005-0000-0000-0000224D0000}"/>
    <cellStyle name="표준 2 2 4 3 5 4" xfId="19749" xr:uid="{00000000-0005-0000-0000-0000234D0000}"/>
    <cellStyle name="표준 2 2 4 3 5 4 2" xfId="19750" xr:uid="{00000000-0005-0000-0000-0000244D0000}"/>
    <cellStyle name="표준 2 2 4 3 5 4 2 2" xfId="19751" xr:uid="{00000000-0005-0000-0000-0000254D0000}"/>
    <cellStyle name="표준 2 2 4 3 5 4 3" xfId="19752" xr:uid="{00000000-0005-0000-0000-0000264D0000}"/>
    <cellStyle name="표준 2 2 4 3 5 5" xfId="19753" xr:uid="{00000000-0005-0000-0000-0000274D0000}"/>
    <cellStyle name="표준 2 2 4 3 5 5 2" xfId="19754" xr:uid="{00000000-0005-0000-0000-0000284D0000}"/>
    <cellStyle name="표준 2 2 4 3 5 6" xfId="19755" xr:uid="{00000000-0005-0000-0000-0000294D0000}"/>
    <cellStyle name="표준 2 2 4 3 6" xfId="19756" xr:uid="{00000000-0005-0000-0000-00002A4D0000}"/>
    <cellStyle name="표준 2 2 4 3 6 2" xfId="19757" xr:uid="{00000000-0005-0000-0000-00002B4D0000}"/>
    <cellStyle name="표준 2 2 4 3 6 2 2" xfId="19758" xr:uid="{00000000-0005-0000-0000-00002C4D0000}"/>
    <cellStyle name="표준 2 2 4 3 6 2 2 2" xfId="19759" xr:uid="{00000000-0005-0000-0000-00002D4D0000}"/>
    <cellStyle name="표준 2 2 4 3 6 2 3" xfId="19760" xr:uid="{00000000-0005-0000-0000-00002E4D0000}"/>
    <cellStyle name="표준 2 2 4 3 6 3" xfId="19761" xr:uid="{00000000-0005-0000-0000-00002F4D0000}"/>
    <cellStyle name="표준 2 2 4 3 6 3 2" xfId="19762" xr:uid="{00000000-0005-0000-0000-0000304D0000}"/>
    <cellStyle name="표준 2 2 4 3 6 3 2 2" xfId="19763" xr:uid="{00000000-0005-0000-0000-0000314D0000}"/>
    <cellStyle name="표준 2 2 4 3 6 3 3" xfId="19764" xr:uid="{00000000-0005-0000-0000-0000324D0000}"/>
    <cellStyle name="표준 2 2 4 3 6 4" xfId="19765" xr:uid="{00000000-0005-0000-0000-0000334D0000}"/>
    <cellStyle name="표준 2 2 4 3 6 4 2" xfId="19766" xr:uid="{00000000-0005-0000-0000-0000344D0000}"/>
    <cellStyle name="표준 2 2 4 3 6 4 2 2" xfId="19767" xr:uid="{00000000-0005-0000-0000-0000354D0000}"/>
    <cellStyle name="표준 2 2 4 3 6 4 3" xfId="19768" xr:uid="{00000000-0005-0000-0000-0000364D0000}"/>
    <cellStyle name="표준 2 2 4 3 6 5" xfId="19769" xr:uid="{00000000-0005-0000-0000-0000374D0000}"/>
    <cellStyle name="표준 2 2 4 3 6 5 2" xfId="19770" xr:uid="{00000000-0005-0000-0000-0000384D0000}"/>
    <cellStyle name="표준 2 2 4 3 6 6" xfId="19771" xr:uid="{00000000-0005-0000-0000-0000394D0000}"/>
    <cellStyle name="표준 2 2 4 3 7" xfId="19772" xr:uid="{00000000-0005-0000-0000-00003A4D0000}"/>
    <cellStyle name="표준 2 2 4 3 7 2" xfId="19773" xr:uid="{00000000-0005-0000-0000-00003B4D0000}"/>
    <cellStyle name="표준 2 2 4 3 7 2 2" xfId="19774" xr:uid="{00000000-0005-0000-0000-00003C4D0000}"/>
    <cellStyle name="표준 2 2 4 3 7 3" xfId="19775" xr:uid="{00000000-0005-0000-0000-00003D4D0000}"/>
    <cellStyle name="표준 2 2 4 3 8" xfId="19776" xr:uid="{00000000-0005-0000-0000-00003E4D0000}"/>
    <cellStyle name="표준 2 2 4 3 8 2" xfId="19777" xr:uid="{00000000-0005-0000-0000-00003F4D0000}"/>
    <cellStyle name="표준 2 2 4 3 8 2 2" xfId="19778" xr:uid="{00000000-0005-0000-0000-0000404D0000}"/>
    <cellStyle name="표준 2 2 4 3 8 3" xfId="19779" xr:uid="{00000000-0005-0000-0000-0000414D0000}"/>
    <cellStyle name="표준 2 2 4 3 9" xfId="19780" xr:uid="{00000000-0005-0000-0000-0000424D0000}"/>
    <cellStyle name="표준 2 2 4 3 9 2" xfId="19781" xr:uid="{00000000-0005-0000-0000-0000434D0000}"/>
    <cellStyle name="표준 2 2 4 3 9 2 2" xfId="19782" xr:uid="{00000000-0005-0000-0000-0000444D0000}"/>
    <cellStyle name="표준 2 2 4 3 9 3" xfId="19783" xr:uid="{00000000-0005-0000-0000-0000454D0000}"/>
    <cellStyle name="표준 2 2 4 4" xfId="19784" xr:uid="{00000000-0005-0000-0000-0000464D0000}"/>
    <cellStyle name="표준 2 2 4 4 10" xfId="19785" xr:uid="{00000000-0005-0000-0000-0000474D0000}"/>
    <cellStyle name="표준 2 2 4 4 11" xfId="19786" xr:uid="{00000000-0005-0000-0000-0000484D0000}"/>
    <cellStyle name="표준 2 2 4 4 2" xfId="19787" xr:uid="{00000000-0005-0000-0000-0000494D0000}"/>
    <cellStyle name="표준 2 2 4 4 2 2" xfId="19788" xr:uid="{00000000-0005-0000-0000-00004A4D0000}"/>
    <cellStyle name="표준 2 2 4 4 2 2 2" xfId="19789" xr:uid="{00000000-0005-0000-0000-00004B4D0000}"/>
    <cellStyle name="표준 2 2 4 4 2 2 2 2" xfId="19790" xr:uid="{00000000-0005-0000-0000-00004C4D0000}"/>
    <cellStyle name="표준 2 2 4 4 2 2 2 2 2" xfId="19791" xr:uid="{00000000-0005-0000-0000-00004D4D0000}"/>
    <cellStyle name="표준 2 2 4 4 2 2 2 3" xfId="19792" xr:uid="{00000000-0005-0000-0000-00004E4D0000}"/>
    <cellStyle name="표준 2 2 4 4 2 2 3" xfId="19793" xr:uid="{00000000-0005-0000-0000-00004F4D0000}"/>
    <cellStyle name="표준 2 2 4 4 2 2 3 2" xfId="19794" xr:uid="{00000000-0005-0000-0000-0000504D0000}"/>
    <cellStyle name="표준 2 2 4 4 2 2 3 2 2" xfId="19795" xr:uid="{00000000-0005-0000-0000-0000514D0000}"/>
    <cellStyle name="표준 2 2 4 4 2 2 3 3" xfId="19796" xr:uid="{00000000-0005-0000-0000-0000524D0000}"/>
    <cellStyle name="표준 2 2 4 4 2 2 4" xfId="19797" xr:uid="{00000000-0005-0000-0000-0000534D0000}"/>
    <cellStyle name="표준 2 2 4 4 2 2 4 2" xfId="19798" xr:uid="{00000000-0005-0000-0000-0000544D0000}"/>
    <cellStyle name="표준 2 2 4 4 2 2 4 2 2" xfId="19799" xr:uid="{00000000-0005-0000-0000-0000554D0000}"/>
    <cellStyle name="표준 2 2 4 4 2 2 4 3" xfId="19800" xr:uid="{00000000-0005-0000-0000-0000564D0000}"/>
    <cellStyle name="표준 2 2 4 4 2 2 5" xfId="19801" xr:uid="{00000000-0005-0000-0000-0000574D0000}"/>
    <cellStyle name="표준 2 2 4 4 2 2 5 2" xfId="19802" xr:uid="{00000000-0005-0000-0000-0000584D0000}"/>
    <cellStyle name="표준 2 2 4 4 2 2 6" xfId="19803" xr:uid="{00000000-0005-0000-0000-0000594D0000}"/>
    <cellStyle name="표준 2 2 4 4 2 3" xfId="19804" xr:uid="{00000000-0005-0000-0000-00005A4D0000}"/>
    <cellStyle name="표준 2 2 4 4 2 3 2" xfId="19805" xr:uid="{00000000-0005-0000-0000-00005B4D0000}"/>
    <cellStyle name="표준 2 2 4 4 2 3 2 2" xfId="19806" xr:uid="{00000000-0005-0000-0000-00005C4D0000}"/>
    <cellStyle name="표준 2 2 4 4 2 3 3" xfId="19807" xr:uid="{00000000-0005-0000-0000-00005D4D0000}"/>
    <cellStyle name="표준 2 2 4 4 2 4" xfId="19808" xr:uid="{00000000-0005-0000-0000-00005E4D0000}"/>
    <cellStyle name="표준 2 2 4 4 2 4 2" xfId="19809" xr:uid="{00000000-0005-0000-0000-00005F4D0000}"/>
    <cellStyle name="표준 2 2 4 4 2 4 2 2" xfId="19810" xr:uid="{00000000-0005-0000-0000-0000604D0000}"/>
    <cellStyle name="표준 2 2 4 4 2 4 3" xfId="19811" xr:uid="{00000000-0005-0000-0000-0000614D0000}"/>
    <cellStyle name="표준 2 2 4 4 2 5" xfId="19812" xr:uid="{00000000-0005-0000-0000-0000624D0000}"/>
    <cellStyle name="표준 2 2 4 4 2 5 2" xfId="19813" xr:uid="{00000000-0005-0000-0000-0000634D0000}"/>
    <cellStyle name="표준 2 2 4 4 2 5 2 2" xfId="19814" xr:uid="{00000000-0005-0000-0000-0000644D0000}"/>
    <cellStyle name="표준 2 2 4 4 2 5 3" xfId="19815" xr:uid="{00000000-0005-0000-0000-0000654D0000}"/>
    <cellStyle name="표준 2 2 4 4 2 6" xfId="19816" xr:uid="{00000000-0005-0000-0000-0000664D0000}"/>
    <cellStyle name="표준 2 2 4 4 2 6 2" xfId="19817" xr:uid="{00000000-0005-0000-0000-0000674D0000}"/>
    <cellStyle name="표준 2 2 4 4 2 6 2 2" xfId="19818" xr:uid="{00000000-0005-0000-0000-0000684D0000}"/>
    <cellStyle name="표준 2 2 4 4 2 6 3" xfId="19819" xr:uid="{00000000-0005-0000-0000-0000694D0000}"/>
    <cellStyle name="표준 2 2 4 4 2 7" xfId="19820" xr:uid="{00000000-0005-0000-0000-00006A4D0000}"/>
    <cellStyle name="표준 2 2 4 4 2 7 2" xfId="19821" xr:uid="{00000000-0005-0000-0000-00006B4D0000}"/>
    <cellStyle name="표준 2 2 4 4 2 8" xfId="19822" xr:uid="{00000000-0005-0000-0000-00006C4D0000}"/>
    <cellStyle name="표준 2 2 4 4 2 9" xfId="19823" xr:uid="{00000000-0005-0000-0000-00006D4D0000}"/>
    <cellStyle name="표준 2 2 4 4 3" xfId="19824" xr:uid="{00000000-0005-0000-0000-00006E4D0000}"/>
    <cellStyle name="표준 2 2 4 4 3 2" xfId="19825" xr:uid="{00000000-0005-0000-0000-00006F4D0000}"/>
    <cellStyle name="표준 2 2 4 4 3 2 2" xfId="19826" xr:uid="{00000000-0005-0000-0000-0000704D0000}"/>
    <cellStyle name="표준 2 2 4 4 3 2 2 2" xfId="19827" xr:uid="{00000000-0005-0000-0000-0000714D0000}"/>
    <cellStyle name="표준 2 2 4 4 3 2 3" xfId="19828" xr:uid="{00000000-0005-0000-0000-0000724D0000}"/>
    <cellStyle name="표준 2 2 4 4 3 3" xfId="19829" xr:uid="{00000000-0005-0000-0000-0000734D0000}"/>
    <cellStyle name="표준 2 2 4 4 3 3 2" xfId="19830" xr:uid="{00000000-0005-0000-0000-0000744D0000}"/>
    <cellStyle name="표준 2 2 4 4 3 3 2 2" xfId="19831" xr:uid="{00000000-0005-0000-0000-0000754D0000}"/>
    <cellStyle name="표준 2 2 4 4 3 3 3" xfId="19832" xr:uid="{00000000-0005-0000-0000-0000764D0000}"/>
    <cellStyle name="표준 2 2 4 4 3 4" xfId="19833" xr:uid="{00000000-0005-0000-0000-0000774D0000}"/>
    <cellStyle name="표준 2 2 4 4 3 4 2" xfId="19834" xr:uid="{00000000-0005-0000-0000-0000784D0000}"/>
    <cellStyle name="표준 2 2 4 4 3 4 2 2" xfId="19835" xr:uid="{00000000-0005-0000-0000-0000794D0000}"/>
    <cellStyle name="표준 2 2 4 4 3 4 3" xfId="19836" xr:uid="{00000000-0005-0000-0000-00007A4D0000}"/>
    <cellStyle name="표준 2 2 4 4 3 5" xfId="19837" xr:uid="{00000000-0005-0000-0000-00007B4D0000}"/>
    <cellStyle name="표준 2 2 4 4 3 5 2" xfId="19838" xr:uid="{00000000-0005-0000-0000-00007C4D0000}"/>
    <cellStyle name="표준 2 2 4 4 3 6" xfId="19839" xr:uid="{00000000-0005-0000-0000-00007D4D0000}"/>
    <cellStyle name="표준 2 2 4 4 4" xfId="19840" xr:uid="{00000000-0005-0000-0000-00007E4D0000}"/>
    <cellStyle name="표준 2 2 4 4 4 2" xfId="19841" xr:uid="{00000000-0005-0000-0000-00007F4D0000}"/>
    <cellStyle name="표준 2 2 4 4 4 2 2" xfId="19842" xr:uid="{00000000-0005-0000-0000-0000804D0000}"/>
    <cellStyle name="표준 2 2 4 4 4 2 2 2" xfId="19843" xr:uid="{00000000-0005-0000-0000-0000814D0000}"/>
    <cellStyle name="표준 2 2 4 4 4 2 3" xfId="19844" xr:uid="{00000000-0005-0000-0000-0000824D0000}"/>
    <cellStyle name="표준 2 2 4 4 4 3" xfId="19845" xr:uid="{00000000-0005-0000-0000-0000834D0000}"/>
    <cellStyle name="표준 2 2 4 4 4 3 2" xfId="19846" xr:uid="{00000000-0005-0000-0000-0000844D0000}"/>
    <cellStyle name="표준 2 2 4 4 4 3 2 2" xfId="19847" xr:uid="{00000000-0005-0000-0000-0000854D0000}"/>
    <cellStyle name="표준 2 2 4 4 4 3 3" xfId="19848" xr:uid="{00000000-0005-0000-0000-0000864D0000}"/>
    <cellStyle name="표준 2 2 4 4 4 4" xfId="19849" xr:uid="{00000000-0005-0000-0000-0000874D0000}"/>
    <cellStyle name="표준 2 2 4 4 4 4 2" xfId="19850" xr:uid="{00000000-0005-0000-0000-0000884D0000}"/>
    <cellStyle name="표준 2 2 4 4 4 4 2 2" xfId="19851" xr:uid="{00000000-0005-0000-0000-0000894D0000}"/>
    <cellStyle name="표준 2 2 4 4 4 4 3" xfId="19852" xr:uid="{00000000-0005-0000-0000-00008A4D0000}"/>
    <cellStyle name="표준 2 2 4 4 4 5" xfId="19853" xr:uid="{00000000-0005-0000-0000-00008B4D0000}"/>
    <cellStyle name="표준 2 2 4 4 4 5 2" xfId="19854" xr:uid="{00000000-0005-0000-0000-00008C4D0000}"/>
    <cellStyle name="표준 2 2 4 4 4 6" xfId="19855" xr:uid="{00000000-0005-0000-0000-00008D4D0000}"/>
    <cellStyle name="표준 2 2 4 4 5" xfId="19856" xr:uid="{00000000-0005-0000-0000-00008E4D0000}"/>
    <cellStyle name="표준 2 2 4 4 5 2" xfId="19857" xr:uid="{00000000-0005-0000-0000-00008F4D0000}"/>
    <cellStyle name="표준 2 2 4 4 5 2 2" xfId="19858" xr:uid="{00000000-0005-0000-0000-0000904D0000}"/>
    <cellStyle name="표준 2 2 4 4 5 3" xfId="19859" xr:uid="{00000000-0005-0000-0000-0000914D0000}"/>
    <cellStyle name="표준 2 2 4 4 6" xfId="19860" xr:uid="{00000000-0005-0000-0000-0000924D0000}"/>
    <cellStyle name="표준 2 2 4 4 6 2" xfId="19861" xr:uid="{00000000-0005-0000-0000-0000934D0000}"/>
    <cellStyle name="표준 2 2 4 4 6 2 2" xfId="19862" xr:uid="{00000000-0005-0000-0000-0000944D0000}"/>
    <cellStyle name="표준 2 2 4 4 6 3" xfId="19863" xr:uid="{00000000-0005-0000-0000-0000954D0000}"/>
    <cellStyle name="표준 2 2 4 4 7" xfId="19864" xr:uid="{00000000-0005-0000-0000-0000964D0000}"/>
    <cellStyle name="표준 2 2 4 4 7 2" xfId="19865" xr:uid="{00000000-0005-0000-0000-0000974D0000}"/>
    <cellStyle name="표준 2 2 4 4 7 2 2" xfId="19866" xr:uid="{00000000-0005-0000-0000-0000984D0000}"/>
    <cellStyle name="표준 2 2 4 4 7 3" xfId="19867" xr:uid="{00000000-0005-0000-0000-0000994D0000}"/>
    <cellStyle name="표준 2 2 4 4 8" xfId="19868" xr:uid="{00000000-0005-0000-0000-00009A4D0000}"/>
    <cellStyle name="표준 2 2 4 4 8 2" xfId="19869" xr:uid="{00000000-0005-0000-0000-00009B4D0000}"/>
    <cellStyle name="표준 2 2 4 4 8 2 2" xfId="19870" xr:uid="{00000000-0005-0000-0000-00009C4D0000}"/>
    <cellStyle name="표준 2 2 4 4 8 3" xfId="19871" xr:uid="{00000000-0005-0000-0000-00009D4D0000}"/>
    <cellStyle name="표준 2 2 4 4 9" xfId="19872" xr:uid="{00000000-0005-0000-0000-00009E4D0000}"/>
    <cellStyle name="표준 2 2 4 4 9 2" xfId="19873" xr:uid="{00000000-0005-0000-0000-00009F4D0000}"/>
    <cellStyle name="표준 2 2 4 5" xfId="19874" xr:uid="{00000000-0005-0000-0000-0000A04D0000}"/>
    <cellStyle name="표준 2 2 4 5 10" xfId="19875" xr:uid="{00000000-0005-0000-0000-0000A14D0000}"/>
    <cellStyle name="표준 2 2 4 5 2" xfId="19876" xr:uid="{00000000-0005-0000-0000-0000A24D0000}"/>
    <cellStyle name="표준 2 2 4 5 2 2" xfId="19877" xr:uid="{00000000-0005-0000-0000-0000A34D0000}"/>
    <cellStyle name="표준 2 2 4 5 2 2 2" xfId="19878" xr:uid="{00000000-0005-0000-0000-0000A44D0000}"/>
    <cellStyle name="표준 2 2 4 5 2 2 2 2" xfId="19879" xr:uid="{00000000-0005-0000-0000-0000A54D0000}"/>
    <cellStyle name="표준 2 2 4 5 2 2 2 2 2" xfId="19880" xr:uid="{00000000-0005-0000-0000-0000A64D0000}"/>
    <cellStyle name="표준 2 2 4 5 2 2 2 3" xfId="19881" xr:uid="{00000000-0005-0000-0000-0000A74D0000}"/>
    <cellStyle name="표준 2 2 4 5 2 2 3" xfId="19882" xr:uid="{00000000-0005-0000-0000-0000A84D0000}"/>
    <cellStyle name="표준 2 2 4 5 2 2 3 2" xfId="19883" xr:uid="{00000000-0005-0000-0000-0000A94D0000}"/>
    <cellStyle name="표준 2 2 4 5 2 2 3 2 2" xfId="19884" xr:uid="{00000000-0005-0000-0000-0000AA4D0000}"/>
    <cellStyle name="표준 2 2 4 5 2 2 3 3" xfId="19885" xr:uid="{00000000-0005-0000-0000-0000AB4D0000}"/>
    <cellStyle name="표준 2 2 4 5 2 2 4" xfId="19886" xr:uid="{00000000-0005-0000-0000-0000AC4D0000}"/>
    <cellStyle name="표준 2 2 4 5 2 2 4 2" xfId="19887" xr:uid="{00000000-0005-0000-0000-0000AD4D0000}"/>
    <cellStyle name="표준 2 2 4 5 2 2 4 2 2" xfId="19888" xr:uid="{00000000-0005-0000-0000-0000AE4D0000}"/>
    <cellStyle name="표준 2 2 4 5 2 2 4 3" xfId="19889" xr:uid="{00000000-0005-0000-0000-0000AF4D0000}"/>
    <cellStyle name="표준 2 2 4 5 2 2 5" xfId="19890" xr:uid="{00000000-0005-0000-0000-0000B04D0000}"/>
    <cellStyle name="표준 2 2 4 5 2 2 5 2" xfId="19891" xr:uid="{00000000-0005-0000-0000-0000B14D0000}"/>
    <cellStyle name="표준 2 2 4 5 2 2 6" xfId="19892" xr:uid="{00000000-0005-0000-0000-0000B24D0000}"/>
    <cellStyle name="표준 2 2 4 5 2 3" xfId="19893" xr:uid="{00000000-0005-0000-0000-0000B34D0000}"/>
    <cellStyle name="표준 2 2 4 5 2 3 2" xfId="19894" xr:uid="{00000000-0005-0000-0000-0000B44D0000}"/>
    <cellStyle name="표준 2 2 4 5 2 3 2 2" xfId="19895" xr:uid="{00000000-0005-0000-0000-0000B54D0000}"/>
    <cellStyle name="표준 2 2 4 5 2 3 3" xfId="19896" xr:uid="{00000000-0005-0000-0000-0000B64D0000}"/>
    <cellStyle name="표준 2 2 4 5 2 4" xfId="19897" xr:uid="{00000000-0005-0000-0000-0000B74D0000}"/>
    <cellStyle name="표준 2 2 4 5 2 4 2" xfId="19898" xr:uid="{00000000-0005-0000-0000-0000B84D0000}"/>
    <cellStyle name="표준 2 2 4 5 2 4 2 2" xfId="19899" xr:uid="{00000000-0005-0000-0000-0000B94D0000}"/>
    <cellStyle name="표준 2 2 4 5 2 4 3" xfId="19900" xr:uid="{00000000-0005-0000-0000-0000BA4D0000}"/>
    <cellStyle name="표준 2 2 4 5 2 5" xfId="19901" xr:uid="{00000000-0005-0000-0000-0000BB4D0000}"/>
    <cellStyle name="표준 2 2 4 5 2 5 2" xfId="19902" xr:uid="{00000000-0005-0000-0000-0000BC4D0000}"/>
    <cellStyle name="표준 2 2 4 5 2 5 2 2" xfId="19903" xr:uid="{00000000-0005-0000-0000-0000BD4D0000}"/>
    <cellStyle name="표준 2 2 4 5 2 5 3" xfId="19904" xr:uid="{00000000-0005-0000-0000-0000BE4D0000}"/>
    <cellStyle name="표준 2 2 4 5 2 6" xfId="19905" xr:uid="{00000000-0005-0000-0000-0000BF4D0000}"/>
    <cellStyle name="표준 2 2 4 5 2 6 2" xfId="19906" xr:uid="{00000000-0005-0000-0000-0000C04D0000}"/>
    <cellStyle name="표준 2 2 4 5 2 7" xfId="19907" xr:uid="{00000000-0005-0000-0000-0000C14D0000}"/>
    <cellStyle name="표준 2 2 4 5 2 8" xfId="19908" xr:uid="{00000000-0005-0000-0000-0000C24D0000}"/>
    <cellStyle name="표준 2 2 4 5 3" xfId="19909" xr:uid="{00000000-0005-0000-0000-0000C34D0000}"/>
    <cellStyle name="표준 2 2 4 5 3 2" xfId="19910" xr:uid="{00000000-0005-0000-0000-0000C44D0000}"/>
    <cellStyle name="표준 2 2 4 5 3 2 2" xfId="19911" xr:uid="{00000000-0005-0000-0000-0000C54D0000}"/>
    <cellStyle name="표준 2 2 4 5 3 2 2 2" xfId="19912" xr:uid="{00000000-0005-0000-0000-0000C64D0000}"/>
    <cellStyle name="표준 2 2 4 5 3 2 3" xfId="19913" xr:uid="{00000000-0005-0000-0000-0000C74D0000}"/>
    <cellStyle name="표준 2 2 4 5 3 3" xfId="19914" xr:uid="{00000000-0005-0000-0000-0000C84D0000}"/>
    <cellStyle name="표준 2 2 4 5 3 3 2" xfId="19915" xr:uid="{00000000-0005-0000-0000-0000C94D0000}"/>
    <cellStyle name="표준 2 2 4 5 3 3 2 2" xfId="19916" xr:uid="{00000000-0005-0000-0000-0000CA4D0000}"/>
    <cellStyle name="표준 2 2 4 5 3 3 3" xfId="19917" xr:uid="{00000000-0005-0000-0000-0000CB4D0000}"/>
    <cellStyle name="표준 2 2 4 5 3 4" xfId="19918" xr:uid="{00000000-0005-0000-0000-0000CC4D0000}"/>
    <cellStyle name="표준 2 2 4 5 3 4 2" xfId="19919" xr:uid="{00000000-0005-0000-0000-0000CD4D0000}"/>
    <cellStyle name="표준 2 2 4 5 3 4 2 2" xfId="19920" xr:uid="{00000000-0005-0000-0000-0000CE4D0000}"/>
    <cellStyle name="표준 2 2 4 5 3 4 3" xfId="19921" xr:uid="{00000000-0005-0000-0000-0000CF4D0000}"/>
    <cellStyle name="표준 2 2 4 5 3 5" xfId="19922" xr:uid="{00000000-0005-0000-0000-0000D04D0000}"/>
    <cellStyle name="표준 2 2 4 5 3 5 2" xfId="19923" xr:uid="{00000000-0005-0000-0000-0000D14D0000}"/>
    <cellStyle name="표준 2 2 4 5 3 6" xfId="19924" xr:uid="{00000000-0005-0000-0000-0000D24D0000}"/>
    <cellStyle name="표준 2 2 4 5 4" xfId="19925" xr:uid="{00000000-0005-0000-0000-0000D34D0000}"/>
    <cellStyle name="표준 2 2 4 5 4 2" xfId="19926" xr:uid="{00000000-0005-0000-0000-0000D44D0000}"/>
    <cellStyle name="표준 2 2 4 5 4 2 2" xfId="19927" xr:uid="{00000000-0005-0000-0000-0000D54D0000}"/>
    <cellStyle name="표준 2 2 4 5 4 3" xfId="19928" xr:uid="{00000000-0005-0000-0000-0000D64D0000}"/>
    <cellStyle name="표준 2 2 4 5 5" xfId="19929" xr:uid="{00000000-0005-0000-0000-0000D74D0000}"/>
    <cellStyle name="표준 2 2 4 5 5 2" xfId="19930" xr:uid="{00000000-0005-0000-0000-0000D84D0000}"/>
    <cellStyle name="표준 2 2 4 5 5 2 2" xfId="19931" xr:uid="{00000000-0005-0000-0000-0000D94D0000}"/>
    <cellStyle name="표준 2 2 4 5 5 3" xfId="19932" xr:uid="{00000000-0005-0000-0000-0000DA4D0000}"/>
    <cellStyle name="표준 2 2 4 5 6" xfId="19933" xr:uid="{00000000-0005-0000-0000-0000DB4D0000}"/>
    <cellStyle name="표준 2 2 4 5 6 2" xfId="19934" xr:uid="{00000000-0005-0000-0000-0000DC4D0000}"/>
    <cellStyle name="표준 2 2 4 5 6 2 2" xfId="19935" xr:uid="{00000000-0005-0000-0000-0000DD4D0000}"/>
    <cellStyle name="표준 2 2 4 5 6 3" xfId="19936" xr:uid="{00000000-0005-0000-0000-0000DE4D0000}"/>
    <cellStyle name="표준 2 2 4 5 7" xfId="19937" xr:uid="{00000000-0005-0000-0000-0000DF4D0000}"/>
    <cellStyle name="표준 2 2 4 5 7 2" xfId="19938" xr:uid="{00000000-0005-0000-0000-0000E04D0000}"/>
    <cellStyle name="표준 2 2 4 5 7 2 2" xfId="19939" xr:uid="{00000000-0005-0000-0000-0000E14D0000}"/>
    <cellStyle name="표준 2 2 4 5 7 3" xfId="19940" xr:uid="{00000000-0005-0000-0000-0000E24D0000}"/>
    <cellStyle name="표준 2 2 4 5 8" xfId="19941" xr:uid="{00000000-0005-0000-0000-0000E34D0000}"/>
    <cellStyle name="표준 2 2 4 5 8 2" xfId="19942" xr:uid="{00000000-0005-0000-0000-0000E44D0000}"/>
    <cellStyle name="표준 2 2 4 5 9" xfId="19943" xr:uid="{00000000-0005-0000-0000-0000E54D0000}"/>
    <cellStyle name="표준 2 2 4 6" xfId="19944" xr:uid="{00000000-0005-0000-0000-0000E64D0000}"/>
    <cellStyle name="표준 2 2 4 6 2" xfId="19945" xr:uid="{00000000-0005-0000-0000-0000E74D0000}"/>
    <cellStyle name="표준 2 2 4 6 2 2" xfId="19946" xr:uid="{00000000-0005-0000-0000-0000E84D0000}"/>
    <cellStyle name="표준 2 2 4 6 2 2 2" xfId="19947" xr:uid="{00000000-0005-0000-0000-0000E94D0000}"/>
    <cellStyle name="표준 2 2 4 6 2 2 2 2" xfId="19948" xr:uid="{00000000-0005-0000-0000-0000EA4D0000}"/>
    <cellStyle name="표준 2 2 4 6 2 2 3" xfId="19949" xr:uid="{00000000-0005-0000-0000-0000EB4D0000}"/>
    <cellStyle name="표준 2 2 4 6 2 3" xfId="19950" xr:uid="{00000000-0005-0000-0000-0000EC4D0000}"/>
    <cellStyle name="표준 2 2 4 6 2 3 2" xfId="19951" xr:uid="{00000000-0005-0000-0000-0000ED4D0000}"/>
    <cellStyle name="표준 2 2 4 6 2 3 2 2" xfId="19952" xr:uid="{00000000-0005-0000-0000-0000EE4D0000}"/>
    <cellStyle name="표준 2 2 4 6 2 3 3" xfId="19953" xr:uid="{00000000-0005-0000-0000-0000EF4D0000}"/>
    <cellStyle name="표준 2 2 4 6 2 4" xfId="19954" xr:uid="{00000000-0005-0000-0000-0000F04D0000}"/>
    <cellStyle name="표준 2 2 4 6 2 4 2" xfId="19955" xr:uid="{00000000-0005-0000-0000-0000F14D0000}"/>
    <cellStyle name="표준 2 2 4 6 2 4 2 2" xfId="19956" xr:uid="{00000000-0005-0000-0000-0000F24D0000}"/>
    <cellStyle name="표준 2 2 4 6 2 4 3" xfId="19957" xr:uid="{00000000-0005-0000-0000-0000F34D0000}"/>
    <cellStyle name="표준 2 2 4 6 2 5" xfId="19958" xr:uid="{00000000-0005-0000-0000-0000F44D0000}"/>
    <cellStyle name="표준 2 2 4 6 2 5 2" xfId="19959" xr:uid="{00000000-0005-0000-0000-0000F54D0000}"/>
    <cellStyle name="표준 2 2 4 6 2 6" xfId="19960" xr:uid="{00000000-0005-0000-0000-0000F64D0000}"/>
    <cellStyle name="표준 2 2 4 6 3" xfId="19961" xr:uid="{00000000-0005-0000-0000-0000F74D0000}"/>
    <cellStyle name="표준 2 2 4 6 3 2" xfId="19962" xr:uid="{00000000-0005-0000-0000-0000F84D0000}"/>
    <cellStyle name="표준 2 2 4 6 3 2 2" xfId="19963" xr:uid="{00000000-0005-0000-0000-0000F94D0000}"/>
    <cellStyle name="표준 2 2 4 6 3 3" xfId="19964" xr:uid="{00000000-0005-0000-0000-0000FA4D0000}"/>
    <cellStyle name="표준 2 2 4 6 4" xfId="19965" xr:uid="{00000000-0005-0000-0000-0000FB4D0000}"/>
    <cellStyle name="표준 2 2 4 6 4 2" xfId="19966" xr:uid="{00000000-0005-0000-0000-0000FC4D0000}"/>
    <cellStyle name="표준 2 2 4 6 4 2 2" xfId="19967" xr:uid="{00000000-0005-0000-0000-0000FD4D0000}"/>
    <cellStyle name="표준 2 2 4 6 4 3" xfId="19968" xr:uid="{00000000-0005-0000-0000-0000FE4D0000}"/>
    <cellStyle name="표준 2 2 4 6 5" xfId="19969" xr:uid="{00000000-0005-0000-0000-0000FF4D0000}"/>
    <cellStyle name="표준 2 2 4 6 5 2" xfId="19970" xr:uid="{00000000-0005-0000-0000-0000004E0000}"/>
    <cellStyle name="표준 2 2 4 6 5 2 2" xfId="19971" xr:uid="{00000000-0005-0000-0000-0000014E0000}"/>
    <cellStyle name="표준 2 2 4 6 5 3" xfId="19972" xr:uid="{00000000-0005-0000-0000-0000024E0000}"/>
    <cellStyle name="표준 2 2 4 6 6" xfId="19973" xr:uid="{00000000-0005-0000-0000-0000034E0000}"/>
    <cellStyle name="표준 2 2 4 6 6 2" xfId="19974" xr:uid="{00000000-0005-0000-0000-0000044E0000}"/>
    <cellStyle name="표준 2 2 4 6 7" xfId="19975" xr:uid="{00000000-0005-0000-0000-0000054E0000}"/>
    <cellStyle name="표준 2 2 4 6 8" xfId="19976" xr:uid="{00000000-0005-0000-0000-0000064E0000}"/>
    <cellStyle name="표준 2 2 4 7" xfId="19977" xr:uid="{00000000-0005-0000-0000-0000074E0000}"/>
    <cellStyle name="표준 2 2 4 7 2" xfId="19978" xr:uid="{00000000-0005-0000-0000-0000084E0000}"/>
    <cellStyle name="표준 2 2 4 7 2 2" xfId="19979" xr:uid="{00000000-0005-0000-0000-0000094E0000}"/>
    <cellStyle name="표준 2 2 4 7 2 2 2" xfId="19980" xr:uid="{00000000-0005-0000-0000-00000A4E0000}"/>
    <cellStyle name="표준 2 2 4 7 2 3" xfId="19981" xr:uid="{00000000-0005-0000-0000-00000B4E0000}"/>
    <cellStyle name="표준 2 2 4 7 3" xfId="19982" xr:uid="{00000000-0005-0000-0000-00000C4E0000}"/>
    <cellStyle name="표준 2 2 4 7 3 2" xfId="19983" xr:uid="{00000000-0005-0000-0000-00000D4E0000}"/>
    <cellStyle name="표준 2 2 4 7 3 2 2" xfId="19984" xr:uid="{00000000-0005-0000-0000-00000E4E0000}"/>
    <cellStyle name="표준 2 2 4 7 3 3" xfId="19985" xr:uid="{00000000-0005-0000-0000-00000F4E0000}"/>
    <cellStyle name="표준 2 2 4 7 4" xfId="19986" xr:uid="{00000000-0005-0000-0000-0000104E0000}"/>
    <cellStyle name="표준 2 2 4 7 4 2" xfId="19987" xr:uid="{00000000-0005-0000-0000-0000114E0000}"/>
    <cellStyle name="표준 2 2 4 7 4 2 2" xfId="19988" xr:uid="{00000000-0005-0000-0000-0000124E0000}"/>
    <cellStyle name="표준 2 2 4 7 4 3" xfId="19989" xr:uid="{00000000-0005-0000-0000-0000134E0000}"/>
    <cellStyle name="표준 2 2 4 7 5" xfId="19990" xr:uid="{00000000-0005-0000-0000-0000144E0000}"/>
    <cellStyle name="표준 2 2 4 7 5 2" xfId="19991" xr:uid="{00000000-0005-0000-0000-0000154E0000}"/>
    <cellStyle name="표준 2 2 4 7 6" xfId="19992" xr:uid="{00000000-0005-0000-0000-0000164E0000}"/>
    <cellStyle name="표준 2 2 4 8" xfId="19993" xr:uid="{00000000-0005-0000-0000-0000174E0000}"/>
    <cellStyle name="표준 2 2 4 8 2" xfId="19994" xr:uid="{00000000-0005-0000-0000-0000184E0000}"/>
    <cellStyle name="표준 2 2 4 8 2 2" xfId="19995" xr:uid="{00000000-0005-0000-0000-0000194E0000}"/>
    <cellStyle name="표준 2 2 4 8 2 2 2" xfId="19996" xr:uid="{00000000-0005-0000-0000-00001A4E0000}"/>
    <cellStyle name="표준 2 2 4 8 2 3" xfId="19997" xr:uid="{00000000-0005-0000-0000-00001B4E0000}"/>
    <cellStyle name="표준 2 2 4 8 3" xfId="19998" xr:uid="{00000000-0005-0000-0000-00001C4E0000}"/>
    <cellStyle name="표준 2 2 4 8 3 2" xfId="19999" xr:uid="{00000000-0005-0000-0000-00001D4E0000}"/>
    <cellStyle name="표준 2 2 4 8 3 2 2" xfId="20000" xr:uid="{00000000-0005-0000-0000-00001E4E0000}"/>
    <cellStyle name="표준 2 2 4 8 3 3" xfId="20001" xr:uid="{00000000-0005-0000-0000-00001F4E0000}"/>
    <cellStyle name="표준 2 2 4 8 4" xfId="20002" xr:uid="{00000000-0005-0000-0000-0000204E0000}"/>
    <cellStyle name="표준 2 2 4 8 4 2" xfId="20003" xr:uid="{00000000-0005-0000-0000-0000214E0000}"/>
    <cellStyle name="표준 2 2 4 8 4 2 2" xfId="20004" xr:uid="{00000000-0005-0000-0000-0000224E0000}"/>
    <cellStyle name="표준 2 2 4 8 4 3" xfId="20005" xr:uid="{00000000-0005-0000-0000-0000234E0000}"/>
    <cellStyle name="표준 2 2 4 8 5" xfId="20006" xr:uid="{00000000-0005-0000-0000-0000244E0000}"/>
    <cellStyle name="표준 2 2 4 8 5 2" xfId="20007" xr:uid="{00000000-0005-0000-0000-0000254E0000}"/>
    <cellStyle name="표준 2 2 4 8 6" xfId="20008" xr:uid="{00000000-0005-0000-0000-0000264E0000}"/>
    <cellStyle name="표준 2 2 4 9" xfId="20009" xr:uid="{00000000-0005-0000-0000-0000274E0000}"/>
    <cellStyle name="표준 2 2 4 9 2" xfId="20010" xr:uid="{00000000-0005-0000-0000-0000284E0000}"/>
    <cellStyle name="표준 2 2 4 9 2 2" xfId="20011" xr:uid="{00000000-0005-0000-0000-0000294E0000}"/>
    <cellStyle name="표준 2 2 4 9 3" xfId="20012" xr:uid="{00000000-0005-0000-0000-00002A4E0000}"/>
    <cellStyle name="표준 2 2 5" xfId="20013" xr:uid="{00000000-0005-0000-0000-00002B4E0000}"/>
    <cellStyle name="표준 2 2 5 10" xfId="20014" xr:uid="{00000000-0005-0000-0000-00002C4E0000}"/>
    <cellStyle name="표준 2 2 5 10 2" xfId="20015" xr:uid="{00000000-0005-0000-0000-00002D4E0000}"/>
    <cellStyle name="표준 2 2 5 10 2 2" xfId="20016" xr:uid="{00000000-0005-0000-0000-00002E4E0000}"/>
    <cellStyle name="표준 2 2 5 10 3" xfId="20017" xr:uid="{00000000-0005-0000-0000-00002F4E0000}"/>
    <cellStyle name="표준 2 2 5 11" xfId="20018" xr:uid="{00000000-0005-0000-0000-0000304E0000}"/>
    <cellStyle name="표준 2 2 5 11 2" xfId="20019" xr:uid="{00000000-0005-0000-0000-0000314E0000}"/>
    <cellStyle name="표준 2 2 5 11 2 2" xfId="20020" xr:uid="{00000000-0005-0000-0000-0000324E0000}"/>
    <cellStyle name="표준 2 2 5 11 3" xfId="20021" xr:uid="{00000000-0005-0000-0000-0000334E0000}"/>
    <cellStyle name="표준 2 2 5 12" xfId="20022" xr:uid="{00000000-0005-0000-0000-0000344E0000}"/>
    <cellStyle name="표준 2 2 5 12 2" xfId="20023" xr:uid="{00000000-0005-0000-0000-0000354E0000}"/>
    <cellStyle name="표준 2 2 5 12 2 2" xfId="20024" xr:uid="{00000000-0005-0000-0000-0000364E0000}"/>
    <cellStyle name="표준 2 2 5 12 3" xfId="20025" xr:uid="{00000000-0005-0000-0000-0000374E0000}"/>
    <cellStyle name="표준 2 2 5 13" xfId="20026" xr:uid="{00000000-0005-0000-0000-0000384E0000}"/>
    <cellStyle name="표준 2 2 5 13 2" xfId="20027" xr:uid="{00000000-0005-0000-0000-0000394E0000}"/>
    <cellStyle name="표준 2 2 5 14" xfId="20028" xr:uid="{00000000-0005-0000-0000-00003A4E0000}"/>
    <cellStyle name="표준 2 2 5 15" xfId="20029" xr:uid="{00000000-0005-0000-0000-00003B4E0000}"/>
    <cellStyle name="표준 2 2 5 2" xfId="20030" xr:uid="{00000000-0005-0000-0000-00003C4E0000}"/>
    <cellStyle name="표준 2 2 5 2 10" xfId="20031" xr:uid="{00000000-0005-0000-0000-00003D4E0000}"/>
    <cellStyle name="표준 2 2 5 2 10 2" xfId="20032" xr:uid="{00000000-0005-0000-0000-00003E4E0000}"/>
    <cellStyle name="표준 2 2 5 2 10 2 2" xfId="20033" xr:uid="{00000000-0005-0000-0000-00003F4E0000}"/>
    <cellStyle name="표준 2 2 5 2 10 3" xfId="20034" xr:uid="{00000000-0005-0000-0000-0000404E0000}"/>
    <cellStyle name="표준 2 2 5 2 11" xfId="20035" xr:uid="{00000000-0005-0000-0000-0000414E0000}"/>
    <cellStyle name="표준 2 2 5 2 11 2" xfId="20036" xr:uid="{00000000-0005-0000-0000-0000424E0000}"/>
    <cellStyle name="표준 2 2 5 2 11 2 2" xfId="20037" xr:uid="{00000000-0005-0000-0000-0000434E0000}"/>
    <cellStyle name="표준 2 2 5 2 11 3" xfId="20038" xr:uid="{00000000-0005-0000-0000-0000444E0000}"/>
    <cellStyle name="표준 2 2 5 2 12" xfId="20039" xr:uid="{00000000-0005-0000-0000-0000454E0000}"/>
    <cellStyle name="표준 2 2 5 2 12 2" xfId="20040" xr:uid="{00000000-0005-0000-0000-0000464E0000}"/>
    <cellStyle name="표준 2 2 5 2 13" xfId="20041" xr:uid="{00000000-0005-0000-0000-0000474E0000}"/>
    <cellStyle name="표준 2 2 5 2 14" xfId="20042" xr:uid="{00000000-0005-0000-0000-0000484E0000}"/>
    <cellStyle name="표준 2 2 5 2 2" xfId="20043" xr:uid="{00000000-0005-0000-0000-0000494E0000}"/>
    <cellStyle name="표준 2 2 5 2 2 10" xfId="20044" xr:uid="{00000000-0005-0000-0000-00004A4E0000}"/>
    <cellStyle name="표준 2 2 5 2 2 11" xfId="20045" xr:uid="{00000000-0005-0000-0000-00004B4E0000}"/>
    <cellStyle name="표준 2 2 5 2 2 2" xfId="20046" xr:uid="{00000000-0005-0000-0000-00004C4E0000}"/>
    <cellStyle name="표준 2 2 5 2 2 2 2" xfId="20047" xr:uid="{00000000-0005-0000-0000-00004D4E0000}"/>
    <cellStyle name="표준 2 2 5 2 2 2 2 2" xfId="20048" xr:uid="{00000000-0005-0000-0000-00004E4E0000}"/>
    <cellStyle name="표준 2 2 5 2 2 2 2 2 2" xfId="20049" xr:uid="{00000000-0005-0000-0000-00004F4E0000}"/>
    <cellStyle name="표준 2 2 5 2 2 2 2 2 2 2" xfId="20050" xr:uid="{00000000-0005-0000-0000-0000504E0000}"/>
    <cellStyle name="표준 2 2 5 2 2 2 2 2 3" xfId="20051" xr:uid="{00000000-0005-0000-0000-0000514E0000}"/>
    <cellStyle name="표준 2 2 5 2 2 2 2 3" xfId="20052" xr:uid="{00000000-0005-0000-0000-0000524E0000}"/>
    <cellStyle name="표준 2 2 5 2 2 2 2 3 2" xfId="20053" xr:uid="{00000000-0005-0000-0000-0000534E0000}"/>
    <cellStyle name="표준 2 2 5 2 2 2 2 3 2 2" xfId="20054" xr:uid="{00000000-0005-0000-0000-0000544E0000}"/>
    <cellStyle name="표준 2 2 5 2 2 2 2 3 3" xfId="20055" xr:uid="{00000000-0005-0000-0000-0000554E0000}"/>
    <cellStyle name="표준 2 2 5 2 2 2 2 4" xfId="20056" xr:uid="{00000000-0005-0000-0000-0000564E0000}"/>
    <cellStyle name="표준 2 2 5 2 2 2 2 4 2" xfId="20057" xr:uid="{00000000-0005-0000-0000-0000574E0000}"/>
    <cellStyle name="표준 2 2 5 2 2 2 2 4 2 2" xfId="20058" xr:uid="{00000000-0005-0000-0000-0000584E0000}"/>
    <cellStyle name="표준 2 2 5 2 2 2 2 4 3" xfId="20059" xr:uid="{00000000-0005-0000-0000-0000594E0000}"/>
    <cellStyle name="표준 2 2 5 2 2 2 2 5" xfId="20060" xr:uid="{00000000-0005-0000-0000-00005A4E0000}"/>
    <cellStyle name="표준 2 2 5 2 2 2 2 5 2" xfId="20061" xr:uid="{00000000-0005-0000-0000-00005B4E0000}"/>
    <cellStyle name="표준 2 2 5 2 2 2 2 6" xfId="20062" xr:uid="{00000000-0005-0000-0000-00005C4E0000}"/>
    <cellStyle name="표준 2 2 5 2 2 2 3" xfId="20063" xr:uid="{00000000-0005-0000-0000-00005D4E0000}"/>
    <cellStyle name="표준 2 2 5 2 2 2 3 2" xfId="20064" xr:uid="{00000000-0005-0000-0000-00005E4E0000}"/>
    <cellStyle name="표준 2 2 5 2 2 2 3 2 2" xfId="20065" xr:uid="{00000000-0005-0000-0000-00005F4E0000}"/>
    <cellStyle name="표준 2 2 5 2 2 2 3 3" xfId="20066" xr:uid="{00000000-0005-0000-0000-0000604E0000}"/>
    <cellStyle name="표준 2 2 5 2 2 2 4" xfId="20067" xr:uid="{00000000-0005-0000-0000-0000614E0000}"/>
    <cellStyle name="표준 2 2 5 2 2 2 4 2" xfId="20068" xr:uid="{00000000-0005-0000-0000-0000624E0000}"/>
    <cellStyle name="표준 2 2 5 2 2 2 4 2 2" xfId="20069" xr:uid="{00000000-0005-0000-0000-0000634E0000}"/>
    <cellStyle name="표준 2 2 5 2 2 2 4 3" xfId="20070" xr:uid="{00000000-0005-0000-0000-0000644E0000}"/>
    <cellStyle name="표준 2 2 5 2 2 2 5" xfId="20071" xr:uid="{00000000-0005-0000-0000-0000654E0000}"/>
    <cellStyle name="표준 2 2 5 2 2 2 5 2" xfId="20072" xr:uid="{00000000-0005-0000-0000-0000664E0000}"/>
    <cellStyle name="표준 2 2 5 2 2 2 5 2 2" xfId="20073" xr:uid="{00000000-0005-0000-0000-0000674E0000}"/>
    <cellStyle name="표준 2 2 5 2 2 2 5 3" xfId="20074" xr:uid="{00000000-0005-0000-0000-0000684E0000}"/>
    <cellStyle name="표준 2 2 5 2 2 2 6" xfId="20075" xr:uid="{00000000-0005-0000-0000-0000694E0000}"/>
    <cellStyle name="표준 2 2 5 2 2 2 6 2" xfId="20076" xr:uid="{00000000-0005-0000-0000-00006A4E0000}"/>
    <cellStyle name="표준 2 2 5 2 2 2 6 2 2" xfId="20077" xr:uid="{00000000-0005-0000-0000-00006B4E0000}"/>
    <cellStyle name="표준 2 2 5 2 2 2 6 3" xfId="20078" xr:uid="{00000000-0005-0000-0000-00006C4E0000}"/>
    <cellStyle name="표준 2 2 5 2 2 2 7" xfId="20079" xr:uid="{00000000-0005-0000-0000-00006D4E0000}"/>
    <cellStyle name="표준 2 2 5 2 2 2 7 2" xfId="20080" xr:uid="{00000000-0005-0000-0000-00006E4E0000}"/>
    <cellStyle name="표준 2 2 5 2 2 2 8" xfId="20081" xr:uid="{00000000-0005-0000-0000-00006F4E0000}"/>
    <cellStyle name="표준 2 2 5 2 2 2 9" xfId="20082" xr:uid="{00000000-0005-0000-0000-0000704E0000}"/>
    <cellStyle name="표준 2 2 5 2 2 3" xfId="20083" xr:uid="{00000000-0005-0000-0000-0000714E0000}"/>
    <cellStyle name="표준 2 2 5 2 2 3 2" xfId="20084" xr:uid="{00000000-0005-0000-0000-0000724E0000}"/>
    <cellStyle name="표준 2 2 5 2 2 3 2 2" xfId="20085" xr:uid="{00000000-0005-0000-0000-0000734E0000}"/>
    <cellStyle name="표준 2 2 5 2 2 3 2 2 2" xfId="20086" xr:uid="{00000000-0005-0000-0000-0000744E0000}"/>
    <cellStyle name="표준 2 2 5 2 2 3 2 3" xfId="20087" xr:uid="{00000000-0005-0000-0000-0000754E0000}"/>
    <cellStyle name="표준 2 2 5 2 2 3 3" xfId="20088" xr:uid="{00000000-0005-0000-0000-0000764E0000}"/>
    <cellStyle name="표준 2 2 5 2 2 3 3 2" xfId="20089" xr:uid="{00000000-0005-0000-0000-0000774E0000}"/>
    <cellStyle name="표준 2 2 5 2 2 3 3 2 2" xfId="20090" xr:uid="{00000000-0005-0000-0000-0000784E0000}"/>
    <cellStyle name="표준 2 2 5 2 2 3 3 3" xfId="20091" xr:uid="{00000000-0005-0000-0000-0000794E0000}"/>
    <cellStyle name="표준 2 2 5 2 2 3 4" xfId="20092" xr:uid="{00000000-0005-0000-0000-00007A4E0000}"/>
    <cellStyle name="표준 2 2 5 2 2 3 4 2" xfId="20093" xr:uid="{00000000-0005-0000-0000-00007B4E0000}"/>
    <cellStyle name="표준 2 2 5 2 2 3 4 2 2" xfId="20094" xr:uid="{00000000-0005-0000-0000-00007C4E0000}"/>
    <cellStyle name="표준 2 2 5 2 2 3 4 3" xfId="20095" xr:uid="{00000000-0005-0000-0000-00007D4E0000}"/>
    <cellStyle name="표준 2 2 5 2 2 3 5" xfId="20096" xr:uid="{00000000-0005-0000-0000-00007E4E0000}"/>
    <cellStyle name="표준 2 2 5 2 2 3 5 2" xfId="20097" xr:uid="{00000000-0005-0000-0000-00007F4E0000}"/>
    <cellStyle name="표준 2 2 5 2 2 3 6" xfId="20098" xr:uid="{00000000-0005-0000-0000-0000804E0000}"/>
    <cellStyle name="표준 2 2 5 2 2 4" xfId="20099" xr:uid="{00000000-0005-0000-0000-0000814E0000}"/>
    <cellStyle name="표준 2 2 5 2 2 4 2" xfId="20100" xr:uid="{00000000-0005-0000-0000-0000824E0000}"/>
    <cellStyle name="표준 2 2 5 2 2 4 2 2" xfId="20101" xr:uid="{00000000-0005-0000-0000-0000834E0000}"/>
    <cellStyle name="표준 2 2 5 2 2 4 2 2 2" xfId="20102" xr:uid="{00000000-0005-0000-0000-0000844E0000}"/>
    <cellStyle name="표준 2 2 5 2 2 4 2 3" xfId="20103" xr:uid="{00000000-0005-0000-0000-0000854E0000}"/>
    <cellStyle name="표준 2 2 5 2 2 4 3" xfId="20104" xr:uid="{00000000-0005-0000-0000-0000864E0000}"/>
    <cellStyle name="표준 2 2 5 2 2 4 3 2" xfId="20105" xr:uid="{00000000-0005-0000-0000-0000874E0000}"/>
    <cellStyle name="표준 2 2 5 2 2 4 3 2 2" xfId="20106" xr:uid="{00000000-0005-0000-0000-0000884E0000}"/>
    <cellStyle name="표준 2 2 5 2 2 4 3 3" xfId="20107" xr:uid="{00000000-0005-0000-0000-0000894E0000}"/>
    <cellStyle name="표준 2 2 5 2 2 4 4" xfId="20108" xr:uid="{00000000-0005-0000-0000-00008A4E0000}"/>
    <cellStyle name="표준 2 2 5 2 2 4 4 2" xfId="20109" xr:uid="{00000000-0005-0000-0000-00008B4E0000}"/>
    <cellStyle name="표준 2 2 5 2 2 4 4 2 2" xfId="20110" xr:uid="{00000000-0005-0000-0000-00008C4E0000}"/>
    <cellStyle name="표준 2 2 5 2 2 4 4 3" xfId="20111" xr:uid="{00000000-0005-0000-0000-00008D4E0000}"/>
    <cellStyle name="표준 2 2 5 2 2 4 5" xfId="20112" xr:uid="{00000000-0005-0000-0000-00008E4E0000}"/>
    <cellStyle name="표준 2 2 5 2 2 4 5 2" xfId="20113" xr:uid="{00000000-0005-0000-0000-00008F4E0000}"/>
    <cellStyle name="표준 2 2 5 2 2 4 6" xfId="20114" xr:uid="{00000000-0005-0000-0000-0000904E0000}"/>
    <cellStyle name="표준 2 2 5 2 2 5" xfId="20115" xr:uid="{00000000-0005-0000-0000-0000914E0000}"/>
    <cellStyle name="표준 2 2 5 2 2 5 2" xfId="20116" xr:uid="{00000000-0005-0000-0000-0000924E0000}"/>
    <cellStyle name="표준 2 2 5 2 2 5 2 2" xfId="20117" xr:uid="{00000000-0005-0000-0000-0000934E0000}"/>
    <cellStyle name="표준 2 2 5 2 2 5 3" xfId="20118" xr:uid="{00000000-0005-0000-0000-0000944E0000}"/>
    <cellStyle name="표준 2 2 5 2 2 6" xfId="20119" xr:uid="{00000000-0005-0000-0000-0000954E0000}"/>
    <cellStyle name="표준 2 2 5 2 2 6 2" xfId="20120" xr:uid="{00000000-0005-0000-0000-0000964E0000}"/>
    <cellStyle name="표준 2 2 5 2 2 6 2 2" xfId="20121" xr:uid="{00000000-0005-0000-0000-0000974E0000}"/>
    <cellStyle name="표준 2 2 5 2 2 6 3" xfId="20122" xr:uid="{00000000-0005-0000-0000-0000984E0000}"/>
    <cellStyle name="표준 2 2 5 2 2 7" xfId="20123" xr:uid="{00000000-0005-0000-0000-0000994E0000}"/>
    <cellStyle name="표준 2 2 5 2 2 7 2" xfId="20124" xr:uid="{00000000-0005-0000-0000-00009A4E0000}"/>
    <cellStyle name="표준 2 2 5 2 2 7 2 2" xfId="20125" xr:uid="{00000000-0005-0000-0000-00009B4E0000}"/>
    <cellStyle name="표준 2 2 5 2 2 7 3" xfId="20126" xr:uid="{00000000-0005-0000-0000-00009C4E0000}"/>
    <cellStyle name="표준 2 2 5 2 2 8" xfId="20127" xr:uid="{00000000-0005-0000-0000-00009D4E0000}"/>
    <cellStyle name="표준 2 2 5 2 2 8 2" xfId="20128" xr:uid="{00000000-0005-0000-0000-00009E4E0000}"/>
    <cellStyle name="표준 2 2 5 2 2 8 2 2" xfId="20129" xr:uid="{00000000-0005-0000-0000-00009F4E0000}"/>
    <cellStyle name="표준 2 2 5 2 2 8 3" xfId="20130" xr:uid="{00000000-0005-0000-0000-0000A04E0000}"/>
    <cellStyle name="표준 2 2 5 2 2 9" xfId="20131" xr:uid="{00000000-0005-0000-0000-0000A14E0000}"/>
    <cellStyle name="표준 2 2 5 2 2 9 2" xfId="20132" xr:uid="{00000000-0005-0000-0000-0000A24E0000}"/>
    <cellStyle name="표준 2 2 5 2 3" xfId="20133" xr:uid="{00000000-0005-0000-0000-0000A34E0000}"/>
    <cellStyle name="표준 2 2 5 2 3 10" xfId="20134" xr:uid="{00000000-0005-0000-0000-0000A44E0000}"/>
    <cellStyle name="표준 2 2 5 2 3 11" xfId="20135" xr:uid="{00000000-0005-0000-0000-0000A54E0000}"/>
    <cellStyle name="표준 2 2 5 2 3 2" xfId="20136" xr:uid="{00000000-0005-0000-0000-0000A64E0000}"/>
    <cellStyle name="표준 2 2 5 2 3 2 2" xfId="20137" xr:uid="{00000000-0005-0000-0000-0000A74E0000}"/>
    <cellStyle name="표준 2 2 5 2 3 2 2 2" xfId="20138" xr:uid="{00000000-0005-0000-0000-0000A84E0000}"/>
    <cellStyle name="표준 2 2 5 2 3 2 2 2 2" xfId="20139" xr:uid="{00000000-0005-0000-0000-0000A94E0000}"/>
    <cellStyle name="표준 2 2 5 2 3 2 2 2 2 2" xfId="20140" xr:uid="{00000000-0005-0000-0000-0000AA4E0000}"/>
    <cellStyle name="표준 2 2 5 2 3 2 2 2 3" xfId="20141" xr:uid="{00000000-0005-0000-0000-0000AB4E0000}"/>
    <cellStyle name="표준 2 2 5 2 3 2 2 3" xfId="20142" xr:uid="{00000000-0005-0000-0000-0000AC4E0000}"/>
    <cellStyle name="표준 2 2 5 2 3 2 2 3 2" xfId="20143" xr:uid="{00000000-0005-0000-0000-0000AD4E0000}"/>
    <cellStyle name="표준 2 2 5 2 3 2 2 3 2 2" xfId="20144" xr:uid="{00000000-0005-0000-0000-0000AE4E0000}"/>
    <cellStyle name="표준 2 2 5 2 3 2 2 3 3" xfId="20145" xr:uid="{00000000-0005-0000-0000-0000AF4E0000}"/>
    <cellStyle name="표준 2 2 5 2 3 2 2 4" xfId="20146" xr:uid="{00000000-0005-0000-0000-0000B04E0000}"/>
    <cellStyle name="표준 2 2 5 2 3 2 2 4 2" xfId="20147" xr:uid="{00000000-0005-0000-0000-0000B14E0000}"/>
    <cellStyle name="표준 2 2 5 2 3 2 2 4 2 2" xfId="20148" xr:uid="{00000000-0005-0000-0000-0000B24E0000}"/>
    <cellStyle name="표준 2 2 5 2 3 2 2 4 3" xfId="20149" xr:uid="{00000000-0005-0000-0000-0000B34E0000}"/>
    <cellStyle name="표준 2 2 5 2 3 2 2 5" xfId="20150" xr:uid="{00000000-0005-0000-0000-0000B44E0000}"/>
    <cellStyle name="표준 2 2 5 2 3 2 2 5 2" xfId="20151" xr:uid="{00000000-0005-0000-0000-0000B54E0000}"/>
    <cellStyle name="표준 2 2 5 2 3 2 2 6" xfId="20152" xr:uid="{00000000-0005-0000-0000-0000B64E0000}"/>
    <cellStyle name="표준 2 2 5 2 3 2 3" xfId="20153" xr:uid="{00000000-0005-0000-0000-0000B74E0000}"/>
    <cellStyle name="표준 2 2 5 2 3 2 3 2" xfId="20154" xr:uid="{00000000-0005-0000-0000-0000B84E0000}"/>
    <cellStyle name="표준 2 2 5 2 3 2 3 2 2" xfId="20155" xr:uid="{00000000-0005-0000-0000-0000B94E0000}"/>
    <cellStyle name="표준 2 2 5 2 3 2 3 3" xfId="20156" xr:uid="{00000000-0005-0000-0000-0000BA4E0000}"/>
    <cellStyle name="표준 2 2 5 2 3 2 4" xfId="20157" xr:uid="{00000000-0005-0000-0000-0000BB4E0000}"/>
    <cellStyle name="표준 2 2 5 2 3 2 4 2" xfId="20158" xr:uid="{00000000-0005-0000-0000-0000BC4E0000}"/>
    <cellStyle name="표준 2 2 5 2 3 2 4 2 2" xfId="20159" xr:uid="{00000000-0005-0000-0000-0000BD4E0000}"/>
    <cellStyle name="표준 2 2 5 2 3 2 4 3" xfId="20160" xr:uid="{00000000-0005-0000-0000-0000BE4E0000}"/>
    <cellStyle name="표준 2 2 5 2 3 2 5" xfId="20161" xr:uid="{00000000-0005-0000-0000-0000BF4E0000}"/>
    <cellStyle name="표준 2 2 5 2 3 2 5 2" xfId="20162" xr:uid="{00000000-0005-0000-0000-0000C04E0000}"/>
    <cellStyle name="표준 2 2 5 2 3 2 5 2 2" xfId="20163" xr:uid="{00000000-0005-0000-0000-0000C14E0000}"/>
    <cellStyle name="표준 2 2 5 2 3 2 5 3" xfId="20164" xr:uid="{00000000-0005-0000-0000-0000C24E0000}"/>
    <cellStyle name="표준 2 2 5 2 3 2 6" xfId="20165" xr:uid="{00000000-0005-0000-0000-0000C34E0000}"/>
    <cellStyle name="표준 2 2 5 2 3 2 6 2" xfId="20166" xr:uid="{00000000-0005-0000-0000-0000C44E0000}"/>
    <cellStyle name="표준 2 2 5 2 3 2 6 2 2" xfId="20167" xr:uid="{00000000-0005-0000-0000-0000C54E0000}"/>
    <cellStyle name="표준 2 2 5 2 3 2 6 3" xfId="20168" xr:uid="{00000000-0005-0000-0000-0000C64E0000}"/>
    <cellStyle name="표준 2 2 5 2 3 2 7" xfId="20169" xr:uid="{00000000-0005-0000-0000-0000C74E0000}"/>
    <cellStyle name="표준 2 2 5 2 3 2 7 2" xfId="20170" xr:uid="{00000000-0005-0000-0000-0000C84E0000}"/>
    <cellStyle name="표준 2 2 5 2 3 2 8" xfId="20171" xr:uid="{00000000-0005-0000-0000-0000C94E0000}"/>
    <cellStyle name="표준 2 2 5 2 3 2 9" xfId="20172" xr:uid="{00000000-0005-0000-0000-0000CA4E0000}"/>
    <cellStyle name="표준 2 2 5 2 3 3" xfId="20173" xr:uid="{00000000-0005-0000-0000-0000CB4E0000}"/>
    <cellStyle name="표준 2 2 5 2 3 3 2" xfId="20174" xr:uid="{00000000-0005-0000-0000-0000CC4E0000}"/>
    <cellStyle name="표준 2 2 5 2 3 3 2 2" xfId="20175" xr:uid="{00000000-0005-0000-0000-0000CD4E0000}"/>
    <cellStyle name="표준 2 2 5 2 3 3 2 2 2" xfId="20176" xr:uid="{00000000-0005-0000-0000-0000CE4E0000}"/>
    <cellStyle name="표준 2 2 5 2 3 3 2 3" xfId="20177" xr:uid="{00000000-0005-0000-0000-0000CF4E0000}"/>
    <cellStyle name="표준 2 2 5 2 3 3 3" xfId="20178" xr:uid="{00000000-0005-0000-0000-0000D04E0000}"/>
    <cellStyle name="표준 2 2 5 2 3 3 3 2" xfId="20179" xr:uid="{00000000-0005-0000-0000-0000D14E0000}"/>
    <cellStyle name="표준 2 2 5 2 3 3 3 2 2" xfId="20180" xr:uid="{00000000-0005-0000-0000-0000D24E0000}"/>
    <cellStyle name="표준 2 2 5 2 3 3 3 3" xfId="20181" xr:uid="{00000000-0005-0000-0000-0000D34E0000}"/>
    <cellStyle name="표준 2 2 5 2 3 3 4" xfId="20182" xr:uid="{00000000-0005-0000-0000-0000D44E0000}"/>
    <cellStyle name="표준 2 2 5 2 3 3 4 2" xfId="20183" xr:uid="{00000000-0005-0000-0000-0000D54E0000}"/>
    <cellStyle name="표준 2 2 5 2 3 3 4 2 2" xfId="20184" xr:uid="{00000000-0005-0000-0000-0000D64E0000}"/>
    <cellStyle name="표준 2 2 5 2 3 3 4 3" xfId="20185" xr:uid="{00000000-0005-0000-0000-0000D74E0000}"/>
    <cellStyle name="표준 2 2 5 2 3 3 5" xfId="20186" xr:uid="{00000000-0005-0000-0000-0000D84E0000}"/>
    <cellStyle name="표준 2 2 5 2 3 3 5 2" xfId="20187" xr:uid="{00000000-0005-0000-0000-0000D94E0000}"/>
    <cellStyle name="표준 2 2 5 2 3 3 6" xfId="20188" xr:uid="{00000000-0005-0000-0000-0000DA4E0000}"/>
    <cellStyle name="표준 2 2 5 2 3 4" xfId="20189" xr:uid="{00000000-0005-0000-0000-0000DB4E0000}"/>
    <cellStyle name="표준 2 2 5 2 3 4 2" xfId="20190" xr:uid="{00000000-0005-0000-0000-0000DC4E0000}"/>
    <cellStyle name="표준 2 2 5 2 3 4 2 2" xfId="20191" xr:uid="{00000000-0005-0000-0000-0000DD4E0000}"/>
    <cellStyle name="표준 2 2 5 2 3 4 2 2 2" xfId="20192" xr:uid="{00000000-0005-0000-0000-0000DE4E0000}"/>
    <cellStyle name="표준 2 2 5 2 3 4 2 3" xfId="20193" xr:uid="{00000000-0005-0000-0000-0000DF4E0000}"/>
    <cellStyle name="표준 2 2 5 2 3 4 3" xfId="20194" xr:uid="{00000000-0005-0000-0000-0000E04E0000}"/>
    <cellStyle name="표준 2 2 5 2 3 4 3 2" xfId="20195" xr:uid="{00000000-0005-0000-0000-0000E14E0000}"/>
    <cellStyle name="표준 2 2 5 2 3 4 3 2 2" xfId="20196" xr:uid="{00000000-0005-0000-0000-0000E24E0000}"/>
    <cellStyle name="표준 2 2 5 2 3 4 3 3" xfId="20197" xr:uid="{00000000-0005-0000-0000-0000E34E0000}"/>
    <cellStyle name="표준 2 2 5 2 3 4 4" xfId="20198" xr:uid="{00000000-0005-0000-0000-0000E44E0000}"/>
    <cellStyle name="표준 2 2 5 2 3 4 4 2" xfId="20199" xr:uid="{00000000-0005-0000-0000-0000E54E0000}"/>
    <cellStyle name="표준 2 2 5 2 3 4 4 2 2" xfId="20200" xr:uid="{00000000-0005-0000-0000-0000E64E0000}"/>
    <cellStyle name="표준 2 2 5 2 3 4 4 3" xfId="20201" xr:uid="{00000000-0005-0000-0000-0000E74E0000}"/>
    <cellStyle name="표준 2 2 5 2 3 4 5" xfId="20202" xr:uid="{00000000-0005-0000-0000-0000E84E0000}"/>
    <cellStyle name="표준 2 2 5 2 3 4 5 2" xfId="20203" xr:uid="{00000000-0005-0000-0000-0000E94E0000}"/>
    <cellStyle name="표준 2 2 5 2 3 4 6" xfId="20204" xr:uid="{00000000-0005-0000-0000-0000EA4E0000}"/>
    <cellStyle name="표준 2 2 5 2 3 5" xfId="20205" xr:uid="{00000000-0005-0000-0000-0000EB4E0000}"/>
    <cellStyle name="표준 2 2 5 2 3 5 2" xfId="20206" xr:uid="{00000000-0005-0000-0000-0000EC4E0000}"/>
    <cellStyle name="표준 2 2 5 2 3 5 2 2" xfId="20207" xr:uid="{00000000-0005-0000-0000-0000ED4E0000}"/>
    <cellStyle name="표준 2 2 5 2 3 5 3" xfId="20208" xr:uid="{00000000-0005-0000-0000-0000EE4E0000}"/>
    <cellStyle name="표준 2 2 5 2 3 6" xfId="20209" xr:uid="{00000000-0005-0000-0000-0000EF4E0000}"/>
    <cellStyle name="표준 2 2 5 2 3 6 2" xfId="20210" xr:uid="{00000000-0005-0000-0000-0000F04E0000}"/>
    <cellStyle name="표준 2 2 5 2 3 6 2 2" xfId="20211" xr:uid="{00000000-0005-0000-0000-0000F14E0000}"/>
    <cellStyle name="표준 2 2 5 2 3 6 3" xfId="20212" xr:uid="{00000000-0005-0000-0000-0000F24E0000}"/>
    <cellStyle name="표준 2 2 5 2 3 7" xfId="20213" xr:uid="{00000000-0005-0000-0000-0000F34E0000}"/>
    <cellStyle name="표준 2 2 5 2 3 7 2" xfId="20214" xr:uid="{00000000-0005-0000-0000-0000F44E0000}"/>
    <cellStyle name="표준 2 2 5 2 3 7 2 2" xfId="20215" xr:uid="{00000000-0005-0000-0000-0000F54E0000}"/>
    <cellStyle name="표준 2 2 5 2 3 7 3" xfId="20216" xr:uid="{00000000-0005-0000-0000-0000F64E0000}"/>
    <cellStyle name="표준 2 2 5 2 3 8" xfId="20217" xr:uid="{00000000-0005-0000-0000-0000F74E0000}"/>
    <cellStyle name="표준 2 2 5 2 3 8 2" xfId="20218" xr:uid="{00000000-0005-0000-0000-0000F84E0000}"/>
    <cellStyle name="표준 2 2 5 2 3 8 2 2" xfId="20219" xr:uid="{00000000-0005-0000-0000-0000F94E0000}"/>
    <cellStyle name="표준 2 2 5 2 3 8 3" xfId="20220" xr:uid="{00000000-0005-0000-0000-0000FA4E0000}"/>
    <cellStyle name="표준 2 2 5 2 3 9" xfId="20221" xr:uid="{00000000-0005-0000-0000-0000FB4E0000}"/>
    <cellStyle name="표준 2 2 5 2 3 9 2" xfId="20222" xr:uid="{00000000-0005-0000-0000-0000FC4E0000}"/>
    <cellStyle name="표준 2 2 5 2 4" xfId="20223" xr:uid="{00000000-0005-0000-0000-0000FD4E0000}"/>
    <cellStyle name="표준 2 2 5 2 4 10" xfId="20224" xr:uid="{00000000-0005-0000-0000-0000FE4E0000}"/>
    <cellStyle name="표준 2 2 5 2 4 2" xfId="20225" xr:uid="{00000000-0005-0000-0000-0000FF4E0000}"/>
    <cellStyle name="표준 2 2 5 2 4 2 2" xfId="20226" xr:uid="{00000000-0005-0000-0000-0000004F0000}"/>
    <cellStyle name="표준 2 2 5 2 4 2 2 2" xfId="20227" xr:uid="{00000000-0005-0000-0000-0000014F0000}"/>
    <cellStyle name="표준 2 2 5 2 4 2 2 2 2" xfId="20228" xr:uid="{00000000-0005-0000-0000-0000024F0000}"/>
    <cellStyle name="표준 2 2 5 2 4 2 2 2 2 2" xfId="20229" xr:uid="{00000000-0005-0000-0000-0000034F0000}"/>
    <cellStyle name="표준 2 2 5 2 4 2 2 2 3" xfId="20230" xr:uid="{00000000-0005-0000-0000-0000044F0000}"/>
    <cellStyle name="표준 2 2 5 2 4 2 2 3" xfId="20231" xr:uid="{00000000-0005-0000-0000-0000054F0000}"/>
    <cellStyle name="표준 2 2 5 2 4 2 2 3 2" xfId="20232" xr:uid="{00000000-0005-0000-0000-0000064F0000}"/>
    <cellStyle name="표준 2 2 5 2 4 2 2 3 2 2" xfId="20233" xr:uid="{00000000-0005-0000-0000-0000074F0000}"/>
    <cellStyle name="표준 2 2 5 2 4 2 2 3 3" xfId="20234" xr:uid="{00000000-0005-0000-0000-0000084F0000}"/>
    <cellStyle name="표준 2 2 5 2 4 2 2 4" xfId="20235" xr:uid="{00000000-0005-0000-0000-0000094F0000}"/>
    <cellStyle name="표준 2 2 5 2 4 2 2 4 2" xfId="20236" xr:uid="{00000000-0005-0000-0000-00000A4F0000}"/>
    <cellStyle name="표준 2 2 5 2 4 2 2 4 2 2" xfId="20237" xr:uid="{00000000-0005-0000-0000-00000B4F0000}"/>
    <cellStyle name="표준 2 2 5 2 4 2 2 4 3" xfId="20238" xr:uid="{00000000-0005-0000-0000-00000C4F0000}"/>
    <cellStyle name="표준 2 2 5 2 4 2 2 5" xfId="20239" xr:uid="{00000000-0005-0000-0000-00000D4F0000}"/>
    <cellStyle name="표준 2 2 5 2 4 2 2 5 2" xfId="20240" xr:uid="{00000000-0005-0000-0000-00000E4F0000}"/>
    <cellStyle name="표준 2 2 5 2 4 2 2 6" xfId="20241" xr:uid="{00000000-0005-0000-0000-00000F4F0000}"/>
    <cellStyle name="표준 2 2 5 2 4 2 3" xfId="20242" xr:uid="{00000000-0005-0000-0000-0000104F0000}"/>
    <cellStyle name="표준 2 2 5 2 4 2 3 2" xfId="20243" xr:uid="{00000000-0005-0000-0000-0000114F0000}"/>
    <cellStyle name="표준 2 2 5 2 4 2 3 2 2" xfId="20244" xr:uid="{00000000-0005-0000-0000-0000124F0000}"/>
    <cellStyle name="표준 2 2 5 2 4 2 3 3" xfId="20245" xr:uid="{00000000-0005-0000-0000-0000134F0000}"/>
    <cellStyle name="표준 2 2 5 2 4 2 4" xfId="20246" xr:uid="{00000000-0005-0000-0000-0000144F0000}"/>
    <cellStyle name="표준 2 2 5 2 4 2 4 2" xfId="20247" xr:uid="{00000000-0005-0000-0000-0000154F0000}"/>
    <cellStyle name="표준 2 2 5 2 4 2 4 2 2" xfId="20248" xr:uid="{00000000-0005-0000-0000-0000164F0000}"/>
    <cellStyle name="표준 2 2 5 2 4 2 4 3" xfId="20249" xr:uid="{00000000-0005-0000-0000-0000174F0000}"/>
    <cellStyle name="표준 2 2 5 2 4 2 5" xfId="20250" xr:uid="{00000000-0005-0000-0000-0000184F0000}"/>
    <cellStyle name="표준 2 2 5 2 4 2 5 2" xfId="20251" xr:uid="{00000000-0005-0000-0000-0000194F0000}"/>
    <cellStyle name="표준 2 2 5 2 4 2 5 2 2" xfId="20252" xr:uid="{00000000-0005-0000-0000-00001A4F0000}"/>
    <cellStyle name="표준 2 2 5 2 4 2 5 3" xfId="20253" xr:uid="{00000000-0005-0000-0000-00001B4F0000}"/>
    <cellStyle name="표준 2 2 5 2 4 2 6" xfId="20254" xr:uid="{00000000-0005-0000-0000-00001C4F0000}"/>
    <cellStyle name="표준 2 2 5 2 4 2 6 2" xfId="20255" xr:uid="{00000000-0005-0000-0000-00001D4F0000}"/>
    <cellStyle name="표준 2 2 5 2 4 2 7" xfId="20256" xr:uid="{00000000-0005-0000-0000-00001E4F0000}"/>
    <cellStyle name="표준 2 2 5 2 4 2 8" xfId="20257" xr:uid="{00000000-0005-0000-0000-00001F4F0000}"/>
    <cellStyle name="표준 2 2 5 2 4 3" xfId="20258" xr:uid="{00000000-0005-0000-0000-0000204F0000}"/>
    <cellStyle name="표준 2 2 5 2 4 3 2" xfId="20259" xr:uid="{00000000-0005-0000-0000-0000214F0000}"/>
    <cellStyle name="표준 2 2 5 2 4 3 2 2" xfId="20260" xr:uid="{00000000-0005-0000-0000-0000224F0000}"/>
    <cellStyle name="표준 2 2 5 2 4 3 2 2 2" xfId="20261" xr:uid="{00000000-0005-0000-0000-0000234F0000}"/>
    <cellStyle name="표준 2 2 5 2 4 3 2 3" xfId="20262" xr:uid="{00000000-0005-0000-0000-0000244F0000}"/>
    <cellStyle name="표준 2 2 5 2 4 3 3" xfId="20263" xr:uid="{00000000-0005-0000-0000-0000254F0000}"/>
    <cellStyle name="표준 2 2 5 2 4 3 3 2" xfId="20264" xr:uid="{00000000-0005-0000-0000-0000264F0000}"/>
    <cellStyle name="표준 2 2 5 2 4 3 3 2 2" xfId="20265" xr:uid="{00000000-0005-0000-0000-0000274F0000}"/>
    <cellStyle name="표준 2 2 5 2 4 3 3 3" xfId="20266" xr:uid="{00000000-0005-0000-0000-0000284F0000}"/>
    <cellStyle name="표준 2 2 5 2 4 3 4" xfId="20267" xr:uid="{00000000-0005-0000-0000-0000294F0000}"/>
    <cellStyle name="표준 2 2 5 2 4 3 4 2" xfId="20268" xr:uid="{00000000-0005-0000-0000-00002A4F0000}"/>
    <cellStyle name="표준 2 2 5 2 4 3 4 2 2" xfId="20269" xr:uid="{00000000-0005-0000-0000-00002B4F0000}"/>
    <cellStyle name="표준 2 2 5 2 4 3 4 3" xfId="20270" xr:uid="{00000000-0005-0000-0000-00002C4F0000}"/>
    <cellStyle name="표준 2 2 5 2 4 3 5" xfId="20271" xr:uid="{00000000-0005-0000-0000-00002D4F0000}"/>
    <cellStyle name="표준 2 2 5 2 4 3 5 2" xfId="20272" xr:uid="{00000000-0005-0000-0000-00002E4F0000}"/>
    <cellStyle name="표준 2 2 5 2 4 3 6" xfId="20273" xr:uid="{00000000-0005-0000-0000-00002F4F0000}"/>
    <cellStyle name="표준 2 2 5 2 4 4" xfId="20274" xr:uid="{00000000-0005-0000-0000-0000304F0000}"/>
    <cellStyle name="표준 2 2 5 2 4 4 2" xfId="20275" xr:uid="{00000000-0005-0000-0000-0000314F0000}"/>
    <cellStyle name="표준 2 2 5 2 4 4 2 2" xfId="20276" xr:uid="{00000000-0005-0000-0000-0000324F0000}"/>
    <cellStyle name="표준 2 2 5 2 4 4 3" xfId="20277" xr:uid="{00000000-0005-0000-0000-0000334F0000}"/>
    <cellStyle name="표준 2 2 5 2 4 5" xfId="20278" xr:uid="{00000000-0005-0000-0000-0000344F0000}"/>
    <cellStyle name="표준 2 2 5 2 4 5 2" xfId="20279" xr:uid="{00000000-0005-0000-0000-0000354F0000}"/>
    <cellStyle name="표준 2 2 5 2 4 5 2 2" xfId="20280" xr:uid="{00000000-0005-0000-0000-0000364F0000}"/>
    <cellStyle name="표준 2 2 5 2 4 5 3" xfId="20281" xr:uid="{00000000-0005-0000-0000-0000374F0000}"/>
    <cellStyle name="표준 2 2 5 2 4 6" xfId="20282" xr:uid="{00000000-0005-0000-0000-0000384F0000}"/>
    <cellStyle name="표준 2 2 5 2 4 6 2" xfId="20283" xr:uid="{00000000-0005-0000-0000-0000394F0000}"/>
    <cellStyle name="표준 2 2 5 2 4 6 2 2" xfId="20284" xr:uid="{00000000-0005-0000-0000-00003A4F0000}"/>
    <cellStyle name="표준 2 2 5 2 4 6 3" xfId="20285" xr:uid="{00000000-0005-0000-0000-00003B4F0000}"/>
    <cellStyle name="표준 2 2 5 2 4 7" xfId="20286" xr:uid="{00000000-0005-0000-0000-00003C4F0000}"/>
    <cellStyle name="표준 2 2 5 2 4 7 2" xfId="20287" xr:uid="{00000000-0005-0000-0000-00003D4F0000}"/>
    <cellStyle name="표준 2 2 5 2 4 7 2 2" xfId="20288" xr:uid="{00000000-0005-0000-0000-00003E4F0000}"/>
    <cellStyle name="표준 2 2 5 2 4 7 3" xfId="20289" xr:uid="{00000000-0005-0000-0000-00003F4F0000}"/>
    <cellStyle name="표준 2 2 5 2 4 8" xfId="20290" xr:uid="{00000000-0005-0000-0000-0000404F0000}"/>
    <cellStyle name="표준 2 2 5 2 4 8 2" xfId="20291" xr:uid="{00000000-0005-0000-0000-0000414F0000}"/>
    <cellStyle name="표준 2 2 5 2 4 9" xfId="20292" xr:uid="{00000000-0005-0000-0000-0000424F0000}"/>
    <cellStyle name="표준 2 2 5 2 5" xfId="20293" xr:uid="{00000000-0005-0000-0000-0000434F0000}"/>
    <cellStyle name="표준 2 2 5 2 5 2" xfId="20294" xr:uid="{00000000-0005-0000-0000-0000444F0000}"/>
    <cellStyle name="표준 2 2 5 2 5 2 2" xfId="20295" xr:uid="{00000000-0005-0000-0000-0000454F0000}"/>
    <cellStyle name="표준 2 2 5 2 5 2 2 2" xfId="20296" xr:uid="{00000000-0005-0000-0000-0000464F0000}"/>
    <cellStyle name="표준 2 2 5 2 5 2 2 2 2" xfId="20297" xr:uid="{00000000-0005-0000-0000-0000474F0000}"/>
    <cellStyle name="표준 2 2 5 2 5 2 2 3" xfId="20298" xr:uid="{00000000-0005-0000-0000-0000484F0000}"/>
    <cellStyle name="표준 2 2 5 2 5 2 3" xfId="20299" xr:uid="{00000000-0005-0000-0000-0000494F0000}"/>
    <cellStyle name="표준 2 2 5 2 5 2 3 2" xfId="20300" xr:uid="{00000000-0005-0000-0000-00004A4F0000}"/>
    <cellStyle name="표준 2 2 5 2 5 2 3 2 2" xfId="20301" xr:uid="{00000000-0005-0000-0000-00004B4F0000}"/>
    <cellStyle name="표준 2 2 5 2 5 2 3 3" xfId="20302" xr:uid="{00000000-0005-0000-0000-00004C4F0000}"/>
    <cellStyle name="표준 2 2 5 2 5 2 4" xfId="20303" xr:uid="{00000000-0005-0000-0000-00004D4F0000}"/>
    <cellStyle name="표준 2 2 5 2 5 2 4 2" xfId="20304" xr:uid="{00000000-0005-0000-0000-00004E4F0000}"/>
    <cellStyle name="표준 2 2 5 2 5 2 4 2 2" xfId="20305" xr:uid="{00000000-0005-0000-0000-00004F4F0000}"/>
    <cellStyle name="표준 2 2 5 2 5 2 4 3" xfId="20306" xr:uid="{00000000-0005-0000-0000-0000504F0000}"/>
    <cellStyle name="표준 2 2 5 2 5 2 5" xfId="20307" xr:uid="{00000000-0005-0000-0000-0000514F0000}"/>
    <cellStyle name="표준 2 2 5 2 5 2 5 2" xfId="20308" xr:uid="{00000000-0005-0000-0000-0000524F0000}"/>
    <cellStyle name="표준 2 2 5 2 5 2 6" xfId="20309" xr:uid="{00000000-0005-0000-0000-0000534F0000}"/>
    <cellStyle name="표준 2 2 5 2 5 3" xfId="20310" xr:uid="{00000000-0005-0000-0000-0000544F0000}"/>
    <cellStyle name="표준 2 2 5 2 5 3 2" xfId="20311" xr:uid="{00000000-0005-0000-0000-0000554F0000}"/>
    <cellStyle name="표준 2 2 5 2 5 3 2 2" xfId="20312" xr:uid="{00000000-0005-0000-0000-0000564F0000}"/>
    <cellStyle name="표준 2 2 5 2 5 3 3" xfId="20313" xr:uid="{00000000-0005-0000-0000-0000574F0000}"/>
    <cellStyle name="표준 2 2 5 2 5 4" xfId="20314" xr:uid="{00000000-0005-0000-0000-0000584F0000}"/>
    <cellStyle name="표준 2 2 5 2 5 4 2" xfId="20315" xr:uid="{00000000-0005-0000-0000-0000594F0000}"/>
    <cellStyle name="표준 2 2 5 2 5 4 2 2" xfId="20316" xr:uid="{00000000-0005-0000-0000-00005A4F0000}"/>
    <cellStyle name="표준 2 2 5 2 5 4 3" xfId="20317" xr:uid="{00000000-0005-0000-0000-00005B4F0000}"/>
    <cellStyle name="표준 2 2 5 2 5 5" xfId="20318" xr:uid="{00000000-0005-0000-0000-00005C4F0000}"/>
    <cellStyle name="표준 2 2 5 2 5 5 2" xfId="20319" xr:uid="{00000000-0005-0000-0000-00005D4F0000}"/>
    <cellStyle name="표준 2 2 5 2 5 5 2 2" xfId="20320" xr:uid="{00000000-0005-0000-0000-00005E4F0000}"/>
    <cellStyle name="표준 2 2 5 2 5 5 3" xfId="20321" xr:uid="{00000000-0005-0000-0000-00005F4F0000}"/>
    <cellStyle name="표준 2 2 5 2 5 6" xfId="20322" xr:uid="{00000000-0005-0000-0000-0000604F0000}"/>
    <cellStyle name="표준 2 2 5 2 5 6 2" xfId="20323" xr:uid="{00000000-0005-0000-0000-0000614F0000}"/>
    <cellStyle name="표준 2 2 5 2 5 7" xfId="20324" xr:uid="{00000000-0005-0000-0000-0000624F0000}"/>
    <cellStyle name="표준 2 2 5 2 5 8" xfId="20325" xr:uid="{00000000-0005-0000-0000-0000634F0000}"/>
    <cellStyle name="표준 2 2 5 2 6" xfId="20326" xr:uid="{00000000-0005-0000-0000-0000644F0000}"/>
    <cellStyle name="표준 2 2 5 2 6 2" xfId="20327" xr:uid="{00000000-0005-0000-0000-0000654F0000}"/>
    <cellStyle name="표준 2 2 5 2 6 2 2" xfId="20328" xr:uid="{00000000-0005-0000-0000-0000664F0000}"/>
    <cellStyle name="표준 2 2 5 2 6 2 2 2" xfId="20329" xr:uid="{00000000-0005-0000-0000-0000674F0000}"/>
    <cellStyle name="표준 2 2 5 2 6 2 3" xfId="20330" xr:uid="{00000000-0005-0000-0000-0000684F0000}"/>
    <cellStyle name="표준 2 2 5 2 6 3" xfId="20331" xr:uid="{00000000-0005-0000-0000-0000694F0000}"/>
    <cellStyle name="표준 2 2 5 2 6 3 2" xfId="20332" xr:uid="{00000000-0005-0000-0000-00006A4F0000}"/>
    <cellStyle name="표준 2 2 5 2 6 3 2 2" xfId="20333" xr:uid="{00000000-0005-0000-0000-00006B4F0000}"/>
    <cellStyle name="표준 2 2 5 2 6 3 3" xfId="20334" xr:uid="{00000000-0005-0000-0000-00006C4F0000}"/>
    <cellStyle name="표준 2 2 5 2 6 4" xfId="20335" xr:uid="{00000000-0005-0000-0000-00006D4F0000}"/>
    <cellStyle name="표준 2 2 5 2 6 4 2" xfId="20336" xr:uid="{00000000-0005-0000-0000-00006E4F0000}"/>
    <cellStyle name="표준 2 2 5 2 6 4 2 2" xfId="20337" xr:uid="{00000000-0005-0000-0000-00006F4F0000}"/>
    <cellStyle name="표준 2 2 5 2 6 4 3" xfId="20338" xr:uid="{00000000-0005-0000-0000-0000704F0000}"/>
    <cellStyle name="표준 2 2 5 2 6 5" xfId="20339" xr:uid="{00000000-0005-0000-0000-0000714F0000}"/>
    <cellStyle name="표준 2 2 5 2 6 5 2" xfId="20340" xr:uid="{00000000-0005-0000-0000-0000724F0000}"/>
    <cellStyle name="표준 2 2 5 2 6 6" xfId="20341" xr:uid="{00000000-0005-0000-0000-0000734F0000}"/>
    <cellStyle name="표준 2 2 5 2 7" xfId="20342" xr:uid="{00000000-0005-0000-0000-0000744F0000}"/>
    <cellStyle name="표준 2 2 5 2 7 2" xfId="20343" xr:uid="{00000000-0005-0000-0000-0000754F0000}"/>
    <cellStyle name="표준 2 2 5 2 7 2 2" xfId="20344" xr:uid="{00000000-0005-0000-0000-0000764F0000}"/>
    <cellStyle name="표준 2 2 5 2 7 2 2 2" xfId="20345" xr:uid="{00000000-0005-0000-0000-0000774F0000}"/>
    <cellStyle name="표준 2 2 5 2 7 2 3" xfId="20346" xr:uid="{00000000-0005-0000-0000-0000784F0000}"/>
    <cellStyle name="표준 2 2 5 2 7 3" xfId="20347" xr:uid="{00000000-0005-0000-0000-0000794F0000}"/>
    <cellStyle name="표준 2 2 5 2 7 3 2" xfId="20348" xr:uid="{00000000-0005-0000-0000-00007A4F0000}"/>
    <cellStyle name="표준 2 2 5 2 7 3 2 2" xfId="20349" xr:uid="{00000000-0005-0000-0000-00007B4F0000}"/>
    <cellStyle name="표준 2 2 5 2 7 3 3" xfId="20350" xr:uid="{00000000-0005-0000-0000-00007C4F0000}"/>
    <cellStyle name="표준 2 2 5 2 7 4" xfId="20351" xr:uid="{00000000-0005-0000-0000-00007D4F0000}"/>
    <cellStyle name="표준 2 2 5 2 7 4 2" xfId="20352" xr:uid="{00000000-0005-0000-0000-00007E4F0000}"/>
    <cellStyle name="표준 2 2 5 2 7 4 2 2" xfId="20353" xr:uid="{00000000-0005-0000-0000-00007F4F0000}"/>
    <cellStyle name="표준 2 2 5 2 7 4 3" xfId="20354" xr:uid="{00000000-0005-0000-0000-0000804F0000}"/>
    <cellStyle name="표준 2 2 5 2 7 5" xfId="20355" xr:uid="{00000000-0005-0000-0000-0000814F0000}"/>
    <cellStyle name="표준 2 2 5 2 7 5 2" xfId="20356" xr:uid="{00000000-0005-0000-0000-0000824F0000}"/>
    <cellStyle name="표준 2 2 5 2 7 6" xfId="20357" xr:uid="{00000000-0005-0000-0000-0000834F0000}"/>
    <cellStyle name="표준 2 2 5 2 8" xfId="20358" xr:uid="{00000000-0005-0000-0000-0000844F0000}"/>
    <cellStyle name="표준 2 2 5 2 8 2" xfId="20359" xr:uid="{00000000-0005-0000-0000-0000854F0000}"/>
    <cellStyle name="표준 2 2 5 2 8 2 2" xfId="20360" xr:uid="{00000000-0005-0000-0000-0000864F0000}"/>
    <cellStyle name="표준 2 2 5 2 8 3" xfId="20361" xr:uid="{00000000-0005-0000-0000-0000874F0000}"/>
    <cellStyle name="표준 2 2 5 2 9" xfId="20362" xr:uid="{00000000-0005-0000-0000-0000884F0000}"/>
    <cellStyle name="표준 2 2 5 2 9 2" xfId="20363" xr:uid="{00000000-0005-0000-0000-0000894F0000}"/>
    <cellStyle name="표준 2 2 5 2 9 2 2" xfId="20364" xr:uid="{00000000-0005-0000-0000-00008A4F0000}"/>
    <cellStyle name="표준 2 2 5 2 9 3" xfId="20365" xr:uid="{00000000-0005-0000-0000-00008B4F0000}"/>
    <cellStyle name="표준 2 2 5 3" xfId="20366" xr:uid="{00000000-0005-0000-0000-00008C4F0000}"/>
    <cellStyle name="표준 2 2 5 3 10" xfId="20367" xr:uid="{00000000-0005-0000-0000-00008D4F0000}"/>
    <cellStyle name="표준 2 2 5 3 11" xfId="20368" xr:uid="{00000000-0005-0000-0000-00008E4F0000}"/>
    <cellStyle name="표준 2 2 5 3 2" xfId="20369" xr:uid="{00000000-0005-0000-0000-00008F4F0000}"/>
    <cellStyle name="표준 2 2 5 3 2 2" xfId="20370" xr:uid="{00000000-0005-0000-0000-0000904F0000}"/>
    <cellStyle name="표준 2 2 5 3 2 2 2" xfId="20371" xr:uid="{00000000-0005-0000-0000-0000914F0000}"/>
    <cellStyle name="표준 2 2 5 3 2 2 2 2" xfId="20372" xr:uid="{00000000-0005-0000-0000-0000924F0000}"/>
    <cellStyle name="표준 2 2 5 3 2 2 2 2 2" xfId="20373" xr:uid="{00000000-0005-0000-0000-0000934F0000}"/>
    <cellStyle name="표준 2 2 5 3 2 2 2 3" xfId="20374" xr:uid="{00000000-0005-0000-0000-0000944F0000}"/>
    <cellStyle name="표준 2 2 5 3 2 2 3" xfId="20375" xr:uid="{00000000-0005-0000-0000-0000954F0000}"/>
    <cellStyle name="표준 2 2 5 3 2 2 3 2" xfId="20376" xr:uid="{00000000-0005-0000-0000-0000964F0000}"/>
    <cellStyle name="표준 2 2 5 3 2 2 3 2 2" xfId="20377" xr:uid="{00000000-0005-0000-0000-0000974F0000}"/>
    <cellStyle name="표준 2 2 5 3 2 2 3 3" xfId="20378" xr:uid="{00000000-0005-0000-0000-0000984F0000}"/>
    <cellStyle name="표준 2 2 5 3 2 2 4" xfId="20379" xr:uid="{00000000-0005-0000-0000-0000994F0000}"/>
    <cellStyle name="표준 2 2 5 3 2 2 4 2" xfId="20380" xr:uid="{00000000-0005-0000-0000-00009A4F0000}"/>
    <cellStyle name="표준 2 2 5 3 2 2 4 2 2" xfId="20381" xr:uid="{00000000-0005-0000-0000-00009B4F0000}"/>
    <cellStyle name="표준 2 2 5 3 2 2 4 3" xfId="20382" xr:uid="{00000000-0005-0000-0000-00009C4F0000}"/>
    <cellStyle name="표준 2 2 5 3 2 2 5" xfId="20383" xr:uid="{00000000-0005-0000-0000-00009D4F0000}"/>
    <cellStyle name="표준 2 2 5 3 2 2 5 2" xfId="20384" xr:uid="{00000000-0005-0000-0000-00009E4F0000}"/>
    <cellStyle name="표준 2 2 5 3 2 2 6" xfId="20385" xr:uid="{00000000-0005-0000-0000-00009F4F0000}"/>
    <cellStyle name="표준 2 2 5 3 2 3" xfId="20386" xr:uid="{00000000-0005-0000-0000-0000A04F0000}"/>
    <cellStyle name="표준 2 2 5 3 2 3 2" xfId="20387" xr:uid="{00000000-0005-0000-0000-0000A14F0000}"/>
    <cellStyle name="표준 2 2 5 3 2 3 2 2" xfId="20388" xr:uid="{00000000-0005-0000-0000-0000A24F0000}"/>
    <cellStyle name="표준 2 2 5 3 2 3 3" xfId="20389" xr:uid="{00000000-0005-0000-0000-0000A34F0000}"/>
    <cellStyle name="표준 2 2 5 3 2 4" xfId="20390" xr:uid="{00000000-0005-0000-0000-0000A44F0000}"/>
    <cellStyle name="표준 2 2 5 3 2 4 2" xfId="20391" xr:uid="{00000000-0005-0000-0000-0000A54F0000}"/>
    <cellStyle name="표준 2 2 5 3 2 4 2 2" xfId="20392" xr:uid="{00000000-0005-0000-0000-0000A64F0000}"/>
    <cellStyle name="표준 2 2 5 3 2 4 3" xfId="20393" xr:uid="{00000000-0005-0000-0000-0000A74F0000}"/>
    <cellStyle name="표준 2 2 5 3 2 5" xfId="20394" xr:uid="{00000000-0005-0000-0000-0000A84F0000}"/>
    <cellStyle name="표준 2 2 5 3 2 5 2" xfId="20395" xr:uid="{00000000-0005-0000-0000-0000A94F0000}"/>
    <cellStyle name="표준 2 2 5 3 2 5 2 2" xfId="20396" xr:uid="{00000000-0005-0000-0000-0000AA4F0000}"/>
    <cellStyle name="표준 2 2 5 3 2 5 3" xfId="20397" xr:uid="{00000000-0005-0000-0000-0000AB4F0000}"/>
    <cellStyle name="표준 2 2 5 3 2 6" xfId="20398" xr:uid="{00000000-0005-0000-0000-0000AC4F0000}"/>
    <cellStyle name="표준 2 2 5 3 2 6 2" xfId="20399" xr:uid="{00000000-0005-0000-0000-0000AD4F0000}"/>
    <cellStyle name="표준 2 2 5 3 2 6 2 2" xfId="20400" xr:uid="{00000000-0005-0000-0000-0000AE4F0000}"/>
    <cellStyle name="표준 2 2 5 3 2 6 3" xfId="20401" xr:uid="{00000000-0005-0000-0000-0000AF4F0000}"/>
    <cellStyle name="표준 2 2 5 3 2 7" xfId="20402" xr:uid="{00000000-0005-0000-0000-0000B04F0000}"/>
    <cellStyle name="표준 2 2 5 3 2 7 2" xfId="20403" xr:uid="{00000000-0005-0000-0000-0000B14F0000}"/>
    <cellStyle name="표준 2 2 5 3 2 8" xfId="20404" xr:uid="{00000000-0005-0000-0000-0000B24F0000}"/>
    <cellStyle name="표준 2 2 5 3 2 9" xfId="20405" xr:uid="{00000000-0005-0000-0000-0000B34F0000}"/>
    <cellStyle name="표준 2 2 5 3 3" xfId="20406" xr:uid="{00000000-0005-0000-0000-0000B44F0000}"/>
    <cellStyle name="표준 2 2 5 3 3 2" xfId="20407" xr:uid="{00000000-0005-0000-0000-0000B54F0000}"/>
    <cellStyle name="표준 2 2 5 3 3 2 2" xfId="20408" xr:uid="{00000000-0005-0000-0000-0000B64F0000}"/>
    <cellStyle name="표준 2 2 5 3 3 2 2 2" xfId="20409" xr:uid="{00000000-0005-0000-0000-0000B74F0000}"/>
    <cellStyle name="표준 2 2 5 3 3 2 3" xfId="20410" xr:uid="{00000000-0005-0000-0000-0000B84F0000}"/>
    <cellStyle name="표준 2 2 5 3 3 3" xfId="20411" xr:uid="{00000000-0005-0000-0000-0000B94F0000}"/>
    <cellStyle name="표준 2 2 5 3 3 3 2" xfId="20412" xr:uid="{00000000-0005-0000-0000-0000BA4F0000}"/>
    <cellStyle name="표준 2 2 5 3 3 3 2 2" xfId="20413" xr:uid="{00000000-0005-0000-0000-0000BB4F0000}"/>
    <cellStyle name="표준 2 2 5 3 3 3 3" xfId="20414" xr:uid="{00000000-0005-0000-0000-0000BC4F0000}"/>
    <cellStyle name="표준 2 2 5 3 3 4" xfId="20415" xr:uid="{00000000-0005-0000-0000-0000BD4F0000}"/>
    <cellStyle name="표준 2 2 5 3 3 4 2" xfId="20416" xr:uid="{00000000-0005-0000-0000-0000BE4F0000}"/>
    <cellStyle name="표준 2 2 5 3 3 4 2 2" xfId="20417" xr:uid="{00000000-0005-0000-0000-0000BF4F0000}"/>
    <cellStyle name="표준 2 2 5 3 3 4 3" xfId="20418" xr:uid="{00000000-0005-0000-0000-0000C04F0000}"/>
    <cellStyle name="표준 2 2 5 3 3 5" xfId="20419" xr:uid="{00000000-0005-0000-0000-0000C14F0000}"/>
    <cellStyle name="표준 2 2 5 3 3 5 2" xfId="20420" xr:uid="{00000000-0005-0000-0000-0000C24F0000}"/>
    <cellStyle name="표준 2 2 5 3 3 6" xfId="20421" xr:uid="{00000000-0005-0000-0000-0000C34F0000}"/>
    <cellStyle name="표준 2 2 5 3 4" xfId="20422" xr:uid="{00000000-0005-0000-0000-0000C44F0000}"/>
    <cellStyle name="표준 2 2 5 3 4 2" xfId="20423" xr:uid="{00000000-0005-0000-0000-0000C54F0000}"/>
    <cellStyle name="표준 2 2 5 3 4 2 2" xfId="20424" xr:uid="{00000000-0005-0000-0000-0000C64F0000}"/>
    <cellStyle name="표준 2 2 5 3 4 2 2 2" xfId="20425" xr:uid="{00000000-0005-0000-0000-0000C74F0000}"/>
    <cellStyle name="표준 2 2 5 3 4 2 3" xfId="20426" xr:uid="{00000000-0005-0000-0000-0000C84F0000}"/>
    <cellStyle name="표준 2 2 5 3 4 3" xfId="20427" xr:uid="{00000000-0005-0000-0000-0000C94F0000}"/>
    <cellStyle name="표준 2 2 5 3 4 3 2" xfId="20428" xr:uid="{00000000-0005-0000-0000-0000CA4F0000}"/>
    <cellStyle name="표준 2 2 5 3 4 3 2 2" xfId="20429" xr:uid="{00000000-0005-0000-0000-0000CB4F0000}"/>
    <cellStyle name="표준 2 2 5 3 4 3 3" xfId="20430" xr:uid="{00000000-0005-0000-0000-0000CC4F0000}"/>
    <cellStyle name="표준 2 2 5 3 4 4" xfId="20431" xr:uid="{00000000-0005-0000-0000-0000CD4F0000}"/>
    <cellStyle name="표준 2 2 5 3 4 4 2" xfId="20432" xr:uid="{00000000-0005-0000-0000-0000CE4F0000}"/>
    <cellStyle name="표준 2 2 5 3 4 4 2 2" xfId="20433" xr:uid="{00000000-0005-0000-0000-0000CF4F0000}"/>
    <cellStyle name="표준 2 2 5 3 4 4 3" xfId="20434" xr:uid="{00000000-0005-0000-0000-0000D04F0000}"/>
    <cellStyle name="표준 2 2 5 3 4 5" xfId="20435" xr:uid="{00000000-0005-0000-0000-0000D14F0000}"/>
    <cellStyle name="표준 2 2 5 3 4 5 2" xfId="20436" xr:uid="{00000000-0005-0000-0000-0000D24F0000}"/>
    <cellStyle name="표준 2 2 5 3 4 6" xfId="20437" xr:uid="{00000000-0005-0000-0000-0000D34F0000}"/>
    <cellStyle name="표준 2 2 5 3 5" xfId="20438" xr:uid="{00000000-0005-0000-0000-0000D44F0000}"/>
    <cellStyle name="표준 2 2 5 3 5 2" xfId="20439" xr:uid="{00000000-0005-0000-0000-0000D54F0000}"/>
    <cellStyle name="표준 2 2 5 3 5 2 2" xfId="20440" xr:uid="{00000000-0005-0000-0000-0000D64F0000}"/>
    <cellStyle name="표준 2 2 5 3 5 3" xfId="20441" xr:uid="{00000000-0005-0000-0000-0000D74F0000}"/>
    <cellStyle name="표준 2 2 5 3 6" xfId="20442" xr:uid="{00000000-0005-0000-0000-0000D84F0000}"/>
    <cellStyle name="표준 2 2 5 3 6 2" xfId="20443" xr:uid="{00000000-0005-0000-0000-0000D94F0000}"/>
    <cellStyle name="표준 2 2 5 3 6 2 2" xfId="20444" xr:uid="{00000000-0005-0000-0000-0000DA4F0000}"/>
    <cellStyle name="표준 2 2 5 3 6 3" xfId="20445" xr:uid="{00000000-0005-0000-0000-0000DB4F0000}"/>
    <cellStyle name="표준 2 2 5 3 7" xfId="20446" xr:uid="{00000000-0005-0000-0000-0000DC4F0000}"/>
    <cellStyle name="표준 2 2 5 3 7 2" xfId="20447" xr:uid="{00000000-0005-0000-0000-0000DD4F0000}"/>
    <cellStyle name="표준 2 2 5 3 7 2 2" xfId="20448" xr:uid="{00000000-0005-0000-0000-0000DE4F0000}"/>
    <cellStyle name="표준 2 2 5 3 7 3" xfId="20449" xr:uid="{00000000-0005-0000-0000-0000DF4F0000}"/>
    <cellStyle name="표준 2 2 5 3 8" xfId="20450" xr:uid="{00000000-0005-0000-0000-0000E04F0000}"/>
    <cellStyle name="표준 2 2 5 3 8 2" xfId="20451" xr:uid="{00000000-0005-0000-0000-0000E14F0000}"/>
    <cellStyle name="표준 2 2 5 3 8 2 2" xfId="20452" xr:uid="{00000000-0005-0000-0000-0000E24F0000}"/>
    <cellStyle name="표준 2 2 5 3 8 3" xfId="20453" xr:uid="{00000000-0005-0000-0000-0000E34F0000}"/>
    <cellStyle name="표준 2 2 5 3 9" xfId="20454" xr:uid="{00000000-0005-0000-0000-0000E44F0000}"/>
    <cellStyle name="표준 2 2 5 3 9 2" xfId="20455" xr:uid="{00000000-0005-0000-0000-0000E54F0000}"/>
    <cellStyle name="표준 2 2 5 4" xfId="20456" xr:uid="{00000000-0005-0000-0000-0000E64F0000}"/>
    <cellStyle name="표준 2 2 5 4 10" xfId="20457" xr:uid="{00000000-0005-0000-0000-0000E74F0000}"/>
    <cellStyle name="표준 2 2 5 4 11" xfId="20458" xr:uid="{00000000-0005-0000-0000-0000E84F0000}"/>
    <cellStyle name="표준 2 2 5 4 2" xfId="20459" xr:uid="{00000000-0005-0000-0000-0000E94F0000}"/>
    <cellStyle name="표준 2 2 5 4 2 2" xfId="20460" xr:uid="{00000000-0005-0000-0000-0000EA4F0000}"/>
    <cellStyle name="표준 2 2 5 4 2 2 2" xfId="20461" xr:uid="{00000000-0005-0000-0000-0000EB4F0000}"/>
    <cellStyle name="표준 2 2 5 4 2 2 2 2" xfId="20462" xr:uid="{00000000-0005-0000-0000-0000EC4F0000}"/>
    <cellStyle name="표준 2 2 5 4 2 2 2 2 2" xfId="20463" xr:uid="{00000000-0005-0000-0000-0000ED4F0000}"/>
    <cellStyle name="표준 2 2 5 4 2 2 2 3" xfId="20464" xr:uid="{00000000-0005-0000-0000-0000EE4F0000}"/>
    <cellStyle name="표준 2 2 5 4 2 2 3" xfId="20465" xr:uid="{00000000-0005-0000-0000-0000EF4F0000}"/>
    <cellStyle name="표준 2 2 5 4 2 2 3 2" xfId="20466" xr:uid="{00000000-0005-0000-0000-0000F04F0000}"/>
    <cellStyle name="표준 2 2 5 4 2 2 3 2 2" xfId="20467" xr:uid="{00000000-0005-0000-0000-0000F14F0000}"/>
    <cellStyle name="표준 2 2 5 4 2 2 3 3" xfId="20468" xr:uid="{00000000-0005-0000-0000-0000F24F0000}"/>
    <cellStyle name="표준 2 2 5 4 2 2 4" xfId="20469" xr:uid="{00000000-0005-0000-0000-0000F34F0000}"/>
    <cellStyle name="표준 2 2 5 4 2 2 4 2" xfId="20470" xr:uid="{00000000-0005-0000-0000-0000F44F0000}"/>
    <cellStyle name="표준 2 2 5 4 2 2 4 2 2" xfId="20471" xr:uid="{00000000-0005-0000-0000-0000F54F0000}"/>
    <cellStyle name="표준 2 2 5 4 2 2 4 3" xfId="20472" xr:uid="{00000000-0005-0000-0000-0000F64F0000}"/>
    <cellStyle name="표준 2 2 5 4 2 2 5" xfId="20473" xr:uid="{00000000-0005-0000-0000-0000F74F0000}"/>
    <cellStyle name="표준 2 2 5 4 2 2 5 2" xfId="20474" xr:uid="{00000000-0005-0000-0000-0000F84F0000}"/>
    <cellStyle name="표준 2 2 5 4 2 2 6" xfId="20475" xr:uid="{00000000-0005-0000-0000-0000F94F0000}"/>
    <cellStyle name="표준 2 2 5 4 2 3" xfId="20476" xr:uid="{00000000-0005-0000-0000-0000FA4F0000}"/>
    <cellStyle name="표준 2 2 5 4 2 3 2" xfId="20477" xr:uid="{00000000-0005-0000-0000-0000FB4F0000}"/>
    <cellStyle name="표준 2 2 5 4 2 3 2 2" xfId="20478" xr:uid="{00000000-0005-0000-0000-0000FC4F0000}"/>
    <cellStyle name="표준 2 2 5 4 2 3 3" xfId="20479" xr:uid="{00000000-0005-0000-0000-0000FD4F0000}"/>
    <cellStyle name="표준 2 2 5 4 2 4" xfId="20480" xr:uid="{00000000-0005-0000-0000-0000FE4F0000}"/>
    <cellStyle name="표준 2 2 5 4 2 4 2" xfId="20481" xr:uid="{00000000-0005-0000-0000-0000FF4F0000}"/>
    <cellStyle name="표준 2 2 5 4 2 4 2 2" xfId="20482" xr:uid="{00000000-0005-0000-0000-000000500000}"/>
    <cellStyle name="표준 2 2 5 4 2 4 3" xfId="20483" xr:uid="{00000000-0005-0000-0000-000001500000}"/>
    <cellStyle name="표준 2 2 5 4 2 5" xfId="20484" xr:uid="{00000000-0005-0000-0000-000002500000}"/>
    <cellStyle name="표준 2 2 5 4 2 5 2" xfId="20485" xr:uid="{00000000-0005-0000-0000-000003500000}"/>
    <cellStyle name="표준 2 2 5 4 2 5 2 2" xfId="20486" xr:uid="{00000000-0005-0000-0000-000004500000}"/>
    <cellStyle name="표준 2 2 5 4 2 5 3" xfId="20487" xr:uid="{00000000-0005-0000-0000-000005500000}"/>
    <cellStyle name="표준 2 2 5 4 2 6" xfId="20488" xr:uid="{00000000-0005-0000-0000-000006500000}"/>
    <cellStyle name="표준 2 2 5 4 2 6 2" xfId="20489" xr:uid="{00000000-0005-0000-0000-000007500000}"/>
    <cellStyle name="표준 2 2 5 4 2 6 2 2" xfId="20490" xr:uid="{00000000-0005-0000-0000-000008500000}"/>
    <cellStyle name="표준 2 2 5 4 2 6 3" xfId="20491" xr:uid="{00000000-0005-0000-0000-000009500000}"/>
    <cellStyle name="표준 2 2 5 4 2 7" xfId="20492" xr:uid="{00000000-0005-0000-0000-00000A500000}"/>
    <cellStyle name="표준 2 2 5 4 2 7 2" xfId="20493" xr:uid="{00000000-0005-0000-0000-00000B500000}"/>
    <cellStyle name="표준 2 2 5 4 2 8" xfId="20494" xr:uid="{00000000-0005-0000-0000-00000C500000}"/>
    <cellStyle name="표준 2 2 5 4 2 9" xfId="20495" xr:uid="{00000000-0005-0000-0000-00000D500000}"/>
    <cellStyle name="표준 2 2 5 4 3" xfId="20496" xr:uid="{00000000-0005-0000-0000-00000E500000}"/>
    <cellStyle name="표준 2 2 5 4 3 2" xfId="20497" xr:uid="{00000000-0005-0000-0000-00000F500000}"/>
    <cellStyle name="표준 2 2 5 4 3 2 2" xfId="20498" xr:uid="{00000000-0005-0000-0000-000010500000}"/>
    <cellStyle name="표준 2 2 5 4 3 2 2 2" xfId="20499" xr:uid="{00000000-0005-0000-0000-000011500000}"/>
    <cellStyle name="표준 2 2 5 4 3 2 3" xfId="20500" xr:uid="{00000000-0005-0000-0000-000012500000}"/>
    <cellStyle name="표준 2 2 5 4 3 3" xfId="20501" xr:uid="{00000000-0005-0000-0000-000013500000}"/>
    <cellStyle name="표준 2 2 5 4 3 3 2" xfId="20502" xr:uid="{00000000-0005-0000-0000-000014500000}"/>
    <cellStyle name="표준 2 2 5 4 3 3 2 2" xfId="20503" xr:uid="{00000000-0005-0000-0000-000015500000}"/>
    <cellStyle name="표준 2 2 5 4 3 3 3" xfId="20504" xr:uid="{00000000-0005-0000-0000-000016500000}"/>
    <cellStyle name="표준 2 2 5 4 3 4" xfId="20505" xr:uid="{00000000-0005-0000-0000-000017500000}"/>
    <cellStyle name="표준 2 2 5 4 3 4 2" xfId="20506" xr:uid="{00000000-0005-0000-0000-000018500000}"/>
    <cellStyle name="표준 2 2 5 4 3 4 2 2" xfId="20507" xr:uid="{00000000-0005-0000-0000-000019500000}"/>
    <cellStyle name="표준 2 2 5 4 3 4 3" xfId="20508" xr:uid="{00000000-0005-0000-0000-00001A500000}"/>
    <cellStyle name="표준 2 2 5 4 3 5" xfId="20509" xr:uid="{00000000-0005-0000-0000-00001B500000}"/>
    <cellStyle name="표준 2 2 5 4 3 5 2" xfId="20510" xr:uid="{00000000-0005-0000-0000-00001C500000}"/>
    <cellStyle name="표준 2 2 5 4 3 6" xfId="20511" xr:uid="{00000000-0005-0000-0000-00001D500000}"/>
    <cellStyle name="표준 2 2 5 4 4" xfId="20512" xr:uid="{00000000-0005-0000-0000-00001E500000}"/>
    <cellStyle name="표준 2 2 5 4 4 2" xfId="20513" xr:uid="{00000000-0005-0000-0000-00001F500000}"/>
    <cellStyle name="표준 2 2 5 4 4 2 2" xfId="20514" xr:uid="{00000000-0005-0000-0000-000020500000}"/>
    <cellStyle name="표준 2 2 5 4 4 2 2 2" xfId="20515" xr:uid="{00000000-0005-0000-0000-000021500000}"/>
    <cellStyle name="표준 2 2 5 4 4 2 3" xfId="20516" xr:uid="{00000000-0005-0000-0000-000022500000}"/>
    <cellStyle name="표준 2 2 5 4 4 3" xfId="20517" xr:uid="{00000000-0005-0000-0000-000023500000}"/>
    <cellStyle name="표준 2 2 5 4 4 3 2" xfId="20518" xr:uid="{00000000-0005-0000-0000-000024500000}"/>
    <cellStyle name="표준 2 2 5 4 4 3 2 2" xfId="20519" xr:uid="{00000000-0005-0000-0000-000025500000}"/>
    <cellStyle name="표준 2 2 5 4 4 3 3" xfId="20520" xr:uid="{00000000-0005-0000-0000-000026500000}"/>
    <cellStyle name="표준 2 2 5 4 4 4" xfId="20521" xr:uid="{00000000-0005-0000-0000-000027500000}"/>
    <cellStyle name="표준 2 2 5 4 4 4 2" xfId="20522" xr:uid="{00000000-0005-0000-0000-000028500000}"/>
    <cellStyle name="표준 2 2 5 4 4 4 2 2" xfId="20523" xr:uid="{00000000-0005-0000-0000-000029500000}"/>
    <cellStyle name="표준 2 2 5 4 4 4 3" xfId="20524" xr:uid="{00000000-0005-0000-0000-00002A500000}"/>
    <cellStyle name="표준 2 2 5 4 4 5" xfId="20525" xr:uid="{00000000-0005-0000-0000-00002B500000}"/>
    <cellStyle name="표준 2 2 5 4 4 5 2" xfId="20526" xr:uid="{00000000-0005-0000-0000-00002C500000}"/>
    <cellStyle name="표준 2 2 5 4 4 6" xfId="20527" xr:uid="{00000000-0005-0000-0000-00002D500000}"/>
    <cellStyle name="표준 2 2 5 4 5" xfId="20528" xr:uid="{00000000-0005-0000-0000-00002E500000}"/>
    <cellStyle name="표준 2 2 5 4 5 2" xfId="20529" xr:uid="{00000000-0005-0000-0000-00002F500000}"/>
    <cellStyle name="표준 2 2 5 4 5 2 2" xfId="20530" xr:uid="{00000000-0005-0000-0000-000030500000}"/>
    <cellStyle name="표준 2 2 5 4 5 3" xfId="20531" xr:uid="{00000000-0005-0000-0000-000031500000}"/>
    <cellStyle name="표준 2 2 5 4 6" xfId="20532" xr:uid="{00000000-0005-0000-0000-000032500000}"/>
    <cellStyle name="표준 2 2 5 4 6 2" xfId="20533" xr:uid="{00000000-0005-0000-0000-000033500000}"/>
    <cellStyle name="표준 2 2 5 4 6 2 2" xfId="20534" xr:uid="{00000000-0005-0000-0000-000034500000}"/>
    <cellStyle name="표준 2 2 5 4 6 3" xfId="20535" xr:uid="{00000000-0005-0000-0000-000035500000}"/>
    <cellStyle name="표준 2 2 5 4 7" xfId="20536" xr:uid="{00000000-0005-0000-0000-000036500000}"/>
    <cellStyle name="표준 2 2 5 4 7 2" xfId="20537" xr:uid="{00000000-0005-0000-0000-000037500000}"/>
    <cellStyle name="표준 2 2 5 4 7 2 2" xfId="20538" xr:uid="{00000000-0005-0000-0000-000038500000}"/>
    <cellStyle name="표준 2 2 5 4 7 3" xfId="20539" xr:uid="{00000000-0005-0000-0000-000039500000}"/>
    <cellStyle name="표준 2 2 5 4 8" xfId="20540" xr:uid="{00000000-0005-0000-0000-00003A500000}"/>
    <cellStyle name="표준 2 2 5 4 8 2" xfId="20541" xr:uid="{00000000-0005-0000-0000-00003B500000}"/>
    <cellStyle name="표준 2 2 5 4 8 2 2" xfId="20542" xr:uid="{00000000-0005-0000-0000-00003C500000}"/>
    <cellStyle name="표준 2 2 5 4 8 3" xfId="20543" xr:uid="{00000000-0005-0000-0000-00003D500000}"/>
    <cellStyle name="표준 2 2 5 4 9" xfId="20544" xr:uid="{00000000-0005-0000-0000-00003E500000}"/>
    <cellStyle name="표준 2 2 5 4 9 2" xfId="20545" xr:uid="{00000000-0005-0000-0000-00003F500000}"/>
    <cellStyle name="표준 2 2 5 5" xfId="20546" xr:uid="{00000000-0005-0000-0000-000040500000}"/>
    <cellStyle name="표준 2 2 5 5 10" xfId="20547" xr:uid="{00000000-0005-0000-0000-000041500000}"/>
    <cellStyle name="표준 2 2 5 5 2" xfId="20548" xr:uid="{00000000-0005-0000-0000-000042500000}"/>
    <cellStyle name="표준 2 2 5 5 2 2" xfId="20549" xr:uid="{00000000-0005-0000-0000-000043500000}"/>
    <cellStyle name="표준 2 2 5 5 2 2 2" xfId="20550" xr:uid="{00000000-0005-0000-0000-000044500000}"/>
    <cellStyle name="표준 2 2 5 5 2 2 2 2" xfId="20551" xr:uid="{00000000-0005-0000-0000-000045500000}"/>
    <cellStyle name="표준 2 2 5 5 2 2 2 2 2" xfId="20552" xr:uid="{00000000-0005-0000-0000-000046500000}"/>
    <cellStyle name="표준 2 2 5 5 2 2 2 3" xfId="20553" xr:uid="{00000000-0005-0000-0000-000047500000}"/>
    <cellStyle name="표준 2 2 5 5 2 2 3" xfId="20554" xr:uid="{00000000-0005-0000-0000-000048500000}"/>
    <cellStyle name="표준 2 2 5 5 2 2 3 2" xfId="20555" xr:uid="{00000000-0005-0000-0000-000049500000}"/>
    <cellStyle name="표준 2 2 5 5 2 2 3 2 2" xfId="20556" xr:uid="{00000000-0005-0000-0000-00004A500000}"/>
    <cellStyle name="표준 2 2 5 5 2 2 3 3" xfId="20557" xr:uid="{00000000-0005-0000-0000-00004B500000}"/>
    <cellStyle name="표준 2 2 5 5 2 2 4" xfId="20558" xr:uid="{00000000-0005-0000-0000-00004C500000}"/>
    <cellStyle name="표준 2 2 5 5 2 2 4 2" xfId="20559" xr:uid="{00000000-0005-0000-0000-00004D500000}"/>
    <cellStyle name="표준 2 2 5 5 2 2 4 2 2" xfId="20560" xr:uid="{00000000-0005-0000-0000-00004E500000}"/>
    <cellStyle name="표준 2 2 5 5 2 2 4 3" xfId="20561" xr:uid="{00000000-0005-0000-0000-00004F500000}"/>
    <cellStyle name="표준 2 2 5 5 2 2 5" xfId="20562" xr:uid="{00000000-0005-0000-0000-000050500000}"/>
    <cellStyle name="표준 2 2 5 5 2 2 5 2" xfId="20563" xr:uid="{00000000-0005-0000-0000-000051500000}"/>
    <cellStyle name="표준 2 2 5 5 2 2 6" xfId="20564" xr:uid="{00000000-0005-0000-0000-000052500000}"/>
    <cellStyle name="표준 2 2 5 5 2 3" xfId="20565" xr:uid="{00000000-0005-0000-0000-000053500000}"/>
    <cellStyle name="표준 2 2 5 5 2 3 2" xfId="20566" xr:uid="{00000000-0005-0000-0000-000054500000}"/>
    <cellStyle name="표준 2 2 5 5 2 3 2 2" xfId="20567" xr:uid="{00000000-0005-0000-0000-000055500000}"/>
    <cellStyle name="표준 2 2 5 5 2 3 3" xfId="20568" xr:uid="{00000000-0005-0000-0000-000056500000}"/>
    <cellStyle name="표준 2 2 5 5 2 4" xfId="20569" xr:uid="{00000000-0005-0000-0000-000057500000}"/>
    <cellStyle name="표준 2 2 5 5 2 4 2" xfId="20570" xr:uid="{00000000-0005-0000-0000-000058500000}"/>
    <cellStyle name="표준 2 2 5 5 2 4 2 2" xfId="20571" xr:uid="{00000000-0005-0000-0000-000059500000}"/>
    <cellStyle name="표준 2 2 5 5 2 4 3" xfId="20572" xr:uid="{00000000-0005-0000-0000-00005A500000}"/>
    <cellStyle name="표준 2 2 5 5 2 5" xfId="20573" xr:uid="{00000000-0005-0000-0000-00005B500000}"/>
    <cellStyle name="표준 2 2 5 5 2 5 2" xfId="20574" xr:uid="{00000000-0005-0000-0000-00005C500000}"/>
    <cellStyle name="표준 2 2 5 5 2 5 2 2" xfId="20575" xr:uid="{00000000-0005-0000-0000-00005D500000}"/>
    <cellStyle name="표준 2 2 5 5 2 5 3" xfId="20576" xr:uid="{00000000-0005-0000-0000-00005E500000}"/>
    <cellStyle name="표준 2 2 5 5 2 6" xfId="20577" xr:uid="{00000000-0005-0000-0000-00005F500000}"/>
    <cellStyle name="표준 2 2 5 5 2 6 2" xfId="20578" xr:uid="{00000000-0005-0000-0000-000060500000}"/>
    <cellStyle name="표준 2 2 5 5 2 7" xfId="20579" xr:uid="{00000000-0005-0000-0000-000061500000}"/>
    <cellStyle name="표준 2 2 5 5 2 8" xfId="20580" xr:uid="{00000000-0005-0000-0000-000062500000}"/>
    <cellStyle name="표준 2 2 5 5 3" xfId="20581" xr:uid="{00000000-0005-0000-0000-000063500000}"/>
    <cellStyle name="표준 2 2 5 5 3 2" xfId="20582" xr:uid="{00000000-0005-0000-0000-000064500000}"/>
    <cellStyle name="표준 2 2 5 5 3 2 2" xfId="20583" xr:uid="{00000000-0005-0000-0000-000065500000}"/>
    <cellStyle name="표준 2 2 5 5 3 2 2 2" xfId="20584" xr:uid="{00000000-0005-0000-0000-000066500000}"/>
    <cellStyle name="표준 2 2 5 5 3 2 3" xfId="20585" xr:uid="{00000000-0005-0000-0000-000067500000}"/>
    <cellStyle name="표준 2 2 5 5 3 3" xfId="20586" xr:uid="{00000000-0005-0000-0000-000068500000}"/>
    <cellStyle name="표준 2 2 5 5 3 3 2" xfId="20587" xr:uid="{00000000-0005-0000-0000-000069500000}"/>
    <cellStyle name="표준 2 2 5 5 3 3 2 2" xfId="20588" xr:uid="{00000000-0005-0000-0000-00006A500000}"/>
    <cellStyle name="표준 2 2 5 5 3 3 3" xfId="20589" xr:uid="{00000000-0005-0000-0000-00006B500000}"/>
    <cellStyle name="표준 2 2 5 5 3 4" xfId="20590" xr:uid="{00000000-0005-0000-0000-00006C500000}"/>
    <cellStyle name="표준 2 2 5 5 3 4 2" xfId="20591" xr:uid="{00000000-0005-0000-0000-00006D500000}"/>
    <cellStyle name="표준 2 2 5 5 3 4 2 2" xfId="20592" xr:uid="{00000000-0005-0000-0000-00006E500000}"/>
    <cellStyle name="표준 2 2 5 5 3 4 3" xfId="20593" xr:uid="{00000000-0005-0000-0000-00006F500000}"/>
    <cellStyle name="표준 2 2 5 5 3 5" xfId="20594" xr:uid="{00000000-0005-0000-0000-000070500000}"/>
    <cellStyle name="표준 2 2 5 5 3 5 2" xfId="20595" xr:uid="{00000000-0005-0000-0000-000071500000}"/>
    <cellStyle name="표준 2 2 5 5 3 6" xfId="20596" xr:uid="{00000000-0005-0000-0000-000072500000}"/>
    <cellStyle name="표준 2 2 5 5 4" xfId="20597" xr:uid="{00000000-0005-0000-0000-000073500000}"/>
    <cellStyle name="표준 2 2 5 5 4 2" xfId="20598" xr:uid="{00000000-0005-0000-0000-000074500000}"/>
    <cellStyle name="표준 2 2 5 5 4 2 2" xfId="20599" xr:uid="{00000000-0005-0000-0000-000075500000}"/>
    <cellStyle name="표준 2 2 5 5 4 3" xfId="20600" xr:uid="{00000000-0005-0000-0000-000076500000}"/>
    <cellStyle name="표준 2 2 5 5 5" xfId="20601" xr:uid="{00000000-0005-0000-0000-000077500000}"/>
    <cellStyle name="표준 2 2 5 5 5 2" xfId="20602" xr:uid="{00000000-0005-0000-0000-000078500000}"/>
    <cellStyle name="표준 2 2 5 5 5 2 2" xfId="20603" xr:uid="{00000000-0005-0000-0000-000079500000}"/>
    <cellStyle name="표준 2 2 5 5 5 3" xfId="20604" xr:uid="{00000000-0005-0000-0000-00007A500000}"/>
    <cellStyle name="표준 2 2 5 5 6" xfId="20605" xr:uid="{00000000-0005-0000-0000-00007B500000}"/>
    <cellStyle name="표준 2 2 5 5 6 2" xfId="20606" xr:uid="{00000000-0005-0000-0000-00007C500000}"/>
    <cellStyle name="표준 2 2 5 5 6 2 2" xfId="20607" xr:uid="{00000000-0005-0000-0000-00007D500000}"/>
    <cellStyle name="표준 2 2 5 5 6 3" xfId="20608" xr:uid="{00000000-0005-0000-0000-00007E500000}"/>
    <cellStyle name="표준 2 2 5 5 7" xfId="20609" xr:uid="{00000000-0005-0000-0000-00007F500000}"/>
    <cellStyle name="표준 2 2 5 5 7 2" xfId="20610" xr:uid="{00000000-0005-0000-0000-000080500000}"/>
    <cellStyle name="표준 2 2 5 5 7 2 2" xfId="20611" xr:uid="{00000000-0005-0000-0000-000081500000}"/>
    <cellStyle name="표준 2 2 5 5 7 3" xfId="20612" xr:uid="{00000000-0005-0000-0000-000082500000}"/>
    <cellStyle name="표준 2 2 5 5 8" xfId="20613" xr:uid="{00000000-0005-0000-0000-000083500000}"/>
    <cellStyle name="표준 2 2 5 5 8 2" xfId="20614" xr:uid="{00000000-0005-0000-0000-000084500000}"/>
    <cellStyle name="표준 2 2 5 5 9" xfId="20615" xr:uid="{00000000-0005-0000-0000-000085500000}"/>
    <cellStyle name="표준 2 2 5 6" xfId="20616" xr:uid="{00000000-0005-0000-0000-000086500000}"/>
    <cellStyle name="표준 2 2 5 6 2" xfId="20617" xr:uid="{00000000-0005-0000-0000-000087500000}"/>
    <cellStyle name="표준 2 2 5 6 2 2" xfId="20618" xr:uid="{00000000-0005-0000-0000-000088500000}"/>
    <cellStyle name="표준 2 2 5 6 2 2 2" xfId="20619" xr:uid="{00000000-0005-0000-0000-000089500000}"/>
    <cellStyle name="표준 2 2 5 6 2 2 2 2" xfId="20620" xr:uid="{00000000-0005-0000-0000-00008A500000}"/>
    <cellStyle name="표준 2 2 5 6 2 2 3" xfId="20621" xr:uid="{00000000-0005-0000-0000-00008B500000}"/>
    <cellStyle name="표준 2 2 5 6 2 3" xfId="20622" xr:uid="{00000000-0005-0000-0000-00008C500000}"/>
    <cellStyle name="표준 2 2 5 6 2 3 2" xfId="20623" xr:uid="{00000000-0005-0000-0000-00008D500000}"/>
    <cellStyle name="표준 2 2 5 6 2 3 2 2" xfId="20624" xr:uid="{00000000-0005-0000-0000-00008E500000}"/>
    <cellStyle name="표준 2 2 5 6 2 3 3" xfId="20625" xr:uid="{00000000-0005-0000-0000-00008F500000}"/>
    <cellStyle name="표준 2 2 5 6 2 4" xfId="20626" xr:uid="{00000000-0005-0000-0000-000090500000}"/>
    <cellStyle name="표준 2 2 5 6 2 4 2" xfId="20627" xr:uid="{00000000-0005-0000-0000-000091500000}"/>
    <cellStyle name="표준 2 2 5 6 2 4 2 2" xfId="20628" xr:uid="{00000000-0005-0000-0000-000092500000}"/>
    <cellStyle name="표준 2 2 5 6 2 4 3" xfId="20629" xr:uid="{00000000-0005-0000-0000-000093500000}"/>
    <cellStyle name="표준 2 2 5 6 2 5" xfId="20630" xr:uid="{00000000-0005-0000-0000-000094500000}"/>
    <cellStyle name="표준 2 2 5 6 2 5 2" xfId="20631" xr:uid="{00000000-0005-0000-0000-000095500000}"/>
    <cellStyle name="표준 2 2 5 6 2 6" xfId="20632" xr:uid="{00000000-0005-0000-0000-000096500000}"/>
    <cellStyle name="표준 2 2 5 6 3" xfId="20633" xr:uid="{00000000-0005-0000-0000-000097500000}"/>
    <cellStyle name="표준 2 2 5 6 3 2" xfId="20634" xr:uid="{00000000-0005-0000-0000-000098500000}"/>
    <cellStyle name="표준 2 2 5 6 3 2 2" xfId="20635" xr:uid="{00000000-0005-0000-0000-000099500000}"/>
    <cellStyle name="표준 2 2 5 6 3 3" xfId="20636" xr:uid="{00000000-0005-0000-0000-00009A500000}"/>
    <cellStyle name="표준 2 2 5 6 4" xfId="20637" xr:uid="{00000000-0005-0000-0000-00009B500000}"/>
    <cellStyle name="표준 2 2 5 6 4 2" xfId="20638" xr:uid="{00000000-0005-0000-0000-00009C500000}"/>
    <cellStyle name="표준 2 2 5 6 4 2 2" xfId="20639" xr:uid="{00000000-0005-0000-0000-00009D500000}"/>
    <cellStyle name="표준 2 2 5 6 4 3" xfId="20640" xr:uid="{00000000-0005-0000-0000-00009E500000}"/>
    <cellStyle name="표준 2 2 5 6 5" xfId="20641" xr:uid="{00000000-0005-0000-0000-00009F500000}"/>
    <cellStyle name="표준 2 2 5 6 5 2" xfId="20642" xr:uid="{00000000-0005-0000-0000-0000A0500000}"/>
    <cellStyle name="표준 2 2 5 6 5 2 2" xfId="20643" xr:uid="{00000000-0005-0000-0000-0000A1500000}"/>
    <cellStyle name="표준 2 2 5 6 5 3" xfId="20644" xr:uid="{00000000-0005-0000-0000-0000A2500000}"/>
    <cellStyle name="표준 2 2 5 6 6" xfId="20645" xr:uid="{00000000-0005-0000-0000-0000A3500000}"/>
    <cellStyle name="표준 2 2 5 6 6 2" xfId="20646" xr:uid="{00000000-0005-0000-0000-0000A4500000}"/>
    <cellStyle name="표준 2 2 5 6 7" xfId="20647" xr:uid="{00000000-0005-0000-0000-0000A5500000}"/>
    <cellStyle name="표준 2 2 5 6 8" xfId="20648" xr:uid="{00000000-0005-0000-0000-0000A6500000}"/>
    <cellStyle name="표준 2 2 5 7" xfId="20649" xr:uid="{00000000-0005-0000-0000-0000A7500000}"/>
    <cellStyle name="표준 2 2 5 7 2" xfId="20650" xr:uid="{00000000-0005-0000-0000-0000A8500000}"/>
    <cellStyle name="표준 2 2 5 7 2 2" xfId="20651" xr:uid="{00000000-0005-0000-0000-0000A9500000}"/>
    <cellStyle name="표준 2 2 5 7 2 2 2" xfId="20652" xr:uid="{00000000-0005-0000-0000-0000AA500000}"/>
    <cellStyle name="표준 2 2 5 7 2 3" xfId="20653" xr:uid="{00000000-0005-0000-0000-0000AB500000}"/>
    <cellStyle name="표준 2 2 5 7 3" xfId="20654" xr:uid="{00000000-0005-0000-0000-0000AC500000}"/>
    <cellStyle name="표준 2 2 5 7 3 2" xfId="20655" xr:uid="{00000000-0005-0000-0000-0000AD500000}"/>
    <cellStyle name="표준 2 2 5 7 3 2 2" xfId="20656" xr:uid="{00000000-0005-0000-0000-0000AE500000}"/>
    <cellStyle name="표준 2 2 5 7 3 3" xfId="20657" xr:uid="{00000000-0005-0000-0000-0000AF500000}"/>
    <cellStyle name="표준 2 2 5 7 4" xfId="20658" xr:uid="{00000000-0005-0000-0000-0000B0500000}"/>
    <cellStyle name="표준 2 2 5 7 4 2" xfId="20659" xr:uid="{00000000-0005-0000-0000-0000B1500000}"/>
    <cellStyle name="표준 2 2 5 7 4 2 2" xfId="20660" xr:uid="{00000000-0005-0000-0000-0000B2500000}"/>
    <cellStyle name="표준 2 2 5 7 4 3" xfId="20661" xr:uid="{00000000-0005-0000-0000-0000B3500000}"/>
    <cellStyle name="표준 2 2 5 7 5" xfId="20662" xr:uid="{00000000-0005-0000-0000-0000B4500000}"/>
    <cellStyle name="표준 2 2 5 7 5 2" xfId="20663" xr:uid="{00000000-0005-0000-0000-0000B5500000}"/>
    <cellStyle name="표준 2 2 5 7 6" xfId="20664" xr:uid="{00000000-0005-0000-0000-0000B6500000}"/>
    <cellStyle name="표준 2 2 5 8" xfId="20665" xr:uid="{00000000-0005-0000-0000-0000B7500000}"/>
    <cellStyle name="표준 2 2 5 8 2" xfId="20666" xr:uid="{00000000-0005-0000-0000-0000B8500000}"/>
    <cellStyle name="표준 2 2 5 8 2 2" xfId="20667" xr:uid="{00000000-0005-0000-0000-0000B9500000}"/>
    <cellStyle name="표준 2 2 5 8 2 2 2" xfId="20668" xr:uid="{00000000-0005-0000-0000-0000BA500000}"/>
    <cellStyle name="표준 2 2 5 8 2 3" xfId="20669" xr:uid="{00000000-0005-0000-0000-0000BB500000}"/>
    <cellStyle name="표준 2 2 5 8 3" xfId="20670" xr:uid="{00000000-0005-0000-0000-0000BC500000}"/>
    <cellStyle name="표준 2 2 5 8 3 2" xfId="20671" xr:uid="{00000000-0005-0000-0000-0000BD500000}"/>
    <cellStyle name="표준 2 2 5 8 3 2 2" xfId="20672" xr:uid="{00000000-0005-0000-0000-0000BE500000}"/>
    <cellStyle name="표준 2 2 5 8 3 3" xfId="20673" xr:uid="{00000000-0005-0000-0000-0000BF500000}"/>
    <cellStyle name="표준 2 2 5 8 4" xfId="20674" xr:uid="{00000000-0005-0000-0000-0000C0500000}"/>
    <cellStyle name="표준 2 2 5 8 4 2" xfId="20675" xr:uid="{00000000-0005-0000-0000-0000C1500000}"/>
    <cellStyle name="표준 2 2 5 8 4 2 2" xfId="20676" xr:uid="{00000000-0005-0000-0000-0000C2500000}"/>
    <cellStyle name="표준 2 2 5 8 4 3" xfId="20677" xr:uid="{00000000-0005-0000-0000-0000C3500000}"/>
    <cellStyle name="표준 2 2 5 8 5" xfId="20678" xr:uid="{00000000-0005-0000-0000-0000C4500000}"/>
    <cellStyle name="표준 2 2 5 8 5 2" xfId="20679" xr:uid="{00000000-0005-0000-0000-0000C5500000}"/>
    <cellStyle name="표준 2 2 5 8 6" xfId="20680" xr:uid="{00000000-0005-0000-0000-0000C6500000}"/>
    <cellStyle name="표준 2 2 5 9" xfId="20681" xr:uid="{00000000-0005-0000-0000-0000C7500000}"/>
    <cellStyle name="표준 2 2 5 9 2" xfId="20682" xr:uid="{00000000-0005-0000-0000-0000C8500000}"/>
    <cellStyle name="표준 2 2 5 9 2 2" xfId="20683" xr:uid="{00000000-0005-0000-0000-0000C9500000}"/>
    <cellStyle name="표준 2 2 5 9 3" xfId="20684" xr:uid="{00000000-0005-0000-0000-0000CA500000}"/>
    <cellStyle name="표준 2 2 6" xfId="20685" xr:uid="{00000000-0005-0000-0000-0000CB500000}"/>
    <cellStyle name="표준 2 2 6 10" xfId="20686" xr:uid="{00000000-0005-0000-0000-0000CC500000}"/>
    <cellStyle name="표준 2 2 6 10 2" xfId="20687" xr:uid="{00000000-0005-0000-0000-0000CD500000}"/>
    <cellStyle name="표준 2 2 6 10 2 2" xfId="20688" xr:uid="{00000000-0005-0000-0000-0000CE500000}"/>
    <cellStyle name="표준 2 2 6 10 3" xfId="20689" xr:uid="{00000000-0005-0000-0000-0000CF500000}"/>
    <cellStyle name="표준 2 2 6 11" xfId="20690" xr:uid="{00000000-0005-0000-0000-0000D0500000}"/>
    <cellStyle name="표준 2 2 6 11 2" xfId="20691" xr:uid="{00000000-0005-0000-0000-0000D1500000}"/>
    <cellStyle name="표준 2 2 6 11 2 2" xfId="20692" xr:uid="{00000000-0005-0000-0000-0000D2500000}"/>
    <cellStyle name="표준 2 2 6 11 3" xfId="20693" xr:uid="{00000000-0005-0000-0000-0000D3500000}"/>
    <cellStyle name="표준 2 2 6 12" xfId="20694" xr:uid="{00000000-0005-0000-0000-0000D4500000}"/>
    <cellStyle name="표준 2 2 6 12 2" xfId="20695" xr:uid="{00000000-0005-0000-0000-0000D5500000}"/>
    <cellStyle name="표준 2 2 6 13" xfId="20696" xr:uid="{00000000-0005-0000-0000-0000D6500000}"/>
    <cellStyle name="표준 2 2 6 14" xfId="20697" xr:uid="{00000000-0005-0000-0000-0000D7500000}"/>
    <cellStyle name="표준 2 2 6 2" xfId="20698" xr:uid="{00000000-0005-0000-0000-0000D8500000}"/>
    <cellStyle name="표준 2 2 6 2 10" xfId="20699" xr:uid="{00000000-0005-0000-0000-0000D9500000}"/>
    <cellStyle name="표준 2 2 6 2 10 2" xfId="20700" xr:uid="{00000000-0005-0000-0000-0000DA500000}"/>
    <cellStyle name="표준 2 2 6 2 10 2 2" xfId="20701" xr:uid="{00000000-0005-0000-0000-0000DB500000}"/>
    <cellStyle name="표준 2 2 6 2 10 3" xfId="20702" xr:uid="{00000000-0005-0000-0000-0000DC500000}"/>
    <cellStyle name="표준 2 2 6 2 11" xfId="20703" xr:uid="{00000000-0005-0000-0000-0000DD500000}"/>
    <cellStyle name="표준 2 2 6 2 11 2" xfId="20704" xr:uid="{00000000-0005-0000-0000-0000DE500000}"/>
    <cellStyle name="표준 2 2 6 2 12" xfId="20705" xr:uid="{00000000-0005-0000-0000-0000DF500000}"/>
    <cellStyle name="표준 2 2 6 2 13" xfId="20706" xr:uid="{00000000-0005-0000-0000-0000E0500000}"/>
    <cellStyle name="표준 2 2 6 2 2" xfId="20707" xr:uid="{00000000-0005-0000-0000-0000E1500000}"/>
    <cellStyle name="표준 2 2 6 2 2 10" xfId="20708" xr:uid="{00000000-0005-0000-0000-0000E2500000}"/>
    <cellStyle name="표준 2 2 6 2 2 11" xfId="20709" xr:uid="{00000000-0005-0000-0000-0000E3500000}"/>
    <cellStyle name="표준 2 2 6 2 2 2" xfId="20710" xr:uid="{00000000-0005-0000-0000-0000E4500000}"/>
    <cellStyle name="표준 2 2 6 2 2 2 2" xfId="20711" xr:uid="{00000000-0005-0000-0000-0000E5500000}"/>
    <cellStyle name="표준 2 2 6 2 2 2 2 2" xfId="20712" xr:uid="{00000000-0005-0000-0000-0000E6500000}"/>
    <cellStyle name="표준 2 2 6 2 2 2 2 2 2" xfId="20713" xr:uid="{00000000-0005-0000-0000-0000E7500000}"/>
    <cellStyle name="표준 2 2 6 2 2 2 2 2 2 2" xfId="20714" xr:uid="{00000000-0005-0000-0000-0000E8500000}"/>
    <cellStyle name="표준 2 2 6 2 2 2 2 2 3" xfId="20715" xr:uid="{00000000-0005-0000-0000-0000E9500000}"/>
    <cellStyle name="표준 2 2 6 2 2 2 2 3" xfId="20716" xr:uid="{00000000-0005-0000-0000-0000EA500000}"/>
    <cellStyle name="표준 2 2 6 2 2 2 2 3 2" xfId="20717" xr:uid="{00000000-0005-0000-0000-0000EB500000}"/>
    <cellStyle name="표준 2 2 6 2 2 2 2 3 2 2" xfId="20718" xr:uid="{00000000-0005-0000-0000-0000EC500000}"/>
    <cellStyle name="표준 2 2 6 2 2 2 2 3 3" xfId="20719" xr:uid="{00000000-0005-0000-0000-0000ED500000}"/>
    <cellStyle name="표준 2 2 6 2 2 2 2 4" xfId="20720" xr:uid="{00000000-0005-0000-0000-0000EE500000}"/>
    <cellStyle name="표준 2 2 6 2 2 2 2 4 2" xfId="20721" xr:uid="{00000000-0005-0000-0000-0000EF500000}"/>
    <cellStyle name="표준 2 2 6 2 2 2 2 4 2 2" xfId="20722" xr:uid="{00000000-0005-0000-0000-0000F0500000}"/>
    <cellStyle name="표준 2 2 6 2 2 2 2 4 3" xfId="20723" xr:uid="{00000000-0005-0000-0000-0000F1500000}"/>
    <cellStyle name="표준 2 2 6 2 2 2 2 5" xfId="20724" xr:uid="{00000000-0005-0000-0000-0000F2500000}"/>
    <cellStyle name="표준 2 2 6 2 2 2 2 5 2" xfId="20725" xr:uid="{00000000-0005-0000-0000-0000F3500000}"/>
    <cellStyle name="표준 2 2 6 2 2 2 2 6" xfId="20726" xr:uid="{00000000-0005-0000-0000-0000F4500000}"/>
    <cellStyle name="표준 2 2 6 2 2 2 3" xfId="20727" xr:uid="{00000000-0005-0000-0000-0000F5500000}"/>
    <cellStyle name="표준 2 2 6 2 2 2 3 2" xfId="20728" xr:uid="{00000000-0005-0000-0000-0000F6500000}"/>
    <cellStyle name="표준 2 2 6 2 2 2 3 2 2" xfId="20729" xr:uid="{00000000-0005-0000-0000-0000F7500000}"/>
    <cellStyle name="표준 2 2 6 2 2 2 3 3" xfId="20730" xr:uid="{00000000-0005-0000-0000-0000F8500000}"/>
    <cellStyle name="표준 2 2 6 2 2 2 4" xfId="20731" xr:uid="{00000000-0005-0000-0000-0000F9500000}"/>
    <cellStyle name="표준 2 2 6 2 2 2 4 2" xfId="20732" xr:uid="{00000000-0005-0000-0000-0000FA500000}"/>
    <cellStyle name="표준 2 2 6 2 2 2 4 2 2" xfId="20733" xr:uid="{00000000-0005-0000-0000-0000FB500000}"/>
    <cellStyle name="표준 2 2 6 2 2 2 4 3" xfId="20734" xr:uid="{00000000-0005-0000-0000-0000FC500000}"/>
    <cellStyle name="표준 2 2 6 2 2 2 5" xfId="20735" xr:uid="{00000000-0005-0000-0000-0000FD500000}"/>
    <cellStyle name="표준 2 2 6 2 2 2 5 2" xfId="20736" xr:uid="{00000000-0005-0000-0000-0000FE500000}"/>
    <cellStyle name="표준 2 2 6 2 2 2 5 2 2" xfId="20737" xr:uid="{00000000-0005-0000-0000-0000FF500000}"/>
    <cellStyle name="표준 2 2 6 2 2 2 5 3" xfId="20738" xr:uid="{00000000-0005-0000-0000-000000510000}"/>
    <cellStyle name="표준 2 2 6 2 2 2 6" xfId="20739" xr:uid="{00000000-0005-0000-0000-000001510000}"/>
    <cellStyle name="표준 2 2 6 2 2 2 6 2" xfId="20740" xr:uid="{00000000-0005-0000-0000-000002510000}"/>
    <cellStyle name="표준 2 2 6 2 2 2 6 2 2" xfId="20741" xr:uid="{00000000-0005-0000-0000-000003510000}"/>
    <cellStyle name="표준 2 2 6 2 2 2 6 3" xfId="20742" xr:uid="{00000000-0005-0000-0000-000004510000}"/>
    <cellStyle name="표준 2 2 6 2 2 2 7" xfId="20743" xr:uid="{00000000-0005-0000-0000-000005510000}"/>
    <cellStyle name="표준 2 2 6 2 2 2 7 2" xfId="20744" xr:uid="{00000000-0005-0000-0000-000006510000}"/>
    <cellStyle name="표준 2 2 6 2 2 2 8" xfId="20745" xr:uid="{00000000-0005-0000-0000-000007510000}"/>
    <cellStyle name="표준 2 2 6 2 2 2 9" xfId="20746" xr:uid="{00000000-0005-0000-0000-000008510000}"/>
    <cellStyle name="표준 2 2 6 2 2 3" xfId="20747" xr:uid="{00000000-0005-0000-0000-000009510000}"/>
    <cellStyle name="표준 2 2 6 2 2 3 2" xfId="20748" xr:uid="{00000000-0005-0000-0000-00000A510000}"/>
    <cellStyle name="표준 2 2 6 2 2 3 2 2" xfId="20749" xr:uid="{00000000-0005-0000-0000-00000B510000}"/>
    <cellStyle name="표준 2 2 6 2 2 3 2 2 2" xfId="20750" xr:uid="{00000000-0005-0000-0000-00000C510000}"/>
    <cellStyle name="표준 2 2 6 2 2 3 2 3" xfId="20751" xr:uid="{00000000-0005-0000-0000-00000D510000}"/>
    <cellStyle name="표준 2 2 6 2 2 3 3" xfId="20752" xr:uid="{00000000-0005-0000-0000-00000E510000}"/>
    <cellStyle name="표준 2 2 6 2 2 3 3 2" xfId="20753" xr:uid="{00000000-0005-0000-0000-00000F510000}"/>
    <cellStyle name="표준 2 2 6 2 2 3 3 2 2" xfId="20754" xr:uid="{00000000-0005-0000-0000-000010510000}"/>
    <cellStyle name="표준 2 2 6 2 2 3 3 3" xfId="20755" xr:uid="{00000000-0005-0000-0000-000011510000}"/>
    <cellStyle name="표준 2 2 6 2 2 3 4" xfId="20756" xr:uid="{00000000-0005-0000-0000-000012510000}"/>
    <cellStyle name="표준 2 2 6 2 2 3 4 2" xfId="20757" xr:uid="{00000000-0005-0000-0000-000013510000}"/>
    <cellStyle name="표준 2 2 6 2 2 3 4 2 2" xfId="20758" xr:uid="{00000000-0005-0000-0000-000014510000}"/>
    <cellStyle name="표준 2 2 6 2 2 3 4 3" xfId="20759" xr:uid="{00000000-0005-0000-0000-000015510000}"/>
    <cellStyle name="표준 2 2 6 2 2 3 5" xfId="20760" xr:uid="{00000000-0005-0000-0000-000016510000}"/>
    <cellStyle name="표준 2 2 6 2 2 3 5 2" xfId="20761" xr:uid="{00000000-0005-0000-0000-000017510000}"/>
    <cellStyle name="표준 2 2 6 2 2 3 6" xfId="20762" xr:uid="{00000000-0005-0000-0000-000018510000}"/>
    <cellStyle name="표준 2 2 6 2 2 4" xfId="20763" xr:uid="{00000000-0005-0000-0000-000019510000}"/>
    <cellStyle name="표준 2 2 6 2 2 4 2" xfId="20764" xr:uid="{00000000-0005-0000-0000-00001A510000}"/>
    <cellStyle name="표준 2 2 6 2 2 4 2 2" xfId="20765" xr:uid="{00000000-0005-0000-0000-00001B510000}"/>
    <cellStyle name="표준 2 2 6 2 2 4 2 2 2" xfId="20766" xr:uid="{00000000-0005-0000-0000-00001C510000}"/>
    <cellStyle name="표준 2 2 6 2 2 4 2 3" xfId="20767" xr:uid="{00000000-0005-0000-0000-00001D510000}"/>
    <cellStyle name="표준 2 2 6 2 2 4 3" xfId="20768" xr:uid="{00000000-0005-0000-0000-00001E510000}"/>
    <cellStyle name="표준 2 2 6 2 2 4 3 2" xfId="20769" xr:uid="{00000000-0005-0000-0000-00001F510000}"/>
    <cellStyle name="표준 2 2 6 2 2 4 3 2 2" xfId="20770" xr:uid="{00000000-0005-0000-0000-000020510000}"/>
    <cellStyle name="표준 2 2 6 2 2 4 3 3" xfId="20771" xr:uid="{00000000-0005-0000-0000-000021510000}"/>
    <cellStyle name="표준 2 2 6 2 2 4 4" xfId="20772" xr:uid="{00000000-0005-0000-0000-000022510000}"/>
    <cellStyle name="표준 2 2 6 2 2 4 4 2" xfId="20773" xr:uid="{00000000-0005-0000-0000-000023510000}"/>
    <cellStyle name="표준 2 2 6 2 2 4 4 2 2" xfId="20774" xr:uid="{00000000-0005-0000-0000-000024510000}"/>
    <cellStyle name="표준 2 2 6 2 2 4 4 3" xfId="20775" xr:uid="{00000000-0005-0000-0000-000025510000}"/>
    <cellStyle name="표준 2 2 6 2 2 4 5" xfId="20776" xr:uid="{00000000-0005-0000-0000-000026510000}"/>
    <cellStyle name="표준 2 2 6 2 2 4 5 2" xfId="20777" xr:uid="{00000000-0005-0000-0000-000027510000}"/>
    <cellStyle name="표준 2 2 6 2 2 4 6" xfId="20778" xr:uid="{00000000-0005-0000-0000-000028510000}"/>
    <cellStyle name="표준 2 2 6 2 2 5" xfId="20779" xr:uid="{00000000-0005-0000-0000-000029510000}"/>
    <cellStyle name="표준 2 2 6 2 2 5 2" xfId="20780" xr:uid="{00000000-0005-0000-0000-00002A510000}"/>
    <cellStyle name="표준 2 2 6 2 2 5 2 2" xfId="20781" xr:uid="{00000000-0005-0000-0000-00002B510000}"/>
    <cellStyle name="표준 2 2 6 2 2 5 3" xfId="20782" xr:uid="{00000000-0005-0000-0000-00002C510000}"/>
    <cellStyle name="표준 2 2 6 2 2 6" xfId="20783" xr:uid="{00000000-0005-0000-0000-00002D510000}"/>
    <cellStyle name="표준 2 2 6 2 2 6 2" xfId="20784" xr:uid="{00000000-0005-0000-0000-00002E510000}"/>
    <cellStyle name="표준 2 2 6 2 2 6 2 2" xfId="20785" xr:uid="{00000000-0005-0000-0000-00002F510000}"/>
    <cellStyle name="표준 2 2 6 2 2 6 3" xfId="20786" xr:uid="{00000000-0005-0000-0000-000030510000}"/>
    <cellStyle name="표준 2 2 6 2 2 7" xfId="20787" xr:uid="{00000000-0005-0000-0000-000031510000}"/>
    <cellStyle name="표준 2 2 6 2 2 7 2" xfId="20788" xr:uid="{00000000-0005-0000-0000-000032510000}"/>
    <cellStyle name="표준 2 2 6 2 2 7 2 2" xfId="20789" xr:uid="{00000000-0005-0000-0000-000033510000}"/>
    <cellStyle name="표준 2 2 6 2 2 7 3" xfId="20790" xr:uid="{00000000-0005-0000-0000-000034510000}"/>
    <cellStyle name="표준 2 2 6 2 2 8" xfId="20791" xr:uid="{00000000-0005-0000-0000-000035510000}"/>
    <cellStyle name="표준 2 2 6 2 2 8 2" xfId="20792" xr:uid="{00000000-0005-0000-0000-000036510000}"/>
    <cellStyle name="표준 2 2 6 2 2 8 2 2" xfId="20793" xr:uid="{00000000-0005-0000-0000-000037510000}"/>
    <cellStyle name="표준 2 2 6 2 2 8 3" xfId="20794" xr:uid="{00000000-0005-0000-0000-000038510000}"/>
    <cellStyle name="표준 2 2 6 2 2 9" xfId="20795" xr:uid="{00000000-0005-0000-0000-000039510000}"/>
    <cellStyle name="표준 2 2 6 2 2 9 2" xfId="20796" xr:uid="{00000000-0005-0000-0000-00003A510000}"/>
    <cellStyle name="표준 2 2 6 2 3" xfId="20797" xr:uid="{00000000-0005-0000-0000-00003B510000}"/>
    <cellStyle name="표준 2 2 6 2 3 2" xfId="20798" xr:uid="{00000000-0005-0000-0000-00003C510000}"/>
    <cellStyle name="표준 2 2 6 2 3 2 2" xfId="20799" xr:uid="{00000000-0005-0000-0000-00003D510000}"/>
    <cellStyle name="표준 2 2 6 2 3 2 2 2" xfId="20800" xr:uid="{00000000-0005-0000-0000-00003E510000}"/>
    <cellStyle name="표준 2 2 6 2 3 2 2 2 2" xfId="20801" xr:uid="{00000000-0005-0000-0000-00003F510000}"/>
    <cellStyle name="표준 2 2 6 2 3 2 2 3" xfId="20802" xr:uid="{00000000-0005-0000-0000-000040510000}"/>
    <cellStyle name="표준 2 2 6 2 3 2 3" xfId="20803" xr:uid="{00000000-0005-0000-0000-000041510000}"/>
    <cellStyle name="표준 2 2 6 2 3 2 3 2" xfId="20804" xr:uid="{00000000-0005-0000-0000-000042510000}"/>
    <cellStyle name="표준 2 2 6 2 3 2 3 2 2" xfId="20805" xr:uid="{00000000-0005-0000-0000-000043510000}"/>
    <cellStyle name="표준 2 2 6 2 3 2 3 3" xfId="20806" xr:uid="{00000000-0005-0000-0000-000044510000}"/>
    <cellStyle name="표준 2 2 6 2 3 2 4" xfId="20807" xr:uid="{00000000-0005-0000-0000-000045510000}"/>
    <cellStyle name="표준 2 2 6 2 3 2 4 2" xfId="20808" xr:uid="{00000000-0005-0000-0000-000046510000}"/>
    <cellStyle name="표준 2 2 6 2 3 2 4 2 2" xfId="20809" xr:uid="{00000000-0005-0000-0000-000047510000}"/>
    <cellStyle name="표준 2 2 6 2 3 2 4 3" xfId="20810" xr:uid="{00000000-0005-0000-0000-000048510000}"/>
    <cellStyle name="표준 2 2 6 2 3 2 5" xfId="20811" xr:uid="{00000000-0005-0000-0000-000049510000}"/>
    <cellStyle name="표준 2 2 6 2 3 2 5 2" xfId="20812" xr:uid="{00000000-0005-0000-0000-00004A510000}"/>
    <cellStyle name="표준 2 2 6 2 3 2 6" xfId="20813" xr:uid="{00000000-0005-0000-0000-00004B510000}"/>
    <cellStyle name="표준 2 2 6 2 3 3" xfId="20814" xr:uid="{00000000-0005-0000-0000-00004C510000}"/>
    <cellStyle name="표준 2 2 6 2 3 3 2" xfId="20815" xr:uid="{00000000-0005-0000-0000-00004D510000}"/>
    <cellStyle name="표준 2 2 6 2 3 3 2 2" xfId="20816" xr:uid="{00000000-0005-0000-0000-00004E510000}"/>
    <cellStyle name="표준 2 2 6 2 3 3 3" xfId="20817" xr:uid="{00000000-0005-0000-0000-00004F510000}"/>
    <cellStyle name="표준 2 2 6 2 3 4" xfId="20818" xr:uid="{00000000-0005-0000-0000-000050510000}"/>
    <cellStyle name="표준 2 2 6 2 3 4 2" xfId="20819" xr:uid="{00000000-0005-0000-0000-000051510000}"/>
    <cellStyle name="표준 2 2 6 2 3 4 2 2" xfId="20820" xr:uid="{00000000-0005-0000-0000-000052510000}"/>
    <cellStyle name="표준 2 2 6 2 3 4 3" xfId="20821" xr:uid="{00000000-0005-0000-0000-000053510000}"/>
    <cellStyle name="표준 2 2 6 2 3 5" xfId="20822" xr:uid="{00000000-0005-0000-0000-000054510000}"/>
    <cellStyle name="표준 2 2 6 2 3 5 2" xfId="20823" xr:uid="{00000000-0005-0000-0000-000055510000}"/>
    <cellStyle name="표준 2 2 6 2 3 5 2 2" xfId="20824" xr:uid="{00000000-0005-0000-0000-000056510000}"/>
    <cellStyle name="표준 2 2 6 2 3 5 3" xfId="20825" xr:uid="{00000000-0005-0000-0000-000057510000}"/>
    <cellStyle name="표준 2 2 6 2 3 6" xfId="20826" xr:uid="{00000000-0005-0000-0000-000058510000}"/>
    <cellStyle name="표준 2 2 6 2 3 6 2" xfId="20827" xr:uid="{00000000-0005-0000-0000-000059510000}"/>
    <cellStyle name="표준 2 2 6 2 3 6 2 2" xfId="20828" xr:uid="{00000000-0005-0000-0000-00005A510000}"/>
    <cellStyle name="표준 2 2 6 2 3 6 3" xfId="20829" xr:uid="{00000000-0005-0000-0000-00005B510000}"/>
    <cellStyle name="표준 2 2 6 2 3 7" xfId="20830" xr:uid="{00000000-0005-0000-0000-00005C510000}"/>
    <cellStyle name="표준 2 2 6 2 3 7 2" xfId="20831" xr:uid="{00000000-0005-0000-0000-00005D510000}"/>
    <cellStyle name="표준 2 2 6 2 3 8" xfId="20832" xr:uid="{00000000-0005-0000-0000-00005E510000}"/>
    <cellStyle name="표준 2 2 6 2 3 9" xfId="20833" xr:uid="{00000000-0005-0000-0000-00005F510000}"/>
    <cellStyle name="표준 2 2 6 2 4" xfId="20834" xr:uid="{00000000-0005-0000-0000-000060510000}"/>
    <cellStyle name="표준 2 2 6 2 4 2" xfId="20835" xr:uid="{00000000-0005-0000-0000-000061510000}"/>
    <cellStyle name="표준 2 2 6 2 4 2 2" xfId="20836" xr:uid="{00000000-0005-0000-0000-000062510000}"/>
    <cellStyle name="표준 2 2 6 2 4 2 2 2" xfId="20837" xr:uid="{00000000-0005-0000-0000-000063510000}"/>
    <cellStyle name="표준 2 2 6 2 4 2 2 2 2" xfId="20838" xr:uid="{00000000-0005-0000-0000-000064510000}"/>
    <cellStyle name="표준 2 2 6 2 4 2 2 3" xfId="20839" xr:uid="{00000000-0005-0000-0000-000065510000}"/>
    <cellStyle name="표준 2 2 6 2 4 2 3" xfId="20840" xr:uid="{00000000-0005-0000-0000-000066510000}"/>
    <cellStyle name="표준 2 2 6 2 4 2 3 2" xfId="20841" xr:uid="{00000000-0005-0000-0000-000067510000}"/>
    <cellStyle name="표준 2 2 6 2 4 2 3 2 2" xfId="20842" xr:uid="{00000000-0005-0000-0000-000068510000}"/>
    <cellStyle name="표준 2 2 6 2 4 2 3 3" xfId="20843" xr:uid="{00000000-0005-0000-0000-000069510000}"/>
    <cellStyle name="표준 2 2 6 2 4 2 4" xfId="20844" xr:uid="{00000000-0005-0000-0000-00006A510000}"/>
    <cellStyle name="표준 2 2 6 2 4 2 4 2" xfId="20845" xr:uid="{00000000-0005-0000-0000-00006B510000}"/>
    <cellStyle name="표준 2 2 6 2 4 2 4 2 2" xfId="20846" xr:uid="{00000000-0005-0000-0000-00006C510000}"/>
    <cellStyle name="표준 2 2 6 2 4 2 4 3" xfId="20847" xr:uid="{00000000-0005-0000-0000-00006D510000}"/>
    <cellStyle name="표준 2 2 6 2 4 2 5" xfId="20848" xr:uid="{00000000-0005-0000-0000-00006E510000}"/>
    <cellStyle name="표준 2 2 6 2 4 2 5 2" xfId="20849" xr:uid="{00000000-0005-0000-0000-00006F510000}"/>
    <cellStyle name="표준 2 2 6 2 4 2 6" xfId="20850" xr:uid="{00000000-0005-0000-0000-000070510000}"/>
    <cellStyle name="표준 2 2 6 2 4 3" xfId="20851" xr:uid="{00000000-0005-0000-0000-000071510000}"/>
    <cellStyle name="표준 2 2 6 2 4 3 2" xfId="20852" xr:uid="{00000000-0005-0000-0000-000072510000}"/>
    <cellStyle name="표준 2 2 6 2 4 3 2 2" xfId="20853" xr:uid="{00000000-0005-0000-0000-000073510000}"/>
    <cellStyle name="표준 2 2 6 2 4 3 3" xfId="20854" xr:uid="{00000000-0005-0000-0000-000074510000}"/>
    <cellStyle name="표준 2 2 6 2 4 4" xfId="20855" xr:uid="{00000000-0005-0000-0000-000075510000}"/>
    <cellStyle name="표준 2 2 6 2 4 4 2" xfId="20856" xr:uid="{00000000-0005-0000-0000-000076510000}"/>
    <cellStyle name="표준 2 2 6 2 4 4 2 2" xfId="20857" xr:uid="{00000000-0005-0000-0000-000077510000}"/>
    <cellStyle name="표준 2 2 6 2 4 4 3" xfId="20858" xr:uid="{00000000-0005-0000-0000-000078510000}"/>
    <cellStyle name="표준 2 2 6 2 4 5" xfId="20859" xr:uid="{00000000-0005-0000-0000-000079510000}"/>
    <cellStyle name="표준 2 2 6 2 4 5 2" xfId="20860" xr:uid="{00000000-0005-0000-0000-00007A510000}"/>
    <cellStyle name="표준 2 2 6 2 4 5 2 2" xfId="20861" xr:uid="{00000000-0005-0000-0000-00007B510000}"/>
    <cellStyle name="표준 2 2 6 2 4 5 3" xfId="20862" xr:uid="{00000000-0005-0000-0000-00007C510000}"/>
    <cellStyle name="표준 2 2 6 2 4 6" xfId="20863" xr:uid="{00000000-0005-0000-0000-00007D510000}"/>
    <cellStyle name="표준 2 2 6 2 4 6 2" xfId="20864" xr:uid="{00000000-0005-0000-0000-00007E510000}"/>
    <cellStyle name="표준 2 2 6 2 4 7" xfId="20865" xr:uid="{00000000-0005-0000-0000-00007F510000}"/>
    <cellStyle name="표준 2 2 6 2 4 8" xfId="20866" xr:uid="{00000000-0005-0000-0000-000080510000}"/>
    <cellStyle name="표준 2 2 6 2 5" xfId="20867" xr:uid="{00000000-0005-0000-0000-000081510000}"/>
    <cellStyle name="표준 2 2 6 2 5 2" xfId="20868" xr:uid="{00000000-0005-0000-0000-000082510000}"/>
    <cellStyle name="표준 2 2 6 2 5 2 2" xfId="20869" xr:uid="{00000000-0005-0000-0000-000083510000}"/>
    <cellStyle name="표준 2 2 6 2 5 2 2 2" xfId="20870" xr:uid="{00000000-0005-0000-0000-000084510000}"/>
    <cellStyle name="표준 2 2 6 2 5 2 3" xfId="20871" xr:uid="{00000000-0005-0000-0000-000085510000}"/>
    <cellStyle name="표준 2 2 6 2 5 3" xfId="20872" xr:uid="{00000000-0005-0000-0000-000086510000}"/>
    <cellStyle name="표준 2 2 6 2 5 3 2" xfId="20873" xr:uid="{00000000-0005-0000-0000-000087510000}"/>
    <cellStyle name="표준 2 2 6 2 5 3 2 2" xfId="20874" xr:uid="{00000000-0005-0000-0000-000088510000}"/>
    <cellStyle name="표준 2 2 6 2 5 3 3" xfId="20875" xr:uid="{00000000-0005-0000-0000-000089510000}"/>
    <cellStyle name="표준 2 2 6 2 5 4" xfId="20876" xr:uid="{00000000-0005-0000-0000-00008A510000}"/>
    <cellStyle name="표준 2 2 6 2 5 4 2" xfId="20877" xr:uid="{00000000-0005-0000-0000-00008B510000}"/>
    <cellStyle name="표준 2 2 6 2 5 4 2 2" xfId="20878" xr:uid="{00000000-0005-0000-0000-00008C510000}"/>
    <cellStyle name="표준 2 2 6 2 5 4 3" xfId="20879" xr:uid="{00000000-0005-0000-0000-00008D510000}"/>
    <cellStyle name="표준 2 2 6 2 5 5" xfId="20880" xr:uid="{00000000-0005-0000-0000-00008E510000}"/>
    <cellStyle name="표준 2 2 6 2 5 5 2" xfId="20881" xr:uid="{00000000-0005-0000-0000-00008F510000}"/>
    <cellStyle name="표준 2 2 6 2 5 6" xfId="20882" xr:uid="{00000000-0005-0000-0000-000090510000}"/>
    <cellStyle name="표준 2 2 6 2 6" xfId="20883" xr:uid="{00000000-0005-0000-0000-000091510000}"/>
    <cellStyle name="표준 2 2 6 2 6 2" xfId="20884" xr:uid="{00000000-0005-0000-0000-000092510000}"/>
    <cellStyle name="표준 2 2 6 2 6 2 2" xfId="20885" xr:uid="{00000000-0005-0000-0000-000093510000}"/>
    <cellStyle name="표준 2 2 6 2 6 2 2 2" xfId="20886" xr:uid="{00000000-0005-0000-0000-000094510000}"/>
    <cellStyle name="표준 2 2 6 2 6 2 3" xfId="20887" xr:uid="{00000000-0005-0000-0000-000095510000}"/>
    <cellStyle name="표준 2 2 6 2 6 3" xfId="20888" xr:uid="{00000000-0005-0000-0000-000096510000}"/>
    <cellStyle name="표준 2 2 6 2 6 3 2" xfId="20889" xr:uid="{00000000-0005-0000-0000-000097510000}"/>
    <cellStyle name="표준 2 2 6 2 6 3 2 2" xfId="20890" xr:uid="{00000000-0005-0000-0000-000098510000}"/>
    <cellStyle name="표준 2 2 6 2 6 3 3" xfId="20891" xr:uid="{00000000-0005-0000-0000-000099510000}"/>
    <cellStyle name="표준 2 2 6 2 6 4" xfId="20892" xr:uid="{00000000-0005-0000-0000-00009A510000}"/>
    <cellStyle name="표준 2 2 6 2 6 4 2" xfId="20893" xr:uid="{00000000-0005-0000-0000-00009B510000}"/>
    <cellStyle name="표준 2 2 6 2 6 4 2 2" xfId="20894" xr:uid="{00000000-0005-0000-0000-00009C510000}"/>
    <cellStyle name="표준 2 2 6 2 6 4 3" xfId="20895" xr:uid="{00000000-0005-0000-0000-00009D510000}"/>
    <cellStyle name="표준 2 2 6 2 6 5" xfId="20896" xr:uid="{00000000-0005-0000-0000-00009E510000}"/>
    <cellStyle name="표준 2 2 6 2 6 5 2" xfId="20897" xr:uid="{00000000-0005-0000-0000-00009F510000}"/>
    <cellStyle name="표준 2 2 6 2 6 6" xfId="20898" xr:uid="{00000000-0005-0000-0000-0000A0510000}"/>
    <cellStyle name="표준 2 2 6 2 7" xfId="20899" xr:uid="{00000000-0005-0000-0000-0000A1510000}"/>
    <cellStyle name="표준 2 2 6 2 7 2" xfId="20900" xr:uid="{00000000-0005-0000-0000-0000A2510000}"/>
    <cellStyle name="표준 2 2 6 2 7 2 2" xfId="20901" xr:uid="{00000000-0005-0000-0000-0000A3510000}"/>
    <cellStyle name="표준 2 2 6 2 7 3" xfId="20902" xr:uid="{00000000-0005-0000-0000-0000A4510000}"/>
    <cellStyle name="표준 2 2 6 2 8" xfId="20903" xr:uid="{00000000-0005-0000-0000-0000A5510000}"/>
    <cellStyle name="표준 2 2 6 2 8 2" xfId="20904" xr:uid="{00000000-0005-0000-0000-0000A6510000}"/>
    <cellStyle name="표준 2 2 6 2 8 2 2" xfId="20905" xr:uid="{00000000-0005-0000-0000-0000A7510000}"/>
    <cellStyle name="표준 2 2 6 2 8 3" xfId="20906" xr:uid="{00000000-0005-0000-0000-0000A8510000}"/>
    <cellStyle name="표준 2 2 6 2 9" xfId="20907" xr:uid="{00000000-0005-0000-0000-0000A9510000}"/>
    <cellStyle name="표준 2 2 6 2 9 2" xfId="20908" xr:uid="{00000000-0005-0000-0000-0000AA510000}"/>
    <cellStyle name="표준 2 2 6 2 9 2 2" xfId="20909" xr:uid="{00000000-0005-0000-0000-0000AB510000}"/>
    <cellStyle name="표준 2 2 6 2 9 3" xfId="20910" xr:uid="{00000000-0005-0000-0000-0000AC510000}"/>
    <cellStyle name="표준 2 2 6 3" xfId="20911" xr:uid="{00000000-0005-0000-0000-0000AD510000}"/>
    <cellStyle name="표준 2 2 6 3 10" xfId="20912" xr:uid="{00000000-0005-0000-0000-0000AE510000}"/>
    <cellStyle name="표준 2 2 6 3 11" xfId="20913" xr:uid="{00000000-0005-0000-0000-0000AF510000}"/>
    <cellStyle name="표준 2 2 6 3 2" xfId="20914" xr:uid="{00000000-0005-0000-0000-0000B0510000}"/>
    <cellStyle name="표준 2 2 6 3 2 2" xfId="20915" xr:uid="{00000000-0005-0000-0000-0000B1510000}"/>
    <cellStyle name="표준 2 2 6 3 2 2 2" xfId="20916" xr:uid="{00000000-0005-0000-0000-0000B2510000}"/>
    <cellStyle name="표준 2 2 6 3 2 2 2 2" xfId="20917" xr:uid="{00000000-0005-0000-0000-0000B3510000}"/>
    <cellStyle name="표준 2 2 6 3 2 2 2 2 2" xfId="20918" xr:uid="{00000000-0005-0000-0000-0000B4510000}"/>
    <cellStyle name="표준 2 2 6 3 2 2 2 3" xfId="20919" xr:uid="{00000000-0005-0000-0000-0000B5510000}"/>
    <cellStyle name="표준 2 2 6 3 2 2 3" xfId="20920" xr:uid="{00000000-0005-0000-0000-0000B6510000}"/>
    <cellStyle name="표준 2 2 6 3 2 2 3 2" xfId="20921" xr:uid="{00000000-0005-0000-0000-0000B7510000}"/>
    <cellStyle name="표준 2 2 6 3 2 2 3 2 2" xfId="20922" xr:uid="{00000000-0005-0000-0000-0000B8510000}"/>
    <cellStyle name="표준 2 2 6 3 2 2 3 3" xfId="20923" xr:uid="{00000000-0005-0000-0000-0000B9510000}"/>
    <cellStyle name="표준 2 2 6 3 2 2 4" xfId="20924" xr:uid="{00000000-0005-0000-0000-0000BA510000}"/>
    <cellStyle name="표준 2 2 6 3 2 2 4 2" xfId="20925" xr:uid="{00000000-0005-0000-0000-0000BB510000}"/>
    <cellStyle name="표준 2 2 6 3 2 2 4 2 2" xfId="20926" xr:uid="{00000000-0005-0000-0000-0000BC510000}"/>
    <cellStyle name="표준 2 2 6 3 2 2 4 3" xfId="20927" xr:uid="{00000000-0005-0000-0000-0000BD510000}"/>
    <cellStyle name="표준 2 2 6 3 2 2 5" xfId="20928" xr:uid="{00000000-0005-0000-0000-0000BE510000}"/>
    <cellStyle name="표준 2 2 6 3 2 2 5 2" xfId="20929" xr:uid="{00000000-0005-0000-0000-0000BF510000}"/>
    <cellStyle name="표준 2 2 6 3 2 2 6" xfId="20930" xr:uid="{00000000-0005-0000-0000-0000C0510000}"/>
    <cellStyle name="표준 2 2 6 3 2 3" xfId="20931" xr:uid="{00000000-0005-0000-0000-0000C1510000}"/>
    <cellStyle name="표준 2 2 6 3 2 3 2" xfId="20932" xr:uid="{00000000-0005-0000-0000-0000C2510000}"/>
    <cellStyle name="표준 2 2 6 3 2 3 2 2" xfId="20933" xr:uid="{00000000-0005-0000-0000-0000C3510000}"/>
    <cellStyle name="표준 2 2 6 3 2 3 3" xfId="20934" xr:uid="{00000000-0005-0000-0000-0000C4510000}"/>
    <cellStyle name="표준 2 2 6 3 2 4" xfId="20935" xr:uid="{00000000-0005-0000-0000-0000C5510000}"/>
    <cellStyle name="표준 2 2 6 3 2 4 2" xfId="20936" xr:uid="{00000000-0005-0000-0000-0000C6510000}"/>
    <cellStyle name="표준 2 2 6 3 2 4 2 2" xfId="20937" xr:uid="{00000000-0005-0000-0000-0000C7510000}"/>
    <cellStyle name="표준 2 2 6 3 2 4 3" xfId="20938" xr:uid="{00000000-0005-0000-0000-0000C8510000}"/>
    <cellStyle name="표준 2 2 6 3 2 5" xfId="20939" xr:uid="{00000000-0005-0000-0000-0000C9510000}"/>
    <cellStyle name="표준 2 2 6 3 2 5 2" xfId="20940" xr:uid="{00000000-0005-0000-0000-0000CA510000}"/>
    <cellStyle name="표준 2 2 6 3 2 5 2 2" xfId="20941" xr:uid="{00000000-0005-0000-0000-0000CB510000}"/>
    <cellStyle name="표준 2 2 6 3 2 5 3" xfId="20942" xr:uid="{00000000-0005-0000-0000-0000CC510000}"/>
    <cellStyle name="표준 2 2 6 3 2 6" xfId="20943" xr:uid="{00000000-0005-0000-0000-0000CD510000}"/>
    <cellStyle name="표준 2 2 6 3 2 6 2" xfId="20944" xr:uid="{00000000-0005-0000-0000-0000CE510000}"/>
    <cellStyle name="표준 2 2 6 3 2 6 2 2" xfId="20945" xr:uid="{00000000-0005-0000-0000-0000CF510000}"/>
    <cellStyle name="표준 2 2 6 3 2 6 3" xfId="20946" xr:uid="{00000000-0005-0000-0000-0000D0510000}"/>
    <cellStyle name="표준 2 2 6 3 2 7" xfId="20947" xr:uid="{00000000-0005-0000-0000-0000D1510000}"/>
    <cellStyle name="표준 2 2 6 3 2 7 2" xfId="20948" xr:uid="{00000000-0005-0000-0000-0000D2510000}"/>
    <cellStyle name="표준 2 2 6 3 2 8" xfId="20949" xr:uid="{00000000-0005-0000-0000-0000D3510000}"/>
    <cellStyle name="표준 2 2 6 3 2 9" xfId="20950" xr:uid="{00000000-0005-0000-0000-0000D4510000}"/>
    <cellStyle name="표준 2 2 6 3 3" xfId="20951" xr:uid="{00000000-0005-0000-0000-0000D5510000}"/>
    <cellStyle name="표준 2 2 6 3 3 2" xfId="20952" xr:uid="{00000000-0005-0000-0000-0000D6510000}"/>
    <cellStyle name="표준 2 2 6 3 3 2 2" xfId="20953" xr:uid="{00000000-0005-0000-0000-0000D7510000}"/>
    <cellStyle name="표준 2 2 6 3 3 2 2 2" xfId="20954" xr:uid="{00000000-0005-0000-0000-0000D8510000}"/>
    <cellStyle name="표준 2 2 6 3 3 2 3" xfId="20955" xr:uid="{00000000-0005-0000-0000-0000D9510000}"/>
    <cellStyle name="표준 2 2 6 3 3 3" xfId="20956" xr:uid="{00000000-0005-0000-0000-0000DA510000}"/>
    <cellStyle name="표준 2 2 6 3 3 3 2" xfId="20957" xr:uid="{00000000-0005-0000-0000-0000DB510000}"/>
    <cellStyle name="표준 2 2 6 3 3 3 2 2" xfId="20958" xr:uid="{00000000-0005-0000-0000-0000DC510000}"/>
    <cellStyle name="표준 2 2 6 3 3 3 3" xfId="20959" xr:uid="{00000000-0005-0000-0000-0000DD510000}"/>
    <cellStyle name="표준 2 2 6 3 3 4" xfId="20960" xr:uid="{00000000-0005-0000-0000-0000DE510000}"/>
    <cellStyle name="표준 2 2 6 3 3 4 2" xfId="20961" xr:uid="{00000000-0005-0000-0000-0000DF510000}"/>
    <cellStyle name="표준 2 2 6 3 3 4 2 2" xfId="20962" xr:uid="{00000000-0005-0000-0000-0000E0510000}"/>
    <cellStyle name="표준 2 2 6 3 3 4 3" xfId="20963" xr:uid="{00000000-0005-0000-0000-0000E1510000}"/>
    <cellStyle name="표준 2 2 6 3 3 5" xfId="20964" xr:uid="{00000000-0005-0000-0000-0000E2510000}"/>
    <cellStyle name="표준 2 2 6 3 3 5 2" xfId="20965" xr:uid="{00000000-0005-0000-0000-0000E3510000}"/>
    <cellStyle name="표준 2 2 6 3 3 6" xfId="20966" xr:uid="{00000000-0005-0000-0000-0000E4510000}"/>
    <cellStyle name="표준 2 2 6 3 4" xfId="20967" xr:uid="{00000000-0005-0000-0000-0000E5510000}"/>
    <cellStyle name="표준 2 2 6 3 4 2" xfId="20968" xr:uid="{00000000-0005-0000-0000-0000E6510000}"/>
    <cellStyle name="표준 2 2 6 3 4 2 2" xfId="20969" xr:uid="{00000000-0005-0000-0000-0000E7510000}"/>
    <cellStyle name="표준 2 2 6 3 4 2 2 2" xfId="20970" xr:uid="{00000000-0005-0000-0000-0000E8510000}"/>
    <cellStyle name="표준 2 2 6 3 4 2 3" xfId="20971" xr:uid="{00000000-0005-0000-0000-0000E9510000}"/>
    <cellStyle name="표준 2 2 6 3 4 3" xfId="20972" xr:uid="{00000000-0005-0000-0000-0000EA510000}"/>
    <cellStyle name="표준 2 2 6 3 4 3 2" xfId="20973" xr:uid="{00000000-0005-0000-0000-0000EB510000}"/>
    <cellStyle name="표준 2 2 6 3 4 3 2 2" xfId="20974" xr:uid="{00000000-0005-0000-0000-0000EC510000}"/>
    <cellStyle name="표준 2 2 6 3 4 3 3" xfId="20975" xr:uid="{00000000-0005-0000-0000-0000ED510000}"/>
    <cellStyle name="표준 2 2 6 3 4 4" xfId="20976" xr:uid="{00000000-0005-0000-0000-0000EE510000}"/>
    <cellStyle name="표준 2 2 6 3 4 4 2" xfId="20977" xr:uid="{00000000-0005-0000-0000-0000EF510000}"/>
    <cellStyle name="표준 2 2 6 3 4 4 2 2" xfId="20978" xr:uid="{00000000-0005-0000-0000-0000F0510000}"/>
    <cellStyle name="표준 2 2 6 3 4 4 3" xfId="20979" xr:uid="{00000000-0005-0000-0000-0000F1510000}"/>
    <cellStyle name="표준 2 2 6 3 4 5" xfId="20980" xr:uid="{00000000-0005-0000-0000-0000F2510000}"/>
    <cellStyle name="표준 2 2 6 3 4 5 2" xfId="20981" xr:uid="{00000000-0005-0000-0000-0000F3510000}"/>
    <cellStyle name="표준 2 2 6 3 4 6" xfId="20982" xr:uid="{00000000-0005-0000-0000-0000F4510000}"/>
    <cellStyle name="표준 2 2 6 3 5" xfId="20983" xr:uid="{00000000-0005-0000-0000-0000F5510000}"/>
    <cellStyle name="표준 2 2 6 3 5 2" xfId="20984" xr:uid="{00000000-0005-0000-0000-0000F6510000}"/>
    <cellStyle name="표준 2 2 6 3 5 2 2" xfId="20985" xr:uid="{00000000-0005-0000-0000-0000F7510000}"/>
    <cellStyle name="표준 2 2 6 3 5 3" xfId="20986" xr:uid="{00000000-0005-0000-0000-0000F8510000}"/>
    <cellStyle name="표준 2 2 6 3 6" xfId="20987" xr:uid="{00000000-0005-0000-0000-0000F9510000}"/>
    <cellStyle name="표준 2 2 6 3 6 2" xfId="20988" xr:uid="{00000000-0005-0000-0000-0000FA510000}"/>
    <cellStyle name="표준 2 2 6 3 6 2 2" xfId="20989" xr:uid="{00000000-0005-0000-0000-0000FB510000}"/>
    <cellStyle name="표준 2 2 6 3 6 3" xfId="20990" xr:uid="{00000000-0005-0000-0000-0000FC510000}"/>
    <cellStyle name="표준 2 2 6 3 7" xfId="20991" xr:uid="{00000000-0005-0000-0000-0000FD510000}"/>
    <cellStyle name="표준 2 2 6 3 7 2" xfId="20992" xr:uid="{00000000-0005-0000-0000-0000FE510000}"/>
    <cellStyle name="표준 2 2 6 3 7 2 2" xfId="20993" xr:uid="{00000000-0005-0000-0000-0000FF510000}"/>
    <cellStyle name="표준 2 2 6 3 7 3" xfId="20994" xr:uid="{00000000-0005-0000-0000-000000520000}"/>
    <cellStyle name="표준 2 2 6 3 8" xfId="20995" xr:uid="{00000000-0005-0000-0000-000001520000}"/>
    <cellStyle name="표준 2 2 6 3 8 2" xfId="20996" xr:uid="{00000000-0005-0000-0000-000002520000}"/>
    <cellStyle name="표준 2 2 6 3 8 2 2" xfId="20997" xr:uid="{00000000-0005-0000-0000-000003520000}"/>
    <cellStyle name="표준 2 2 6 3 8 3" xfId="20998" xr:uid="{00000000-0005-0000-0000-000004520000}"/>
    <cellStyle name="표준 2 2 6 3 9" xfId="20999" xr:uid="{00000000-0005-0000-0000-000005520000}"/>
    <cellStyle name="표준 2 2 6 3 9 2" xfId="21000" xr:uid="{00000000-0005-0000-0000-000006520000}"/>
    <cellStyle name="표준 2 2 6 4" xfId="21001" xr:uid="{00000000-0005-0000-0000-000007520000}"/>
    <cellStyle name="표준 2 2 6 4 10" xfId="21002" xr:uid="{00000000-0005-0000-0000-000008520000}"/>
    <cellStyle name="표준 2 2 6 4 2" xfId="21003" xr:uid="{00000000-0005-0000-0000-000009520000}"/>
    <cellStyle name="표준 2 2 6 4 2 2" xfId="21004" xr:uid="{00000000-0005-0000-0000-00000A520000}"/>
    <cellStyle name="표준 2 2 6 4 2 2 2" xfId="21005" xr:uid="{00000000-0005-0000-0000-00000B520000}"/>
    <cellStyle name="표준 2 2 6 4 2 2 2 2" xfId="21006" xr:uid="{00000000-0005-0000-0000-00000C520000}"/>
    <cellStyle name="표준 2 2 6 4 2 2 2 2 2" xfId="21007" xr:uid="{00000000-0005-0000-0000-00000D520000}"/>
    <cellStyle name="표준 2 2 6 4 2 2 2 3" xfId="21008" xr:uid="{00000000-0005-0000-0000-00000E520000}"/>
    <cellStyle name="표준 2 2 6 4 2 2 3" xfId="21009" xr:uid="{00000000-0005-0000-0000-00000F520000}"/>
    <cellStyle name="표준 2 2 6 4 2 2 3 2" xfId="21010" xr:uid="{00000000-0005-0000-0000-000010520000}"/>
    <cellStyle name="표준 2 2 6 4 2 2 3 2 2" xfId="21011" xr:uid="{00000000-0005-0000-0000-000011520000}"/>
    <cellStyle name="표준 2 2 6 4 2 2 3 3" xfId="21012" xr:uid="{00000000-0005-0000-0000-000012520000}"/>
    <cellStyle name="표준 2 2 6 4 2 2 4" xfId="21013" xr:uid="{00000000-0005-0000-0000-000013520000}"/>
    <cellStyle name="표준 2 2 6 4 2 2 4 2" xfId="21014" xr:uid="{00000000-0005-0000-0000-000014520000}"/>
    <cellStyle name="표준 2 2 6 4 2 2 4 2 2" xfId="21015" xr:uid="{00000000-0005-0000-0000-000015520000}"/>
    <cellStyle name="표준 2 2 6 4 2 2 4 3" xfId="21016" xr:uid="{00000000-0005-0000-0000-000016520000}"/>
    <cellStyle name="표준 2 2 6 4 2 2 5" xfId="21017" xr:uid="{00000000-0005-0000-0000-000017520000}"/>
    <cellStyle name="표준 2 2 6 4 2 2 5 2" xfId="21018" xr:uid="{00000000-0005-0000-0000-000018520000}"/>
    <cellStyle name="표준 2 2 6 4 2 2 6" xfId="21019" xr:uid="{00000000-0005-0000-0000-000019520000}"/>
    <cellStyle name="표준 2 2 6 4 2 3" xfId="21020" xr:uid="{00000000-0005-0000-0000-00001A520000}"/>
    <cellStyle name="표준 2 2 6 4 2 3 2" xfId="21021" xr:uid="{00000000-0005-0000-0000-00001B520000}"/>
    <cellStyle name="표준 2 2 6 4 2 3 2 2" xfId="21022" xr:uid="{00000000-0005-0000-0000-00001C520000}"/>
    <cellStyle name="표준 2 2 6 4 2 3 3" xfId="21023" xr:uid="{00000000-0005-0000-0000-00001D520000}"/>
    <cellStyle name="표준 2 2 6 4 2 4" xfId="21024" xr:uid="{00000000-0005-0000-0000-00001E520000}"/>
    <cellStyle name="표준 2 2 6 4 2 4 2" xfId="21025" xr:uid="{00000000-0005-0000-0000-00001F520000}"/>
    <cellStyle name="표준 2 2 6 4 2 4 2 2" xfId="21026" xr:uid="{00000000-0005-0000-0000-000020520000}"/>
    <cellStyle name="표준 2 2 6 4 2 4 3" xfId="21027" xr:uid="{00000000-0005-0000-0000-000021520000}"/>
    <cellStyle name="표준 2 2 6 4 2 5" xfId="21028" xr:uid="{00000000-0005-0000-0000-000022520000}"/>
    <cellStyle name="표준 2 2 6 4 2 5 2" xfId="21029" xr:uid="{00000000-0005-0000-0000-000023520000}"/>
    <cellStyle name="표준 2 2 6 4 2 5 2 2" xfId="21030" xr:uid="{00000000-0005-0000-0000-000024520000}"/>
    <cellStyle name="표준 2 2 6 4 2 5 3" xfId="21031" xr:uid="{00000000-0005-0000-0000-000025520000}"/>
    <cellStyle name="표준 2 2 6 4 2 6" xfId="21032" xr:uid="{00000000-0005-0000-0000-000026520000}"/>
    <cellStyle name="표준 2 2 6 4 2 6 2" xfId="21033" xr:uid="{00000000-0005-0000-0000-000027520000}"/>
    <cellStyle name="표준 2 2 6 4 2 7" xfId="21034" xr:uid="{00000000-0005-0000-0000-000028520000}"/>
    <cellStyle name="표준 2 2 6 4 2 8" xfId="21035" xr:uid="{00000000-0005-0000-0000-000029520000}"/>
    <cellStyle name="표준 2 2 6 4 3" xfId="21036" xr:uid="{00000000-0005-0000-0000-00002A520000}"/>
    <cellStyle name="표준 2 2 6 4 3 2" xfId="21037" xr:uid="{00000000-0005-0000-0000-00002B520000}"/>
    <cellStyle name="표준 2 2 6 4 3 2 2" xfId="21038" xr:uid="{00000000-0005-0000-0000-00002C520000}"/>
    <cellStyle name="표준 2 2 6 4 3 2 2 2" xfId="21039" xr:uid="{00000000-0005-0000-0000-00002D520000}"/>
    <cellStyle name="표준 2 2 6 4 3 2 3" xfId="21040" xr:uid="{00000000-0005-0000-0000-00002E520000}"/>
    <cellStyle name="표준 2 2 6 4 3 3" xfId="21041" xr:uid="{00000000-0005-0000-0000-00002F520000}"/>
    <cellStyle name="표준 2 2 6 4 3 3 2" xfId="21042" xr:uid="{00000000-0005-0000-0000-000030520000}"/>
    <cellStyle name="표준 2 2 6 4 3 3 2 2" xfId="21043" xr:uid="{00000000-0005-0000-0000-000031520000}"/>
    <cellStyle name="표준 2 2 6 4 3 3 3" xfId="21044" xr:uid="{00000000-0005-0000-0000-000032520000}"/>
    <cellStyle name="표준 2 2 6 4 3 4" xfId="21045" xr:uid="{00000000-0005-0000-0000-000033520000}"/>
    <cellStyle name="표준 2 2 6 4 3 4 2" xfId="21046" xr:uid="{00000000-0005-0000-0000-000034520000}"/>
    <cellStyle name="표준 2 2 6 4 3 4 2 2" xfId="21047" xr:uid="{00000000-0005-0000-0000-000035520000}"/>
    <cellStyle name="표준 2 2 6 4 3 4 3" xfId="21048" xr:uid="{00000000-0005-0000-0000-000036520000}"/>
    <cellStyle name="표준 2 2 6 4 3 5" xfId="21049" xr:uid="{00000000-0005-0000-0000-000037520000}"/>
    <cellStyle name="표준 2 2 6 4 3 5 2" xfId="21050" xr:uid="{00000000-0005-0000-0000-000038520000}"/>
    <cellStyle name="표준 2 2 6 4 3 6" xfId="21051" xr:uid="{00000000-0005-0000-0000-000039520000}"/>
    <cellStyle name="표준 2 2 6 4 4" xfId="21052" xr:uid="{00000000-0005-0000-0000-00003A520000}"/>
    <cellStyle name="표준 2 2 6 4 4 2" xfId="21053" xr:uid="{00000000-0005-0000-0000-00003B520000}"/>
    <cellStyle name="표준 2 2 6 4 4 2 2" xfId="21054" xr:uid="{00000000-0005-0000-0000-00003C520000}"/>
    <cellStyle name="표준 2 2 6 4 4 3" xfId="21055" xr:uid="{00000000-0005-0000-0000-00003D520000}"/>
    <cellStyle name="표준 2 2 6 4 5" xfId="21056" xr:uid="{00000000-0005-0000-0000-00003E520000}"/>
    <cellStyle name="표준 2 2 6 4 5 2" xfId="21057" xr:uid="{00000000-0005-0000-0000-00003F520000}"/>
    <cellStyle name="표준 2 2 6 4 5 2 2" xfId="21058" xr:uid="{00000000-0005-0000-0000-000040520000}"/>
    <cellStyle name="표준 2 2 6 4 5 3" xfId="21059" xr:uid="{00000000-0005-0000-0000-000041520000}"/>
    <cellStyle name="표준 2 2 6 4 6" xfId="21060" xr:uid="{00000000-0005-0000-0000-000042520000}"/>
    <cellStyle name="표준 2 2 6 4 6 2" xfId="21061" xr:uid="{00000000-0005-0000-0000-000043520000}"/>
    <cellStyle name="표준 2 2 6 4 6 2 2" xfId="21062" xr:uid="{00000000-0005-0000-0000-000044520000}"/>
    <cellStyle name="표준 2 2 6 4 6 3" xfId="21063" xr:uid="{00000000-0005-0000-0000-000045520000}"/>
    <cellStyle name="표준 2 2 6 4 7" xfId="21064" xr:uid="{00000000-0005-0000-0000-000046520000}"/>
    <cellStyle name="표준 2 2 6 4 7 2" xfId="21065" xr:uid="{00000000-0005-0000-0000-000047520000}"/>
    <cellStyle name="표준 2 2 6 4 7 2 2" xfId="21066" xr:uid="{00000000-0005-0000-0000-000048520000}"/>
    <cellStyle name="표준 2 2 6 4 7 3" xfId="21067" xr:uid="{00000000-0005-0000-0000-000049520000}"/>
    <cellStyle name="표준 2 2 6 4 8" xfId="21068" xr:uid="{00000000-0005-0000-0000-00004A520000}"/>
    <cellStyle name="표준 2 2 6 4 8 2" xfId="21069" xr:uid="{00000000-0005-0000-0000-00004B520000}"/>
    <cellStyle name="표준 2 2 6 4 9" xfId="21070" xr:uid="{00000000-0005-0000-0000-00004C520000}"/>
    <cellStyle name="표준 2 2 6 5" xfId="21071" xr:uid="{00000000-0005-0000-0000-00004D520000}"/>
    <cellStyle name="표준 2 2 6 5 2" xfId="21072" xr:uid="{00000000-0005-0000-0000-00004E520000}"/>
    <cellStyle name="표준 2 2 6 5 2 2" xfId="21073" xr:uid="{00000000-0005-0000-0000-00004F520000}"/>
    <cellStyle name="표준 2 2 6 5 2 2 2" xfId="21074" xr:uid="{00000000-0005-0000-0000-000050520000}"/>
    <cellStyle name="표준 2 2 6 5 2 2 2 2" xfId="21075" xr:uid="{00000000-0005-0000-0000-000051520000}"/>
    <cellStyle name="표준 2 2 6 5 2 2 3" xfId="21076" xr:uid="{00000000-0005-0000-0000-000052520000}"/>
    <cellStyle name="표준 2 2 6 5 2 3" xfId="21077" xr:uid="{00000000-0005-0000-0000-000053520000}"/>
    <cellStyle name="표준 2 2 6 5 2 3 2" xfId="21078" xr:uid="{00000000-0005-0000-0000-000054520000}"/>
    <cellStyle name="표준 2 2 6 5 2 3 2 2" xfId="21079" xr:uid="{00000000-0005-0000-0000-000055520000}"/>
    <cellStyle name="표준 2 2 6 5 2 3 3" xfId="21080" xr:uid="{00000000-0005-0000-0000-000056520000}"/>
    <cellStyle name="표준 2 2 6 5 2 4" xfId="21081" xr:uid="{00000000-0005-0000-0000-000057520000}"/>
    <cellStyle name="표준 2 2 6 5 2 4 2" xfId="21082" xr:uid="{00000000-0005-0000-0000-000058520000}"/>
    <cellStyle name="표준 2 2 6 5 2 4 2 2" xfId="21083" xr:uid="{00000000-0005-0000-0000-000059520000}"/>
    <cellStyle name="표준 2 2 6 5 2 4 3" xfId="21084" xr:uid="{00000000-0005-0000-0000-00005A520000}"/>
    <cellStyle name="표준 2 2 6 5 2 5" xfId="21085" xr:uid="{00000000-0005-0000-0000-00005B520000}"/>
    <cellStyle name="표준 2 2 6 5 2 5 2" xfId="21086" xr:uid="{00000000-0005-0000-0000-00005C520000}"/>
    <cellStyle name="표준 2 2 6 5 2 6" xfId="21087" xr:uid="{00000000-0005-0000-0000-00005D520000}"/>
    <cellStyle name="표준 2 2 6 5 3" xfId="21088" xr:uid="{00000000-0005-0000-0000-00005E520000}"/>
    <cellStyle name="표준 2 2 6 5 3 2" xfId="21089" xr:uid="{00000000-0005-0000-0000-00005F520000}"/>
    <cellStyle name="표준 2 2 6 5 3 2 2" xfId="21090" xr:uid="{00000000-0005-0000-0000-000060520000}"/>
    <cellStyle name="표준 2 2 6 5 3 3" xfId="21091" xr:uid="{00000000-0005-0000-0000-000061520000}"/>
    <cellStyle name="표준 2 2 6 5 4" xfId="21092" xr:uid="{00000000-0005-0000-0000-000062520000}"/>
    <cellStyle name="표준 2 2 6 5 4 2" xfId="21093" xr:uid="{00000000-0005-0000-0000-000063520000}"/>
    <cellStyle name="표준 2 2 6 5 4 2 2" xfId="21094" xr:uid="{00000000-0005-0000-0000-000064520000}"/>
    <cellStyle name="표준 2 2 6 5 4 3" xfId="21095" xr:uid="{00000000-0005-0000-0000-000065520000}"/>
    <cellStyle name="표준 2 2 6 5 5" xfId="21096" xr:uid="{00000000-0005-0000-0000-000066520000}"/>
    <cellStyle name="표준 2 2 6 5 5 2" xfId="21097" xr:uid="{00000000-0005-0000-0000-000067520000}"/>
    <cellStyle name="표준 2 2 6 5 5 2 2" xfId="21098" xr:uid="{00000000-0005-0000-0000-000068520000}"/>
    <cellStyle name="표준 2 2 6 5 5 3" xfId="21099" xr:uid="{00000000-0005-0000-0000-000069520000}"/>
    <cellStyle name="표준 2 2 6 5 6" xfId="21100" xr:uid="{00000000-0005-0000-0000-00006A520000}"/>
    <cellStyle name="표준 2 2 6 5 6 2" xfId="21101" xr:uid="{00000000-0005-0000-0000-00006B520000}"/>
    <cellStyle name="표준 2 2 6 5 7" xfId="21102" xr:uid="{00000000-0005-0000-0000-00006C520000}"/>
    <cellStyle name="표준 2 2 6 5 8" xfId="21103" xr:uid="{00000000-0005-0000-0000-00006D520000}"/>
    <cellStyle name="표준 2 2 6 6" xfId="21104" xr:uid="{00000000-0005-0000-0000-00006E520000}"/>
    <cellStyle name="표준 2 2 6 6 2" xfId="21105" xr:uid="{00000000-0005-0000-0000-00006F520000}"/>
    <cellStyle name="표준 2 2 6 6 2 2" xfId="21106" xr:uid="{00000000-0005-0000-0000-000070520000}"/>
    <cellStyle name="표준 2 2 6 6 2 2 2" xfId="21107" xr:uid="{00000000-0005-0000-0000-000071520000}"/>
    <cellStyle name="표준 2 2 6 6 2 3" xfId="21108" xr:uid="{00000000-0005-0000-0000-000072520000}"/>
    <cellStyle name="표준 2 2 6 6 3" xfId="21109" xr:uid="{00000000-0005-0000-0000-000073520000}"/>
    <cellStyle name="표준 2 2 6 6 3 2" xfId="21110" xr:uid="{00000000-0005-0000-0000-000074520000}"/>
    <cellStyle name="표준 2 2 6 6 3 2 2" xfId="21111" xr:uid="{00000000-0005-0000-0000-000075520000}"/>
    <cellStyle name="표준 2 2 6 6 3 3" xfId="21112" xr:uid="{00000000-0005-0000-0000-000076520000}"/>
    <cellStyle name="표준 2 2 6 6 4" xfId="21113" xr:uid="{00000000-0005-0000-0000-000077520000}"/>
    <cellStyle name="표준 2 2 6 6 4 2" xfId="21114" xr:uid="{00000000-0005-0000-0000-000078520000}"/>
    <cellStyle name="표준 2 2 6 6 4 2 2" xfId="21115" xr:uid="{00000000-0005-0000-0000-000079520000}"/>
    <cellStyle name="표준 2 2 6 6 4 3" xfId="21116" xr:uid="{00000000-0005-0000-0000-00007A520000}"/>
    <cellStyle name="표준 2 2 6 6 5" xfId="21117" xr:uid="{00000000-0005-0000-0000-00007B520000}"/>
    <cellStyle name="표준 2 2 6 6 5 2" xfId="21118" xr:uid="{00000000-0005-0000-0000-00007C520000}"/>
    <cellStyle name="표준 2 2 6 6 6" xfId="21119" xr:uid="{00000000-0005-0000-0000-00007D520000}"/>
    <cellStyle name="표준 2 2 6 7" xfId="21120" xr:uid="{00000000-0005-0000-0000-00007E520000}"/>
    <cellStyle name="표준 2 2 6 7 2" xfId="21121" xr:uid="{00000000-0005-0000-0000-00007F520000}"/>
    <cellStyle name="표준 2 2 6 7 2 2" xfId="21122" xr:uid="{00000000-0005-0000-0000-000080520000}"/>
    <cellStyle name="표준 2 2 6 7 2 2 2" xfId="21123" xr:uid="{00000000-0005-0000-0000-000081520000}"/>
    <cellStyle name="표준 2 2 6 7 2 3" xfId="21124" xr:uid="{00000000-0005-0000-0000-000082520000}"/>
    <cellStyle name="표준 2 2 6 7 3" xfId="21125" xr:uid="{00000000-0005-0000-0000-000083520000}"/>
    <cellStyle name="표준 2 2 6 7 3 2" xfId="21126" xr:uid="{00000000-0005-0000-0000-000084520000}"/>
    <cellStyle name="표준 2 2 6 7 3 2 2" xfId="21127" xr:uid="{00000000-0005-0000-0000-000085520000}"/>
    <cellStyle name="표준 2 2 6 7 3 3" xfId="21128" xr:uid="{00000000-0005-0000-0000-000086520000}"/>
    <cellStyle name="표준 2 2 6 7 4" xfId="21129" xr:uid="{00000000-0005-0000-0000-000087520000}"/>
    <cellStyle name="표준 2 2 6 7 4 2" xfId="21130" xr:uid="{00000000-0005-0000-0000-000088520000}"/>
    <cellStyle name="표준 2 2 6 7 4 2 2" xfId="21131" xr:uid="{00000000-0005-0000-0000-000089520000}"/>
    <cellStyle name="표준 2 2 6 7 4 3" xfId="21132" xr:uid="{00000000-0005-0000-0000-00008A520000}"/>
    <cellStyle name="표준 2 2 6 7 5" xfId="21133" xr:uid="{00000000-0005-0000-0000-00008B520000}"/>
    <cellStyle name="표준 2 2 6 7 5 2" xfId="21134" xr:uid="{00000000-0005-0000-0000-00008C520000}"/>
    <cellStyle name="표준 2 2 6 7 6" xfId="21135" xr:uid="{00000000-0005-0000-0000-00008D520000}"/>
    <cellStyle name="표준 2 2 6 8" xfId="21136" xr:uid="{00000000-0005-0000-0000-00008E520000}"/>
    <cellStyle name="표준 2 2 6 8 2" xfId="21137" xr:uid="{00000000-0005-0000-0000-00008F520000}"/>
    <cellStyle name="표준 2 2 6 8 2 2" xfId="21138" xr:uid="{00000000-0005-0000-0000-000090520000}"/>
    <cellStyle name="표준 2 2 6 8 3" xfId="21139" xr:uid="{00000000-0005-0000-0000-000091520000}"/>
    <cellStyle name="표준 2 2 6 9" xfId="21140" xr:uid="{00000000-0005-0000-0000-000092520000}"/>
    <cellStyle name="표준 2 2 6 9 2" xfId="21141" xr:uid="{00000000-0005-0000-0000-000093520000}"/>
    <cellStyle name="표준 2 2 6 9 2 2" xfId="21142" xr:uid="{00000000-0005-0000-0000-000094520000}"/>
    <cellStyle name="표준 2 2 6 9 3" xfId="21143" xr:uid="{00000000-0005-0000-0000-000095520000}"/>
    <cellStyle name="표준 2 2 7" xfId="21144" xr:uid="{00000000-0005-0000-0000-000096520000}"/>
    <cellStyle name="표준 2 2 7 10" xfId="21145" xr:uid="{00000000-0005-0000-0000-000097520000}"/>
    <cellStyle name="표준 2 2 7 10 2" xfId="21146" xr:uid="{00000000-0005-0000-0000-000098520000}"/>
    <cellStyle name="표준 2 2 7 10 2 2" xfId="21147" xr:uid="{00000000-0005-0000-0000-000099520000}"/>
    <cellStyle name="표준 2 2 7 10 3" xfId="21148" xr:uid="{00000000-0005-0000-0000-00009A520000}"/>
    <cellStyle name="표준 2 2 7 11" xfId="21149" xr:uid="{00000000-0005-0000-0000-00009B520000}"/>
    <cellStyle name="표준 2 2 7 11 2" xfId="21150" xr:uid="{00000000-0005-0000-0000-00009C520000}"/>
    <cellStyle name="표준 2 2 7 11 2 2" xfId="21151" xr:uid="{00000000-0005-0000-0000-00009D520000}"/>
    <cellStyle name="표준 2 2 7 11 3" xfId="21152" xr:uid="{00000000-0005-0000-0000-00009E520000}"/>
    <cellStyle name="표준 2 2 7 12" xfId="21153" xr:uid="{00000000-0005-0000-0000-00009F520000}"/>
    <cellStyle name="표준 2 2 7 12 2" xfId="21154" xr:uid="{00000000-0005-0000-0000-0000A0520000}"/>
    <cellStyle name="표준 2 2 7 13" xfId="21155" xr:uid="{00000000-0005-0000-0000-0000A1520000}"/>
    <cellStyle name="표준 2 2 7 14" xfId="21156" xr:uid="{00000000-0005-0000-0000-0000A2520000}"/>
    <cellStyle name="표준 2 2 7 2" xfId="21157" xr:uid="{00000000-0005-0000-0000-0000A3520000}"/>
    <cellStyle name="표준 2 2 7 2 10" xfId="21158" xr:uid="{00000000-0005-0000-0000-0000A4520000}"/>
    <cellStyle name="표준 2 2 7 2 11" xfId="21159" xr:uid="{00000000-0005-0000-0000-0000A5520000}"/>
    <cellStyle name="표준 2 2 7 2 2" xfId="21160" xr:uid="{00000000-0005-0000-0000-0000A6520000}"/>
    <cellStyle name="표준 2 2 7 2 2 2" xfId="21161" xr:uid="{00000000-0005-0000-0000-0000A7520000}"/>
    <cellStyle name="표준 2 2 7 2 2 2 2" xfId="21162" xr:uid="{00000000-0005-0000-0000-0000A8520000}"/>
    <cellStyle name="표준 2 2 7 2 2 2 2 2" xfId="21163" xr:uid="{00000000-0005-0000-0000-0000A9520000}"/>
    <cellStyle name="표준 2 2 7 2 2 2 2 2 2" xfId="21164" xr:uid="{00000000-0005-0000-0000-0000AA520000}"/>
    <cellStyle name="표준 2 2 7 2 2 2 2 3" xfId="21165" xr:uid="{00000000-0005-0000-0000-0000AB520000}"/>
    <cellStyle name="표준 2 2 7 2 2 2 3" xfId="21166" xr:uid="{00000000-0005-0000-0000-0000AC520000}"/>
    <cellStyle name="표준 2 2 7 2 2 2 3 2" xfId="21167" xr:uid="{00000000-0005-0000-0000-0000AD520000}"/>
    <cellStyle name="표준 2 2 7 2 2 2 3 2 2" xfId="21168" xr:uid="{00000000-0005-0000-0000-0000AE520000}"/>
    <cellStyle name="표준 2 2 7 2 2 2 3 3" xfId="21169" xr:uid="{00000000-0005-0000-0000-0000AF520000}"/>
    <cellStyle name="표준 2 2 7 2 2 2 4" xfId="21170" xr:uid="{00000000-0005-0000-0000-0000B0520000}"/>
    <cellStyle name="표준 2 2 7 2 2 2 4 2" xfId="21171" xr:uid="{00000000-0005-0000-0000-0000B1520000}"/>
    <cellStyle name="표준 2 2 7 2 2 2 4 2 2" xfId="21172" xr:uid="{00000000-0005-0000-0000-0000B2520000}"/>
    <cellStyle name="표준 2 2 7 2 2 2 4 3" xfId="21173" xr:uid="{00000000-0005-0000-0000-0000B3520000}"/>
    <cellStyle name="표준 2 2 7 2 2 2 5" xfId="21174" xr:uid="{00000000-0005-0000-0000-0000B4520000}"/>
    <cellStyle name="표준 2 2 7 2 2 2 5 2" xfId="21175" xr:uid="{00000000-0005-0000-0000-0000B5520000}"/>
    <cellStyle name="표준 2 2 7 2 2 2 6" xfId="21176" xr:uid="{00000000-0005-0000-0000-0000B6520000}"/>
    <cellStyle name="표준 2 2 7 2 2 3" xfId="21177" xr:uid="{00000000-0005-0000-0000-0000B7520000}"/>
    <cellStyle name="표준 2 2 7 2 2 3 2" xfId="21178" xr:uid="{00000000-0005-0000-0000-0000B8520000}"/>
    <cellStyle name="표준 2 2 7 2 2 3 2 2" xfId="21179" xr:uid="{00000000-0005-0000-0000-0000B9520000}"/>
    <cellStyle name="표준 2 2 7 2 2 3 3" xfId="21180" xr:uid="{00000000-0005-0000-0000-0000BA520000}"/>
    <cellStyle name="표준 2 2 7 2 2 4" xfId="21181" xr:uid="{00000000-0005-0000-0000-0000BB520000}"/>
    <cellStyle name="표준 2 2 7 2 2 4 2" xfId="21182" xr:uid="{00000000-0005-0000-0000-0000BC520000}"/>
    <cellStyle name="표준 2 2 7 2 2 4 2 2" xfId="21183" xr:uid="{00000000-0005-0000-0000-0000BD520000}"/>
    <cellStyle name="표준 2 2 7 2 2 4 3" xfId="21184" xr:uid="{00000000-0005-0000-0000-0000BE520000}"/>
    <cellStyle name="표준 2 2 7 2 2 5" xfId="21185" xr:uid="{00000000-0005-0000-0000-0000BF520000}"/>
    <cellStyle name="표준 2 2 7 2 2 5 2" xfId="21186" xr:uid="{00000000-0005-0000-0000-0000C0520000}"/>
    <cellStyle name="표준 2 2 7 2 2 5 2 2" xfId="21187" xr:uid="{00000000-0005-0000-0000-0000C1520000}"/>
    <cellStyle name="표준 2 2 7 2 2 5 3" xfId="21188" xr:uid="{00000000-0005-0000-0000-0000C2520000}"/>
    <cellStyle name="표준 2 2 7 2 2 6" xfId="21189" xr:uid="{00000000-0005-0000-0000-0000C3520000}"/>
    <cellStyle name="표준 2 2 7 2 2 6 2" xfId="21190" xr:uid="{00000000-0005-0000-0000-0000C4520000}"/>
    <cellStyle name="표준 2 2 7 2 2 6 2 2" xfId="21191" xr:uid="{00000000-0005-0000-0000-0000C5520000}"/>
    <cellStyle name="표준 2 2 7 2 2 6 3" xfId="21192" xr:uid="{00000000-0005-0000-0000-0000C6520000}"/>
    <cellStyle name="표준 2 2 7 2 2 7" xfId="21193" xr:uid="{00000000-0005-0000-0000-0000C7520000}"/>
    <cellStyle name="표준 2 2 7 2 2 7 2" xfId="21194" xr:uid="{00000000-0005-0000-0000-0000C8520000}"/>
    <cellStyle name="표준 2 2 7 2 2 8" xfId="21195" xr:uid="{00000000-0005-0000-0000-0000C9520000}"/>
    <cellStyle name="표준 2 2 7 2 2 9" xfId="21196" xr:uid="{00000000-0005-0000-0000-0000CA520000}"/>
    <cellStyle name="표준 2 2 7 2 3" xfId="21197" xr:uid="{00000000-0005-0000-0000-0000CB520000}"/>
    <cellStyle name="표준 2 2 7 2 3 2" xfId="21198" xr:uid="{00000000-0005-0000-0000-0000CC520000}"/>
    <cellStyle name="표준 2 2 7 2 3 2 2" xfId="21199" xr:uid="{00000000-0005-0000-0000-0000CD520000}"/>
    <cellStyle name="표준 2 2 7 2 3 2 2 2" xfId="21200" xr:uid="{00000000-0005-0000-0000-0000CE520000}"/>
    <cellStyle name="표준 2 2 7 2 3 2 3" xfId="21201" xr:uid="{00000000-0005-0000-0000-0000CF520000}"/>
    <cellStyle name="표준 2 2 7 2 3 3" xfId="21202" xr:uid="{00000000-0005-0000-0000-0000D0520000}"/>
    <cellStyle name="표준 2 2 7 2 3 3 2" xfId="21203" xr:uid="{00000000-0005-0000-0000-0000D1520000}"/>
    <cellStyle name="표준 2 2 7 2 3 3 2 2" xfId="21204" xr:uid="{00000000-0005-0000-0000-0000D2520000}"/>
    <cellStyle name="표준 2 2 7 2 3 3 3" xfId="21205" xr:uid="{00000000-0005-0000-0000-0000D3520000}"/>
    <cellStyle name="표준 2 2 7 2 3 4" xfId="21206" xr:uid="{00000000-0005-0000-0000-0000D4520000}"/>
    <cellStyle name="표준 2 2 7 2 3 4 2" xfId="21207" xr:uid="{00000000-0005-0000-0000-0000D5520000}"/>
    <cellStyle name="표준 2 2 7 2 3 4 2 2" xfId="21208" xr:uid="{00000000-0005-0000-0000-0000D6520000}"/>
    <cellStyle name="표준 2 2 7 2 3 4 3" xfId="21209" xr:uid="{00000000-0005-0000-0000-0000D7520000}"/>
    <cellStyle name="표준 2 2 7 2 3 5" xfId="21210" xr:uid="{00000000-0005-0000-0000-0000D8520000}"/>
    <cellStyle name="표준 2 2 7 2 3 5 2" xfId="21211" xr:uid="{00000000-0005-0000-0000-0000D9520000}"/>
    <cellStyle name="표준 2 2 7 2 3 6" xfId="21212" xr:uid="{00000000-0005-0000-0000-0000DA520000}"/>
    <cellStyle name="표준 2 2 7 2 4" xfId="21213" xr:uid="{00000000-0005-0000-0000-0000DB520000}"/>
    <cellStyle name="표준 2 2 7 2 4 2" xfId="21214" xr:uid="{00000000-0005-0000-0000-0000DC520000}"/>
    <cellStyle name="표준 2 2 7 2 4 2 2" xfId="21215" xr:uid="{00000000-0005-0000-0000-0000DD520000}"/>
    <cellStyle name="표준 2 2 7 2 4 2 2 2" xfId="21216" xr:uid="{00000000-0005-0000-0000-0000DE520000}"/>
    <cellStyle name="표준 2 2 7 2 4 2 3" xfId="21217" xr:uid="{00000000-0005-0000-0000-0000DF520000}"/>
    <cellStyle name="표준 2 2 7 2 4 3" xfId="21218" xr:uid="{00000000-0005-0000-0000-0000E0520000}"/>
    <cellStyle name="표준 2 2 7 2 4 3 2" xfId="21219" xr:uid="{00000000-0005-0000-0000-0000E1520000}"/>
    <cellStyle name="표준 2 2 7 2 4 3 2 2" xfId="21220" xr:uid="{00000000-0005-0000-0000-0000E2520000}"/>
    <cellStyle name="표준 2 2 7 2 4 3 3" xfId="21221" xr:uid="{00000000-0005-0000-0000-0000E3520000}"/>
    <cellStyle name="표준 2 2 7 2 4 4" xfId="21222" xr:uid="{00000000-0005-0000-0000-0000E4520000}"/>
    <cellStyle name="표준 2 2 7 2 4 4 2" xfId="21223" xr:uid="{00000000-0005-0000-0000-0000E5520000}"/>
    <cellStyle name="표준 2 2 7 2 4 4 2 2" xfId="21224" xr:uid="{00000000-0005-0000-0000-0000E6520000}"/>
    <cellStyle name="표준 2 2 7 2 4 4 3" xfId="21225" xr:uid="{00000000-0005-0000-0000-0000E7520000}"/>
    <cellStyle name="표준 2 2 7 2 4 5" xfId="21226" xr:uid="{00000000-0005-0000-0000-0000E8520000}"/>
    <cellStyle name="표준 2 2 7 2 4 5 2" xfId="21227" xr:uid="{00000000-0005-0000-0000-0000E9520000}"/>
    <cellStyle name="표준 2 2 7 2 4 6" xfId="21228" xr:uid="{00000000-0005-0000-0000-0000EA520000}"/>
    <cellStyle name="표준 2 2 7 2 5" xfId="21229" xr:uid="{00000000-0005-0000-0000-0000EB520000}"/>
    <cellStyle name="표준 2 2 7 2 5 2" xfId="21230" xr:uid="{00000000-0005-0000-0000-0000EC520000}"/>
    <cellStyle name="표준 2 2 7 2 5 2 2" xfId="21231" xr:uid="{00000000-0005-0000-0000-0000ED520000}"/>
    <cellStyle name="표준 2 2 7 2 5 3" xfId="21232" xr:uid="{00000000-0005-0000-0000-0000EE520000}"/>
    <cellStyle name="표준 2 2 7 2 6" xfId="21233" xr:uid="{00000000-0005-0000-0000-0000EF520000}"/>
    <cellStyle name="표준 2 2 7 2 6 2" xfId="21234" xr:uid="{00000000-0005-0000-0000-0000F0520000}"/>
    <cellStyle name="표준 2 2 7 2 6 2 2" xfId="21235" xr:uid="{00000000-0005-0000-0000-0000F1520000}"/>
    <cellStyle name="표준 2 2 7 2 6 3" xfId="21236" xr:uid="{00000000-0005-0000-0000-0000F2520000}"/>
    <cellStyle name="표준 2 2 7 2 7" xfId="21237" xr:uid="{00000000-0005-0000-0000-0000F3520000}"/>
    <cellStyle name="표준 2 2 7 2 7 2" xfId="21238" xr:uid="{00000000-0005-0000-0000-0000F4520000}"/>
    <cellStyle name="표준 2 2 7 2 7 2 2" xfId="21239" xr:uid="{00000000-0005-0000-0000-0000F5520000}"/>
    <cellStyle name="표준 2 2 7 2 7 3" xfId="21240" xr:uid="{00000000-0005-0000-0000-0000F6520000}"/>
    <cellStyle name="표준 2 2 7 2 8" xfId="21241" xr:uid="{00000000-0005-0000-0000-0000F7520000}"/>
    <cellStyle name="표준 2 2 7 2 8 2" xfId="21242" xr:uid="{00000000-0005-0000-0000-0000F8520000}"/>
    <cellStyle name="표준 2 2 7 2 8 2 2" xfId="21243" xr:uid="{00000000-0005-0000-0000-0000F9520000}"/>
    <cellStyle name="표준 2 2 7 2 8 3" xfId="21244" xr:uid="{00000000-0005-0000-0000-0000FA520000}"/>
    <cellStyle name="표준 2 2 7 2 9" xfId="21245" xr:uid="{00000000-0005-0000-0000-0000FB520000}"/>
    <cellStyle name="표준 2 2 7 2 9 2" xfId="21246" xr:uid="{00000000-0005-0000-0000-0000FC520000}"/>
    <cellStyle name="표준 2 2 7 3" xfId="21247" xr:uid="{00000000-0005-0000-0000-0000FD520000}"/>
    <cellStyle name="표준 2 2 7 3 10" xfId="21248" xr:uid="{00000000-0005-0000-0000-0000FE520000}"/>
    <cellStyle name="표준 2 2 7 3 11" xfId="21249" xr:uid="{00000000-0005-0000-0000-0000FF520000}"/>
    <cellStyle name="표준 2 2 7 3 2" xfId="21250" xr:uid="{00000000-0005-0000-0000-000000530000}"/>
    <cellStyle name="표준 2 2 7 3 2 2" xfId="21251" xr:uid="{00000000-0005-0000-0000-000001530000}"/>
    <cellStyle name="표준 2 2 7 3 2 2 2" xfId="21252" xr:uid="{00000000-0005-0000-0000-000002530000}"/>
    <cellStyle name="표준 2 2 7 3 2 2 2 2" xfId="21253" xr:uid="{00000000-0005-0000-0000-000003530000}"/>
    <cellStyle name="표준 2 2 7 3 2 2 2 2 2" xfId="21254" xr:uid="{00000000-0005-0000-0000-000004530000}"/>
    <cellStyle name="표준 2 2 7 3 2 2 2 3" xfId="21255" xr:uid="{00000000-0005-0000-0000-000005530000}"/>
    <cellStyle name="표준 2 2 7 3 2 2 3" xfId="21256" xr:uid="{00000000-0005-0000-0000-000006530000}"/>
    <cellStyle name="표준 2 2 7 3 2 2 3 2" xfId="21257" xr:uid="{00000000-0005-0000-0000-000007530000}"/>
    <cellStyle name="표준 2 2 7 3 2 2 3 2 2" xfId="21258" xr:uid="{00000000-0005-0000-0000-000008530000}"/>
    <cellStyle name="표준 2 2 7 3 2 2 3 3" xfId="21259" xr:uid="{00000000-0005-0000-0000-000009530000}"/>
    <cellStyle name="표준 2 2 7 3 2 2 4" xfId="21260" xr:uid="{00000000-0005-0000-0000-00000A530000}"/>
    <cellStyle name="표준 2 2 7 3 2 2 4 2" xfId="21261" xr:uid="{00000000-0005-0000-0000-00000B530000}"/>
    <cellStyle name="표준 2 2 7 3 2 2 4 2 2" xfId="21262" xr:uid="{00000000-0005-0000-0000-00000C530000}"/>
    <cellStyle name="표준 2 2 7 3 2 2 4 3" xfId="21263" xr:uid="{00000000-0005-0000-0000-00000D530000}"/>
    <cellStyle name="표준 2 2 7 3 2 2 5" xfId="21264" xr:uid="{00000000-0005-0000-0000-00000E530000}"/>
    <cellStyle name="표준 2 2 7 3 2 2 5 2" xfId="21265" xr:uid="{00000000-0005-0000-0000-00000F530000}"/>
    <cellStyle name="표준 2 2 7 3 2 2 6" xfId="21266" xr:uid="{00000000-0005-0000-0000-000010530000}"/>
    <cellStyle name="표준 2 2 7 3 2 3" xfId="21267" xr:uid="{00000000-0005-0000-0000-000011530000}"/>
    <cellStyle name="표준 2 2 7 3 2 3 2" xfId="21268" xr:uid="{00000000-0005-0000-0000-000012530000}"/>
    <cellStyle name="표준 2 2 7 3 2 3 2 2" xfId="21269" xr:uid="{00000000-0005-0000-0000-000013530000}"/>
    <cellStyle name="표준 2 2 7 3 2 3 3" xfId="21270" xr:uid="{00000000-0005-0000-0000-000014530000}"/>
    <cellStyle name="표준 2 2 7 3 2 4" xfId="21271" xr:uid="{00000000-0005-0000-0000-000015530000}"/>
    <cellStyle name="표준 2 2 7 3 2 4 2" xfId="21272" xr:uid="{00000000-0005-0000-0000-000016530000}"/>
    <cellStyle name="표준 2 2 7 3 2 4 2 2" xfId="21273" xr:uid="{00000000-0005-0000-0000-000017530000}"/>
    <cellStyle name="표준 2 2 7 3 2 4 3" xfId="21274" xr:uid="{00000000-0005-0000-0000-000018530000}"/>
    <cellStyle name="표준 2 2 7 3 2 5" xfId="21275" xr:uid="{00000000-0005-0000-0000-000019530000}"/>
    <cellStyle name="표준 2 2 7 3 2 5 2" xfId="21276" xr:uid="{00000000-0005-0000-0000-00001A530000}"/>
    <cellStyle name="표준 2 2 7 3 2 5 2 2" xfId="21277" xr:uid="{00000000-0005-0000-0000-00001B530000}"/>
    <cellStyle name="표준 2 2 7 3 2 5 3" xfId="21278" xr:uid="{00000000-0005-0000-0000-00001C530000}"/>
    <cellStyle name="표준 2 2 7 3 2 6" xfId="21279" xr:uid="{00000000-0005-0000-0000-00001D530000}"/>
    <cellStyle name="표준 2 2 7 3 2 6 2" xfId="21280" xr:uid="{00000000-0005-0000-0000-00001E530000}"/>
    <cellStyle name="표준 2 2 7 3 2 6 2 2" xfId="21281" xr:uid="{00000000-0005-0000-0000-00001F530000}"/>
    <cellStyle name="표준 2 2 7 3 2 6 3" xfId="21282" xr:uid="{00000000-0005-0000-0000-000020530000}"/>
    <cellStyle name="표준 2 2 7 3 2 7" xfId="21283" xr:uid="{00000000-0005-0000-0000-000021530000}"/>
    <cellStyle name="표준 2 2 7 3 2 7 2" xfId="21284" xr:uid="{00000000-0005-0000-0000-000022530000}"/>
    <cellStyle name="표준 2 2 7 3 2 8" xfId="21285" xr:uid="{00000000-0005-0000-0000-000023530000}"/>
    <cellStyle name="표준 2 2 7 3 2 9" xfId="21286" xr:uid="{00000000-0005-0000-0000-000024530000}"/>
    <cellStyle name="표준 2 2 7 3 3" xfId="21287" xr:uid="{00000000-0005-0000-0000-000025530000}"/>
    <cellStyle name="표준 2 2 7 3 3 2" xfId="21288" xr:uid="{00000000-0005-0000-0000-000026530000}"/>
    <cellStyle name="표준 2 2 7 3 3 2 2" xfId="21289" xr:uid="{00000000-0005-0000-0000-000027530000}"/>
    <cellStyle name="표준 2 2 7 3 3 2 2 2" xfId="21290" xr:uid="{00000000-0005-0000-0000-000028530000}"/>
    <cellStyle name="표준 2 2 7 3 3 2 3" xfId="21291" xr:uid="{00000000-0005-0000-0000-000029530000}"/>
    <cellStyle name="표준 2 2 7 3 3 3" xfId="21292" xr:uid="{00000000-0005-0000-0000-00002A530000}"/>
    <cellStyle name="표준 2 2 7 3 3 3 2" xfId="21293" xr:uid="{00000000-0005-0000-0000-00002B530000}"/>
    <cellStyle name="표준 2 2 7 3 3 3 2 2" xfId="21294" xr:uid="{00000000-0005-0000-0000-00002C530000}"/>
    <cellStyle name="표준 2 2 7 3 3 3 3" xfId="21295" xr:uid="{00000000-0005-0000-0000-00002D530000}"/>
    <cellStyle name="표준 2 2 7 3 3 4" xfId="21296" xr:uid="{00000000-0005-0000-0000-00002E530000}"/>
    <cellStyle name="표준 2 2 7 3 3 4 2" xfId="21297" xr:uid="{00000000-0005-0000-0000-00002F530000}"/>
    <cellStyle name="표준 2 2 7 3 3 4 2 2" xfId="21298" xr:uid="{00000000-0005-0000-0000-000030530000}"/>
    <cellStyle name="표준 2 2 7 3 3 4 3" xfId="21299" xr:uid="{00000000-0005-0000-0000-000031530000}"/>
    <cellStyle name="표준 2 2 7 3 3 5" xfId="21300" xr:uid="{00000000-0005-0000-0000-000032530000}"/>
    <cellStyle name="표준 2 2 7 3 3 5 2" xfId="21301" xr:uid="{00000000-0005-0000-0000-000033530000}"/>
    <cellStyle name="표준 2 2 7 3 3 6" xfId="21302" xr:uid="{00000000-0005-0000-0000-000034530000}"/>
    <cellStyle name="표준 2 2 7 3 4" xfId="21303" xr:uid="{00000000-0005-0000-0000-000035530000}"/>
    <cellStyle name="표준 2 2 7 3 4 2" xfId="21304" xr:uid="{00000000-0005-0000-0000-000036530000}"/>
    <cellStyle name="표준 2 2 7 3 4 2 2" xfId="21305" xr:uid="{00000000-0005-0000-0000-000037530000}"/>
    <cellStyle name="표준 2 2 7 3 4 2 2 2" xfId="21306" xr:uid="{00000000-0005-0000-0000-000038530000}"/>
    <cellStyle name="표준 2 2 7 3 4 2 3" xfId="21307" xr:uid="{00000000-0005-0000-0000-000039530000}"/>
    <cellStyle name="표준 2 2 7 3 4 3" xfId="21308" xr:uid="{00000000-0005-0000-0000-00003A530000}"/>
    <cellStyle name="표준 2 2 7 3 4 3 2" xfId="21309" xr:uid="{00000000-0005-0000-0000-00003B530000}"/>
    <cellStyle name="표준 2 2 7 3 4 3 2 2" xfId="21310" xr:uid="{00000000-0005-0000-0000-00003C530000}"/>
    <cellStyle name="표준 2 2 7 3 4 3 3" xfId="21311" xr:uid="{00000000-0005-0000-0000-00003D530000}"/>
    <cellStyle name="표준 2 2 7 3 4 4" xfId="21312" xr:uid="{00000000-0005-0000-0000-00003E530000}"/>
    <cellStyle name="표준 2 2 7 3 4 4 2" xfId="21313" xr:uid="{00000000-0005-0000-0000-00003F530000}"/>
    <cellStyle name="표준 2 2 7 3 4 4 2 2" xfId="21314" xr:uid="{00000000-0005-0000-0000-000040530000}"/>
    <cellStyle name="표준 2 2 7 3 4 4 3" xfId="21315" xr:uid="{00000000-0005-0000-0000-000041530000}"/>
    <cellStyle name="표준 2 2 7 3 4 5" xfId="21316" xr:uid="{00000000-0005-0000-0000-000042530000}"/>
    <cellStyle name="표준 2 2 7 3 4 5 2" xfId="21317" xr:uid="{00000000-0005-0000-0000-000043530000}"/>
    <cellStyle name="표준 2 2 7 3 4 6" xfId="21318" xr:uid="{00000000-0005-0000-0000-000044530000}"/>
    <cellStyle name="표준 2 2 7 3 5" xfId="21319" xr:uid="{00000000-0005-0000-0000-000045530000}"/>
    <cellStyle name="표준 2 2 7 3 5 2" xfId="21320" xr:uid="{00000000-0005-0000-0000-000046530000}"/>
    <cellStyle name="표준 2 2 7 3 5 2 2" xfId="21321" xr:uid="{00000000-0005-0000-0000-000047530000}"/>
    <cellStyle name="표준 2 2 7 3 5 3" xfId="21322" xr:uid="{00000000-0005-0000-0000-000048530000}"/>
    <cellStyle name="표준 2 2 7 3 6" xfId="21323" xr:uid="{00000000-0005-0000-0000-000049530000}"/>
    <cellStyle name="표준 2 2 7 3 6 2" xfId="21324" xr:uid="{00000000-0005-0000-0000-00004A530000}"/>
    <cellStyle name="표준 2 2 7 3 6 2 2" xfId="21325" xr:uid="{00000000-0005-0000-0000-00004B530000}"/>
    <cellStyle name="표준 2 2 7 3 6 3" xfId="21326" xr:uid="{00000000-0005-0000-0000-00004C530000}"/>
    <cellStyle name="표준 2 2 7 3 7" xfId="21327" xr:uid="{00000000-0005-0000-0000-00004D530000}"/>
    <cellStyle name="표준 2 2 7 3 7 2" xfId="21328" xr:uid="{00000000-0005-0000-0000-00004E530000}"/>
    <cellStyle name="표준 2 2 7 3 7 2 2" xfId="21329" xr:uid="{00000000-0005-0000-0000-00004F530000}"/>
    <cellStyle name="표준 2 2 7 3 7 3" xfId="21330" xr:uid="{00000000-0005-0000-0000-000050530000}"/>
    <cellStyle name="표준 2 2 7 3 8" xfId="21331" xr:uid="{00000000-0005-0000-0000-000051530000}"/>
    <cellStyle name="표준 2 2 7 3 8 2" xfId="21332" xr:uid="{00000000-0005-0000-0000-000052530000}"/>
    <cellStyle name="표준 2 2 7 3 8 2 2" xfId="21333" xr:uid="{00000000-0005-0000-0000-000053530000}"/>
    <cellStyle name="표준 2 2 7 3 8 3" xfId="21334" xr:uid="{00000000-0005-0000-0000-000054530000}"/>
    <cellStyle name="표준 2 2 7 3 9" xfId="21335" xr:uid="{00000000-0005-0000-0000-000055530000}"/>
    <cellStyle name="표준 2 2 7 3 9 2" xfId="21336" xr:uid="{00000000-0005-0000-0000-000056530000}"/>
    <cellStyle name="표준 2 2 7 4" xfId="21337" xr:uid="{00000000-0005-0000-0000-000057530000}"/>
    <cellStyle name="표준 2 2 7 4 10" xfId="21338" xr:uid="{00000000-0005-0000-0000-000058530000}"/>
    <cellStyle name="표준 2 2 7 4 2" xfId="21339" xr:uid="{00000000-0005-0000-0000-000059530000}"/>
    <cellStyle name="표준 2 2 7 4 2 2" xfId="21340" xr:uid="{00000000-0005-0000-0000-00005A530000}"/>
    <cellStyle name="표준 2 2 7 4 2 2 2" xfId="21341" xr:uid="{00000000-0005-0000-0000-00005B530000}"/>
    <cellStyle name="표준 2 2 7 4 2 2 2 2" xfId="21342" xr:uid="{00000000-0005-0000-0000-00005C530000}"/>
    <cellStyle name="표준 2 2 7 4 2 2 2 2 2" xfId="21343" xr:uid="{00000000-0005-0000-0000-00005D530000}"/>
    <cellStyle name="표준 2 2 7 4 2 2 2 3" xfId="21344" xr:uid="{00000000-0005-0000-0000-00005E530000}"/>
    <cellStyle name="표준 2 2 7 4 2 2 3" xfId="21345" xr:uid="{00000000-0005-0000-0000-00005F530000}"/>
    <cellStyle name="표준 2 2 7 4 2 2 3 2" xfId="21346" xr:uid="{00000000-0005-0000-0000-000060530000}"/>
    <cellStyle name="표준 2 2 7 4 2 2 3 2 2" xfId="21347" xr:uid="{00000000-0005-0000-0000-000061530000}"/>
    <cellStyle name="표준 2 2 7 4 2 2 3 3" xfId="21348" xr:uid="{00000000-0005-0000-0000-000062530000}"/>
    <cellStyle name="표준 2 2 7 4 2 2 4" xfId="21349" xr:uid="{00000000-0005-0000-0000-000063530000}"/>
    <cellStyle name="표준 2 2 7 4 2 2 4 2" xfId="21350" xr:uid="{00000000-0005-0000-0000-000064530000}"/>
    <cellStyle name="표준 2 2 7 4 2 2 4 2 2" xfId="21351" xr:uid="{00000000-0005-0000-0000-000065530000}"/>
    <cellStyle name="표준 2 2 7 4 2 2 4 3" xfId="21352" xr:uid="{00000000-0005-0000-0000-000066530000}"/>
    <cellStyle name="표준 2 2 7 4 2 2 5" xfId="21353" xr:uid="{00000000-0005-0000-0000-000067530000}"/>
    <cellStyle name="표준 2 2 7 4 2 2 5 2" xfId="21354" xr:uid="{00000000-0005-0000-0000-000068530000}"/>
    <cellStyle name="표준 2 2 7 4 2 2 6" xfId="21355" xr:uid="{00000000-0005-0000-0000-000069530000}"/>
    <cellStyle name="표준 2 2 7 4 2 3" xfId="21356" xr:uid="{00000000-0005-0000-0000-00006A530000}"/>
    <cellStyle name="표준 2 2 7 4 2 3 2" xfId="21357" xr:uid="{00000000-0005-0000-0000-00006B530000}"/>
    <cellStyle name="표준 2 2 7 4 2 3 2 2" xfId="21358" xr:uid="{00000000-0005-0000-0000-00006C530000}"/>
    <cellStyle name="표준 2 2 7 4 2 3 3" xfId="21359" xr:uid="{00000000-0005-0000-0000-00006D530000}"/>
    <cellStyle name="표준 2 2 7 4 2 4" xfId="21360" xr:uid="{00000000-0005-0000-0000-00006E530000}"/>
    <cellStyle name="표준 2 2 7 4 2 4 2" xfId="21361" xr:uid="{00000000-0005-0000-0000-00006F530000}"/>
    <cellStyle name="표준 2 2 7 4 2 4 2 2" xfId="21362" xr:uid="{00000000-0005-0000-0000-000070530000}"/>
    <cellStyle name="표준 2 2 7 4 2 4 3" xfId="21363" xr:uid="{00000000-0005-0000-0000-000071530000}"/>
    <cellStyle name="표준 2 2 7 4 2 5" xfId="21364" xr:uid="{00000000-0005-0000-0000-000072530000}"/>
    <cellStyle name="표준 2 2 7 4 2 5 2" xfId="21365" xr:uid="{00000000-0005-0000-0000-000073530000}"/>
    <cellStyle name="표준 2 2 7 4 2 5 2 2" xfId="21366" xr:uid="{00000000-0005-0000-0000-000074530000}"/>
    <cellStyle name="표준 2 2 7 4 2 5 3" xfId="21367" xr:uid="{00000000-0005-0000-0000-000075530000}"/>
    <cellStyle name="표준 2 2 7 4 2 6" xfId="21368" xr:uid="{00000000-0005-0000-0000-000076530000}"/>
    <cellStyle name="표준 2 2 7 4 2 6 2" xfId="21369" xr:uid="{00000000-0005-0000-0000-000077530000}"/>
    <cellStyle name="표준 2 2 7 4 2 7" xfId="21370" xr:uid="{00000000-0005-0000-0000-000078530000}"/>
    <cellStyle name="표준 2 2 7 4 2 8" xfId="21371" xr:uid="{00000000-0005-0000-0000-000079530000}"/>
    <cellStyle name="표준 2 2 7 4 3" xfId="21372" xr:uid="{00000000-0005-0000-0000-00007A530000}"/>
    <cellStyle name="표준 2 2 7 4 3 2" xfId="21373" xr:uid="{00000000-0005-0000-0000-00007B530000}"/>
    <cellStyle name="표준 2 2 7 4 3 2 2" xfId="21374" xr:uid="{00000000-0005-0000-0000-00007C530000}"/>
    <cellStyle name="표준 2 2 7 4 3 2 2 2" xfId="21375" xr:uid="{00000000-0005-0000-0000-00007D530000}"/>
    <cellStyle name="표준 2 2 7 4 3 2 3" xfId="21376" xr:uid="{00000000-0005-0000-0000-00007E530000}"/>
    <cellStyle name="표준 2 2 7 4 3 3" xfId="21377" xr:uid="{00000000-0005-0000-0000-00007F530000}"/>
    <cellStyle name="표준 2 2 7 4 3 3 2" xfId="21378" xr:uid="{00000000-0005-0000-0000-000080530000}"/>
    <cellStyle name="표준 2 2 7 4 3 3 2 2" xfId="21379" xr:uid="{00000000-0005-0000-0000-000081530000}"/>
    <cellStyle name="표준 2 2 7 4 3 3 3" xfId="21380" xr:uid="{00000000-0005-0000-0000-000082530000}"/>
    <cellStyle name="표준 2 2 7 4 3 4" xfId="21381" xr:uid="{00000000-0005-0000-0000-000083530000}"/>
    <cellStyle name="표준 2 2 7 4 3 4 2" xfId="21382" xr:uid="{00000000-0005-0000-0000-000084530000}"/>
    <cellStyle name="표준 2 2 7 4 3 4 2 2" xfId="21383" xr:uid="{00000000-0005-0000-0000-000085530000}"/>
    <cellStyle name="표준 2 2 7 4 3 4 3" xfId="21384" xr:uid="{00000000-0005-0000-0000-000086530000}"/>
    <cellStyle name="표준 2 2 7 4 3 5" xfId="21385" xr:uid="{00000000-0005-0000-0000-000087530000}"/>
    <cellStyle name="표준 2 2 7 4 3 5 2" xfId="21386" xr:uid="{00000000-0005-0000-0000-000088530000}"/>
    <cellStyle name="표준 2 2 7 4 3 6" xfId="21387" xr:uid="{00000000-0005-0000-0000-000089530000}"/>
    <cellStyle name="표준 2 2 7 4 4" xfId="21388" xr:uid="{00000000-0005-0000-0000-00008A530000}"/>
    <cellStyle name="표준 2 2 7 4 4 2" xfId="21389" xr:uid="{00000000-0005-0000-0000-00008B530000}"/>
    <cellStyle name="표준 2 2 7 4 4 2 2" xfId="21390" xr:uid="{00000000-0005-0000-0000-00008C530000}"/>
    <cellStyle name="표준 2 2 7 4 4 3" xfId="21391" xr:uid="{00000000-0005-0000-0000-00008D530000}"/>
    <cellStyle name="표준 2 2 7 4 5" xfId="21392" xr:uid="{00000000-0005-0000-0000-00008E530000}"/>
    <cellStyle name="표준 2 2 7 4 5 2" xfId="21393" xr:uid="{00000000-0005-0000-0000-00008F530000}"/>
    <cellStyle name="표준 2 2 7 4 5 2 2" xfId="21394" xr:uid="{00000000-0005-0000-0000-000090530000}"/>
    <cellStyle name="표준 2 2 7 4 5 3" xfId="21395" xr:uid="{00000000-0005-0000-0000-000091530000}"/>
    <cellStyle name="표준 2 2 7 4 6" xfId="21396" xr:uid="{00000000-0005-0000-0000-000092530000}"/>
    <cellStyle name="표준 2 2 7 4 6 2" xfId="21397" xr:uid="{00000000-0005-0000-0000-000093530000}"/>
    <cellStyle name="표준 2 2 7 4 6 2 2" xfId="21398" xr:uid="{00000000-0005-0000-0000-000094530000}"/>
    <cellStyle name="표준 2 2 7 4 6 3" xfId="21399" xr:uid="{00000000-0005-0000-0000-000095530000}"/>
    <cellStyle name="표준 2 2 7 4 7" xfId="21400" xr:uid="{00000000-0005-0000-0000-000096530000}"/>
    <cellStyle name="표준 2 2 7 4 7 2" xfId="21401" xr:uid="{00000000-0005-0000-0000-000097530000}"/>
    <cellStyle name="표준 2 2 7 4 7 2 2" xfId="21402" xr:uid="{00000000-0005-0000-0000-000098530000}"/>
    <cellStyle name="표준 2 2 7 4 7 3" xfId="21403" xr:uid="{00000000-0005-0000-0000-000099530000}"/>
    <cellStyle name="표준 2 2 7 4 8" xfId="21404" xr:uid="{00000000-0005-0000-0000-00009A530000}"/>
    <cellStyle name="표준 2 2 7 4 8 2" xfId="21405" xr:uid="{00000000-0005-0000-0000-00009B530000}"/>
    <cellStyle name="표준 2 2 7 4 9" xfId="21406" xr:uid="{00000000-0005-0000-0000-00009C530000}"/>
    <cellStyle name="표준 2 2 7 5" xfId="21407" xr:uid="{00000000-0005-0000-0000-00009D530000}"/>
    <cellStyle name="표준 2 2 7 5 2" xfId="21408" xr:uid="{00000000-0005-0000-0000-00009E530000}"/>
    <cellStyle name="표준 2 2 7 5 2 2" xfId="21409" xr:uid="{00000000-0005-0000-0000-00009F530000}"/>
    <cellStyle name="표준 2 2 7 5 2 2 2" xfId="21410" xr:uid="{00000000-0005-0000-0000-0000A0530000}"/>
    <cellStyle name="표준 2 2 7 5 2 2 2 2" xfId="21411" xr:uid="{00000000-0005-0000-0000-0000A1530000}"/>
    <cellStyle name="표준 2 2 7 5 2 2 3" xfId="21412" xr:uid="{00000000-0005-0000-0000-0000A2530000}"/>
    <cellStyle name="표준 2 2 7 5 2 3" xfId="21413" xr:uid="{00000000-0005-0000-0000-0000A3530000}"/>
    <cellStyle name="표준 2 2 7 5 2 3 2" xfId="21414" xr:uid="{00000000-0005-0000-0000-0000A4530000}"/>
    <cellStyle name="표준 2 2 7 5 2 3 2 2" xfId="21415" xr:uid="{00000000-0005-0000-0000-0000A5530000}"/>
    <cellStyle name="표준 2 2 7 5 2 3 3" xfId="21416" xr:uid="{00000000-0005-0000-0000-0000A6530000}"/>
    <cellStyle name="표준 2 2 7 5 2 4" xfId="21417" xr:uid="{00000000-0005-0000-0000-0000A7530000}"/>
    <cellStyle name="표준 2 2 7 5 2 4 2" xfId="21418" xr:uid="{00000000-0005-0000-0000-0000A8530000}"/>
    <cellStyle name="표준 2 2 7 5 2 4 2 2" xfId="21419" xr:uid="{00000000-0005-0000-0000-0000A9530000}"/>
    <cellStyle name="표준 2 2 7 5 2 4 3" xfId="21420" xr:uid="{00000000-0005-0000-0000-0000AA530000}"/>
    <cellStyle name="표준 2 2 7 5 2 5" xfId="21421" xr:uid="{00000000-0005-0000-0000-0000AB530000}"/>
    <cellStyle name="표준 2 2 7 5 2 5 2" xfId="21422" xr:uid="{00000000-0005-0000-0000-0000AC530000}"/>
    <cellStyle name="표준 2 2 7 5 2 6" xfId="21423" xr:uid="{00000000-0005-0000-0000-0000AD530000}"/>
    <cellStyle name="표준 2 2 7 5 3" xfId="21424" xr:uid="{00000000-0005-0000-0000-0000AE530000}"/>
    <cellStyle name="표준 2 2 7 5 3 2" xfId="21425" xr:uid="{00000000-0005-0000-0000-0000AF530000}"/>
    <cellStyle name="표준 2 2 7 5 3 2 2" xfId="21426" xr:uid="{00000000-0005-0000-0000-0000B0530000}"/>
    <cellStyle name="표준 2 2 7 5 3 3" xfId="21427" xr:uid="{00000000-0005-0000-0000-0000B1530000}"/>
    <cellStyle name="표준 2 2 7 5 4" xfId="21428" xr:uid="{00000000-0005-0000-0000-0000B2530000}"/>
    <cellStyle name="표준 2 2 7 5 4 2" xfId="21429" xr:uid="{00000000-0005-0000-0000-0000B3530000}"/>
    <cellStyle name="표준 2 2 7 5 4 2 2" xfId="21430" xr:uid="{00000000-0005-0000-0000-0000B4530000}"/>
    <cellStyle name="표준 2 2 7 5 4 3" xfId="21431" xr:uid="{00000000-0005-0000-0000-0000B5530000}"/>
    <cellStyle name="표준 2 2 7 5 5" xfId="21432" xr:uid="{00000000-0005-0000-0000-0000B6530000}"/>
    <cellStyle name="표준 2 2 7 5 5 2" xfId="21433" xr:uid="{00000000-0005-0000-0000-0000B7530000}"/>
    <cellStyle name="표준 2 2 7 5 5 2 2" xfId="21434" xr:uid="{00000000-0005-0000-0000-0000B8530000}"/>
    <cellStyle name="표준 2 2 7 5 5 3" xfId="21435" xr:uid="{00000000-0005-0000-0000-0000B9530000}"/>
    <cellStyle name="표준 2 2 7 5 6" xfId="21436" xr:uid="{00000000-0005-0000-0000-0000BA530000}"/>
    <cellStyle name="표준 2 2 7 5 6 2" xfId="21437" xr:uid="{00000000-0005-0000-0000-0000BB530000}"/>
    <cellStyle name="표준 2 2 7 5 7" xfId="21438" xr:uid="{00000000-0005-0000-0000-0000BC530000}"/>
    <cellStyle name="표준 2 2 7 5 8" xfId="21439" xr:uid="{00000000-0005-0000-0000-0000BD530000}"/>
    <cellStyle name="표준 2 2 7 6" xfId="21440" xr:uid="{00000000-0005-0000-0000-0000BE530000}"/>
    <cellStyle name="표준 2 2 7 6 2" xfId="21441" xr:uid="{00000000-0005-0000-0000-0000BF530000}"/>
    <cellStyle name="표준 2 2 7 6 2 2" xfId="21442" xr:uid="{00000000-0005-0000-0000-0000C0530000}"/>
    <cellStyle name="표준 2 2 7 6 2 2 2" xfId="21443" xr:uid="{00000000-0005-0000-0000-0000C1530000}"/>
    <cellStyle name="표준 2 2 7 6 2 3" xfId="21444" xr:uid="{00000000-0005-0000-0000-0000C2530000}"/>
    <cellStyle name="표준 2 2 7 6 3" xfId="21445" xr:uid="{00000000-0005-0000-0000-0000C3530000}"/>
    <cellStyle name="표준 2 2 7 6 3 2" xfId="21446" xr:uid="{00000000-0005-0000-0000-0000C4530000}"/>
    <cellStyle name="표준 2 2 7 6 3 2 2" xfId="21447" xr:uid="{00000000-0005-0000-0000-0000C5530000}"/>
    <cellStyle name="표준 2 2 7 6 3 3" xfId="21448" xr:uid="{00000000-0005-0000-0000-0000C6530000}"/>
    <cellStyle name="표준 2 2 7 6 4" xfId="21449" xr:uid="{00000000-0005-0000-0000-0000C7530000}"/>
    <cellStyle name="표준 2 2 7 6 4 2" xfId="21450" xr:uid="{00000000-0005-0000-0000-0000C8530000}"/>
    <cellStyle name="표준 2 2 7 6 4 2 2" xfId="21451" xr:uid="{00000000-0005-0000-0000-0000C9530000}"/>
    <cellStyle name="표준 2 2 7 6 4 3" xfId="21452" xr:uid="{00000000-0005-0000-0000-0000CA530000}"/>
    <cellStyle name="표준 2 2 7 6 5" xfId="21453" xr:uid="{00000000-0005-0000-0000-0000CB530000}"/>
    <cellStyle name="표준 2 2 7 6 5 2" xfId="21454" xr:uid="{00000000-0005-0000-0000-0000CC530000}"/>
    <cellStyle name="표준 2 2 7 6 6" xfId="21455" xr:uid="{00000000-0005-0000-0000-0000CD530000}"/>
    <cellStyle name="표준 2 2 7 7" xfId="21456" xr:uid="{00000000-0005-0000-0000-0000CE530000}"/>
    <cellStyle name="표준 2 2 7 7 2" xfId="21457" xr:uid="{00000000-0005-0000-0000-0000CF530000}"/>
    <cellStyle name="표준 2 2 7 7 2 2" xfId="21458" xr:uid="{00000000-0005-0000-0000-0000D0530000}"/>
    <cellStyle name="표준 2 2 7 7 2 2 2" xfId="21459" xr:uid="{00000000-0005-0000-0000-0000D1530000}"/>
    <cellStyle name="표준 2 2 7 7 2 3" xfId="21460" xr:uid="{00000000-0005-0000-0000-0000D2530000}"/>
    <cellStyle name="표준 2 2 7 7 3" xfId="21461" xr:uid="{00000000-0005-0000-0000-0000D3530000}"/>
    <cellStyle name="표준 2 2 7 7 3 2" xfId="21462" xr:uid="{00000000-0005-0000-0000-0000D4530000}"/>
    <cellStyle name="표준 2 2 7 7 3 2 2" xfId="21463" xr:uid="{00000000-0005-0000-0000-0000D5530000}"/>
    <cellStyle name="표준 2 2 7 7 3 3" xfId="21464" xr:uid="{00000000-0005-0000-0000-0000D6530000}"/>
    <cellStyle name="표준 2 2 7 7 4" xfId="21465" xr:uid="{00000000-0005-0000-0000-0000D7530000}"/>
    <cellStyle name="표준 2 2 7 7 4 2" xfId="21466" xr:uid="{00000000-0005-0000-0000-0000D8530000}"/>
    <cellStyle name="표준 2 2 7 7 4 2 2" xfId="21467" xr:uid="{00000000-0005-0000-0000-0000D9530000}"/>
    <cellStyle name="표준 2 2 7 7 4 3" xfId="21468" xr:uid="{00000000-0005-0000-0000-0000DA530000}"/>
    <cellStyle name="표준 2 2 7 7 5" xfId="21469" xr:uid="{00000000-0005-0000-0000-0000DB530000}"/>
    <cellStyle name="표준 2 2 7 7 5 2" xfId="21470" xr:uid="{00000000-0005-0000-0000-0000DC530000}"/>
    <cellStyle name="표준 2 2 7 7 6" xfId="21471" xr:uid="{00000000-0005-0000-0000-0000DD530000}"/>
    <cellStyle name="표준 2 2 7 8" xfId="21472" xr:uid="{00000000-0005-0000-0000-0000DE530000}"/>
    <cellStyle name="표준 2 2 7 8 2" xfId="21473" xr:uid="{00000000-0005-0000-0000-0000DF530000}"/>
    <cellStyle name="표준 2 2 7 8 2 2" xfId="21474" xr:uid="{00000000-0005-0000-0000-0000E0530000}"/>
    <cellStyle name="표준 2 2 7 8 3" xfId="21475" xr:uid="{00000000-0005-0000-0000-0000E1530000}"/>
    <cellStyle name="표준 2 2 7 9" xfId="21476" xr:uid="{00000000-0005-0000-0000-0000E2530000}"/>
    <cellStyle name="표준 2 2 7 9 2" xfId="21477" xr:uid="{00000000-0005-0000-0000-0000E3530000}"/>
    <cellStyle name="표준 2 2 7 9 2 2" xfId="21478" xr:uid="{00000000-0005-0000-0000-0000E4530000}"/>
    <cellStyle name="표준 2 2 7 9 3" xfId="21479" xr:uid="{00000000-0005-0000-0000-0000E5530000}"/>
    <cellStyle name="표준 2 2 8" xfId="21480" xr:uid="{00000000-0005-0000-0000-0000E6530000}"/>
    <cellStyle name="표준 2 2 8 10" xfId="21481" xr:uid="{00000000-0005-0000-0000-0000E7530000}"/>
    <cellStyle name="표준 2 2 8 10 2" xfId="21482" xr:uid="{00000000-0005-0000-0000-0000E8530000}"/>
    <cellStyle name="표준 2 2 8 10 2 2" xfId="21483" xr:uid="{00000000-0005-0000-0000-0000E9530000}"/>
    <cellStyle name="표준 2 2 8 10 3" xfId="21484" xr:uid="{00000000-0005-0000-0000-0000EA530000}"/>
    <cellStyle name="표준 2 2 8 11" xfId="21485" xr:uid="{00000000-0005-0000-0000-0000EB530000}"/>
    <cellStyle name="표준 2 2 8 11 2" xfId="21486" xr:uid="{00000000-0005-0000-0000-0000EC530000}"/>
    <cellStyle name="표준 2 2 8 12" xfId="21487" xr:uid="{00000000-0005-0000-0000-0000ED530000}"/>
    <cellStyle name="표준 2 2 8 13" xfId="21488" xr:uid="{00000000-0005-0000-0000-0000EE530000}"/>
    <cellStyle name="표준 2 2 8 2" xfId="21489" xr:uid="{00000000-0005-0000-0000-0000EF530000}"/>
    <cellStyle name="표준 2 2 8 2 10" xfId="21490" xr:uid="{00000000-0005-0000-0000-0000F0530000}"/>
    <cellStyle name="표준 2 2 8 2 11" xfId="21491" xr:uid="{00000000-0005-0000-0000-0000F1530000}"/>
    <cellStyle name="표준 2 2 8 2 2" xfId="21492" xr:uid="{00000000-0005-0000-0000-0000F2530000}"/>
    <cellStyle name="표준 2 2 8 2 2 2" xfId="21493" xr:uid="{00000000-0005-0000-0000-0000F3530000}"/>
    <cellStyle name="표준 2 2 8 2 2 2 2" xfId="21494" xr:uid="{00000000-0005-0000-0000-0000F4530000}"/>
    <cellStyle name="표준 2 2 8 2 2 2 2 2" xfId="21495" xr:uid="{00000000-0005-0000-0000-0000F5530000}"/>
    <cellStyle name="표준 2 2 8 2 2 2 2 2 2" xfId="21496" xr:uid="{00000000-0005-0000-0000-0000F6530000}"/>
    <cellStyle name="표준 2 2 8 2 2 2 2 3" xfId="21497" xr:uid="{00000000-0005-0000-0000-0000F7530000}"/>
    <cellStyle name="표준 2 2 8 2 2 2 3" xfId="21498" xr:uid="{00000000-0005-0000-0000-0000F8530000}"/>
    <cellStyle name="표준 2 2 8 2 2 2 3 2" xfId="21499" xr:uid="{00000000-0005-0000-0000-0000F9530000}"/>
    <cellStyle name="표준 2 2 8 2 2 2 3 2 2" xfId="21500" xr:uid="{00000000-0005-0000-0000-0000FA530000}"/>
    <cellStyle name="표준 2 2 8 2 2 2 3 3" xfId="21501" xr:uid="{00000000-0005-0000-0000-0000FB530000}"/>
    <cellStyle name="표준 2 2 8 2 2 2 4" xfId="21502" xr:uid="{00000000-0005-0000-0000-0000FC530000}"/>
    <cellStyle name="표준 2 2 8 2 2 2 4 2" xfId="21503" xr:uid="{00000000-0005-0000-0000-0000FD530000}"/>
    <cellStyle name="표준 2 2 8 2 2 2 4 2 2" xfId="21504" xr:uid="{00000000-0005-0000-0000-0000FE530000}"/>
    <cellStyle name="표준 2 2 8 2 2 2 4 3" xfId="21505" xr:uid="{00000000-0005-0000-0000-0000FF530000}"/>
    <cellStyle name="표준 2 2 8 2 2 2 5" xfId="21506" xr:uid="{00000000-0005-0000-0000-000000540000}"/>
    <cellStyle name="표준 2 2 8 2 2 2 5 2" xfId="21507" xr:uid="{00000000-0005-0000-0000-000001540000}"/>
    <cellStyle name="표준 2 2 8 2 2 2 6" xfId="21508" xr:uid="{00000000-0005-0000-0000-000002540000}"/>
    <cellStyle name="표준 2 2 8 2 2 3" xfId="21509" xr:uid="{00000000-0005-0000-0000-000003540000}"/>
    <cellStyle name="표준 2 2 8 2 2 3 2" xfId="21510" xr:uid="{00000000-0005-0000-0000-000004540000}"/>
    <cellStyle name="표준 2 2 8 2 2 3 2 2" xfId="21511" xr:uid="{00000000-0005-0000-0000-000005540000}"/>
    <cellStyle name="표준 2 2 8 2 2 3 3" xfId="21512" xr:uid="{00000000-0005-0000-0000-000006540000}"/>
    <cellStyle name="표준 2 2 8 2 2 4" xfId="21513" xr:uid="{00000000-0005-0000-0000-000007540000}"/>
    <cellStyle name="표준 2 2 8 2 2 4 2" xfId="21514" xr:uid="{00000000-0005-0000-0000-000008540000}"/>
    <cellStyle name="표준 2 2 8 2 2 4 2 2" xfId="21515" xr:uid="{00000000-0005-0000-0000-000009540000}"/>
    <cellStyle name="표준 2 2 8 2 2 4 3" xfId="21516" xr:uid="{00000000-0005-0000-0000-00000A540000}"/>
    <cellStyle name="표준 2 2 8 2 2 5" xfId="21517" xr:uid="{00000000-0005-0000-0000-00000B540000}"/>
    <cellStyle name="표준 2 2 8 2 2 5 2" xfId="21518" xr:uid="{00000000-0005-0000-0000-00000C540000}"/>
    <cellStyle name="표준 2 2 8 2 2 5 2 2" xfId="21519" xr:uid="{00000000-0005-0000-0000-00000D540000}"/>
    <cellStyle name="표준 2 2 8 2 2 5 3" xfId="21520" xr:uid="{00000000-0005-0000-0000-00000E540000}"/>
    <cellStyle name="표준 2 2 8 2 2 6" xfId="21521" xr:uid="{00000000-0005-0000-0000-00000F540000}"/>
    <cellStyle name="표준 2 2 8 2 2 6 2" xfId="21522" xr:uid="{00000000-0005-0000-0000-000010540000}"/>
    <cellStyle name="표준 2 2 8 2 2 6 2 2" xfId="21523" xr:uid="{00000000-0005-0000-0000-000011540000}"/>
    <cellStyle name="표준 2 2 8 2 2 6 3" xfId="21524" xr:uid="{00000000-0005-0000-0000-000012540000}"/>
    <cellStyle name="표준 2 2 8 2 2 7" xfId="21525" xr:uid="{00000000-0005-0000-0000-000013540000}"/>
    <cellStyle name="표준 2 2 8 2 2 7 2" xfId="21526" xr:uid="{00000000-0005-0000-0000-000014540000}"/>
    <cellStyle name="표준 2 2 8 2 2 8" xfId="21527" xr:uid="{00000000-0005-0000-0000-000015540000}"/>
    <cellStyle name="표준 2 2 8 2 2 9" xfId="21528" xr:uid="{00000000-0005-0000-0000-000016540000}"/>
    <cellStyle name="표준 2 2 8 2 3" xfId="21529" xr:uid="{00000000-0005-0000-0000-000017540000}"/>
    <cellStyle name="표준 2 2 8 2 3 2" xfId="21530" xr:uid="{00000000-0005-0000-0000-000018540000}"/>
    <cellStyle name="표준 2 2 8 2 3 2 2" xfId="21531" xr:uid="{00000000-0005-0000-0000-000019540000}"/>
    <cellStyle name="표준 2 2 8 2 3 2 2 2" xfId="21532" xr:uid="{00000000-0005-0000-0000-00001A540000}"/>
    <cellStyle name="표준 2 2 8 2 3 2 3" xfId="21533" xr:uid="{00000000-0005-0000-0000-00001B540000}"/>
    <cellStyle name="표준 2 2 8 2 3 3" xfId="21534" xr:uid="{00000000-0005-0000-0000-00001C540000}"/>
    <cellStyle name="표준 2 2 8 2 3 3 2" xfId="21535" xr:uid="{00000000-0005-0000-0000-00001D540000}"/>
    <cellStyle name="표준 2 2 8 2 3 3 2 2" xfId="21536" xr:uid="{00000000-0005-0000-0000-00001E540000}"/>
    <cellStyle name="표준 2 2 8 2 3 3 3" xfId="21537" xr:uid="{00000000-0005-0000-0000-00001F540000}"/>
    <cellStyle name="표준 2 2 8 2 3 4" xfId="21538" xr:uid="{00000000-0005-0000-0000-000020540000}"/>
    <cellStyle name="표준 2 2 8 2 3 4 2" xfId="21539" xr:uid="{00000000-0005-0000-0000-000021540000}"/>
    <cellStyle name="표준 2 2 8 2 3 4 2 2" xfId="21540" xr:uid="{00000000-0005-0000-0000-000022540000}"/>
    <cellStyle name="표준 2 2 8 2 3 4 3" xfId="21541" xr:uid="{00000000-0005-0000-0000-000023540000}"/>
    <cellStyle name="표준 2 2 8 2 3 5" xfId="21542" xr:uid="{00000000-0005-0000-0000-000024540000}"/>
    <cellStyle name="표준 2 2 8 2 3 5 2" xfId="21543" xr:uid="{00000000-0005-0000-0000-000025540000}"/>
    <cellStyle name="표준 2 2 8 2 3 6" xfId="21544" xr:uid="{00000000-0005-0000-0000-000026540000}"/>
    <cellStyle name="표준 2 2 8 2 4" xfId="21545" xr:uid="{00000000-0005-0000-0000-000027540000}"/>
    <cellStyle name="표준 2 2 8 2 4 2" xfId="21546" xr:uid="{00000000-0005-0000-0000-000028540000}"/>
    <cellStyle name="표준 2 2 8 2 4 2 2" xfId="21547" xr:uid="{00000000-0005-0000-0000-000029540000}"/>
    <cellStyle name="표준 2 2 8 2 4 2 2 2" xfId="21548" xr:uid="{00000000-0005-0000-0000-00002A540000}"/>
    <cellStyle name="표준 2 2 8 2 4 2 3" xfId="21549" xr:uid="{00000000-0005-0000-0000-00002B540000}"/>
    <cellStyle name="표준 2 2 8 2 4 3" xfId="21550" xr:uid="{00000000-0005-0000-0000-00002C540000}"/>
    <cellStyle name="표준 2 2 8 2 4 3 2" xfId="21551" xr:uid="{00000000-0005-0000-0000-00002D540000}"/>
    <cellStyle name="표준 2 2 8 2 4 3 2 2" xfId="21552" xr:uid="{00000000-0005-0000-0000-00002E540000}"/>
    <cellStyle name="표준 2 2 8 2 4 3 3" xfId="21553" xr:uid="{00000000-0005-0000-0000-00002F540000}"/>
    <cellStyle name="표준 2 2 8 2 4 4" xfId="21554" xr:uid="{00000000-0005-0000-0000-000030540000}"/>
    <cellStyle name="표준 2 2 8 2 4 4 2" xfId="21555" xr:uid="{00000000-0005-0000-0000-000031540000}"/>
    <cellStyle name="표준 2 2 8 2 4 4 2 2" xfId="21556" xr:uid="{00000000-0005-0000-0000-000032540000}"/>
    <cellStyle name="표준 2 2 8 2 4 4 3" xfId="21557" xr:uid="{00000000-0005-0000-0000-000033540000}"/>
    <cellStyle name="표준 2 2 8 2 4 5" xfId="21558" xr:uid="{00000000-0005-0000-0000-000034540000}"/>
    <cellStyle name="표준 2 2 8 2 4 5 2" xfId="21559" xr:uid="{00000000-0005-0000-0000-000035540000}"/>
    <cellStyle name="표준 2 2 8 2 4 6" xfId="21560" xr:uid="{00000000-0005-0000-0000-000036540000}"/>
    <cellStyle name="표준 2 2 8 2 5" xfId="21561" xr:uid="{00000000-0005-0000-0000-000037540000}"/>
    <cellStyle name="표준 2 2 8 2 5 2" xfId="21562" xr:uid="{00000000-0005-0000-0000-000038540000}"/>
    <cellStyle name="표준 2 2 8 2 5 2 2" xfId="21563" xr:uid="{00000000-0005-0000-0000-000039540000}"/>
    <cellStyle name="표준 2 2 8 2 5 3" xfId="21564" xr:uid="{00000000-0005-0000-0000-00003A540000}"/>
    <cellStyle name="표준 2 2 8 2 6" xfId="21565" xr:uid="{00000000-0005-0000-0000-00003B540000}"/>
    <cellStyle name="표준 2 2 8 2 6 2" xfId="21566" xr:uid="{00000000-0005-0000-0000-00003C540000}"/>
    <cellStyle name="표준 2 2 8 2 6 2 2" xfId="21567" xr:uid="{00000000-0005-0000-0000-00003D540000}"/>
    <cellStyle name="표준 2 2 8 2 6 3" xfId="21568" xr:uid="{00000000-0005-0000-0000-00003E540000}"/>
    <cellStyle name="표준 2 2 8 2 7" xfId="21569" xr:uid="{00000000-0005-0000-0000-00003F540000}"/>
    <cellStyle name="표준 2 2 8 2 7 2" xfId="21570" xr:uid="{00000000-0005-0000-0000-000040540000}"/>
    <cellStyle name="표준 2 2 8 2 7 2 2" xfId="21571" xr:uid="{00000000-0005-0000-0000-000041540000}"/>
    <cellStyle name="표준 2 2 8 2 7 3" xfId="21572" xr:uid="{00000000-0005-0000-0000-000042540000}"/>
    <cellStyle name="표준 2 2 8 2 8" xfId="21573" xr:uid="{00000000-0005-0000-0000-000043540000}"/>
    <cellStyle name="표준 2 2 8 2 8 2" xfId="21574" xr:uid="{00000000-0005-0000-0000-000044540000}"/>
    <cellStyle name="표준 2 2 8 2 8 2 2" xfId="21575" xr:uid="{00000000-0005-0000-0000-000045540000}"/>
    <cellStyle name="표준 2 2 8 2 8 3" xfId="21576" xr:uid="{00000000-0005-0000-0000-000046540000}"/>
    <cellStyle name="표준 2 2 8 2 9" xfId="21577" xr:uid="{00000000-0005-0000-0000-000047540000}"/>
    <cellStyle name="표준 2 2 8 2 9 2" xfId="21578" xr:uid="{00000000-0005-0000-0000-000048540000}"/>
    <cellStyle name="표준 2 2 8 3" xfId="21579" xr:uid="{00000000-0005-0000-0000-000049540000}"/>
    <cellStyle name="표준 2 2 8 3 10" xfId="21580" xr:uid="{00000000-0005-0000-0000-00004A540000}"/>
    <cellStyle name="표준 2 2 8 3 2" xfId="21581" xr:uid="{00000000-0005-0000-0000-00004B540000}"/>
    <cellStyle name="표준 2 2 8 3 2 2" xfId="21582" xr:uid="{00000000-0005-0000-0000-00004C540000}"/>
    <cellStyle name="표준 2 2 8 3 2 2 2" xfId="21583" xr:uid="{00000000-0005-0000-0000-00004D540000}"/>
    <cellStyle name="표준 2 2 8 3 2 2 2 2" xfId="21584" xr:uid="{00000000-0005-0000-0000-00004E540000}"/>
    <cellStyle name="표준 2 2 8 3 2 2 2 2 2" xfId="21585" xr:uid="{00000000-0005-0000-0000-00004F540000}"/>
    <cellStyle name="표준 2 2 8 3 2 2 2 3" xfId="21586" xr:uid="{00000000-0005-0000-0000-000050540000}"/>
    <cellStyle name="표준 2 2 8 3 2 2 3" xfId="21587" xr:uid="{00000000-0005-0000-0000-000051540000}"/>
    <cellStyle name="표준 2 2 8 3 2 2 3 2" xfId="21588" xr:uid="{00000000-0005-0000-0000-000052540000}"/>
    <cellStyle name="표준 2 2 8 3 2 2 3 2 2" xfId="21589" xr:uid="{00000000-0005-0000-0000-000053540000}"/>
    <cellStyle name="표준 2 2 8 3 2 2 3 3" xfId="21590" xr:uid="{00000000-0005-0000-0000-000054540000}"/>
    <cellStyle name="표준 2 2 8 3 2 2 4" xfId="21591" xr:uid="{00000000-0005-0000-0000-000055540000}"/>
    <cellStyle name="표준 2 2 8 3 2 2 4 2" xfId="21592" xr:uid="{00000000-0005-0000-0000-000056540000}"/>
    <cellStyle name="표준 2 2 8 3 2 2 4 2 2" xfId="21593" xr:uid="{00000000-0005-0000-0000-000057540000}"/>
    <cellStyle name="표준 2 2 8 3 2 2 4 3" xfId="21594" xr:uid="{00000000-0005-0000-0000-000058540000}"/>
    <cellStyle name="표준 2 2 8 3 2 2 5" xfId="21595" xr:uid="{00000000-0005-0000-0000-000059540000}"/>
    <cellStyle name="표준 2 2 8 3 2 2 5 2" xfId="21596" xr:uid="{00000000-0005-0000-0000-00005A540000}"/>
    <cellStyle name="표준 2 2 8 3 2 2 6" xfId="21597" xr:uid="{00000000-0005-0000-0000-00005B540000}"/>
    <cellStyle name="표준 2 2 8 3 2 3" xfId="21598" xr:uid="{00000000-0005-0000-0000-00005C540000}"/>
    <cellStyle name="표준 2 2 8 3 2 3 2" xfId="21599" xr:uid="{00000000-0005-0000-0000-00005D540000}"/>
    <cellStyle name="표준 2 2 8 3 2 3 2 2" xfId="21600" xr:uid="{00000000-0005-0000-0000-00005E540000}"/>
    <cellStyle name="표준 2 2 8 3 2 3 3" xfId="21601" xr:uid="{00000000-0005-0000-0000-00005F540000}"/>
    <cellStyle name="표준 2 2 8 3 2 4" xfId="21602" xr:uid="{00000000-0005-0000-0000-000060540000}"/>
    <cellStyle name="표준 2 2 8 3 2 4 2" xfId="21603" xr:uid="{00000000-0005-0000-0000-000061540000}"/>
    <cellStyle name="표준 2 2 8 3 2 4 2 2" xfId="21604" xr:uid="{00000000-0005-0000-0000-000062540000}"/>
    <cellStyle name="표준 2 2 8 3 2 4 3" xfId="21605" xr:uid="{00000000-0005-0000-0000-000063540000}"/>
    <cellStyle name="표준 2 2 8 3 2 5" xfId="21606" xr:uid="{00000000-0005-0000-0000-000064540000}"/>
    <cellStyle name="표준 2 2 8 3 2 5 2" xfId="21607" xr:uid="{00000000-0005-0000-0000-000065540000}"/>
    <cellStyle name="표준 2 2 8 3 2 5 2 2" xfId="21608" xr:uid="{00000000-0005-0000-0000-000066540000}"/>
    <cellStyle name="표준 2 2 8 3 2 5 3" xfId="21609" xr:uid="{00000000-0005-0000-0000-000067540000}"/>
    <cellStyle name="표준 2 2 8 3 2 6" xfId="21610" xr:uid="{00000000-0005-0000-0000-000068540000}"/>
    <cellStyle name="표준 2 2 8 3 2 6 2" xfId="21611" xr:uid="{00000000-0005-0000-0000-000069540000}"/>
    <cellStyle name="표준 2 2 8 3 2 7" xfId="21612" xr:uid="{00000000-0005-0000-0000-00006A540000}"/>
    <cellStyle name="표준 2 2 8 3 2 8" xfId="21613" xr:uid="{00000000-0005-0000-0000-00006B540000}"/>
    <cellStyle name="표준 2 2 8 3 3" xfId="21614" xr:uid="{00000000-0005-0000-0000-00006C540000}"/>
    <cellStyle name="표준 2 2 8 3 3 2" xfId="21615" xr:uid="{00000000-0005-0000-0000-00006D540000}"/>
    <cellStyle name="표준 2 2 8 3 3 2 2" xfId="21616" xr:uid="{00000000-0005-0000-0000-00006E540000}"/>
    <cellStyle name="표준 2 2 8 3 3 2 2 2" xfId="21617" xr:uid="{00000000-0005-0000-0000-00006F540000}"/>
    <cellStyle name="표준 2 2 8 3 3 2 3" xfId="21618" xr:uid="{00000000-0005-0000-0000-000070540000}"/>
    <cellStyle name="표준 2 2 8 3 3 3" xfId="21619" xr:uid="{00000000-0005-0000-0000-000071540000}"/>
    <cellStyle name="표준 2 2 8 3 3 3 2" xfId="21620" xr:uid="{00000000-0005-0000-0000-000072540000}"/>
    <cellStyle name="표준 2 2 8 3 3 3 2 2" xfId="21621" xr:uid="{00000000-0005-0000-0000-000073540000}"/>
    <cellStyle name="표준 2 2 8 3 3 3 3" xfId="21622" xr:uid="{00000000-0005-0000-0000-000074540000}"/>
    <cellStyle name="표준 2 2 8 3 3 4" xfId="21623" xr:uid="{00000000-0005-0000-0000-000075540000}"/>
    <cellStyle name="표준 2 2 8 3 3 4 2" xfId="21624" xr:uid="{00000000-0005-0000-0000-000076540000}"/>
    <cellStyle name="표준 2 2 8 3 3 4 2 2" xfId="21625" xr:uid="{00000000-0005-0000-0000-000077540000}"/>
    <cellStyle name="표준 2 2 8 3 3 4 3" xfId="21626" xr:uid="{00000000-0005-0000-0000-000078540000}"/>
    <cellStyle name="표준 2 2 8 3 3 5" xfId="21627" xr:uid="{00000000-0005-0000-0000-000079540000}"/>
    <cellStyle name="표준 2 2 8 3 3 5 2" xfId="21628" xr:uid="{00000000-0005-0000-0000-00007A540000}"/>
    <cellStyle name="표준 2 2 8 3 3 6" xfId="21629" xr:uid="{00000000-0005-0000-0000-00007B540000}"/>
    <cellStyle name="표준 2 2 8 3 4" xfId="21630" xr:uid="{00000000-0005-0000-0000-00007C540000}"/>
    <cellStyle name="표준 2 2 8 3 4 2" xfId="21631" xr:uid="{00000000-0005-0000-0000-00007D540000}"/>
    <cellStyle name="표준 2 2 8 3 4 2 2" xfId="21632" xr:uid="{00000000-0005-0000-0000-00007E540000}"/>
    <cellStyle name="표준 2 2 8 3 4 3" xfId="21633" xr:uid="{00000000-0005-0000-0000-00007F540000}"/>
    <cellStyle name="표준 2 2 8 3 5" xfId="21634" xr:uid="{00000000-0005-0000-0000-000080540000}"/>
    <cellStyle name="표준 2 2 8 3 5 2" xfId="21635" xr:uid="{00000000-0005-0000-0000-000081540000}"/>
    <cellStyle name="표준 2 2 8 3 5 2 2" xfId="21636" xr:uid="{00000000-0005-0000-0000-000082540000}"/>
    <cellStyle name="표준 2 2 8 3 5 3" xfId="21637" xr:uid="{00000000-0005-0000-0000-000083540000}"/>
    <cellStyle name="표준 2 2 8 3 6" xfId="21638" xr:uid="{00000000-0005-0000-0000-000084540000}"/>
    <cellStyle name="표준 2 2 8 3 6 2" xfId="21639" xr:uid="{00000000-0005-0000-0000-000085540000}"/>
    <cellStyle name="표준 2 2 8 3 6 2 2" xfId="21640" xr:uid="{00000000-0005-0000-0000-000086540000}"/>
    <cellStyle name="표준 2 2 8 3 6 3" xfId="21641" xr:uid="{00000000-0005-0000-0000-000087540000}"/>
    <cellStyle name="표준 2 2 8 3 7" xfId="21642" xr:uid="{00000000-0005-0000-0000-000088540000}"/>
    <cellStyle name="표준 2 2 8 3 7 2" xfId="21643" xr:uid="{00000000-0005-0000-0000-000089540000}"/>
    <cellStyle name="표준 2 2 8 3 7 2 2" xfId="21644" xr:uid="{00000000-0005-0000-0000-00008A540000}"/>
    <cellStyle name="표준 2 2 8 3 7 3" xfId="21645" xr:uid="{00000000-0005-0000-0000-00008B540000}"/>
    <cellStyle name="표준 2 2 8 3 8" xfId="21646" xr:uid="{00000000-0005-0000-0000-00008C540000}"/>
    <cellStyle name="표준 2 2 8 3 8 2" xfId="21647" xr:uid="{00000000-0005-0000-0000-00008D540000}"/>
    <cellStyle name="표준 2 2 8 3 9" xfId="21648" xr:uid="{00000000-0005-0000-0000-00008E540000}"/>
    <cellStyle name="표준 2 2 8 4" xfId="21649" xr:uid="{00000000-0005-0000-0000-00008F540000}"/>
    <cellStyle name="표준 2 2 8 4 2" xfId="21650" xr:uid="{00000000-0005-0000-0000-000090540000}"/>
    <cellStyle name="표준 2 2 8 4 2 2" xfId="21651" xr:uid="{00000000-0005-0000-0000-000091540000}"/>
    <cellStyle name="표준 2 2 8 4 2 2 2" xfId="21652" xr:uid="{00000000-0005-0000-0000-000092540000}"/>
    <cellStyle name="표준 2 2 8 4 2 2 2 2" xfId="21653" xr:uid="{00000000-0005-0000-0000-000093540000}"/>
    <cellStyle name="표준 2 2 8 4 2 2 3" xfId="21654" xr:uid="{00000000-0005-0000-0000-000094540000}"/>
    <cellStyle name="표준 2 2 8 4 2 3" xfId="21655" xr:uid="{00000000-0005-0000-0000-000095540000}"/>
    <cellStyle name="표준 2 2 8 4 2 3 2" xfId="21656" xr:uid="{00000000-0005-0000-0000-000096540000}"/>
    <cellStyle name="표준 2 2 8 4 2 3 2 2" xfId="21657" xr:uid="{00000000-0005-0000-0000-000097540000}"/>
    <cellStyle name="표준 2 2 8 4 2 3 3" xfId="21658" xr:uid="{00000000-0005-0000-0000-000098540000}"/>
    <cellStyle name="표준 2 2 8 4 2 4" xfId="21659" xr:uid="{00000000-0005-0000-0000-000099540000}"/>
    <cellStyle name="표준 2 2 8 4 2 4 2" xfId="21660" xr:uid="{00000000-0005-0000-0000-00009A540000}"/>
    <cellStyle name="표준 2 2 8 4 2 4 2 2" xfId="21661" xr:uid="{00000000-0005-0000-0000-00009B540000}"/>
    <cellStyle name="표준 2 2 8 4 2 4 3" xfId="21662" xr:uid="{00000000-0005-0000-0000-00009C540000}"/>
    <cellStyle name="표준 2 2 8 4 2 5" xfId="21663" xr:uid="{00000000-0005-0000-0000-00009D540000}"/>
    <cellStyle name="표준 2 2 8 4 2 5 2" xfId="21664" xr:uid="{00000000-0005-0000-0000-00009E540000}"/>
    <cellStyle name="표준 2 2 8 4 2 6" xfId="21665" xr:uid="{00000000-0005-0000-0000-00009F540000}"/>
    <cellStyle name="표준 2 2 8 4 3" xfId="21666" xr:uid="{00000000-0005-0000-0000-0000A0540000}"/>
    <cellStyle name="표준 2 2 8 4 3 2" xfId="21667" xr:uid="{00000000-0005-0000-0000-0000A1540000}"/>
    <cellStyle name="표준 2 2 8 4 3 2 2" xfId="21668" xr:uid="{00000000-0005-0000-0000-0000A2540000}"/>
    <cellStyle name="표준 2 2 8 4 3 3" xfId="21669" xr:uid="{00000000-0005-0000-0000-0000A3540000}"/>
    <cellStyle name="표준 2 2 8 4 4" xfId="21670" xr:uid="{00000000-0005-0000-0000-0000A4540000}"/>
    <cellStyle name="표준 2 2 8 4 4 2" xfId="21671" xr:uid="{00000000-0005-0000-0000-0000A5540000}"/>
    <cellStyle name="표준 2 2 8 4 4 2 2" xfId="21672" xr:uid="{00000000-0005-0000-0000-0000A6540000}"/>
    <cellStyle name="표준 2 2 8 4 4 3" xfId="21673" xr:uid="{00000000-0005-0000-0000-0000A7540000}"/>
    <cellStyle name="표준 2 2 8 4 5" xfId="21674" xr:uid="{00000000-0005-0000-0000-0000A8540000}"/>
    <cellStyle name="표준 2 2 8 4 5 2" xfId="21675" xr:uid="{00000000-0005-0000-0000-0000A9540000}"/>
    <cellStyle name="표준 2 2 8 4 5 2 2" xfId="21676" xr:uid="{00000000-0005-0000-0000-0000AA540000}"/>
    <cellStyle name="표준 2 2 8 4 5 3" xfId="21677" xr:uid="{00000000-0005-0000-0000-0000AB540000}"/>
    <cellStyle name="표준 2 2 8 4 6" xfId="21678" xr:uid="{00000000-0005-0000-0000-0000AC540000}"/>
    <cellStyle name="표준 2 2 8 4 6 2" xfId="21679" xr:uid="{00000000-0005-0000-0000-0000AD540000}"/>
    <cellStyle name="표준 2 2 8 4 7" xfId="21680" xr:uid="{00000000-0005-0000-0000-0000AE540000}"/>
    <cellStyle name="표준 2 2 8 4 8" xfId="21681" xr:uid="{00000000-0005-0000-0000-0000AF540000}"/>
    <cellStyle name="표준 2 2 8 5" xfId="21682" xr:uid="{00000000-0005-0000-0000-0000B0540000}"/>
    <cellStyle name="표준 2 2 8 5 2" xfId="21683" xr:uid="{00000000-0005-0000-0000-0000B1540000}"/>
    <cellStyle name="표준 2 2 8 5 2 2" xfId="21684" xr:uid="{00000000-0005-0000-0000-0000B2540000}"/>
    <cellStyle name="표준 2 2 8 5 2 2 2" xfId="21685" xr:uid="{00000000-0005-0000-0000-0000B3540000}"/>
    <cellStyle name="표준 2 2 8 5 2 3" xfId="21686" xr:uid="{00000000-0005-0000-0000-0000B4540000}"/>
    <cellStyle name="표준 2 2 8 5 3" xfId="21687" xr:uid="{00000000-0005-0000-0000-0000B5540000}"/>
    <cellStyle name="표준 2 2 8 5 3 2" xfId="21688" xr:uid="{00000000-0005-0000-0000-0000B6540000}"/>
    <cellStyle name="표준 2 2 8 5 3 2 2" xfId="21689" xr:uid="{00000000-0005-0000-0000-0000B7540000}"/>
    <cellStyle name="표준 2 2 8 5 3 3" xfId="21690" xr:uid="{00000000-0005-0000-0000-0000B8540000}"/>
    <cellStyle name="표준 2 2 8 5 4" xfId="21691" xr:uid="{00000000-0005-0000-0000-0000B9540000}"/>
    <cellStyle name="표준 2 2 8 5 4 2" xfId="21692" xr:uid="{00000000-0005-0000-0000-0000BA540000}"/>
    <cellStyle name="표준 2 2 8 5 4 2 2" xfId="21693" xr:uid="{00000000-0005-0000-0000-0000BB540000}"/>
    <cellStyle name="표준 2 2 8 5 4 3" xfId="21694" xr:uid="{00000000-0005-0000-0000-0000BC540000}"/>
    <cellStyle name="표준 2 2 8 5 5" xfId="21695" xr:uid="{00000000-0005-0000-0000-0000BD540000}"/>
    <cellStyle name="표준 2 2 8 5 5 2" xfId="21696" xr:uid="{00000000-0005-0000-0000-0000BE540000}"/>
    <cellStyle name="표준 2 2 8 5 6" xfId="21697" xr:uid="{00000000-0005-0000-0000-0000BF540000}"/>
    <cellStyle name="표준 2 2 8 6" xfId="21698" xr:uid="{00000000-0005-0000-0000-0000C0540000}"/>
    <cellStyle name="표준 2 2 8 6 2" xfId="21699" xr:uid="{00000000-0005-0000-0000-0000C1540000}"/>
    <cellStyle name="표준 2 2 8 6 2 2" xfId="21700" xr:uid="{00000000-0005-0000-0000-0000C2540000}"/>
    <cellStyle name="표준 2 2 8 6 2 2 2" xfId="21701" xr:uid="{00000000-0005-0000-0000-0000C3540000}"/>
    <cellStyle name="표준 2 2 8 6 2 3" xfId="21702" xr:uid="{00000000-0005-0000-0000-0000C4540000}"/>
    <cellStyle name="표준 2 2 8 6 3" xfId="21703" xr:uid="{00000000-0005-0000-0000-0000C5540000}"/>
    <cellStyle name="표준 2 2 8 6 3 2" xfId="21704" xr:uid="{00000000-0005-0000-0000-0000C6540000}"/>
    <cellStyle name="표준 2 2 8 6 3 2 2" xfId="21705" xr:uid="{00000000-0005-0000-0000-0000C7540000}"/>
    <cellStyle name="표준 2 2 8 6 3 3" xfId="21706" xr:uid="{00000000-0005-0000-0000-0000C8540000}"/>
    <cellStyle name="표준 2 2 8 6 4" xfId="21707" xr:uid="{00000000-0005-0000-0000-0000C9540000}"/>
    <cellStyle name="표준 2 2 8 6 4 2" xfId="21708" xr:uid="{00000000-0005-0000-0000-0000CA540000}"/>
    <cellStyle name="표준 2 2 8 6 4 2 2" xfId="21709" xr:uid="{00000000-0005-0000-0000-0000CB540000}"/>
    <cellStyle name="표준 2 2 8 6 4 3" xfId="21710" xr:uid="{00000000-0005-0000-0000-0000CC540000}"/>
    <cellStyle name="표준 2 2 8 6 5" xfId="21711" xr:uid="{00000000-0005-0000-0000-0000CD540000}"/>
    <cellStyle name="표준 2 2 8 6 5 2" xfId="21712" xr:uid="{00000000-0005-0000-0000-0000CE540000}"/>
    <cellStyle name="표준 2 2 8 6 6" xfId="21713" xr:uid="{00000000-0005-0000-0000-0000CF540000}"/>
    <cellStyle name="표준 2 2 8 7" xfId="21714" xr:uid="{00000000-0005-0000-0000-0000D0540000}"/>
    <cellStyle name="표준 2 2 8 7 2" xfId="21715" xr:uid="{00000000-0005-0000-0000-0000D1540000}"/>
    <cellStyle name="표준 2 2 8 7 2 2" xfId="21716" xr:uid="{00000000-0005-0000-0000-0000D2540000}"/>
    <cellStyle name="표준 2 2 8 7 3" xfId="21717" xr:uid="{00000000-0005-0000-0000-0000D3540000}"/>
    <cellStyle name="표준 2 2 8 8" xfId="21718" xr:uid="{00000000-0005-0000-0000-0000D4540000}"/>
    <cellStyle name="표준 2 2 8 8 2" xfId="21719" xr:uid="{00000000-0005-0000-0000-0000D5540000}"/>
    <cellStyle name="표준 2 2 8 8 2 2" xfId="21720" xr:uid="{00000000-0005-0000-0000-0000D6540000}"/>
    <cellStyle name="표준 2 2 8 8 3" xfId="21721" xr:uid="{00000000-0005-0000-0000-0000D7540000}"/>
    <cellStyle name="표준 2 2 8 9" xfId="21722" xr:uid="{00000000-0005-0000-0000-0000D8540000}"/>
    <cellStyle name="표준 2 2 8 9 2" xfId="21723" xr:uid="{00000000-0005-0000-0000-0000D9540000}"/>
    <cellStyle name="표준 2 2 8 9 2 2" xfId="21724" xr:uid="{00000000-0005-0000-0000-0000DA540000}"/>
    <cellStyle name="표준 2 2 8 9 3" xfId="21725" xr:uid="{00000000-0005-0000-0000-0000DB540000}"/>
    <cellStyle name="표준 2 2 9" xfId="21726" xr:uid="{00000000-0005-0000-0000-0000DC540000}"/>
    <cellStyle name="표준 2 2 9 10" xfId="21727" xr:uid="{00000000-0005-0000-0000-0000DD540000}"/>
    <cellStyle name="표준 2 2 9 10 2" xfId="21728" xr:uid="{00000000-0005-0000-0000-0000DE540000}"/>
    <cellStyle name="표준 2 2 9 11" xfId="21729" xr:uid="{00000000-0005-0000-0000-0000DF540000}"/>
    <cellStyle name="표준 2 2 9 12" xfId="21730" xr:uid="{00000000-0005-0000-0000-0000E0540000}"/>
    <cellStyle name="표준 2 2 9 2" xfId="21731" xr:uid="{00000000-0005-0000-0000-0000E1540000}"/>
    <cellStyle name="표준 2 2 9 2 2" xfId="21732" xr:uid="{00000000-0005-0000-0000-0000E2540000}"/>
    <cellStyle name="표준 2 2 9 2 2 2" xfId="21733" xr:uid="{00000000-0005-0000-0000-0000E3540000}"/>
    <cellStyle name="표준 2 2 9 2 2 2 2" xfId="21734" xr:uid="{00000000-0005-0000-0000-0000E4540000}"/>
    <cellStyle name="표준 2 2 9 2 2 2 2 2" xfId="21735" xr:uid="{00000000-0005-0000-0000-0000E5540000}"/>
    <cellStyle name="표준 2 2 9 2 2 2 3" xfId="21736" xr:uid="{00000000-0005-0000-0000-0000E6540000}"/>
    <cellStyle name="표준 2 2 9 2 2 3" xfId="21737" xr:uid="{00000000-0005-0000-0000-0000E7540000}"/>
    <cellStyle name="표준 2 2 9 2 2 3 2" xfId="21738" xr:uid="{00000000-0005-0000-0000-0000E8540000}"/>
    <cellStyle name="표준 2 2 9 2 2 3 2 2" xfId="21739" xr:uid="{00000000-0005-0000-0000-0000E9540000}"/>
    <cellStyle name="표준 2 2 9 2 2 3 3" xfId="21740" xr:uid="{00000000-0005-0000-0000-0000EA540000}"/>
    <cellStyle name="표준 2 2 9 2 2 4" xfId="21741" xr:uid="{00000000-0005-0000-0000-0000EB540000}"/>
    <cellStyle name="표준 2 2 9 2 2 4 2" xfId="21742" xr:uid="{00000000-0005-0000-0000-0000EC540000}"/>
    <cellStyle name="표준 2 2 9 2 2 4 2 2" xfId="21743" xr:uid="{00000000-0005-0000-0000-0000ED540000}"/>
    <cellStyle name="표준 2 2 9 2 2 4 3" xfId="21744" xr:uid="{00000000-0005-0000-0000-0000EE540000}"/>
    <cellStyle name="표준 2 2 9 2 2 5" xfId="21745" xr:uid="{00000000-0005-0000-0000-0000EF540000}"/>
    <cellStyle name="표준 2 2 9 2 2 5 2" xfId="21746" xr:uid="{00000000-0005-0000-0000-0000F0540000}"/>
    <cellStyle name="표준 2 2 9 2 2 6" xfId="21747" xr:uid="{00000000-0005-0000-0000-0000F1540000}"/>
    <cellStyle name="표준 2 2 9 2 3" xfId="21748" xr:uid="{00000000-0005-0000-0000-0000F2540000}"/>
    <cellStyle name="표준 2 2 9 2 3 2" xfId="21749" xr:uid="{00000000-0005-0000-0000-0000F3540000}"/>
    <cellStyle name="표준 2 2 9 2 3 2 2" xfId="21750" xr:uid="{00000000-0005-0000-0000-0000F4540000}"/>
    <cellStyle name="표준 2 2 9 2 3 3" xfId="21751" xr:uid="{00000000-0005-0000-0000-0000F5540000}"/>
    <cellStyle name="표준 2 2 9 2 4" xfId="21752" xr:uid="{00000000-0005-0000-0000-0000F6540000}"/>
    <cellStyle name="표준 2 2 9 2 4 2" xfId="21753" xr:uid="{00000000-0005-0000-0000-0000F7540000}"/>
    <cellStyle name="표준 2 2 9 2 4 2 2" xfId="21754" xr:uid="{00000000-0005-0000-0000-0000F8540000}"/>
    <cellStyle name="표준 2 2 9 2 4 3" xfId="21755" xr:uid="{00000000-0005-0000-0000-0000F9540000}"/>
    <cellStyle name="표준 2 2 9 2 5" xfId="21756" xr:uid="{00000000-0005-0000-0000-0000FA540000}"/>
    <cellStyle name="표준 2 2 9 2 5 2" xfId="21757" xr:uid="{00000000-0005-0000-0000-0000FB540000}"/>
    <cellStyle name="표준 2 2 9 2 5 2 2" xfId="21758" xr:uid="{00000000-0005-0000-0000-0000FC540000}"/>
    <cellStyle name="표준 2 2 9 2 5 3" xfId="21759" xr:uid="{00000000-0005-0000-0000-0000FD540000}"/>
    <cellStyle name="표준 2 2 9 2 6" xfId="21760" xr:uid="{00000000-0005-0000-0000-0000FE540000}"/>
    <cellStyle name="표준 2 2 9 2 6 2" xfId="21761" xr:uid="{00000000-0005-0000-0000-0000FF540000}"/>
    <cellStyle name="표준 2 2 9 2 6 2 2" xfId="21762" xr:uid="{00000000-0005-0000-0000-000000550000}"/>
    <cellStyle name="표준 2 2 9 2 6 3" xfId="21763" xr:uid="{00000000-0005-0000-0000-000001550000}"/>
    <cellStyle name="표준 2 2 9 2 7" xfId="21764" xr:uid="{00000000-0005-0000-0000-000002550000}"/>
    <cellStyle name="표준 2 2 9 2 7 2" xfId="21765" xr:uid="{00000000-0005-0000-0000-000003550000}"/>
    <cellStyle name="표준 2 2 9 2 8" xfId="21766" xr:uid="{00000000-0005-0000-0000-000004550000}"/>
    <cellStyle name="표준 2 2 9 2 9" xfId="21767" xr:uid="{00000000-0005-0000-0000-000005550000}"/>
    <cellStyle name="표준 2 2 9 3" xfId="21768" xr:uid="{00000000-0005-0000-0000-000006550000}"/>
    <cellStyle name="표준 2 2 9 3 2" xfId="21769" xr:uid="{00000000-0005-0000-0000-000007550000}"/>
    <cellStyle name="표준 2 2 9 3 2 2" xfId="21770" xr:uid="{00000000-0005-0000-0000-000008550000}"/>
    <cellStyle name="표준 2 2 9 3 2 2 2" xfId="21771" xr:uid="{00000000-0005-0000-0000-000009550000}"/>
    <cellStyle name="표준 2 2 9 3 2 2 2 2" xfId="21772" xr:uid="{00000000-0005-0000-0000-00000A550000}"/>
    <cellStyle name="표준 2 2 9 3 2 2 3" xfId="21773" xr:uid="{00000000-0005-0000-0000-00000B550000}"/>
    <cellStyle name="표준 2 2 9 3 2 3" xfId="21774" xr:uid="{00000000-0005-0000-0000-00000C550000}"/>
    <cellStyle name="표준 2 2 9 3 2 3 2" xfId="21775" xr:uid="{00000000-0005-0000-0000-00000D550000}"/>
    <cellStyle name="표준 2 2 9 3 2 3 2 2" xfId="21776" xr:uid="{00000000-0005-0000-0000-00000E550000}"/>
    <cellStyle name="표준 2 2 9 3 2 3 3" xfId="21777" xr:uid="{00000000-0005-0000-0000-00000F550000}"/>
    <cellStyle name="표준 2 2 9 3 2 4" xfId="21778" xr:uid="{00000000-0005-0000-0000-000010550000}"/>
    <cellStyle name="표준 2 2 9 3 2 4 2" xfId="21779" xr:uid="{00000000-0005-0000-0000-000011550000}"/>
    <cellStyle name="표준 2 2 9 3 2 4 2 2" xfId="21780" xr:uid="{00000000-0005-0000-0000-000012550000}"/>
    <cellStyle name="표준 2 2 9 3 2 4 3" xfId="21781" xr:uid="{00000000-0005-0000-0000-000013550000}"/>
    <cellStyle name="표준 2 2 9 3 2 5" xfId="21782" xr:uid="{00000000-0005-0000-0000-000014550000}"/>
    <cellStyle name="표준 2 2 9 3 2 5 2" xfId="21783" xr:uid="{00000000-0005-0000-0000-000015550000}"/>
    <cellStyle name="표준 2 2 9 3 2 6" xfId="21784" xr:uid="{00000000-0005-0000-0000-000016550000}"/>
    <cellStyle name="표준 2 2 9 3 3" xfId="21785" xr:uid="{00000000-0005-0000-0000-000017550000}"/>
    <cellStyle name="표준 2 2 9 3 3 2" xfId="21786" xr:uid="{00000000-0005-0000-0000-000018550000}"/>
    <cellStyle name="표준 2 2 9 3 3 2 2" xfId="21787" xr:uid="{00000000-0005-0000-0000-000019550000}"/>
    <cellStyle name="표준 2 2 9 3 3 3" xfId="21788" xr:uid="{00000000-0005-0000-0000-00001A550000}"/>
    <cellStyle name="표준 2 2 9 3 4" xfId="21789" xr:uid="{00000000-0005-0000-0000-00001B550000}"/>
    <cellStyle name="표준 2 2 9 3 4 2" xfId="21790" xr:uid="{00000000-0005-0000-0000-00001C550000}"/>
    <cellStyle name="표준 2 2 9 3 4 2 2" xfId="21791" xr:uid="{00000000-0005-0000-0000-00001D550000}"/>
    <cellStyle name="표준 2 2 9 3 4 3" xfId="21792" xr:uid="{00000000-0005-0000-0000-00001E550000}"/>
    <cellStyle name="표준 2 2 9 3 5" xfId="21793" xr:uid="{00000000-0005-0000-0000-00001F550000}"/>
    <cellStyle name="표준 2 2 9 3 5 2" xfId="21794" xr:uid="{00000000-0005-0000-0000-000020550000}"/>
    <cellStyle name="표준 2 2 9 3 5 2 2" xfId="21795" xr:uid="{00000000-0005-0000-0000-000021550000}"/>
    <cellStyle name="표준 2 2 9 3 5 3" xfId="21796" xr:uid="{00000000-0005-0000-0000-000022550000}"/>
    <cellStyle name="표준 2 2 9 3 6" xfId="21797" xr:uid="{00000000-0005-0000-0000-000023550000}"/>
    <cellStyle name="표준 2 2 9 3 6 2" xfId="21798" xr:uid="{00000000-0005-0000-0000-000024550000}"/>
    <cellStyle name="표준 2 2 9 3 7" xfId="21799" xr:uid="{00000000-0005-0000-0000-000025550000}"/>
    <cellStyle name="표준 2 2 9 3 8" xfId="21800" xr:uid="{00000000-0005-0000-0000-000026550000}"/>
    <cellStyle name="표준 2 2 9 4" xfId="21801" xr:uid="{00000000-0005-0000-0000-000027550000}"/>
    <cellStyle name="표준 2 2 9 4 2" xfId="21802" xr:uid="{00000000-0005-0000-0000-000028550000}"/>
    <cellStyle name="표준 2 2 9 4 2 2" xfId="21803" xr:uid="{00000000-0005-0000-0000-000029550000}"/>
    <cellStyle name="표준 2 2 9 4 2 2 2" xfId="21804" xr:uid="{00000000-0005-0000-0000-00002A550000}"/>
    <cellStyle name="표준 2 2 9 4 2 3" xfId="21805" xr:uid="{00000000-0005-0000-0000-00002B550000}"/>
    <cellStyle name="표준 2 2 9 4 3" xfId="21806" xr:uid="{00000000-0005-0000-0000-00002C550000}"/>
    <cellStyle name="표준 2 2 9 4 3 2" xfId="21807" xr:uid="{00000000-0005-0000-0000-00002D550000}"/>
    <cellStyle name="표준 2 2 9 4 3 2 2" xfId="21808" xr:uid="{00000000-0005-0000-0000-00002E550000}"/>
    <cellStyle name="표준 2 2 9 4 3 3" xfId="21809" xr:uid="{00000000-0005-0000-0000-00002F550000}"/>
    <cellStyle name="표준 2 2 9 4 4" xfId="21810" xr:uid="{00000000-0005-0000-0000-000030550000}"/>
    <cellStyle name="표준 2 2 9 4 4 2" xfId="21811" xr:uid="{00000000-0005-0000-0000-000031550000}"/>
    <cellStyle name="표준 2 2 9 4 4 2 2" xfId="21812" xr:uid="{00000000-0005-0000-0000-000032550000}"/>
    <cellStyle name="표준 2 2 9 4 4 3" xfId="21813" xr:uid="{00000000-0005-0000-0000-000033550000}"/>
    <cellStyle name="표준 2 2 9 4 5" xfId="21814" xr:uid="{00000000-0005-0000-0000-000034550000}"/>
    <cellStyle name="표준 2 2 9 4 5 2" xfId="21815" xr:uid="{00000000-0005-0000-0000-000035550000}"/>
    <cellStyle name="표준 2 2 9 4 6" xfId="21816" xr:uid="{00000000-0005-0000-0000-000036550000}"/>
    <cellStyle name="표준 2 2 9 5" xfId="21817" xr:uid="{00000000-0005-0000-0000-000037550000}"/>
    <cellStyle name="표준 2 2 9 5 2" xfId="21818" xr:uid="{00000000-0005-0000-0000-000038550000}"/>
    <cellStyle name="표준 2 2 9 5 2 2" xfId="21819" xr:uid="{00000000-0005-0000-0000-000039550000}"/>
    <cellStyle name="표준 2 2 9 5 2 2 2" xfId="21820" xr:uid="{00000000-0005-0000-0000-00003A550000}"/>
    <cellStyle name="표준 2 2 9 5 2 3" xfId="21821" xr:uid="{00000000-0005-0000-0000-00003B550000}"/>
    <cellStyle name="표준 2 2 9 5 3" xfId="21822" xr:uid="{00000000-0005-0000-0000-00003C550000}"/>
    <cellStyle name="표준 2 2 9 5 3 2" xfId="21823" xr:uid="{00000000-0005-0000-0000-00003D550000}"/>
    <cellStyle name="표준 2 2 9 5 3 2 2" xfId="21824" xr:uid="{00000000-0005-0000-0000-00003E550000}"/>
    <cellStyle name="표준 2 2 9 5 3 3" xfId="21825" xr:uid="{00000000-0005-0000-0000-00003F550000}"/>
    <cellStyle name="표준 2 2 9 5 4" xfId="21826" xr:uid="{00000000-0005-0000-0000-000040550000}"/>
    <cellStyle name="표준 2 2 9 5 4 2" xfId="21827" xr:uid="{00000000-0005-0000-0000-000041550000}"/>
    <cellStyle name="표준 2 2 9 5 4 2 2" xfId="21828" xr:uid="{00000000-0005-0000-0000-000042550000}"/>
    <cellStyle name="표준 2 2 9 5 4 3" xfId="21829" xr:uid="{00000000-0005-0000-0000-000043550000}"/>
    <cellStyle name="표준 2 2 9 5 5" xfId="21830" xr:uid="{00000000-0005-0000-0000-000044550000}"/>
    <cellStyle name="표준 2 2 9 5 5 2" xfId="21831" xr:uid="{00000000-0005-0000-0000-000045550000}"/>
    <cellStyle name="표준 2 2 9 5 6" xfId="21832" xr:uid="{00000000-0005-0000-0000-000046550000}"/>
    <cellStyle name="표준 2 2 9 6" xfId="21833" xr:uid="{00000000-0005-0000-0000-000047550000}"/>
    <cellStyle name="표준 2 2 9 6 2" xfId="21834" xr:uid="{00000000-0005-0000-0000-000048550000}"/>
    <cellStyle name="표준 2 2 9 6 2 2" xfId="21835" xr:uid="{00000000-0005-0000-0000-000049550000}"/>
    <cellStyle name="표준 2 2 9 6 3" xfId="21836" xr:uid="{00000000-0005-0000-0000-00004A550000}"/>
    <cellStyle name="표준 2 2 9 7" xfId="21837" xr:uid="{00000000-0005-0000-0000-00004B550000}"/>
    <cellStyle name="표준 2 2 9 7 2" xfId="21838" xr:uid="{00000000-0005-0000-0000-00004C550000}"/>
    <cellStyle name="표준 2 2 9 7 2 2" xfId="21839" xr:uid="{00000000-0005-0000-0000-00004D550000}"/>
    <cellStyle name="표준 2 2 9 7 3" xfId="21840" xr:uid="{00000000-0005-0000-0000-00004E550000}"/>
    <cellStyle name="표준 2 2 9 8" xfId="21841" xr:uid="{00000000-0005-0000-0000-00004F550000}"/>
    <cellStyle name="표준 2 2 9 8 2" xfId="21842" xr:uid="{00000000-0005-0000-0000-000050550000}"/>
    <cellStyle name="표준 2 2 9 8 2 2" xfId="21843" xr:uid="{00000000-0005-0000-0000-000051550000}"/>
    <cellStyle name="표준 2 2 9 8 3" xfId="21844" xr:uid="{00000000-0005-0000-0000-000052550000}"/>
    <cellStyle name="표준 2 2 9 9" xfId="21845" xr:uid="{00000000-0005-0000-0000-000053550000}"/>
    <cellStyle name="표준 2 2 9 9 2" xfId="21846" xr:uid="{00000000-0005-0000-0000-000054550000}"/>
    <cellStyle name="표준 2 2 9 9 2 2" xfId="21847" xr:uid="{00000000-0005-0000-0000-000055550000}"/>
    <cellStyle name="표준 2 2 9 9 3" xfId="21848" xr:uid="{00000000-0005-0000-0000-000056550000}"/>
    <cellStyle name="표준 2 3" xfId="43" xr:uid="{00000000-0005-0000-0000-000057550000}"/>
    <cellStyle name="표준 2 3 10" xfId="21850" xr:uid="{00000000-0005-0000-0000-000058550000}"/>
    <cellStyle name="표준 2 3 10 10" xfId="21851" xr:uid="{00000000-0005-0000-0000-000059550000}"/>
    <cellStyle name="표준 2 3 10 2" xfId="21852" xr:uid="{00000000-0005-0000-0000-00005A550000}"/>
    <cellStyle name="표준 2 3 10 2 2" xfId="21853" xr:uid="{00000000-0005-0000-0000-00005B550000}"/>
    <cellStyle name="표준 2 3 10 2 2 2" xfId="21854" xr:uid="{00000000-0005-0000-0000-00005C550000}"/>
    <cellStyle name="표준 2 3 10 2 2 2 2" xfId="21855" xr:uid="{00000000-0005-0000-0000-00005D550000}"/>
    <cellStyle name="표준 2 3 10 2 2 2 2 2" xfId="21856" xr:uid="{00000000-0005-0000-0000-00005E550000}"/>
    <cellStyle name="표준 2 3 10 2 2 2 3" xfId="21857" xr:uid="{00000000-0005-0000-0000-00005F550000}"/>
    <cellStyle name="표준 2 3 10 2 2 3" xfId="21858" xr:uid="{00000000-0005-0000-0000-000060550000}"/>
    <cellStyle name="표준 2 3 10 2 2 3 2" xfId="21859" xr:uid="{00000000-0005-0000-0000-000061550000}"/>
    <cellStyle name="표준 2 3 10 2 2 3 2 2" xfId="21860" xr:uid="{00000000-0005-0000-0000-000062550000}"/>
    <cellStyle name="표준 2 3 10 2 2 3 3" xfId="21861" xr:uid="{00000000-0005-0000-0000-000063550000}"/>
    <cellStyle name="표준 2 3 10 2 2 4" xfId="21862" xr:uid="{00000000-0005-0000-0000-000064550000}"/>
    <cellStyle name="표준 2 3 10 2 2 4 2" xfId="21863" xr:uid="{00000000-0005-0000-0000-000065550000}"/>
    <cellStyle name="표준 2 3 10 2 2 4 2 2" xfId="21864" xr:uid="{00000000-0005-0000-0000-000066550000}"/>
    <cellStyle name="표준 2 3 10 2 2 4 3" xfId="21865" xr:uid="{00000000-0005-0000-0000-000067550000}"/>
    <cellStyle name="표준 2 3 10 2 2 5" xfId="21866" xr:uid="{00000000-0005-0000-0000-000068550000}"/>
    <cellStyle name="표준 2 3 10 2 2 5 2" xfId="21867" xr:uid="{00000000-0005-0000-0000-000069550000}"/>
    <cellStyle name="표준 2 3 10 2 2 6" xfId="21868" xr:uid="{00000000-0005-0000-0000-00006A550000}"/>
    <cellStyle name="표준 2 3 10 2 3" xfId="21869" xr:uid="{00000000-0005-0000-0000-00006B550000}"/>
    <cellStyle name="표준 2 3 10 2 3 2" xfId="21870" xr:uid="{00000000-0005-0000-0000-00006C550000}"/>
    <cellStyle name="표준 2 3 10 2 3 2 2" xfId="21871" xr:uid="{00000000-0005-0000-0000-00006D550000}"/>
    <cellStyle name="표준 2 3 10 2 3 3" xfId="21872" xr:uid="{00000000-0005-0000-0000-00006E550000}"/>
    <cellStyle name="표준 2 3 10 2 4" xfId="21873" xr:uid="{00000000-0005-0000-0000-00006F550000}"/>
    <cellStyle name="표준 2 3 10 2 4 2" xfId="21874" xr:uid="{00000000-0005-0000-0000-000070550000}"/>
    <cellStyle name="표준 2 3 10 2 4 2 2" xfId="21875" xr:uid="{00000000-0005-0000-0000-000071550000}"/>
    <cellStyle name="표준 2 3 10 2 4 3" xfId="21876" xr:uid="{00000000-0005-0000-0000-000072550000}"/>
    <cellStyle name="표준 2 3 10 2 5" xfId="21877" xr:uid="{00000000-0005-0000-0000-000073550000}"/>
    <cellStyle name="표준 2 3 10 2 5 2" xfId="21878" xr:uid="{00000000-0005-0000-0000-000074550000}"/>
    <cellStyle name="표준 2 3 10 2 5 2 2" xfId="21879" xr:uid="{00000000-0005-0000-0000-000075550000}"/>
    <cellStyle name="표준 2 3 10 2 5 3" xfId="21880" xr:uid="{00000000-0005-0000-0000-000076550000}"/>
    <cellStyle name="표준 2 3 10 2 6" xfId="21881" xr:uid="{00000000-0005-0000-0000-000077550000}"/>
    <cellStyle name="표준 2 3 10 2 6 2" xfId="21882" xr:uid="{00000000-0005-0000-0000-000078550000}"/>
    <cellStyle name="표준 2 3 10 2 6 2 2" xfId="21883" xr:uid="{00000000-0005-0000-0000-000079550000}"/>
    <cellStyle name="표준 2 3 10 2 6 3" xfId="21884" xr:uid="{00000000-0005-0000-0000-00007A550000}"/>
    <cellStyle name="표준 2 3 10 2 7" xfId="21885" xr:uid="{00000000-0005-0000-0000-00007B550000}"/>
    <cellStyle name="표준 2 3 10 2 7 2" xfId="21886" xr:uid="{00000000-0005-0000-0000-00007C550000}"/>
    <cellStyle name="표준 2 3 10 2 8" xfId="21887" xr:uid="{00000000-0005-0000-0000-00007D550000}"/>
    <cellStyle name="표준 2 3 10 2 9" xfId="21888" xr:uid="{00000000-0005-0000-0000-00007E550000}"/>
    <cellStyle name="표준 2 3 10 3" xfId="21889" xr:uid="{00000000-0005-0000-0000-00007F550000}"/>
    <cellStyle name="표준 2 3 10 3 2" xfId="21890" xr:uid="{00000000-0005-0000-0000-000080550000}"/>
    <cellStyle name="표준 2 3 10 3 2 2" xfId="21891" xr:uid="{00000000-0005-0000-0000-000081550000}"/>
    <cellStyle name="표준 2 3 10 3 2 2 2" xfId="21892" xr:uid="{00000000-0005-0000-0000-000082550000}"/>
    <cellStyle name="표준 2 3 10 3 2 3" xfId="21893" xr:uid="{00000000-0005-0000-0000-000083550000}"/>
    <cellStyle name="표준 2 3 10 3 3" xfId="21894" xr:uid="{00000000-0005-0000-0000-000084550000}"/>
    <cellStyle name="표준 2 3 10 3 3 2" xfId="21895" xr:uid="{00000000-0005-0000-0000-000085550000}"/>
    <cellStyle name="표준 2 3 10 3 3 2 2" xfId="21896" xr:uid="{00000000-0005-0000-0000-000086550000}"/>
    <cellStyle name="표준 2 3 10 3 3 3" xfId="21897" xr:uid="{00000000-0005-0000-0000-000087550000}"/>
    <cellStyle name="표준 2 3 10 3 4" xfId="21898" xr:uid="{00000000-0005-0000-0000-000088550000}"/>
    <cellStyle name="표준 2 3 10 3 4 2" xfId="21899" xr:uid="{00000000-0005-0000-0000-000089550000}"/>
    <cellStyle name="표준 2 3 10 3 4 2 2" xfId="21900" xr:uid="{00000000-0005-0000-0000-00008A550000}"/>
    <cellStyle name="표준 2 3 10 3 4 3" xfId="21901" xr:uid="{00000000-0005-0000-0000-00008B550000}"/>
    <cellStyle name="표준 2 3 10 3 5" xfId="21902" xr:uid="{00000000-0005-0000-0000-00008C550000}"/>
    <cellStyle name="표준 2 3 10 3 5 2" xfId="21903" xr:uid="{00000000-0005-0000-0000-00008D550000}"/>
    <cellStyle name="표준 2 3 10 3 6" xfId="21904" xr:uid="{00000000-0005-0000-0000-00008E550000}"/>
    <cellStyle name="표준 2 3 10 4" xfId="21905" xr:uid="{00000000-0005-0000-0000-00008F550000}"/>
    <cellStyle name="표준 2 3 10 4 2" xfId="21906" xr:uid="{00000000-0005-0000-0000-000090550000}"/>
    <cellStyle name="표준 2 3 10 4 2 2" xfId="21907" xr:uid="{00000000-0005-0000-0000-000091550000}"/>
    <cellStyle name="표준 2 3 10 4 3" xfId="21908" xr:uid="{00000000-0005-0000-0000-000092550000}"/>
    <cellStyle name="표준 2 3 10 5" xfId="21909" xr:uid="{00000000-0005-0000-0000-000093550000}"/>
    <cellStyle name="표준 2 3 10 5 2" xfId="21910" xr:uid="{00000000-0005-0000-0000-000094550000}"/>
    <cellStyle name="표준 2 3 10 5 2 2" xfId="21911" xr:uid="{00000000-0005-0000-0000-000095550000}"/>
    <cellStyle name="표준 2 3 10 5 3" xfId="21912" xr:uid="{00000000-0005-0000-0000-000096550000}"/>
    <cellStyle name="표준 2 3 10 6" xfId="21913" xr:uid="{00000000-0005-0000-0000-000097550000}"/>
    <cellStyle name="표준 2 3 10 6 2" xfId="21914" xr:uid="{00000000-0005-0000-0000-000098550000}"/>
    <cellStyle name="표준 2 3 10 6 2 2" xfId="21915" xr:uid="{00000000-0005-0000-0000-000099550000}"/>
    <cellStyle name="표준 2 3 10 6 3" xfId="21916" xr:uid="{00000000-0005-0000-0000-00009A550000}"/>
    <cellStyle name="표준 2 3 10 7" xfId="21917" xr:uid="{00000000-0005-0000-0000-00009B550000}"/>
    <cellStyle name="표준 2 3 10 7 2" xfId="21918" xr:uid="{00000000-0005-0000-0000-00009C550000}"/>
    <cellStyle name="표준 2 3 10 7 2 2" xfId="21919" xr:uid="{00000000-0005-0000-0000-00009D550000}"/>
    <cellStyle name="표준 2 3 10 7 3" xfId="21920" xr:uid="{00000000-0005-0000-0000-00009E550000}"/>
    <cellStyle name="표준 2 3 10 8" xfId="21921" xr:uid="{00000000-0005-0000-0000-00009F550000}"/>
    <cellStyle name="표준 2 3 10 8 2" xfId="21922" xr:uid="{00000000-0005-0000-0000-0000A0550000}"/>
    <cellStyle name="표준 2 3 10 9" xfId="21923" xr:uid="{00000000-0005-0000-0000-0000A1550000}"/>
    <cellStyle name="표준 2 3 11" xfId="21924" xr:uid="{00000000-0005-0000-0000-0000A2550000}"/>
    <cellStyle name="표준 2 3 11 10" xfId="21925" xr:uid="{00000000-0005-0000-0000-0000A3550000}"/>
    <cellStyle name="표준 2 3 11 2" xfId="21926" xr:uid="{00000000-0005-0000-0000-0000A4550000}"/>
    <cellStyle name="표준 2 3 11 2 2" xfId="21927" xr:uid="{00000000-0005-0000-0000-0000A5550000}"/>
    <cellStyle name="표준 2 3 11 2 2 2" xfId="21928" xr:uid="{00000000-0005-0000-0000-0000A6550000}"/>
    <cellStyle name="표준 2 3 11 2 2 2 2" xfId="21929" xr:uid="{00000000-0005-0000-0000-0000A7550000}"/>
    <cellStyle name="표준 2 3 11 2 2 2 2 2" xfId="21930" xr:uid="{00000000-0005-0000-0000-0000A8550000}"/>
    <cellStyle name="표준 2 3 11 2 2 2 3" xfId="21931" xr:uid="{00000000-0005-0000-0000-0000A9550000}"/>
    <cellStyle name="표준 2 3 11 2 2 3" xfId="21932" xr:uid="{00000000-0005-0000-0000-0000AA550000}"/>
    <cellStyle name="표준 2 3 11 2 2 3 2" xfId="21933" xr:uid="{00000000-0005-0000-0000-0000AB550000}"/>
    <cellStyle name="표준 2 3 11 2 2 3 2 2" xfId="21934" xr:uid="{00000000-0005-0000-0000-0000AC550000}"/>
    <cellStyle name="표준 2 3 11 2 2 3 3" xfId="21935" xr:uid="{00000000-0005-0000-0000-0000AD550000}"/>
    <cellStyle name="표준 2 3 11 2 2 4" xfId="21936" xr:uid="{00000000-0005-0000-0000-0000AE550000}"/>
    <cellStyle name="표준 2 3 11 2 2 4 2" xfId="21937" xr:uid="{00000000-0005-0000-0000-0000AF550000}"/>
    <cellStyle name="표준 2 3 11 2 2 4 2 2" xfId="21938" xr:uid="{00000000-0005-0000-0000-0000B0550000}"/>
    <cellStyle name="표준 2 3 11 2 2 4 3" xfId="21939" xr:uid="{00000000-0005-0000-0000-0000B1550000}"/>
    <cellStyle name="표준 2 3 11 2 2 5" xfId="21940" xr:uid="{00000000-0005-0000-0000-0000B2550000}"/>
    <cellStyle name="표준 2 3 11 2 2 5 2" xfId="21941" xr:uid="{00000000-0005-0000-0000-0000B3550000}"/>
    <cellStyle name="표준 2 3 11 2 2 6" xfId="21942" xr:uid="{00000000-0005-0000-0000-0000B4550000}"/>
    <cellStyle name="표준 2 3 11 2 3" xfId="21943" xr:uid="{00000000-0005-0000-0000-0000B5550000}"/>
    <cellStyle name="표준 2 3 11 2 3 2" xfId="21944" xr:uid="{00000000-0005-0000-0000-0000B6550000}"/>
    <cellStyle name="표준 2 3 11 2 3 2 2" xfId="21945" xr:uid="{00000000-0005-0000-0000-0000B7550000}"/>
    <cellStyle name="표준 2 3 11 2 3 3" xfId="21946" xr:uid="{00000000-0005-0000-0000-0000B8550000}"/>
    <cellStyle name="표준 2 3 11 2 4" xfId="21947" xr:uid="{00000000-0005-0000-0000-0000B9550000}"/>
    <cellStyle name="표준 2 3 11 2 4 2" xfId="21948" xr:uid="{00000000-0005-0000-0000-0000BA550000}"/>
    <cellStyle name="표준 2 3 11 2 4 2 2" xfId="21949" xr:uid="{00000000-0005-0000-0000-0000BB550000}"/>
    <cellStyle name="표준 2 3 11 2 4 3" xfId="21950" xr:uid="{00000000-0005-0000-0000-0000BC550000}"/>
    <cellStyle name="표준 2 3 11 2 5" xfId="21951" xr:uid="{00000000-0005-0000-0000-0000BD550000}"/>
    <cellStyle name="표준 2 3 11 2 5 2" xfId="21952" xr:uid="{00000000-0005-0000-0000-0000BE550000}"/>
    <cellStyle name="표준 2 3 11 2 5 2 2" xfId="21953" xr:uid="{00000000-0005-0000-0000-0000BF550000}"/>
    <cellStyle name="표준 2 3 11 2 5 3" xfId="21954" xr:uid="{00000000-0005-0000-0000-0000C0550000}"/>
    <cellStyle name="표준 2 3 11 2 6" xfId="21955" xr:uid="{00000000-0005-0000-0000-0000C1550000}"/>
    <cellStyle name="표준 2 3 11 2 6 2" xfId="21956" xr:uid="{00000000-0005-0000-0000-0000C2550000}"/>
    <cellStyle name="표준 2 3 11 2 7" xfId="21957" xr:uid="{00000000-0005-0000-0000-0000C3550000}"/>
    <cellStyle name="표준 2 3 11 2 8" xfId="21958" xr:uid="{00000000-0005-0000-0000-0000C4550000}"/>
    <cellStyle name="표준 2 3 11 3" xfId="21959" xr:uid="{00000000-0005-0000-0000-0000C5550000}"/>
    <cellStyle name="표준 2 3 11 3 2" xfId="21960" xr:uid="{00000000-0005-0000-0000-0000C6550000}"/>
    <cellStyle name="표준 2 3 11 3 2 2" xfId="21961" xr:uid="{00000000-0005-0000-0000-0000C7550000}"/>
    <cellStyle name="표준 2 3 11 3 2 2 2" xfId="21962" xr:uid="{00000000-0005-0000-0000-0000C8550000}"/>
    <cellStyle name="표준 2 3 11 3 2 3" xfId="21963" xr:uid="{00000000-0005-0000-0000-0000C9550000}"/>
    <cellStyle name="표준 2 3 11 3 3" xfId="21964" xr:uid="{00000000-0005-0000-0000-0000CA550000}"/>
    <cellStyle name="표준 2 3 11 3 3 2" xfId="21965" xr:uid="{00000000-0005-0000-0000-0000CB550000}"/>
    <cellStyle name="표준 2 3 11 3 3 2 2" xfId="21966" xr:uid="{00000000-0005-0000-0000-0000CC550000}"/>
    <cellStyle name="표준 2 3 11 3 3 3" xfId="21967" xr:uid="{00000000-0005-0000-0000-0000CD550000}"/>
    <cellStyle name="표준 2 3 11 3 4" xfId="21968" xr:uid="{00000000-0005-0000-0000-0000CE550000}"/>
    <cellStyle name="표준 2 3 11 3 4 2" xfId="21969" xr:uid="{00000000-0005-0000-0000-0000CF550000}"/>
    <cellStyle name="표준 2 3 11 3 4 2 2" xfId="21970" xr:uid="{00000000-0005-0000-0000-0000D0550000}"/>
    <cellStyle name="표준 2 3 11 3 4 3" xfId="21971" xr:uid="{00000000-0005-0000-0000-0000D1550000}"/>
    <cellStyle name="표준 2 3 11 3 5" xfId="21972" xr:uid="{00000000-0005-0000-0000-0000D2550000}"/>
    <cellStyle name="표준 2 3 11 3 5 2" xfId="21973" xr:uid="{00000000-0005-0000-0000-0000D3550000}"/>
    <cellStyle name="표준 2 3 11 3 6" xfId="21974" xr:uid="{00000000-0005-0000-0000-0000D4550000}"/>
    <cellStyle name="표준 2 3 11 4" xfId="21975" xr:uid="{00000000-0005-0000-0000-0000D5550000}"/>
    <cellStyle name="표준 2 3 11 4 2" xfId="21976" xr:uid="{00000000-0005-0000-0000-0000D6550000}"/>
    <cellStyle name="표준 2 3 11 4 2 2" xfId="21977" xr:uid="{00000000-0005-0000-0000-0000D7550000}"/>
    <cellStyle name="표준 2 3 11 4 3" xfId="21978" xr:uid="{00000000-0005-0000-0000-0000D8550000}"/>
    <cellStyle name="표준 2 3 11 5" xfId="21979" xr:uid="{00000000-0005-0000-0000-0000D9550000}"/>
    <cellStyle name="표준 2 3 11 5 2" xfId="21980" xr:uid="{00000000-0005-0000-0000-0000DA550000}"/>
    <cellStyle name="표준 2 3 11 5 2 2" xfId="21981" xr:uid="{00000000-0005-0000-0000-0000DB550000}"/>
    <cellStyle name="표준 2 3 11 5 3" xfId="21982" xr:uid="{00000000-0005-0000-0000-0000DC550000}"/>
    <cellStyle name="표준 2 3 11 6" xfId="21983" xr:uid="{00000000-0005-0000-0000-0000DD550000}"/>
    <cellStyle name="표준 2 3 11 6 2" xfId="21984" xr:uid="{00000000-0005-0000-0000-0000DE550000}"/>
    <cellStyle name="표준 2 3 11 6 2 2" xfId="21985" xr:uid="{00000000-0005-0000-0000-0000DF550000}"/>
    <cellStyle name="표준 2 3 11 6 3" xfId="21986" xr:uid="{00000000-0005-0000-0000-0000E0550000}"/>
    <cellStyle name="표준 2 3 11 7" xfId="21987" xr:uid="{00000000-0005-0000-0000-0000E1550000}"/>
    <cellStyle name="표준 2 3 11 7 2" xfId="21988" xr:uid="{00000000-0005-0000-0000-0000E2550000}"/>
    <cellStyle name="표준 2 3 11 7 2 2" xfId="21989" xr:uid="{00000000-0005-0000-0000-0000E3550000}"/>
    <cellStyle name="표준 2 3 11 7 3" xfId="21990" xr:uid="{00000000-0005-0000-0000-0000E4550000}"/>
    <cellStyle name="표준 2 3 11 8" xfId="21991" xr:uid="{00000000-0005-0000-0000-0000E5550000}"/>
    <cellStyle name="표준 2 3 11 8 2" xfId="21992" xr:uid="{00000000-0005-0000-0000-0000E6550000}"/>
    <cellStyle name="표준 2 3 11 9" xfId="21993" xr:uid="{00000000-0005-0000-0000-0000E7550000}"/>
    <cellStyle name="표준 2 3 12" xfId="21994" xr:uid="{00000000-0005-0000-0000-0000E8550000}"/>
    <cellStyle name="표준 2 3 12 2" xfId="21995" xr:uid="{00000000-0005-0000-0000-0000E9550000}"/>
    <cellStyle name="표준 2 3 12 2 2" xfId="21996" xr:uid="{00000000-0005-0000-0000-0000EA550000}"/>
    <cellStyle name="표준 2 3 12 2 2 2" xfId="21997" xr:uid="{00000000-0005-0000-0000-0000EB550000}"/>
    <cellStyle name="표준 2 3 12 2 2 2 2" xfId="21998" xr:uid="{00000000-0005-0000-0000-0000EC550000}"/>
    <cellStyle name="표준 2 3 12 2 2 3" xfId="21999" xr:uid="{00000000-0005-0000-0000-0000ED550000}"/>
    <cellStyle name="표준 2 3 12 2 3" xfId="22000" xr:uid="{00000000-0005-0000-0000-0000EE550000}"/>
    <cellStyle name="표준 2 3 12 2 3 2" xfId="22001" xr:uid="{00000000-0005-0000-0000-0000EF550000}"/>
    <cellStyle name="표준 2 3 12 2 3 2 2" xfId="22002" xr:uid="{00000000-0005-0000-0000-0000F0550000}"/>
    <cellStyle name="표준 2 3 12 2 3 3" xfId="22003" xr:uid="{00000000-0005-0000-0000-0000F1550000}"/>
    <cellStyle name="표준 2 3 12 2 4" xfId="22004" xr:uid="{00000000-0005-0000-0000-0000F2550000}"/>
    <cellStyle name="표준 2 3 12 2 4 2" xfId="22005" xr:uid="{00000000-0005-0000-0000-0000F3550000}"/>
    <cellStyle name="표준 2 3 12 2 4 2 2" xfId="22006" xr:uid="{00000000-0005-0000-0000-0000F4550000}"/>
    <cellStyle name="표준 2 3 12 2 4 3" xfId="22007" xr:uid="{00000000-0005-0000-0000-0000F5550000}"/>
    <cellStyle name="표준 2 3 12 2 5" xfId="22008" xr:uid="{00000000-0005-0000-0000-0000F6550000}"/>
    <cellStyle name="표준 2 3 12 2 5 2" xfId="22009" xr:uid="{00000000-0005-0000-0000-0000F7550000}"/>
    <cellStyle name="표준 2 3 12 2 6" xfId="22010" xr:uid="{00000000-0005-0000-0000-0000F8550000}"/>
    <cellStyle name="표준 2 3 12 3" xfId="22011" xr:uid="{00000000-0005-0000-0000-0000F9550000}"/>
    <cellStyle name="표준 2 3 12 3 2" xfId="22012" xr:uid="{00000000-0005-0000-0000-0000FA550000}"/>
    <cellStyle name="표준 2 3 12 3 2 2" xfId="22013" xr:uid="{00000000-0005-0000-0000-0000FB550000}"/>
    <cellStyle name="표준 2 3 12 3 3" xfId="22014" xr:uid="{00000000-0005-0000-0000-0000FC550000}"/>
    <cellStyle name="표준 2 3 12 4" xfId="22015" xr:uid="{00000000-0005-0000-0000-0000FD550000}"/>
    <cellStyle name="표준 2 3 12 4 2" xfId="22016" xr:uid="{00000000-0005-0000-0000-0000FE550000}"/>
    <cellStyle name="표준 2 3 12 4 2 2" xfId="22017" xr:uid="{00000000-0005-0000-0000-0000FF550000}"/>
    <cellStyle name="표준 2 3 12 4 3" xfId="22018" xr:uid="{00000000-0005-0000-0000-000000560000}"/>
    <cellStyle name="표준 2 3 12 5" xfId="22019" xr:uid="{00000000-0005-0000-0000-000001560000}"/>
    <cellStyle name="표준 2 3 12 5 2" xfId="22020" xr:uid="{00000000-0005-0000-0000-000002560000}"/>
    <cellStyle name="표준 2 3 12 5 2 2" xfId="22021" xr:uid="{00000000-0005-0000-0000-000003560000}"/>
    <cellStyle name="표준 2 3 12 5 3" xfId="22022" xr:uid="{00000000-0005-0000-0000-000004560000}"/>
    <cellStyle name="표준 2 3 12 6" xfId="22023" xr:uid="{00000000-0005-0000-0000-000005560000}"/>
    <cellStyle name="표준 2 3 12 6 2" xfId="22024" xr:uid="{00000000-0005-0000-0000-000006560000}"/>
    <cellStyle name="표준 2 3 12 7" xfId="22025" xr:uid="{00000000-0005-0000-0000-000007560000}"/>
    <cellStyle name="표준 2 3 12 8" xfId="22026" xr:uid="{00000000-0005-0000-0000-000008560000}"/>
    <cellStyle name="표준 2 3 13" xfId="22027" xr:uid="{00000000-0005-0000-0000-000009560000}"/>
    <cellStyle name="표준 2 3 13 2" xfId="22028" xr:uid="{00000000-0005-0000-0000-00000A560000}"/>
    <cellStyle name="표준 2 3 13 2 2" xfId="22029" xr:uid="{00000000-0005-0000-0000-00000B560000}"/>
    <cellStyle name="표준 2 3 13 2 2 2" xfId="22030" xr:uid="{00000000-0005-0000-0000-00000C560000}"/>
    <cellStyle name="표준 2 3 13 2 2 2 2" xfId="22031" xr:uid="{00000000-0005-0000-0000-00000D560000}"/>
    <cellStyle name="표준 2 3 13 2 2 3" xfId="22032" xr:uid="{00000000-0005-0000-0000-00000E560000}"/>
    <cellStyle name="표준 2 3 13 2 3" xfId="22033" xr:uid="{00000000-0005-0000-0000-00000F560000}"/>
    <cellStyle name="표준 2 3 13 2 3 2" xfId="22034" xr:uid="{00000000-0005-0000-0000-000010560000}"/>
    <cellStyle name="표준 2 3 13 2 3 2 2" xfId="22035" xr:uid="{00000000-0005-0000-0000-000011560000}"/>
    <cellStyle name="표준 2 3 13 2 3 3" xfId="22036" xr:uid="{00000000-0005-0000-0000-000012560000}"/>
    <cellStyle name="표준 2 3 13 2 4" xfId="22037" xr:uid="{00000000-0005-0000-0000-000013560000}"/>
    <cellStyle name="표준 2 3 13 2 4 2" xfId="22038" xr:uid="{00000000-0005-0000-0000-000014560000}"/>
    <cellStyle name="표준 2 3 13 2 4 2 2" xfId="22039" xr:uid="{00000000-0005-0000-0000-000015560000}"/>
    <cellStyle name="표준 2 3 13 2 4 3" xfId="22040" xr:uid="{00000000-0005-0000-0000-000016560000}"/>
    <cellStyle name="표준 2 3 13 2 5" xfId="22041" xr:uid="{00000000-0005-0000-0000-000017560000}"/>
    <cellStyle name="표준 2 3 13 2 5 2" xfId="22042" xr:uid="{00000000-0005-0000-0000-000018560000}"/>
    <cellStyle name="표준 2 3 13 2 6" xfId="22043" xr:uid="{00000000-0005-0000-0000-000019560000}"/>
    <cellStyle name="표준 2 3 13 3" xfId="22044" xr:uid="{00000000-0005-0000-0000-00001A560000}"/>
    <cellStyle name="표준 2 3 13 3 2" xfId="22045" xr:uid="{00000000-0005-0000-0000-00001B560000}"/>
    <cellStyle name="표준 2 3 13 3 2 2" xfId="22046" xr:uid="{00000000-0005-0000-0000-00001C560000}"/>
    <cellStyle name="표준 2 3 13 3 3" xfId="22047" xr:uid="{00000000-0005-0000-0000-00001D560000}"/>
    <cellStyle name="표준 2 3 13 4" xfId="22048" xr:uid="{00000000-0005-0000-0000-00001E560000}"/>
    <cellStyle name="표준 2 3 13 4 2" xfId="22049" xr:uid="{00000000-0005-0000-0000-00001F560000}"/>
    <cellStyle name="표준 2 3 13 4 2 2" xfId="22050" xr:uid="{00000000-0005-0000-0000-000020560000}"/>
    <cellStyle name="표준 2 3 13 4 3" xfId="22051" xr:uid="{00000000-0005-0000-0000-000021560000}"/>
    <cellStyle name="표준 2 3 13 5" xfId="22052" xr:uid="{00000000-0005-0000-0000-000022560000}"/>
    <cellStyle name="표준 2 3 13 5 2" xfId="22053" xr:uid="{00000000-0005-0000-0000-000023560000}"/>
    <cellStyle name="표준 2 3 13 5 2 2" xfId="22054" xr:uid="{00000000-0005-0000-0000-000024560000}"/>
    <cellStyle name="표준 2 3 13 5 3" xfId="22055" xr:uid="{00000000-0005-0000-0000-000025560000}"/>
    <cellStyle name="표준 2 3 13 6" xfId="22056" xr:uid="{00000000-0005-0000-0000-000026560000}"/>
    <cellStyle name="표준 2 3 13 6 2" xfId="22057" xr:uid="{00000000-0005-0000-0000-000027560000}"/>
    <cellStyle name="표준 2 3 13 7" xfId="22058" xr:uid="{00000000-0005-0000-0000-000028560000}"/>
    <cellStyle name="표준 2 3 13 8" xfId="22059" xr:uid="{00000000-0005-0000-0000-000029560000}"/>
    <cellStyle name="표준 2 3 14" xfId="22060" xr:uid="{00000000-0005-0000-0000-00002A560000}"/>
    <cellStyle name="표준 2 3 14 2" xfId="22061" xr:uid="{00000000-0005-0000-0000-00002B560000}"/>
    <cellStyle name="표준 2 3 14 2 2" xfId="22062" xr:uid="{00000000-0005-0000-0000-00002C560000}"/>
    <cellStyle name="표준 2 3 14 2 2 2" xfId="22063" xr:uid="{00000000-0005-0000-0000-00002D560000}"/>
    <cellStyle name="표준 2 3 14 2 3" xfId="22064" xr:uid="{00000000-0005-0000-0000-00002E560000}"/>
    <cellStyle name="표준 2 3 14 3" xfId="22065" xr:uid="{00000000-0005-0000-0000-00002F560000}"/>
    <cellStyle name="표준 2 3 14 3 2" xfId="22066" xr:uid="{00000000-0005-0000-0000-000030560000}"/>
    <cellStyle name="표준 2 3 14 3 2 2" xfId="22067" xr:uid="{00000000-0005-0000-0000-000031560000}"/>
    <cellStyle name="표준 2 3 14 3 3" xfId="22068" xr:uid="{00000000-0005-0000-0000-000032560000}"/>
    <cellStyle name="표준 2 3 14 4" xfId="22069" xr:uid="{00000000-0005-0000-0000-000033560000}"/>
    <cellStyle name="표준 2 3 14 4 2" xfId="22070" xr:uid="{00000000-0005-0000-0000-000034560000}"/>
    <cellStyle name="표준 2 3 14 4 2 2" xfId="22071" xr:uid="{00000000-0005-0000-0000-000035560000}"/>
    <cellStyle name="표준 2 3 14 4 3" xfId="22072" xr:uid="{00000000-0005-0000-0000-000036560000}"/>
    <cellStyle name="표준 2 3 14 5" xfId="22073" xr:uid="{00000000-0005-0000-0000-000037560000}"/>
    <cellStyle name="표준 2 3 14 5 2" xfId="22074" xr:uid="{00000000-0005-0000-0000-000038560000}"/>
    <cellStyle name="표준 2 3 14 6" xfId="22075" xr:uid="{00000000-0005-0000-0000-000039560000}"/>
    <cellStyle name="표준 2 3 14 7" xfId="22076" xr:uid="{00000000-0005-0000-0000-00003A560000}"/>
    <cellStyle name="표준 2 3 15" xfId="22077" xr:uid="{00000000-0005-0000-0000-00003B560000}"/>
    <cellStyle name="표준 2 3 15 2" xfId="22078" xr:uid="{00000000-0005-0000-0000-00003C560000}"/>
    <cellStyle name="표준 2 3 15 2 2" xfId="22079" xr:uid="{00000000-0005-0000-0000-00003D560000}"/>
    <cellStyle name="표준 2 3 15 3" xfId="22080" xr:uid="{00000000-0005-0000-0000-00003E560000}"/>
    <cellStyle name="표준 2 3 16" xfId="22081" xr:uid="{00000000-0005-0000-0000-00003F560000}"/>
    <cellStyle name="표준 2 3 16 2" xfId="22082" xr:uid="{00000000-0005-0000-0000-000040560000}"/>
    <cellStyle name="표준 2 3 16 2 2" xfId="22083" xr:uid="{00000000-0005-0000-0000-000041560000}"/>
    <cellStyle name="표준 2 3 16 3" xfId="22084" xr:uid="{00000000-0005-0000-0000-000042560000}"/>
    <cellStyle name="표준 2 3 17" xfId="22085" xr:uid="{00000000-0005-0000-0000-000043560000}"/>
    <cellStyle name="표준 2 3 17 2" xfId="22086" xr:uid="{00000000-0005-0000-0000-000044560000}"/>
    <cellStyle name="표준 2 3 17 2 2" xfId="22087" xr:uid="{00000000-0005-0000-0000-000045560000}"/>
    <cellStyle name="표준 2 3 17 3" xfId="22088" xr:uid="{00000000-0005-0000-0000-000046560000}"/>
    <cellStyle name="표준 2 3 18" xfId="22089" xr:uid="{00000000-0005-0000-0000-000047560000}"/>
    <cellStyle name="표준 2 3 18 2" xfId="22090" xr:uid="{00000000-0005-0000-0000-000048560000}"/>
    <cellStyle name="표준 2 3 18 2 2" xfId="22091" xr:uid="{00000000-0005-0000-0000-000049560000}"/>
    <cellStyle name="표준 2 3 18 3" xfId="22092" xr:uid="{00000000-0005-0000-0000-00004A560000}"/>
    <cellStyle name="표준 2 3 19" xfId="22093" xr:uid="{00000000-0005-0000-0000-00004B560000}"/>
    <cellStyle name="표준 2 3 19 2" xfId="22094" xr:uid="{00000000-0005-0000-0000-00004C560000}"/>
    <cellStyle name="표준 2 3 2" xfId="22095" xr:uid="{00000000-0005-0000-0000-00004D560000}"/>
    <cellStyle name="표준 2 3 2 10" xfId="22096" xr:uid="{00000000-0005-0000-0000-00004E560000}"/>
    <cellStyle name="표준 2 3 2 10 2" xfId="22097" xr:uid="{00000000-0005-0000-0000-00004F560000}"/>
    <cellStyle name="표준 2 3 2 10 2 2" xfId="22098" xr:uid="{00000000-0005-0000-0000-000050560000}"/>
    <cellStyle name="표준 2 3 2 10 3" xfId="22099" xr:uid="{00000000-0005-0000-0000-000051560000}"/>
    <cellStyle name="표준 2 3 2 11" xfId="22100" xr:uid="{00000000-0005-0000-0000-000052560000}"/>
    <cellStyle name="표준 2 3 2 11 2" xfId="22101" xr:uid="{00000000-0005-0000-0000-000053560000}"/>
    <cellStyle name="표준 2 3 2 11 2 2" xfId="22102" xr:uid="{00000000-0005-0000-0000-000054560000}"/>
    <cellStyle name="표준 2 3 2 11 3" xfId="22103" xr:uid="{00000000-0005-0000-0000-000055560000}"/>
    <cellStyle name="표준 2 3 2 12" xfId="22104" xr:uid="{00000000-0005-0000-0000-000056560000}"/>
    <cellStyle name="표준 2 3 2 12 2" xfId="22105" xr:uid="{00000000-0005-0000-0000-000057560000}"/>
    <cellStyle name="표준 2 3 2 12 2 2" xfId="22106" xr:uid="{00000000-0005-0000-0000-000058560000}"/>
    <cellStyle name="표준 2 3 2 12 3" xfId="22107" xr:uid="{00000000-0005-0000-0000-000059560000}"/>
    <cellStyle name="표준 2 3 2 13" xfId="22108" xr:uid="{00000000-0005-0000-0000-00005A560000}"/>
    <cellStyle name="표준 2 3 2 13 2" xfId="22109" xr:uid="{00000000-0005-0000-0000-00005B560000}"/>
    <cellStyle name="표준 2 3 2 13 2 2" xfId="22110" xr:uid="{00000000-0005-0000-0000-00005C560000}"/>
    <cellStyle name="표준 2 3 2 13 3" xfId="22111" xr:uid="{00000000-0005-0000-0000-00005D560000}"/>
    <cellStyle name="표준 2 3 2 14" xfId="22112" xr:uid="{00000000-0005-0000-0000-00005E560000}"/>
    <cellStyle name="표준 2 3 2 14 2" xfId="22113" xr:uid="{00000000-0005-0000-0000-00005F560000}"/>
    <cellStyle name="표준 2 3 2 15" xfId="22114" xr:uid="{00000000-0005-0000-0000-000060560000}"/>
    <cellStyle name="표준 2 3 2 16" xfId="22115" xr:uid="{00000000-0005-0000-0000-000061560000}"/>
    <cellStyle name="표준 2 3 2 2" xfId="22116" xr:uid="{00000000-0005-0000-0000-000062560000}"/>
    <cellStyle name="표준 2 3 2 2 10" xfId="22117" xr:uid="{00000000-0005-0000-0000-000063560000}"/>
    <cellStyle name="표준 2 3 2 2 10 2" xfId="22118" xr:uid="{00000000-0005-0000-0000-000064560000}"/>
    <cellStyle name="표준 2 3 2 2 10 2 2" xfId="22119" xr:uid="{00000000-0005-0000-0000-000065560000}"/>
    <cellStyle name="표준 2 3 2 2 10 3" xfId="22120" xr:uid="{00000000-0005-0000-0000-000066560000}"/>
    <cellStyle name="표준 2 3 2 2 11" xfId="22121" xr:uid="{00000000-0005-0000-0000-000067560000}"/>
    <cellStyle name="표준 2 3 2 2 11 2" xfId="22122" xr:uid="{00000000-0005-0000-0000-000068560000}"/>
    <cellStyle name="표준 2 3 2 2 11 2 2" xfId="22123" xr:uid="{00000000-0005-0000-0000-000069560000}"/>
    <cellStyle name="표준 2 3 2 2 11 3" xfId="22124" xr:uid="{00000000-0005-0000-0000-00006A560000}"/>
    <cellStyle name="표준 2 3 2 2 12" xfId="22125" xr:uid="{00000000-0005-0000-0000-00006B560000}"/>
    <cellStyle name="표준 2 3 2 2 12 2" xfId="22126" xr:uid="{00000000-0005-0000-0000-00006C560000}"/>
    <cellStyle name="표준 2 3 2 2 13" xfId="22127" xr:uid="{00000000-0005-0000-0000-00006D560000}"/>
    <cellStyle name="표준 2 3 2 2 14" xfId="22128" xr:uid="{00000000-0005-0000-0000-00006E560000}"/>
    <cellStyle name="표준 2 3 2 2 2" xfId="22129" xr:uid="{00000000-0005-0000-0000-00006F560000}"/>
    <cellStyle name="표준 2 3 2 2 2 10" xfId="22130" xr:uid="{00000000-0005-0000-0000-000070560000}"/>
    <cellStyle name="표준 2 3 2 2 2 11" xfId="22131" xr:uid="{00000000-0005-0000-0000-000071560000}"/>
    <cellStyle name="표준 2 3 2 2 2 2" xfId="22132" xr:uid="{00000000-0005-0000-0000-000072560000}"/>
    <cellStyle name="표준 2 3 2 2 2 2 2" xfId="22133" xr:uid="{00000000-0005-0000-0000-000073560000}"/>
    <cellStyle name="표준 2 3 2 2 2 2 2 2" xfId="22134" xr:uid="{00000000-0005-0000-0000-000074560000}"/>
    <cellStyle name="표준 2 3 2 2 2 2 2 2 2" xfId="22135" xr:uid="{00000000-0005-0000-0000-000075560000}"/>
    <cellStyle name="표준 2 3 2 2 2 2 2 2 2 2" xfId="22136" xr:uid="{00000000-0005-0000-0000-000076560000}"/>
    <cellStyle name="표준 2 3 2 2 2 2 2 2 3" xfId="22137" xr:uid="{00000000-0005-0000-0000-000077560000}"/>
    <cellStyle name="표준 2 3 2 2 2 2 2 3" xfId="22138" xr:uid="{00000000-0005-0000-0000-000078560000}"/>
    <cellStyle name="표준 2 3 2 2 2 2 2 3 2" xfId="22139" xr:uid="{00000000-0005-0000-0000-000079560000}"/>
    <cellStyle name="표준 2 3 2 2 2 2 2 3 2 2" xfId="22140" xr:uid="{00000000-0005-0000-0000-00007A560000}"/>
    <cellStyle name="표준 2 3 2 2 2 2 2 3 3" xfId="22141" xr:uid="{00000000-0005-0000-0000-00007B560000}"/>
    <cellStyle name="표준 2 3 2 2 2 2 2 4" xfId="22142" xr:uid="{00000000-0005-0000-0000-00007C560000}"/>
    <cellStyle name="표준 2 3 2 2 2 2 2 4 2" xfId="22143" xr:uid="{00000000-0005-0000-0000-00007D560000}"/>
    <cellStyle name="표준 2 3 2 2 2 2 2 4 2 2" xfId="22144" xr:uid="{00000000-0005-0000-0000-00007E560000}"/>
    <cellStyle name="표준 2 3 2 2 2 2 2 4 3" xfId="22145" xr:uid="{00000000-0005-0000-0000-00007F560000}"/>
    <cellStyle name="표준 2 3 2 2 2 2 2 5" xfId="22146" xr:uid="{00000000-0005-0000-0000-000080560000}"/>
    <cellStyle name="표준 2 3 2 2 2 2 2 5 2" xfId="22147" xr:uid="{00000000-0005-0000-0000-000081560000}"/>
    <cellStyle name="표준 2 3 2 2 2 2 2 6" xfId="22148" xr:uid="{00000000-0005-0000-0000-000082560000}"/>
    <cellStyle name="표준 2 3 2 2 2 2 3" xfId="22149" xr:uid="{00000000-0005-0000-0000-000083560000}"/>
    <cellStyle name="표준 2 3 2 2 2 2 3 2" xfId="22150" xr:uid="{00000000-0005-0000-0000-000084560000}"/>
    <cellStyle name="표준 2 3 2 2 2 2 3 2 2" xfId="22151" xr:uid="{00000000-0005-0000-0000-000085560000}"/>
    <cellStyle name="표준 2 3 2 2 2 2 3 3" xfId="22152" xr:uid="{00000000-0005-0000-0000-000086560000}"/>
    <cellStyle name="표준 2 3 2 2 2 2 4" xfId="22153" xr:uid="{00000000-0005-0000-0000-000087560000}"/>
    <cellStyle name="표준 2 3 2 2 2 2 4 2" xfId="22154" xr:uid="{00000000-0005-0000-0000-000088560000}"/>
    <cellStyle name="표준 2 3 2 2 2 2 4 2 2" xfId="22155" xr:uid="{00000000-0005-0000-0000-000089560000}"/>
    <cellStyle name="표준 2 3 2 2 2 2 4 3" xfId="22156" xr:uid="{00000000-0005-0000-0000-00008A560000}"/>
    <cellStyle name="표준 2 3 2 2 2 2 5" xfId="22157" xr:uid="{00000000-0005-0000-0000-00008B560000}"/>
    <cellStyle name="표준 2 3 2 2 2 2 5 2" xfId="22158" xr:uid="{00000000-0005-0000-0000-00008C560000}"/>
    <cellStyle name="표준 2 3 2 2 2 2 5 2 2" xfId="22159" xr:uid="{00000000-0005-0000-0000-00008D560000}"/>
    <cellStyle name="표준 2 3 2 2 2 2 5 3" xfId="22160" xr:uid="{00000000-0005-0000-0000-00008E560000}"/>
    <cellStyle name="표준 2 3 2 2 2 2 6" xfId="22161" xr:uid="{00000000-0005-0000-0000-00008F560000}"/>
    <cellStyle name="표준 2 3 2 2 2 2 6 2" xfId="22162" xr:uid="{00000000-0005-0000-0000-000090560000}"/>
    <cellStyle name="표준 2 3 2 2 2 2 6 2 2" xfId="22163" xr:uid="{00000000-0005-0000-0000-000091560000}"/>
    <cellStyle name="표준 2 3 2 2 2 2 6 3" xfId="22164" xr:uid="{00000000-0005-0000-0000-000092560000}"/>
    <cellStyle name="표준 2 3 2 2 2 2 7" xfId="22165" xr:uid="{00000000-0005-0000-0000-000093560000}"/>
    <cellStyle name="표준 2 3 2 2 2 2 7 2" xfId="22166" xr:uid="{00000000-0005-0000-0000-000094560000}"/>
    <cellStyle name="표준 2 3 2 2 2 2 8" xfId="22167" xr:uid="{00000000-0005-0000-0000-000095560000}"/>
    <cellStyle name="표준 2 3 2 2 2 2 9" xfId="22168" xr:uid="{00000000-0005-0000-0000-000096560000}"/>
    <cellStyle name="표준 2 3 2 2 2 3" xfId="22169" xr:uid="{00000000-0005-0000-0000-000097560000}"/>
    <cellStyle name="표준 2 3 2 2 2 3 2" xfId="22170" xr:uid="{00000000-0005-0000-0000-000098560000}"/>
    <cellStyle name="표준 2 3 2 2 2 3 2 2" xfId="22171" xr:uid="{00000000-0005-0000-0000-000099560000}"/>
    <cellStyle name="표준 2 3 2 2 2 3 2 2 2" xfId="22172" xr:uid="{00000000-0005-0000-0000-00009A560000}"/>
    <cellStyle name="표준 2 3 2 2 2 3 2 3" xfId="22173" xr:uid="{00000000-0005-0000-0000-00009B560000}"/>
    <cellStyle name="표준 2 3 2 2 2 3 3" xfId="22174" xr:uid="{00000000-0005-0000-0000-00009C560000}"/>
    <cellStyle name="표준 2 3 2 2 2 3 3 2" xfId="22175" xr:uid="{00000000-0005-0000-0000-00009D560000}"/>
    <cellStyle name="표준 2 3 2 2 2 3 3 2 2" xfId="22176" xr:uid="{00000000-0005-0000-0000-00009E560000}"/>
    <cellStyle name="표준 2 3 2 2 2 3 3 3" xfId="22177" xr:uid="{00000000-0005-0000-0000-00009F560000}"/>
    <cellStyle name="표준 2 3 2 2 2 3 4" xfId="22178" xr:uid="{00000000-0005-0000-0000-0000A0560000}"/>
    <cellStyle name="표준 2 3 2 2 2 3 4 2" xfId="22179" xr:uid="{00000000-0005-0000-0000-0000A1560000}"/>
    <cellStyle name="표준 2 3 2 2 2 3 4 2 2" xfId="22180" xr:uid="{00000000-0005-0000-0000-0000A2560000}"/>
    <cellStyle name="표준 2 3 2 2 2 3 4 3" xfId="22181" xr:uid="{00000000-0005-0000-0000-0000A3560000}"/>
    <cellStyle name="표준 2 3 2 2 2 3 5" xfId="22182" xr:uid="{00000000-0005-0000-0000-0000A4560000}"/>
    <cellStyle name="표준 2 3 2 2 2 3 5 2" xfId="22183" xr:uid="{00000000-0005-0000-0000-0000A5560000}"/>
    <cellStyle name="표준 2 3 2 2 2 3 6" xfId="22184" xr:uid="{00000000-0005-0000-0000-0000A6560000}"/>
    <cellStyle name="표준 2 3 2 2 2 4" xfId="22185" xr:uid="{00000000-0005-0000-0000-0000A7560000}"/>
    <cellStyle name="표준 2 3 2 2 2 4 2" xfId="22186" xr:uid="{00000000-0005-0000-0000-0000A8560000}"/>
    <cellStyle name="표준 2 3 2 2 2 4 2 2" xfId="22187" xr:uid="{00000000-0005-0000-0000-0000A9560000}"/>
    <cellStyle name="표준 2 3 2 2 2 4 2 2 2" xfId="22188" xr:uid="{00000000-0005-0000-0000-0000AA560000}"/>
    <cellStyle name="표준 2 3 2 2 2 4 2 3" xfId="22189" xr:uid="{00000000-0005-0000-0000-0000AB560000}"/>
    <cellStyle name="표준 2 3 2 2 2 4 3" xfId="22190" xr:uid="{00000000-0005-0000-0000-0000AC560000}"/>
    <cellStyle name="표준 2 3 2 2 2 4 3 2" xfId="22191" xr:uid="{00000000-0005-0000-0000-0000AD560000}"/>
    <cellStyle name="표준 2 3 2 2 2 4 3 2 2" xfId="22192" xr:uid="{00000000-0005-0000-0000-0000AE560000}"/>
    <cellStyle name="표준 2 3 2 2 2 4 3 3" xfId="22193" xr:uid="{00000000-0005-0000-0000-0000AF560000}"/>
    <cellStyle name="표준 2 3 2 2 2 4 4" xfId="22194" xr:uid="{00000000-0005-0000-0000-0000B0560000}"/>
    <cellStyle name="표준 2 3 2 2 2 4 4 2" xfId="22195" xr:uid="{00000000-0005-0000-0000-0000B1560000}"/>
    <cellStyle name="표준 2 3 2 2 2 4 4 2 2" xfId="22196" xr:uid="{00000000-0005-0000-0000-0000B2560000}"/>
    <cellStyle name="표준 2 3 2 2 2 4 4 3" xfId="22197" xr:uid="{00000000-0005-0000-0000-0000B3560000}"/>
    <cellStyle name="표준 2 3 2 2 2 4 5" xfId="22198" xr:uid="{00000000-0005-0000-0000-0000B4560000}"/>
    <cellStyle name="표준 2 3 2 2 2 4 5 2" xfId="22199" xr:uid="{00000000-0005-0000-0000-0000B5560000}"/>
    <cellStyle name="표준 2 3 2 2 2 4 6" xfId="22200" xr:uid="{00000000-0005-0000-0000-0000B6560000}"/>
    <cellStyle name="표준 2 3 2 2 2 5" xfId="22201" xr:uid="{00000000-0005-0000-0000-0000B7560000}"/>
    <cellStyle name="표준 2 3 2 2 2 5 2" xfId="22202" xr:uid="{00000000-0005-0000-0000-0000B8560000}"/>
    <cellStyle name="표준 2 3 2 2 2 5 2 2" xfId="22203" xr:uid="{00000000-0005-0000-0000-0000B9560000}"/>
    <cellStyle name="표준 2 3 2 2 2 5 3" xfId="22204" xr:uid="{00000000-0005-0000-0000-0000BA560000}"/>
    <cellStyle name="표준 2 3 2 2 2 6" xfId="22205" xr:uid="{00000000-0005-0000-0000-0000BB560000}"/>
    <cellStyle name="표준 2 3 2 2 2 6 2" xfId="22206" xr:uid="{00000000-0005-0000-0000-0000BC560000}"/>
    <cellStyle name="표준 2 3 2 2 2 6 2 2" xfId="22207" xr:uid="{00000000-0005-0000-0000-0000BD560000}"/>
    <cellStyle name="표준 2 3 2 2 2 6 3" xfId="22208" xr:uid="{00000000-0005-0000-0000-0000BE560000}"/>
    <cellStyle name="표준 2 3 2 2 2 7" xfId="22209" xr:uid="{00000000-0005-0000-0000-0000BF560000}"/>
    <cellStyle name="표준 2 3 2 2 2 7 2" xfId="22210" xr:uid="{00000000-0005-0000-0000-0000C0560000}"/>
    <cellStyle name="표준 2 3 2 2 2 7 2 2" xfId="22211" xr:uid="{00000000-0005-0000-0000-0000C1560000}"/>
    <cellStyle name="표준 2 3 2 2 2 7 3" xfId="22212" xr:uid="{00000000-0005-0000-0000-0000C2560000}"/>
    <cellStyle name="표준 2 3 2 2 2 8" xfId="22213" xr:uid="{00000000-0005-0000-0000-0000C3560000}"/>
    <cellStyle name="표준 2 3 2 2 2 8 2" xfId="22214" xr:uid="{00000000-0005-0000-0000-0000C4560000}"/>
    <cellStyle name="표준 2 3 2 2 2 8 2 2" xfId="22215" xr:uid="{00000000-0005-0000-0000-0000C5560000}"/>
    <cellStyle name="표준 2 3 2 2 2 8 3" xfId="22216" xr:uid="{00000000-0005-0000-0000-0000C6560000}"/>
    <cellStyle name="표준 2 3 2 2 2 9" xfId="22217" xr:uid="{00000000-0005-0000-0000-0000C7560000}"/>
    <cellStyle name="표준 2 3 2 2 2 9 2" xfId="22218" xr:uid="{00000000-0005-0000-0000-0000C8560000}"/>
    <cellStyle name="표준 2 3 2 2 3" xfId="22219" xr:uid="{00000000-0005-0000-0000-0000C9560000}"/>
    <cellStyle name="표준 2 3 2 2 3 10" xfId="22220" xr:uid="{00000000-0005-0000-0000-0000CA560000}"/>
    <cellStyle name="표준 2 3 2 2 3 11" xfId="22221" xr:uid="{00000000-0005-0000-0000-0000CB560000}"/>
    <cellStyle name="표준 2 3 2 2 3 2" xfId="22222" xr:uid="{00000000-0005-0000-0000-0000CC560000}"/>
    <cellStyle name="표준 2 3 2 2 3 2 2" xfId="22223" xr:uid="{00000000-0005-0000-0000-0000CD560000}"/>
    <cellStyle name="표준 2 3 2 2 3 2 2 2" xfId="22224" xr:uid="{00000000-0005-0000-0000-0000CE560000}"/>
    <cellStyle name="표준 2 3 2 2 3 2 2 2 2" xfId="22225" xr:uid="{00000000-0005-0000-0000-0000CF560000}"/>
    <cellStyle name="표준 2 3 2 2 3 2 2 2 2 2" xfId="22226" xr:uid="{00000000-0005-0000-0000-0000D0560000}"/>
    <cellStyle name="표준 2 3 2 2 3 2 2 2 3" xfId="22227" xr:uid="{00000000-0005-0000-0000-0000D1560000}"/>
    <cellStyle name="표준 2 3 2 2 3 2 2 3" xfId="22228" xr:uid="{00000000-0005-0000-0000-0000D2560000}"/>
    <cellStyle name="표준 2 3 2 2 3 2 2 3 2" xfId="22229" xr:uid="{00000000-0005-0000-0000-0000D3560000}"/>
    <cellStyle name="표준 2 3 2 2 3 2 2 3 2 2" xfId="22230" xr:uid="{00000000-0005-0000-0000-0000D4560000}"/>
    <cellStyle name="표준 2 3 2 2 3 2 2 3 3" xfId="22231" xr:uid="{00000000-0005-0000-0000-0000D5560000}"/>
    <cellStyle name="표준 2 3 2 2 3 2 2 4" xfId="22232" xr:uid="{00000000-0005-0000-0000-0000D6560000}"/>
    <cellStyle name="표준 2 3 2 2 3 2 2 4 2" xfId="22233" xr:uid="{00000000-0005-0000-0000-0000D7560000}"/>
    <cellStyle name="표준 2 3 2 2 3 2 2 4 2 2" xfId="22234" xr:uid="{00000000-0005-0000-0000-0000D8560000}"/>
    <cellStyle name="표준 2 3 2 2 3 2 2 4 3" xfId="22235" xr:uid="{00000000-0005-0000-0000-0000D9560000}"/>
    <cellStyle name="표준 2 3 2 2 3 2 2 5" xfId="22236" xr:uid="{00000000-0005-0000-0000-0000DA560000}"/>
    <cellStyle name="표준 2 3 2 2 3 2 2 5 2" xfId="22237" xr:uid="{00000000-0005-0000-0000-0000DB560000}"/>
    <cellStyle name="표준 2 3 2 2 3 2 2 6" xfId="22238" xr:uid="{00000000-0005-0000-0000-0000DC560000}"/>
    <cellStyle name="표준 2 3 2 2 3 2 3" xfId="22239" xr:uid="{00000000-0005-0000-0000-0000DD560000}"/>
    <cellStyle name="표준 2 3 2 2 3 2 3 2" xfId="22240" xr:uid="{00000000-0005-0000-0000-0000DE560000}"/>
    <cellStyle name="표준 2 3 2 2 3 2 3 2 2" xfId="22241" xr:uid="{00000000-0005-0000-0000-0000DF560000}"/>
    <cellStyle name="표준 2 3 2 2 3 2 3 3" xfId="22242" xr:uid="{00000000-0005-0000-0000-0000E0560000}"/>
    <cellStyle name="표준 2 3 2 2 3 2 4" xfId="22243" xr:uid="{00000000-0005-0000-0000-0000E1560000}"/>
    <cellStyle name="표준 2 3 2 2 3 2 4 2" xfId="22244" xr:uid="{00000000-0005-0000-0000-0000E2560000}"/>
    <cellStyle name="표준 2 3 2 2 3 2 4 2 2" xfId="22245" xr:uid="{00000000-0005-0000-0000-0000E3560000}"/>
    <cellStyle name="표준 2 3 2 2 3 2 4 3" xfId="22246" xr:uid="{00000000-0005-0000-0000-0000E4560000}"/>
    <cellStyle name="표준 2 3 2 2 3 2 5" xfId="22247" xr:uid="{00000000-0005-0000-0000-0000E5560000}"/>
    <cellStyle name="표준 2 3 2 2 3 2 5 2" xfId="22248" xr:uid="{00000000-0005-0000-0000-0000E6560000}"/>
    <cellStyle name="표준 2 3 2 2 3 2 5 2 2" xfId="22249" xr:uid="{00000000-0005-0000-0000-0000E7560000}"/>
    <cellStyle name="표준 2 3 2 2 3 2 5 3" xfId="22250" xr:uid="{00000000-0005-0000-0000-0000E8560000}"/>
    <cellStyle name="표준 2 3 2 2 3 2 6" xfId="22251" xr:uid="{00000000-0005-0000-0000-0000E9560000}"/>
    <cellStyle name="표준 2 3 2 2 3 2 6 2" xfId="22252" xr:uid="{00000000-0005-0000-0000-0000EA560000}"/>
    <cellStyle name="표준 2 3 2 2 3 2 6 2 2" xfId="22253" xr:uid="{00000000-0005-0000-0000-0000EB560000}"/>
    <cellStyle name="표준 2 3 2 2 3 2 6 3" xfId="22254" xr:uid="{00000000-0005-0000-0000-0000EC560000}"/>
    <cellStyle name="표준 2 3 2 2 3 2 7" xfId="22255" xr:uid="{00000000-0005-0000-0000-0000ED560000}"/>
    <cellStyle name="표준 2 3 2 2 3 2 7 2" xfId="22256" xr:uid="{00000000-0005-0000-0000-0000EE560000}"/>
    <cellStyle name="표준 2 3 2 2 3 2 8" xfId="22257" xr:uid="{00000000-0005-0000-0000-0000EF560000}"/>
    <cellStyle name="표준 2 3 2 2 3 2 9" xfId="22258" xr:uid="{00000000-0005-0000-0000-0000F0560000}"/>
    <cellStyle name="표준 2 3 2 2 3 3" xfId="22259" xr:uid="{00000000-0005-0000-0000-0000F1560000}"/>
    <cellStyle name="표준 2 3 2 2 3 3 2" xfId="22260" xr:uid="{00000000-0005-0000-0000-0000F2560000}"/>
    <cellStyle name="표준 2 3 2 2 3 3 2 2" xfId="22261" xr:uid="{00000000-0005-0000-0000-0000F3560000}"/>
    <cellStyle name="표준 2 3 2 2 3 3 2 2 2" xfId="22262" xr:uid="{00000000-0005-0000-0000-0000F4560000}"/>
    <cellStyle name="표준 2 3 2 2 3 3 2 3" xfId="22263" xr:uid="{00000000-0005-0000-0000-0000F5560000}"/>
    <cellStyle name="표준 2 3 2 2 3 3 3" xfId="22264" xr:uid="{00000000-0005-0000-0000-0000F6560000}"/>
    <cellStyle name="표준 2 3 2 2 3 3 3 2" xfId="22265" xr:uid="{00000000-0005-0000-0000-0000F7560000}"/>
    <cellStyle name="표준 2 3 2 2 3 3 3 2 2" xfId="22266" xr:uid="{00000000-0005-0000-0000-0000F8560000}"/>
    <cellStyle name="표준 2 3 2 2 3 3 3 3" xfId="22267" xr:uid="{00000000-0005-0000-0000-0000F9560000}"/>
    <cellStyle name="표준 2 3 2 2 3 3 4" xfId="22268" xr:uid="{00000000-0005-0000-0000-0000FA560000}"/>
    <cellStyle name="표준 2 3 2 2 3 3 4 2" xfId="22269" xr:uid="{00000000-0005-0000-0000-0000FB560000}"/>
    <cellStyle name="표준 2 3 2 2 3 3 4 2 2" xfId="22270" xr:uid="{00000000-0005-0000-0000-0000FC560000}"/>
    <cellStyle name="표준 2 3 2 2 3 3 4 3" xfId="22271" xr:uid="{00000000-0005-0000-0000-0000FD560000}"/>
    <cellStyle name="표준 2 3 2 2 3 3 5" xfId="22272" xr:uid="{00000000-0005-0000-0000-0000FE560000}"/>
    <cellStyle name="표준 2 3 2 2 3 3 5 2" xfId="22273" xr:uid="{00000000-0005-0000-0000-0000FF560000}"/>
    <cellStyle name="표준 2 3 2 2 3 3 6" xfId="22274" xr:uid="{00000000-0005-0000-0000-000000570000}"/>
    <cellStyle name="표준 2 3 2 2 3 4" xfId="22275" xr:uid="{00000000-0005-0000-0000-000001570000}"/>
    <cellStyle name="표준 2 3 2 2 3 4 2" xfId="22276" xr:uid="{00000000-0005-0000-0000-000002570000}"/>
    <cellStyle name="표준 2 3 2 2 3 4 2 2" xfId="22277" xr:uid="{00000000-0005-0000-0000-000003570000}"/>
    <cellStyle name="표준 2 3 2 2 3 4 2 2 2" xfId="22278" xr:uid="{00000000-0005-0000-0000-000004570000}"/>
    <cellStyle name="표준 2 3 2 2 3 4 2 3" xfId="22279" xr:uid="{00000000-0005-0000-0000-000005570000}"/>
    <cellStyle name="표준 2 3 2 2 3 4 3" xfId="22280" xr:uid="{00000000-0005-0000-0000-000006570000}"/>
    <cellStyle name="표준 2 3 2 2 3 4 3 2" xfId="22281" xr:uid="{00000000-0005-0000-0000-000007570000}"/>
    <cellStyle name="표준 2 3 2 2 3 4 3 2 2" xfId="22282" xr:uid="{00000000-0005-0000-0000-000008570000}"/>
    <cellStyle name="표준 2 3 2 2 3 4 3 3" xfId="22283" xr:uid="{00000000-0005-0000-0000-000009570000}"/>
    <cellStyle name="표준 2 3 2 2 3 4 4" xfId="22284" xr:uid="{00000000-0005-0000-0000-00000A570000}"/>
    <cellStyle name="표준 2 3 2 2 3 4 4 2" xfId="22285" xr:uid="{00000000-0005-0000-0000-00000B570000}"/>
    <cellStyle name="표준 2 3 2 2 3 4 4 2 2" xfId="22286" xr:uid="{00000000-0005-0000-0000-00000C570000}"/>
    <cellStyle name="표준 2 3 2 2 3 4 4 3" xfId="22287" xr:uid="{00000000-0005-0000-0000-00000D570000}"/>
    <cellStyle name="표준 2 3 2 2 3 4 5" xfId="22288" xr:uid="{00000000-0005-0000-0000-00000E570000}"/>
    <cellStyle name="표준 2 3 2 2 3 4 5 2" xfId="22289" xr:uid="{00000000-0005-0000-0000-00000F570000}"/>
    <cellStyle name="표준 2 3 2 2 3 4 6" xfId="22290" xr:uid="{00000000-0005-0000-0000-000010570000}"/>
    <cellStyle name="표준 2 3 2 2 3 5" xfId="22291" xr:uid="{00000000-0005-0000-0000-000011570000}"/>
    <cellStyle name="표준 2 3 2 2 3 5 2" xfId="22292" xr:uid="{00000000-0005-0000-0000-000012570000}"/>
    <cellStyle name="표준 2 3 2 2 3 5 2 2" xfId="22293" xr:uid="{00000000-0005-0000-0000-000013570000}"/>
    <cellStyle name="표준 2 3 2 2 3 5 3" xfId="22294" xr:uid="{00000000-0005-0000-0000-000014570000}"/>
    <cellStyle name="표준 2 3 2 2 3 6" xfId="22295" xr:uid="{00000000-0005-0000-0000-000015570000}"/>
    <cellStyle name="표준 2 3 2 2 3 6 2" xfId="22296" xr:uid="{00000000-0005-0000-0000-000016570000}"/>
    <cellStyle name="표준 2 3 2 2 3 6 2 2" xfId="22297" xr:uid="{00000000-0005-0000-0000-000017570000}"/>
    <cellStyle name="표준 2 3 2 2 3 6 3" xfId="22298" xr:uid="{00000000-0005-0000-0000-000018570000}"/>
    <cellStyle name="표준 2 3 2 2 3 7" xfId="22299" xr:uid="{00000000-0005-0000-0000-000019570000}"/>
    <cellStyle name="표준 2 3 2 2 3 7 2" xfId="22300" xr:uid="{00000000-0005-0000-0000-00001A570000}"/>
    <cellStyle name="표준 2 3 2 2 3 7 2 2" xfId="22301" xr:uid="{00000000-0005-0000-0000-00001B570000}"/>
    <cellStyle name="표준 2 3 2 2 3 7 3" xfId="22302" xr:uid="{00000000-0005-0000-0000-00001C570000}"/>
    <cellStyle name="표준 2 3 2 2 3 8" xfId="22303" xr:uid="{00000000-0005-0000-0000-00001D570000}"/>
    <cellStyle name="표준 2 3 2 2 3 8 2" xfId="22304" xr:uid="{00000000-0005-0000-0000-00001E570000}"/>
    <cellStyle name="표준 2 3 2 2 3 8 2 2" xfId="22305" xr:uid="{00000000-0005-0000-0000-00001F570000}"/>
    <cellStyle name="표준 2 3 2 2 3 8 3" xfId="22306" xr:uid="{00000000-0005-0000-0000-000020570000}"/>
    <cellStyle name="표준 2 3 2 2 3 9" xfId="22307" xr:uid="{00000000-0005-0000-0000-000021570000}"/>
    <cellStyle name="표준 2 3 2 2 3 9 2" xfId="22308" xr:uid="{00000000-0005-0000-0000-000022570000}"/>
    <cellStyle name="표준 2 3 2 2 4" xfId="22309" xr:uid="{00000000-0005-0000-0000-000023570000}"/>
    <cellStyle name="표준 2 3 2 2 4 10" xfId="22310" xr:uid="{00000000-0005-0000-0000-000024570000}"/>
    <cellStyle name="표준 2 3 2 2 4 2" xfId="22311" xr:uid="{00000000-0005-0000-0000-000025570000}"/>
    <cellStyle name="표준 2 3 2 2 4 2 2" xfId="22312" xr:uid="{00000000-0005-0000-0000-000026570000}"/>
    <cellStyle name="표준 2 3 2 2 4 2 2 2" xfId="22313" xr:uid="{00000000-0005-0000-0000-000027570000}"/>
    <cellStyle name="표준 2 3 2 2 4 2 2 2 2" xfId="22314" xr:uid="{00000000-0005-0000-0000-000028570000}"/>
    <cellStyle name="표준 2 3 2 2 4 2 2 2 2 2" xfId="22315" xr:uid="{00000000-0005-0000-0000-000029570000}"/>
    <cellStyle name="표준 2 3 2 2 4 2 2 2 3" xfId="22316" xr:uid="{00000000-0005-0000-0000-00002A570000}"/>
    <cellStyle name="표준 2 3 2 2 4 2 2 3" xfId="22317" xr:uid="{00000000-0005-0000-0000-00002B570000}"/>
    <cellStyle name="표준 2 3 2 2 4 2 2 3 2" xfId="22318" xr:uid="{00000000-0005-0000-0000-00002C570000}"/>
    <cellStyle name="표준 2 3 2 2 4 2 2 3 2 2" xfId="22319" xr:uid="{00000000-0005-0000-0000-00002D570000}"/>
    <cellStyle name="표준 2 3 2 2 4 2 2 3 3" xfId="22320" xr:uid="{00000000-0005-0000-0000-00002E570000}"/>
    <cellStyle name="표준 2 3 2 2 4 2 2 4" xfId="22321" xr:uid="{00000000-0005-0000-0000-00002F570000}"/>
    <cellStyle name="표준 2 3 2 2 4 2 2 4 2" xfId="22322" xr:uid="{00000000-0005-0000-0000-000030570000}"/>
    <cellStyle name="표준 2 3 2 2 4 2 2 4 2 2" xfId="22323" xr:uid="{00000000-0005-0000-0000-000031570000}"/>
    <cellStyle name="표준 2 3 2 2 4 2 2 4 3" xfId="22324" xr:uid="{00000000-0005-0000-0000-000032570000}"/>
    <cellStyle name="표준 2 3 2 2 4 2 2 5" xfId="22325" xr:uid="{00000000-0005-0000-0000-000033570000}"/>
    <cellStyle name="표준 2 3 2 2 4 2 2 5 2" xfId="22326" xr:uid="{00000000-0005-0000-0000-000034570000}"/>
    <cellStyle name="표준 2 3 2 2 4 2 2 6" xfId="22327" xr:uid="{00000000-0005-0000-0000-000035570000}"/>
    <cellStyle name="표준 2 3 2 2 4 2 3" xfId="22328" xr:uid="{00000000-0005-0000-0000-000036570000}"/>
    <cellStyle name="표준 2 3 2 2 4 2 3 2" xfId="22329" xr:uid="{00000000-0005-0000-0000-000037570000}"/>
    <cellStyle name="표준 2 3 2 2 4 2 3 2 2" xfId="22330" xr:uid="{00000000-0005-0000-0000-000038570000}"/>
    <cellStyle name="표준 2 3 2 2 4 2 3 3" xfId="22331" xr:uid="{00000000-0005-0000-0000-000039570000}"/>
    <cellStyle name="표준 2 3 2 2 4 2 4" xfId="22332" xr:uid="{00000000-0005-0000-0000-00003A570000}"/>
    <cellStyle name="표준 2 3 2 2 4 2 4 2" xfId="22333" xr:uid="{00000000-0005-0000-0000-00003B570000}"/>
    <cellStyle name="표준 2 3 2 2 4 2 4 2 2" xfId="22334" xr:uid="{00000000-0005-0000-0000-00003C570000}"/>
    <cellStyle name="표준 2 3 2 2 4 2 4 3" xfId="22335" xr:uid="{00000000-0005-0000-0000-00003D570000}"/>
    <cellStyle name="표준 2 3 2 2 4 2 5" xfId="22336" xr:uid="{00000000-0005-0000-0000-00003E570000}"/>
    <cellStyle name="표준 2 3 2 2 4 2 5 2" xfId="22337" xr:uid="{00000000-0005-0000-0000-00003F570000}"/>
    <cellStyle name="표준 2 3 2 2 4 2 5 2 2" xfId="22338" xr:uid="{00000000-0005-0000-0000-000040570000}"/>
    <cellStyle name="표준 2 3 2 2 4 2 5 3" xfId="22339" xr:uid="{00000000-0005-0000-0000-000041570000}"/>
    <cellStyle name="표준 2 3 2 2 4 2 6" xfId="22340" xr:uid="{00000000-0005-0000-0000-000042570000}"/>
    <cellStyle name="표준 2 3 2 2 4 2 6 2" xfId="22341" xr:uid="{00000000-0005-0000-0000-000043570000}"/>
    <cellStyle name="표준 2 3 2 2 4 2 7" xfId="22342" xr:uid="{00000000-0005-0000-0000-000044570000}"/>
    <cellStyle name="표준 2 3 2 2 4 2 8" xfId="22343" xr:uid="{00000000-0005-0000-0000-000045570000}"/>
    <cellStyle name="표준 2 3 2 2 4 3" xfId="22344" xr:uid="{00000000-0005-0000-0000-000046570000}"/>
    <cellStyle name="표준 2 3 2 2 4 3 2" xfId="22345" xr:uid="{00000000-0005-0000-0000-000047570000}"/>
    <cellStyle name="표준 2 3 2 2 4 3 2 2" xfId="22346" xr:uid="{00000000-0005-0000-0000-000048570000}"/>
    <cellStyle name="표준 2 3 2 2 4 3 2 2 2" xfId="22347" xr:uid="{00000000-0005-0000-0000-000049570000}"/>
    <cellStyle name="표준 2 3 2 2 4 3 2 3" xfId="22348" xr:uid="{00000000-0005-0000-0000-00004A570000}"/>
    <cellStyle name="표준 2 3 2 2 4 3 3" xfId="22349" xr:uid="{00000000-0005-0000-0000-00004B570000}"/>
    <cellStyle name="표준 2 3 2 2 4 3 3 2" xfId="22350" xr:uid="{00000000-0005-0000-0000-00004C570000}"/>
    <cellStyle name="표준 2 3 2 2 4 3 3 2 2" xfId="22351" xr:uid="{00000000-0005-0000-0000-00004D570000}"/>
    <cellStyle name="표준 2 3 2 2 4 3 3 3" xfId="22352" xr:uid="{00000000-0005-0000-0000-00004E570000}"/>
    <cellStyle name="표준 2 3 2 2 4 3 4" xfId="22353" xr:uid="{00000000-0005-0000-0000-00004F570000}"/>
    <cellStyle name="표준 2 3 2 2 4 3 4 2" xfId="22354" xr:uid="{00000000-0005-0000-0000-000050570000}"/>
    <cellStyle name="표준 2 3 2 2 4 3 4 2 2" xfId="22355" xr:uid="{00000000-0005-0000-0000-000051570000}"/>
    <cellStyle name="표준 2 3 2 2 4 3 4 3" xfId="22356" xr:uid="{00000000-0005-0000-0000-000052570000}"/>
    <cellStyle name="표준 2 3 2 2 4 3 5" xfId="22357" xr:uid="{00000000-0005-0000-0000-000053570000}"/>
    <cellStyle name="표준 2 3 2 2 4 3 5 2" xfId="22358" xr:uid="{00000000-0005-0000-0000-000054570000}"/>
    <cellStyle name="표준 2 3 2 2 4 3 6" xfId="22359" xr:uid="{00000000-0005-0000-0000-000055570000}"/>
    <cellStyle name="표준 2 3 2 2 4 4" xfId="22360" xr:uid="{00000000-0005-0000-0000-000056570000}"/>
    <cellStyle name="표준 2 3 2 2 4 4 2" xfId="22361" xr:uid="{00000000-0005-0000-0000-000057570000}"/>
    <cellStyle name="표준 2 3 2 2 4 4 2 2" xfId="22362" xr:uid="{00000000-0005-0000-0000-000058570000}"/>
    <cellStyle name="표준 2 3 2 2 4 4 3" xfId="22363" xr:uid="{00000000-0005-0000-0000-000059570000}"/>
    <cellStyle name="표준 2 3 2 2 4 5" xfId="22364" xr:uid="{00000000-0005-0000-0000-00005A570000}"/>
    <cellStyle name="표준 2 3 2 2 4 5 2" xfId="22365" xr:uid="{00000000-0005-0000-0000-00005B570000}"/>
    <cellStyle name="표준 2 3 2 2 4 5 2 2" xfId="22366" xr:uid="{00000000-0005-0000-0000-00005C570000}"/>
    <cellStyle name="표준 2 3 2 2 4 5 3" xfId="22367" xr:uid="{00000000-0005-0000-0000-00005D570000}"/>
    <cellStyle name="표준 2 3 2 2 4 6" xfId="22368" xr:uid="{00000000-0005-0000-0000-00005E570000}"/>
    <cellStyle name="표준 2 3 2 2 4 6 2" xfId="22369" xr:uid="{00000000-0005-0000-0000-00005F570000}"/>
    <cellStyle name="표준 2 3 2 2 4 6 2 2" xfId="22370" xr:uid="{00000000-0005-0000-0000-000060570000}"/>
    <cellStyle name="표준 2 3 2 2 4 6 3" xfId="22371" xr:uid="{00000000-0005-0000-0000-000061570000}"/>
    <cellStyle name="표준 2 3 2 2 4 7" xfId="22372" xr:uid="{00000000-0005-0000-0000-000062570000}"/>
    <cellStyle name="표준 2 3 2 2 4 7 2" xfId="22373" xr:uid="{00000000-0005-0000-0000-000063570000}"/>
    <cellStyle name="표준 2 3 2 2 4 7 2 2" xfId="22374" xr:uid="{00000000-0005-0000-0000-000064570000}"/>
    <cellStyle name="표준 2 3 2 2 4 7 3" xfId="22375" xr:uid="{00000000-0005-0000-0000-000065570000}"/>
    <cellStyle name="표준 2 3 2 2 4 8" xfId="22376" xr:uid="{00000000-0005-0000-0000-000066570000}"/>
    <cellStyle name="표준 2 3 2 2 4 8 2" xfId="22377" xr:uid="{00000000-0005-0000-0000-000067570000}"/>
    <cellStyle name="표준 2 3 2 2 4 9" xfId="22378" xr:uid="{00000000-0005-0000-0000-000068570000}"/>
    <cellStyle name="표준 2 3 2 2 5" xfId="22379" xr:uid="{00000000-0005-0000-0000-000069570000}"/>
    <cellStyle name="표준 2 3 2 2 5 2" xfId="22380" xr:uid="{00000000-0005-0000-0000-00006A570000}"/>
    <cellStyle name="표준 2 3 2 2 5 2 2" xfId="22381" xr:uid="{00000000-0005-0000-0000-00006B570000}"/>
    <cellStyle name="표준 2 3 2 2 5 2 2 2" xfId="22382" xr:uid="{00000000-0005-0000-0000-00006C570000}"/>
    <cellStyle name="표준 2 3 2 2 5 2 2 2 2" xfId="22383" xr:uid="{00000000-0005-0000-0000-00006D570000}"/>
    <cellStyle name="표준 2 3 2 2 5 2 2 3" xfId="22384" xr:uid="{00000000-0005-0000-0000-00006E570000}"/>
    <cellStyle name="표준 2 3 2 2 5 2 3" xfId="22385" xr:uid="{00000000-0005-0000-0000-00006F570000}"/>
    <cellStyle name="표준 2 3 2 2 5 2 3 2" xfId="22386" xr:uid="{00000000-0005-0000-0000-000070570000}"/>
    <cellStyle name="표준 2 3 2 2 5 2 3 2 2" xfId="22387" xr:uid="{00000000-0005-0000-0000-000071570000}"/>
    <cellStyle name="표준 2 3 2 2 5 2 3 3" xfId="22388" xr:uid="{00000000-0005-0000-0000-000072570000}"/>
    <cellStyle name="표준 2 3 2 2 5 2 4" xfId="22389" xr:uid="{00000000-0005-0000-0000-000073570000}"/>
    <cellStyle name="표준 2 3 2 2 5 2 4 2" xfId="22390" xr:uid="{00000000-0005-0000-0000-000074570000}"/>
    <cellStyle name="표준 2 3 2 2 5 2 4 2 2" xfId="22391" xr:uid="{00000000-0005-0000-0000-000075570000}"/>
    <cellStyle name="표준 2 3 2 2 5 2 4 3" xfId="22392" xr:uid="{00000000-0005-0000-0000-000076570000}"/>
    <cellStyle name="표준 2 3 2 2 5 2 5" xfId="22393" xr:uid="{00000000-0005-0000-0000-000077570000}"/>
    <cellStyle name="표준 2 3 2 2 5 2 5 2" xfId="22394" xr:uid="{00000000-0005-0000-0000-000078570000}"/>
    <cellStyle name="표준 2 3 2 2 5 2 6" xfId="22395" xr:uid="{00000000-0005-0000-0000-000079570000}"/>
    <cellStyle name="표준 2 3 2 2 5 3" xfId="22396" xr:uid="{00000000-0005-0000-0000-00007A570000}"/>
    <cellStyle name="표준 2 3 2 2 5 3 2" xfId="22397" xr:uid="{00000000-0005-0000-0000-00007B570000}"/>
    <cellStyle name="표준 2 3 2 2 5 3 2 2" xfId="22398" xr:uid="{00000000-0005-0000-0000-00007C570000}"/>
    <cellStyle name="표준 2 3 2 2 5 3 3" xfId="22399" xr:uid="{00000000-0005-0000-0000-00007D570000}"/>
    <cellStyle name="표준 2 3 2 2 5 4" xfId="22400" xr:uid="{00000000-0005-0000-0000-00007E570000}"/>
    <cellStyle name="표준 2 3 2 2 5 4 2" xfId="22401" xr:uid="{00000000-0005-0000-0000-00007F570000}"/>
    <cellStyle name="표준 2 3 2 2 5 4 2 2" xfId="22402" xr:uid="{00000000-0005-0000-0000-000080570000}"/>
    <cellStyle name="표준 2 3 2 2 5 4 3" xfId="22403" xr:uid="{00000000-0005-0000-0000-000081570000}"/>
    <cellStyle name="표준 2 3 2 2 5 5" xfId="22404" xr:uid="{00000000-0005-0000-0000-000082570000}"/>
    <cellStyle name="표준 2 3 2 2 5 5 2" xfId="22405" xr:uid="{00000000-0005-0000-0000-000083570000}"/>
    <cellStyle name="표준 2 3 2 2 5 5 2 2" xfId="22406" xr:uid="{00000000-0005-0000-0000-000084570000}"/>
    <cellStyle name="표준 2 3 2 2 5 5 3" xfId="22407" xr:uid="{00000000-0005-0000-0000-000085570000}"/>
    <cellStyle name="표준 2 3 2 2 5 6" xfId="22408" xr:uid="{00000000-0005-0000-0000-000086570000}"/>
    <cellStyle name="표준 2 3 2 2 5 6 2" xfId="22409" xr:uid="{00000000-0005-0000-0000-000087570000}"/>
    <cellStyle name="표준 2 3 2 2 5 7" xfId="22410" xr:uid="{00000000-0005-0000-0000-000088570000}"/>
    <cellStyle name="표준 2 3 2 2 5 8" xfId="22411" xr:uid="{00000000-0005-0000-0000-000089570000}"/>
    <cellStyle name="표준 2 3 2 2 6" xfId="22412" xr:uid="{00000000-0005-0000-0000-00008A570000}"/>
    <cellStyle name="표준 2 3 2 2 6 2" xfId="22413" xr:uid="{00000000-0005-0000-0000-00008B570000}"/>
    <cellStyle name="표준 2 3 2 2 6 2 2" xfId="22414" xr:uid="{00000000-0005-0000-0000-00008C570000}"/>
    <cellStyle name="표준 2 3 2 2 6 2 2 2" xfId="22415" xr:uid="{00000000-0005-0000-0000-00008D570000}"/>
    <cellStyle name="표준 2 3 2 2 6 2 3" xfId="22416" xr:uid="{00000000-0005-0000-0000-00008E570000}"/>
    <cellStyle name="표준 2 3 2 2 6 3" xfId="22417" xr:uid="{00000000-0005-0000-0000-00008F570000}"/>
    <cellStyle name="표준 2 3 2 2 6 3 2" xfId="22418" xr:uid="{00000000-0005-0000-0000-000090570000}"/>
    <cellStyle name="표준 2 3 2 2 6 3 2 2" xfId="22419" xr:uid="{00000000-0005-0000-0000-000091570000}"/>
    <cellStyle name="표준 2 3 2 2 6 3 3" xfId="22420" xr:uid="{00000000-0005-0000-0000-000092570000}"/>
    <cellStyle name="표준 2 3 2 2 6 4" xfId="22421" xr:uid="{00000000-0005-0000-0000-000093570000}"/>
    <cellStyle name="표준 2 3 2 2 6 4 2" xfId="22422" xr:uid="{00000000-0005-0000-0000-000094570000}"/>
    <cellStyle name="표준 2 3 2 2 6 4 2 2" xfId="22423" xr:uid="{00000000-0005-0000-0000-000095570000}"/>
    <cellStyle name="표준 2 3 2 2 6 4 3" xfId="22424" xr:uid="{00000000-0005-0000-0000-000096570000}"/>
    <cellStyle name="표준 2 3 2 2 6 5" xfId="22425" xr:uid="{00000000-0005-0000-0000-000097570000}"/>
    <cellStyle name="표준 2 3 2 2 6 5 2" xfId="22426" xr:uid="{00000000-0005-0000-0000-000098570000}"/>
    <cellStyle name="표준 2 3 2 2 6 6" xfId="22427" xr:uid="{00000000-0005-0000-0000-000099570000}"/>
    <cellStyle name="표준 2 3 2 2 7" xfId="22428" xr:uid="{00000000-0005-0000-0000-00009A570000}"/>
    <cellStyle name="표준 2 3 2 2 7 2" xfId="22429" xr:uid="{00000000-0005-0000-0000-00009B570000}"/>
    <cellStyle name="표준 2 3 2 2 7 2 2" xfId="22430" xr:uid="{00000000-0005-0000-0000-00009C570000}"/>
    <cellStyle name="표준 2 3 2 2 7 2 2 2" xfId="22431" xr:uid="{00000000-0005-0000-0000-00009D570000}"/>
    <cellStyle name="표준 2 3 2 2 7 2 3" xfId="22432" xr:uid="{00000000-0005-0000-0000-00009E570000}"/>
    <cellStyle name="표준 2 3 2 2 7 3" xfId="22433" xr:uid="{00000000-0005-0000-0000-00009F570000}"/>
    <cellStyle name="표준 2 3 2 2 7 3 2" xfId="22434" xr:uid="{00000000-0005-0000-0000-0000A0570000}"/>
    <cellStyle name="표준 2 3 2 2 7 3 2 2" xfId="22435" xr:uid="{00000000-0005-0000-0000-0000A1570000}"/>
    <cellStyle name="표준 2 3 2 2 7 3 3" xfId="22436" xr:uid="{00000000-0005-0000-0000-0000A2570000}"/>
    <cellStyle name="표준 2 3 2 2 7 4" xfId="22437" xr:uid="{00000000-0005-0000-0000-0000A3570000}"/>
    <cellStyle name="표준 2 3 2 2 7 4 2" xfId="22438" xr:uid="{00000000-0005-0000-0000-0000A4570000}"/>
    <cellStyle name="표준 2 3 2 2 7 4 2 2" xfId="22439" xr:uid="{00000000-0005-0000-0000-0000A5570000}"/>
    <cellStyle name="표준 2 3 2 2 7 4 3" xfId="22440" xr:uid="{00000000-0005-0000-0000-0000A6570000}"/>
    <cellStyle name="표준 2 3 2 2 7 5" xfId="22441" xr:uid="{00000000-0005-0000-0000-0000A7570000}"/>
    <cellStyle name="표준 2 3 2 2 7 5 2" xfId="22442" xr:uid="{00000000-0005-0000-0000-0000A8570000}"/>
    <cellStyle name="표준 2 3 2 2 7 6" xfId="22443" xr:uid="{00000000-0005-0000-0000-0000A9570000}"/>
    <cellStyle name="표준 2 3 2 2 8" xfId="22444" xr:uid="{00000000-0005-0000-0000-0000AA570000}"/>
    <cellStyle name="표준 2 3 2 2 8 2" xfId="22445" xr:uid="{00000000-0005-0000-0000-0000AB570000}"/>
    <cellStyle name="표준 2 3 2 2 8 2 2" xfId="22446" xr:uid="{00000000-0005-0000-0000-0000AC570000}"/>
    <cellStyle name="표준 2 3 2 2 8 3" xfId="22447" xr:uid="{00000000-0005-0000-0000-0000AD570000}"/>
    <cellStyle name="표준 2 3 2 2 9" xfId="22448" xr:uid="{00000000-0005-0000-0000-0000AE570000}"/>
    <cellStyle name="표준 2 3 2 2 9 2" xfId="22449" xr:uid="{00000000-0005-0000-0000-0000AF570000}"/>
    <cellStyle name="표준 2 3 2 2 9 2 2" xfId="22450" xr:uid="{00000000-0005-0000-0000-0000B0570000}"/>
    <cellStyle name="표준 2 3 2 2 9 3" xfId="22451" xr:uid="{00000000-0005-0000-0000-0000B1570000}"/>
    <cellStyle name="표준 2 3 2 3" xfId="22452" xr:uid="{00000000-0005-0000-0000-0000B2570000}"/>
    <cellStyle name="표준 2 3 2 3 10" xfId="22453" xr:uid="{00000000-0005-0000-0000-0000B3570000}"/>
    <cellStyle name="표준 2 3 2 3 10 2" xfId="22454" xr:uid="{00000000-0005-0000-0000-0000B4570000}"/>
    <cellStyle name="표준 2 3 2 3 10 2 2" xfId="22455" xr:uid="{00000000-0005-0000-0000-0000B5570000}"/>
    <cellStyle name="표준 2 3 2 3 10 3" xfId="22456" xr:uid="{00000000-0005-0000-0000-0000B6570000}"/>
    <cellStyle name="표준 2 3 2 3 11" xfId="22457" xr:uid="{00000000-0005-0000-0000-0000B7570000}"/>
    <cellStyle name="표준 2 3 2 3 11 2" xfId="22458" xr:uid="{00000000-0005-0000-0000-0000B8570000}"/>
    <cellStyle name="표준 2 3 2 3 12" xfId="22459" xr:uid="{00000000-0005-0000-0000-0000B9570000}"/>
    <cellStyle name="표준 2 3 2 3 13" xfId="22460" xr:uid="{00000000-0005-0000-0000-0000BA570000}"/>
    <cellStyle name="표준 2 3 2 3 2" xfId="22461" xr:uid="{00000000-0005-0000-0000-0000BB570000}"/>
    <cellStyle name="표준 2 3 2 3 2 10" xfId="22462" xr:uid="{00000000-0005-0000-0000-0000BC570000}"/>
    <cellStyle name="표준 2 3 2 3 2 11" xfId="22463" xr:uid="{00000000-0005-0000-0000-0000BD570000}"/>
    <cellStyle name="표준 2 3 2 3 2 2" xfId="22464" xr:uid="{00000000-0005-0000-0000-0000BE570000}"/>
    <cellStyle name="표준 2 3 2 3 2 2 2" xfId="22465" xr:uid="{00000000-0005-0000-0000-0000BF570000}"/>
    <cellStyle name="표준 2 3 2 3 2 2 2 2" xfId="22466" xr:uid="{00000000-0005-0000-0000-0000C0570000}"/>
    <cellStyle name="표준 2 3 2 3 2 2 2 2 2" xfId="22467" xr:uid="{00000000-0005-0000-0000-0000C1570000}"/>
    <cellStyle name="표준 2 3 2 3 2 2 2 2 2 2" xfId="22468" xr:uid="{00000000-0005-0000-0000-0000C2570000}"/>
    <cellStyle name="표준 2 3 2 3 2 2 2 2 3" xfId="22469" xr:uid="{00000000-0005-0000-0000-0000C3570000}"/>
    <cellStyle name="표준 2 3 2 3 2 2 2 3" xfId="22470" xr:uid="{00000000-0005-0000-0000-0000C4570000}"/>
    <cellStyle name="표준 2 3 2 3 2 2 2 3 2" xfId="22471" xr:uid="{00000000-0005-0000-0000-0000C5570000}"/>
    <cellStyle name="표준 2 3 2 3 2 2 2 3 2 2" xfId="22472" xr:uid="{00000000-0005-0000-0000-0000C6570000}"/>
    <cellStyle name="표준 2 3 2 3 2 2 2 3 3" xfId="22473" xr:uid="{00000000-0005-0000-0000-0000C7570000}"/>
    <cellStyle name="표준 2 3 2 3 2 2 2 4" xfId="22474" xr:uid="{00000000-0005-0000-0000-0000C8570000}"/>
    <cellStyle name="표준 2 3 2 3 2 2 2 4 2" xfId="22475" xr:uid="{00000000-0005-0000-0000-0000C9570000}"/>
    <cellStyle name="표준 2 3 2 3 2 2 2 4 2 2" xfId="22476" xr:uid="{00000000-0005-0000-0000-0000CA570000}"/>
    <cellStyle name="표준 2 3 2 3 2 2 2 4 3" xfId="22477" xr:uid="{00000000-0005-0000-0000-0000CB570000}"/>
    <cellStyle name="표준 2 3 2 3 2 2 2 5" xfId="22478" xr:uid="{00000000-0005-0000-0000-0000CC570000}"/>
    <cellStyle name="표준 2 3 2 3 2 2 2 5 2" xfId="22479" xr:uid="{00000000-0005-0000-0000-0000CD570000}"/>
    <cellStyle name="표준 2 3 2 3 2 2 2 6" xfId="22480" xr:uid="{00000000-0005-0000-0000-0000CE570000}"/>
    <cellStyle name="표준 2 3 2 3 2 2 3" xfId="22481" xr:uid="{00000000-0005-0000-0000-0000CF570000}"/>
    <cellStyle name="표준 2 3 2 3 2 2 3 2" xfId="22482" xr:uid="{00000000-0005-0000-0000-0000D0570000}"/>
    <cellStyle name="표준 2 3 2 3 2 2 3 2 2" xfId="22483" xr:uid="{00000000-0005-0000-0000-0000D1570000}"/>
    <cellStyle name="표준 2 3 2 3 2 2 3 3" xfId="22484" xr:uid="{00000000-0005-0000-0000-0000D2570000}"/>
    <cellStyle name="표준 2 3 2 3 2 2 4" xfId="22485" xr:uid="{00000000-0005-0000-0000-0000D3570000}"/>
    <cellStyle name="표준 2 3 2 3 2 2 4 2" xfId="22486" xr:uid="{00000000-0005-0000-0000-0000D4570000}"/>
    <cellStyle name="표준 2 3 2 3 2 2 4 2 2" xfId="22487" xr:uid="{00000000-0005-0000-0000-0000D5570000}"/>
    <cellStyle name="표준 2 3 2 3 2 2 4 3" xfId="22488" xr:uid="{00000000-0005-0000-0000-0000D6570000}"/>
    <cellStyle name="표준 2 3 2 3 2 2 5" xfId="22489" xr:uid="{00000000-0005-0000-0000-0000D7570000}"/>
    <cellStyle name="표준 2 3 2 3 2 2 5 2" xfId="22490" xr:uid="{00000000-0005-0000-0000-0000D8570000}"/>
    <cellStyle name="표준 2 3 2 3 2 2 5 2 2" xfId="22491" xr:uid="{00000000-0005-0000-0000-0000D9570000}"/>
    <cellStyle name="표준 2 3 2 3 2 2 5 3" xfId="22492" xr:uid="{00000000-0005-0000-0000-0000DA570000}"/>
    <cellStyle name="표준 2 3 2 3 2 2 6" xfId="22493" xr:uid="{00000000-0005-0000-0000-0000DB570000}"/>
    <cellStyle name="표준 2 3 2 3 2 2 6 2" xfId="22494" xr:uid="{00000000-0005-0000-0000-0000DC570000}"/>
    <cellStyle name="표준 2 3 2 3 2 2 6 2 2" xfId="22495" xr:uid="{00000000-0005-0000-0000-0000DD570000}"/>
    <cellStyle name="표준 2 3 2 3 2 2 6 3" xfId="22496" xr:uid="{00000000-0005-0000-0000-0000DE570000}"/>
    <cellStyle name="표준 2 3 2 3 2 2 7" xfId="22497" xr:uid="{00000000-0005-0000-0000-0000DF570000}"/>
    <cellStyle name="표준 2 3 2 3 2 2 7 2" xfId="22498" xr:uid="{00000000-0005-0000-0000-0000E0570000}"/>
    <cellStyle name="표준 2 3 2 3 2 2 8" xfId="22499" xr:uid="{00000000-0005-0000-0000-0000E1570000}"/>
    <cellStyle name="표준 2 3 2 3 2 2 9" xfId="22500" xr:uid="{00000000-0005-0000-0000-0000E2570000}"/>
    <cellStyle name="표준 2 3 2 3 2 3" xfId="22501" xr:uid="{00000000-0005-0000-0000-0000E3570000}"/>
    <cellStyle name="표준 2 3 2 3 2 3 2" xfId="22502" xr:uid="{00000000-0005-0000-0000-0000E4570000}"/>
    <cellStyle name="표준 2 3 2 3 2 3 2 2" xfId="22503" xr:uid="{00000000-0005-0000-0000-0000E5570000}"/>
    <cellStyle name="표준 2 3 2 3 2 3 2 2 2" xfId="22504" xr:uid="{00000000-0005-0000-0000-0000E6570000}"/>
    <cellStyle name="표준 2 3 2 3 2 3 2 3" xfId="22505" xr:uid="{00000000-0005-0000-0000-0000E7570000}"/>
    <cellStyle name="표준 2 3 2 3 2 3 3" xfId="22506" xr:uid="{00000000-0005-0000-0000-0000E8570000}"/>
    <cellStyle name="표준 2 3 2 3 2 3 3 2" xfId="22507" xr:uid="{00000000-0005-0000-0000-0000E9570000}"/>
    <cellStyle name="표준 2 3 2 3 2 3 3 2 2" xfId="22508" xr:uid="{00000000-0005-0000-0000-0000EA570000}"/>
    <cellStyle name="표준 2 3 2 3 2 3 3 3" xfId="22509" xr:uid="{00000000-0005-0000-0000-0000EB570000}"/>
    <cellStyle name="표준 2 3 2 3 2 3 4" xfId="22510" xr:uid="{00000000-0005-0000-0000-0000EC570000}"/>
    <cellStyle name="표준 2 3 2 3 2 3 4 2" xfId="22511" xr:uid="{00000000-0005-0000-0000-0000ED570000}"/>
    <cellStyle name="표준 2 3 2 3 2 3 4 2 2" xfId="22512" xr:uid="{00000000-0005-0000-0000-0000EE570000}"/>
    <cellStyle name="표준 2 3 2 3 2 3 4 3" xfId="22513" xr:uid="{00000000-0005-0000-0000-0000EF570000}"/>
    <cellStyle name="표준 2 3 2 3 2 3 5" xfId="22514" xr:uid="{00000000-0005-0000-0000-0000F0570000}"/>
    <cellStyle name="표준 2 3 2 3 2 3 5 2" xfId="22515" xr:uid="{00000000-0005-0000-0000-0000F1570000}"/>
    <cellStyle name="표준 2 3 2 3 2 3 6" xfId="22516" xr:uid="{00000000-0005-0000-0000-0000F2570000}"/>
    <cellStyle name="표준 2 3 2 3 2 4" xfId="22517" xr:uid="{00000000-0005-0000-0000-0000F3570000}"/>
    <cellStyle name="표준 2 3 2 3 2 4 2" xfId="22518" xr:uid="{00000000-0005-0000-0000-0000F4570000}"/>
    <cellStyle name="표준 2 3 2 3 2 4 2 2" xfId="22519" xr:uid="{00000000-0005-0000-0000-0000F5570000}"/>
    <cellStyle name="표준 2 3 2 3 2 4 2 2 2" xfId="22520" xr:uid="{00000000-0005-0000-0000-0000F6570000}"/>
    <cellStyle name="표준 2 3 2 3 2 4 2 3" xfId="22521" xr:uid="{00000000-0005-0000-0000-0000F7570000}"/>
    <cellStyle name="표준 2 3 2 3 2 4 3" xfId="22522" xr:uid="{00000000-0005-0000-0000-0000F8570000}"/>
    <cellStyle name="표준 2 3 2 3 2 4 3 2" xfId="22523" xr:uid="{00000000-0005-0000-0000-0000F9570000}"/>
    <cellStyle name="표준 2 3 2 3 2 4 3 2 2" xfId="22524" xr:uid="{00000000-0005-0000-0000-0000FA570000}"/>
    <cellStyle name="표준 2 3 2 3 2 4 3 3" xfId="22525" xr:uid="{00000000-0005-0000-0000-0000FB570000}"/>
    <cellStyle name="표준 2 3 2 3 2 4 4" xfId="22526" xr:uid="{00000000-0005-0000-0000-0000FC570000}"/>
    <cellStyle name="표준 2 3 2 3 2 4 4 2" xfId="22527" xr:uid="{00000000-0005-0000-0000-0000FD570000}"/>
    <cellStyle name="표준 2 3 2 3 2 4 4 2 2" xfId="22528" xr:uid="{00000000-0005-0000-0000-0000FE570000}"/>
    <cellStyle name="표준 2 3 2 3 2 4 4 3" xfId="22529" xr:uid="{00000000-0005-0000-0000-0000FF570000}"/>
    <cellStyle name="표준 2 3 2 3 2 4 5" xfId="22530" xr:uid="{00000000-0005-0000-0000-000000580000}"/>
    <cellStyle name="표준 2 3 2 3 2 4 5 2" xfId="22531" xr:uid="{00000000-0005-0000-0000-000001580000}"/>
    <cellStyle name="표준 2 3 2 3 2 4 6" xfId="22532" xr:uid="{00000000-0005-0000-0000-000002580000}"/>
    <cellStyle name="표준 2 3 2 3 2 5" xfId="22533" xr:uid="{00000000-0005-0000-0000-000003580000}"/>
    <cellStyle name="표준 2 3 2 3 2 5 2" xfId="22534" xr:uid="{00000000-0005-0000-0000-000004580000}"/>
    <cellStyle name="표준 2 3 2 3 2 5 2 2" xfId="22535" xr:uid="{00000000-0005-0000-0000-000005580000}"/>
    <cellStyle name="표준 2 3 2 3 2 5 3" xfId="22536" xr:uid="{00000000-0005-0000-0000-000006580000}"/>
    <cellStyle name="표준 2 3 2 3 2 6" xfId="22537" xr:uid="{00000000-0005-0000-0000-000007580000}"/>
    <cellStyle name="표준 2 3 2 3 2 6 2" xfId="22538" xr:uid="{00000000-0005-0000-0000-000008580000}"/>
    <cellStyle name="표준 2 3 2 3 2 6 2 2" xfId="22539" xr:uid="{00000000-0005-0000-0000-000009580000}"/>
    <cellStyle name="표준 2 3 2 3 2 6 3" xfId="22540" xr:uid="{00000000-0005-0000-0000-00000A580000}"/>
    <cellStyle name="표준 2 3 2 3 2 7" xfId="22541" xr:uid="{00000000-0005-0000-0000-00000B580000}"/>
    <cellStyle name="표준 2 3 2 3 2 7 2" xfId="22542" xr:uid="{00000000-0005-0000-0000-00000C580000}"/>
    <cellStyle name="표준 2 3 2 3 2 7 2 2" xfId="22543" xr:uid="{00000000-0005-0000-0000-00000D580000}"/>
    <cellStyle name="표준 2 3 2 3 2 7 3" xfId="22544" xr:uid="{00000000-0005-0000-0000-00000E580000}"/>
    <cellStyle name="표준 2 3 2 3 2 8" xfId="22545" xr:uid="{00000000-0005-0000-0000-00000F580000}"/>
    <cellStyle name="표준 2 3 2 3 2 8 2" xfId="22546" xr:uid="{00000000-0005-0000-0000-000010580000}"/>
    <cellStyle name="표준 2 3 2 3 2 8 2 2" xfId="22547" xr:uid="{00000000-0005-0000-0000-000011580000}"/>
    <cellStyle name="표준 2 3 2 3 2 8 3" xfId="22548" xr:uid="{00000000-0005-0000-0000-000012580000}"/>
    <cellStyle name="표준 2 3 2 3 2 9" xfId="22549" xr:uid="{00000000-0005-0000-0000-000013580000}"/>
    <cellStyle name="표준 2 3 2 3 2 9 2" xfId="22550" xr:uid="{00000000-0005-0000-0000-000014580000}"/>
    <cellStyle name="표준 2 3 2 3 3" xfId="22551" xr:uid="{00000000-0005-0000-0000-000015580000}"/>
    <cellStyle name="표준 2 3 2 3 3 2" xfId="22552" xr:uid="{00000000-0005-0000-0000-000016580000}"/>
    <cellStyle name="표준 2 3 2 3 3 2 2" xfId="22553" xr:uid="{00000000-0005-0000-0000-000017580000}"/>
    <cellStyle name="표준 2 3 2 3 3 2 2 2" xfId="22554" xr:uid="{00000000-0005-0000-0000-000018580000}"/>
    <cellStyle name="표준 2 3 2 3 3 2 2 2 2" xfId="22555" xr:uid="{00000000-0005-0000-0000-000019580000}"/>
    <cellStyle name="표준 2 3 2 3 3 2 2 3" xfId="22556" xr:uid="{00000000-0005-0000-0000-00001A580000}"/>
    <cellStyle name="표준 2 3 2 3 3 2 3" xfId="22557" xr:uid="{00000000-0005-0000-0000-00001B580000}"/>
    <cellStyle name="표준 2 3 2 3 3 2 3 2" xfId="22558" xr:uid="{00000000-0005-0000-0000-00001C580000}"/>
    <cellStyle name="표준 2 3 2 3 3 2 3 2 2" xfId="22559" xr:uid="{00000000-0005-0000-0000-00001D580000}"/>
    <cellStyle name="표준 2 3 2 3 3 2 3 3" xfId="22560" xr:uid="{00000000-0005-0000-0000-00001E580000}"/>
    <cellStyle name="표준 2 3 2 3 3 2 4" xfId="22561" xr:uid="{00000000-0005-0000-0000-00001F580000}"/>
    <cellStyle name="표준 2 3 2 3 3 2 4 2" xfId="22562" xr:uid="{00000000-0005-0000-0000-000020580000}"/>
    <cellStyle name="표준 2 3 2 3 3 2 4 2 2" xfId="22563" xr:uid="{00000000-0005-0000-0000-000021580000}"/>
    <cellStyle name="표준 2 3 2 3 3 2 4 3" xfId="22564" xr:uid="{00000000-0005-0000-0000-000022580000}"/>
    <cellStyle name="표준 2 3 2 3 3 2 5" xfId="22565" xr:uid="{00000000-0005-0000-0000-000023580000}"/>
    <cellStyle name="표준 2 3 2 3 3 2 5 2" xfId="22566" xr:uid="{00000000-0005-0000-0000-000024580000}"/>
    <cellStyle name="표준 2 3 2 3 3 2 6" xfId="22567" xr:uid="{00000000-0005-0000-0000-000025580000}"/>
    <cellStyle name="표준 2 3 2 3 3 3" xfId="22568" xr:uid="{00000000-0005-0000-0000-000026580000}"/>
    <cellStyle name="표준 2 3 2 3 3 3 2" xfId="22569" xr:uid="{00000000-0005-0000-0000-000027580000}"/>
    <cellStyle name="표준 2 3 2 3 3 3 2 2" xfId="22570" xr:uid="{00000000-0005-0000-0000-000028580000}"/>
    <cellStyle name="표준 2 3 2 3 3 3 3" xfId="22571" xr:uid="{00000000-0005-0000-0000-000029580000}"/>
    <cellStyle name="표준 2 3 2 3 3 4" xfId="22572" xr:uid="{00000000-0005-0000-0000-00002A580000}"/>
    <cellStyle name="표준 2 3 2 3 3 4 2" xfId="22573" xr:uid="{00000000-0005-0000-0000-00002B580000}"/>
    <cellStyle name="표준 2 3 2 3 3 4 2 2" xfId="22574" xr:uid="{00000000-0005-0000-0000-00002C580000}"/>
    <cellStyle name="표준 2 3 2 3 3 4 3" xfId="22575" xr:uid="{00000000-0005-0000-0000-00002D580000}"/>
    <cellStyle name="표준 2 3 2 3 3 5" xfId="22576" xr:uid="{00000000-0005-0000-0000-00002E580000}"/>
    <cellStyle name="표준 2 3 2 3 3 5 2" xfId="22577" xr:uid="{00000000-0005-0000-0000-00002F580000}"/>
    <cellStyle name="표준 2 3 2 3 3 5 2 2" xfId="22578" xr:uid="{00000000-0005-0000-0000-000030580000}"/>
    <cellStyle name="표준 2 3 2 3 3 5 3" xfId="22579" xr:uid="{00000000-0005-0000-0000-000031580000}"/>
    <cellStyle name="표준 2 3 2 3 3 6" xfId="22580" xr:uid="{00000000-0005-0000-0000-000032580000}"/>
    <cellStyle name="표준 2 3 2 3 3 6 2" xfId="22581" xr:uid="{00000000-0005-0000-0000-000033580000}"/>
    <cellStyle name="표준 2 3 2 3 3 6 2 2" xfId="22582" xr:uid="{00000000-0005-0000-0000-000034580000}"/>
    <cellStyle name="표준 2 3 2 3 3 6 3" xfId="22583" xr:uid="{00000000-0005-0000-0000-000035580000}"/>
    <cellStyle name="표준 2 3 2 3 3 7" xfId="22584" xr:uid="{00000000-0005-0000-0000-000036580000}"/>
    <cellStyle name="표준 2 3 2 3 3 7 2" xfId="22585" xr:uid="{00000000-0005-0000-0000-000037580000}"/>
    <cellStyle name="표준 2 3 2 3 3 8" xfId="22586" xr:uid="{00000000-0005-0000-0000-000038580000}"/>
    <cellStyle name="표준 2 3 2 3 3 9" xfId="22587" xr:uid="{00000000-0005-0000-0000-000039580000}"/>
    <cellStyle name="표준 2 3 2 3 4" xfId="22588" xr:uid="{00000000-0005-0000-0000-00003A580000}"/>
    <cellStyle name="표준 2 3 2 3 4 2" xfId="22589" xr:uid="{00000000-0005-0000-0000-00003B580000}"/>
    <cellStyle name="표준 2 3 2 3 4 2 2" xfId="22590" xr:uid="{00000000-0005-0000-0000-00003C580000}"/>
    <cellStyle name="표준 2 3 2 3 4 2 2 2" xfId="22591" xr:uid="{00000000-0005-0000-0000-00003D580000}"/>
    <cellStyle name="표준 2 3 2 3 4 2 2 2 2" xfId="22592" xr:uid="{00000000-0005-0000-0000-00003E580000}"/>
    <cellStyle name="표준 2 3 2 3 4 2 2 3" xfId="22593" xr:uid="{00000000-0005-0000-0000-00003F580000}"/>
    <cellStyle name="표준 2 3 2 3 4 2 3" xfId="22594" xr:uid="{00000000-0005-0000-0000-000040580000}"/>
    <cellStyle name="표준 2 3 2 3 4 2 3 2" xfId="22595" xr:uid="{00000000-0005-0000-0000-000041580000}"/>
    <cellStyle name="표준 2 3 2 3 4 2 3 2 2" xfId="22596" xr:uid="{00000000-0005-0000-0000-000042580000}"/>
    <cellStyle name="표준 2 3 2 3 4 2 3 3" xfId="22597" xr:uid="{00000000-0005-0000-0000-000043580000}"/>
    <cellStyle name="표준 2 3 2 3 4 2 4" xfId="22598" xr:uid="{00000000-0005-0000-0000-000044580000}"/>
    <cellStyle name="표준 2 3 2 3 4 2 4 2" xfId="22599" xr:uid="{00000000-0005-0000-0000-000045580000}"/>
    <cellStyle name="표준 2 3 2 3 4 2 4 2 2" xfId="22600" xr:uid="{00000000-0005-0000-0000-000046580000}"/>
    <cellStyle name="표준 2 3 2 3 4 2 4 3" xfId="22601" xr:uid="{00000000-0005-0000-0000-000047580000}"/>
    <cellStyle name="표준 2 3 2 3 4 2 5" xfId="22602" xr:uid="{00000000-0005-0000-0000-000048580000}"/>
    <cellStyle name="표준 2 3 2 3 4 2 5 2" xfId="22603" xr:uid="{00000000-0005-0000-0000-000049580000}"/>
    <cellStyle name="표준 2 3 2 3 4 2 6" xfId="22604" xr:uid="{00000000-0005-0000-0000-00004A580000}"/>
    <cellStyle name="표준 2 3 2 3 4 3" xfId="22605" xr:uid="{00000000-0005-0000-0000-00004B580000}"/>
    <cellStyle name="표준 2 3 2 3 4 3 2" xfId="22606" xr:uid="{00000000-0005-0000-0000-00004C580000}"/>
    <cellStyle name="표준 2 3 2 3 4 3 2 2" xfId="22607" xr:uid="{00000000-0005-0000-0000-00004D580000}"/>
    <cellStyle name="표준 2 3 2 3 4 3 3" xfId="22608" xr:uid="{00000000-0005-0000-0000-00004E580000}"/>
    <cellStyle name="표준 2 3 2 3 4 4" xfId="22609" xr:uid="{00000000-0005-0000-0000-00004F580000}"/>
    <cellStyle name="표준 2 3 2 3 4 4 2" xfId="22610" xr:uid="{00000000-0005-0000-0000-000050580000}"/>
    <cellStyle name="표준 2 3 2 3 4 4 2 2" xfId="22611" xr:uid="{00000000-0005-0000-0000-000051580000}"/>
    <cellStyle name="표준 2 3 2 3 4 4 3" xfId="22612" xr:uid="{00000000-0005-0000-0000-000052580000}"/>
    <cellStyle name="표준 2 3 2 3 4 5" xfId="22613" xr:uid="{00000000-0005-0000-0000-000053580000}"/>
    <cellStyle name="표준 2 3 2 3 4 5 2" xfId="22614" xr:uid="{00000000-0005-0000-0000-000054580000}"/>
    <cellStyle name="표준 2 3 2 3 4 5 2 2" xfId="22615" xr:uid="{00000000-0005-0000-0000-000055580000}"/>
    <cellStyle name="표준 2 3 2 3 4 5 3" xfId="22616" xr:uid="{00000000-0005-0000-0000-000056580000}"/>
    <cellStyle name="표준 2 3 2 3 4 6" xfId="22617" xr:uid="{00000000-0005-0000-0000-000057580000}"/>
    <cellStyle name="표준 2 3 2 3 4 6 2" xfId="22618" xr:uid="{00000000-0005-0000-0000-000058580000}"/>
    <cellStyle name="표준 2 3 2 3 4 7" xfId="22619" xr:uid="{00000000-0005-0000-0000-000059580000}"/>
    <cellStyle name="표준 2 3 2 3 4 8" xfId="22620" xr:uid="{00000000-0005-0000-0000-00005A580000}"/>
    <cellStyle name="표준 2 3 2 3 5" xfId="22621" xr:uid="{00000000-0005-0000-0000-00005B580000}"/>
    <cellStyle name="표준 2 3 2 3 5 2" xfId="22622" xr:uid="{00000000-0005-0000-0000-00005C580000}"/>
    <cellStyle name="표준 2 3 2 3 5 2 2" xfId="22623" xr:uid="{00000000-0005-0000-0000-00005D580000}"/>
    <cellStyle name="표준 2 3 2 3 5 2 2 2" xfId="22624" xr:uid="{00000000-0005-0000-0000-00005E580000}"/>
    <cellStyle name="표준 2 3 2 3 5 2 3" xfId="22625" xr:uid="{00000000-0005-0000-0000-00005F580000}"/>
    <cellStyle name="표준 2 3 2 3 5 3" xfId="22626" xr:uid="{00000000-0005-0000-0000-000060580000}"/>
    <cellStyle name="표준 2 3 2 3 5 3 2" xfId="22627" xr:uid="{00000000-0005-0000-0000-000061580000}"/>
    <cellStyle name="표준 2 3 2 3 5 3 2 2" xfId="22628" xr:uid="{00000000-0005-0000-0000-000062580000}"/>
    <cellStyle name="표준 2 3 2 3 5 3 3" xfId="22629" xr:uid="{00000000-0005-0000-0000-000063580000}"/>
    <cellStyle name="표준 2 3 2 3 5 4" xfId="22630" xr:uid="{00000000-0005-0000-0000-000064580000}"/>
    <cellStyle name="표준 2 3 2 3 5 4 2" xfId="22631" xr:uid="{00000000-0005-0000-0000-000065580000}"/>
    <cellStyle name="표준 2 3 2 3 5 4 2 2" xfId="22632" xr:uid="{00000000-0005-0000-0000-000066580000}"/>
    <cellStyle name="표준 2 3 2 3 5 4 3" xfId="22633" xr:uid="{00000000-0005-0000-0000-000067580000}"/>
    <cellStyle name="표준 2 3 2 3 5 5" xfId="22634" xr:uid="{00000000-0005-0000-0000-000068580000}"/>
    <cellStyle name="표준 2 3 2 3 5 5 2" xfId="22635" xr:uid="{00000000-0005-0000-0000-000069580000}"/>
    <cellStyle name="표준 2 3 2 3 5 6" xfId="22636" xr:uid="{00000000-0005-0000-0000-00006A580000}"/>
    <cellStyle name="표준 2 3 2 3 6" xfId="22637" xr:uid="{00000000-0005-0000-0000-00006B580000}"/>
    <cellStyle name="표준 2 3 2 3 6 2" xfId="22638" xr:uid="{00000000-0005-0000-0000-00006C580000}"/>
    <cellStyle name="표준 2 3 2 3 6 2 2" xfId="22639" xr:uid="{00000000-0005-0000-0000-00006D580000}"/>
    <cellStyle name="표준 2 3 2 3 6 2 2 2" xfId="22640" xr:uid="{00000000-0005-0000-0000-00006E580000}"/>
    <cellStyle name="표준 2 3 2 3 6 2 3" xfId="22641" xr:uid="{00000000-0005-0000-0000-00006F580000}"/>
    <cellStyle name="표준 2 3 2 3 6 3" xfId="22642" xr:uid="{00000000-0005-0000-0000-000070580000}"/>
    <cellStyle name="표준 2 3 2 3 6 3 2" xfId="22643" xr:uid="{00000000-0005-0000-0000-000071580000}"/>
    <cellStyle name="표준 2 3 2 3 6 3 2 2" xfId="22644" xr:uid="{00000000-0005-0000-0000-000072580000}"/>
    <cellStyle name="표준 2 3 2 3 6 3 3" xfId="22645" xr:uid="{00000000-0005-0000-0000-000073580000}"/>
    <cellStyle name="표준 2 3 2 3 6 4" xfId="22646" xr:uid="{00000000-0005-0000-0000-000074580000}"/>
    <cellStyle name="표준 2 3 2 3 6 4 2" xfId="22647" xr:uid="{00000000-0005-0000-0000-000075580000}"/>
    <cellStyle name="표준 2 3 2 3 6 4 2 2" xfId="22648" xr:uid="{00000000-0005-0000-0000-000076580000}"/>
    <cellStyle name="표준 2 3 2 3 6 4 3" xfId="22649" xr:uid="{00000000-0005-0000-0000-000077580000}"/>
    <cellStyle name="표준 2 3 2 3 6 5" xfId="22650" xr:uid="{00000000-0005-0000-0000-000078580000}"/>
    <cellStyle name="표준 2 3 2 3 6 5 2" xfId="22651" xr:uid="{00000000-0005-0000-0000-000079580000}"/>
    <cellStyle name="표준 2 3 2 3 6 6" xfId="22652" xr:uid="{00000000-0005-0000-0000-00007A580000}"/>
    <cellStyle name="표준 2 3 2 3 7" xfId="22653" xr:uid="{00000000-0005-0000-0000-00007B580000}"/>
    <cellStyle name="표준 2 3 2 3 7 2" xfId="22654" xr:uid="{00000000-0005-0000-0000-00007C580000}"/>
    <cellStyle name="표준 2 3 2 3 7 2 2" xfId="22655" xr:uid="{00000000-0005-0000-0000-00007D580000}"/>
    <cellStyle name="표준 2 3 2 3 7 3" xfId="22656" xr:uid="{00000000-0005-0000-0000-00007E580000}"/>
    <cellStyle name="표준 2 3 2 3 8" xfId="22657" xr:uid="{00000000-0005-0000-0000-00007F580000}"/>
    <cellStyle name="표준 2 3 2 3 8 2" xfId="22658" xr:uid="{00000000-0005-0000-0000-000080580000}"/>
    <cellStyle name="표준 2 3 2 3 8 2 2" xfId="22659" xr:uid="{00000000-0005-0000-0000-000081580000}"/>
    <cellStyle name="표준 2 3 2 3 8 3" xfId="22660" xr:uid="{00000000-0005-0000-0000-000082580000}"/>
    <cellStyle name="표준 2 3 2 3 9" xfId="22661" xr:uid="{00000000-0005-0000-0000-000083580000}"/>
    <cellStyle name="표준 2 3 2 3 9 2" xfId="22662" xr:uid="{00000000-0005-0000-0000-000084580000}"/>
    <cellStyle name="표준 2 3 2 3 9 2 2" xfId="22663" xr:uid="{00000000-0005-0000-0000-000085580000}"/>
    <cellStyle name="표준 2 3 2 3 9 3" xfId="22664" xr:uid="{00000000-0005-0000-0000-000086580000}"/>
    <cellStyle name="표준 2 3 2 4" xfId="22665" xr:uid="{00000000-0005-0000-0000-000087580000}"/>
    <cellStyle name="표준 2 3 2 4 10" xfId="22666" xr:uid="{00000000-0005-0000-0000-000088580000}"/>
    <cellStyle name="표준 2 3 2 4 11" xfId="22667" xr:uid="{00000000-0005-0000-0000-000089580000}"/>
    <cellStyle name="표준 2 3 2 4 2" xfId="22668" xr:uid="{00000000-0005-0000-0000-00008A580000}"/>
    <cellStyle name="표준 2 3 2 4 2 2" xfId="22669" xr:uid="{00000000-0005-0000-0000-00008B580000}"/>
    <cellStyle name="표준 2 3 2 4 2 2 2" xfId="22670" xr:uid="{00000000-0005-0000-0000-00008C580000}"/>
    <cellStyle name="표준 2 3 2 4 2 2 2 2" xfId="22671" xr:uid="{00000000-0005-0000-0000-00008D580000}"/>
    <cellStyle name="표준 2 3 2 4 2 2 2 2 2" xfId="22672" xr:uid="{00000000-0005-0000-0000-00008E580000}"/>
    <cellStyle name="표준 2 3 2 4 2 2 2 3" xfId="22673" xr:uid="{00000000-0005-0000-0000-00008F580000}"/>
    <cellStyle name="표준 2 3 2 4 2 2 3" xfId="22674" xr:uid="{00000000-0005-0000-0000-000090580000}"/>
    <cellStyle name="표준 2 3 2 4 2 2 3 2" xfId="22675" xr:uid="{00000000-0005-0000-0000-000091580000}"/>
    <cellStyle name="표준 2 3 2 4 2 2 3 2 2" xfId="22676" xr:uid="{00000000-0005-0000-0000-000092580000}"/>
    <cellStyle name="표준 2 3 2 4 2 2 3 3" xfId="22677" xr:uid="{00000000-0005-0000-0000-000093580000}"/>
    <cellStyle name="표준 2 3 2 4 2 2 4" xfId="22678" xr:uid="{00000000-0005-0000-0000-000094580000}"/>
    <cellStyle name="표준 2 3 2 4 2 2 4 2" xfId="22679" xr:uid="{00000000-0005-0000-0000-000095580000}"/>
    <cellStyle name="표준 2 3 2 4 2 2 4 2 2" xfId="22680" xr:uid="{00000000-0005-0000-0000-000096580000}"/>
    <cellStyle name="표준 2 3 2 4 2 2 4 3" xfId="22681" xr:uid="{00000000-0005-0000-0000-000097580000}"/>
    <cellStyle name="표준 2 3 2 4 2 2 5" xfId="22682" xr:uid="{00000000-0005-0000-0000-000098580000}"/>
    <cellStyle name="표준 2 3 2 4 2 2 5 2" xfId="22683" xr:uid="{00000000-0005-0000-0000-000099580000}"/>
    <cellStyle name="표준 2 3 2 4 2 2 6" xfId="22684" xr:uid="{00000000-0005-0000-0000-00009A580000}"/>
    <cellStyle name="표준 2 3 2 4 2 3" xfId="22685" xr:uid="{00000000-0005-0000-0000-00009B580000}"/>
    <cellStyle name="표준 2 3 2 4 2 3 2" xfId="22686" xr:uid="{00000000-0005-0000-0000-00009C580000}"/>
    <cellStyle name="표준 2 3 2 4 2 3 2 2" xfId="22687" xr:uid="{00000000-0005-0000-0000-00009D580000}"/>
    <cellStyle name="표준 2 3 2 4 2 3 3" xfId="22688" xr:uid="{00000000-0005-0000-0000-00009E580000}"/>
    <cellStyle name="표준 2 3 2 4 2 4" xfId="22689" xr:uid="{00000000-0005-0000-0000-00009F580000}"/>
    <cellStyle name="표준 2 3 2 4 2 4 2" xfId="22690" xr:uid="{00000000-0005-0000-0000-0000A0580000}"/>
    <cellStyle name="표준 2 3 2 4 2 4 2 2" xfId="22691" xr:uid="{00000000-0005-0000-0000-0000A1580000}"/>
    <cellStyle name="표준 2 3 2 4 2 4 3" xfId="22692" xr:uid="{00000000-0005-0000-0000-0000A2580000}"/>
    <cellStyle name="표준 2 3 2 4 2 5" xfId="22693" xr:uid="{00000000-0005-0000-0000-0000A3580000}"/>
    <cellStyle name="표준 2 3 2 4 2 5 2" xfId="22694" xr:uid="{00000000-0005-0000-0000-0000A4580000}"/>
    <cellStyle name="표준 2 3 2 4 2 5 2 2" xfId="22695" xr:uid="{00000000-0005-0000-0000-0000A5580000}"/>
    <cellStyle name="표준 2 3 2 4 2 5 3" xfId="22696" xr:uid="{00000000-0005-0000-0000-0000A6580000}"/>
    <cellStyle name="표준 2 3 2 4 2 6" xfId="22697" xr:uid="{00000000-0005-0000-0000-0000A7580000}"/>
    <cellStyle name="표준 2 3 2 4 2 6 2" xfId="22698" xr:uid="{00000000-0005-0000-0000-0000A8580000}"/>
    <cellStyle name="표준 2 3 2 4 2 6 2 2" xfId="22699" xr:uid="{00000000-0005-0000-0000-0000A9580000}"/>
    <cellStyle name="표준 2 3 2 4 2 6 3" xfId="22700" xr:uid="{00000000-0005-0000-0000-0000AA580000}"/>
    <cellStyle name="표준 2 3 2 4 2 7" xfId="22701" xr:uid="{00000000-0005-0000-0000-0000AB580000}"/>
    <cellStyle name="표준 2 3 2 4 2 7 2" xfId="22702" xr:uid="{00000000-0005-0000-0000-0000AC580000}"/>
    <cellStyle name="표준 2 3 2 4 2 8" xfId="22703" xr:uid="{00000000-0005-0000-0000-0000AD580000}"/>
    <cellStyle name="표준 2 3 2 4 2 9" xfId="22704" xr:uid="{00000000-0005-0000-0000-0000AE580000}"/>
    <cellStyle name="표준 2 3 2 4 3" xfId="22705" xr:uid="{00000000-0005-0000-0000-0000AF580000}"/>
    <cellStyle name="표준 2 3 2 4 3 2" xfId="22706" xr:uid="{00000000-0005-0000-0000-0000B0580000}"/>
    <cellStyle name="표준 2 3 2 4 3 2 2" xfId="22707" xr:uid="{00000000-0005-0000-0000-0000B1580000}"/>
    <cellStyle name="표준 2 3 2 4 3 2 2 2" xfId="22708" xr:uid="{00000000-0005-0000-0000-0000B2580000}"/>
    <cellStyle name="표준 2 3 2 4 3 2 3" xfId="22709" xr:uid="{00000000-0005-0000-0000-0000B3580000}"/>
    <cellStyle name="표준 2 3 2 4 3 3" xfId="22710" xr:uid="{00000000-0005-0000-0000-0000B4580000}"/>
    <cellStyle name="표준 2 3 2 4 3 3 2" xfId="22711" xr:uid="{00000000-0005-0000-0000-0000B5580000}"/>
    <cellStyle name="표준 2 3 2 4 3 3 2 2" xfId="22712" xr:uid="{00000000-0005-0000-0000-0000B6580000}"/>
    <cellStyle name="표준 2 3 2 4 3 3 3" xfId="22713" xr:uid="{00000000-0005-0000-0000-0000B7580000}"/>
    <cellStyle name="표준 2 3 2 4 3 4" xfId="22714" xr:uid="{00000000-0005-0000-0000-0000B8580000}"/>
    <cellStyle name="표준 2 3 2 4 3 4 2" xfId="22715" xr:uid="{00000000-0005-0000-0000-0000B9580000}"/>
    <cellStyle name="표준 2 3 2 4 3 4 2 2" xfId="22716" xr:uid="{00000000-0005-0000-0000-0000BA580000}"/>
    <cellStyle name="표준 2 3 2 4 3 4 3" xfId="22717" xr:uid="{00000000-0005-0000-0000-0000BB580000}"/>
    <cellStyle name="표준 2 3 2 4 3 5" xfId="22718" xr:uid="{00000000-0005-0000-0000-0000BC580000}"/>
    <cellStyle name="표준 2 3 2 4 3 5 2" xfId="22719" xr:uid="{00000000-0005-0000-0000-0000BD580000}"/>
    <cellStyle name="표준 2 3 2 4 3 6" xfId="22720" xr:uid="{00000000-0005-0000-0000-0000BE580000}"/>
    <cellStyle name="표준 2 3 2 4 4" xfId="22721" xr:uid="{00000000-0005-0000-0000-0000BF580000}"/>
    <cellStyle name="표준 2 3 2 4 4 2" xfId="22722" xr:uid="{00000000-0005-0000-0000-0000C0580000}"/>
    <cellStyle name="표준 2 3 2 4 4 2 2" xfId="22723" xr:uid="{00000000-0005-0000-0000-0000C1580000}"/>
    <cellStyle name="표준 2 3 2 4 4 2 2 2" xfId="22724" xr:uid="{00000000-0005-0000-0000-0000C2580000}"/>
    <cellStyle name="표준 2 3 2 4 4 2 3" xfId="22725" xr:uid="{00000000-0005-0000-0000-0000C3580000}"/>
    <cellStyle name="표준 2 3 2 4 4 3" xfId="22726" xr:uid="{00000000-0005-0000-0000-0000C4580000}"/>
    <cellStyle name="표준 2 3 2 4 4 3 2" xfId="22727" xr:uid="{00000000-0005-0000-0000-0000C5580000}"/>
    <cellStyle name="표준 2 3 2 4 4 3 2 2" xfId="22728" xr:uid="{00000000-0005-0000-0000-0000C6580000}"/>
    <cellStyle name="표준 2 3 2 4 4 3 3" xfId="22729" xr:uid="{00000000-0005-0000-0000-0000C7580000}"/>
    <cellStyle name="표준 2 3 2 4 4 4" xfId="22730" xr:uid="{00000000-0005-0000-0000-0000C8580000}"/>
    <cellStyle name="표준 2 3 2 4 4 4 2" xfId="22731" xr:uid="{00000000-0005-0000-0000-0000C9580000}"/>
    <cellStyle name="표준 2 3 2 4 4 4 2 2" xfId="22732" xr:uid="{00000000-0005-0000-0000-0000CA580000}"/>
    <cellStyle name="표준 2 3 2 4 4 4 3" xfId="22733" xr:uid="{00000000-0005-0000-0000-0000CB580000}"/>
    <cellStyle name="표준 2 3 2 4 4 5" xfId="22734" xr:uid="{00000000-0005-0000-0000-0000CC580000}"/>
    <cellStyle name="표준 2 3 2 4 4 5 2" xfId="22735" xr:uid="{00000000-0005-0000-0000-0000CD580000}"/>
    <cellStyle name="표준 2 3 2 4 4 6" xfId="22736" xr:uid="{00000000-0005-0000-0000-0000CE580000}"/>
    <cellStyle name="표준 2 3 2 4 5" xfId="22737" xr:uid="{00000000-0005-0000-0000-0000CF580000}"/>
    <cellStyle name="표준 2 3 2 4 5 2" xfId="22738" xr:uid="{00000000-0005-0000-0000-0000D0580000}"/>
    <cellStyle name="표준 2 3 2 4 5 2 2" xfId="22739" xr:uid="{00000000-0005-0000-0000-0000D1580000}"/>
    <cellStyle name="표준 2 3 2 4 5 3" xfId="22740" xr:uid="{00000000-0005-0000-0000-0000D2580000}"/>
    <cellStyle name="표준 2 3 2 4 6" xfId="22741" xr:uid="{00000000-0005-0000-0000-0000D3580000}"/>
    <cellStyle name="표준 2 3 2 4 6 2" xfId="22742" xr:uid="{00000000-0005-0000-0000-0000D4580000}"/>
    <cellStyle name="표준 2 3 2 4 6 2 2" xfId="22743" xr:uid="{00000000-0005-0000-0000-0000D5580000}"/>
    <cellStyle name="표준 2 3 2 4 6 3" xfId="22744" xr:uid="{00000000-0005-0000-0000-0000D6580000}"/>
    <cellStyle name="표준 2 3 2 4 7" xfId="22745" xr:uid="{00000000-0005-0000-0000-0000D7580000}"/>
    <cellStyle name="표준 2 3 2 4 7 2" xfId="22746" xr:uid="{00000000-0005-0000-0000-0000D8580000}"/>
    <cellStyle name="표준 2 3 2 4 7 2 2" xfId="22747" xr:uid="{00000000-0005-0000-0000-0000D9580000}"/>
    <cellStyle name="표준 2 3 2 4 7 3" xfId="22748" xr:uid="{00000000-0005-0000-0000-0000DA580000}"/>
    <cellStyle name="표준 2 3 2 4 8" xfId="22749" xr:uid="{00000000-0005-0000-0000-0000DB580000}"/>
    <cellStyle name="표준 2 3 2 4 8 2" xfId="22750" xr:uid="{00000000-0005-0000-0000-0000DC580000}"/>
    <cellStyle name="표준 2 3 2 4 8 2 2" xfId="22751" xr:uid="{00000000-0005-0000-0000-0000DD580000}"/>
    <cellStyle name="표준 2 3 2 4 8 3" xfId="22752" xr:uid="{00000000-0005-0000-0000-0000DE580000}"/>
    <cellStyle name="표준 2 3 2 4 9" xfId="22753" xr:uid="{00000000-0005-0000-0000-0000DF580000}"/>
    <cellStyle name="표준 2 3 2 4 9 2" xfId="22754" xr:uid="{00000000-0005-0000-0000-0000E0580000}"/>
    <cellStyle name="표준 2 3 2 5" xfId="22755" xr:uid="{00000000-0005-0000-0000-0000E1580000}"/>
    <cellStyle name="표준 2 3 2 5 10" xfId="22756" xr:uid="{00000000-0005-0000-0000-0000E2580000}"/>
    <cellStyle name="표준 2 3 2 5 2" xfId="22757" xr:uid="{00000000-0005-0000-0000-0000E3580000}"/>
    <cellStyle name="표준 2 3 2 5 2 2" xfId="22758" xr:uid="{00000000-0005-0000-0000-0000E4580000}"/>
    <cellStyle name="표준 2 3 2 5 2 2 2" xfId="22759" xr:uid="{00000000-0005-0000-0000-0000E5580000}"/>
    <cellStyle name="표준 2 3 2 5 2 2 2 2" xfId="22760" xr:uid="{00000000-0005-0000-0000-0000E6580000}"/>
    <cellStyle name="표준 2 3 2 5 2 2 2 2 2" xfId="22761" xr:uid="{00000000-0005-0000-0000-0000E7580000}"/>
    <cellStyle name="표준 2 3 2 5 2 2 2 3" xfId="22762" xr:uid="{00000000-0005-0000-0000-0000E8580000}"/>
    <cellStyle name="표준 2 3 2 5 2 2 3" xfId="22763" xr:uid="{00000000-0005-0000-0000-0000E9580000}"/>
    <cellStyle name="표준 2 3 2 5 2 2 3 2" xfId="22764" xr:uid="{00000000-0005-0000-0000-0000EA580000}"/>
    <cellStyle name="표준 2 3 2 5 2 2 3 2 2" xfId="22765" xr:uid="{00000000-0005-0000-0000-0000EB580000}"/>
    <cellStyle name="표준 2 3 2 5 2 2 3 3" xfId="22766" xr:uid="{00000000-0005-0000-0000-0000EC580000}"/>
    <cellStyle name="표준 2 3 2 5 2 2 4" xfId="22767" xr:uid="{00000000-0005-0000-0000-0000ED580000}"/>
    <cellStyle name="표준 2 3 2 5 2 2 4 2" xfId="22768" xr:uid="{00000000-0005-0000-0000-0000EE580000}"/>
    <cellStyle name="표준 2 3 2 5 2 2 4 2 2" xfId="22769" xr:uid="{00000000-0005-0000-0000-0000EF580000}"/>
    <cellStyle name="표준 2 3 2 5 2 2 4 3" xfId="22770" xr:uid="{00000000-0005-0000-0000-0000F0580000}"/>
    <cellStyle name="표준 2 3 2 5 2 2 5" xfId="22771" xr:uid="{00000000-0005-0000-0000-0000F1580000}"/>
    <cellStyle name="표준 2 3 2 5 2 2 5 2" xfId="22772" xr:uid="{00000000-0005-0000-0000-0000F2580000}"/>
    <cellStyle name="표준 2 3 2 5 2 2 6" xfId="22773" xr:uid="{00000000-0005-0000-0000-0000F3580000}"/>
    <cellStyle name="표준 2 3 2 5 2 3" xfId="22774" xr:uid="{00000000-0005-0000-0000-0000F4580000}"/>
    <cellStyle name="표준 2 3 2 5 2 3 2" xfId="22775" xr:uid="{00000000-0005-0000-0000-0000F5580000}"/>
    <cellStyle name="표준 2 3 2 5 2 3 2 2" xfId="22776" xr:uid="{00000000-0005-0000-0000-0000F6580000}"/>
    <cellStyle name="표준 2 3 2 5 2 3 3" xfId="22777" xr:uid="{00000000-0005-0000-0000-0000F7580000}"/>
    <cellStyle name="표준 2 3 2 5 2 4" xfId="22778" xr:uid="{00000000-0005-0000-0000-0000F8580000}"/>
    <cellStyle name="표준 2 3 2 5 2 4 2" xfId="22779" xr:uid="{00000000-0005-0000-0000-0000F9580000}"/>
    <cellStyle name="표준 2 3 2 5 2 4 2 2" xfId="22780" xr:uid="{00000000-0005-0000-0000-0000FA580000}"/>
    <cellStyle name="표준 2 3 2 5 2 4 3" xfId="22781" xr:uid="{00000000-0005-0000-0000-0000FB580000}"/>
    <cellStyle name="표준 2 3 2 5 2 5" xfId="22782" xr:uid="{00000000-0005-0000-0000-0000FC580000}"/>
    <cellStyle name="표준 2 3 2 5 2 5 2" xfId="22783" xr:uid="{00000000-0005-0000-0000-0000FD580000}"/>
    <cellStyle name="표준 2 3 2 5 2 5 2 2" xfId="22784" xr:uid="{00000000-0005-0000-0000-0000FE580000}"/>
    <cellStyle name="표준 2 3 2 5 2 5 3" xfId="22785" xr:uid="{00000000-0005-0000-0000-0000FF580000}"/>
    <cellStyle name="표준 2 3 2 5 2 6" xfId="22786" xr:uid="{00000000-0005-0000-0000-000000590000}"/>
    <cellStyle name="표준 2 3 2 5 2 6 2" xfId="22787" xr:uid="{00000000-0005-0000-0000-000001590000}"/>
    <cellStyle name="표준 2 3 2 5 2 7" xfId="22788" xr:uid="{00000000-0005-0000-0000-000002590000}"/>
    <cellStyle name="표준 2 3 2 5 2 8" xfId="22789" xr:uid="{00000000-0005-0000-0000-000003590000}"/>
    <cellStyle name="표준 2 3 2 5 3" xfId="22790" xr:uid="{00000000-0005-0000-0000-000004590000}"/>
    <cellStyle name="표준 2 3 2 5 3 2" xfId="22791" xr:uid="{00000000-0005-0000-0000-000005590000}"/>
    <cellStyle name="표준 2 3 2 5 3 2 2" xfId="22792" xr:uid="{00000000-0005-0000-0000-000006590000}"/>
    <cellStyle name="표준 2 3 2 5 3 2 2 2" xfId="22793" xr:uid="{00000000-0005-0000-0000-000007590000}"/>
    <cellStyle name="표준 2 3 2 5 3 2 3" xfId="22794" xr:uid="{00000000-0005-0000-0000-000008590000}"/>
    <cellStyle name="표준 2 3 2 5 3 3" xfId="22795" xr:uid="{00000000-0005-0000-0000-000009590000}"/>
    <cellStyle name="표준 2 3 2 5 3 3 2" xfId="22796" xr:uid="{00000000-0005-0000-0000-00000A590000}"/>
    <cellStyle name="표준 2 3 2 5 3 3 2 2" xfId="22797" xr:uid="{00000000-0005-0000-0000-00000B590000}"/>
    <cellStyle name="표준 2 3 2 5 3 3 3" xfId="22798" xr:uid="{00000000-0005-0000-0000-00000C590000}"/>
    <cellStyle name="표준 2 3 2 5 3 4" xfId="22799" xr:uid="{00000000-0005-0000-0000-00000D590000}"/>
    <cellStyle name="표준 2 3 2 5 3 4 2" xfId="22800" xr:uid="{00000000-0005-0000-0000-00000E590000}"/>
    <cellStyle name="표준 2 3 2 5 3 4 2 2" xfId="22801" xr:uid="{00000000-0005-0000-0000-00000F590000}"/>
    <cellStyle name="표준 2 3 2 5 3 4 3" xfId="22802" xr:uid="{00000000-0005-0000-0000-000010590000}"/>
    <cellStyle name="표준 2 3 2 5 3 5" xfId="22803" xr:uid="{00000000-0005-0000-0000-000011590000}"/>
    <cellStyle name="표준 2 3 2 5 3 5 2" xfId="22804" xr:uid="{00000000-0005-0000-0000-000012590000}"/>
    <cellStyle name="표준 2 3 2 5 3 6" xfId="22805" xr:uid="{00000000-0005-0000-0000-000013590000}"/>
    <cellStyle name="표준 2 3 2 5 4" xfId="22806" xr:uid="{00000000-0005-0000-0000-000014590000}"/>
    <cellStyle name="표준 2 3 2 5 4 2" xfId="22807" xr:uid="{00000000-0005-0000-0000-000015590000}"/>
    <cellStyle name="표준 2 3 2 5 4 2 2" xfId="22808" xr:uid="{00000000-0005-0000-0000-000016590000}"/>
    <cellStyle name="표준 2 3 2 5 4 3" xfId="22809" xr:uid="{00000000-0005-0000-0000-000017590000}"/>
    <cellStyle name="표준 2 3 2 5 5" xfId="22810" xr:uid="{00000000-0005-0000-0000-000018590000}"/>
    <cellStyle name="표준 2 3 2 5 5 2" xfId="22811" xr:uid="{00000000-0005-0000-0000-000019590000}"/>
    <cellStyle name="표준 2 3 2 5 5 2 2" xfId="22812" xr:uid="{00000000-0005-0000-0000-00001A590000}"/>
    <cellStyle name="표준 2 3 2 5 5 3" xfId="22813" xr:uid="{00000000-0005-0000-0000-00001B590000}"/>
    <cellStyle name="표준 2 3 2 5 6" xfId="22814" xr:uid="{00000000-0005-0000-0000-00001C590000}"/>
    <cellStyle name="표준 2 3 2 5 6 2" xfId="22815" xr:uid="{00000000-0005-0000-0000-00001D590000}"/>
    <cellStyle name="표준 2 3 2 5 6 2 2" xfId="22816" xr:uid="{00000000-0005-0000-0000-00001E590000}"/>
    <cellStyle name="표준 2 3 2 5 6 3" xfId="22817" xr:uid="{00000000-0005-0000-0000-00001F590000}"/>
    <cellStyle name="표준 2 3 2 5 7" xfId="22818" xr:uid="{00000000-0005-0000-0000-000020590000}"/>
    <cellStyle name="표준 2 3 2 5 7 2" xfId="22819" xr:uid="{00000000-0005-0000-0000-000021590000}"/>
    <cellStyle name="표준 2 3 2 5 7 2 2" xfId="22820" xr:uid="{00000000-0005-0000-0000-000022590000}"/>
    <cellStyle name="표준 2 3 2 5 7 3" xfId="22821" xr:uid="{00000000-0005-0000-0000-000023590000}"/>
    <cellStyle name="표준 2 3 2 5 8" xfId="22822" xr:uid="{00000000-0005-0000-0000-000024590000}"/>
    <cellStyle name="표준 2 3 2 5 8 2" xfId="22823" xr:uid="{00000000-0005-0000-0000-000025590000}"/>
    <cellStyle name="표준 2 3 2 5 9" xfId="22824" xr:uid="{00000000-0005-0000-0000-000026590000}"/>
    <cellStyle name="표준 2 3 2 6" xfId="22825" xr:uid="{00000000-0005-0000-0000-000027590000}"/>
    <cellStyle name="표준 2 3 2 6 2" xfId="22826" xr:uid="{00000000-0005-0000-0000-000028590000}"/>
    <cellStyle name="표준 2 3 2 6 2 2" xfId="22827" xr:uid="{00000000-0005-0000-0000-000029590000}"/>
    <cellStyle name="표준 2 3 2 6 2 2 2" xfId="22828" xr:uid="{00000000-0005-0000-0000-00002A590000}"/>
    <cellStyle name="표준 2 3 2 6 2 2 2 2" xfId="22829" xr:uid="{00000000-0005-0000-0000-00002B590000}"/>
    <cellStyle name="표준 2 3 2 6 2 2 2 2 2" xfId="22830" xr:uid="{00000000-0005-0000-0000-00002C590000}"/>
    <cellStyle name="표준 2 3 2 6 2 2 2 3" xfId="22831" xr:uid="{00000000-0005-0000-0000-00002D590000}"/>
    <cellStyle name="표준 2 3 2 6 2 2 3" xfId="22832" xr:uid="{00000000-0005-0000-0000-00002E590000}"/>
    <cellStyle name="표준 2 3 2 6 2 2 3 2" xfId="22833" xr:uid="{00000000-0005-0000-0000-00002F590000}"/>
    <cellStyle name="표준 2 3 2 6 2 2 3 2 2" xfId="22834" xr:uid="{00000000-0005-0000-0000-000030590000}"/>
    <cellStyle name="표준 2 3 2 6 2 2 3 3" xfId="22835" xr:uid="{00000000-0005-0000-0000-000031590000}"/>
    <cellStyle name="표준 2 3 2 6 2 2 4" xfId="22836" xr:uid="{00000000-0005-0000-0000-000032590000}"/>
    <cellStyle name="표준 2 3 2 6 2 2 4 2" xfId="22837" xr:uid="{00000000-0005-0000-0000-000033590000}"/>
    <cellStyle name="표준 2 3 2 6 2 2 4 2 2" xfId="22838" xr:uid="{00000000-0005-0000-0000-000034590000}"/>
    <cellStyle name="표준 2 3 2 6 2 2 4 3" xfId="22839" xr:uid="{00000000-0005-0000-0000-000035590000}"/>
    <cellStyle name="표준 2 3 2 6 2 2 5" xfId="22840" xr:uid="{00000000-0005-0000-0000-000036590000}"/>
    <cellStyle name="표준 2 3 2 6 2 2 5 2" xfId="22841" xr:uid="{00000000-0005-0000-0000-000037590000}"/>
    <cellStyle name="표준 2 3 2 6 2 2 6" xfId="22842" xr:uid="{00000000-0005-0000-0000-000038590000}"/>
    <cellStyle name="표준 2 3 2 6 2 3" xfId="22843" xr:uid="{00000000-0005-0000-0000-000039590000}"/>
    <cellStyle name="표준 2 3 2 6 2 3 2" xfId="22844" xr:uid="{00000000-0005-0000-0000-00003A590000}"/>
    <cellStyle name="표준 2 3 2 6 2 3 2 2" xfId="22845" xr:uid="{00000000-0005-0000-0000-00003B590000}"/>
    <cellStyle name="표준 2 3 2 6 2 3 3" xfId="22846" xr:uid="{00000000-0005-0000-0000-00003C590000}"/>
    <cellStyle name="표준 2 3 2 6 2 4" xfId="22847" xr:uid="{00000000-0005-0000-0000-00003D590000}"/>
    <cellStyle name="표준 2 3 2 6 2 4 2" xfId="22848" xr:uid="{00000000-0005-0000-0000-00003E590000}"/>
    <cellStyle name="표준 2 3 2 6 2 4 2 2" xfId="22849" xr:uid="{00000000-0005-0000-0000-00003F590000}"/>
    <cellStyle name="표준 2 3 2 6 2 4 3" xfId="22850" xr:uid="{00000000-0005-0000-0000-000040590000}"/>
    <cellStyle name="표준 2 3 2 6 2 5" xfId="22851" xr:uid="{00000000-0005-0000-0000-000041590000}"/>
    <cellStyle name="표준 2 3 2 6 2 5 2" xfId="22852" xr:uid="{00000000-0005-0000-0000-000042590000}"/>
    <cellStyle name="표준 2 3 2 6 2 5 2 2" xfId="22853" xr:uid="{00000000-0005-0000-0000-000043590000}"/>
    <cellStyle name="표준 2 3 2 6 2 5 3" xfId="22854" xr:uid="{00000000-0005-0000-0000-000044590000}"/>
    <cellStyle name="표준 2 3 2 6 2 6" xfId="22855" xr:uid="{00000000-0005-0000-0000-000045590000}"/>
    <cellStyle name="표준 2 3 2 6 2 6 2" xfId="22856" xr:uid="{00000000-0005-0000-0000-000046590000}"/>
    <cellStyle name="표준 2 3 2 6 2 7" xfId="22857" xr:uid="{00000000-0005-0000-0000-000047590000}"/>
    <cellStyle name="표준 2 3 2 6 2 8" xfId="22858" xr:uid="{00000000-0005-0000-0000-000048590000}"/>
    <cellStyle name="표준 2 3 2 6 3" xfId="22859" xr:uid="{00000000-0005-0000-0000-000049590000}"/>
    <cellStyle name="표준 2 3 2 6 3 2" xfId="22860" xr:uid="{00000000-0005-0000-0000-00004A590000}"/>
    <cellStyle name="표준 2 3 2 6 3 2 2" xfId="22861" xr:uid="{00000000-0005-0000-0000-00004B590000}"/>
    <cellStyle name="표준 2 3 2 6 3 2 2 2" xfId="22862" xr:uid="{00000000-0005-0000-0000-00004C590000}"/>
    <cellStyle name="표준 2 3 2 6 3 2 3" xfId="22863" xr:uid="{00000000-0005-0000-0000-00004D590000}"/>
    <cellStyle name="표준 2 3 2 6 3 3" xfId="22864" xr:uid="{00000000-0005-0000-0000-00004E590000}"/>
    <cellStyle name="표준 2 3 2 6 3 3 2" xfId="22865" xr:uid="{00000000-0005-0000-0000-00004F590000}"/>
    <cellStyle name="표준 2 3 2 6 3 3 2 2" xfId="22866" xr:uid="{00000000-0005-0000-0000-000050590000}"/>
    <cellStyle name="표준 2 3 2 6 3 3 3" xfId="22867" xr:uid="{00000000-0005-0000-0000-000051590000}"/>
    <cellStyle name="표준 2 3 2 6 3 4" xfId="22868" xr:uid="{00000000-0005-0000-0000-000052590000}"/>
    <cellStyle name="표준 2 3 2 6 3 4 2" xfId="22869" xr:uid="{00000000-0005-0000-0000-000053590000}"/>
    <cellStyle name="표준 2 3 2 6 3 4 2 2" xfId="22870" xr:uid="{00000000-0005-0000-0000-000054590000}"/>
    <cellStyle name="표준 2 3 2 6 3 4 3" xfId="22871" xr:uid="{00000000-0005-0000-0000-000055590000}"/>
    <cellStyle name="표준 2 3 2 6 3 5" xfId="22872" xr:uid="{00000000-0005-0000-0000-000056590000}"/>
    <cellStyle name="표준 2 3 2 6 3 5 2" xfId="22873" xr:uid="{00000000-0005-0000-0000-000057590000}"/>
    <cellStyle name="표준 2 3 2 6 3 6" xfId="22874" xr:uid="{00000000-0005-0000-0000-000058590000}"/>
    <cellStyle name="표준 2 3 2 6 4" xfId="22875" xr:uid="{00000000-0005-0000-0000-000059590000}"/>
    <cellStyle name="표준 2 3 2 6 4 2" xfId="22876" xr:uid="{00000000-0005-0000-0000-00005A590000}"/>
    <cellStyle name="표준 2 3 2 6 4 2 2" xfId="22877" xr:uid="{00000000-0005-0000-0000-00005B590000}"/>
    <cellStyle name="표준 2 3 2 6 4 3" xfId="22878" xr:uid="{00000000-0005-0000-0000-00005C590000}"/>
    <cellStyle name="표준 2 3 2 6 5" xfId="22879" xr:uid="{00000000-0005-0000-0000-00005D590000}"/>
    <cellStyle name="표준 2 3 2 6 5 2" xfId="22880" xr:uid="{00000000-0005-0000-0000-00005E590000}"/>
    <cellStyle name="표준 2 3 2 6 5 2 2" xfId="22881" xr:uid="{00000000-0005-0000-0000-00005F590000}"/>
    <cellStyle name="표준 2 3 2 6 5 3" xfId="22882" xr:uid="{00000000-0005-0000-0000-000060590000}"/>
    <cellStyle name="표준 2 3 2 6 6" xfId="22883" xr:uid="{00000000-0005-0000-0000-000061590000}"/>
    <cellStyle name="표준 2 3 2 6 6 2" xfId="22884" xr:uid="{00000000-0005-0000-0000-000062590000}"/>
    <cellStyle name="표준 2 3 2 6 6 2 2" xfId="22885" xr:uid="{00000000-0005-0000-0000-000063590000}"/>
    <cellStyle name="표준 2 3 2 6 6 3" xfId="22886" xr:uid="{00000000-0005-0000-0000-000064590000}"/>
    <cellStyle name="표준 2 3 2 6 7" xfId="22887" xr:uid="{00000000-0005-0000-0000-000065590000}"/>
    <cellStyle name="표준 2 3 2 6 7 2" xfId="22888" xr:uid="{00000000-0005-0000-0000-000066590000}"/>
    <cellStyle name="표준 2 3 2 6 8" xfId="22889" xr:uid="{00000000-0005-0000-0000-000067590000}"/>
    <cellStyle name="표준 2 3 2 6 9" xfId="22890" xr:uid="{00000000-0005-0000-0000-000068590000}"/>
    <cellStyle name="표준 2 3 2 7" xfId="22891" xr:uid="{00000000-0005-0000-0000-000069590000}"/>
    <cellStyle name="표준 2 3 2 7 2" xfId="22892" xr:uid="{00000000-0005-0000-0000-00006A590000}"/>
    <cellStyle name="표준 2 3 2 7 2 2" xfId="22893" xr:uid="{00000000-0005-0000-0000-00006B590000}"/>
    <cellStyle name="표준 2 3 2 7 2 2 2" xfId="22894" xr:uid="{00000000-0005-0000-0000-00006C590000}"/>
    <cellStyle name="표준 2 3 2 7 2 2 2 2" xfId="22895" xr:uid="{00000000-0005-0000-0000-00006D590000}"/>
    <cellStyle name="표준 2 3 2 7 2 2 3" xfId="22896" xr:uid="{00000000-0005-0000-0000-00006E590000}"/>
    <cellStyle name="표준 2 3 2 7 2 3" xfId="22897" xr:uid="{00000000-0005-0000-0000-00006F590000}"/>
    <cellStyle name="표준 2 3 2 7 2 3 2" xfId="22898" xr:uid="{00000000-0005-0000-0000-000070590000}"/>
    <cellStyle name="표준 2 3 2 7 2 3 2 2" xfId="22899" xr:uid="{00000000-0005-0000-0000-000071590000}"/>
    <cellStyle name="표준 2 3 2 7 2 3 3" xfId="22900" xr:uid="{00000000-0005-0000-0000-000072590000}"/>
    <cellStyle name="표준 2 3 2 7 2 4" xfId="22901" xr:uid="{00000000-0005-0000-0000-000073590000}"/>
    <cellStyle name="표준 2 3 2 7 2 4 2" xfId="22902" xr:uid="{00000000-0005-0000-0000-000074590000}"/>
    <cellStyle name="표준 2 3 2 7 2 4 2 2" xfId="22903" xr:uid="{00000000-0005-0000-0000-000075590000}"/>
    <cellStyle name="표준 2 3 2 7 2 4 3" xfId="22904" xr:uid="{00000000-0005-0000-0000-000076590000}"/>
    <cellStyle name="표준 2 3 2 7 2 5" xfId="22905" xr:uid="{00000000-0005-0000-0000-000077590000}"/>
    <cellStyle name="표준 2 3 2 7 2 5 2" xfId="22906" xr:uid="{00000000-0005-0000-0000-000078590000}"/>
    <cellStyle name="표준 2 3 2 7 2 6" xfId="22907" xr:uid="{00000000-0005-0000-0000-000079590000}"/>
    <cellStyle name="표준 2 3 2 7 3" xfId="22908" xr:uid="{00000000-0005-0000-0000-00007A590000}"/>
    <cellStyle name="표준 2 3 2 7 3 2" xfId="22909" xr:uid="{00000000-0005-0000-0000-00007B590000}"/>
    <cellStyle name="표준 2 3 2 7 3 2 2" xfId="22910" xr:uid="{00000000-0005-0000-0000-00007C590000}"/>
    <cellStyle name="표준 2 3 2 7 3 3" xfId="22911" xr:uid="{00000000-0005-0000-0000-00007D590000}"/>
    <cellStyle name="표준 2 3 2 7 4" xfId="22912" xr:uid="{00000000-0005-0000-0000-00007E590000}"/>
    <cellStyle name="표준 2 3 2 7 4 2" xfId="22913" xr:uid="{00000000-0005-0000-0000-00007F590000}"/>
    <cellStyle name="표준 2 3 2 7 4 2 2" xfId="22914" xr:uid="{00000000-0005-0000-0000-000080590000}"/>
    <cellStyle name="표준 2 3 2 7 4 3" xfId="22915" xr:uid="{00000000-0005-0000-0000-000081590000}"/>
    <cellStyle name="표준 2 3 2 7 5" xfId="22916" xr:uid="{00000000-0005-0000-0000-000082590000}"/>
    <cellStyle name="표준 2 3 2 7 5 2" xfId="22917" xr:uid="{00000000-0005-0000-0000-000083590000}"/>
    <cellStyle name="표준 2 3 2 7 5 2 2" xfId="22918" xr:uid="{00000000-0005-0000-0000-000084590000}"/>
    <cellStyle name="표준 2 3 2 7 5 3" xfId="22919" xr:uid="{00000000-0005-0000-0000-000085590000}"/>
    <cellStyle name="표준 2 3 2 7 6" xfId="22920" xr:uid="{00000000-0005-0000-0000-000086590000}"/>
    <cellStyle name="표준 2 3 2 7 6 2" xfId="22921" xr:uid="{00000000-0005-0000-0000-000087590000}"/>
    <cellStyle name="표준 2 3 2 7 7" xfId="22922" xr:uid="{00000000-0005-0000-0000-000088590000}"/>
    <cellStyle name="표준 2 3 2 7 8" xfId="22923" xr:uid="{00000000-0005-0000-0000-000089590000}"/>
    <cellStyle name="표준 2 3 2 8" xfId="22924" xr:uid="{00000000-0005-0000-0000-00008A590000}"/>
    <cellStyle name="표준 2 3 2 8 2" xfId="22925" xr:uid="{00000000-0005-0000-0000-00008B590000}"/>
    <cellStyle name="표준 2 3 2 8 2 2" xfId="22926" xr:uid="{00000000-0005-0000-0000-00008C590000}"/>
    <cellStyle name="표준 2 3 2 8 2 2 2" xfId="22927" xr:uid="{00000000-0005-0000-0000-00008D590000}"/>
    <cellStyle name="표준 2 3 2 8 2 2 2 2" xfId="22928" xr:uid="{00000000-0005-0000-0000-00008E590000}"/>
    <cellStyle name="표준 2 3 2 8 2 2 3" xfId="22929" xr:uid="{00000000-0005-0000-0000-00008F590000}"/>
    <cellStyle name="표준 2 3 2 8 2 3" xfId="22930" xr:uid="{00000000-0005-0000-0000-000090590000}"/>
    <cellStyle name="표준 2 3 2 8 2 3 2" xfId="22931" xr:uid="{00000000-0005-0000-0000-000091590000}"/>
    <cellStyle name="표준 2 3 2 8 2 3 2 2" xfId="22932" xr:uid="{00000000-0005-0000-0000-000092590000}"/>
    <cellStyle name="표준 2 3 2 8 2 3 3" xfId="22933" xr:uid="{00000000-0005-0000-0000-000093590000}"/>
    <cellStyle name="표준 2 3 2 8 2 4" xfId="22934" xr:uid="{00000000-0005-0000-0000-000094590000}"/>
    <cellStyle name="표준 2 3 2 8 2 4 2" xfId="22935" xr:uid="{00000000-0005-0000-0000-000095590000}"/>
    <cellStyle name="표준 2 3 2 8 2 4 2 2" xfId="22936" xr:uid="{00000000-0005-0000-0000-000096590000}"/>
    <cellStyle name="표준 2 3 2 8 2 4 3" xfId="22937" xr:uid="{00000000-0005-0000-0000-000097590000}"/>
    <cellStyle name="표준 2 3 2 8 2 5" xfId="22938" xr:uid="{00000000-0005-0000-0000-000098590000}"/>
    <cellStyle name="표준 2 3 2 8 2 5 2" xfId="22939" xr:uid="{00000000-0005-0000-0000-000099590000}"/>
    <cellStyle name="표준 2 3 2 8 2 6" xfId="22940" xr:uid="{00000000-0005-0000-0000-00009A590000}"/>
    <cellStyle name="표준 2 3 2 8 3" xfId="22941" xr:uid="{00000000-0005-0000-0000-00009B590000}"/>
    <cellStyle name="표준 2 3 2 8 3 2" xfId="22942" xr:uid="{00000000-0005-0000-0000-00009C590000}"/>
    <cellStyle name="표준 2 3 2 8 3 2 2" xfId="22943" xr:uid="{00000000-0005-0000-0000-00009D590000}"/>
    <cellStyle name="표준 2 3 2 8 3 3" xfId="22944" xr:uid="{00000000-0005-0000-0000-00009E590000}"/>
    <cellStyle name="표준 2 3 2 8 4" xfId="22945" xr:uid="{00000000-0005-0000-0000-00009F590000}"/>
    <cellStyle name="표준 2 3 2 8 4 2" xfId="22946" xr:uid="{00000000-0005-0000-0000-0000A0590000}"/>
    <cellStyle name="표준 2 3 2 8 4 2 2" xfId="22947" xr:uid="{00000000-0005-0000-0000-0000A1590000}"/>
    <cellStyle name="표준 2 3 2 8 4 3" xfId="22948" xr:uid="{00000000-0005-0000-0000-0000A2590000}"/>
    <cellStyle name="표준 2 3 2 8 5" xfId="22949" xr:uid="{00000000-0005-0000-0000-0000A3590000}"/>
    <cellStyle name="표준 2 3 2 8 5 2" xfId="22950" xr:uid="{00000000-0005-0000-0000-0000A4590000}"/>
    <cellStyle name="표준 2 3 2 8 5 2 2" xfId="22951" xr:uid="{00000000-0005-0000-0000-0000A5590000}"/>
    <cellStyle name="표준 2 3 2 8 5 3" xfId="22952" xr:uid="{00000000-0005-0000-0000-0000A6590000}"/>
    <cellStyle name="표준 2 3 2 8 6" xfId="22953" xr:uid="{00000000-0005-0000-0000-0000A7590000}"/>
    <cellStyle name="표준 2 3 2 8 6 2" xfId="22954" xr:uid="{00000000-0005-0000-0000-0000A8590000}"/>
    <cellStyle name="표준 2 3 2 8 7" xfId="22955" xr:uid="{00000000-0005-0000-0000-0000A9590000}"/>
    <cellStyle name="표준 2 3 2 8 8" xfId="22956" xr:uid="{00000000-0005-0000-0000-0000AA590000}"/>
    <cellStyle name="표준 2 3 2 9" xfId="22957" xr:uid="{00000000-0005-0000-0000-0000AB590000}"/>
    <cellStyle name="표준 2 3 2 9 2" xfId="22958" xr:uid="{00000000-0005-0000-0000-0000AC590000}"/>
    <cellStyle name="표준 2 3 2 9 2 2" xfId="22959" xr:uid="{00000000-0005-0000-0000-0000AD590000}"/>
    <cellStyle name="표준 2 3 2 9 2 2 2" xfId="22960" xr:uid="{00000000-0005-0000-0000-0000AE590000}"/>
    <cellStyle name="표준 2 3 2 9 2 3" xfId="22961" xr:uid="{00000000-0005-0000-0000-0000AF590000}"/>
    <cellStyle name="표준 2 3 2 9 3" xfId="22962" xr:uid="{00000000-0005-0000-0000-0000B0590000}"/>
    <cellStyle name="표준 2 3 2 9 3 2" xfId="22963" xr:uid="{00000000-0005-0000-0000-0000B1590000}"/>
    <cellStyle name="표준 2 3 2 9 3 2 2" xfId="22964" xr:uid="{00000000-0005-0000-0000-0000B2590000}"/>
    <cellStyle name="표준 2 3 2 9 3 3" xfId="22965" xr:uid="{00000000-0005-0000-0000-0000B3590000}"/>
    <cellStyle name="표준 2 3 2 9 4" xfId="22966" xr:uid="{00000000-0005-0000-0000-0000B4590000}"/>
    <cellStyle name="표준 2 3 2 9 4 2" xfId="22967" xr:uid="{00000000-0005-0000-0000-0000B5590000}"/>
    <cellStyle name="표준 2 3 2 9 4 2 2" xfId="22968" xr:uid="{00000000-0005-0000-0000-0000B6590000}"/>
    <cellStyle name="표준 2 3 2 9 4 3" xfId="22969" xr:uid="{00000000-0005-0000-0000-0000B7590000}"/>
    <cellStyle name="표준 2 3 2 9 5" xfId="22970" xr:uid="{00000000-0005-0000-0000-0000B8590000}"/>
    <cellStyle name="표준 2 3 2 9 5 2" xfId="22971" xr:uid="{00000000-0005-0000-0000-0000B9590000}"/>
    <cellStyle name="표준 2 3 2 9 6" xfId="22972" xr:uid="{00000000-0005-0000-0000-0000BA590000}"/>
    <cellStyle name="표준 2 3 20" xfId="22973" xr:uid="{00000000-0005-0000-0000-0000BB590000}"/>
    <cellStyle name="표준 2 3 21" xfId="22974" xr:uid="{00000000-0005-0000-0000-0000BC590000}"/>
    <cellStyle name="표준 2 3 22" xfId="22975" xr:uid="{00000000-0005-0000-0000-0000BD590000}"/>
    <cellStyle name="표준 2 3 23" xfId="21849" xr:uid="{00000000-0005-0000-0000-0000BE590000}"/>
    <cellStyle name="표준 2 3 3" xfId="22976" xr:uid="{00000000-0005-0000-0000-0000BF590000}"/>
    <cellStyle name="표준 2 3 3 10" xfId="22977" xr:uid="{00000000-0005-0000-0000-0000C0590000}"/>
    <cellStyle name="표준 2 3 3 10 2" xfId="22978" xr:uid="{00000000-0005-0000-0000-0000C1590000}"/>
    <cellStyle name="표준 2 3 3 10 2 2" xfId="22979" xr:uid="{00000000-0005-0000-0000-0000C2590000}"/>
    <cellStyle name="표준 2 3 3 10 3" xfId="22980" xr:uid="{00000000-0005-0000-0000-0000C3590000}"/>
    <cellStyle name="표준 2 3 3 11" xfId="22981" xr:uid="{00000000-0005-0000-0000-0000C4590000}"/>
    <cellStyle name="표준 2 3 3 11 2" xfId="22982" xr:uid="{00000000-0005-0000-0000-0000C5590000}"/>
    <cellStyle name="표준 2 3 3 11 2 2" xfId="22983" xr:uid="{00000000-0005-0000-0000-0000C6590000}"/>
    <cellStyle name="표준 2 3 3 11 3" xfId="22984" xr:uid="{00000000-0005-0000-0000-0000C7590000}"/>
    <cellStyle name="표준 2 3 3 12" xfId="22985" xr:uid="{00000000-0005-0000-0000-0000C8590000}"/>
    <cellStyle name="표준 2 3 3 12 2" xfId="22986" xr:uid="{00000000-0005-0000-0000-0000C9590000}"/>
    <cellStyle name="표준 2 3 3 12 2 2" xfId="22987" xr:uid="{00000000-0005-0000-0000-0000CA590000}"/>
    <cellStyle name="표준 2 3 3 12 3" xfId="22988" xr:uid="{00000000-0005-0000-0000-0000CB590000}"/>
    <cellStyle name="표준 2 3 3 13" xfId="22989" xr:uid="{00000000-0005-0000-0000-0000CC590000}"/>
    <cellStyle name="표준 2 3 3 13 2" xfId="22990" xr:uid="{00000000-0005-0000-0000-0000CD590000}"/>
    <cellStyle name="표준 2 3 3 14" xfId="22991" xr:uid="{00000000-0005-0000-0000-0000CE590000}"/>
    <cellStyle name="표준 2 3 3 15" xfId="22992" xr:uid="{00000000-0005-0000-0000-0000CF590000}"/>
    <cellStyle name="표준 2 3 3 2" xfId="22993" xr:uid="{00000000-0005-0000-0000-0000D0590000}"/>
    <cellStyle name="표준 2 3 3 2 10" xfId="22994" xr:uid="{00000000-0005-0000-0000-0000D1590000}"/>
    <cellStyle name="표준 2 3 3 2 10 2" xfId="22995" xr:uid="{00000000-0005-0000-0000-0000D2590000}"/>
    <cellStyle name="표준 2 3 3 2 10 2 2" xfId="22996" xr:uid="{00000000-0005-0000-0000-0000D3590000}"/>
    <cellStyle name="표준 2 3 3 2 10 3" xfId="22997" xr:uid="{00000000-0005-0000-0000-0000D4590000}"/>
    <cellStyle name="표준 2 3 3 2 11" xfId="22998" xr:uid="{00000000-0005-0000-0000-0000D5590000}"/>
    <cellStyle name="표준 2 3 3 2 11 2" xfId="22999" xr:uid="{00000000-0005-0000-0000-0000D6590000}"/>
    <cellStyle name="표준 2 3 3 2 11 2 2" xfId="23000" xr:uid="{00000000-0005-0000-0000-0000D7590000}"/>
    <cellStyle name="표준 2 3 3 2 11 3" xfId="23001" xr:uid="{00000000-0005-0000-0000-0000D8590000}"/>
    <cellStyle name="표준 2 3 3 2 12" xfId="23002" xr:uid="{00000000-0005-0000-0000-0000D9590000}"/>
    <cellStyle name="표준 2 3 3 2 12 2" xfId="23003" xr:uid="{00000000-0005-0000-0000-0000DA590000}"/>
    <cellStyle name="표준 2 3 3 2 13" xfId="23004" xr:uid="{00000000-0005-0000-0000-0000DB590000}"/>
    <cellStyle name="표준 2 3 3 2 14" xfId="23005" xr:uid="{00000000-0005-0000-0000-0000DC590000}"/>
    <cellStyle name="표준 2 3 3 2 2" xfId="23006" xr:uid="{00000000-0005-0000-0000-0000DD590000}"/>
    <cellStyle name="표준 2 3 3 2 2 10" xfId="23007" xr:uid="{00000000-0005-0000-0000-0000DE590000}"/>
    <cellStyle name="표준 2 3 3 2 2 11" xfId="23008" xr:uid="{00000000-0005-0000-0000-0000DF590000}"/>
    <cellStyle name="표준 2 3 3 2 2 2" xfId="23009" xr:uid="{00000000-0005-0000-0000-0000E0590000}"/>
    <cellStyle name="표준 2 3 3 2 2 2 2" xfId="23010" xr:uid="{00000000-0005-0000-0000-0000E1590000}"/>
    <cellStyle name="표준 2 3 3 2 2 2 2 2" xfId="23011" xr:uid="{00000000-0005-0000-0000-0000E2590000}"/>
    <cellStyle name="표준 2 3 3 2 2 2 2 2 2" xfId="23012" xr:uid="{00000000-0005-0000-0000-0000E3590000}"/>
    <cellStyle name="표준 2 3 3 2 2 2 2 2 2 2" xfId="23013" xr:uid="{00000000-0005-0000-0000-0000E4590000}"/>
    <cellStyle name="표준 2 3 3 2 2 2 2 2 3" xfId="23014" xr:uid="{00000000-0005-0000-0000-0000E5590000}"/>
    <cellStyle name="표준 2 3 3 2 2 2 2 3" xfId="23015" xr:uid="{00000000-0005-0000-0000-0000E6590000}"/>
    <cellStyle name="표준 2 3 3 2 2 2 2 3 2" xfId="23016" xr:uid="{00000000-0005-0000-0000-0000E7590000}"/>
    <cellStyle name="표준 2 3 3 2 2 2 2 3 2 2" xfId="23017" xr:uid="{00000000-0005-0000-0000-0000E8590000}"/>
    <cellStyle name="표준 2 3 3 2 2 2 2 3 3" xfId="23018" xr:uid="{00000000-0005-0000-0000-0000E9590000}"/>
    <cellStyle name="표준 2 3 3 2 2 2 2 4" xfId="23019" xr:uid="{00000000-0005-0000-0000-0000EA590000}"/>
    <cellStyle name="표준 2 3 3 2 2 2 2 4 2" xfId="23020" xr:uid="{00000000-0005-0000-0000-0000EB590000}"/>
    <cellStyle name="표준 2 3 3 2 2 2 2 4 2 2" xfId="23021" xr:uid="{00000000-0005-0000-0000-0000EC590000}"/>
    <cellStyle name="표준 2 3 3 2 2 2 2 4 3" xfId="23022" xr:uid="{00000000-0005-0000-0000-0000ED590000}"/>
    <cellStyle name="표준 2 3 3 2 2 2 2 5" xfId="23023" xr:uid="{00000000-0005-0000-0000-0000EE590000}"/>
    <cellStyle name="표준 2 3 3 2 2 2 2 5 2" xfId="23024" xr:uid="{00000000-0005-0000-0000-0000EF590000}"/>
    <cellStyle name="표준 2 3 3 2 2 2 2 6" xfId="23025" xr:uid="{00000000-0005-0000-0000-0000F0590000}"/>
    <cellStyle name="표준 2 3 3 2 2 2 3" xfId="23026" xr:uid="{00000000-0005-0000-0000-0000F1590000}"/>
    <cellStyle name="표준 2 3 3 2 2 2 3 2" xfId="23027" xr:uid="{00000000-0005-0000-0000-0000F2590000}"/>
    <cellStyle name="표준 2 3 3 2 2 2 3 2 2" xfId="23028" xr:uid="{00000000-0005-0000-0000-0000F3590000}"/>
    <cellStyle name="표준 2 3 3 2 2 2 3 3" xfId="23029" xr:uid="{00000000-0005-0000-0000-0000F4590000}"/>
    <cellStyle name="표준 2 3 3 2 2 2 4" xfId="23030" xr:uid="{00000000-0005-0000-0000-0000F5590000}"/>
    <cellStyle name="표준 2 3 3 2 2 2 4 2" xfId="23031" xr:uid="{00000000-0005-0000-0000-0000F6590000}"/>
    <cellStyle name="표준 2 3 3 2 2 2 4 2 2" xfId="23032" xr:uid="{00000000-0005-0000-0000-0000F7590000}"/>
    <cellStyle name="표준 2 3 3 2 2 2 4 3" xfId="23033" xr:uid="{00000000-0005-0000-0000-0000F8590000}"/>
    <cellStyle name="표준 2 3 3 2 2 2 5" xfId="23034" xr:uid="{00000000-0005-0000-0000-0000F9590000}"/>
    <cellStyle name="표준 2 3 3 2 2 2 5 2" xfId="23035" xr:uid="{00000000-0005-0000-0000-0000FA590000}"/>
    <cellStyle name="표준 2 3 3 2 2 2 5 2 2" xfId="23036" xr:uid="{00000000-0005-0000-0000-0000FB590000}"/>
    <cellStyle name="표준 2 3 3 2 2 2 5 3" xfId="23037" xr:uid="{00000000-0005-0000-0000-0000FC590000}"/>
    <cellStyle name="표준 2 3 3 2 2 2 6" xfId="23038" xr:uid="{00000000-0005-0000-0000-0000FD590000}"/>
    <cellStyle name="표준 2 3 3 2 2 2 6 2" xfId="23039" xr:uid="{00000000-0005-0000-0000-0000FE590000}"/>
    <cellStyle name="표준 2 3 3 2 2 2 6 2 2" xfId="23040" xr:uid="{00000000-0005-0000-0000-0000FF590000}"/>
    <cellStyle name="표준 2 3 3 2 2 2 6 3" xfId="23041" xr:uid="{00000000-0005-0000-0000-0000005A0000}"/>
    <cellStyle name="표준 2 3 3 2 2 2 7" xfId="23042" xr:uid="{00000000-0005-0000-0000-0000015A0000}"/>
    <cellStyle name="표준 2 3 3 2 2 2 7 2" xfId="23043" xr:uid="{00000000-0005-0000-0000-0000025A0000}"/>
    <cellStyle name="표준 2 3 3 2 2 2 8" xfId="23044" xr:uid="{00000000-0005-0000-0000-0000035A0000}"/>
    <cellStyle name="표준 2 3 3 2 2 2 9" xfId="23045" xr:uid="{00000000-0005-0000-0000-0000045A0000}"/>
    <cellStyle name="표준 2 3 3 2 2 3" xfId="23046" xr:uid="{00000000-0005-0000-0000-0000055A0000}"/>
    <cellStyle name="표준 2 3 3 2 2 3 2" xfId="23047" xr:uid="{00000000-0005-0000-0000-0000065A0000}"/>
    <cellStyle name="표준 2 3 3 2 2 3 2 2" xfId="23048" xr:uid="{00000000-0005-0000-0000-0000075A0000}"/>
    <cellStyle name="표준 2 3 3 2 2 3 2 2 2" xfId="23049" xr:uid="{00000000-0005-0000-0000-0000085A0000}"/>
    <cellStyle name="표준 2 3 3 2 2 3 2 3" xfId="23050" xr:uid="{00000000-0005-0000-0000-0000095A0000}"/>
    <cellStyle name="표준 2 3 3 2 2 3 3" xfId="23051" xr:uid="{00000000-0005-0000-0000-00000A5A0000}"/>
    <cellStyle name="표준 2 3 3 2 2 3 3 2" xfId="23052" xr:uid="{00000000-0005-0000-0000-00000B5A0000}"/>
    <cellStyle name="표준 2 3 3 2 2 3 3 2 2" xfId="23053" xr:uid="{00000000-0005-0000-0000-00000C5A0000}"/>
    <cellStyle name="표준 2 3 3 2 2 3 3 3" xfId="23054" xr:uid="{00000000-0005-0000-0000-00000D5A0000}"/>
    <cellStyle name="표준 2 3 3 2 2 3 4" xfId="23055" xr:uid="{00000000-0005-0000-0000-00000E5A0000}"/>
    <cellStyle name="표준 2 3 3 2 2 3 4 2" xfId="23056" xr:uid="{00000000-0005-0000-0000-00000F5A0000}"/>
    <cellStyle name="표준 2 3 3 2 2 3 4 2 2" xfId="23057" xr:uid="{00000000-0005-0000-0000-0000105A0000}"/>
    <cellStyle name="표준 2 3 3 2 2 3 4 3" xfId="23058" xr:uid="{00000000-0005-0000-0000-0000115A0000}"/>
    <cellStyle name="표준 2 3 3 2 2 3 5" xfId="23059" xr:uid="{00000000-0005-0000-0000-0000125A0000}"/>
    <cellStyle name="표준 2 3 3 2 2 3 5 2" xfId="23060" xr:uid="{00000000-0005-0000-0000-0000135A0000}"/>
    <cellStyle name="표준 2 3 3 2 2 3 6" xfId="23061" xr:uid="{00000000-0005-0000-0000-0000145A0000}"/>
    <cellStyle name="표준 2 3 3 2 2 4" xfId="23062" xr:uid="{00000000-0005-0000-0000-0000155A0000}"/>
    <cellStyle name="표준 2 3 3 2 2 4 2" xfId="23063" xr:uid="{00000000-0005-0000-0000-0000165A0000}"/>
    <cellStyle name="표준 2 3 3 2 2 4 2 2" xfId="23064" xr:uid="{00000000-0005-0000-0000-0000175A0000}"/>
    <cellStyle name="표준 2 3 3 2 2 4 2 2 2" xfId="23065" xr:uid="{00000000-0005-0000-0000-0000185A0000}"/>
    <cellStyle name="표준 2 3 3 2 2 4 2 3" xfId="23066" xr:uid="{00000000-0005-0000-0000-0000195A0000}"/>
    <cellStyle name="표준 2 3 3 2 2 4 3" xfId="23067" xr:uid="{00000000-0005-0000-0000-00001A5A0000}"/>
    <cellStyle name="표준 2 3 3 2 2 4 3 2" xfId="23068" xr:uid="{00000000-0005-0000-0000-00001B5A0000}"/>
    <cellStyle name="표준 2 3 3 2 2 4 3 2 2" xfId="23069" xr:uid="{00000000-0005-0000-0000-00001C5A0000}"/>
    <cellStyle name="표준 2 3 3 2 2 4 3 3" xfId="23070" xr:uid="{00000000-0005-0000-0000-00001D5A0000}"/>
    <cellStyle name="표준 2 3 3 2 2 4 4" xfId="23071" xr:uid="{00000000-0005-0000-0000-00001E5A0000}"/>
    <cellStyle name="표준 2 3 3 2 2 4 4 2" xfId="23072" xr:uid="{00000000-0005-0000-0000-00001F5A0000}"/>
    <cellStyle name="표준 2 3 3 2 2 4 4 2 2" xfId="23073" xr:uid="{00000000-0005-0000-0000-0000205A0000}"/>
    <cellStyle name="표준 2 3 3 2 2 4 4 3" xfId="23074" xr:uid="{00000000-0005-0000-0000-0000215A0000}"/>
    <cellStyle name="표준 2 3 3 2 2 4 5" xfId="23075" xr:uid="{00000000-0005-0000-0000-0000225A0000}"/>
    <cellStyle name="표준 2 3 3 2 2 4 5 2" xfId="23076" xr:uid="{00000000-0005-0000-0000-0000235A0000}"/>
    <cellStyle name="표준 2 3 3 2 2 4 6" xfId="23077" xr:uid="{00000000-0005-0000-0000-0000245A0000}"/>
    <cellStyle name="표준 2 3 3 2 2 5" xfId="23078" xr:uid="{00000000-0005-0000-0000-0000255A0000}"/>
    <cellStyle name="표준 2 3 3 2 2 5 2" xfId="23079" xr:uid="{00000000-0005-0000-0000-0000265A0000}"/>
    <cellStyle name="표준 2 3 3 2 2 5 2 2" xfId="23080" xr:uid="{00000000-0005-0000-0000-0000275A0000}"/>
    <cellStyle name="표준 2 3 3 2 2 5 3" xfId="23081" xr:uid="{00000000-0005-0000-0000-0000285A0000}"/>
    <cellStyle name="표준 2 3 3 2 2 6" xfId="23082" xr:uid="{00000000-0005-0000-0000-0000295A0000}"/>
    <cellStyle name="표준 2 3 3 2 2 6 2" xfId="23083" xr:uid="{00000000-0005-0000-0000-00002A5A0000}"/>
    <cellStyle name="표준 2 3 3 2 2 6 2 2" xfId="23084" xr:uid="{00000000-0005-0000-0000-00002B5A0000}"/>
    <cellStyle name="표준 2 3 3 2 2 6 3" xfId="23085" xr:uid="{00000000-0005-0000-0000-00002C5A0000}"/>
    <cellStyle name="표준 2 3 3 2 2 7" xfId="23086" xr:uid="{00000000-0005-0000-0000-00002D5A0000}"/>
    <cellStyle name="표준 2 3 3 2 2 7 2" xfId="23087" xr:uid="{00000000-0005-0000-0000-00002E5A0000}"/>
    <cellStyle name="표준 2 3 3 2 2 7 2 2" xfId="23088" xr:uid="{00000000-0005-0000-0000-00002F5A0000}"/>
    <cellStyle name="표준 2 3 3 2 2 7 3" xfId="23089" xr:uid="{00000000-0005-0000-0000-0000305A0000}"/>
    <cellStyle name="표준 2 3 3 2 2 8" xfId="23090" xr:uid="{00000000-0005-0000-0000-0000315A0000}"/>
    <cellStyle name="표준 2 3 3 2 2 8 2" xfId="23091" xr:uid="{00000000-0005-0000-0000-0000325A0000}"/>
    <cellStyle name="표준 2 3 3 2 2 8 2 2" xfId="23092" xr:uid="{00000000-0005-0000-0000-0000335A0000}"/>
    <cellStyle name="표준 2 3 3 2 2 8 3" xfId="23093" xr:uid="{00000000-0005-0000-0000-0000345A0000}"/>
    <cellStyle name="표준 2 3 3 2 2 9" xfId="23094" xr:uid="{00000000-0005-0000-0000-0000355A0000}"/>
    <cellStyle name="표준 2 3 3 2 2 9 2" xfId="23095" xr:uid="{00000000-0005-0000-0000-0000365A0000}"/>
    <cellStyle name="표준 2 3 3 2 3" xfId="23096" xr:uid="{00000000-0005-0000-0000-0000375A0000}"/>
    <cellStyle name="표준 2 3 3 2 3 10" xfId="23097" xr:uid="{00000000-0005-0000-0000-0000385A0000}"/>
    <cellStyle name="표준 2 3 3 2 3 11" xfId="23098" xr:uid="{00000000-0005-0000-0000-0000395A0000}"/>
    <cellStyle name="표준 2 3 3 2 3 2" xfId="23099" xr:uid="{00000000-0005-0000-0000-00003A5A0000}"/>
    <cellStyle name="표준 2 3 3 2 3 2 2" xfId="23100" xr:uid="{00000000-0005-0000-0000-00003B5A0000}"/>
    <cellStyle name="표준 2 3 3 2 3 2 2 2" xfId="23101" xr:uid="{00000000-0005-0000-0000-00003C5A0000}"/>
    <cellStyle name="표준 2 3 3 2 3 2 2 2 2" xfId="23102" xr:uid="{00000000-0005-0000-0000-00003D5A0000}"/>
    <cellStyle name="표준 2 3 3 2 3 2 2 2 2 2" xfId="23103" xr:uid="{00000000-0005-0000-0000-00003E5A0000}"/>
    <cellStyle name="표준 2 3 3 2 3 2 2 2 3" xfId="23104" xr:uid="{00000000-0005-0000-0000-00003F5A0000}"/>
    <cellStyle name="표준 2 3 3 2 3 2 2 3" xfId="23105" xr:uid="{00000000-0005-0000-0000-0000405A0000}"/>
    <cellStyle name="표준 2 3 3 2 3 2 2 3 2" xfId="23106" xr:uid="{00000000-0005-0000-0000-0000415A0000}"/>
    <cellStyle name="표준 2 3 3 2 3 2 2 3 2 2" xfId="23107" xr:uid="{00000000-0005-0000-0000-0000425A0000}"/>
    <cellStyle name="표준 2 3 3 2 3 2 2 3 3" xfId="23108" xr:uid="{00000000-0005-0000-0000-0000435A0000}"/>
    <cellStyle name="표준 2 3 3 2 3 2 2 4" xfId="23109" xr:uid="{00000000-0005-0000-0000-0000445A0000}"/>
    <cellStyle name="표준 2 3 3 2 3 2 2 4 2" xfId="23110" xr:uid="{00000000-0005-0000-0000-0000455A0000}"/>
    <cellStyle name="표준 2 3 3 2 3 2 2 4 2 2" xfId="23111" xr:uid="{00000000-0005-0000-0000-0000465A0000}"/>
    <cellStyle name="표준 2 3 3 2 3 2 2 4 3" xfId="23112" xr:uid="{00000000-0005-0000-0000-0000475A0000}"/>
    <cellStyle name="표준 2 3 3 2 3 2 2 5" xfId="23113" xr:uid="{00000000-0005-0000-0000-0000485A0000}"/>
    <cellStyle name="표준 2 3 3 2 3 2 2 5 2" xfId="23114" xr:uid="{00000000-0005-0000-0000-0000495A0000}"/>
    <cellStyle name="표준 2 3 3 2 3 2 2 6" xfId="23115" xr:uid="{00000000-0005-0000-0000-00004A5A0000}"/>
    <cellStyle name="표준 2 3 3 2 3 2 3" xfId="23116" xr:uid="{00000000-0005-0000-0000-00004B5A0000}"/>
    <cellStyle name="표준 2 3 3 2 3 2 3 2" xfId="23117" xr:uid="{00000000-0005-0000-0000-00004C5A0000}"/>
    <cellStyle name="표준 2 3 3 2 3 2 3 2 2" xfId="23118" xr:uid="{00000000-0005-0000-0000-00004D5A0000}"/>
    <cellStyle name="표준 2 3 3 2 3 2 3 3" xfId="23119" xr:uid="{00000000-0005-0000-0000-00004E5A0000}"/>
    <cellStyle name="표준 2 3 3 2 3 2 4" xfId="23120" xr:uid="{00000000-0005-0000-0000-00004F5A0000}"/>
    <cellStyle name="표준 2 3 3 2 3 2 4 2" xfId="23121" xr:uid="{00000000-0005-0000-0000-0000505A0000}"/>
    <cellStyle name="표준 2 3 3 2 3 2 4 2 2" xfId="23122" xr:uid="{00000000-0005-0000-0000-0000515A0000}"/>
    <cellStyle name="표준 2 3 3 2 3 2 4 3" xfId="23123" xr:uid="{00000000-0005-0000-0000-0000525A0000}"/>
    <cellStyle name="표준 2 3 3 2 3 2 5" xfId="23124" xr:uid="{00000000-0005-0000-0000-0000535A0000}"/>
    <cellStyle name="표준 2 3 3 2 3 2 5 2" xfId="23125" xr:uid="{00000000-0005-0000-0000-0000545A0000}"/>
    <cellStyle name="표준 2 3 3 2 3 2 5 2 2" xfId="23126" xr:uid="{00000000-0005-0000-0000-0000555A0000}"/>
    <cellStyle name="표준 2 3 3 2 3 2 5 3" xfId="23127" xr:uid="{00000000-0005-0000-0000-0000565A0000}"/>
    <cellStyle name="표준 2 3 3 2 3 2 6" xfId="23128" xr:uid="{00000000-0005-0000-0000-0000575A0000}"/>
    <cellStyle name="표준 2 3 3 2 3 2 6 2" xfId="23129" xr:uid="{00000000-0005-0000-0000-0000585A0000}"/>
    <cellStyle name="표준 2 3 3 2 3 2 6 2 2" xfId="23130" xr:uid="{00000000-0005-0000-0000-0000595A0000}"/>
    <cellStyle name="표준 2 3 3 2 3 2 6 3" xfId="23131" xr:uid="{00000000-0005-0000-0000-00005A5A0000}"/>
    <cellStyle name="표준 2 3 3 2 3 2 7" xfId="23132" xr:uid="{00000000-0005-0000-0000-00005B5A0000}"/>
    <cellStyle name="표준 2 3 3 2 3 2 7 2" xfId="23133" xr:uid="{00000000-0005-0000-0000-00005C5A0000}"/>
    <cellStyle name="표준 2 3 3 2 3 2 8" xfId="23134" xr:uid="{00000000-0005-0000-0000-00005D5A0000}"/>
    <cellStyle name="표준 2 3 3 2 3 2 9" xfId="23135" xr:uid="{00000000-0005-0000-0000-00005E5A0000}"/>
    <cellStyle name="표준 2 3 3 2 3 3" xfId="23136" xr:uid="{00000000-0005-0000-0000-00005F5A0000}"/>
    <cellStyle name="표준 2 3 3 2 3 3 2" xfId="23137" xr:uid="{00000000-0005-0000-0000-0000605A0000}"/>
    <cellStyle name="표준 2 3 3 2 3 3 2 2" xfId="23138" xr:uid="{00000000-0005-0000-0000-0000615A0000}"/>
    <cellStyle name="표준 2 3 3 2 3 3 2 2 2" xfId="23139" xr:uid="{00000000-0005-0000-0000-0000625A0000}"/>
    <cellStyle name="표준 2 3 3 2 3 3 2 3" xfId="23140" xr:uid="{00000000-0005-0000-0000-0000635A0000}"/>
    <cellStyle name="표준 2 3 3 2 3 3 3" xfId="23141" xr:uid="{00000000-0005-0000-0000-0000645A0000}"/>
    <cellStyle name="표준 2 3 3 2 3 3 3 2" xfId="23142" xr:uid="{00000000-0005-0000-0000-0000655A0000}"/>
    <cellStyle name="표준 2 3 3 2 3 3 3 2 2" xfId="23143" xr:uid="{00000000-0005-0000-0000-0000665A0000}"/>
    <cellStyle name="표준 2 3 3 2 3 3 3 3" xfId="23144" xr:uid="{00000000-0005-0000-0000-0000675A0000}"/>
    <cellStyle name="표준 2 3 3 2 3 3 4" xfId="23145" xr:uid="{00000000-0005-0000-0000-0000685A0000}"/>
    <cellStyle name="표준 2 3 3 2 3 3 4 2" xfId="23146" xr:uid="{00000000-0005-0000-0000-0000695A0000}"/>
    <cellStyle name="표준 2 3 3 2 3 3 4 2 2" xfId="23147" xr:uid="{00000000-0005-0000-0000-00006A5A0000}"/>
    <cellStyle name="표준 2 3 3 2 3 3 4 3" xfId="23148" xr:uid="{00000000-0005-0000-0000-00006B5A0000}"/>
    <cellStyle name="표준 2 3 3 2 3 3 5" xfId="23149" xr:uid="{00000000-0005-0000-0000-00006C5A0000}"/>
    <cellStyle name="표준 2 3 3 2 3 3 5 2" xfId="23150" xr:uid="{00000000-0005-0000-0000-00006D5A0000}"/>
    <cellStyle name="표준 2 3 3 2 3 3 6" xfId="23151" xr:uid="{00000000-0005-0000-0000-00006E5A0000}"/>
    <cellStyle name="표준 2 3 3 2 3 4" xfId="23152" xr:uid="{00000000-0005-0000-0000-00006F5A0000}"/>
    <cellStyle name="표준 2 3 3 2 3 4 2" xfId="23153" xr:uid="{00000000-0005-0000-0000-0000705A0000}"/>
    <cellStyle name="표준 2 3 3 2 3 4 2 2" xfId="23154" xr:uid="{00000000-0005-0000-0000-0000715A0000}"/>
    <cellStyle name="표준 2 3 3 2 3 4 2 2 2" xfId="23155" xr:uid="{00000000-0005-0000-0000-0000725A0000}"/>
    <cellStyle name="표준 2 3 3 2 3 4 2 3" xfId="23156" xr:uid="{00000000-0005-0000-0000-0000735A0000}"/>
    <cellStyle name="표준 2 3 3 2 3 4 3" xfId="23157" xr:uid="{00000000-0005-0000-0000-0000745A0000}"/>
    <cellStyle name="표준 2 3 3 2 3 4 3 2" xfId="23158" xr:uid="{00000000-0005-0000-0000-0000755A0000}"/>
    <cellStyle name="표준 2 3 3 2 3 4 3 2 2" xfId="23159" xr:uid="{00000000-0005-0000-0000-0000765A0000}"/>
    <cellStyle name="표준 2 3 3 2 3 4 3 3" xfId="23160" xr:uid="{00000000-0005-0000-0000-0000775A0000}"/>
    <cellStyle name="표준 2 3 3 2 3 4 4" xfId="23161" xr:uid="{00000000-0005-0000-0000-0000785A0000}"/>
    <cellStyle name="표준 2 3 3 2 3 4 4 2" xfId="23162" xr:uid="{00000000-0005-0000-0000-0000795A0000}"/>
    <cellStyle name="표준 2 3 3 2 3 4 4 2 2" xfId="23163" xr:uid="{00000000-0005-0000-0000-00007A5A0000}"/>
    <cellStyle name="표준 2 3 3 2 3 4 4 3" xfId="23164" xr:uid="{00000000-0005-0000-0000-00007B5A0000}"/>
    <cellStyle name="표준 2 3 3 2 3 4 5" xfId="23165" xr:uid="{00000000-0005-0000-0000-00007C5A0000}"/>
    <cellStyle name="표준 2 3 3 2 3 4 5 2" xfId="23166" xr:uid="{00000000-0005-0000-0000-00007D5A0000}"/>
    <cellStyle name="표준 2 3 3 2 3 4 6" xfId="23167" xr:uid="{00000000-0005-0000-0000-00007E5A0000}"/>
    <cellStyle name="표준 2 3 3 2 3 5" xfId="23168" xr:uid="{00000000-0005-0000-0000-00007F5A0000}"/>
    <cellStyle name="표준 2 3 3 2 3 5 2" xfId="23169" xr:uid="{00000000-0005-0000-0000-0000805A0000}"/>
    <cellStyle name="표준 2 3 3 2 3 5 2 2" xfId="23170" xr:uid="{00000000-0005-0000-0000-0000815A0000}"/>
    <cellStyle name="표준 2 3 3 2 3 5 3" xfId="23171" xr:uid="{00000000-0005-0000-0000-0000825A0000}"/>
    <cellStyle name="표준 2 3 3 2 3 6" xfId="23172" xr:uid="{00000000-0005-0000-0000-0000835A0000}"/>
    <cellStyle name="표준 2 3 3 2 3 6 2" xfId="23173" xr:uid="{00000000-0005-0000-0000-0000845A0000}"/>
    <cellStyle name="표준 2 3 3 2 3 6 2 2" xfId="23174" xr:uid="{00000000-0005-0000-0000-0000855A0000}"/>
    <cellStyle name="표준 2 3 3 2 3 6 3" xfId="23175" xr:uid="{00000000-0005-0000-0000-0000865A0000}"/>
    <cellStyle name="표준 2 3 3 2 3 7" xfId="23176" xr:uid="{00000000-0005-0000-0000-0000875A0000}"/>
    <cellStyle name="표준 2 3 3 2 3 7 2" xfId="23177" xr:uid="{00000000-0005-0000-0000-0000885A0000}"/>
    <cellStyle name="표준 2 3 3 2 3 7 2 2" xfId="23178" xr:uid="{00000000-0005-0000-0000-0000895A0000}"/>
    <cellStyle name="표준 2 3 3 2 3 7 3" xfId="23179" xr:uid="{00000000-0005-0000-0000-00008A5A0000}"/>
    <cellStyle name="표준 2 3 3 2 3 8" xfId="23180" xr:uid="{00000000-0005-0000-0000-00008B5A0000}"/>
    <cellStyle name="표준 2 3 3 2 3 8 2" xfId="23181" xr:uid="{00000000-0005-0000-0000-00008C5A0000}"/>
    <cellStyle name="표준 2 3 3 2 3 8 2 2" xfId="23182" xr:uid="{00000000-0005-0000-0000-00008D5A0000}"/>
    <cellStyle name="표준 2 3 3 2 3 8 3" xfId="23183" xr:uid="{00000000-0005-0000-0000-00008E5A0000}"/>
    <cellStyle name="표준 2 3 3 2 3 9" xfId="23184" xr:uid="{00000000-0005-0000-0000-00008F5A0000}"/>
    <cellStyle name="표준 2 3 3 2 3 9 2" xfId="23185" xr:uid="{00000000-0005-0000-0000-0000905A0000}"/>
    <cellStyle name="표준 2 3 3 2 4" xfId="23186" xr:uid="{00000000-0005-0000-0000-0000915A0000}"/>
    <cellStyle name="표준 2 3 3 2 4 10" xfId="23187" xr:uid="{00000000-0005-0000-0000-0000925A0000}"/>
    <cellStyle name="표준 2 3 3 2 4 2" xfId="23188" xr:uid="{00000000-0005-0000-0000-0000935A0000}"/>
    <cellStyle name="표준 2 3 3 2 4 2 2" xfId="23189" xr:uid="{00000000-0005-0000-0000-0000945A0000}"/>
    <cellStyle name="표준 2 3 3 2 4 2 2 2" xfId="23190" xr:uid="{00000000-0005-0000-0000-0000955A0000}"/>
    <cellStyle name="표준 2 3 3 2 4 2 2 2 2" xfId="23191" xr:uid="{00000000-0005-0000-0000-0000965A0000}"/>
    <cellStyle name="표준 2 3 3 2 4 2 2 2 2 2" xfId="23192" xr:uid="{00000000-0005-0000-0000-0000975A0000}"/>
    <cellStyle name="표준 2 3 3 2 4 2 2 2 3" xfId="23193" xr:uid="{00000000-0005-0000-0000-0000985A0000}"/>
    <cellStyle name="표준 2 3 3 2 4 2 2 3" xfId="23194" xr:uid="{00000000-0005-0000-0000-0000995A0000}"/>
    <cellStyle name="표준 2 3 3 2 4 2 2 3 2" xfId="23195" xr:uid="{00000000-0005-0000-0000-00009A5A0000}"/>
    <cellStyle name="표준 2 3 3 2 4 2 2 3 2 2" xfId="23196" xr:uid="{00000000-0005-0000-0000-00009B5A0000}"/>
    <cellStyle name="표준 2 3 3 2 4 2 2 3 3" xfId="23197" xr:uid="{00000000-0005-0000-0000-00009C5A0000}"/>
    <cellStyle name="표준 2 3 3 2 4 2 2 4" xfId="23198" xr:uid="{00000000-0005-0000-0000-00009D5A0000}"/>
    <cellStyle name="표준 2 3 3 2 4 2 2 4 2" xfId="23199" xr:uid="{00000000-0005-0000-0000-00009E5A0000}"/>
    <cellStyle name="표준 2 3 3 2 4 2 2 4 2 2" xfId="23200" xr:uid="{00000000-0005-0000-0000-00009F5A0000}"/>
    <cellStyle name="표준 2 3 3 2 4 2 2 4 3" xfId="23201" xr:uid="{00000000-0005-0000-0000-0000A05A0000}"/>
    <cellStyle name="표준 2 3 3 2 4 2 2 5" xfId="23202" xr:uid="{00000000-0005-0000-0000-0000A15A0000}"/>
    <cellStyle name="표준 2 3 3 2 4 2 2 5 2" xfId="23203" xr:uid="{00000000-0005-0000-0000-0000A25A0000}"/>
    <cellStyle name="표준 2 3 3 2 4 2 2 6" xfId="23204" xr:uid="{00000000-0005-0000-0000-0000A35A0000}"/>
    <cellStyle name="표준 2 3 3 2 4 2 3" xfId="23205" xr:uid="{00000000-0005-0000-0000-0000A45A0000}"/>
    <cellStyle name="표준 2 3 3 2 4 2 3 2" xfId="23206" xr:uid="{00000000-0005-0000-0000-0000A55A0000}"/>
    <cellStyle name="표준 2 3 3 2 4 2 3 2 2" xfId="23207" xr:uid="{00000000-0005-0000-0000-0000A65A0000}"/>
    <cellStyle name="표준 2 3 3 2 4 2 3 3" xfId="23208" xr:uid="{00000000-0005-0000-0000-0000A75A0000}"/>
    <cellStyle name="표준 2 3 3 2 4 2 4" xfId="23209" xr:uid="{00000000-0005-0000-0000-0000A85A0000}"/>
    <cellStyle name="표준 2 3 3 2 4 2 4 2" xfId="23210" xr:uid="{00000000-0005-0000-0000-0000A95A0000}"/>
    <cellStyle name="표준 2 3 3 2 4 2 4 2 2" xfId="23211" xr:uid="{00000000-0005-0000-0000-0000AA5A0000}"/>
    <cellStyle name="표준 2 3 3 2 4 2 4 3" xfId="23212" xr:uid="{00000000-0005-0000-0000-0000AB5A0000}"/>
    <cellStyle name="표준 2 3 3 2 4 2 5" xfId="23213" xr:uid="{00000000-0005-0000-0000-0000AC5A0000}"/>
    <cellStyle name="표준 2 3 3 2 4 2 5 2" xfId="23214" xr:uid="{00000000-0005-0000-0000-0000AD5A0000}"/>
    <cellStyle name="표준 2 3 3 2 4 2 5 2 2" xfId="23215" xr:uid="{00000000-0005-0000-0000-0000AE5A0000}"/>
    <cellStyle name="표준 2 3 3 2 4 2 5 3" xfId="23216" xr:uid="{00000000-0005-0000-0000-0000AF5A0000}"/>
    <cellStyle name="표준 2 3 3 2 4 2 6" xfId="23217" xr:uid="{00000000-0005-0000-0000-0000B05A0000}"/>
    <cellStyle name="표준 2 3 3 2 4 2 6 2" xfId="23218" xr:uid="{00000000-0005-0000-0000-0000B15A0000}"/>
    <cellStyle name="표준 2 3 3 2 4 2 7" xfId="23219" xr:uid="{00000000-0005-0000-0000-0000B25A0000}"/>
    <cellStyle name="표준 2 3 3 2 4 2 8" xfId="23220" xr:uid="{00000000-0005-0000-0000-0000B35A0000}"/>
    <cellStyle name="표준 2 3 3 2 4 3" xfId="23221" xr:uid="{00000000-0005-0000-0000-0000B45A0000}"/>
    <cellStyle name="표준 2 3 3 2 4 3 2" xfId="23222" xr:uid="{00000000-0005-0000-0000-0000B55A0000}"/>
    <cellStyle name="표준 2 3 3 2 4 3 2 2" xfId="23223" xr:uid="{00000000-0005-0000-0000-0000B65A0000}"/>
    <cellStyle name="표준 2 3 3 2 4 3 2 2 2" xfId="23224" xr:uid="{00000000-0005-0000-0000-0000B75A0000}"/>
    <cellStyle name="표준 2 3 3 2 4 3 2 3" xfId="23225" xr:uid="{00000000-0005-0000-0000-0000B85A0000}"/>
    <cellStyle name="표준 2 3 3 2 4 3 3" xfId="23226" xr:uid="{00000000-0005-0000-0000-0000B95A0000}"/>
    <cellStyle name="표준 2 3 3 2 4 3 3 2" xfId="23227" xr:uid="{00000000-0005-0000-0000-0000BA5A0000}"/>
    <cellStyle name="표준 2 3 3 2 4 3 3 2 2" xfId="23228" xr:uid="{00000000-0005-0000-0000-0000BB5A0000}"/>
    <cellStyle name="표준 2 3 3 2 4 3 3 3" xfId="23229" xr:uid="{00000000-0005-0000-0000-0000BC5A0000}"/>
    <cellStyle name="표준 2 3 3 2 4 3 4" xfId="23230" xr:uid="{00000000-0005-0000-0000-0000BD5A0000}"/>
    <cellStyle name="표준 2 3 3 2 4 3 4 2" xfId="23231" xr:uid="{00000000-0005-0000-0000-0000BE5A0000}"/>
    <cellStyle name="표준 2 3 3 2 4 3 4 2 2" xfId="23232" xr:uid="{00000000-0005-0000-0000-0000BF5A0000}"/>
    <cellStyle name="표준 2 3 3 2 4 3 4 3" xfId="23233" xr:uid="{00000000-0005-0000-0000-0000C05A0000}"/>
    <cellStyle name="표준 2 3 3 2 4 3 5" xfId="23234" xr:uid="{00000000-0005-0000-0000-0000C15A0000}"/>
    <cellStyle name="표준 2 3 3 2 4 3 5 2" xfId="23235" xr:uid="{00000000-0005-0000-0000-0000C25A0000}"/>
    <cellStyle name="표준 2 3 3 2 4 3 6" xfId="23236" xr:uid="{00000000-0005-0000-0000-0000C35A0000}"/>
    <cellStyle name="표준 2 3 3 2 4 4" xfId="23237" xr:uid="{00000000-0005-0000-0000-0000C45A0000}"/>
    <cellStyle name="표준 2 3 3 2 4 4 2" xfId="23238" xr:uid="{00000000-0005-0000-0000-0000C55A0000}"/>
    <cellStyle name="표준 2 3 3 2 4 4 2 2" xfId="23239" xr:uid="{00000000-0005-0000-0000-0000C65A0000}"/>
    <cellStyle name="표준 2 3 3 2 4 4 3" xfId="23240" xr:uid="{00000000-0005-0000-0000-0000C75A0000}"/>
    <cellStyle name="표준 2 3 3 2 4 5" xfId="23241" xr:uid="{00000000-0005-0000-0000-0000C85A0000}"/>
    <cellStyle name="표준 2 3 3 2 4 5 2" xfId="23242" xr:uid="{00000000-0005-0000-0000-0000C95A0000}"/>
    <cellStyle name="표준 2 3 3 2 4 5 2 2" xfId="23243" xr:uid="{00000000-0005-0000-0000-0000CA5A0000}"/>
    <cellStyle name="표준 2 3 3 2 4 5 3" xfId="23244" xr:uid="{00000000-0005-0000-0000-0000CB5A0000}"/>
    <cellStyle name="표준 2 3 3 2 4 6" xfId="23245" xr:uid="{00000000-0005-0000-0000-0000CC5A0000}"/>
    <cellStyle name="표준 2 3 3 2 4 6 2" xfId="23246" xr:uid="{00000000-0005-0000-0000-0000CD5A0000}"/>
    <cellStyle name="표준 2 3 3 2 4 6 2 2" xfId="23247" xr:uid="{00000000-0005-0000-0000-0000CE5A0000}"/>
    <cellStyle name="표준 2 3 3 2 4 6 3" xfId="23248" xr:uid="{00000000-0005-0000-0000-0000CF5A0000}"/>
    <cellStyle name="표준 2 3 3 2 4 7" xfId="23249" xr:uid="{00000000-0005-0000-0000-0000D05A0000}"/>
    <cellStyle name="표준 2 3 3 2 4 7 2" xfId="23250" xr:uid="{00000000-0005-0000-0000-0000D15A0000}"/>
    <cellStyle name="표준 2 3 3 2 4 7 2 2" xfId="23251" xr:uid="{00000000-0005-0000-0000-0000D25A0000}"/>
    <cellStyle name="표준 2 3 3 2 4 7 3" xfId="23252" xr:uid="{00000000-0005-0000-0000-0000D35A0000}"/>
    <cellStyle name="표준 2 3 3 2 4 8" xfId="23253" xr:uid="{00000000-0005-0000-0000-0000D45A0000}"/>
    <cellStyle name="표준 2 3 3 2 4 8 2" xfId="23254" xr:uid="{00000000-0005-0000-0000-0000D55A0000}"/>
    <cellStyle name="표준 2 3 3 2 4 9" xfId="23255" xr:uid="{00000000-0005-0000-0000-0000D65A0000}"/>
    <cellStyle name="표준 2 3 3 2 5" xfId="23256" xr:uid="{00000000-0005-0000-0000-0000D75A0000}"/>
    <cellStyle name="표준 2 3 3 2 5 2" xfId="23257" xr:uid="{00000000-0005-0000-0000-0000D85A0000}"/>
    <cellStyle name="표준 2 3 3 2 5 2 2" xfId="23258" xr:uid="{00000000-0005-0000-0000-0000D95A0000}"/>
    <cellStyle name="표준 2 3 3 2 5 2 2 2" xfId="23259" xr:uid="{00000000-0005-0000-0000-0000DA5A0000}"/>
    <cellStyle name="표준 2 3 3 2 5 2 2 2 2" xfId="23260" xr:uid="{00000000-0005-0000-0000-0000DB5A0000}"/>
    <cellStyle name="표준 2 3 3 2 5 2 2 3" xfId="23261" xr:uid="{00000000-0005-0000-0000-0000DC5A0000}"/>
    <cellStyle name="표준 2 3 3 2 5 2 3" xfId="23262" xr:uid="{00000000-0005-0000-0000-0000DD5A0000}"/>
    <cellStyle name="표준 2 3 3 2 5 2 3 2" xfId="23263" xr:uid="{00000000-0005-0000-0000-0000DE5A0000}"/>
    <cellStyle name="표준 2 3 3 2 5 2 3 2 2" xfId="23264" xr:uid="{00000000-0005-0000-0000-0000DF5A0000}"/>
    <cellStyle name="표준 2 3 3 2 5 2 3 3" xfId="23265" xr:uid="{00000000-0005-0000-0000-0000E05A0000}"/>
    <cellStyle name="표준 2 3 3 2 5 2 4" xfId="23266" xr:uid="{00000000-0005-0000-0000-0000E15A0000}"/>
    <cellStyle name="표준 2 3 3 2 5 2 4 2" xfId="23267" xr:uid="{00000000-0005-0000-0000-0000E25A0000}"/>
    <cellStyle name="표준 2 3 3 2 5 2 4 2 2" xfId="23268" xr:uid="{00000000-0005-0000-0000-0000E35A0000}"/>
    <cellStyle name="표준 2 3 3 2 5 2 4 3" xfId="23269" xr:uid="{00000000-0005-0000-0000-0000E45A0000}"/>
    <cellStyle name="표준 2 3 3 2 5 2 5" xfId="23270" xr:uid="{00000000-0005-0000-0000-0000E55A0000}"/>
    <cellStyle name="표준 2 3 3 2 5 2 5 2" xfId="23271" xr:uid="{00000000-0005-0000-0000-0000E65A0000}"/>
    <cellStyle name="표준 2 3 3 2 5 2 6" xfId="23272" xr:uid="{00000000-0005-0000-0000-0000E75A0000}"/>
    <cellStyle name="표준 2 3 3 2 5 3" xfId="23273" xr:uid="{00000000-0005-0000-0000-0000E85A0000}"/>
    <cellStyle name="표준 2 3 3 2 5 3 2" xfId="23274" xr:uid="{00000000-0005-0000-0000-0000E95A0000}"/>
    <cellStyle name="표준 2 3 3 2 5 3 2 2" xfId="23275" xr:uid="{00000000-0005-0000-0000-0000EA5A0000}"/>
    <cellStyle name="표준 2 3 3 2 5 3 3" xfId="23276" xr:uid="{00000000-0005-0000-0000-0000EB5A0000}"/>
    <cellStyle name="표준 2 3 3 2 5 4" xfId="23277" xr:uid="{00000000-0005-0000-0000-0000EC5A0000}"/>
    <cellStyle name="표준 2 3 3 2 5 4 2" xfId="23278" xr:uid="{00000000-0005-0000-0000-0000ED5A0000}"/>
    <cellStyle name="표준 2 3 3 2 5 4 2 2" xfId="23279" xr:uid="{00000000-0005-0000-0000-0000EE5A0000}"/>
    <cellStyle name="표준 2 3 3 2 5 4 3" xfId="23280" xr:uid="{00000000-0005-0000-0000-0000EF5A0000}"/>
    <cellStyle name="표준 2 3 3 2 5 5" xfId="23281" xr:uid="{00000000-0005-0000-0000-0000F05A0000}"/>
    <cellStyle name="표준 2 3 3 2 5 5 2" xfId="23282" xr:uid="{00000000-0005-0000-0000-0000F15A0000}"/>
    <cellStyle name="표준 2 3 3 2 5 5 2 2" xfId="23283" xr:uid="{00000000-0005-0000-0000-0000F25A0000}"/>
    <cellStyle name="표준 2 3 3 2 5 5 3" xfId="23284" xr:uid="{00000000-0005-0000-0000-0000F35A0000}"/>
    <cellStyle name="표준 2 3 3 2 5 6" xfId="23285" xr:uid="{00000000-0005-0000-0000-0000F45A0000}"/>
    <cellStyle name="표준 2 3 3 2 5 6 2" xfId="23286" xr:uid="{00000000-0005-0000-0000-0000F55A0000}"/>
    <cellStyle name="표준 2 3 3 2 5 7" xfId="23287" xr:uid="{00000000-0005-0000-0000-0000F65A0000}"/>
    <cellStyle name="표준 2 3 3 2 5 8" xfId="23288" xr:uid="{00000000-0005-0000-0000-0000F75A0000}"/>
    <cellStyle name="표준 2 3 3 2 6" xfId="23289" xr:uid="{00000000-0005-0000-0000-0000F85A0000}"/>
    <cellStyle name="표준 2 3 3 2 6 2" xfId="23290" xr:uid="{00000000-0005-0000-0000-0000F95A0000}"/>
    <cellStyle name="표준 2 3 3 2 6 2 2" xfId="23291" xr:uid="{00000000-0005-0000-0000-0000FA5A0000}"/>
    <cellStyle name="표준 2 3 3 2 6 2 2 2" xfId="23292" xr:uid="{00000000-0005-0000-0000-0000FB5A0000}"/>
    <cellStyle name="표준 2 3 3 2 6 2 3" xfId="23293" xr:uid="{00000000-0005-0000-0000-0000FC5A0000}"/>
    <cellStyle name="표준 2 3 3 2 6 3" xfId="23294" xr:uid="{00000000-0005-0000-0000-0000FD5A0000}"/>
    <cellStyle name="표준 2 3 3 2 6 3 2" xfId="23295" xr:uid="{00000000-0005-0000-0000-0000FE5A0000}"/>
    <cellStyle name="표준 2 3 3 2 6 3 2 2" xfId="23296" xr:uid="{00000000-0005-0000-0000-0000FF5A0000}"/>
    <cellStyle name="표준 2 3 3 2 6 3 3" xfId="23297" xr:uid="{00000000-0005-0000-0000-0000005B0000}"/>
    <cellStyle name="표준 2 3 3 2 6 4" xfId="23298" xr:uid="{00000000-0005-0000-0000-0000015B0000}"/>
    <cellStyle name="표준 2 3 3 2 6 4 2" xfId="23299" xr:uid="{00000000-0005-0000-0000-0000025B0000}"/>
    <cellStyle name="표준 2 3 3 2 6 4 2 2" xfId="23300" xr:uid="{00000000-0005-0000-0000-0000035B0000}"/>
    <cellStyle name="표준 2 3 3 2 6 4 3" xfId="23301" xr:uid="{00000000-0005-0000-0000-0000045B0000}"/>
    <cellStyle name="표준 2 3 3 2 6 5" xfId="23302" xr:uid="{00000000-0005-0000-0000-0000055B0000}"/>
    <cellStyle name="표준 2 3 3 2 6 5 2" xfId="23303" xr:uid="{00000000-0005-0000-0000-0000065B0000}"/>
    <cellStyle name="표준 2 3 3 2 6 6" xfId="23304" xr:uid="{00000000-0005-0000-0000-0000075B0000}"/>
    <cellStyle name="표준 2 3 3 2 7" xfId="23305" xr:uid="{00000000-0005-0000-0000-0000085B0000}"/>
    <cellStyle name="표준 2 3 3 2 7 2" xfId="23306" xr:uid="{00000000-0005-0000-0000-0000095B0000}"/>
    <cellStyle name="표준 2 3 3 2 7 2 2" xfId="23307" xr:uid="{00000000-0005-0000-0000-00000A5B0000}"/>
    <cellStyle name="표준 2 3 3 2 7 2 2 2" xfId="23308" xr:uid="{00000000-0005-0000-0000-00000B5B0000}"/>
    <cellStyle name="표준 2 3 3 2 7 2 3" xfId="23309" xr:uid="{00000000-0005-0000-0000-00000C5B0000}"/>
    <cellStyle name="표준 2 3 3 2 7 3" xfId="23310" xr:uid="{00000000-0005-0000-0000-00000D5B0000}"/>
    <cellStyle name="표준 2 3 3 2 7 3 2" xfId="23311" xr:uid="{00000000-0005-0000-0000-00000E5B0000}"/>
    <cellStyle name="표준 2 3 3 2 7 3 2 2" xfId="23312" xr:uid="{00000000-0005-0000-0000-00000F5B0000}"/>
    <cellStyle name="표준 2 3 3 2 7 3 3" xfId="23313" xr:uid="{00000000-0005-0000-0000-0000105B0000}"/>
    <cellStyle name="표준 2 3 3 2 7 4" xfId="23314" xr:uid="{00000000-0005-0000-0000-0000115B0000}"/>
    <cellStyle name="표준 2 3 3 2 7 4 2" xfId="23315" xr:uid="{00000000-0005-0000-0000-0000125B0000}"/>
    <cellStyle name="표준 2 3 3 2 7 4 2 2" xfId="23316" xr:uid="{00000000-0005-0000-0000-0000135B0000}"/>
    <cellStyle name="표준 2 3 3 2 7 4 3" xfId="23317" xr:uid="{00000000-0005-0000-0000-0000145B0000}"/>
    <cellStyle name="표준 2 3 3 2 7 5" xfId="23318" xr:uid="{00000000-0005-0000-0000-0000155B0000}"/>
    <cellStyle name="표준 2 3 3 2 7 5 2" xfId="23319" xr:uid="{00000000-0005-0000-0000-0000165B0000}"/>
    <cellStyle name="표준 2 3 3 2 7 6" xfId="23320" xr:uid="{00000000-0005-0000-0000-0000175B0000}"/>
    <cellStyle name="표준 2 3 3 2 8" xfId="23321" xr:uid="{00000000-0005-0000-0000-0000185B0000}"/>
    <cellStyle name="표준 2 3 3 2 8 2" xfId="23322" xr:uid="{00000000-0005-0000-0000-0000195B0000}"/>
    <cellStyle name="표준 2 3 3 2 8 2 2" xfId="23323" xr:uid="{00000000-0005-0000-0000-00001A5B0000}"/>
    <cellStyle name="표준 2 3 3 2 8 3" xfId="23324" xr:uid="{00000000-0005-0000-0000-00001B5B0000}"/>
    <cellStyle name="표준 2 3 3 2 9" xfId="23325" xr:uid="{00000000-0005-0000-0000-00001C5B0000}"/>
    <cellStyle name="표준 2 3 3 2 9 2" xfId="23326" xr:uid="{00000000-0005-0000-0000-00001D5B0000}"/>
    <cellStyle name="표준 2 3 3 2 9 2 2" xfId="23327" xr:uid="{00000000-0005-0000-0000-00001E5B0000}"/>
    <cellStyle name="표준 2 3 3 2 9 3" xfId="23328" xr:uid="{00000000-0005-0000-0000-00001F5B0000}"/>
    <cellStyle name="표준 2 3 3 3" xfId="23329" xr:uid="{00000000-0005-0000-0000-0000205B0000}"/>
    <cellStyle name="표준 2 3 3 3 10" xfId="23330" xr:uid="{00000000-0005-0000-0000-0000215B0000}"/>
    <cellStyle name="표준 2 3 3 3 11" xfId="23331" xr:uid="{00000000-0005-0000-0000-0000225B0000}"/>
    <cellStyle name="표준 2 3 3 3 2" xfId="23332" xr:uid="{00000000-0005-0000-0000-0000235B0000}"/>
    <cellStyle name="표준 2 3 3 3 2 2" xfId="23333" xr:uid="{00000000-0005-0000-0000-0000245B0000}"/>
    <cellStyle name="표준 2 3 3 3 2 2 2" xfId="23334" xr:uid="{00000000-0005-0000-0000-0000255B0000}"/>
    <cellStyle name="표준 2 3 3 3 2 2 2 2" xfId="23335" xr:uid="{00000000-0005-0000-0000-0000265B0000}"/>
    <cellStyle name="표준 2 3 3 3 2 2 2 2 2" xfId="23336" xr:uid="{00000000-0005-0000-0000-0000275B0000}"/>
    <cellStyle name="표준 2 3 3 3 2 2 2 3" xfId="23337" xr:uid="{00000000-0005-0000-0000-0000285B0000}"/>
    <cellStyle name="표준 2 3 3 3 2 2 3" xfId="23338" xr:uid="{00000000-0005-0000-0000-0000295B0000}"/>
    <cellStyle name="표준 2 3 3 3 2 2 3 2" xfId="23339" xr:uid="{00000000-0005-0000-0000-00002A5B0000}"/>
    <cellStyle name="표준 2 3 3 3 2 2 3 2 2" xfId="23340" xr:uid="{00000000-0005-0000-0000-00002B5B0000}"/>
    <cellStyle name="표준 2 3 3 3 2 2 3 3" xfId="23341" xr:uid="{00000000-0005-0000-0000-00002C5B0000}"/>
    <cellStyle name="표준 2 3 3 3 2 2 4" xfId="23342" xr:uid="{00000000-0005-0000-0000-00002D5B0000}"/>
    <cellStyle name="표준 2 3 3 3 2 2 4 2" xfId="23343" xr:uid="{00000000-0005-0000-0000-00002E5B0000}"/>
    <cellStyle name="표준 2 3 3 3 2 2 4 2 2" xfId="23344" xr:uid="{00000000-0005-0000-0000-00002F5B0000}"/>
    <cellStyle name="표준 2 3 3 3 2 2 4 3" xfId="23345" xr:uid="{00000000-0005-0000-0000-0000305B0000}"/>
    <cellStyle name="표준 2 3 3 3 2 2 5" xfId="23346" xr:uid="{00000000-0005-0000-0000-0000315B0000}"/>
    <cellStyle name="표준 2 3 3 3 2 2 5 2" xfId="23347" xr:uid="{00000000-0005-0000-0000-0000325B0000}"/>
    <cellStyle name="표준 2 3 3 3 2 2 6" xfId="23348" xr:uid="{00000000-0005-0000-0000-0000335B0000}"/>
    <cellStyle name="표준 2 3 3 3 2 3" xfId="23349" xr:uid="{00000000-0005-0000-0000-0000345B0000}"/>
    <cellStyle name="표준 2 3 3 3 2 3 2" xfId="23350" xr:uid="{00000000-0005-0000-0000-0000355B0000}"/>
    <cellStyle name="표준 2 3 3 3 2 3 2 2" xfId="23351" xr:uid="{00000000-0005-0000-0000-0000365B0000}"/>
    <cellStyle name="표준 2 3 3 3 2 3 3" xfId="23352" xr:uid="{00000000-0005-0000-0000-0000375B0000}"/>
    <cellStyle name="표준 2 3 3 3 2 4" xfId="23353" xr:uid="{00000000-0005-0000-0000-0000385B0000}"/>
    <cellStyle name="표준 2 3 3 3 2 4 2" xfId="23354" xr:uid="{00000000-0005-0000-0000-0000395B0000}"/>
    <cellStyle name="표준 2 3 3 3 2 4 2 2" xfId="23355" xr:uid="{00000000-0005-0000-0000-00003A5B0000}"/>
    <cellStyle name="표준 2 3 3 3 2 4 3" xfId="23356" xr:uid="{00000000-0005-0000-0000-00003B5B0000}"/>
    <cellStyle name="표준 2 3 3 3 2 5" xfId="23357" xr:uid="{00000000-0005-0000-0000-00003C5B0000}"/>
    <cellStyle name="표준 2 3 3 3 2 5 2" xfId="23358" xr:uid="{00000000-0005-0000-0000-00003D5B0000}"/>
    <cellStyle name="표준 2 3 3 3 2 5 2 2" xfId="23359" xr:uid="{00000000-0005-0000-0000-00003E5B0000}"/>
    <cellStyle name="표준 2 3 3 3 2 5 3" xfId="23360" xr:uid="{00000000-0005-0000-0000-00003F5B0000}"/>
    <cellStyle name="표준 2 3 3 3 2 6" xfId="23361" xr:uid="{00000000-0005-0000-0000-0000405B0000}"/>
    <cellStyle name="표준 2 3 3 3 2 6 2" xfId="23362" xr:uid="{00000000-0005-0000-0000-0000415B0000}"/>
    <cellStyle name="표준 2 3 3 3 2 6 2 2" xfId="23363" xr:uid="{00000000-0005-0000-0000-0000425B0000}"/>
    <cellStyle name="표준 2 3 3 3 2 6 3" xfId="23364" xr:uid="{00000000-0005-0000-0000-0000435B0000}"/>
    <cellStyle name="표준 2 3 3 3 2 7" xfId="23365" xr:uid="{00000000-0005-0000-0000-0000445B0000}"/>
    <cellStyle name="표준 2 3 3 3 2 7 2" xfId="23366" xr:uid="{00000000-0005-0000-0000-0000455B0000}"/>
    <cellStyle name="표준 2 3 3 3 2 8" xfId="23367" xr:uid="{00000000-0005-0000-0000-0000465B0000}"/>
    <cellStyle name="표준 2 3 3 3 2 9" xfId="23368" xr:uid="{00000000-0005-0000-0000-0000475B0000}"/>
    <cellStyle name="표준 2 3 3 3 3" xfId="23369" xr:uid="{00000000-0005-0000-0000-0000485B0000}"/>
    <cellStyle name="표준 2 3 3 3 3 2" xfId="23370" xr:uid="{00000000-0005-0000-0000-0000495B0000}"/>
    <cellStyle name="표준 2 3 3 3 3 2 2" xfId="23371" xr:uid="{00000000-0005-0000-0000-00004A5B0000}"/>
    <cellStyle name="표준 2 3 3 3 3 2 2 2" xfId="23372" xr:uid="{00000000-0005-0000-0000-00004B5B0000}"/>
    <cellStyle name="표준 2 3 3 3 3 2 3" xfId="23373" xr:uid="{00000000-0005-0000-0000-00004C5B0000}"/>
    <cellStyle name="표준 2 3 3 3 3 3" xfId="23374" xr:uid="{00000000-0005-0000-0000-00004D5B0000}"/>
    <cellStyle name="표준 2 3 3 3 3 3 2" xfId="23375" xr:uid="{00000000-0005-0000-0000-00004E5B0000}"/>
    <cellStyle name="표준 2 3 3 3 3 3 2 2" xfId="23376" xr:uid="{00000000-0005-0000-0000-00004F5B0000}"/>
    <cellStyle name="표준 2 3 3 3 3 3 3" xfId="23377" xr:uid="{00000000-0005-0000-0000-0000505B0000}"/>
    <cellStyle name="표준 2 3 3 3 3 4" xfId="23378" xr:uid="{00000000-0005-0000-0000-0000515B0000}"/>
    <cellStyle name="표준 2 3 3 3 3 4 2" xfId="23379" xr:uid="{00000000-0005-0000-0000-0000525B0000}"/>
    <cellStyle name="표준 2 3 3 3 3 4 2 2" xfId="23380" xr:uid="{00000000-0005-0000-0000-0000535B0000}"/>
    <cellStyle name="표준 2 3 3 3 3 4 3" xfId="23381" xr:uid="{00000000-0005-0000-0000-0000545B0000}"/>
    <cellStyle name="표준 2 3 3 3 3 5" xfId="23382" xr:uid="{00000000-0005-0000-0000-0000555B0000}"/>
    <cellStyle name="표준 2 3 3 3 3 5 2" xfId="23383" xr:uid="{00000000-0005-0000-0000-0000565B0000}"/>
    <cellStyle name="표준 2 3 3 3 3 6" xfId="23384" xr:uid="{00000000-0005-0000-0000-0000575B0000}"/>
    <cellStyle name="표준 2 3 3 3 4" xfId="23385" xr:uid="{00000000-0005-0000-0000-0000585B0000}"/>
    <cellStyle name="표준 2 3 3 3 4 2" xfId="23386" xr:uid="{00000000-0005-0000-0000-0000595B0000}"/>
    <cellStyle name="표준 2 3 3 3 4 2 2" xfId="23387" xr:uid="{00000000-0005-0000-0000-00005A5B0000}"/>
    <cellStyle name="표준 2 3 3 3 4 2 2 2" xfId="23388" xr:uid="{00000000-0005-0000-0000-00005B5B0000}"/>
    <cellStyle name="표준 2 3 3 3 4 2 3" xfId="23389" xr:uid="{00000000-0005-0000-0000-00005C5B0000}"/>
    <cellStyle name="표준 2 3 3 3 4 3" xfId="23390" xr:uid="{00000000-0005-0000-0000-00005D5B0000}"/>
    <cellStyle name="표준 2 3 3 3 4 3 2" xfId="23391" xr:uid="{00000000-0005-0000-0000-00005E5B0000}"/>
    <cellStyle name="표준 2 3 3 3 4 3 2 2" xfId="23392" xr:uid="{00000000-0005-0000-0000-00005F5B0000}"/>
    <cellStyle name="표준 2 3 3 3 4 3 3" xfId="23393" xr:uid="{00000000-0005-0000-0000-0000605B0000}"/>
    <cellStyle name="표준 2 3 3 3 4 4" xfId="23394" xr:uid="{00000000-0005-0000-0000-0000615B0000}"/>
    <cellStyle name="표준 2 3 3 3 4 4 2" xfId="23395" xr:uid="{00000000-0005-0000-0000-0000625B0000}"/>
    <cellStyle name="표준 2 3 3 3 4 4 2 2" xfId="23396" xr:uid="{00000000-0005-0000-0000-0000635B0000}"/>
    <cellStyle name="표준 2 3 3 3 4 4 3" xfId="23397" xr:uid="{00000000-0005-0000-0000-0000645B0000}"/>
    <cellStyle name="표준 2 3 3 3 4 5" xfId="23398" xr:uid="{00000000-0005-0000-0000-0000655B0000}"/>
    <cellStyle name="표준 2 3 3 3 4 5 2" xfId="23399" xr:uid="{00000000-0005-0000-0000-0000665B0000}"/>
    <cellStyle name="표준 2 3 3 3 4 6" xfId="23400" xr:uid="{00000000-0005-0000-0000-0000675B0000}"/>
    <cellStyle name="표준 2 3 3 3 5" xfId="23401" xr:uid="{00000000-0005-0000-0000-0000685B0000}"/>
    <cellStyle name="표준 2 3 3 3 5 2" xfId="23402" xr:uid="{00000000-0005-0000-0000-0000695B0000}"/>
    <cellStyle name="표준 2 3 3 3 5 2 2" xfId="23403" xr:uid="{00000000-0005-0000-0000-00006A5B0000}"/>
    <cellStyle name="표준 2 3 3 3 5 3" xfId="23404" xr:uid="{00000000-0005-0000-0000-00006B5B0000}"/>
    <cellStyle name="표준 2 3 3 3 6" xfId="23405" xr:uid="{00000000-0005-0000-0000-00006C5B0000}"/>
    <cellStyle name="표준 2 3 3 3 6 2" xfId="23406" xr:uid="{00000000-0005-0000-0000-00006D5B0000}"/>
    <cellStyle name="표준 2 3 3 3 6 2 2" xfId="23407" xr:uid="{00000000-0005-0000-0000-00006E5B0000}"/>
    <cellStyle name="표준 2 3 3 3 6 3" xfId="23408" xr:uid="{00000000-0005-0000-0000-00006F5B0000}"/>
    <cellStyle name="표준 2 3 3 3 7" xfId="23409" xr:uid="{00000000-0005-0000-0000-0000705B0000}"/>
    <cellStyle name="표준 2 3 3 3 7 2" xfId="23410" xr:uid="{00000000-0005-0000-0000-0000715B0000}"/>
    <cellStyle name="표준 2 3 3 3 7 2 2" xfId="23411" xr:uid="{00000000-0005-0000-0000-0000725B0000}"/>
    <cellStyle name="표준 2 3 3 3 7 3" xfId="23412" xr:uid="{00000000-0005-0000-0000-0000735B0000}"/>
    <cellStyle name="표준 2 3 3 3 8" xfId="23413" xr:uid="{00000000-0005-0000-0000-0000745B0000}"/>
    <cellStyle name="표준 2 3 3 3 8 2" xfId="23414" xr:uid="{00000000-0005-0000-0000-0000755B0000}"/>
    <cellStyle name="표준 2 3 3 3 8 2 2" xfId="23415" xr:uid="{00000000-0005-0000-0000-0000765B0000}"/>
    <cellStyle name="표준 2 3 3 3 8 3" xfId="23416" xr:uid="{00000000-0005-0000-0000-0000775B0000}"/>
    <cellStyle name="표준 2 3 3 3 9" xfId="23417" xr:uid="{00000000-0005-0000-0000-0000785B0000}"/>
    <cellStyle name="표준 2 3 3 3 9 2" xfId="23418" xr:uid="{00000000-0005-0000-0000-0000795B0000}"/>
    <cellStyle name="표준 2 3 3 4" xfId="23419" xr:uid="{00000000-0005-0000-0000-00007A5B0000}"/>
    <cellStyle name="표준 2 3 3 4 10" xfId="23420" xr:uid="{00000000-0005-0000-0000-00007B5B0000}"/>
    <cellStyle name="표준 2 3 3 4 11" xfId="23421" xr:uid="{00000000-0005-0000-0000-00007C5B0000}"/>
    <cellStyle name="표준 2 3 3 4 2" xfId="23422" xr:uid="{00000000-0005-0000-0000-00007D5B0000}"/>
    <cellStyle name="표준 2 3 3 4 2 2" xfId="23423" xr:uid="{00000000-0005-0000-0000-00007E5B0000}"/>
    <cellStyle name="표준 2 3 3 4 2 2 2" xfId="23424" xr:uid="{00000000-0005-0000-0000-00007F5B0000}"/>
    <cellStyle name="표준 2 3 3 4 2 2 2 2" xfId="23425" xr:uid="{00000000-0005-0000-0000-0000805B0000}"/>
    <cellStyle name="표준 2 3 3 4 2 2 2 2 2" xfId="23426" xr:uid="{00000000-0005-0000-0000-0000815B0000}"/>
    <cellStyle name="표준 2 3 3 4 2 2 2 3" xfId="23427" xr:uid="{00000000-0005-0000-0000-0000825B0000}"/>
    <cellStyle name="표준 2 3 3 4 2 2 3" xfId="23428" xr:uid="{00000000-0005-0000-0000-0000835B0000}"/>
    <cellStyle name="표준 2 3 3 4 2 2 3 2" xfId="23429" xr:uid="{00000000-0005-0000-0000-0000845B0000}"/>
    <cellStyle name="표준 2 3 3 4 2 2 3 2 2" xfId="23430" xr:uid="{00000000-0005-0000-0000-0000855B0000}"/>
    <cellStyle name="표준 2 3 3 4 2 2 3 3" xfId="23431" xr:uid="{00000000-0005-0000-0000-0000865B0000}"/>
    <cellStyle name="표준 2 3 3 4 2 2 4" xfId="23432" xr:uid="{00000000-0005-0000-0000-0000875B0000}"/>
    <cellStyle name="표준 2 3 3 4 2 2 4 2" xfId="23433" xr:uid="{00000000-0005-0000-0000-0000885B0000}"/>
    <cellStyle name="표준 2 3 3 4 2 2 4 2 2" xfId="23434" xr:uid="{00000000-0005-0000-0000-0000895B0000}"/>
    <cellStyle name="표준 2 3 3 4 2 2 4 3" xfId="23435" xr:uid="{00000000-0005-0000-0000-00008A5B0000}"/>
    <cellStyle name="표준 2 3 3 4 2 2 5" xfId="23436" xr:uid="{00000000-0005-0000-0000-00008B5B0000}"/>
    <cellStyle name="표준 2 3 3 4 2 2 5 2" xfId="23437" xr:uid="{00000000-0005-0000-0000-00008C5B0000}"/>
    <cellStyle name="표준 2 3 3 4 2 2 6" xfId="23438" xr:uid="{00000000-0005-0000-0000-00008D5B0000}"/>
    <cellStyle name="표준 2 3 3 4 2 3" xfId="23439" xr:uid="{00000000-0005-0000-0000-00008E5B0000}"/>
    <cellStyle name="표준 2 3 3 4 2 3 2" xfId="23440" xr:uid="{00000000-0005-0000-0000-00008F5B0000}"/>
    <cellStyle name="표준 2 3 3 4 2 3 2 2" xfId="23441" xr:uid="{00000000-0005-0000-0000-0000905B0000}"/>
    <cellStyle name="표준 2 3 3 4 2 3 3" xfId="23442" xr:uid="{00000000-0005-0000-0000-0000915B0000}"/>
    <cellStyle name="표준 2 3 3 4 2 4" xfId="23443" xr:uid="{00000000-0005-0000-0000-0000925B0000}"/>
    <cellStyle name="표준 2 3 3 4 2 4 2" xfId="23444" xr:uid="{00000000-0005-0000-0000-0000935B0000}"/>
    <cellStyle name="표준 2 3 3 4 2 4 2 2" xfId="23445" xr:uid="{00000000-0005-0000-0000-0000945B0000}"/>
    <cellStyle name="표준 2 3 3 4 2 4 3" xfId="23446" xr:uid="{00000000-0005-0000-0000-0000955B0000}"/>
    <cellStyle name="표준 2 3 3 4 2 5" xfId="23447" xr:uid="{00000000-0005-0000-0000-0000965B0000}"/>
    <cellStyle name="표준 2 3 3 4 2 5 2" xfId="23448" xr:uid="{00000000-0005-0000-0000-0000975B0000}"/>
    <cellStyle name="표준 2 3 3 4 2 5 2 2" xfId="23449" xr:uid="{00000000-0005-0000-0000-0000985B0000}"/>
    <cellStyle name="표준 2 3 3 4 2 5 3" xfId="23450" xr:uid="{00000000-0005-0000-0000-0000995B0000}"/>
    <cellStyle name="표준 2 3 3 4 2 6" xfId="23451" xr:uid="{00000000-0005-0000-0000-00009A5B0000}"/>
    <cellStyle name="표준 2 3 3 4 2 6 2" xfId="23452" xr:uid="{00000000-0005-0000-0000-00009B5B0000}"/>
    <cellStyle name="표준 2 3 3 4 2 6 2 2" xfId="23453" xr:uid="{00000000-0005-0000-0000-00009C5B0000}"/>
    <cellStyle name="표준 2 3 3 4 2 6 3" xfId="23454" xr:uid="{00000000-0005-0000-0000-00009D5B0000}"/>
    <cellStyle name="표준 2 3 3 4 2 7" xfId="23455" xr:uid="{00000000-0005-0000-0000-00009E5B0000}"/>
    <cellStyle name="표준 2 3 3 4 2 7 2" xfId="23456" xr:uid="{00000000-0005-0000-0000-00009F5B0000}"/>
    <cellStyle name="표준 2 3 3 4 2 8" xfId="23457" xr:uid="{00000000-0005-0000-0000-0000A05B0000}"/>
    <cellStyle name="표준 2 3 3 4 2 9" xfId="23458" xr:uid="{00000000-0005-0000-0000-0000A15B0000}"/>
    <cellStyle name="표준 2 3 3 4 3" xfId="23459" xr:uid="{00000000-0005-0000-0000-0000A25B0000}"/>
    <cellStyle name="표준 2 3 3 4 3 2" xfId="23460" xr:uid="{00000000-0005-0000-0000-0000A35B0000}"/>
    <cellStyle name="표준 2 3 3 4 3 2 2" xfId="23461" xr:uid="{00000000-0005-0000-0000-0000A45B0000}"/>
    <cellStyle name="표준 2 3 3 4 3 2 2 2" xfId="23462" xr:uid="{00000000-0005-0000-0000-0000A55B0000}"/>
    <cellStyle name="표준 2 3 3 4 3 2 3" xfId="23463" xr:uid="{00000000-0005-0000-0000-0000A65B0000}"/>
    <cellStyle name="표준 2 3 3 4 3 3" xfId="23464" xr:uid="{00000000-0005-0000-0000-0000A75B0000}"/>
    <cellStyle name="표준 2 3 3 4 3 3 2" xfId="23465" xr:uid="{00000000-0005-0000-0000-0000A85B0000}"/>
    <cellStyle name="표준 2 3 3 4 3 3 2 2" xfId="23466" xr:uid="{00000000-0005-0000-0000-0000A95B0000}"/>
    <cellStyle name="표준 2 3 3 4 3 3 3" xfId="23467" xr:uid="{00000000-0005-0000-0000-0000AA5B0000}"/>
    <cellStyle name="표준 2 3 3 4 3 4" xfId="23468" xr:uid="{00000000-0005-0000-0000-0000AB5B0000}"/>
    <cellStyle name="표준 2 3 3 4 3 4 2" xfId="23469" xr:uid="{00000000-0005-0000-0000-0000AC5B0000}"/>
    <cellStyle name="표준 2 3 3 4 3 4 2 2" xfId="23470" xr:uid="{00000000-0005-0000-0000-0000AD5B0000}"/>
    <cellStyle name="표준 2 3 3 4 3 4 3" xfId="23471" xr:uid="{00000000-0005-0000-0000-0000AE5B0000}"/>
    <cellStyle name="표준 2 3 3 4 3 5" xfId="23472" xr:uid="{00000000-0005-0000-0000-0000AF5B0000}"/>
    <cellStyle name="표준 2 3 3 4 3 5 2" xfId="23473" xr:uid="{00000000-0005-0000-0000-0000B05B0000}"/>
    <cellStyle name="표준 2 3 3 4 3 6" xfId="23474" xr:uid="{00000000-0005-0000-0000-0000B15B0000}"/>
    <cellStyle name="표준 2 3 3 4 4" xfId="23475" xr:uid="{00000000-0005-0000-0000-0000B25B0000}"/>
    <cellStyle name="표준 2 3 3 4 4 2" xfId="23476" xr:uid="{00000000-0005-0000-0000-0000B35B0000}"/>
    <cellStyle name="표준 2 3 3 4 4 2 2" xfId="23477" xr:uid="{00000000-0005-0000-0000-0000B45B0000}"/>
    <cellStyle name="표준 2 3 3 4 4 2 2 2" xfId="23478" xr:uid="{00000000-0005-0000-0000-0000B55B0000}"/>
    <cellStyle name="표준 2 3 3 4 4 2 3" xfId="23479" xr:uid="{00000000-0005-0000-0000-0000B65B0000}"/>
    <cellStyle name="표준 2 3 3 4 4 3" xfId="23480" xr:uid="{00000000-0005-0000-0000-0000B75B0000}"/>
    <cellStyle name="표준 2 3 3 4 4 3 2" xfId="23481" xr:uid="{00000000-0005-0000-0000-0000B85B0000}"/>
    <cellStyle name="표준 2 3 3 4 4 3 2 2" xfId="23482" xr:uid="{00000000-0005-0000-0000-0000B95B0000}"/>
    <cellStyle name="표준 2 3 3 4 4 3 3" xfId="23483" xr:uid="{00000000-0005-0000-0000-0000BA5B0000}"/>
    <cellStyle name="표준 2 3 3 4 4 4" xfId="23484" xr:uid="{00000000-0005-0000-0000-0000BB5B0000}"/>
    <cellStyle name="표준 2 3 3 4 4 4 2" xfId="23485" xr:uid="{00000000-0005-0000-0000-0000BC5B0000}"/>
    <cellStyle name="표준 2 3 3 4 4 4 2 2" xfId="23486" xr:uid="{00000000-0005-0000-0000-0000BD5B0000}"/>
    <cellStyle name="표준 2 3 3 4 4 4 3" xfId="23487" xr:uid="{00000000-0005-0000-0000-0000BE5B0000}"/>
    <cellStyle name="표준 2 3 3 4 4 5" xfId="23488" xr:uid="{00000000-0005-0000-0000-0000BF5B0000}"/>
    <cellStyle name="표준 2 3 3 4 4 5 2" xfId="23489" xr:uid="{00000000-0005-0000-0000-0000C05B0000}"/>
    <cellStyle name="표준 2 3 3 4 4 6" xfId="23490" xr:uid="{00000000-0005-0000-0000-0000C15B0000}"/>
    <cellStyle name="표준 2 3 3 4 5" xfId="23491" xr:uid="{00000000-0005-0000-0000-0000C25B0000}"/>
    <cellStyle name="표준 2 3 3 4 5 2" xfId="23492" xr:uid="{00000000-0005-0000-0000-0000C35B0000}"/>
    <cellStyle name="표준 2 3 3 4 5 2 2" xfId="23493" xr:uid="{00000000-0005-0000-0000-0000C45B0000}"/>
    <cellStyle name="표준 2 3 3 4 5 3" xfId="23494" xr:uid="{00000000-0005-0000-0000-0000C55B0000}"/>
    <cellStyle name="표준 2 3 3 4 6" xfId="23495" xr:uid="{00000000-0005-0000-0000-0000C65B0000}"/>
    <cellStyle name="표준 2 3 3 4 6 2" xfId="23496" xr:uid="{00000000-0005-0000-0000-0000C75B0000}"/>
    <cellStyle name="표준 2 3 3 4 6 2 2" xfId="23497" xr:uid="{00000000-0005-0000-0000-0000C85B0000}"/>
    <cellStyle name="표준 2 3 3 4 6 3" xfId="23498" xr:uid="{00000000-0005-0000-0000-0000C95B0000}"/>
    <cellStyle name="표준 2 3 3 4 7" xfId="23499" xr:uid="{00000000-0005-0000-0000-0000CA5B0000}"/>
    <cellStyle name="표준 2 3 3 4 7 2" xfId="23500" xr:uid="{00000000-0005-0000-0000-0000CB5B0000}"/>
    <cellStyle name="표준 2 3 3 4 7 2 2" xfId="23501" xr:uid="{00000000-0005-0000-0000-0000CC5B0000}"/>
    <cellStyle name="표준 2 3 3 4 7 3" xfId="23502" xr:uid="{00000000-0005-0000-0000-0000CD5B0000}"/>
    <cellStyle name="표준 2 3 3 4 8" xfId="23503" xr:uid="{00000000-0005-0000-0000-0000CE5B0000}"/>
    <cellStyle name="표준 2 3 3 4 8 2" xfId="23504" xr:uid="{00000000-0005-0000-0000-0000CF5B0000}"/>
    <cellStyle name="표준 2 3 3 4 8 2 2" xfId="23505" xr:uid="{00000000-0005-0000-0000-0000D05B0000}"/>
    <cellStyle name="표준 2 3 3 4 8 3" xfId="23506" xr:uid="{00000000-0005-0000-0000-0000D15B0000}"/>
    <cellStyle name="표준 2 3 3 4 9" xfId="23507" xr:uid="{00000000-0005-0000-0000-0000D25B0000}"/>
    <cellStyle name="표준 2 3 3 4 9 2" xfId="23508" xr:uid="{00000000-0005-0000-0000-0000D35B0000}"/>
    <cellStyle name="표준 2 3 3 5" xfId="23509" xr:uid="{00000000-0005-0000-0000-0000D45B0000}"/>
    <cellStyle name="표준 2 3 3 5 10" xfId="23510" xr:uid="{00000000-0005-0000-0000-0000D55B0000}"/>
    <cellStyle name="표준 2 3 3 5 2" xfId="23511" xr:uid="{00000000-0005-0000-0000-0000D65B0000}"/>
    <cellStyle name="표준 2 3 3 5 2 2" xfId="23512" xr:uid="{00000000-0005-0000-0000-0000D75B0000}"/>
    <cellStyle name="표준 2 3 3 5 2 2 2" xfId="23513" xr:uid="{00000000-0005-0000-0000-0000D85B0000}"/>
    <cellStyle name="표준 2 3 3 5 2 2 2 2" xfId="23514" xr:uid="{00000000-0005-0000-0000-0000D95B0000}"/>
    <cellStyle name="표준 2 3 3 5 2 2 2 2 2" xfId="23515" xr:uid="{00000000-0005-0000-0000-0000DA5B0000}"/>
    <cellStyle name="표준 2 3 3 5 2 2 2 3" xfId="23516" xr:uid="{00000000-0005-0000-0000-0000DB5B0000}"/>
    <cellStyle name="표준 2 3 3 5 2 2 3" xfId="23517" xr:uid="{00000000-0005-0000-0000-0000DC5B0000}"/>
    <cellStyle name="표준 2 3 3 5 2 2 3 2" xfId="23518" xr:uid="{00000000-0005-0000-0000-0000DD5B0000}"/>
    <cellStyle name="표준 2 3 3 5 2 2 3 2 2" xfId="23519" xr:uid="{00000000-0005-0000-0000-0000DE5B0000}"/>
    <cellStyle name="표준 2 3 3 5 2 2 3 3" xfId="23520" xr:uid="{00000000-0005-0000-0000-0000DF5B0000}"/>
    <cellStyle name="표준 2 3 3 5 2 2 4" xfId="23521" xr:uid="{00000000-0005-0000-0000-0000E05B0000}"/>
    <cellStyle name="표준 2 3 3 5 2 2 4 2" xfId="23522" xr:uid="{00000000-0005-0000-0000-0000E15B0000}"/>
    <cellStyle name="표준 2 3 3 5 2 2 4 2 2" xfId="23523" xr:uid="{00000000-0005-0000-0000-0000E25B0000}"/>
    <cellStyle name="표준 2 3 3 5 2 2 4 3" xfId="23524" xr:uid="{00000000-0005-0000-0000-0000E35B0000}"/>
    <cellStyle name="표준 2 3 3 5 2 2 5" xfId="23525" xr:uid="{00000000-0005-0000-0000-0000E45B0000}"/>
    <cellStyle name="표준 2 3 3 5 2 2 5 2" xfId="23526" xr:uid="{00000000-0005-0000-0000-0000E55B0000}"/>
    <cellStyle name="표준 2 3 3 5 2 2 6" xfId="23527" xr:uid="{00000000-0005-0000-0000-0000E65B0000}"/>
    <cellStyle name="표준 2 3 3 5 2 3" xfId="23528" xr:uid="{00000000-0005-0000-0000-0000E75B0000}"/>
    <cellStyle name="표준 2 3 3 5 2 3 2" xfId="23529" xr:uid="{00000000-0005-0000-0000-0000E85B0000}"/>
    <cellStyle name="표준 2 3 3 5 2 3 2 2" xfId="23530" xr:uid="{00000000-0005-0000-0000-0000E95B0000}"/>
    <cellStyle name="표준 2 3 3 5 2 3 3" xfId="23531" xr:uid="{00000000-0005-0000-0000-0000EA5B0000}"/>
    <cellStyle name="표준 2 3 3 5 2 4" xfId="23532" xr:uid="{00000000-0005-0000-0000-0000EB5B0000}"/>
    <cellStyle name="표준 2 3 3 5 2 4 2" xfId="23533" xr:uid="{00000000-0005-0000-0000-0000EC5B0000}"/>
    <cellStyle name="표준 2 3 3 5 2 4 2 2" xfId="23534" xr:uid="{00000000-0005-0000-0000-0000ED5B0000}"/>
    <cellStyle name="표준 2 3 3 5 2 4 3" xfId="23535" xr:uid="{00000000-0005-0000-0000-0000EE5B0000}"/>
    <cellStyle name="표준 2 3 3 5 2 5" xfId="23536" xr:uid="{00000000-0005-0000-0000-0000EF5B0000}"/>
    <cellStyle name="표준 2 3 3 5 2 5 2" xfId="23537" xr:uid="{00000000-0005-0000-0000-0000F05B0000}"/>
    <cellStyle name="표준 2 3 3 5 2 5 2 2" xfId="23538" xr:uid="{00000000-0005-0000-0000-0000F15B0000}"/>
    <cellStyle name="표준 2 3 3 5 2 5 3" xfId="23539" xr:uid="{00000000-0005-0000-0000-0000F25B0000}"/>
    <cellStyle name="표준 2 3 3 5 2 6" xfId="23540" xr:uid="{00000000-0005-0000-0000-0000F35B0000}"/>
    <cellStyle name="표준 2 3 3 5 2 6 2" xfId="23541" xr:uid="{00000000-0005-0000-0000-0000F45B0000}"/>
    <cellStyle name="표준 2 3 3 5 2 7" xfId="23542" xr:uid="{00000000-0005-0000-0000-0000F55B0000}"/>
    <cellStyle name="표준 2 3 3 5 2 8" xfId="23543" xr:uid="{00000000-0005-0000-0000-0000F65B0000}"/>
    <cellStyle name="표준 2 3 3 5 3" xfId="23544" xr:uid="{00000000-0005-0000-0000-0000F75B0000}"/>
    <cellStyle name="표준 2 3 3 5 3 2" xfId="23545" xr:uid="{00000000-0005-0000-0000-0000F85B0000}"/>
    <cellStyle name="표준 2 3 3 5 3 2 2" xfId="23546" xr:uid="{00000000-0005-0000-0000-0000F95B0000}"/>
    <cellStyle name="표준 2 3 3 5 3 2 2 2" xfId="23547" xr:uid="{00000000-0005-0000-0000-0000FA5B0000}"/>
    <cellStyle name="표준 2 3 3 5 3 2 3" xfId="23548" xr:uid="{00000000-0005-0000-0000-0000FB5B0000}"/>
    <cellStyle name="표준 2 3 3 5 3 3" xfId="23549" xr:uid="{00000000-0005-0000-0000-0000FC5B0000}"/>
    <cellStyle name="표준 2 3 3 5 3 3 2" xfId="23550" xr:uid="{00000000-0005-0000-0000-0000FD5B0000}"/>
    <cellStyle name="표준 2 3 3 5 3 3 2 2" xfId="23551" xr:uid="{00000000-0005-0000-0000-0000FE5B0000}"/>
    <cellStyle name="표준 2 3 3 5 3 3 3" xfId="23552" xr:uid="{00000000-0005-0000-0000-0000FF5B0000}"/>
    <cellStyle name="표준 2 3 3 5 3 4" xfId="23553" xr:uid="{00000000-0005-0000-0000-0000005C0000}"/>
    <cellStyle name="표준 2 3 3 5 3 4 2" xfId="23554" xr:uid="{00000000-0005-0000-0000-0000015C0000}"/>
    <cellStyle name="표준 2 3 3 5 3 4 2 2" xfId="23555" xr:uid="{00000000-0005-0000-0000-0000025C0000}"/>
    <cellStyle name="표준 2 3 3 5 3 4 3" xfId="23556" xr:uid="{00000000-0005-0000-0000-0000035C0000}"/>
    <cellStyle name="표준 2 3 3 5 3 5" xfId="23557" xr:uid="{00000000-0005-0000-0000-0000045C0000}"/>
    <cellStyle name="표준 2 3 3 5 3 5 2" xfId="23558" xr:uid="{00000000-0005-0000-0000-0000055C0000}"/>
    <cellStyle name="표준 2 3 3 5 3 6" xfId="23559" xr:uid="{00000000-0005-0000-0000-0000065C0000}"/>
    <cellStyle name="표준 2 3 3 5 4" xfId="23560" xr:uid="{00000000-0005-0000-0000-0000075C0000}"/>
    <cellStyle name="표준 2 3 3 5 4 2" xfId="23561" xr:uid="{00000000-0005-0000-0000-0000085C0000}"/>
    <cellStyle name="표준 2 3 3 5 4 2 2" xfId="23562" xr:uid="{00000000-0005-0000-0000-0000095C0000}"/>
    <cellStyle name="표준 2 3 3 5 4 3" xfId="23563" xr:uid="{00000000-0005-0000-0000-00000A5C0000}"/>
    <cellStyle name="표준 2 3 3 5 5" xfId="23564" xr:uid="{00000000-0005-0000-0000-00000B5C0000}"/>
    <cellStyle name="표준 2 3 3 5 5 2" xfId="23565" xr:uid="{00000000-0005-0000-0000-00000C5C0000}"/>
    <cellStyle name="표준 2 3 3 5 5 2 2" xfId="23566" xr:uid="{00000000-0005-0000-0000-00000D5C0000}"/>
    <cellStyle name="표준 2 3 3 5 5 3" xfId="23567" xr:uid="{00000000-0005-0000-0000-00000E5C0000}"/>
    <cellStyle name="표준 2 3 3 5 6" xfId="23568" xr:uid="{00000000-0005-0000-0000-00000F5C0000}"/>
    <cellStyle name="표준 2 3 3 5 6 2" xfId="23569" xr:uid="{00000000-0005-0000-0000-0000105C0000}"/>
    <cellStyle name="표준 2 3 3 5 6 2 2" xfId="23570" xr:uid="{00000000-0005-0000-0000-0000115C0000}"/>
    <cellStyle name="표준 2 3 3 5 6 3" xfId="23571" xr:uid="{00000000-0005-0000-0000-0000125C0000}"/>
    <cellStyle name="표준 2 3 3 5 7" xfId="23572" xr:uid="{00000000-0005-0000-0000-0000135C0000}"/>
    <cellStyle name="표준 2 3 3 5 7 2" xfId="23573" xr:uid="{00000000-0005-0000-0000-0000145C0000}"/>
    <cellStyle name="표준 2 3 3 5 7 2 2" xfId="23574" xr:uid="{00000000-0005-0000-0000-0000155C0000}"/>
    <cellStyle name="표준 2 3 3 5 7 3" xfId="23575" xr:uid="{00000000-0005-0000-0000-0000165C0000}"/>
    <cellStyle name="표준 2 3 3 5 8" xfId="23576" xr:uid="{00000000-0005-0000-0000-0000175C0000}"/>
    <cellStyle name="표준 2 3 3 5 8 2" xfId="23577" xr:uid="{00000000-0005-0000-0000-0000185C0000}"/>
    <cellStyle name="표준 2 3 3 5 9" xfId="23578" xr:uid="{00000000-0005-0000-0000-0000195C0000}"/>
    <cellStyle name="표준 2 3 3 6" xfId="23579" xr:uid="{00000000-0005-0000-0000-00001A5C0000}"/>
    <cellStyle name="표준 2 3 3 6 2" xfId="23580" xr:uid="{00000000-0005-0000-0000-00001B5C0000}"/>
    <cellStyle name="표준 2 3 3 6 2 2" xfId="23581" xr:uid="{00000000-0005-0000-0000-00001C5C0000}"/>
    <cellStyle name="표준 2 3 3 6 2 2 2" xfId="23582" xr:uid="{00000000-0005-0000-0000-00001D5C0000}"/>
    <cellStyle name="표준 2 3 3 6 2 2 2 2" xfId="23583" xr:uid="{00000000-0005-0000-0000-00001E5C0000}"/>
    <cellStyle name="표준 2 3 3 6 2 2 3" xfId="23584" xr:uid="{00000000-0005-0000-0000-00001F5C0000}"/>
    <cellStyle name="표준 2 3 3 6 2 3" xfId="23585" xr:uid="{00000000-0005-0000-0000-0000205C0000}"/>
    <cellStyle name="표준 2 3 3 6 2 3 2" xfId="23586" xr:uid="{00000000-0005-0000-0000-0000215C0000}"/>
    <cellStyle name="표준 2 3 3 6 2 3 2 2" xfId="23587" xr:uid="{00000000-0005-0000-0000-0000225C0000}"/>
    <cellStyle name="표준 2 3 3 6 2 3 3" xfId="23588" xr:uid="{00000000-0005-0000-0000-0000235C0000}"/>
    <cellStyle name="표준 2 3 3 6 2 4" xfId="23589" xr:uid="{00000000-0005-0000-0000-0000245C0000}"/>
    <cellStyle name="표준 2 3 3 6 2 4 2" xfId="23590" xr:uid="{00000000-0005-0000-0000-0000255C0000}"/>
    <cellStyle name="표준 2 3 3 6 2 4 2 2" xfId="23591" xr:uid="{00000000-0005-0000-0000-0000265C0000}"/>
    <cellStyle name="표준 2 3 3 6 2 4 3" xfId="23592" xr:uid="{00000000-0005-0000-0000-0000275C0000}"/>
    <cellStyle name="표준 2 3 3 6 2 5" xfId="23593" xr:uid="{00000000-0005-0000-0000-0000285C0000}"/>
    <cellStyle name="표준 2 3 3 6 2 5 2" xfId="23594" xr:uid="{00000000-0005-0000-0000-0000295C0000}"/>
    <cellStyle name="표준 2 3 3 6 2 6" xfId="23595" xr:uid="{00000000-0005-0000-0000-00002A5C0000}"/>
    <cellStyle name="표준 2 3 3 6 3" xfId="23596" xr:uid="{00000000-0005-0000-0000-00002B5C0000}"/>
    <cellStyle name="표준 2 3 3 6 3 2" xfId="23597" xr:uid="{00000000-0005-0000-0000-00002C5C0000}"/>
    <cellStyle name="표준 2 3 3 6 3 2 2" xfId="23598" xr:uid="{00000000-0005-0000-0000-00002D5C0000}"/>
    <cellStyle name="표준 2 3 3 6 3 3" xfId="23599" xr:uid="{00000000-0005-0000-0000-00002E5C0000}"/>
    <cellStyle name="표준 2 3 3 6 4" xfId="23600" xr:uid="{00000000-0005-0000-0000-00002F5C0000}"/>
    <cellStyle name="표준 2 3 3 6 4 2" xfId="23601" xr:uid="{00000000-0005-0000-0000-0000305C0000}"/>
    <cellStyle name="표준 2 3 3 6 4 2 2" xfId="23602" xr:uid="{00000000-0005-0000-0000-0000315C0000}"/>
    <cellStyle name="표준 2 3 3 6 4 3" xfId="23603" xr:uid="{00000000-0005-0000-0000-0000325C0000}"/>
    <cellStyle name="표준 2 3 3 6 5" xfId="23604" xr:uid="{00000000-0005-0000-0000-0000335C0000}"/>
    <cellStyle name="표준 2 3 3 6 5 2" xfId="23605" xr:uid="{00000000-0005-0000-0000-0000345C0000}"/>
    <cellStyle name="표준 2 3 3 6 5 2 2" xfId="23606" xr:uid="{00000000-0005-0000-0000-0000355C0000}"/>
    <cellStyle name="표준 2 3 3 6 5 3" xfId="23607" xr:uid="{00000000-0005-0000-0000-0000365C0000}"/>
    <cellStyle name="표준 2 3 3 6 6" xfId="23608" xr:uid="{00000000-0005-0000-0000-0000375C0000}"/>
    <cellStyle name="표준 2 3 3 6 6 2" xfId="23609" xr:uid="{00000000-0005-0000-0000-0000385C0000}"/>
    <cellStyle name="표준 2 3 3 6 7" xfId="23610" xr:uid="{00000000-0005-0000-0000-0000395C0000}"/>
    <cellStyle name="표준 2 3 3 6 8" xfId="23611" xr:uid="{00000000-0005-0000-0000-00003A5C0000}"/>
    <cellStyle name="표준 2 3 3 7" xfId="23612" xr:uid="{00000000-0005-0000-0000-00003B5C0000}"/>
    <cellStyle name="표준 2 3 3 7 2" xfId="23613" xr:uid="{00000000-0005-0000-0000-00003C5C0000}"/>
    <cellStyle name="표준 2 3 3 7 2 2" xfId="23614" xr:uid="{00000000-0005-0000-0000-00003D5C0000}"/>
    <cellStyle name="표준 2 3 3 7 2 2 2" xfId="23615" xr:uid="{00000000-0005-0000-0000-00003E5C0000}"/>
    <cellStyle name="표준 2 3 3 7 2 3" xfId="23616" xr:uid="{00000000-0005-0000-0000-00003F5C0000}"/>
    <cellStyle name="표준 2 3 3 7 3" xfId="23617" xr:uid="{00000000-0005-0000-0000-0000405C0000}"/>
    <cellStyle name="표준 2 3 3 7 3 2" xfId="23618" xr:uid="{00000000-0005-0000-0000-0000415C0000}"/>
    <cellStyle name="표준 2 3 3 7 3 2 2" xfId="23619" xr:uid="{00000000-0005-0000-0000-0000425C0000}"/>
    <cellStyle name="표준 2 3 3 7 3 3" xfId="23620" xr:uid="{00000000-0005-0000-0000-0000435C0000}"/>
    <cellStyle name="표준 2 3 3 7 4" xfId="23621" xr:uid="{00000000-0005-0000-0000-0000445C0000}"/>
    <cellStyle name="표준 2 3 3 7 4 2" xfId="23622" xr:uid="{00000000-0005-0000-0000-0000455C0000}"/>
    <cellStyle name="표준 2 3 3 7 4 2 2" xfId="23623" xr:uid="{00000000-0005-0000-0000-0000465C0000}"/>
    <cellStyle name="표준 2 3 3 7 4 3" xfId="23624" xr:uid="{00000000-0005-0000-0000-0000475C0000}"/>
    <cellStyle name="표준 2 3 3 7 5" xfId="23625" xr:uid="{00000000-0005-0000-0000-0000485C0000}"/>
    <cellStyle name="표준 2 3 3 7 5 2" xfId="23626" xr:uid="{00000000-0005-0000-0000-0000495C0000}"/>
    <cellStyle name="표준 2 3 3 7 6" xfId="23627" xr:uid="{00000000-0005-0000-0000-00004A5C0000}"/>
    <cellStyle name="표준 2 3 3 8" xfId="23628" xr:uid="{00000000-0005-0000-0000-00004B5C0000}"/>
    <cellStyle name="표준 2 3 3 8 2" xfId="23629" xr:uid="{00000000-0005-0000-0000-00004C5C0000}"/>
    <cellStyle name="표준 2 3 3 8 2 2" xfId="23630" xr:uid="{00000000-0005-0000-0000-00004D5C0000}"/>
    <cellStyle name="표준 2 3 3 8 2 2 2" xfId="23631" xr:uid="{00000000-0005-0000-0000-00004E5C0000}"/>
    <cellStyle name="표준 2 3 3 8 2 3" xfId="23632" xr:uid="{00000000-0005-0000-0000-00004F5C0000}"/>
    <cellStyle name="표준 2 3 3 8 3" xfId="23633" xr:uid="{00000000-0005-0000-0000-0000505C0000}"/>
    <cellStyle name="표준 2 3 3 8 3 2" xfId="23634" xr:uid="{00000000-0005-0000-0000-0000515C0000}"/>
    <cellStyle name="표준 2 3 3 8 3 2 2" xfId="23635" xr:uid="{00000000-0005-0000-0000-0000525C0000}"/>
    <cellStyle name="표준 2 3 3 8 3 3" xfId="23636" xr:uid="{00000000-0005-0000-0000-0000535C0000}"/>
    <cellStyle name="표준 2 3 3 8 4" xfId="23637" xr:uid="{00000000-0005-0000-0000-0000545C0000}"/>
    <cellStyle name="표준 2 3 3 8 4 2" xfId="23638" xr:uid="{00000000-0005-0000-0000-0000555C0000}"/>
    <cellStyle name="표준 2 3 3 8 4 2 2" xfId="23639" xr:uid="{00000000-0005-0000-0000-0000565C0000}"/>
    <cellStyle name="표준 2 3 3 8 4 3" xfId="23640" xr:uid="{00000000-0005-0000-0000-0000575C0000}"/>
    <cellStyle name="표준 2 3 3 8 5" xfId="23641" xr:uid="{00000000-0005-0000-0000-0000585C0000}"/>
    <cellStyle name="표준 2 3 3 8 5 2" xfId="23642" xr:uid="{00000000-0005-0000-0000-0000595C0000}"/>
    <cellStyle name="표준 2 3 3 8 6" xfId="23643" xr:uid="{00000000-0005-0000-0000-00005A5C0000}"/>
    <cellStyle name="표준 2 3 3 9" xfId="23644" xr:uid="{00000000-0005-0000-0000-00005B5C0000}"/>
    <cellStyle name="표준 2 3 3 9 2" xfId="23645" xr:uid="{00000000-0005-0000-0000-00005C5C0000}"/>
    <cellStyle name="표준 2 3 3 9 2 2" xfId="23646" xr:uid="{00000000-0005-0000-0000-00005D5C0000}"/>
    <cellStyle name="표준 2 3 3 9 3" xfId="23647" xr:uid="{00000000-0005-0000-0000-00005E5C0000}"/>
    <cellStyle name="표준 2 3 4" xfId="23648" xr:uid="{00000000-0005-0000-0000-00005F5C0000}"/>
    <cellStyle name="표준 2 3 4 10" xfId="23649" xr:uid="{00000000-0005-0000-0000-0000605C0000}"/>
    <cellStyle name="표준 2 3 4 10 2" xfId="23650" xr:uid="{00000000-0005-0000-0000-0000615C0000}"/>
    <cellStyle name="표준 2 3 4 10 2 2" xfId="23651" xr:uid="{00000000-0005-0000-0000-0000625C0000}"/>
    <cellStyle name="표준 2 3 4 10 3" xfId="23652" xr:uid="{00000000-0005-0000-0000-0000635C0000}"/>
    <cellStyle name="표준 2 3 4 11" xfId="23653" xr:uid="{00000000-0005-0000-0000-0000645C0000}"/>
    <cellStyle name="표준 2 3 4 11 2" xfId="23654" xr:uid="{00000000-0005-0000-0000-0000655C0000}"/>
    <cellStyle name="표준 2 3 4 11 2 2" xfId="23655" xr:uid="{00000000-0005-0000-0000-0000665C0000}"/>
    <cellStyle name="표준 2 3 4 11 3" xfId="23656" xr:uid="{00000000-0005-0000-0000-0000675C0000}"/>
    <cellStyle name="표준 2 3 4 12" xfId="23657" xr:uid="{00000000-0005-0000-0000-0000685C0000}"/>
    <cellStyle name="표준 2 3 4 12 2" xfId="23658" xr:uid="{00000000-0005-0000-0000-0000695C0000}"/>
    <cellStyle name="표준 2 3 4 12 2 2" xfId="23659" xr:uid="{00000000-0005-0000-0000-00006A5C0000}"/>
    <cellStyle name="표준 2 3 4 12 3" xfId="23660" xr:uid="{00000000-0005-0000-0000-00006B5C0000}"/>
    <cellStyle name="표준 2 3 4 13" xfId="23661" xr:uid="{00000000-0005-0000-0000-00006C5C0000}"/>
    <cellStyle name="표준 2 3 4 13 2" xfId="23662" xr:uid="{00000000-0005-0000-0000-00006D5C0000}"/>
    <cellStyle name="표준 2 3 4 14" xfId="23663" xr:uid="{00000000-0005-0000-0000-00006E5C0000}"/>
    <cellStyle name="표준 2 3 4 15" xfId="23664" xr:uid="{00000000-0005-0000-0000-00006F5C0000}"/>
    <cellStyle name="표준 2 3 4 2" xfId="23665" xr:uid="{00000000-0005-0000-0000-0000705C0000}"/>
    <cellStyle name="표준 2 3 4 2 10" xfId="23666" xr:uid="{00000000-0005-0000-0000-0000715C0000}"/>
    <cellStyle name="표준 2 3 4 2 10 2" xfId="23667" xr:uid="{00000000-0005-0000-0000-0000725C0000}"/>
    <cellStyle name="표준 2 3 4 2 10 2 2" xfId="23668" xr:uid="{00000000-0005-0000-0000-0000735C0000}"/>
    <cellStyle name="표준 2 3 4 2 10 3" xfId="23669" xr:uid="{00000000-0005-0000-0000-0000745C0000}"/>
    <cellStyle name="표준 2 3 4 2 11" xfId="23670" xr:uid="{00000000-0005-0000-0000-0000755C0000}"/>
    <cellStyle name="표준 2 3 4 2 11 2" xfId="23671" xr:uid="{00000000-0005-0000-0000-0000765C0000}"/>
    <cellStyle name="표준 2 3 4 2 11 2 2" xfId="23672" xr:uid="{00000000-0005-0000-0000-0000775C0000}"/>
    <cellStyle name="표준 2 3 4 2 11 3" xfId="23673" xr:uid="{00000000-0005-0000-0000-0000785C0000}"/>
    <cellStyle name="표준 2 3 4 2 12" xfId="23674" xr:uid="{00000000-0005-0000-0000-0000795C0000}"/>
    <cellStyle name="표준 2 3 4 2 12 2" xfId="23675" xr:uid="{00000000-0005-0000-0000-00007A5C0000}"/>
    <cellStyle name="표준 2 3 4 2 13" xfId="23676" xr:uid="{00000000-0005-0000-0000-00007B5C0000}"/>
    <cellStyle name="표준 2 3 4 2 14" xfId="23677" xr:uid="{00000000-0005-0000-0000-00007C5C0000}"/>
    <cellStyle name="표준 2 3 4 2 2" xfId="23678" xr:uid="{00000000-0005-0000-0000-00007D5C0000}"/>
    <cellStyle name="표준 2 3 4 2 2 10" xfId="23679" xr:uid="{00000000-0005-0000-0000-00007E5C0000}"/>
    <cellStyle name="표준 2 3 4 2 2 11" xfId="23680" xr:uid="{00000000-0005-0000-0000-00007F5C0000}"/>
    <cellStyle name="표준 2 3 4 2 2 2" xfId="23681" xr:uid="{00000000-0005-0000-0000-0000805C0000}"/>
    <cellStyle name="표준 2 3 4 2 2 2 2" xfId="23682" xr:uid="{00000000-0005-0000-0000-0000815C0000}"/>
    <cellStyle name="표준 2 3 4 2 2 2 2 2" xfId="23683" xr:uid="{00000000-0005-0000-0000-0000825C0000}"/>
    <cellStyle name="표준 2 3 4 2 2 2 2 2 2" xfId="23684" xr:uid="{00000000-0005-0000-0000-0000835C0000}"/>
    <cellStyle name="표준 2 3 4 2 2 2 2 2 2 2" xfId="23685" xr:uid="{00000000-0005-0000-0000-0000845C0000}"/>
    <cellStyle name="표준 2 3 4 2 2 2 2 2 3" xfId="23686" xr:uid="{00000000-0005-0000-0000-0000855C0000}"/>
    <cellStyle name="표준 2 3 4 2 2 2 2 3" xfId="23687" xr:uid="{00000000-0005-0000-0000-0000865C0000}"/>
    <cellStyle name="표준 2 3 4 2 2 2 2 3 2" xfId="23688" xr:uid="{00000000-0005-0000-0000-0000875C0000}"/>
    <cellStyle name="표준 2 3 4 2 2 2 2 3 2 2" xfId="23689" xr:uid="{00000000-0005-0000-0000-0000885C0000}"/>
    <cellStyle name="표준 2 3 4 2 2 2 2 3 3" xfId="23690" xr:uid="{00000000-0005-0000-0000-0000895C0000}"/>
    <cellStyle name="표준 2 3 4 2 2 2 2 4" xfId="23691" xr:uid="{00000000-0005-0000-0000-00008A5C0000}"/>
    <cellStyle name="표준 2 3 4 2 2 2 2 4 2" xfId="23692" xr:uid="{00000000-0005-0000-0000-00008B5C0000}"/>
    <cellStyle name="표준 2 3 4 2 2 2 2 4 2 2" xfId="23693" xr:uid="{00000000-0005-0000-0000-00008C5C0000}"/>
    <cellStyle name="표준 2 3 4 2 2 2 2 4 3" xfId="23694" xr:uid="{00000000-0005-0000-0000-00008D5C0000}"/>
    <cellStyle name="표준 2 3 4 2 2 2 2 5" xfId="23695" xr:uid="{00000000-0005-0000-0000-00008E5C0000}"/>
    <cellStyle name="표준 2 3 4 2 2 2 2 5 2" xfId="23696" xr:uid="{00000000-0005-0000-0000-00008F5C0000}"/>
    <cellStyle name="표준 2 3 4 2 2 2 2 6" xfId="23697" xr:uid="{00000000-0005-0000-0000-0000905C0000}"/>
    <cellStyle name="표준 2 3 4 2 2 2 3" xfId="23698" xr:uid="{00000000-0005-0000-0000-0000915C0000}"/>
    <cellStyle name="표준 2 3 4 2 2 2 3 2" xfId="23699" xr:uid="{00000000-0005-0000-0000-0000925C0000}"/>
    <cellStyle name="표준 2 3 4 2 2 2 3 2 2" xfId="23700" xr:uid="{00000000-0005-0000-0000-0000935C0000}"/>
    <cellStyle name="표준 2 3 4 2 2 2 3 3" xfId="23701" xr:uid="{00000000-0005-0000-0000-0000945C0000}"/>
    <cellStyle name="표준 2 3 4 2 2 2 4" xfId="23702" xr:uid="{00000000-0005-0000-0000-0000955C0000}"/>
    <cellStyle name="표준 2 3 4 2 2 2 4 2" xfId="23703" xr:uid="{00000000-0005-0000-0000-0000965C0000}"/>
    <cellStyle name="표준 2 3 4 2 2 2 4 2 2" xfId="23704" xr:uid="{00000000-0005-0000-0000-0000975C0000}"/>
    <cellStyle name="표준 2 3 4 2 2 2 4 3" xfId="23705" xr:uid="{00000000-0005-0000-0000-0000985C0000}"/>
    <cellStyle name="표준 2 3 4 2 2 2 5" xfId="23706" xr:uid="{00000000-0005-0000-0000-0000995C0000}"/>
    <cellStyle name="표준 2 3 4 2 2 2 5 2" xfId="23707" xr:uid="{00000000-0005-0000-0000-00009A5C0000}"/>
    <cellStyle name="표준 2 3 4 2 2 2 5 2 2" xfId="23708" xr:uid="{00000000-0005-0000-0000-00009B5C0000}"/>
    <cellStyle name="표준 2 3 4 2 2 2 5 3" xfId="23709" xr:uid="{00000000-0005-0000-0000-00009C5C0000}"/>
    <cellStyle name="표준 2 3 4 2 2 2 6" xfId="23710" xr:uid="{00000000-0005-0000-0000-00009D5C0000}"/>
    <cellStyle name="표준 2 3 4 2 2 2 6 2" xfId="23711" xr:uid="{00000000-0005-0000-0000-00009E5C0000}"/>
    <cellStyle name="표준 2 3 4 2 2 2 6 2 2" xfId="23712" xr:uid="{00000000-0005-0000-0000-00009F5C0000}"/>
    <cellStyle name="표준 2 3 4 2 2 2 6 3" xfId="23713" xr:uid="{00000000-0005-0000-0000-0000A05C0000}"/>
    <cellStyle name="표준 2 3 4 2 2 2 7" xfId="23714" xr:uid="{00000000-0005-0000-0000-0000A15C0000}"/>
    <cellStyle name="표준 2 3 4 2 2 2 7 2" xfId="23715" xr:uid="{00000000-0005-0000-0000-0000A25C0000}"/>
    <cellStyle name="표준 2 3 4 2 2 2 8" xfId="23716" xr:uid="{00000000-0005-0000-0000-0000A35C0000}"/>
    <cellStyle name="표준 2 3 4 2 2 2 9" xfId="23717" xr:uid="{00000000-0005-0000-0000-0000A45C0000}"/>
    <cellStyle name="표준 2 3 4 2 2 3" xfId="23718" xr:uid="{00000000-0005-0000-0000-0000A55C0000}"/>
    <cellStyle name="표준 2 3 4 2 2 3 2" xfId="23719" xr:uid="{00000000-0005-0000-0000-0000A65C0000}"/>
    <cellStyle name="표준 2 3 4 2 2 3 2 2" xfId="23720" xr:uid="{00000000-0005-0000-0000-0000A75C0000}"/>
    <cellStyle name="표준 2 3 4 2 2 3 2 2 2" xfId="23721" xr:uid="{00000000-0005-0000-0000-0000A85C0000}"/>
    <cellStyle name="표준 2 3 4 2 2 3 2 3" xfId="23722" xr:uid="{00000000-0005-0000-0000-0000A95C0000}"/>
    <cellStyle name="표준 2 3 4 2 2 3 3" xfId="23723" xr:uid="{00000000-0005-0000-0000-0000AA5C0000}"/>
    <cellStyle name="표준 2 3 4 2 2 3 3 2" xfId="23724" xr:uid="{00000000-0005-0000-0000-0000AB5C0000}"/>
    <cellStyle name="표준 2 3 4 2 2 3 3 2 2" xfId="23725" xr:uid="{00000000-0005-0000-0000-0000AC5C0000}"/>
    <cellStyle name="표준 2 3 4 2 2 3 3 3" xfId="23726" xr:uid="{00000000-0005-0000-0000-0000AD5C0000}"/>
    <cellStyle name="표준 2 3 4 2 2 3 4" xfId="23727" xr:uid="{00000000-0005-0000-0000-0000AE5C0000}"/>
    <cellStyle name="표준 2 3 4 2 2 3 4 2" xfId="23728" xr:uid="{00000000-0005-0000-0000-0000AF5C0000}"/>
    <cellStyle name="표준 2 3 4 2 2 3 4 2 2" xfId="23729" xr:uid="{00000000-0005-0000-0000-0000B05C0000}"/>
    <cellStyle name="표준 2 3 4 2 2 3 4 3" xfId="23730" xr:uid="{00000000-0005-0000-0000-0000B15C0000}"/>
    <cellStyle name="표준 2 3 4 2 2 3 5" xfId="23731" xr:uid="{00000000-0005-0000-0000-0000B25C0000}"/>
    <cellStyle name="표준 2 3 4 2 2 3 5 2" xfId="23732" xr:uid="{00000000-0005-0000-0000-0000B35C0000}"/>
    <cellStyle name="표준 2 3 4 2 2 3 6" xfId="23733" xr:uid="{00000000-0005-0000-0000-0000B45C0000}"/>
    <cellStyle name="표준 2 3 4 2 2 4" xfId="23734" xr:uid="{00000000-0005-0000-0000-0000B55C0000}"/>
    <cellStyle name="표준 2 3 4 2 2 4 2" xfId="23735" xr:uid="{00000000-0005-0000-0000-0000B65C0000}"/>
    <cellStyle name="표준 2 3 4 2 2 4 2 2" xfId="23736" xr:uid="{00000000-0005-0000-0000-0000B75C0000}"/>
    <cellStyle name="표준 2 3 4 2 2 4 2 2 2" xfId="23737" xr:uid="{00000000-0005-0000-0000-0000B85C0000}"/>
    <cellStyle name="표준 2 3 4 2 2 4 2 3" xfId="23738" xr:uid="{00000000-0005-0000-0000-0000B95C0000}"/>
    <cellStyle name="표준 2 3 4 2 2 4 3" xfId="23739" xr:uid="{00000000-0005-0000-0000-0000BA5C0000}"/>
    <cellStyle name="표준 2 3 4 2 2 4 3 2" xfId="23740" xr:uid="{00000000-0005-0000-0000-0000BB5C0000}"/>
    <cellStyle name="표준 2 3 4 2 2 4 3 2 2" xfId="23741" xr:uid="{00000000-0005-0000-0000-0000BC5C0000}"/>
    <cellStyle name="표준 2 3 4 2 2 4 3 3" xfId="23742" xr:uid="{00000000-0005-0000-0000-0000BD5C0000}"/>
    <cellStyle name="표준 2 3 4 2 2 4 4" xfId="23743" xr:uid="{00000000-0005-0000-0000-0000BE5C0000}"/>
    <cellStyle name="표준 2 3 4 2 2 4 4 2" xfId="23744" xr:uid="{00000000-0005-0000-0000-0000BF5C0000}"/>
    <cellStyle name="표준 2 3 4 2 2 4 4 2 2" xfId="23745" xr:uid="{00000000-0005-0000-0000-0000C05C0000}"/>
    <cellStyle name="표준 2 3 4 2 2 4 4 3" xfId="23746" xr:uid="{00000000-0005-0000-0000-0000C15C0000}"/>
    <cellStyle name="표준 2 3 4 2 2 4 5" xfId="23747" xr:uid="{00000000-0005-0000-0000-0000C25C0000}"/>
    <cellStyle name="표준 2 3 4 2 2 4 5 2" xfId="23748" xr:uid="{00000000-0005-0000-0000-0000C35C0000}"/>
    <cellStyle name="표준 2 3 4 2 2 4 6" xfId="23749" xr:uid="{00000000-0005-0000-0000-0000C45C0000}"/>
    <cellStyle name="표준 2 3 4 2 2 5" xfId="23750" xr:uid="{00000000-0005-0000-0000-0000C55C0000}"/>
    <cellStyle name="표준 2 3 4 2 2 5 2" xfId="23751" xr:uid="{00000000-0005-0000-0000-0000C65C0000}"/>
    <cellStyle name="표준 2 3 4 2 2 5 2 2" xfId="23752" xr:uid="{00000000-0005-0000-0000-0000C75C0000}"/>
    <cellStyle name="표준 2 3 4 2 2 5 3" xfId="23753" xr:uid="{00000000-0005-0000-0000-0000C85C0000}"/>
    <cellStyle name="표준 2 3 4 2 2 6" xfId="23754" xr:uid="{00000000-0005-0000-0000-0000C95C0000}"/>
    <cellStyle name="표준 2 3 4 2 2 6 2" xfId="23755" xr:uid="{00000000-0005-0000-0000-0000CA5C0000}"/>
    <cellStyle name="표준 2 3 4 2 2 6 2 2" xfId="23756" xr:uid="{00000000-0005-0000-0000-0000CB5C0000}"/>
    <cellStyle name="표준 2 3 4 2 2 6 3" xfId="23757" xr:uid="{00000000-0005-0000-0000-0000CC5C0000}"/>
    <cellStyle name="표준 2 3 4 2 2 7" xfId="23758" xr:uid="{00000000-0005-0000-0000-0000CD5C0000}"/>
    <cellStyle name="표준 2 3 4 2 2 7 2" xfId="23759" xr:uid="{00000000-0005-0000-0000-0000CE5C0000}"/>
    <cellStyle name="표준 2 3 4 2 2 7 2 2" xfId="23760" xr:uid="{00000000-0005-0000-0000-0000CF5C0000}"/>
    <cellStyle name="표준 2 3 4 2 2 7 3" xfId="23761" xr:uid="{00000000-0005-0000-0000-0000D05C0000}"/>
    <cellStyle name="표준 2 3 4 2 2 8" xfId="23762" xr:uid="{00000000-0005-0000-0000-0000D15C0000}"/>
    <cellStyle name="표준 2 3 4 2 2 8 2" xfId="23763" xr:uid="{00000000-0005-0000-0000-0000D25C0000}"/>
    <cellStyle name="표준 2 3 4 2 2 8 2 2" xfId="23764" xr:uid="{00000000-0005-0000-0000-0000D35C0000}"/>
    <cellStyle name="표준 2 3 4 2 2 8 3" xfId="23765" xr:uid="{00000000-0005-0000-0000-0000D45C0000}"/>
    <cellStyle name="표준 2 3 4 2 2 9" xfId="23766" xr:uid="{00000000-0005-0000-0000-0000D55C0000}"/>
    <cellStyle name="표준 2 3 4 2 2 9 2" xfId="23767" xr:uid="{00000000-0005-0000-0000-0000D65C0000}"/>
    <cellStyle name="표준 2 3 4 2 3" xfId="23768" xr:uid="{00000000-0005-0000-0000-0000D75C0000}"/>
    <cellStyle name="표준 2 3 4 2 3 10" xfId="23769" xr:uid="{00000000-0005-0000-0000-0000D85C0000}"/>
    <cellStyle name="표준 2 3 4 2 3 11" xfId="23770" xr:uid="{00000000-0005-0000-0000-0000D95C0000}"/>
    <cellStyle name="표준 2 3 4 2 3 2" xfId="23771" xr:uid="{00000000-0005-0000-0000-0000DA5C0000}"/>
    <cellStyle name="표준 2 3 4 2 3 2 2" xfId="23772" xr:uid="{00000000-0005-0000-0000-0000DB5C0000}"/>
    <cellStyle name="표준 2 3 4 2 3 2 2 2" xfId="23773" xr:uid="{00000000-0005-0000-0000-0000DC5C0000}"/>
    <cellStyle name="표준 2 3 4 2 3 2 2 2 2" xfId="23774" xr:uid="{00000000-0005-0000-0000-0000DD5C0000}"/>
    <cellStyle name="표준 2 3 4 2 3 2 2 2 2 2" xfId="23775" xr:uid="{00000000-0005-0000-0000-0000DE5C0000}"/>
    <cellStyle name="표준 2 3 4 2 3 2 2 2 3" xfId="23776" xr:uid="{00000000-0005-0000-0000-0000DF5C0000}"/>
    <cellStyle name="표준 2 3 4 2 3 2 2 3" xfId="23777" xr:uid="{00000000-0005-0000-0000-0000E05C0000}"/>
    <cellStyle name="표준 2 3 4 2 3 2 2 3 2" xfId="23778" xr:uid="{00000000-0005-0000-0000-0000E15C0000}"/>
    <cellStyle name="표준 2 3 4 2 3 2 2 3 2 2" xfId="23779" xr:uid="{00000000-0005-0000-0000-0000E25C0000}"/>
    <cellStyle name="표준 2 3 4 2 3 2 2 3 3" xfId="23780" xr:uid="{00000000-0005-0000-0000-0000E35C0000}"/>
    <cellStyle name="표준 2 3 4 2 3 2 2 4" xfId="23781" xr:uid="{00000000-0005-0000-0000-0000E45C0000}"/>
    <cellStyle name="표준 2 3 4 2 3 2 2 4 2" xfId="23782" xr:uid="{00000000-0005-0000-0000-0000E55C0000}"/>
    <cellStyle name="표준 2 3 4 2 3 2 2 4 2 2" xfId="23783" xr:uid="{00000000-0005-0000-0000-0000E65C0000}"/>
    <cellStyle name="표준 2 3 4 2 3 2 2 4 3" xfId="23784" xr:uid="{00000000-0005-0000-0000-0000E75C0000}"/>
    <cellStyle name="표준 2 3 4 2 3 2 2 5" xfId="23785" xr:uid="{00000000-0005-0000-0000-0000E85C0000}"/>
    <cellStyle name="표준 2 3 4 2 3 2 2 5 2" xfId="23786" xr:uid="{00000000-0005-0000-0000-0000E95C0000}"/>
    <cellStyle name="표준 2 3 4 2 3 2 2 6" xfId="23787" xr:uid="{00000000-0005-0000-0000-0000EA5C0000}"/>
    <cellStyle name="표준 2 3 4 2 3 2 3" xfId="23788" xr:uid="{00000000-0005-0000-0000-0000EB5C0000}"/>
    <cellStyle name="표준 2 3 4 2 3 2 3 2" xfId="23789" xr:uid="{00000000-0005-0000-0000-0000EC5C0000}"/>
    <cellStyle name="표준 2 3 4 2 3 2 3 2 2" xfId="23790" xr:uid="{00000000-0005-0000-0000-0000ED5C0000}"/>
    <cellStyle name="표준 2 3 4 2 3 2 3 3" xfId="23791" xr:uid="{00000000-0005-0000-0000-0000EE5C0000}"/>
    <cellStyle name="표준 2 3 4 2 3 2 4" xfId="23792" xr:uid="{00000000-0005-0000-0000-0000EF5C0000}"/>
    <cellStyle name="표준 2 3 4 2 3 2 4 2" xfId="23793" xr:uid="{00000000-0005-0000-0000-0000F05C0000}"/>
    <cellStyle name="표준 2 3 4 2 3 2 4 2 2" xfId="23794" xr:uid="{00000000-0005-0000-0000-0000F15C0000}"/>
    <cellStyle name="표준 2 3 4 2 3 2 4 3" xfId="23795" xr:uid="{00000000-0005-0000-0000-0000F25C0000}"/>
    <cellStyle name="표준 2 3 4 2 3 2 5" xfId="23796" xr:uid="{00000000-0005-0000-0000-0000F35C0000}"/>
    <cellStyle name="표준 2 3 4 2 3 2 5 2" xfId="23797" xr:uid="{00000000-0005-0000-0000-0000F45C0000}"/>
    <cellStyle name="표준 2 3 4 2 3 2 5 2 2" xfId="23798" xr:uid="{00000000-0005-0000-0000-0000F55C0000}"/>
    <cellStyle name="표준 2 3 4 2 3 2 5 3" xfId="23799" xr:uid="{00000000-0005-0000-0000-0000F65C0000}"/>
    <cellStyle name="표준 2 3 4 2 3 2 6" xfId="23800" xr:uid="{00000000-0005-0000-0000-0000F75C0000}"/>
    <cellStyle name="표준 2 3 4 2 3 2 6 2" xfId="23801" xr:uid="{00000000-0005-0000-0000-0000F85C0000}"/>
    <cellStyle name="표준 2 3 4 2 3 2 6 2 2" xfId="23802" xr:uid="{00000000-0005-0000-0000-0000F95C0000}"/>
    <cellStyle name="표준 2 3 4 2 3 2 6 3" xfId="23803" xr:uid="{00000000-0005-0000-0000-0000FA5C0000}"/>
    <cellStyle name="표준 2 3 4 2 3 2 7" xfId="23804" xr:uid="{00000000-0005-0000-0000-0000FB5C0000}"/>
    <cellStyle name="표준 2 3 4 2 3 2 7 2" xfId="23805" xr:uid="{00000000-0005-0000-0000-0000FC5C0000}"/>
    <cellStyle name="표준 2 3 4 2 3 2 8" xfId="23806" xr:uid="{00000000-0005-0000-0000-0000FD5C0000}"/>
    <cellStyle name="표준 2 3 4 2 3 2 9" xfId="23807" xr:uid="{00000000-0005-0000-0000-0000FE5C0000}"/>
    <cellStyle name="표준 2 3 4 2 3 3" xfId="23808" xr:uid="{00000000-0005-0000-0000-0000FF5C0000}"/>
    <cellStyle name="표준 2 3 4 2 3 3 2" xfId="23809" xr:uid="{00000000-0005-0000-0000-0000005D0000}"/>
    <cellStyle name="표준 2 3 4 2 3 3 2 2" xfId="23810" xr:uid="{00000000-0005-0000-0000-0000015D0000}"/>
    <cellStyle name="표준 2 3 4 2 3 3 2 2 2" xfId="23811" xr:uid="{00000000-0005-0000-0000-0000025D0000}"/>
    <cellStyle name="표준 2 3 4 2 3 3 2 3" xfId="23812" xr:uid="{00000000-0005-0000-0000-0000035D0000}"/>
    <cellStyle name="표준 2 3 4 2 3 3 3" xfId="23813" xr:uid="{00000000-0005-0000-0000-0000045D0000}"/>
    <cellStyle name="표준 2 3 4 2 3 3 3 2" xfId="23814" xr:uid="{00000000-0005-0000-0000-0000055D0000}"/>
    <cellStyle name="표준 2 3 4 2 3 3 3 2 2" xfId="23815" xr:uid="{00000000-0005-0000-0000-0000065D0000}"/>
    <cellStyle name="표준 2 3 4 2 3 3 3 3" xfId="23816" xr:uid="{00000000-0005-0000-0000-0000075D0000}"/>
    <cellStyle name="표준 2 3 4 2 3 3 4" xfId="23817" xr:uid="{00000000-0005-0000-0000-0000085D0000}"/>
    <cellStyle name="표준 2 3 4 2 3 3 4 2" xfId="23818" xr:uid="{00000000-0005-0000-0000-0000095D0000}"/>
    <cellStyle name="표준 2 3 4 2 3 3 4 2 2" xfId="23819" xr:uid="{00000000-0005-0000-0000-00000A5D0000}"/>
    <cellStyle name="표준 2 3 4 2 3 3 4 3" xfId="23820" xr:uid="{00000000-0005-0000-0000-00000B5D0000}"/>
    <cellStyle name="표준 2 3 4 2 3 3 5" xfId="23821" xr:uid="{00000000-0005-0000-0000-00000C5D0000}"/>
    <cellStyle name="표준 2 3 4 2 3 3 5 2" xfId="23822" xr:uid="{00000000-0005-0000-0000-00000D5D0000}"/>
    <cellStyle name="표준 2 3 4 2 3 3 6" xfId="23823" xr:uid="{00000000-0005-0000-0000-00000E5D0000}"/>
    <cellStyle name="표준 2 3 4 2 3 4" xfId="23824" xr:uid="{00000000-0005-0000-0000-00000F5D0000}"/>
    <cellStyle name="표준 2 3 4 2 3 4 2" xfId="23825" xr:uid="{00000000-0005-0000-0000-0000105D0000}"/>
    <cellStyle name="표준 2 3 4 2 3 4 2 2" xfId="23826" xr:uid="{00000000-0005-0000-0000-0000115D0000}"/>
    <cellStyle name="표준 2 3 4 2 3 4 2 2 2" xfId="23827" xr:uid="{00000000-0005-0000-0000-0000125D0000}"/>
    <cellStyle name="표준 2 3 4 2 3 4 2 3" xfId="23828" xr:uid="{00000000-0005-0000-0000-0000135D0000}"/>
    <cellStyle name="표준 2 3 4 2 3 4 3" xfId="23829" xr:uid="{00000000-0005-0000-0000-0000145D0000}"/>
    <cellStyle name="표준 2 3 4 2 3 4 3 2" xfId="23830" xr:uid="{00000000-0005-0000-0000-0000155D0000}"/>
    <cellStyle name="표준 2 3 4 2 3 4 3 2 2" xfId="23831" xr:uid="{00000000-0005-0000-0000-0000165D0000}"/>
    <cellStyle name="표준 2 3 4 2 3 4 3 3" xfId="23832" xr:uid="{00000000-0005-0000-0000-0000175D0000}"/>
    <cellStyle name="표준 2 3 4 2 3 4 4" xfId="23833" xr:uid="{00000000-0005-0000-0000-0000185D0000}"/>
    <cellStyle name="표준 2 3 4 2 3 4 4 2" xfId="23834" xr:uid="{00000000-0005-0000-0000-0000195D0000}"/>
    <cellStyle name="표준 2 3 4 2 3 4 4 2 2" xfId="23835" xr:uid="{00000000-0005-0000-0000-00001A5D0000}"/>
    <cellStyle name="표준 2 3 4 2 3 4 4 3" xfId="23836" xr:uid="{00000000-0005-0000-0000-00001B5D0000}"/>
    <cellStyle name="표준 2 3 4 2 3 4 5" xfId="23837" xr:uid="{00000000-0005-0000-0000-00001C5D0000}"/>
    <cellStyle name="표준 2 3 4 2 3 4 5 2" xfId="23838" xr:uid="{00000000-0005-0000-0000-00001D5D0000}"/>
    <cellStyle name="표준 2 3 4 2 3 4 6" xfId="23839" xr:uid="{00000000-0005-0000-0000-00001E5D0000}"/>
    <cellStyle name="표준 2 3 4 2 3 5" xfId="23840" xr:uid="{00000000-0005-0000-0000-00001F5D0000}"/>
    <cellStyle name="표준 2 3 4 2 3 5 2" xfId="23841" xr:uid="{00000000-0005-0000-0000-0000205D0000}"/>
    <cellStyle name="표준 2 3 4 2 3 5 2 2" xfId="23842" xr:uid="{00000000-0005-0000-0000-0000215D0000}"/>
    <cellStyle name="표준 2 3 4 2 3 5 3" xfId="23843" xr:uid="{00000000-0005-0000-0000-0000225D0000}"/>
    <cellStyle name="표준 2 3 4 2 3 6" xfId="23844" xr:uid="{00000000-0005-0000-0000-0000235D0000}"/>
    <cellStyle name="표준 2 3 4 2 3 6 2" xfId="23845" xr:uid="{00000000-0005-0000-0000-0000245D0000}"/>
    <cellStyle name="표준 2 3 4 2 3 6 2 2" xfId="23846" xr:uid="{00000000-0005-0000-0000-0000255D0000}"/>
    <cellStyle name="표준 2 3 4 2 3 6 3" xfId="23847" xr:uid="{00000000-0005-0000-0000-0000265D0000}"/>
    <cellStyle name="표준 2 3 4 2 3 7" xfId="23848" xr:uid="{00000000-0005-0000-0000-0000275D0000}"/>
    <cellStyle name="표준 2 3 4 2 3 7 2" xfId="23849" xr:uid="{00000000-0005-0000-0000-0000285D0000}"/>
    <cellStyle name="표준 2 3 4 2 3 7 2 2" xfId="23850" xr:uid="{00000000-0005-0000-0000-0000295D0000}"/>
    <cellStyle name="표준 2 3 4 2 3 7 3" xfId="23851" xr:uid="{00000000-0005-0000-0000-00002A5D0000}"/>
    <cellStyle name="표준 2 3 4 2 3 8" xfId="23852" xr:uid="{00000000-0005-0000-0000-00002B5D0000}"/>
    <cellStyle name="표준 2 3 4 2 3 8 2" xfId="23853" xr:uid="{00000000-0005-0000-0000-00002C5D0000}"/>
    <cellStyle name="표준 2 3 4 2 3 8 2 2" xfId="23854" xr:uid="{00000000-0005-0000-0000-00002D5D0000}"/>
    <cellStyle name="표준 2 3 4 2 3 8 3" xfId="23855" xr:uid="{00000000-0005-0000-0000-00002E5D0000}"/>
    <cellStyle name="표준 2 3 4 2 3 9" xfId="23856" xr:uid="{00000000-0005-0000-0000-00002F5D0000}"/>
    <cellStyle name="표준 2 3 4 2 3 9 2" xfId="23857" xr:uid="{00000000-0005-0000-0000-0000305D0000}"/>
    <cellStyle name="표준 2 3 4 2 4" xfId="23858" xr:uid="{00000000-0005-0000-0000-0000315D0000}"/>
    <cellStyle name="표준 2 3 4 2 4 10" xfId="23859" xr:uid="{00000000-0005-0000-0000-0000325D0000}"/>
    <cellStyle name="표준 2 3 4 2 4 2" xfId="23860" xr:uid="{00000000-0005-0000-0000-0000335D0000}"/>
    <cellStyle name="표준 2 3 4 2 4 2 2" xfId="23861" xr:uid="{00000000-0005-0000-0000-0000345D0000}"/>
    <cellStyle name="표준 2 3 4 2 4 2 2 2" xfId="23862" xr:uid="{00000000-0005-0000-0000-0000355D0000}"/>
    <cellStyle name="표준 2 3 4 2 4 2 2 2 2" xfId="23863" xr:uid="{00000000-0005-0000-0000-0000365D0000}"/>
    <cellStyle name="표준 2 3 4 2 4 2 2 2 2 2" xfId="23864" xr:uid="{00000000-0005-0000-0000-0000375D0000}"/>
    <cellStyle name="표준 2 3 4 2 4 2 2 2 3" xfId="23865" xr:uid="{00000000-0005-0000-0000-0000385D0000}"/>
    <cellStyle name="표준 2 3 4 2 4 2 2 3" xfId="23866" xr:uid="{00000000-0005-0000-0000-0000395D0000}"/>
    <cellStyle name="표준 2 3 4 2 4 2 2 3 2" xfId="23867" xr:uid="{00000000-0005-0000-0000-00003A5D0000}"/>
    <cellStyle name="표준 2 3 4 2 4 2 2 3 2 2" xfId="23868" xr:uid="{00000000-0005-0000-0000-00003B5D0000}"/>
    <cellStyle name="표준 2 3 4 2 4 2 2 3 3" xfId="23869" xr:uid="{00000000-0005-0000-0000-00003C5D0000}"/>
    <cellStyle name="표준 2 3 4 2 4 2 2 4" xfId="23870" xr:uid="{00000000-0005-0000-0000-00003D5D0000}"/>
    <cellStyle name="표준 2 3 4 2 4 2 2 4 2" xfId="23871" xr:uid="{00000000-0005-0000-0000-00003E5D0000}"/>
    <cellStyle name="표준 2 3 4 2 4 2 2 4 2 2" xfId="23872" xr:uid="{00000000-0005-0000-0000-00003F5D0000}"/>
    <cellStyle name="표준 2 3 4 2 4 2 2 4 3" xfId="23873" xr:uid="{00000000-0005-0000-0000-0000405D0000}"/>
    <cellStyle name="표준 2 3 4 2 4 2 2 5" xfId="23874" xr:uid="{00000000-0005-0000-0000-0000415D0000}"/>
    <cellStyle name="표준 2 3 4 2 4 2 2 5 2" xfId="23875" xr:uid="{00000000-0005-0000-0000-0000425D0000}"/>
    <cellStyle name="표준 2 3 4 2 4 2 2 6" xfId="23876" xr:uid="{00000000-0005-0000-0000-0000435D0000}"/>
    <cellStyle name="표준 2 3 4 2 4 2 3" xfId="23877" xr:uid="{00000000-0005-0000-0000-0000445D0000}"/>
    <cellStyle name="표준 2 3 4 2 4 2 3 2" xfId="23878" xr:uid="{00000000-0005-0000-0000-0000455D0000}"/>
    <cellStyle name="표준 2 3 4 2 4 2 3 2 2" xfId="23879" xr:uid="{00000000-0005-0000-0000-0000465D0000}"/>
    <cellStyle name="표준 2 3 4 2 4 2 3 3" xfId="23880" xr:uid="{00000000-0005-0000-0000-0000475D0000}"/>
    <cellStyle name="표준 2 3 4 2 4 2 4" xfId="23881" xr:uid="{00000000-0005-0000-0000-0000485D0000}"/>
    <cellStyle name="표준 2 3 4 2 4 2 4 2" xfId="23882" xr:uid="{00000000-0005-0000-0000-0000495D0000}"/>
    <cellStyle name="표준 2 3 4 2 4 2 4 2 2" xfId="23883" xr:uid="{00000000-0005-0000-0000-00004A5D0000}"/>
    <cellStyle name="표준 2 3 4 2 4 2 4 3" xfId="23884" xr:uid="{00000000-0005-0000-0000-00004B5D0000}"/>
    <cellStyle name="표준 2 3 4 2 4 2 5" xfId="23885" xr:uid="{00000000-0005-0000-0000-00004C5D0000}"/>
    <cellStyle name="표준 2 3 4 2 4 2 5 2" xfId="23886" xr:uid="{00000000-0005-0000-0000-00004D5D0000}"/>
    <cellStyle name="표준 2 3 4 2 4 2 5 2 2" xfId="23887" xr:uid="{00000000-0005-0000-0000-00004E5D0000}"/>
    <cellStyle name="표준 2 3 4 2 4 2 5 3" xfId="23888" xr:uid="{00000000-0005-0000-0000-00004F5D0000}"/>
    <cellStyle name="표준 2 3 4 2 4 2 6" xfId="23889" xr:uid="{00000000-0005-0000-0000-0000505D0000}"/>
    <cellStyle name="표준 2 3 4 2 4 2 6 2" xfId="23890" xr:uid="{00000000-0005-0000-0000-0000515D0000}"/>
    <cellStyle name="표준 2 3 4 2 4 2 7" xfId="23891" xr:uid="{00000000-0005-0000-0000-0000525D0000}"/>
    <cellStyle name="표준 2 3 4 2 4 2 8" xfId="23892" xr:uid="{00000000-0005-0000-0000-0000535D0000}"/>
    <cellStyle name="표준 2 3 4 2 4 3" xfId="23893" xr:uid="{00000000-0005-0000-0000-0000545D0000}"/>
    <cellStyle name="표준 2 3 4 2 4 3 2" xfId="23894" xr:uid="{00000000-0005-0000-0000-0000555D0000}"/>
    <cellStyle name="표준 2 3 4 2 4 3 2 2" xfId="23895" xr:uid="{00000000-0005-0000-0000-0000565D0000}"/>
    <cellStyle name="표준 2 3 4 2 4 3 2 2 2" xfId="23896" xr:uid="{00000000-0005-0000-0000-0000575D0000}"/>
    <cellStyle name="표준 2 3 4 2 4 3 2 3" xfId="23897" xr:uid="{00000000-0005-0000-0000-0000585D0000}"/>
    <cellStyle name="표준 2 3 4 2 4 3 3" xfId="23898" xr:uid="{00000000-0005-0000-0000-0000595D0000}"/>
    <cellStyle name="표준 2 3 4 2 4 3 3 2" xfId="23899" xr:uid="{00000000-0005-0000-0000-00005A5D0000}"/>
    <cellStyle name="표준 2 3 4 2 4 3 3 2 2" xfId="23900" xr:uid="{00000000-0005-0000-0000-00005B5D0000}"/>
    <cellStyle name="표준 2 3 4 2 4 3 3 3" xfId="23901" xr:uid="{00000000-0005-0000-0000-00005C5D0000}"/>
    <cellStyle name="표준 2 3 4 2 4 3 4" xfId="23902" xr:uid="{00000000-0005-0000-0000-00005D5D0000}"/>
    <cellStyle name="표준 2 3 4 2 4 3 4 2" xfId="23903" xr:uid="{00000000-0005-0000-0000-00005E5D0000}"/>
    <cellStyle name="표준 2 3 4 2 4 3 4 2 2" xfId="23904" xr:uid="{00000000-0005-0000-0000-00005F5D0000}"/>
    <cellStyle name="표준 2 3 4 2 4 3 4 3" xfId="23905" xr:uid="{00000000-0005-0000-0000-0000605D0000}"/>
    <cellStyle name="표준 2 3 4 2 4 3 5" xfId="23906" xr:uid="{00000000-0005-0000-0000-0000615D0000}"/>
    <cellStyle name="표준 2 3 4 2 4 3 5 2" xfId="23907" xr:uid="{00000000-0005-0000-0000-0000625D0000}"/>
    <cellStyle name="표준 2 3 4 2 4 3 6" xfId="23908" xr:uid="{00000000-0005-0000-0000-0000635D0000}"/>
    <cellStyle name="표준 2 3 4 2 4 4" xfId="23909" xr:uid="{00000000-0005-0000-0000-0000645D0000}"/>
    <cellStyle name="표준 2 3 4 2 4 4 2" xfId="23910" xr:uid="{00000000-0005-0000-0000-0000655D0000}"/>
    <cellStyle name="표준 2 3 4 2 4 4 2 2" xfId="23911" xr:uid="{00000000-0005-0000-0000-0000665D0000}"/>
    <cellStyle name="표준 2 3 4 2 4 4 3" xfId="23912" xr:uid="{00000000-0005-0000-0000-0000675D0000}"/>
    <cellStyle name="표준 2 3 4 2 4 5" xfId="23913" xr:uid="{00000000-0005-0000-0000-0000685D0000}"/>
    <cellStyle name="표준 2 3 4 2 4 5 2" xfId="23914" xr:uid="{00000000-0005-0000-0000-0000695D0000}"/>
    <cellStyle name="표준 2 3 4 2 4 5 2 2" xfId="23915" xr:uid="{00000000-0005-0000-0000-00006A5D0000}"/>
    <cellStyle name="표준 2 3 4 2 4 5 3" xfId="23916" xr:uid="{00000000-0005-0000-0000-00006B5D0000}"/>
    <cellStyle name="표준 2 3 4 2 4 6" xfId="23917" xr:uid="{00000000-0005-0000-0000-00006C5D0000}"/>
    <cellStyle name="표준 2 3 4 2 4 6 2" xfId="23918" xr:uid="{00000000-0005-0000-0000-00006D5D0000}"/>
    <cellStyle name="표준 2 3 4 2 4 6 2 2" xfId="23919" xr:uid="{00000000-0005-0000-0000-00006E5D0000}"/>
    <cellStyle name="표준 2 3 4 2 4 6 3" xfId="23920" xr:uid="{00000000-0005-0000-0000-00006F5D0000}"/>
    <cellStyle name="표준 2 3 4 2 4 7" xfId="23921" xr:uid="{00000000-0005-0000-0000-0000705D0000}"/>
    <cellStyle name="표준 2 3 4 2 4 7 2" xfId="23922" xr:uid="{00000000-0005-0000-0000-0000715D0000}"/>
    <cellStyle name="표준 2 3 4 2 4 7 2 2" xfId="23923" xr:uid="{00000000-0005-0000-0000-0000725D0000}"/>
    <cellStyle name="표준 2 3 4 2 4 7 3" xfId="23924" xr:uid="{00000000-0005-0000-0000-0000735D0000}"/>
    <cellStyle name="표준 2 3 4 2 4 8" xfId="23925" xr:uid="{00000000-0005-0000-0000-0000745D0000}"/>
    <cellStyle name="표준 2 3 4 2 4 8 2" xfId="23926" xr:uid="{00000000-0005-0000-0000-0000755D0000}"/>
    <cellStyle name="표준 2 3 4 2 4 9" xfId="23927" xr:uid="{00000000-0005-0000-0000-0000765D0000}"/>
    <cellStyle name="표준 2 3 4 2 5" xfId="23928" xr:uid="{00000000-0005-0000-0000-0000775D0000}"/>
    <cellStyle name="표준 2 3 4 2 5 2" xfId="23929" xr:uid="{00000000-0005-0000-0000-0000785D0000}"/>
    <cellStyle name="표준 2 3 4 2 5 2 2" xfId="23930" xr:uid="{00000000-0005-0000-0000-0000795D0000}"/>
    <cellStyle name="표준 2 3 4 2 5 2 2 2" xfId="23931" xr:uid="{00000000-0005-0000-0000-00007A5D0000}"/>
    <cellStyle name="표준 2 3 4 2 5 2 2 2 2" xfId="23932" xr:uid="{00000000-0005-0000-0000-00007B5D0000}"/>
    <cellStyle name="표준 2 3 4 2 5 2 2 3" xfId="23933" xr:uid="{00000000-0005-0000-0000-00007C5D0000}"/>
    <cellStyle name="표준 2 3 4 2 5 2 3" xfId="23934" xr:uid="{00000000-0005-0000-0000-00007D5D0000}"/>
    <cellStyle name="표준 2 3 4 2 5 2 3 2" xfId="23935" xr:uid="{00000000-0005-0000-0000-00007E5D0000}"/>
    <cellStyle name="표준 2 3 4 2 5 2 3 2 2" xfId="23936" xr:uid="{00000000-0005-0000-0000-00007F5D0000}"/>
    <cellStyle name="표준 2 3 4 2 5 2 3 3" xfId="23937" xr:uid="{00000000-0005-0000-0000-0000805D0000}"/>
    <cellStyle name="표준 2 3 4 2 5 2 4" xfId="23938" xr:uid="{00000000-0005-0000-0000-0000815D0000}"/>
    <cellStyle name="표준 2 3 4 2 5 2 4 2" xfId="23939" xr:uid="{00000000-0005-0000-0000-0000825D0000}"/>
    <cellStyle name="표준 2 3 4 2 5 2 4 2 2" xfId="23940" xr:uid="{00000000-0005-0000-0000-0000835D0000}"/>
    <cellStyle name="표준 2 3 4 2 5 2 4 3" xfId="23941" xr:uid="{00000000-0005-0000-0000-0000845D0000}"/>
    <cellStyle name="표준 2 3 4 2 5 2 5" xfId="23942" xr:uid="{00000000-0005-0000-0000-0000855D0000}"/>
    <cellStyle name="표준 2 3 4 2 5 2 5 2" xfId="23943" xr:uid="{00000000-0005-0000-0000-0000865D0000}"/>
    <cellStyle name="표준 2 3 4 2 5 2 6" xfId="23944" xr:uid="{00000000-0005-0000-0000-0000875D0000}"/>
    <cellStyle name="표준 2 3 4 2 5 3" xfId="23945" xr:uid="{00000000-0005-0000-0000-0000885D0000}"/>
    <cellStyle name="표준 2 3 4 2 5 3 2" xfId="23946" xr:uid="{00000000-0005-0000-0000-0000895D0000}"/>
    <cellStyle name="표준 2 3 4 2 5 3 2 2" xfId="23947" xr:uid="{00000000-0005-0000-0000-00008A5D0000}"/>
    <cellStyle name="표준 2 3 4 2 5 3 3" xfId="23948" xr:uid="{00000000-0005-0000-0000-00008B5D0000}"/>
    <cellStyle name="표준 2 3 4 2 5 4" xfId="23949" xr:uid="{00000000-0005-0000-0000-00008C5D0000}"/>
    <cellStyle name="표준 2 3 4 2 5 4 2" xfId="23950" xr:uid="{00000000-0005-0000-0000-00008D5D0000}"/>
    <cellStyle name="표준 2 3 4 2 5 4 2 2" xfId="23951" xr:uid="{00000000-0005-0000-0000-00008E5D0000}"/>
    <cellStyle name="표준 2 3 4 2 5 4 3" xfId="23952" xr:uid="{00000000-0005-0000-0000-00008F5D0000}"/>
    <cellStyle name="표준 2 3 4 2 5 5" xfId="23953" xr:uid="{00000000-0005-0000-0000-0000905D0000}"/>
    <cellStyle name="표준 2 3 4 2 5 5 2" xfId="23954" xr:uid="{00000000-0005-0000-0000-0000915D0000}"/>
    <cellStyle name="표준 2 3 4 2 5 5 2 2" xfId="23955" xr:uid="{00000000-0005-0000-0000-0000925D0000}"/>
    <cellStyle name="표준 2 3 4 2 5 5 3" xfId="23956" xr:uid="{00000000-0005-0000-0000-0000935D0000}"/>
    <cellStyle name="표준 2 3 4 2 5 6" xfId="23957" xr:uid="{00000000-0005-0000-0000-0000945D0000}"/>
    <cellStyle name="표준 2 3 4 2 5 6 2" xfId="23958" xr:uid="{00000000-0005-0000-0000-0000955D0000}"/>
    <cellStyle name="표준 2 3 4 2 5 7" xfId="23959" xr:uid="{00000000-0005-0000-0000-0000965D0000}"/>
    <cellStyle name="표준 2 3 4 2 5 8" xfId="23960" xr:uid="{00000000-0005-0000-0000-0000975D0000}"/>
    <cellStyle name="표준 2 3 4 2 6" xfId="23961" xr:uid="{00000000-0005-0000-0000-0000985D0000}"/>
    <cellStyle name="표준 2 3 4 2 6 2" xfId="23962" xr:uid="{00000000-0005-0000-0000-0000995D0000}"/>
    <cellStyle name="표준 2 3 4 2 6 2 2" xfId="23963" xr:uid="{00000000-0005-0000-0000-00009A5D0000}"/>
    <cellStyle name="표준 2 3 4 2 6 2 2 2" xfId="23964" xr:uid="{00000000-0005-0000-0000-00009B5D0000}"/>
    <cellStyle name="표준 2 3 4 2 6 2 3" xfId="23965" xr:uid="{00000000-0005-0000-0000-00009C5D0000}"/>
    <cellStyle name="표준 2 3 4 2 6 3" xfId="23966" xr:uid="{00000000-0005-0000-0000-00009D5D0000}"/>
    <cellStyle name="표준 2 3 4 2 6 3 2" xfId="23967" xr:uid="{00000000-0005-0000-0000-00009E5D0000}"/>
    <cellStyle name="표준 2 3 4 2 6 3 2 2" xfId="23968" xr:uid="{00000000-0005-0000-0000-00009F5D0000}"/>
    <cellStyle name="표준 2 3 4 2 6 3 3" xfId="23969" xr:uid="{00000000-0005-0000-0000-0000A05D0000}"/>
    <cellStyle name="표준 2 3 4 2 6 4" xfId="23970" xr:uid="{00000000-0005-0000-0000-0000A15D0000}"/>
    <cellStyle name="표준 2 3 4 2 6 4 2" xfId="23971" xr:uid="{00000000-0005-0000-0000-0000A25D0000}"/>
    <cellStyle name="표준 2 3 4 2 6 4 2 2" xfId="23972" xr:uid="{00000000-0005-0000-0000-0000A35D0000}"/>
    <cellStyle name="표준 2 3 4 2 6 4 3" xfId="23973" xr:uid="{00000000-0005-0000-0000-0000A45D0000}"/>
    <cellStyle name="표준 2 3 4 2 6 5" xfId="23974" xr:uid="{00000000-0005-0000-0000-0000A55D0000}"/>
    <cellStyle name="표준 2 3 4 2 6 5 2" xfId="23975" xr:uid="{00000000-0005-0000-0000-0000A65D0000}"/>
    <cellStyle name="표준 2 3 4 2 6 6" xfId="23976" xr:uid="{00000000-0005-0000-0000-0000A75D0000}"/>
    <cellStyle name="표준 2 3 4 2 7" xfId="23977" xr:uid="{00000000-0005-0000-0000-0000A85D0000}"/>
    <cellStyle name="표준 2 3 4 2 7 2" xfId="23978" xr:uid="{00000000-0005-0000-0000-0000A95D0000}"/>
    <cellStyle name="표준 2 3 4 2 7 2 2" xfId="23979" xr:uid="{00000000-0005-0000-0000-0000AA5D0000}"/>
    <cellStyle name="표준 2 3 4 2 7 2 2 2" xfId="23980" xr:uid="{00000000-0005-0000-0000-0000AB5D0000}"/>
    <cellStyle name="표준 2 3 4 2 7 2 3" xfId="23981" xr:uid="{00000000-0005-0000-0000-0000AC5D0000}"/>
    <cellStyle name="표준 2 3 4 2 7 3" xfId="23982" xr:uid="{00000000-0005-0000-0000-0000AD5D0000}"/>
    <cellStyle name="표준 2 3 4 2 7 3 2" xfId="23983" xr:uid="{00000000-0005-0000-0000-0000AE5D0000}"/>
    <cellStyle name="표준 2 3 4 2 7 3 2 2" xfId="23984" xr:uid="{00000000-0005-0000-0000-0000AF5D0000}"/>
    <cellStyle name="표준 2 3 4 2 7 3 3" xfId="23985" xr:uid="{00000000-0005-0000-0000-0000B05D0000}"/>
    <cellStyle name="표준 2 3 4 2 7 4" xfId="23986" xr:uid="{00000000-0005-0000-0000-0000B15D0000}"/>
    <cellStyle name="표준 2 3 4 2 7 4 2" xfId="23987" xr:uid="{00000000-0005-0000-0000-0000B25D0000}"/>
    <cellStyle name="표준 2 3 4 2 7 4 2 2" xfId="23988" xr:uid="{00000000-0005-0000-0000-0000B35D0000}"/>
    <cellStyle name="표준 2 3 4 2 7 4 3" xfId="23989" xr:uid="{00000000-0005-0000-0000-0000B45D0000}"/>
    <cellStyle name="표준 2 3 4 2 7 5" xfId="23990" xr:uid="{00000000-0005-0000-0000-0000B55D0000}"/>
    <cellStyle name="표준 2 3 4 2 7 5 2" xfId="23991" xr:uid="{00000000-0005-0000-0000-0000B65D0000}"/>
    <cellStyle name="표준 2 3 4 2 7 6" xfId="23992" xr:uid="{00000000-0005-0000-0000-0000B75D0000}"/>
    <cellStyle name="표준 2 3 4 2 8" xfId="23993" xr:uid="{00000000-0005-0000-0000-0000B85D0000}"/>
    <cellStyle name="표준 2 3 4 2 8 2" xfId="23994" xr:uid="{00000000-0005-0000-0000-0000B95D0000}"/>
    <cellStyle name="표준 2 3 4 2 8 2 2" xfId="23995" xr:uid="{00000000-0005-0000-0000-0000BA5D0000}"/>
    <cellStyle name="표준 2 3 4 2 8 3" xfId="23996" xr:uid="{00000000-0005-0000-0000-0000BB5D0000}"/>
    <cellStyle name="표준 2 3 4 2 9" xfId="23997" xr:uid="{00000000-0005-0000-0000-0000BC5D0000}"/>
    <cellStyle name="표준 2 3 4 2 9 2" xfId="23998" xr:uid="{00000000-0005-0000-0000-0000BD5D0000}"/>
    <cellStyle name="표준 2 3 4 2 9 2 2" xfId="23999" xr:uid="{00000000-0005-0000-0000-0000BE5D0000}"/>
    <cellStyle name="표준 2 3 4 2 9 3" xfId="24000" xr:uid="{00000000-0005-0000-0000-0000BF5D0000}"/>
    <cellStyle name="표준 2 3 4 3" xfId="24001" xr:uid="{00000000-0005-0000-0000-0000C05D0000}"/>
    <cellStyle name="표준 2 3 4 3 10" xfId="24002" xr:uid="{00000000-0005-0000-0000-0000C15D0000}"/>
    <cellStyle name="표준 2 3 4 3 11" xfId="24003" xr:uid="{00000000-0005-0000-0000-0000C25D0000}"/>
    <cellStyle name="표준 2 3 4 3 2" xfId="24004" xr:uid="{00000000-0005-0000-0000-0000C35D0000}"/>
    <cellStyle name="표준 2 3 4 3 2 2" xfId="24005" xr:uid="{00000000-0005-0000-0000-0000C45D0000}"/>
    <cellStyle name="표준 2 3 4 3 2 2 2" xfId="24006" xr:uid="{00000000-0005-0000-0000-0000C55D0000}"/>
    <cellStyle name="표준 2 3 4 3 2 2 2 2" xfId="24007" xr:uid="{00000000-0005-0000-0000-0000C65D0000}"/>
    <cellStyle name="표준 2 3 4 3 2 2 2 2 2" xfId="24008" xr:uid="{00000000-0005-0000-0000-0000C75D0000}"/>
    <cellStyle name="표준 2 3 4 3 2 2 2 3" xfId="24009" xr:uid="{00000000-0005-0000-0000-0000C85D0000}"/>
    <cellStyle name="표준 2 3 4 3 2 2 3" xfId="24010" xr:uid="{00000000-0005-0000-0000-0000C95D0000}"/>
    <cellStyle name="표준 2 3 4 3 2 2 3 2" xfId="24011" xr:uid="{00000000-0005-0000-0000-0000CA5D0000}"/>
    <cellStyle name="표준 2 3 4 3 2 2 3 2 2" xfId="24012" xr:uid="{00000000-0005-0000-0000-0000CB5D0000}"/>
    <cellStyle name="표준 2 3 4 3 2 2 3 3" xfId="24013" xr:uid="{00000000-0005-0000-0000-0000CC5D0000}"/>
    <cellStyle name="표준 2 3 4 3 2 2 4" xfId="24014" xr:uid="{00000000-0005-0000-0000-0000CD5D0000}"/>
    <cellStyle name="표준 2 3 4 3 2 2 4 2" xfId="24015" xr:uid="{00000000-0005-0000-0000-0000CE5D0000}"/>
    <cellStyle name="표준 2 3 4 3 2 2 4 2 2" xfId="24016" xr:uid="{00000000-0005-0000-0000-0000CF5D0000}"/>
    <cellStyle name="표준 2 3 4 3 2 2 4 3" xfId="24017" xr:uid="{00000000-0005-0000-0000-0000D05D0000}"/>
    <cellStyle name="표준 2 3 4 3 2 2 5" xfId="24018" xr:uid="{00000000-0005-0000-0000-0000D15D0000}"/>
    <cellStyle name="표준 2 3 4 3 2 2 5 2" xfId="24019" xr:uid="{00000000-0005-0000-0000-0000D25D0000}"/>
    <cellStyle name="표준 2 3 4 3 2 2 6" xfId="24020" xr:uid="{00000000-0005-0000-0000-0000D35D0000}"/>
    <cellStyle name="표준 2 3 4 3 2 3" xfId="24021" xr:uid="{00000000-0005-0000-0000-0000D45D0000}"/>
    <cellStyle name="표준 2 3 4 3 2 3 2" xfId="24022" xr:uid="{00000000-0005-0000-0000-0000D55D0000}"/>
    <cellStyle name="표준 2 3 4 3 2 3 2 2" xfId="24023" xr:uid="{00000000-0005-0000-0000-0000D65D0000}"/>
    <cellStyle name="표준 2 3 4 3 2 3 3" xfId="24024" xr:uid="{00000000-0005-0000-0000-0000D75D0000}"/>
    <cellStyle name="표준 2 3 4 3 2 4" xfId="24025" xr:uid="{00000000-0005-0000-0000-0000D85D0000}"/>
    <cellStyle name="표준 2 3 4 3 2 4 2" xfId="24026" xr:uid="{00000000-0005-0000-0000-0000D95D0000}"/>
    <cellStyle name="표준 2 3 4 3 2 4 2 2" xfId="24027" xr:uid="{00000000-0005-0000-0000-0000DA5D0000}"/>
    <cellStyle name="표준 2 3 4 3 2 4 3" xfId="24028" xr:uid="{00000000-0005-0000-0000-0000DB5D0000}"/>
    <cellStyle name="표준 2 3 4 3 2 5" xfId="24029" xr:uid="{00000000-0005-0000-0000-0000DC5D0000}"/>
    <cellStyle name="표준 2 3 4 3 2 5 2" xfId="24030" xr:uid="{00000000-0005-0000-0000-0000DD5D0000}"/>
    <cellStyle name="표준 2 3 4 3 2 5 2 2" xfId="24031" xr:uid="{00000000-0005-0000-0000-0000DE5D0000}"/>
    <cellStyle name="표준 2 3 4 3 2 5 3" xfId="24032" xr:uid="{00000000-0005-0000-0000-0000DF5D0000}"/>
    <cellStyle name="표준 2 3 4 3 2 6" xfId="24033" xr:uid="{00000000-0005-0000-0000-0000E05D0000}"/>
    <cellStyle name="표준 2 3 4 3 2 6 2" xfId="24034" xr:uid="{00000000-0005-0000-0000-0000E15D0000}"/>
    <cellStyle name="표준 2 3 4 3 2 6 2 2" xfId="24035" xr:uid="{00000000-0005-0000-0000-0000E25D0000}"/>
    <cellStyle name="표준 2 3 4 3 2 6 3" xfId="24036" xr:uid="{00000000-0005-0000-0000-0000E35D0000}"/>
    <cellStyle name="표준 2 3 4 3 2 7" xfId="24037" xr:uid="{00000000-0005-0000-0000-0000E45D0000}"/>
    <cellStyle name="표준 2 3 4 3 2 7 2" xfId="24038" xr:uid="{00000000-0005-0000-0000-0000E55D0000}"/>
    <cellStyle name="표준 2 3 4 3 2 8" xfId="24039" xr:uid="{00000000-0005-0000-0000-0000E65D0000}"/>
    <cellStyle name="표준 2 3 4 3 2 9" xfId="24040" xr:uid="{00000000-0005-0000-0000-0000E75D0000}"/>
    <cellStyle name="표준 2 3 4 3 3" xfId="24041" xr:uid="{00000000-0005-0000-0000-0000E85D0000}"/>
    <cellStyle name="표준 2 3 4 3 3 2" xfId="24042" xr:uid="{00000000-0005-0000-0000-0000E95D0000}"/>
    <cellStyle name="표준 2 3 4 3 3 2 2" xfId="24043" xr:uid="{00000000-0005-0000-0000-0000EA5D0000}"/>
    <cellStyle name="표준 2 3 4 3 3 2 2 2" xfId="24044" xr:uid="{00000000-0005-0000-0000-0000EB5D0000}"/>
    <cellStyle name="표준 2 3 4 3 3 2 3" xfId="24045" xr:uid="{00000000-0005-0000-0000-0000EC5D0000}"/>
    <cellStyle name="표준 2 3 4 3 3 3" xfId="24046" xr:uid="{00000000-0005-0000-0000-0000ED5D0000}"/>
    <cellStyle name="표준 2 3 4 3 3 3 2" xfId="24047" xr:uid="{00000000-0005-0000-0000-0000EE5D0000}"/>
    <cellStyle name="표준 2 3 4 3 3 3 2 2" xfId="24048" xr:uid="{00000000-0005-0000-0000-0000EF5D0000}"/>
    <cellStyle name="표준 2 3 4 3 3 3 3" xfId="24049" xr:uid="{00000000-0005-0000-0000-0000F05D0000}"/>
    <cellStyle name="표준 2 3 4 3 3 4" xfId="24050" xr:uid="{00000000-0005-0000-0000-0000F15D0000}"/>
    <cellStyle name="표준 2 3 4 3 3 4 2" xfId="24051" xr:uid="{00000000-0005-0000-0000-0000F25D0000}"/>
    <cellStyle name="표준 2 3 4 3 3 4 2 2" xfId="24052" xr:uid="{00000000-0005-0000-0000-0000F35D0000}"/>
    <cellStyle name="표준 2 3 4 3 3 4 3" xfId="24053" xr:uid="{00000000-0005-0000-0000-0000F45D0000}"/>
    <cellStyle name="표준 2 3 4 3 3 5" xfId="24054" xr:uid="{00000000-0005-0000-0000-0000F55D0000}"/>
    <cellStyle name="표준 2 3 4 3 3 5 2" xfId="24055" xr:uid="{00000000-0005-0000-0000-0000F65D0000}"/>
    <cellStyle name="표준 2 3 4 3 3 6" xfId="24056" xr:uid="{00000000-0005-0000-0000-0000F75D0000}"/>
    <cellStyle name="표준 2 3 4 3 4" xfId="24057" xr:uid="{00000000-0005-0000-0000-0000F85D0000}"/>
    <cellStyle name="표준 2 3 4 3 4 2" xfId="24058" xr:uid="{00000000-0005-0000-0000-0000F95D0000}"/>
    <cellStyle name="표준 2 3 4 3 4 2 2" xfId="24059" xr:uid="{00000000-0005-0000-0000-0000FA5D0000}"/>
    <cellStyle name="표준 2 3 4 3 4 2 2 2" xfId="24060" xr:uid="{00000000-0005-0000-0000-0000FB5D0000}"/>
    <cellStyle name="표준 2 3 4 3 4 2 3" xfId="24061" xr:uid="{00000000-0005-0000-0000-0000FC5D0000}"/>
    <cellStyle name="표준 2 3 4 3 4 3" xfId="24062" xr:uid="{00000000-0005-0000-0000-0000FD5D0000}"/>
    <cellStyle name="표준 2 3 4 3 4 3 2" xfId="24063" xr:uid="{00000000-0005-0000-0000-0000FE5D0000}"/>
    <cellStyle name="표준 2 3 4 3 4 3 2 2" xfId="24064" xr:uid="{00000000-0005-0000-0000-0000FF5D0000}"/>
    <cellStyle name="표준 2 3 4 3 4 3 3" xfId="24065" xr:uid="{00000000-0005-0000-0000-0000005E0000}"/>
    <cellStyle name="표준 2 3 4 3 4 4" xfId="24066" xr:uid="{00000000-0005-0000-0000-0000015E0000}"/>
    <cellStyle name="표준 2 3 4 3 4 4 2" xfId="24067" xr:uid="{00000000-0005-0000-0000-0000025E0000}"/>
    <cellStyle name="표준 2 3 4 3 4 4 2 2" xfId="24068" xr:uid="{00000000-0005-0000-0000-0000035E0000}"/>
    <cellStyle name="표준 2 3 4 3 4 4 3" xfId="24069" xr:uid="{00000000-0005-0000-0000-0000045E0000}"/>
    <cellStyle name="표준 2 3 4 3 4 5" xfId="24070" xr:uid="{00000000-0005-0000-0000-0000055E0000}"/>
    <cellStyle name="표준 2 3 4 3 4 5 2" xfId="24071" xr:uid="{00000000-0005-0000-0000-0000065E0000}"/>
    <cellStyle name="표준 2 3 4 3 4 6" xfId="24072" xr:uid="{00000000-0005-0000-0000-0000075E0000}"/>
    <cellStyle name="표준 2 3 4 3 5" xfId="24073" xr:uid="{00000000-0005-0000-0000-0000085E0000}"/>
    <cellStyle name="표준 2 3 4 3 5 2" xfId="24074" xr:uid="{00000000-0005-0000-0000-0000095E0000}"/>
    <cellStyle name="표준 2 3 4 3 5 2 2" xfId="24075" xr:uid="{00000000-0005-0000-0000-00000A5E0000}"/>
    <cellStyle name="표준 2 3 4 3 5 3" xfId="24076" xr:uid="{00000000-0005-0000-0000-00000B5E0000}"/>
    <cellStyle name="표준 2 3 4 3 6" xfId="24077" xr:uid="{00000000-0005-0000-0000-00000C5E0000}"/>
    <cellStyle name="표준 2 3 4 3 6 2" xfId="24078" xr:uid="{00000000-0005-0000-0000-00000D5E0000}"/>
    <cellStyle name="표준 2 3 4 3 6 2 2" xfId="24079" xr:uid="{00000000-0005-0000-0000-00000E5E0000}"/>
    <cellStyle name="표준 2 3 4 3 6 3" xfId="24080" xr:uid="{00000000-0005-0000-0000-00000F5E0000}"/>
    <cellStyle name="표준 2 3 4 3 7" xfId="24081" xr:uid="{00000000-0005-0000-0000-0000105E0000}"/>
    <cellStyle name="표준 2 3 4 3 7 2" xfId="24082" xr:uid="{00000000-0005-0000-0000-0000115E0000}"/>
    <cellStyle name="표준 2 3 4 3 7 2 2" xfId="24083" xr:uid="{00000000-0005-0000-0000-0000125E0000}"/>
    <cellStyle name="표준 2 3 4 3 7 3" xfId="24084" xr:uid="{00000000-0005-0000-0000-0000135E0000}"/>
    <cellStyle name="표준 2 3 4 3 8" xfId="24085" xr:uid="{00000000-0005-0000-0000-0000145E0000}"/>
    <cellStyle name="표준 2 3 4 3 8 2" xfId="24086" xr:uid="{00000000-0005-0000-0000-0000155E0000}"/>
    <cellStyle name="표준 2 3 4 3 8 2 2" xfId="24087" xr:uid="{00000000-0005-0000-0000-0000165E0000}"/>
    <cellStyle name="표준 2 3 4 3 8 3" xfId="24088" xr:uid="{00000000-0005-0000-0000-0000175E0000}"/>
    <cellStyle name="표준 2 3 4 3 9" xfId="24089" xr:uid="{00000000-0005-0000-0000-0000185E0000}"/>
    <cellStyle name="표준 2 3 4 3 9 2" xfId="24090" xr:uid="{00000000-0005-0000-0000-0000195E0000}"/>
    <cellStyle name="표준 2 3 4 4" xfId="24091" xr:uid="{00000000-0005-0000-0000-00001A5E0000}"/>
    <cellStyle name="표준 2 3 4 4 10" xfId="24092" xr:uid="{00000000-0005-0000-0000-00001B5E0000}"/>
    <cellStyle name="표준 2 3 4 4 11" xfId="24093" xr:uid="{00000000-0005-0000-0000-00001C5E0000}"/>
    <cellStyle name="표준 2 3 4 4 2" xfId="24094" xr:uid="{00000000-0005-0000-0000-00001D5E0000}"/>
    <cellStyle name="표준 2 3 4 4 2 2" xfId="24095" xr:uid="{00000000-0005-0000-0000-00001E5E0000}"/>
    <cellStyle name="표준 2 3 4 4 2 2 2" xfId="24096" xr:uid="{00000000-0005-0000-0000-00001F5E0000}"/>
    <cellStyle name="표준 2 3 4 4 2 2 2 2" xfId="24097" xr:uid="{00000000-0005-0000-0000-0000205E0000}"/>
    <cellStyle name="표준 2 3 4 4 2 2 2 2 2" xfId="24098" xr:uid="{00000000-0005-0000-0000-0000215E0000}"/>
    <cellStyle name="표준 2 3 4 4 2 2 2 3" xfId="24099" xr:uid="{00000000-0005-0000-0000-0000225E0000}"/>
    <cellStyle name="표준 2 3 4 4 2 2 3" xfId="24100" xr:uid="{00000000-0005-0000-0000-0000235E0000}"/>
    <cellStyle name="표준 2 3 4 4 2 2 3 2" xfId="24101" xr:uid="{00000000-0005-0000-0000-0000245E0000}"/>
    <cellStyle name="표준 2 3 4 4 2 2 3 2 2" xfId="24102" xr:uid="{00000000-0005-0000-0000-0000255E0000}"/>
    <cellStyle name="표준 2 3 4 4 2 2 3 3" xfId="24103" xr:uid="{00000000-0005-0000-0000-0000265E0000}"/>
    <cellStyle name="표준 2 3 4 4 2 2 4" xfId="24104" xr:uid="{00000000-0005-0000-0000-0000275E0000}"/>
    <cellStyle name="표준 2 3 4 4 2 2 4 2" xfId="24105" xr:uid="{00000000-0005-0000-0000-0000285E0000}"/>
    <cellStyle name="표준 2 3 4 4 2 2 4 2 2" xfId="24106" xr:uid="{00000000-0005-0000-0000-0000295E0000}"/>
    <cellStyle name="표준 2 3 4 4 2 2 4 3" xfId="24107" xr:uid="{00000000-0005-0000-0000-00002A5E0000}"/>
    <cellStyle name="표준 2 3 4 4 2 2 5" xfId="24108" xr:uid="{00000000-0005-0000-0000-00002B5E0000}"/>
    <cellStyle name="표준 2 3 4 4 2 2 5 2" xfId="24109" xr:uid="{00000000-0005-0000-0000-00002C5E0000}"/>
    <cellStyle name="표준 2 3 4 4 2 2 6" xfId="24110" xr:uid="{00000000-0005-0000-0000-00002D5E0000}"/>
    <cellStyle name="표준 2 3 4 4 2 3" xfId="24111" xr:uid="{00000000-0005-0000-0000-00002E5E0000}"/>
    <cellStyle name="표준 2 3 4 4 2 3 2" xfId="24112" xr:uid="{00000000-0005-0000-0000-00002F5E0000}"/>
    <cellStyle name="표준 2 3 4 4 2 3 2 2" xfId="24113" xr:uid="{00000000-0005-0000-0000-0000305E0000}"/>
    <cellStyle name="표준 2 3 4 4 2 3 3" xfId="24114" xr:uid="{00000000-0005-0000-0000-0000315E0000}"/>
    <cellStyle name="표준 2 3 4 4 2 4" xfId="24115" xr:uid="{00000000-0005-0000-0000-0000325E0000}"/>
    <cellStyle name="표준 2 3 4 4 2 4 2" xfId="24116" xr:uid="{00000000-0005-0000-0000-0000335E0000}"/>
    <cellStyle name="표준 2 3 4 4 2 4 2 2" xfId="24117" xr:uid="{00000000-0005-0000-0000-0000345E0000}"/>
    <cellStyle name="표준 2 3 4 4 2 4 3" xfId="24118" xr:uid="{00000000-0005-0000-0000-0000355E0000}"/>
    <cellStyle name="표준 2 3 4 4 2 5" xfId="24119" xr:uid="{00000000-0005-0000-0000-0000365E0000}"/>
    <cellStyle name="표준 2 3 4 4 2 5 2" xfId="24120" xr:uid="{00000000-0005-0000-0000-0000375E0000}"/>
    <cellStyle name="표준 2 3 4 4 2 5 2 2" xfId="24121" xr:uid="{00000000-0005-0000-0000-0000385E0000}"/>
    <cellStyle name="표준 2 3 4 4 2 5 3" xfId="24122" xr:uid="{00000000-0005-0000-0000-0000395E0000}"/>
    <cellStyle name="표준 2 3 4 4 2 6" xfId="24123" xr:uid="{00000000-0005-0000-0000-00003A5E0000}"/>
    <cellStyle name="표준 2 3 4 4 2 6 2" xfId="24124" xr:uid="{00000000-0005-0000-0000-00003B5E0000}"/>
    <cellStyle name="표준 2 3 4 4 2 6 2 2" xfId="24125" xr:uid="{00000000-0005-0000-0000-00003C5E0000}"/>
    <cellStyle name="표준 2 3 4 4 2 6 3" xfId="24126" xr:uid="{00000000-0005-0000-0000-00003D5E0000}"/>
    <cellStyle name="표준 2 3 4 4 2 7" xfId="24127" xr:uid="{00000000-0005-0000-0000-00003E5E0000}"/>
    <cellStyle name="표준 2 3 4 4 2 7 2" xfId="24128" xr:uid="{00000000-0005-0000-0000-00003F5E0000}"/>
    <cellStyle name="표준 2 3 4 4 2 8" xfId="24129" xr:uid="{00000000-0005-0000-0000-0000405E0000}"/>
    <cellStyle name="표준 2 3 4 4 2 9" xfId="24130" xr:uid="{00000000-0005-0000-0000-0000415E0000}"/>
    <cellStyle name="표준 2 3 4 4 3" xfId="24131" xr:uid="{00000000-0005-0000-0000-0000425E0000}"/>
    <cellStyle name="표준 2 3 4 4 3 2" xfId="24132" xr:uid="{00000000-0005-0000-0000-0000435E0000}"/>
    <cellStyle name="표준 2 3 4 4 3 2 2" xfId="24133" xr:uid="{00000000-0005-0000-0000-0000445E0000}"/>
    <cellStyle name="표준 2 3 4 4 3 2 2 2" xfId="24134" xr:uid="{00000000-0005-0000-0000-0000455E0000}"/>
    <cellStyle name="표준 2 3 4 4 3 2 3" xfId="24135" xr:uid="{00000000-0005-0000-0000-0000465E0000}"/>
    <cellStyle name="표준 2 3 4 4 3 3" xfId="24136" xr:uid="{00000000-0005-0000-0000-0000475E0000}"/>
    <cellStyle name="표준 2 3 4 4 3 3 2" xfId="24137" xr:uid="{00000000-0005-0000-0000-0000485E0000}"/>
    <cellStyle name="표준 2 3 4 4 3 3 2 2" xfId="24138" xr:uid="{00000000-0005-0000-0000-0000495E0000}"/>
    <cellStyle name="표준 2 3 4 4 3 3 3" xfId="24139" xr:uid="{00000000-0005-0000-0000-00004A5E0000}"/>
    <cellStyle name="표준 2 3 4 4 3 4" xfId="24140" xr:uid="{00000000-0005-0000-0000-00004B5E0000}"/>
    <cellStyle name="표준 2 3 4 4 3 4 2" xfId="24141" xr:uid="{00000000-0005-0000-0000-00004C5E0000}"/>
    <cellStyle name="표준 2 3 4 4 3 4 2 2" xfId="24142" xr:uid="{00000000-0005-0000-0000-00004D5E0000}"/>
    <cellStyle name="표준 2 3 4 4 3 4 3" xfId="24143" xr:uid="{00000000-0005-0000-0000-00004E5E0000}"/>
    <cellStyle name="표준 2 3 4 4 3 5" xfId="24144" xr:uid="{00000000-0005-0000-0000-00004F5E0000}"/>
    <cellStyle name="표준 2 3 4 4 3 5 2" xfId="24145" xr:uid="{00000000-0005-0000-0000-0000505E0000}"/>
    <cellStyle name="표준 2 3 4 4 3 6" xfId="24146" xr:uid="{00000000-0005-0000-0000-0000515E0000}"/>
    <cellStyle name="표준 2 3 4 4 4" xfId="24147" xr:uid="{00000000-0005-0000-0000-0000525E0000}"/>
    <cellStyle name="표준 2 3 4 4 4 2" xfId="24148" xr:uid="{00000000-0005-0000-0000-0000535E0000}"/>
    <cellStyle name="표준 2 3 4 4 4 2 2" xfId="24149" xr:uid="{00000000-0005-0000-0000-0000545E0000}"/>
    <cellStyle name="표준 2 3 4 4 4 2 2 2" xfId="24150" xr:uid="{00000000-0005-0000-0000-0000555E0000}"/>
    <cellStyle name="표준 2 3 4 4 4 2 3" xfId="24151" xr:uid="{00000000-0005-0000-0000-0000565E0000}"/>
    <cellStyle name="표준 2 3 4 4 4 3" xfId="24152" xr:uid="{00000000-0005-0000-0000-0000575E0000}"/>
    <cellStyle name="표준 2 3 4 4 4 3 2" xfId="24153" xr:uid="{00000000-0005-0000-0000-0000585E0000}"/>
    <cellStyle name="표준 2 3 4 4 4 3 2 2" xfId="24154" xr:uid="{00000000-0005-0000-0000-0000595E0000}"/>
    <cellStyle name="표준 2 3 4 4 4 3 3" xfId="24155" xr:uid="{00000000-0005-0000-0000-00005A5E0000}"/>
    <cellStyle name="표준 2 3 4 4 4 4" xfId="24156" xr:uid="{00000000-0005-0000-0000-00005B5E0000}"/>
    <cellStyle name="표준 2 3 4 4 4 4 2" xfId="24157" xr:uid="{00000000-0005-0000-0000-00005C5E0000}"/>
    <cellStyle name="표준 2 3 4 4 4 4 2 2" xfId="24158" xr:uid="{00000000-0005-0000-0000-00005D5E0000}"/>
    <cellStyle name="표준 2 3 4 4 4 4 3" xfId="24159" xr:uid="{00000000-0005-0000-0000-00005E5E0000}"/>
    <cellStyle name="표준 2 3 4 4 4 5" xfId="24160" xr:uid="{00000000-0005-0000-0000-00005F5E0000}"/>
    <cellStyle name="표준 2 3 4 4 4 5 2" xfId="24161" xr:uid="{00000000-0005-0000-0000-0000605E0000}"/>
    <cellStyle name="표준 2 3 4 4 4 6" xfId="24162" xr:uid="{00000000-0005-0000-0000-0000615E0000}"/>
    <cellStyle name="표준 2 3 4 4 5" xfId="24163" xr:uid="{00000000-0005-0000-0000-0000625E0000}"/>
    <cellStyle name="표준 2 3 4 4 5 2" xfId="24164" xr:uid="{00000000-0005-0000-0000-0000635E0000}"/>
    <cellStyle name="표준 2 3 4 4 5 2 2" xfId="24165" xr:uid="{00000000-0005-0000-0000-0000645E0000}"/>
    <cellStyle name="표준 2 3 4 4 5 3" xfId="24166" xr:uid="{00000000-0005-0000-0000-0000655E0000}"/>
    <cellStyle name="표준 2 3 4 4 6" xfId="24167" xr:uid="{00000000-0005-0000-0000-0000665E0000}"/>
    <cellStyle name="표준 2 3 4 4 6 2" xfId="24168" xr:uid="{00000000-0005-0000-0000-0000675E0000}"/>
    <cellStyle name="표준 2 3 4 4 6 2 2" xfId="24169" xr:uid="{00000000-0005-0000-0000-0000685E0000}"/>
    <cellStyle name="표준 2 3 4 4 6 3" xfId="24170" xr:uid="{00000000-0005-0000-0000-0000695E0000}"/>
    <cellStyle name="표준 2 3 4 4 7" xfId="24171" xr:uid="{00000000-0005-0000-0000-00006A5E0000}"/>
    <cellStyle name="표준 2 3 4 4 7 2" xfId="24172" xr:uid="{00000000-0005-0000-0000-00006B5E0000}"/>
    <cellStyle name="표준 2 3 4 4 7 2 2" xfId="24173" xr:uid="{00000000-0005-0000-0000-00006C5E0000}"/>
    <cellStyle name="표준 2 3 4 4 7 3" xfId="24174" xr:uid="{00000000-0005-0000-0000-00006D5E0000}"/>
    <cellStyle name="표준 2 3 4 4 8" xfId="24175" xr:uid="{00000000-0005-0000-0000-00006E5E0000}"/>
    <cellStyle name="표준 2 3 4 4 8 2" xfId="24176" xr:uid="{00000000-0005-0000-0000-00006F5E0000}"/>
    <cellStyle name="표준 2 3 4 4 8 2 2" xfId="24177" xr:uid="{00000000-0005-0000-0000-0000705E0000}"/>
    <cellStyle name="표준 2 3 4 4 8 3" xfId="24178" xr:uid="{00000000-0005-0000-0000-0000715E0000}"/>
    <cellStyle name="표준 2 3 4 4 9" xfId="24179" xr:uid="{00000000-0005-0000-0000-0000725E0000}"/>
    <cellStyle name="표준 2 3 4 4 9 2" xfId="24180" xr:uid="{00000000-0005-0000-0000-0000735E0000}"/>
    <cellStyle name="표준 2 3 4 5" xfId="24181" xr:uid="{00000000-0005-0000-0000-0000745E0000}"/>
    <cellStyle name="표준 2 3 4 5 10" xfId="24182" xr:uid="{00000000-0005-0000-0000-0000755E0000}"/>
    <cellStyle name="표준 2 3 4 5 2" xfId="24183" xr:uid="{00000000-0005-0000-0000-0000765E0000}"/>
    <cellStyle name="표준 2 3 4 5 2 2" xfId="24184" xr:uid="{00000000-0005-0000-0000-0000775E0000}"/>
    <cellStyle name="표준 2 3 4 5 2 2 2" xfId="24185" xr:uid="{00000000-0005-0000-0000-0000785E0000}"/>
    <cellStyle name="표준 2 3 4 5 2 2 2 2" xfId="24186" xr:uid="{00000000-0005-0000-0000-0000795E0000}"/>
    <cellStyle name="표준 2 3 4 5 2 2 2 2 2" xfId="24187" xr:uid="{00000000-0005-0000-0000-00007A5E0000}"/>
    <cellStyle name="표준 2 3 4 5 2 2 2 3" xfId="24188" xr:uid="{00000000-0005-0000-0000-00007B5E0000}"/>
    <cellStyle name="표준 2 3 4 5 2 2 3" xfId="24189" xr:uid="{00000000-0005-0000-0000-00007C5E0000}"/>
    <cellStyle name="표준 2 3 4 5 2 2 3 2" xfId="24190" xr:uid="{00000000-0005-0000-0000-00007D5E0000}"/>
    <cellStyle name="표준 2 3 4 5 2 2 3 2 2" xfId="24191" xr:uid="{00000000-0005-0000-0000-00007E5E0000}"/>
    <cellStyle name="표준 2 3 4 5 2 2 3 3" xfId="24192" xr:uid="{00000000-0005-0000-0000-00007F5E0000}"/>
    <cellStyle name="표준 2 3 4 5 2 2 4" xfId="24193" xr:uid="{00000000-0005-0000-0000-0000805E0000}"/>
    <cellStyle name="표준 2 3 4 5 2 2 4 2" xfId="24194" xr:uid="{00000000-0005-0000-0000-0000815E0000}"/>
    <cellStyle name="표준 2 3 4 5 2 2 4 2 2" xfId="24195" xr:uid="{00000000-0005-0000-0000-0000825E0000}"/>
    <cellStyle name="표준 2 3 4 5 2 2 4 3" xfId="24196" xr:uid="{00000000-0005-0000-0000-0000835E0000}"/>
    <cellStyle name="표준 2 3 4 5 2 2 5" xfId="24197" xr:uid="{00000000-0005-0000-0000-0000845E0000}"/>
    <cellStyle name="표준 2 3 4 5 2 2 5 2" xfId="24198" xr:uid="{00000000-0005-0000-0000-0000855E0000}"/>
    <cellStyle name="표준 2 3 4 5 2 2 6" xfId="24199" xr:uid="{00000000-0005-0000-0000-0000865E0000}"/>
    <cellStyle name="표준 2 3 4 5 2 3" xfId="24200" xr:uid="{00000000-0005-0000-0000-0000875E0000}"/>
    <cellStyle name="표준 2 3 4 5 2 3 2" xfId="24201" xr:uid="{00000000-0005-0000-0000-0000885E0000}"/>
    <cellStyle name="표준 2 3 4 5 2 3 2 2" xfId="24202" xr:uid="{00000000-0005-0000-0000-0000895E0000}"/>
    <cellStyle name="표준 2 3 4 5 2 3 3" xfId="24203" xr:uid="{00000000-0005-0000-0000-00008A5E0000}"/>
    <cellStyle name="표준 2 3 4 5 2 4" xfId="24204" xr:uid="{00000000-0005-0000-0000-00008B5E0000}"/>
    <cellStyle name="표준 2 3 4 5 2 4 2" xfId="24205" xr:uid="{00000000-0005-0000-0000-00008C5E0000}"/>
    <cellStyle name="표준 2 3 4 5 2 4 2 2" xfId="24206" xr:uid="{00000000-0005-0000-0000-00008D5E0000}"/>
    <cellStyle name="표준 2 3 4 5 2 4 3" xfId="24207" xr:uid="{00000000-0005-0000-0000-00008E5E0000}"/>
    <cellStyle name="표준 2 3 4 5 2 5" xfId="24208" xr:uid="{00000000-0005-0000-0000-00008F5E0000}"/>
    <cellStyle name="표준 2 3 4 5 2 5 2" xfId="24209" xr:uid="{00000000-0005-0000-0000-0000905E0000}"/>
    <cellStyle name="표준 2 3 4 5 2 5 2 2" xfId="24210" xr:uid="{00000000-0005-0000-0000-0000915E0000}"/>
    <cellStyle name="표준 2 3 4 5 2 5 3" xfId="24211" xr:uid="{00000000-0005-0000-0000-0000925E0000}"/>
    <cellStyle name="표준 2 3 4 5 2 6" xfId="24212" xr:uid="{00000000-0005-0000-0000-0000935E0000}"/>
    <cellStyle name="표준 2 3 4 5 2 6 2" xfId="24213" xr:uid="{00000000-0005-0000-0000-0000945E0000}"/>
    <cellStyle name="표준 2 3 4 5 2 7" xfId="24214" xr:uid="{00000000-0005-0000-0000-0000955E0000}"/>
    <cellStyle name="표준 2 3 4 5 2 8" xfId="24215" xr:uid="{00000000-0005-0000-0000-0000965E0000}"/>
    <cellStyle name="표준 2 3 4 5 3" xfId="24216" xr:uid="{00000000-0005-0000-0000-0000975E0000}"/>
    <cellStyle name="표준 2 3 4 5 3 2" xfId="24217" xr:uid="{00000000-0005-0000-0000-0000985E0000}"/>
    <cellStyle name="표준 2 3 4 5 3 2 2" xfId="24218" xr:uid="{00000000-0005-0000-0000-0000995E0000}"/>
    <cellStyle name="표준 2 3 4 5 3 2 2 2" xfId="24219" xr:uid="{00000000-0005-0000-0000-00009A5E0000}"/>
    <cellStyle name="표준 2 3 4 5 3 2 3" xfId="24220" xr:uid="{00000000-0005-0000-0000-00009B5E0000}"/>
    <cellStyle name="표준 2 3 4 5 3 3" xfId="24221" xr:uid="{00000000-0005-0000-0000-00009C5E0000}"/>
    <cellStyle name="표준 2 3 4 5 3 3 2" xfId="24222" xr:uid="{00000000-0005-0000-0000-00009D5E0000}"/>
    <cellStyle name="표준 2 3 4 5 3 3 2 2" xfId="24223" xr:uid="{00000000-0005-0000-0000-00009E5E0000}"/>
    <cellStyle name="표준 2 3 4 5 3 3 3" xfId="24224" xr:uid="{00000000-0005-0000-0000-00009F5E0000}"/>
    <cellStyle name="표준 2 3 4 5 3 4" xfId="24225" xr:uid="{00000000-0005-0000-0000-0000A05E0000}"/>
    <cellStyle name="표준 2 3 4 5 3 4 2" xfId="24226" xr:uid="{00000000-0005-0000-0000-0000A15E0000}"/>
    <cellStyle name="표준 2 3 4 5 3 4 2 2" xfId="24227" xr:uid="{00000000-0005-0000-0000-0000A25E0000}"/>
    <cellStyle name="표준 2 3 4 5 3 4 3" xfId="24228" xr:uid="{00000000-0005-0000-0000-0000A35E0000}"/>
    <cellStyle name="표준 2 3 4 5 3 5" xfId="24229" xr:uid="{00000000-0005-0000-0000-0000A45E0000}"/>
    <cellStyle name="표준 2 3 4 5 3 5 2" xfId="24230" xr:uid="{00000000-0005-0000-0000-0000A55E0000}"/>
    <cellStyle name="표준 2 3 4 5 3 6" xfId="24231" xr:uid="{00000000-0005-0000-0000-0000A65E0000}"/>
    <cellStyle name="표준 2 3 4 5 4" xfId="24232" xr:uid="{00000000-0005-0000-0000-0000A75E0000}"/>
    <cellStyle name="표준 2 3 4 5 4 2" xfId="24233" xr:uid="{00000000-0005-0000-0000-0000A85E0000}"/>
    <cellStyle name="표준 2 3 4 5 4 2 2" xfId="24234" xr:uid="{00000000-0005-0000-0000-0000A95E0000}"/>
    <cellStyle name="표준 2 3 4 5 4 3" xfId="24235" xr:uid="{00000000-0005-0000-0000-0000AA5E0000}"/>
    <cellStyle name="표준 2 3 4 5 5" xfId="24236" xr:uid="{00000000-0005-0000-0000-0000AB5E0000}"/>
    <cellStyle name="표준 2 3 4 5 5 2" xfId="24237" xr:uid="{00000000-0005-0000-0000-0000AC5E0000}"/>
    <cellStyle name="표준 2 3 4 5 5 2 2" xfId="24238" xr:uid="{00000000-0005-0000-0000-0000AD5E0000}"/>
    <cellStyle name="표준 2 3 4 5 5 3" xfId="24239" xr:uid="{00000000-0005-0000-0000-0000AE5E0000}"/>
    <cellStyle name="표준 2 3 4 5 6" xfId="24240" xr:uid="{00000000-0005-0000-0000-0000AF5E0000}"/>
    <cellStyle name="표준 2 3 4 5 6 2" xfId="24241" xr:uid="{00000000-0005-0000-0000-0000B05E0000}"/>
    <cellStyle name="표준 2 3 4 5 6 2 2" xfId="24242" xr:uid="{00000000-0005-0000-0000-0000B15E0000}"/>
    <cellStyle name="표준 2 3 4 5 6 3" xfId="24243" xr:uid="{00000000-0005-0000-0000-0000B25E0000}"/>
    <cellStyle name="표준 2 3 4 5 7" xfId="24244" xr:uid="{00000000-0005-0000-0000-0000B35E0000}"/>
    <cellStyle name="표준 2 3 4 5 7 2" xfId="24245" xr:uid="{00000000-0005-0000-0000-0000B45E0000}"/>
    <cellStyle name="표준 2 3 4 5 7 2 2" xfId="24246" xr:uid="{00000000-0005-0000-0000-0000B55E0000}"/>
    <cellStyle name="표준 2 3 4 5 7 3" xfId="24247" xr:uid="{00000000-0005-0000-0000-0000B65E0000}"/>
    <cellStyle name="표준 2 3 4 5 8" xfId="24248" xr:uid="{00000000-0005-0000-0000-0000B75E0000}"/>
    <cellStyle name="표준 2 3 4 5 8 2" xfId="24249" xr:uid="{00000000-0005-0000-0000-0000B85E0000}"/>
    <cellStyle name="표준 2 3 4 5 9" xfId="24250" xr:uid="{00000000-0005-0000-0000-0000B95E0000}"/>
    <cellStyle name="표준 2 3 4 6" xfId="24251" xr:uid="{00000000-0005-0000-0000-0000BA5E0000}"/>
    <cellStyle name="표준 2 3 4 6 2" xfId="24252" xr:uid="{00000000-0005-0000-0000-0000BB5E0000}"/>
    <cellStyle name="표준 2 3 4 6 2 2" xfId="24253" xr:uid="{00000000-0005-0000-0000-0000BC5E0000}"/>
    <cellStyle name="표준 2 3 4 6 2 2 2" xfId="24254" xr:uid="{00000000-0005-0000-0000-0000BD5E0000}"/>
    <cellStyle name="표준 2 3 4 6 2 2 2 2" xfId="24255" xr:uid="{00000000-0005-0000-0000-0000BE5E0000}"/>
    <cellStyle name="표준 2 3 4 6 2 2 3" xfId="24256" xr:uid="{00000000-0005-0000-0000-0000BF5E0000}"/>
    <cellStyle name="표준 2 3 4 6 2 3" xfId="24257" xr:uid="{00000000-0005-0000-0000-0000C05E0000}"/>
    <cellStyle name="표준 2 3 4 6 2 3 2" xfId="24258" xr:uid="{00000000-0005-0000-0000-0000C15E0000}"/>
    <cellStyle name="표준 2 3 4 6 2 3 2 2" xfId="24259" xr:uid="{00000000-0005-0000-0000-0000C25E0000}"/>
    <cellStyle name="표준 2 3 4 6 2 3 3" xfId="24260" xr:uid="{00000000-0005-0000-0000-0000C35E0000}"/>
    <cellStyle name="표준 2 3 4 6 2 4" xfId="24261" xr:uid="{00000000-0005-0000-0000-0000C45E0000}"/>
    <cellStyle name="표준 2 3 4 6 2 4 2" xfId="24262" xr:uid="{00000000-0005-0000-0000-0000C55E0000}"/>
    <cellStyle name="표준 2 3 4 6 2 4 2 2" xfId="24263" xr:uid="{00000000-0005-0000-0000-0000C65E0000}"/>
    <cellStyle name="표준 2 3 4 6 2 4 3" xfId="24264" xr:uid="{00000000-0005-0000-0000-0000C75E0000}"/>
    <cellStyle name="표준 2 3 4 6 2 5" xfId="24265" xr:uid="{00000000-0005-0000-0000-0000C85E0000}"/>
    <cellStyle name="표준 2 3 4 6 2 5 2" xfId="24266" xr:uid="{00000000-0005-0000-0000-0000C95E0000}"/>
    <cellStyle name="표준 2 3 4 6 2 6" xfId="24267" xr:uid="{00000000-0005-0000-0000-0000CA5E0000}"/>
    <cellStyle name="표준 2 3 4 6 3" xfId="24268" xr:uid="{00000000-0005-0000-0000-0000CB5E0000}"/>
    <cellStyle name="표준 2 3 4 6 3 2" xfId="24269" xr:uid="{00000000-0005-0000-0000-0000CC5E0000}"/>
    <cellStyle name="표준 2 3 4 6 3 2 2" xfId="24270" xr:uid="{00000000-0005-0000-0000-0000CD5E0000}"/>
    <cellStyle name="표준 2 3 4 6 3 3" xfId="24271" xr:uid="{00000000-0005-0000-0000-0000CE5E0000}"/>
    <cellStyle name="표준 2 3 4 6 4" xfId="24272" xr:uid="{00000000-0005-0000-0000-0000CF5E0000}"/>
    <cellStyle name="표준 2 3 4 6 4 2" xfId="24273" xr:uid="{00000000-0005-0000-0000-0000D05E0000}"/>
    <cellStyle name="표준 2 3 4 6 4 2 2" xfId="24274" xr:uid="{00000000-0005-0000-0000-0000D15E0000}"/>
    <cellStyle name="표준 2 3 4 6 4 3" xfId="24275" xr:uid="{00000000-0005-0000-0000-0000D25E0000}"/>
    <cellStyle name="표준 2 3 4 6 5" xfId="24276" xr:uid="{00000000-0005-0000-0000-0000D35E0000}"/>
    <cellStyle name="표준 2 3 4 6 5 2" xfId="24277" xr:uid="{00000000-0005-0000-0000-0000D45E0000}"/>
    <cellStyle name="표준 2 3 4 6 5 2 2" xfId="24278" xr:uid="{00000000-0005-0000-0000-0000D55E0000}"/>
    <cellStyle name="표준 2 3 4 6 5 3" xfId="24279" xr:uid="{00000000-0005-0000-0000-0000D65E0000}"/>
    <cellStyle name="표준 2 3 4 6 6" xfId="24280" xr:uid="{00000000-0005-0000-0000-0000D75E0000}"/>
    <cellStyle name="표준 2 3 4 6 6 2" xfId="24281" xr:uid="{00000000-0005-0000-0000-0000D85E0000}"/>
    <cellStyle name="표준 2 3 4 6 7" xfId="24282" xr:uid="{00000000-0005-0000-0000-0000D95E0000}"/>
    <cellStyle name="표준 2 3 4 6 8" xfId="24283" xr:uid="{00000000-0005-0000-0000-0000DA5E0000}"/>
    <cellStyle name="표준 2 3 4 7" xfId="24284" xr:uid="{00000000-0005-0000-0000-0000DB5E0000}"/>
    <cellStyle name="표준 2 3 4 7 2" xfId="24285" xr:uid="{00000000-0005-0000-0000-0000DC5E0000}"/>
    <cellStyle name="표준 2 3 4 7 2 2" xfId="24286" xr:uid="{00000000-0005-0000-0000-0000DD5E0000}"/>
    <cellStyle name="표준 2 3 4 7 2 2 2" xfId="24287" xr:uid="{00000000-0005-0000-0000-0000DE5E0000}"/>
    <cellStyle name="표준 2 3 4 7 2 3" xfId="24288" xr:uid="{00000000-0005-0000-0000-0000DF5E0000}"/>
    <cellStyle name="표준 2 3 4 7 3" xfId="24289" xr:uid="{00000000-0005-0000-0000-0000E05E0000}"/>
    <cellStyle name="표준 2 3 4 7 3 2" xfId="24290" xr:uid="{00000000-0005-0000-0000-0000E15E0000}"/>
    <cellStyle name="표준 2 3 4 7 3 2 2" xfId="24291" xr:uid="{00000000-0005-0000-0000-0000E25E0000}"/>
    <cellStyle name="표준 2 3 4 7 3 3" xfId="24292" xr:uid="{00000000-0005-0000-0000-0000E35E0000}"/>
    <cellStyle name="표준 2 3 4 7 4" xfId="24293" xr:uid="{00000000-0005-0000-0000-0000E45E0000}"/>
    <cellStyle name="표준 2 3 4 7 4 2" xfId="24294" xr:uid="{00000000-0005-0000-0000-0000E55E0000}"/>
    <cellStyle name="표준 2 3 4 7 4 2 2" xfId="24295" xr:uid="{00000000-0005-0000-0000-0000E65E0000}"/>
    <cellStyle name="표준 2 3 4 7 4 3" xfId="24296" xr:uid="{00000000-0005-0000-0000-0000E75E0000}"/>
    <cellStyle name="표준 2 3 4 7 5" xfId="24297" xr:uid="{00000000-0005-0000-0000-0000E85E0000}"/>
    <cellStyle name="표준 2 3 4 7 5 2" xfId="24298" xr:uid="{00000000-0005-0000-0000-0000E95E0000}"/>
    <cellStyle name="표준 2 3 4 7 6" xfId="24299" xr:uid="{00000000-0005-0000-0000-0000EA5E0000}"/>
    <cellStyle name="표준 2 3 4 8" xfId="24300" xr:uid="{00000000-0005-0000-0000-0000EB5E0000}"/>
    <cellStyle name="표준 2 3 4 8 2" xfId="24301" xr:uid="{00000000-0005-0000-0000-0000EC5E0000}"/>
    <cellStyle name="표준 2 3 4 8 2 2" xfId="24302" xr:uid="{00000000-0005-0000-0000-0000ED5E0000}"/>
    <cellStyle name="표준 2 3 4 8 2 2 2" xfId="24303" xr:uid="{00000000-0005-0000-0000-0000EE5E0000}"/>
    <cellStyle name="표준 2 3 4 8 2 3" xfId="24304" xr:uid="{00000000-0005-0000-0000-0000EF5E0000}"/>
    <cellStyle name="표준 2 3 4 8 3" xfId="24305" xr:uid="{00000000-0005-0000-0000-0000F05E0000}"/>
    <cellStyle name="표준 2 3 4 8 3 2" xfId="24306" xr:uid="{00000000-0005-0000-0000-0000F15E0000}"/>
    <cellStyle name="표준 2 3 4 8 3 2 2" xfId="24307" xr:uid="{00000000-0005-0000-0000-0000F25E0000}"/>
    <cellStyle name="표준 2 3 4 8 3 3" xfId="24308" xr:uid="{00000000-0005-0000-0000-0000F35E0000}"/>
    <cellStyle name="표준 2 3 4 8 4" xfId="24309" xr:uid="{00000000-0005-0000-0000-0000F45E0000}"/>
    <cellStyle name="표준 2 3 4 8 4 2" xfId="24310" xr:uid="{00000000-0005-0000-0000-0000F55E0000}"/>
    <cellStyle name="표준 2 3 4 8 4 2 2" xfId="24311" xr:uid="{00000000-0005-0000-0000-0000F65E0000}"/>
    <cellStyle name="표준 2 3 4 8 4 3" xfId="24312" xr:uid="{00000000-0005-0000-0000-0000F75E0000}"/>
    <cellStyle name="표준 2 3 4 8 5" xfId="24313" xr:uid="{00000000-0005-0000-0000-0000F85E0000}"/>
    <cellStyle name="표준 2 3 4 8 5 2" xfId="24314" xr:uid="{00000000-0005-0000-0000-0000F95E0000}"/>
    <cellStyle name="표준 2 3 4 8 6" xfId="24315" xr:uid="{00000000-0005-0000-0000-0000FA5E0000}"/>
    <cellStyle name="표준 2 3 4 9" xfId="24316" xr:uid="{00000000-0005-0000-0000-0000FB5E0000}"/>
    <cellStyle name="표준 2 3 4 9 2" xfId="24317" xr:uid="{00000000-0005-0000-0000-0000FC5E0000}"/>
    <cellStyle name="표준 2 3 4 9 2 2" xfId="24318" xr:uid="{00000000-0005-0000-0000-0000FD5E0000}"/>
    <cellStyle name="표준 2 3 4 9 3" xfId="24319" xr:uid="{00000000-0005-0000-0000-0000FE5E0000}"/>
    <cellStyle name="표준 2 3 5" xfId="24320" xr:uid="{00000000-0005-0000-0000-0000FF5E0000}"/>
    <cellStyle name="표준 2 3 5 10" xfId="24321" xr:uid="{00000000-0005-0000-0000-0000005F0000}"/>
    <cellStyle name="표준 2 3 5 10 2" xfId="24322" xr:uid="{00000000-0005-0000-0000-0000015F0000}"/>
    <cellStyle name="표준 2 3 5 10 2 2" xfId="24323" xr:uid="{00000000-0005-0000-0000-0000025F0000}"/>
    <cellStyle name="표준 2 3 5 10 3" xfId="24324" xr:uid="{00000000-0005-0000-0000-0000035F0000}"/>
    <cellStyle name="표준 2 3 5 11" xfId="24325" xr:uid="{00000000-0005-0000-0000-0000045F0000}"/>
    <cellStyle name="표준 2 3 5 11 2" xfId="24326" xr:uid="{00000000-0005-0000-0000-0000055F0000}"/>
    <cellStyle name="표준 2 3 5 11 2 2" xfId="24327" xr:uid="{00000000-0005-0000-0000-0000065F0000}"/>
    <cellStyle name="표준 2 3 5 11 3" xfId="24328" xr:uid="{00000000-0005-0000-0000-0000075F0000}"/>
    <cellStyle name="표준 2 3 5 12" xfId="24329" xr:uid="{00000000-0005-0000-0000-0000085F0000}"/>
    <cellStyle name="표준 2 3 5 12 2" xfId="24330" xr:uid="{00000000-0005-0000-0000-0000095F0000}"/>
    <cellStyle name="표준 2 3 5 13" xfId="24331" xr:uid="{00000000-0005-0000-0000-00000A5F0000}"/>
    <cellStyle name="표준 2 3 5 14" xfId="24332" xr:uid="{00000000-0005-0000-0000-00000B5F0000}"/>
    <cellStyle name="표준 2 3 5 2" xfId="24333" xr:uid="{00000000-0005-0000-0000-00000C5F0000}"/>
    <cellStyle name="표준 2 3 5 2 10" xfId="24334" xr:uid="{00000000-0005-0000-0000-00000D5F0000}"/>
    <cellStyle name="표준 2 3 5 2 11" xfId="24335" xr:uid="{00000000-0005-0000-0000-00000E5F0000}"/>
    <cellStyle name="표준 2 3 5 2 2" xfId="24336" xr:uid="{00000000-0005-0000-0000-00000F5F0000}"/>
    <cellStyle name="표준 2 3 5 2 2 2" xfId="24337" xr:uid="{00000000-0005-0000-0000-0000105F0000}"/>
    <cellStyle name="표준 2 3 5 2 2 2 2" xfId="24338" xr:uid="{00000000-0005-0000-0000-0000115F0000}"/>
    <cellStyle name="표준 2 3 5 2 2 2 2 2" xfId="24339" xr:uid="{00000000-0005-0000-0000-0000125F0000}"/>
    <cellStyle name="표준 2 3 5 2 2 2 2 2 2" xfId="24340" xr:uid="{00000000-0005-0000-0000-0000135F0000}"/>
    <cellStyle name="표준 2 3 5 2 2 2 2 3" xfId="24341" xr:uid="{00000000-0005-0000-0000-0000145F0000}"/>
    <cellStyle name="표준 2 3 5 2 2 2 3" xfId="24342" xr:uid="{00000000-0005-0000-0000-0000155F0000}"/>
    <cellStyle name="표준 2 3 5 2 2 2 3 2" xfId="24343" xr:uid="{00000000-0005-0000-0000-0000165F0000}"/>
    <cellStyle name="표준 2 3 5 2 2 2 3 2 2" xfId="24344" xr:uid="{00000000-0005-0000-0000-0000175F0000}"/>
    <cellStyle name="표준 2 3 5 2 2 2 3 3" xfId="24345" xr:uid="{00000000-0005-0000-0000-0000185F0000}"/>
    <cellStyle name="표준 2 3 5 2 2 2 4" xfId="24346" xr:uid="{00000000-0005-0000-0000-0000195F0000}"/>
    <cellStyle name="표준 2 3 5 2 2 2 4 2" xfId="24347" xr:uid="{00000000-0005-0000-0000-00001A5F0000}"/>
    <cellStyle name="표준 2 3 5 2 2 2 4 2 2" xfId="24348" xr:uid="{00000000-0005-0000-0000-00001B5F0000}"/>
    <cellStyle name="표준 2 3 5 2 2 2 4 3" xfId="24349" xr:uid="{00000000-0005-0000-0000-00001C5F0000}"/>
    <cellStyle name="표준 2 3 5 2 2 2 5" xfId="24350" xr:uid="{00000000-0005-0000-0000-00001D5F0000}"/>
    <cellStyle name="표준 2 3 5 2 2 2 5 2" xfId="24351" xr:uid="{00000000-0005-0000-0000-00001E5F0000}"/>
    <cellStyle name="표준 2 3 5 2 2 2 6" xfId="24352" xr:uid="{00000000-0005-0000-0000-00001F5F0000}"/>
    <cellStyle name="표준 2 3 5 2 2 3" xfId="24353" xr:uid="{00000000-0005-0000-0000-0000205F0000}"/>
    <cellStyle name="표준 2 3 5 2 2 3 2" xfId="24354" xr:uid="{00000000-0005-0000-0000-0000215F0000}"/>
    <cellStyle name="표준 2 3 5 2 2 3 2 2" xfId="24355" xr:uid="{00000000-0005-0000-0000-0000225F0000}"/>
    <cellStyle name="표준 2 3 5 2 2 3 3" xfId="24356" xr:uid="{00000000-0005-0000-0000-0000235F0000}"/>
    <cellStyle name="표준 2 3 5 2 2 4" xfId="24357" xr:uid="{00000000-0005-0000-0000-0000245F0000}"/>
    <cellStyle name="표준 2 3 5 2 2 4 2" xfId="24358" xr:uid="{00000000-0005-0000-0000-0000255F0000}"/>
    <cellStyle name="표준 2 3 5 2 2 4 2 2" xfId="24359" xr:uid="{00000000-0005-0000-0000-0000265F0000}"/>
    <cellStyle name="표준 2 3 5 2 2 4 3" xfId="24360" xr:uid="{00000000-0005-0000-0000-0000275F0000}"/>
    <cellStyle name="표준 2 3 5 2 2 5" xfId="24361" xr:uid="{00000000-0005-0000-0000-0000285F0000}"/>
    <cellStyle name="표준 2 3 5 2 2 5 2" xfId="24362" xr:uid="{00000000-0005-0000-0000-0000295F0000}"/>
    <cellStyle name="표준 2 3 5 2 2 5 2 2" xfId="24363" xr:uid="{00000000-0005-0000-0000-00002A5F0000}"/>
    <cellStyle name="표준 2 3 5 2 2 5 3" xfId="24364" xr:uid="{00000000-0005-0000-0000-00002B5F0000}"/>
    <cellStyle name="표준 2 3 5 2 2 6" xfId="24365" xr:uid="{00000000-0005-0000-0000-00002C5F0000}"/>
    <cellStyle name="표준 2 3 5 2 2 6 2" xfId="24366" xr:uid="{00000000-0005-0000-0000-00002D5F0000}"/>
    <cellStyle name="표준 2 3 5 2 2 6 2 2" xfId="24367" xr:uid="{00000000-0005-0000-0000-00002E5F0000}"/>
    <cellStyle name="표준 2 3 5 2 2 6 3" xfId="24368" xr:uid="{00000000-0005-0000-0000-00002F5F0000}"/>
    <cellStyle name="표준 2 3 5 2 2 7" xfId="24369" xr:uid="{00000000-0005-0000-0000-0000305F0000}"/>
    <cellStyle name="표준 2 3 5 2 2 7 2" xfId="24370" xr:uid="{00000000-0005-0000-0000-0000315F0000}"/>
    <cellStyle name="표준 2 3 5 2 2 8" xfId="24371" xr:uid="{00000000-0005-0000-0000-0000325F0000}"/>
    <cellStyle name="표준 2 3 5 2 2 9" xfId="24372" xr:uid="{00000000-0005-0000-0000-0000335F0000}"/>
    <cellStyle name="표준 2 3 5 2 3" xfId="24373" xr:uid="{00000000-0005-0000-0000-0000345F0000}"/>
    <cellStyle name="표준 2 3 5 2 3 2" xfId="24374" xr:uid="{00000000-0005-0000-0000-0000355F0000}"/>
    <cellStyle name="표준 2 3 5 2 3 2 2" xfId="24375" xr:uid="{00000000-0005-0000-0000-0000365F0000}"/>
    <cellStyle name="표준 2 3 5 2 3 2 2 2" xfId="24376" xr:uid="{00000000-0005-0000-0000-0000375F0000}"/>
    <cellStyle name="표준 2 3 5 2 3 2 3" xfId="24377" xr:uid="{00000000-0005-0000-0000-0000385F0000}"/>
    <cellStyle name="표준 2 3 5 2 3 3" xfId="24378" xr:uid="{00000000-0005-0000-0000-0000395F0000}"/>
    <cellStyle name="표준 2 3 5 2 3 3 2" xfId="24379" xr:uid="{00000000-0005-0000-0000-00003A5F0000}"/>
    <cellStyle name="표준 2 3 5 2 3 3 2 2" xfId="24380" xr:uid="{00000000-0005-0000-0000-00003B5F0000}"/>
    <cellStyle name="표준 2 3 5 2 3 3 3" xfId="24381" xr:uid="{00000000-0005-0000-0000-00003C5F0000}"/>
    <cellStyle name="표준 2 3 5 2 3 4" xfId="24382" xr:uid="{00000000-0005-0000-0000-00003D5F0000}"/>
    <cellStyle name="표준 2 3 5 2 3 4 2" xfId="24383" xr:uid="{00000000-0005-0000-0000-00003E5F0000}"/>
    <cellStyle name="표준 2 3 5 2 3 4 2 2" xfId="24384" xr:uid="{00000000-0005-0000-0000-00003F5F0000}"/>
    <cellStyle name="표준 2 3 5 2 3 4 3" xfId="24385" xr:uid="{00000000-0005-0000-0000-0000405F0000}"/>
    <cellStyle name="표준 2 3 5 2 3 5" xfId="24386" xr:uid="{00000000-0005-0000-0000-0000415F0000}"/>
    <cellStyle name="표준 2 3 5 2 3 5 2" xfId="24387" xr:uid="{00000000-0005-0000-0000-0000425F0000}"/>
    <cellStyle name="표준 2 3 5 2 3 6" xfId="24388" xr:uid="{00000000-0005-0000-0000-0000435F0000}"/>
    <cellStyle name="표준 2 3 5 2 4" xfId="24389" xr:uid="{00000000-0005-0000-0000-0000445F0000}"/>
    <cellStyle name="표준 2 3 5 2 4 2" xfId="24390" xr:uid="{00000000-0005-0000-0000-0000455F0000}"/>
    <cellStyle name="표준 2 3 5 2 4 2 2" xfId="24391" xr:uid="{00000000-0005-0000-0000-0000465F0000}"/>
    <cellStyle name="표준 2 3 5 2 4 2 2 2" xfId="24392" xr:uid="{00000000-0005-0000-0000-0000475F0000}"/>
    <cellStyle name="표준 2 3 5 2 4 2 3" xfId="24393" xr:uid="{00000000-0005-0000-0000-0000485F0000}"/>
    <cellStyle name="표준 2 3 5 2 4 3" xfId="24394" xr:uid="{00000000-0005-0000-0000-0000495F0000}"/>
    <cellStyle name="표준 2 3 5 2 4 3 2" xfId="24395" xr:uid="{00000000-0005-0000-0000-00004A5F0000}"/>
    <cellStyle name="표준 2 3 5 2 4 3 2 2" xfId="24396" xr:uid="{00000000-0005-0000-0000-00004B5F0000}"/>
    <cellStyle name="표준 2 3 5 2 4 3 3" xfId="24397" xr:uid="{00000000-0005-0000-0000-00004C5F0000}"/>
    <cellStyle name="표준 2 3 5 2 4 4" xfId="24398" xr:uid="{00000000-0005-0000-0000-00004D5F0000}"/>
    <cellStyle name="표준 2 3 5 2 4 4 2" xfId="24399" xr:uid="{00000000-0005-0000-0000-00004E5F0000}"/>
    <cellStyle name="표준 2 3 5 2 4 4 2 2" xfId="24400" xr:uid="{00000000-0005-0000-0000-00004F5F0000}"/>
    <cellStyle name="표준 2 3 5 2 4 4 3" xfId="24401" xr:uid="{00000000-0005-0000-0000-0000505F0000}"/>
    <cellStyle name="표준 2 3 5 2 4 5" xfId="24402" xr:uid="{00000000-0005-0000-0000-0000515F0000}"/>
    <cellStyle name="표준 2 3 5 2 4 5 2" xfId="24403" xr:uid="{00000000-0005-0000-0000-0000525F0000}"/>
    <cellStyle name="표준 2 3 5 2 4 6" xfId="24404" xr:uid="{00000000-0005-0000-0000-0000535F0000}"/>
    <cellStyle name="표준 2 3 5 2 5" xfId="24405" xr:uid="{00000000-0005-0000-0000-0000545F0000}"/>
    <cellStyle name="표준 2 3 5 2 5 2" xfId="24406" xr:uid="{00000000-0005-0000-0000-0000555F0000}"/>
    <cellStyle name="표준 2 3 5 2 5 2 2" xfId="24407" xr:uid="{00000000-0005-0000-0000-0000565F0000}"/>
    <cellStyle name="표준 2 3 5 2 5 3" xfId="24408" xr:uid="{00000000-0005-0000-0000-0000575F0000}"/>
    <cellStyle name="표준 2 3 5 2 6" xfId="24409" xr:uid="{00000000-0005-0000-0000-0000585F0000}"/>
    <cellStyle name="표준 2 3 5 2 6 2" xfId="24410" xr:uid="{00000000-0005-0000-0000-0000595F0000}"/>
    <cellStyle name="표준 2 3 5 2 6 2 2" xfId="24411" xr:uid="{00000000-0005-0000-0000-00005A5F0000}"/>
    <cellStyle name="표준 2 3 5 2 6 3" xfId="24412" xr:uid="{00000000-0005-0000-0000-00005B5F0000}"/>
    <cellStyle name="표준 2 3 5 2 7" xfId="24413" xr:uid="{00000000-0005-0000-0000-00005C5F0000}"/>
    <cellStyle name="표준 2 3 5 2 7 2" xfId="24414" xr:uid="{00000000-0005-0000-0000-00005D5F0000}"/>
    <cellStyle name="표준 2 3 5 2 7 2 2" xfId="24415" xr:uid="{00000000-0005-0000-0000-00005E5F0000}"/>
    <cellStyle name="표준 2 3 5 2 7 3" xfId="24416" xr:uid="{00000000-0005-0000-0000-00005F5F0000}"/>
    <cellStyle name="표준 2 3 5 2 8" xfId="24417" xr:uid="{00000000-0005-0000-0000-0000605F0000}"/>
    <cellStyle name="표준 2 3 5 2 8 2" xfId="24418" xr:uid="{00000000-0005-0000-0000-0000615F0000}"/>
    <cellStyle name="표준 2 3 5 2 8 2 2" xfId="24419" xr:uid="{00000000-0005-0000-0000-0000625F0000}"/>
    <cellStyle name="표준 2 3 5 2 8 3" xfId="24420" xr:uid="{00000000-0005-0000-0000-0000635F0000}"/>
    <cellStyle name="표준 2 3 5 2 9" xfId="24421" xr:uid="{00000000-0005-0000-0000-0000645F0000}"/>
    <cellStyle name="표준 2 3 5 2 9 2" xfId="24422" xr:uid="{00000000-0005-0000-0000-0000655F0000}"/>
    <cellStyle name="표준 2 3 5 3" xfId="24423" xr:uid="{00000000-0005-0000-0000-0000665F0000}"/>
    <cellStyle name="표준 2 3 5 3 10" xfId="24424" xr:uid="{00000000-0005-0000-0000-0000675F0000}"/>
    <cellStyle name="표준 2 3 5 3 11" xfId="24425" xr:uid="{00000000-0005-0000-0000-0000685F0000}"/>
    <cellStyle name="표준 2 3 5 3 2" xfId="24426" xr:uid="{00000000-0005-0000-0000-0000695F0000}"/>
    <cellStyle name="표준 2 3 5 3 2 2" xfId="24427" xr:uid="{00000000-0005-0000-0000-00006A5F0000}"/>
    <cellStyle name="표준 2 3 5 3 2 2 2" xfId="24428" xr:uid="{00000000-0005-0000-0000-00006B5F0000}"/>
    <cellStyle name="표준 2 3 5 3 2 2 2 2" xfId="24429" xr:uid="{00000000-0005-0000-0000-00006C5F0000}"/>
    <cellStyle name="표준 2 3 5 3 2 2 2 2 2" xfId="24430" xr:uid="{00000000-0005-0000-0000-00006D5F0000}"/>
    <cellStyle name="표준 2 3 5 3 2 2 2 3" xfId="24431" xr:uid="{00000000-0005-0000-0000-00006E5F0000}"/>
    <cellStyle name="표준 2 3 5 3 2 2 3" xfId="24432" xr:uid="{00000000-0005-0000-0000-00006F5F0000}"/>
    <cellStyle name="표준 2 3 5 3 2 2 3 2" xfId="24433" xr:uid="{00000000-0005-0000-0000-0000705F0000}"/>
    <cellStyle name="표준 2 3 5 3 2 2 3 2 2" xfId="24434" xr:uid="{00000000-0005-0000-0000-0000715F0000}"/>
    <cellStyle name="표준 2 3 5 3 2 2 3 3" xfId="24435" xr:uid="{00000000-0005-0000-0000-0000725F0000}"/>
    <cellStyle name="표준 2 3 5 3 2 2 4" xfId="24436" xr:uid="{00000000-0005-0000-0000-0000735F0000}"/>
    <cellStyle name="표준 2 3 5 3 2 2 4 2" xfId="24437" xr:uid="{00000000-0005-0000-0000-0000745F0000}"/>
    <cellStyle name="표준 2 3 5 3 2 2 4 2 2" xfId="24438" xr:uid="{00000000-0005-0000-0000-0000755F0000}"/>
    <cellStyle name="표준 2 3 5 3 2 2 4 3" xfId="24439" xr:uid="{00000000-0005-0000-0000-0000765F0000}"/>
    <cellStyle name="표준 2 3 5 3 2 2 5" xfId="24440" xr:uid="{00000000-0005-0000-0000-0000775F0000}"/>
    <cellStyle name="표준 2 3 5 3 2 2 5 2" xfId="24441" xr:uid="{00000000-0005-0000-0000-0000785F0000}"/>
    <cellStyle name="표준 2 3 5 3 2 2 6" xfId="24442" xr:uid="{00000000-0005-0000-0000-0000795F0000}"/>
    <cellStyle name="표준 2 3 5 3 2 3" xfId="24443" xr:uid="{00000000-0005-0000-0000-00007A5F0000}"/>
    <cellStyle name="표준 2 3 5 3 2 3 2" xfId="24444" xr:uid="{00000000-0005-0000-0000-00007B5F0000}"/>
    <cellStyle name="표준 2 3 5 3 2 3 2 2" xfId="24445" xr:uid="{00000000-0005-0000-0000-00007C5F0000}"/>
    <cellStyle name="표준 2 3 5 3 2 3 3" xfId="24446" xr:uid="{00000000-0005-0000-0000-00007D5F0000}"/>
    <cellStyle name="표준 2 3 5 3 2 4" xfId="24447" xr:uid="{00000000-0005-0000-0000-00007E5F0000}"/>
    <cellStyle name="표준 2 3 5 3 2 4 2" xfId="24448" xr:uid="{00000000-0005-0000-0000-00007F5F0000}"/>
    <cellStyle name="표준 2 3 5 3 2 4 2 2" xfId="24449" xr:uid="{00000000-0005-0000-0000-0000805F0000}"/>
    <cellStyle name="표준 2 3 5 3 2 4 3" xfId="24450" xr:uid="{00000000-0005-0000-0000-0000815F0000}"/>
    <cellStyle name="표준 2 3 5 3 2 5" xfId="24451" xr:uid="{00000000-0005-0000-0000-0000825F0000}"/>
    <cellStyle name="표준 2 3 5 3 2 5 2" xfId="24452" xr:uid="{00000000-0005-0000-0000-0000835F0000}"/>
    <cellStyle name="표준 2 3 5 3 2 5 2 2" xfId="24453" xr:uid="{00000000-0005-0000-0000-0000845F0000}"/>
    <cellStyle name="표준 2 3 5 3 2 5 3" xfId="24454" xr:uid="{00000000-0005-0000-0000-0000855F0000}"/>
    <cellStyle name="표준 2 3 5 3 2 6" xfId="24455" xr:uid="{00000000-0005-0000-0000-0000865F0000}"/>
    <cellStyle name="표준 2 3 5 3 2 6 2" xfId="24456" xr:uid="{00000000-0005-0000-0000-0000875F0000}"/>
    <cellStyle name="표준 2 3 5 3 2 6 2 2" xfId="24457" xr:uid="{00000000-0005-0000-0000-0000885F0000}"/>
    <cellStyle name="표준 2 3 5 3 2 6 3" xfId="24458" xr:uid="{00000000-0005-0000-0000-0000895F0000}"/>
    <cellStyle name="표준 2 3 5 3 2 7" xfId="24459" xr:uid="{00000000-0005-0000-0000-00008A5F0000}"/>
    <cellStyle name="표준 2 3 5 3 2 7 2" xfId="24460" xr:uid="{00000000-0005-0000-0000-00008B5F0000}"/>
    <cellStyle name="표준 2 3 5 3 2 8" xfId="24461" xr:uid="{00000000-0005-0000-0000-00008C5F0000}"/>
    <cellStyle name="표준 2 3 5 3 2 9" xfId="24462" xr:uid="{00000000-0005-0000-0000-00008D5F0000}"/>
    <cellStyle name="표준 2 3 5 3 3" xfId="24463" xr:uid="{00000000-0005-0000-0000-00008E5F0000}"/>
    <cellStyle name="표준 2 3 5 3 3 2" xfId="24464" xr:uid="{00000000-0005-0000-0000-00008F5F0000}"/>
    <cellStyle name="표준 2 3 5 3 3 2 2" xfId="24465" xr:uid="{00000000-0005-0000-0000-0000905F0000}"/>
    <cellStyle name="표준 2 3 5 3 3 2 2 2" xfId="24466" xr:uid="{00000000-0005-0000-0000-0000915F0000}"/>
    <cellStyle name="표준 2 3 5 3 3 2 3" xfId="24467" xr:uid="{00000000-0005-0000-0000-0000925F0000}"/>
    <cellStyle name="표준 2 3 5 3 3 3" xfId="24468" xr:uid="{00000000-0005-0000-0000-0000935F0000}"/>
    <cellStyle name="표준 2 3 5 3 3 3 2" xfId="24469" xr:uid="{00000000-0005-0000-0000-0000945F0000}"/>
    <cellStyle name="표준 2 3 5 3 3 3 2 2" xfId="24470" xr:uid="{00000000-0005-0000-0000-0000955F0000}"/>
    <cellStyle name="표준 2 3 5 3 3 3 3" xfId="24471" xr:uid="{00000000-0005-0000-0000-0000965F0000}"/>
    <cellStyle name="표준 2 3 5 3 3 4" xfId="24472" xr:uid="{00000000-0005-0000-0000-0000975F0000}"/>
    <cellStyle name="표준 2 3 5 3 3 4 2" xfId="24473" xr:uid="{00000000-0005-0000-0000-0000985F0000}"/>
    <cellStyle name="표준 2 3 5 3 3 4 2 2" xfId="24474" xr:uid="{00000000-0005-0000-0000-0000995F0000}"/>
    <cellStyle name="표준 2 3 5 3 3 4 3" xfId="24475" xr:uid="{00000000-0005-0000-0000-00009A5F0000}"/>
    <cellStyle name="표준 2 3 5 3 3 5" xfId="24476" xr:uid="{00000000-0005-0000-0000-00009B5F0000}"/>
    <cellStyle name="표준 2 3 5 3 3 5 2" xfId="24477" xr:uid="{00000000-0005-0000-0000-00009C5F0000}"/>
    <cellStyle name="표준 2 3 5 3 3 6" xfId="24478" xr:uid="{00000000-0005-0000-0000-00009D5F0000}"/>
    <cellStyle name="표준 2 3 5 3 4" xfId="24479" xr:uid="{00000000-0005-0000-0000-00009E5F0000}"/>
    <cellStyle name="표준 2 3 5 3 4 2" xfId="24480" xr:uid="{00000000-0005-0000-0000-00009F5F0000}"/>
    <cellStyle name="표준 2 3 5 3 4 2 2" xfId="24481" xr:uid="{00000000-0005-0000-0000-0000A05F0000}"/>
    <cellStyle name="표준 2 3 5 3 4 2 2 2" xfId="24482" xr:uid="{00000000-0005-0000-0000-0000A15F0000}"/>
    <cellStyle name="표준 2 3 5 3 4 2 3" xfId="24483" xr:uid="{00000000-0005-0000-0000-0000A25F0000}"/>
    <cellStyle name="표준 2 3 5 3 4 3" xfId="24484" xr:uid="{00000000-0005-0000-0000-0000A35F0000}"/>
    <cellStyle name="표준 2 3 5 3 4 3 2" xfId="24485" xr:uid="{00000000-0005-0000-0000-0000A45F0000}"/>
    <cellStyle name="표준 2 3 5 3 4 3 2 2" xfId="24486" xr:uid="{00000000-0005-0000-0000-0000A55F0000}"/>
    <cellStyle name="표준 2 3 5 3 4 3 3" xfId="24487" xr:uid="{00000000-0005-0000-0000-0000A65F0000}"/>
    <cellStyle name="표준 2 3 5 3 4 4" xfId="24488" xr:uid="{00000000-0005-0000-0000-0000A75F0000}"/>
    <cellStyle name="표준 2 3 5 3 4 4 2" xfId="24489" xr:uid="{00000000-0005-0000-0000-0000A85F0000}"/>
    <cellStyle name="표준 2 3 5 3 4 4 2 2" xfId="24490" xr:uid="{00000000-0005-0000-0000-0000A95F0000}"/>
    <cellStyle name="표준 2 3 5 3 4 4 3" xfId="24491" xr:uid="{00000000-0005-0000-0000-0000AA5F0000}"/>
    <cellStyle name="표준 2 3 5 3 4 5" xfId="24492" xr:uid="{00000000-0005-0000-0000-0000AB5F0000}"/>
    <cellStyle name="표준 2 3 5 3 4 5 2" xfId="24493" xr:uid="{00000000-0005-0000-0000-0000AC5F0000}"/>
    <cellStyle name="표준 2 3 5 3 4 6" xfId="24494" xr:uid="{00000000-0005-0000-0000-0000AD5F0000}"/>
    <cellStyle name="표준 2 3 5 3 5" xfId="24495" xr:uid="{00000000-0005-0000-0000-0000AE5F0000}"/>
    <cellStyle name="표준 2 3 5 3 5 2" xfId="24496" xr:uid="{00000000-0005-0000-0000-0000AF5F0000}"/>
    <cellStyle name="표준 2 3 5 3 5 2 2" xfId="24497" xr:uid="{00000000-0005-0000-0000-0000B05F0000}"/>
    <cellStyle name="표준 2 3 5 3 5 3" xfId="24498" xr:uid="{00000000-0005-0000-0000-0000B15F0000}"/>
    <cellStyle name="표준 2 3 5 3 6" xfId="24499" xr:uid="{00000000-0005-0000-0000-0000B25F0000}"/>
    <cellStyle name="표준 2 3 5 3 6 2" xfId="24500" xr:uid="{00000000-0005-0000-0000-0000B35F0000}"/>
    <cellStyle name="표준 2 3 5 3 6 2 2" xfId="24501" xr:uid="{00000000-0005-0000-0000-0000B45F0000}"/>
    <cellStyle name="표준 2 3 5 3 6 3" xfId="24502" xr:uid="{00000000-0005-0000-0000-0000B55F0000}"/>
    <cellStyle name="표준 2 3 5 3 7" xfId="24503" xr:uid="{00000000-0005-0000-0000-0000B65F0000}"/>
    <cellStyle name="표준 2 3 5 3 7 2" xfId="24504" xr:uid="{00000000-0005-0000-0000-0000B75F0000}"/>
    <cellStyle name="표준 2 3 5 3 7 2 2" xfId="24505" xr:uid="{00000000-0005-0000-0000-0000B85F0000}"/>
    <cellStyle name="표준 2 3 5 3 7 3" xfId="24506" xr:uid="{00000000-0005-0000-0000-0000B95F0000}"/>
    <cellStyle name="표준 2 3 5 3 8" xfId="24507" xr:uid="{00000000-0005-0000-0000-0000BA5F0000}"/>
    <cellStyle name="표준 2 3 5 3 8 2" xfId="24508" xr:uid="{00000000-0005-0000-0000-0000BB5F0000}"/>
    <cellStyle name="표준 2 3 5 3 8 2 2" xfId="24509" xr:uid="{00000000-0005-0000-0000-0000BC5F0000}"/>
    <cellStyle name="표준 2 3 5 3 8 3" xfId="24510" xr:uid="{00000000-0005-0000-0000-0000BD5F0000}"/>
    <cellStyle name="표준 2 3 5 3 9" xfId="24511" xr:uid="{00000000-0005-0000-0000-0000BE5F0000}"/>
    <cellStyle name="표준 2 3 5 3 9 2" xfId="24512" xr:uid="{00000000-0005-0000-0000-0000BF5F0000}"/>
    <cellStyle name="표준 2 3 5 4" xfId="24513" xr:uid="{00000000-0005-0000-0000-0000C05F0000}"/>
    <cellStyle name="표준 2 3 5 4 10" xfId="24514" xr:uid="{00000000-0005-0000-0000-0000C15F0000}"/>
    <cellStyle name="표준 2 3 5 4 2" xfId="24515" xr:uid="{00000000-0005-0000-0000-0000C25F0000}"/>
    <cellStyle name="표준 2 3 5 4 2 2" xfId="24516" xr:uid="{00000000-0005-0000-0000-0000C35F0000}"/>
    <cellStyle name="표준 2 3 5 4 2 2 2" xfId="24517" xr:uid="{00000000-0005-0000-0000-0000C45F0000}"/>
    <cellStyle name="표준 2 3 5 4 2 2 2 2" xfId="24518" xr:uid="{00000000-0005-0000-0000-0000C55F0000}"/>
    <cellStyle name="표준 2 3 5 4 2 2 2 2 2" xfId="24519" xr:uid="{00000000-0005-0000-0000-0000C65F0000}"/>
    <cellStyle name="표준 2 3 5 4 2 2 2 3" xfId="24520" xr:uid="{00000000-0005-0000-0000-0000C75F0000}"/>
    <cellStyle name="표준 2 3 5 4 2 2 3" xfId="24521" xr:uid="{00000000-0005-0000-0000-0000C85F0000}"/>
    <cellStyle name="표준 2 3 5 4 2 2 3 2" xfId="24522" xr:uid="{00000000-0005-0000-0000-0000C95F0000}"/>
    <cellStyle name="표준 2 3 5 4 2 2 3 2 2" xfId="24523" xr:uid="{00000000-0005-0000-0000-0000CA5F0000}"/>
    <cellStyle name="표준 2 3 5 4 2 2 3 3" xfId="24524" xr:uid="{00000000-0005-0000-0000-0000CB5F0000}"/>
    <cellStyle name="표준 2 3 5 4 2 2 4" xfId="24525" xr:uid="{00000000-0005-0000-0000-0000CC5F0000}"/>
    <cellStyle name="표준 2 3 5 4 2 2 4 2" xfId="24526" xr:uid="{00000000-0005-0000-0000-0000CD5F0000}"/>
    <cellStyle name="표준 2 3 5 4 2 2 4 2 2" xfId="24527" xr:uid="{00000000-0005-0000-0000-0000CE5F0000}"/>
    <cellStyle name="표준 2 3 5 4 2 2 4 3" xfId="24528" xr:uid="{00000000-0005-0000-0000-0000CF5F0000}"/>
    <cellStyle name="표준 2 3 5 4 2 2 5" xfId="24529" xr:uid="{00000000-0005-0000-0000-0000D05F0000}"/>
    <cellStyle name="표준 2 3 5 4 2 2 5 2" xfId="24530" xr:uid="{00000000-0005-0000-0000-0000D15F0000}"/>
    <cellStyle name="표준 2 3 5 4 2 2 6" xfId="24531" xr:uid="{00000000-0005-0000-0000-0000D25F0000}"/>
    <cellStyle name="표준 2 3 5 4 2 3" xfId="24532" xr:uid="{00000000-0005-0000-0000-0000D35F0000}"/>
    <cellStyle name="표준 2 3 5 4 2 3 2" xfId="24533" xr:uid="{00000000-0005-0000-0000-0000D45F0000}"/>
    <cellStyle name="표준 2 3 5 4 2 3 2 2" xfId="24534" xr:uid="{00000000-0005-0000-0000-0000D55F0000}"/>
    <cellStyle name="표준 2 3 5 4 2 3 3" xfId="24535" xr:uid="{00000000-0005-0000-0000-0000D65F0000}"/>
    <cellStyle name="표준 2 3 5 4 2 4" xfId="24536" xr:uid="{00000000-0005-0000-0000-0000D75F0000}"/>
    <cellStyle name="표준 2 3 5 4 2 4 2" xfId="24537" xr:uid="{00000000-0005-0000-0000-0000D85F0000}"/>
    <cellStyle name="표준 2 3 5 4 2 4 2 2" xfId="24538" xr:uid="{00000000-0005-0000-0000-0000D95F0000}"/>
    <cellStyle name="표준 2 3 5 4 2 4 3" xfId="24539" xr:uid="{00000000-0005-0000-0000-0000DA5F0000}"/>
    <cellStyle name="표준 2 3 5 4 2 5" xfId="24540" xr:uid="{00000000-0005-0000-0000-0000DB5F0000}"/>
    <cellStyle name="표준 2 3 5 4 2 5 2" xfId="24541" xr:uid="{00000000-0005-0000-0000-0000DC5F0000}"/>
    <cellStyle name="표준 2 3 5 4 2 5 2 2" xfId="24542" xr:uid="{00000000-0005-0000-0000-0000DD5F0000}"/>
    <cellStyle name="표준 2 3 5 4 2 5 3" xfId="24543" xr:uid="{00000000-0005-0000-0000-0000DE5F0000}"/>
    <cellStyle name="표준 2 3 5 4 2 6" xfId="24544" xr:uid="{00000000-0005-0000-0000-0000DF5F0000}"/>
    <cellStyle name="표준 2 3 5 4 2 6 2" xfId="24545" xr:uid="{00000000-0005-0000-0000-0000E05F0000}"/>
    <cellStyle name="표준 2 3 5 4 2 7" xfId="24546" xr:uid="{00000000-0005-0000-0000-0000E15F0000}"/>
    <cellStyle name="표준 2 3 5 4 2 8" xfId="24547" xr:uid="{00000000-0005-0000-0000-0000E25F0000}"/>
    <cellStyle name="표준 2 3 5 4 3" xfId="24548" xr:uid="{00000000-0005-0000-0000-0000E35F0000}"/>
    <cellStyle name="표준 2 3 5 4 3 2" xfId="24549" xr:uid="{00000000-0005-0000-0000-0000E45F0000}"/>
    <cellStyle name="표준 2 3 5 4 3 2 2" xfId="24550" xr:uid="{00000000-0005-0000-0000-0000E55F0000}"/>
    <cellStyle name="표준 2 3 5 4 3 2 2 2" xfId="24551" xr:uid="{00000000-0005-0000-0000-0000E65F0000}"/>
    <cellStyle name="표준 2 3 5 4 3 2 3" xfId="24552" xr:uid="{00000000-0005-0000-0000-0000E75F0000}"/>
    <cellStyle name="표준 2 3 5 4 3 3" xfId="24553" xr:uid="{00000000-0005-0000-0000-0000E85F0000}"/>
    <cellStyle name="표준 2 3 5 4 3 3 2" xfId="24554" xr:uid="{00000000-0005-0000-0000-0000E95F0000}"/>
    <cellStyle name="표준 2 3 5 4 3 3 2 2" xfId="24555" xr:uid="{00000000-0005-0000-0000-0000EA5F0000}"/>
    <cellStyle name="표준 2 3 5 4 3 3 3" xfId="24556" xr:uid="{00000000-0005-0000-0000-0000EB5F0000}"/>
    <cellStyle name="표준 2 3 5 4 3 4" xfId="24557" xr:uid="{00000000-0005-0000-0000-0000EC5F0000}"/>
    <cellStyle name="표준 2 3 5 4 3 4 2" xfId="24558" xr:uid="{00000000-0005-0000-0000-0000ED5F0000}"/>
    <cellStyle name="표준 2 3 5 4 3 4 2 2" xfId="24559" xr:uid="{00000000-0005-0000-0000-0000EE5F0000}"/>
    <cellStyle name="표준 2 3 5 4 3 4 3" xfId="24560" xr:uid="{00000000-0005-0000-0000-0000EF5F0000}"/>
    <cellStyle name="표준 2 3 5 4 3 5" xfId="24561" xr:uid="{00000000-0005-0000-0000-0000F05F0000}"/>
    <cellStyle name="표준 2 3 5 4 3 5 2" xfId="24562" xr:uid="{00000000-0005-0000-0000-0000F15F0000}"/>
    <cellStyle name="표준 2 3 5 4 3 6" xfId="24563" xr:uid="{00000000-0005-0000-0000-0000F25F0000}"/>
    <cellStyle name="표준 2 3 5 4 4" xfId="24564" xr:uid="{00000000-0005-0000-0000-0000F35F0000}"/>
    <cellStyle name="표준 2 3 5 4 4 2" xfId="24565" xr:uid="{00000000-0005-0000-0000-0000F45F0000}"/>
    <cellStyle name="표준 2 3 5 4 4 2 2" xfId="24566" xr:uid="{00000000-0005-0000-0000-0000F55F0000}"/>
    <cellStyle name="표준 2 3 5 4 4 3" xfId="24567" xr:uid="{00000000-0005-0000-0000-0000F65F0000}"/>
    <cellStyle name="표준 2 3 5 4 5" xfId="24568" xr:uid="{00000000-0005-0000-0000-0000F75F0000}"/>
    <cellStyle name="표준 2 3 5 4 5 2" xfId="24569" xr:uid="{00000000-0005-0000-0000-0000F85F0000}"/>
    <cellStyle name="표준 2 3 5 4 5 2 2" xfId="24570" xr:uid="{00000000-0005-0000-0000-0000F95F0000}"/>
    <cellStyle name="표준 2 3 5 4 5 3" xfId="24571" xr:uid="{00000000-0005-0000-0000-0000FA5F0000}"/>
    <cellStyle name="표준 2 3 5 4 6" xfId="24572" xr:uid="{00000000-0005-0000-0000-0000FB5F0000}"/>
    <cellStyle name="표준 2 3 5 4 6 2" xfId="24573" xr:uid="{00000000-0005-0000-0000-0000FC5F0000}"/>
    <cellStyle name="표준 2 3 5 4 6 2 2" xfId="24574" xr:uid="{00000000-0005-0000-0000-0000FD5F0000}"/>
    <cellStyle name="표준 2 3 5 4 6 3" xfId="24575" xr:uid="{00000000-0005-0000-0000-0000FE5F0000}"/>
    <cellStyle name="표준 2 3 5 4 7" xfId="24576" xr:uid="{00000000-0005-0000-0000-0000FF5F0000}"/>
    <cellStyle name="표준 2 3 5 4 7 2" xfId="24577" xr:uid="{00000000-0005-0000-0000-000000600000}"/>
    <cellStyle name="표준 2 3 5 4 7 2 2" xfId="24578" xr:uid="{00000000-0005-0000-0000-000001600000}"/>
    <cellStyle name="표준 2 3 5 4 7 3" xfId="24579" xr:uid="{00000000-0005-0000-0000-000002600000}"/>
    <cellStyle name="표준 2 3 5 4 8" xfId="24580" xr:uid="{00000000-0005-0000-0000-000003600000}"/>
    <cellStyle name="표준 2 3 5 4 8 2" xfId="24581" xr:uid="{00000000-0005-0000-0000-000004600000}"/>
    <cellStyle name="표준 2 3 5 4 9" xfId="24582" xr:uid="{00000000-0005-0000-0000-000005600000}"/>
    <cellStyle name="표준 2 3 5 5" xfId="24583" xr:uid="{00000000-0005-0000-0000-000006600000}"/>
    <cellStyle name="표준 2 3 5 5 2" xfId="24584" xr:uid="{00000000-0005-0000-0000-000007600000}"/>
    <cellStyle name="표준 2 3 5 5 2 2" xfId="24585" xr:uid="{00000000-0005-0000-0000-000008600000}"/>
    <cellStyle name="표준 2 3 5 5 2 2 2" xfId="24586" xr:uid="{00000000-0005-0000-0000-000009600000}"/>
    <cellStyle name="표준 2 3 5 5 2 2 2 2" xfId="24587" xr:uid="{00000000-0005-0000-0000-00000A600000}"/>
    <cellStyle name="표준 2 3 5 5 2 2 3" xfId="24588" xr:uid="{00000000-0005-0000-0000-00000B600000}"/>
    <cellStyle name="표준 2 3 5 5 2 3" xfId="24589" xr:uid="{00000000-0005-0000-0000-00000C600000}"/>
    <cellStyle name="표준 2 3 5 5 2 3 2" xfId="24590" xr:uid="{00000000-0005-0000-0000-00000D600000}"/>
    <cellStyle name="표준 2 3 5 5 2 3 2 2" xfId="24591" xr:uid="{00000000-0005-0000-0000-00000E600000}"/>
    <cellStyle name="표준 2 3 5 5 2 3 3" xfId="24592" xr:uid="{00000000-0005-0000-0000-00000F600000}"/>
    <cellStyle name="표준 2 3 5 5 2 4" xfId="24593" xr:uid="{00000000-0005-0000-0000-000010600000}"/>
    <cellStyle name="표준 2 3 5 5 2 4 2" xfId="24594" xr:uid="{00000000-0005-0000-0000-000011600000}"/>
    <cellStyle name="표준 2 3 5 5 2 4 2 2" xfId="24595" xr:uid="{00000000-0005-0000-0000-000012600000}"/>
    <cellStyle name="표준 2 3 5 5 2 4 3" xfId="24596" xr:uid="{00000000-0005-0000-0000-000013600000}"/>
    <cellStyle name="표준 2 3 5 5 2 5" xfId="24597" xr:uid="{00000000-0005-0000-0000-000014600000}"/>
    <cellStyle name="표준 2 3 5 5 2 5 2" xfId="24598" xr:uid="{00000000-0005-0000-0000-000015600000}"/>
    <cellStyle name="표준 2 3 5 5 2 6" xfId="24599" xr:uid="{00000000-0005-0000-0000-000016600000}"/>
    <cellStyle name="표준 2 3 5 5 3" xfId="24600" xr:uid="{00000000-0005-0000-0000-000017600000}"/>
    <cellStyle name="표준 2 3 5 5 3 2" xfId="24601" xr:uid="{00000000-0005-0000-0000-000018600000}"/>
    <cellStyle name="표준 2 3 5 5 3 2 2" xfId="24602" xr:uid="{00000000-0005-0000-0000-000019600000}"/>
    <cellStyle name="표준 2 3 5 5 3 3" xfId="24603" xr:uid="{00000000-0005-0000-0000-00001A600000}"/>
    <cellStyle name="표준 2 3 5 5 4" xfId="24604" xr:uid="{00000000-0005-0000-0000-00001B600000}"/>
    <cellStyle name="표준 2 3 5 5 4 2" xfId="24605" xr:uid="{00000000-0005-0000-0000-00001C600000}"/>
    <cellStyle name="표준 2 3 5 5 4 2 2" xfId="24606" xr:uid="{00000000-0005-0000-0000-00001D600000}"/>
    <cellStyle name="표준 2 3 5 5 4 3" xfId="24607" xr:uid="{00000000-0005-0000-0000-00001E600000}"/>
    <cellStyle name="표준 2 3 5 5 5" xfId="24608" xr:uid="{00000000-0005-0000-0000-00001F600000}"/>
    <cellStyle name="표준 2 3 5 5 5 2" xfId="24609" xr:uid="{00000000-0005-0000-0000-000020600000}"/>
    <cellStyle name="표준 2 3 5 5 5 2 2" xfId="24610" xr:uid="{00000000-0005-0000-0000-000021600000}"/>
    <cellStyle name="표준 2 3 5 5 5 3" xfId="24611" xr:uid="{00000000-0005-0000-0000-000022600000}"/>
    <cellStyle name="표준 2 3 5 5 6" xfId="24612" xr:uid="{00000000-0005-0000-0000-000023600000}"/>
    <cellStyle name="표준 2 3 5 5 6 2" xfId="24613" xr:uid="{00000000-0005-0000-0000-000024600000}"/>
    <cellStyle name="표준 2 3 5 5 7" xfId="24614" xr:uid="{00000000-0005-0000-0000-000025600000}"/>
    <cellStyle name="표준 2 3 5 5 8" xfId="24615" xr:uid="{00000000-0005-0000-0000-000026600000}"/>
    <cellStyle name="표준 2 3 5 6" xfId="24616" xr:uid="{00000000-0005-0000-0000-000027600000}"/>
    <cellStyle name="표준 2 3 5 6 2" xfId="24617" xr:uid="{00000000-0005-0000-0000-000028600000}"/>
    <cellStyle name="표준 2 3 5 6 2 2" xfId="24618" xr:uid="{00000000-0005-0000-0000-000029600000}"/>
    <cellStyle name="표준 2 3 5 6 2 2 2" xfId="24619" xr:uid="{00000000-0005-0000-0000-00002A600000}"/>
    <cellStyle name="표준 2 3 5 6 2 3" xfId="24620" xr:uid="{00000000-0005-0000-0000-00002B600000}"/>
    <cellStyle name="표준 2 3 5 6 3" xfId="24621" xr:uid="{00000000-0005-0000-0000-00002C600000}"/>
    <cellStyle name="표준 2 3 5 6 3 2" xfId="24622" xr:uid="{00000000-0005-0000-0000-00002D600000}"/>
    <cellStyle name="표준 2 3 5 6 3 2 2" xfId="24623" xr:uid="{00000000-0005-0000-0000-00002E600000}"/>
    <cellStyle name="표준 2 3 5 6 3 3" xfId="24624" xr:uid="{00000000-0005-0000-0000-00002F600000}"/>
    <cellStyle name="표준 2 3 5 6 4" xfId="24625" xr:uid="{00000000-0005-0000-0000-000030600000}"/>
    <cellStyle name="표준 2 3 5 6 4 2" xfId="24626" xr:uid="{00000000-0005-0000-0000-000031600000}"/>
    <cellStyle name="표준 2 3 5 6 4 2 2" xfId="24627" xr:uid="{00000000-0005-0000-0000-000032600000}"/>
    <cellStyle name="표준 2 3 5 6 4 3" xfId="24628" xr:uid="{00000000-0005-0000-0000-000033600000}"/>
    <cellStyle name="표준 2 3 5 6 5" xfId="24629" xr:uid="{00000000-0005-0000-0000-000034600000}"/>
    <cellStyle name="표준 2 3 5 6 5 2" xfId="24630" xr:uid="{00000000-0005-0000-0000-000035600000}"/>
    <cellStyle name="표준 2 3 5 6 6" xfId="24631" xr:uid="{00000000-0005-0000-0000-000036600000}"/>
    <cellStyle name="표준 2 3 5 7" xfId="24632" xr:uid="{00000000-0005-0000-0000-000037600000}"/>
    <cellStyle name="표준 2 3 5 7 2" xfId="24633" xr:uid="{00000000-0005-0000-0000-000038600000}"/>
    <cellStyle name="표준 2 3 5 7 2 2" xfId="24634" xr:uid="{00000000-0005-0000-0000-000039600000}"/>
    <cellStyle name="표준 2 3 5 7 2 2 2" xfId="24635" xr:uid="{00000000-0005-0000-0000-00003A600000}"/>
    <cellStyle name="표준 2 3 5 7 2 3" xfId="24636" xr:uid="{00000000-0005-0000-0000-00003B600000}"/>
    <cellStyle name="표준 2 3 5 7 3" xfId="24637" xr:uid="{00000000-0005-0000-0000-00003C600000}"/>
    <cellStyle name="표준 2 3 5 7 3 2" xfId="24638" xr:uid="{00000000-0005-0000-0000-00003D600000}"/>
    <cellStyle name="표준 2 3 5 7 3 2 2" xfId="24639" xr:uid="{00000000-0005-0000-0000-00003E600000}"/>
    <cellStyle name="표준 2 3 5 7 3 3" xfId="24640" xr:uid="{00000000-0005-0000-0000-00003F600000}"/>
    <cellStyle name="표준 2 3 5 7 4" xfId="24641" xr:uid="{00000000-0005-0000-0000-000040600000}"/>
    <cellStyle name="표준 2 3 5 7 4 2" xfId="24642" xr:uid="{00000000-0005-0000-0000-000041600000}"/>
    <cellStyle name="표준 2 3 5 7 4 2 2" xfId="24643" xr:uid="{00000000-0005-0000-0000-000042600000}"/>
    <cellStyle name="표준 2 3 5 7 4 3" xfId="24644" xr:uid="{00000000-0005-0000-0000-000043600000}"/>
    <cellStyle name="표준 2 3 5 7 5" xfId="24645" xr:uid="{00000000-0005-0000-0000-000044600000}"/>
    <cellStyle name="표준 2 3 5 7 5 2" xfId="24646" xr:uid="{00000000-0005-0000-0000-000045600000}"/>
    <cellStyle name="표준 2 3 5 7 6" xfId="24647" xr:uid="{00000000-0005-0000-0000-000046600000}"/>
    <cellStyle name="표준 2 3 5 8" xfId="24648" xr:uid="{00000000-0005-0000-0000-000047600000}"/>
    <cellStyle name="표준 2 3 5 8 2" xfId="24649" xr:uid="{00000000-0005-0000-0000-000048600000}"/>
    <cellStyle name="표준 2 3 5 8 2 2" xfId="24650" xr:uid="{00000000-0005-0000-0000-000049600000}"/>
    <cellStyle name="표준 2 3 5 8 3" xfId="24651" xr:uid="{00000000-0005-0000-0000-00004A600000}"/>
    <cellStyle name="표준 2 3 5 9" xfId="24652" xr:uid="{00000000-0005-0000-0000-00004B600000}"/>
    <cellStyle name="표준 2 3 5 9 2" xfId="24653" xr:uid="{00000000-0005-0000-0000-00004C600000}"/>
    <cellStyle name="표준 2 3 5 9 2 2" xfId="24654" xr:uid="{00000000-0005-0000-0000-00004D600000}"/>
    <cellStyle name="표준 2 3 5 9 3" xfId="24655" xr:uid="{00000000-0005-0000-0000-00004E600000}"/>
    <cellStyle name="표준 2 3 6" xfId="24656" xr:uid="{00000000-0005-0000-0000-00004F600000}"/>
    <cellStyle name="표준 2 3 6 10" xfId="24657" xr:uid="{00000000-0005-0000-0000-000050600000}"/>
    <cellStyle name="표준 2 3 6 10 2" xfId="24658" xr:uid="{00000000-0005-0000-0000-000051600000}"/>
    <cellStyle name="표준 2 3 6 10 2 2" xfId="24659" xr:uid="{00000000-0005-0000-0000-000052600000}"/>
    <cellStyle name="표준 2 3 6 10 3" xfId="24660" xr:uid="{00000000-0005-0000-0000-000053600000}"/>
    <cellStyle name="표준 2 3 6 11" xfId="24661" xr:uid="{00000000-0005-0000-0000-000054600000}"/>
    <cellStyle name="표준 2 3 6 11 2" xfId="24662" xr:uid="{00000000-0005-0000-0000-000055600000}"/>
    <cellStyle name="표준 2 3 6 11 2 2" xfId="24663" xr:uid="{00000000-0005-0000-0000-000056600000}"/>
    <cellStyle name="표준 2 3 6 11 3" xfId="24664" xr:uid="{00000000-0005-0000-0000-000057600000}"/>
    <cellStyle name="표준 2 3 6 12" xfId="24665" xr:uid="{00000000-0005-0000-0000-000058600000}"/>
    <cellStyle name="표준 2 3 6 12 2" xfId="24666" xr:uid="{00000000-0005-0000-0000-000059600000}"/>
    <cellStyle name="표준 2 3 6 13" xfId="24667" xr:uid="{00000000-0005-0000-0000-00005A600000}"/>
    <cellStyle name="표준 2 3 6 14" xfId="24668" xr:uid="{00000000-0005-0000-0000-00005B600000}"/>
    <cellStyle name="표준 2 3 6 2" xfId="24669" xr:uid="{00000000-0005-0000-0000-00005C600000}"/>
    <cellStyle name="표준 2 3 6 2 10" xfId="24670" xr:uid="{00000000-0005-0000-0000-00005D600000}"/>
    <cellStyle name="표준 2 3 6 2 11" xfId="24671" xr:uid="{00000000-0005-0000-0000-00005E600000}"/>
    <cellStyle name="표준 2 3 6 2 2" xfId="24672" xr:uid="{00000000-0005-0000-0000-00005F600000}"/>
    <cellStyle name="표준 2 3 6 2 2 2" xfId="24673" xr:uid="{00000000-0005-0000-0000-000060600000}"/>
    <cellStyle name="표준 2 3 6 2 2 2 2" xfId="24674" xr:uid="{00000000-0005-0000-0000-000061600000}"/>
    <cellStyle name="표준 2 3 6 2 2 2 2 2" xfId="24675" xr:uid="{00000000-0005-0000-0000-000062600000}"/>
    <cellStyle name="표준 2 3 6 2 2 2 2 2 2" xfId="24676" xr:uid="{00000000-0005-0000-0000-000063600000}"/>
    <cellStyle name="표준 2 3 6 2 2 2 2 3" xfId="24677" xr:uid="{00000000-0005-0000-0000-000064600000}"/>
    <cellStyle name="표준 2 3 6 2 2 2 3" xfId="24678" xr:uid="{00000000-0005-0000-0000-000065600000}"/>
    <cellStyle name="표준 2 3 6 2 2 2 3 2" xfId="24679" xr:uid="{00000000-0005-0000-0000-000066600000}"/>
    <cellStyle name="표준 2 3 6 2 2 2 3 2 2" xfId="24680" xr:uid="{00000000-0005-0000-0000-000067600000}"/>
    <cellStyle name="표준 2 3 6 2 2 2 3 3" xfId="24681" xr:uid="{00000000-0005-0000-0000-000068600000}"/>
    <cellStyle name="표준 2 3 6 2 2 2 4" xfId="24682" xr:uid="{00000000-0005-0000-0000-000069600000}"/>
    <cellStyle name="표준 2 3 6 2 2 2 4 2" xfId="24683" xr:uid="{00000000-0005-0000-0000-00006A600000}"/>
    <cellStyle name="표준 2 3 6 2 2 2 4 2 2" xfId="24684" xr:uid="{00000000-0005-0000-0000-00006B600000}"/>
    <cellStyle name="표준 2 3 6 2 2 2 4 3" xfId="24685" xr:uid="{00000000-0005-0000-0000-00006C600000}"/>
    <cellStyle name="표준 2 3 6 2 2 2 5" xfId="24686" xr:uid="{00000000-0005-0000-0000-00006D600000}"/>
    <cellStyle name="표준 2 3 6 2 2 2 5 2" xfId="24687" xr:uid="{00000000-0005-0000-0000-00006E600000}"/>
    <cellStyle name="표준 2 3 6 2 2 2 6" xfId="24688" xr:uid="{00000000-0005-0000-0000-00006F600000}"/>
    <cellStyle name="표준 2 3 6 2 2 3" xfId="24689" xr:uid="{00000000-0005-0000-0000-000070600000}"/>
    <cellStyle name="표준 2 3 6 2 2 3 2" xfId="24690" xr:uid="{00000000-0005-0000-0000-000071600000}"/>
    <cellStyle name="표준 2 3 6 2 2 3 2 2" xfId="24691" xr:uid="{00000000-0005-0000-0000-000072600000}"/>
    <cellStyle name="표준 2 3 6 2 2 3 3" xfId="24692" xr:uid="{00000000-0005-0000-0000-000073600000}"/>
    <cellStyle name="표준 2 3 6 2 2 4" xfId="24693" xr:uid="{00000000-0005-0000-0000-000074600000}"/>
    <cellStyle name="표준 2 3 6 2 2 4 2" xfId="24694" xr:uid="{00000000-0005-0000-0000-000075600000}"/>
    <cellStyle name="표준 2 3 6 2 2 4 2 2" xfId="24695" xr:uid="{00000000-0005-0000-0000-000076600000}"/>
    <cellStyle name="표준 2 3 6 2 2 4 3" xfId="24696" xr:uid="{00000000-0005-0000-0000-000077600000}"/>
    <cellStyle name="표준 2 3 6 2 2 5" xfId="24697" xr:uid="{00000000-0005-0000-0000-000078600000}"/>
    <cellStyle name="표준 2 3 6 2 2 5 2" xfId="24698" xr:uid="{00000000-0005-0000-0000-000079600000}"/>
    <cellStyle name="표준 2 3 6 2 2 5 2 2" xfId="24699" xr:uid="{00000000-0005-0000-0000-00007A600000}"/>
    <cellStyle name="표준 2 3 6 2 2 5 3" xfId="24700" xr:uid="{00000000-0005-0000-0000-00007B600000}"/>
    <cellStyle name="표준 2 3 6 2 2 6" xfId="24701" xr:uid="{00000000-0005-0000-0000-00007C600000}"/>
    <cellStyle name="표준 2 3 6 2 2 6 2" xfId="24702" xr:uid="{00000000-0005-0000-0000-00007D600000}"/>
    <cellStyle name="표준 2 3 6 2 2 6 2 2" xfId="24703" xr:uid="{00000000-0005-0000-0000-00007E600000}"/>
    <cellStyle name="표준 2 3 6 2 2 6 3" xfId="24704" xr:uid="{00000000-0005-0000-0000-00007F600000}"/>
    <cellStyle name="표준 2 3 6 2 2 7" xfId="24705" xr:uid="{00000000-0005-0000-0000-000080600000}"/>
    <cellStyle name="표준 2 3 6 2 2 7 2" xfId="24706" xr:uid="{00000000-0005-0000-0000-000081600000}"/>
    <cellStyle name="표준 2 3 6 2 2 8" xfId="24707" xr:uid="{00000000-0005-0000-0000-000082600000}"/>
    <cellStyle name="표준 2 3 6 2 2 9" xfId="24708" xr:uid="{00000000-0005-0000-0000-000083600000}"/>
    <cellStyle name="표준 2 3 6 2 3" xfId="24709" xr:uid="{00000000-0005-0000-0000-000084600000}"/>
    <cellStyle name="표준 2 3 6 2 3 2" xfId="24710" xr:uid="{00000000-0005-0000-0000-000085600000}"/>
    <cellStyle name="표준 2 3 6 2 3 2 2" xfId="24711" xr:uid="{00000000-0005-0000-0000-000086600000}"/>
    <cellStyle name="표준 2 3 6 2 3 2 2 2" xfId="24712" xr:uid="{00000000-0005-0000-0000-000087600000}"/>
    <cellStyle name="표준 2 3 6 2 3 2 3" xfId="24713" xr:uid="{00000000-0005-0000-0000-000088600000}"/>
    <cellStyle name="표준 2 3 6 2 3 3" xfId="24714" xr:uid="{00000000-0005-0000-0000-000089600000}"/>
    <cellStyle name="표준 2 3 6 2 3 3 2" xfId="24715" xr:uid="{00000000-0005-0000-0000-00008A600000}"/>
    <cellStyle name="표준 2 3 6 2 3 3 2 2" xfId="24716" xr:uid="{00000000-0005-0000-0000-00008B600000}"/>
    <cellStyle name="표준 2 3 6 2 3 3 3" xfId="24717" xr:uid="{00000000-0005-0000-0000-00008C600000}"/>
    <cellStyle name="표준 2 3 6 2 3 4" xfId="24718" xr:uid="{00000000-0005-0000-0000-00008D600000}"/>
    <cellStyle name="표준 2 3 6 2 3 4 2" xfId="24719" xr:uid="{00000000-0005-0000-0000-00008E600000}"/>
    <cellStyle name="표준 2 3 6 2 3 4 2 2" xfId="24720" xr:uid="{00000000-0005-0000-0000-00008F600000}"/>
    <cellStyle name="표준 2 3 6 2 3 4 3" xfId="24721" xr:uid="{00000000-0005-0000-0000-000090600000}"/>
    <cellStyle name="표준 2 3 6 2 3 5" xfId="24722" xr:uid="{00000000-0005-0000-0000-000091600000}"/>
    <cellStyle name="표준 2 3 6 2 3 5 2" xfId="24723" xr:uid="{00000000-0005-0000-0000-000092600000}"/>
    <cellStyle name="표준 2 3 6 2 3 6" xfId="24724" xr:uid="{00000000-0005-0000-0000-000093600000}"/>
    <cellStyle name="표준 2 3 6 2 4" xfId="24725" xr:uid="{00000000-0005-0000-0000-000094600000}"/>
    <cellStyle name="표준 2 3 6 2 4 2" xfId="24726" xr:uid="{00000000-0005-0000-0000-000095600000}"/>
    <cellStyle name="표준 2 3 6 2 4 2 2" xfId="24727" xr:uid="{00000000-0005-0000-0000-000096600000}"/>
    <cellStyle name="표준 2 3 6 2 4 2 2 2" xfId="24728" xr:uid="{00000000-0005-0000-0000-000097600000}"/>
    <cellStyle name="표준 2 3 6 2 4 2 3" xfId="24729" xr:uid="{00000000-0005-0000-0000-000098600000}"/>
    <cellStyle name="표준 2 3 6 2 4 3" xfId="24730" xr:uid="{00000000-0005-0000-0000-000099600000}"/>
    <cellStyle name="표준 2 3 6 2 4 3 2" xfId="24731" xr:uid="{00000000-0005-0000-0000-00009A600000}"/>
    <cellStyle name="표준 2 3 6 2 4 3 2 2" xfId="24732" xr:uid="{00000000-0005-0000-0000-00009B600000}"/>
    <cellStyle name="표준 2 3 6 2 4 3 3" xfId="24733" xr:uid="{00000000-0005-0000-0000-00009C600000}"/>
    <cellStyle name="표준 2 3 6 2 4 4" xfId="24734" xr:uid="{00000000-0005-0000-0000-00009D600000}"/>
    <cellStyle name="표준 2 3 6 2 4 4 2" xfId="24735" xr:uid="{00000000-0005-0000-0000-00009E600000}"/>
    <cellStyle name="표준 2 3 6 2 4 4 2 2" xfId="24736" xr:uid="{00000000-0005-0000-0000-00009F600000}"/>
    <cellStyle name="표준 2 3 6 2 4 4 3" xfId="24737" xr:uid="{00000000-0005-0000-0000-0000A0600000}"/>
    <cellStyle name="표준 2 3 6 2 4 5" xfId="24738" xr:uid="{00000000-0005-0000-0000-0000A1600000}"/>
    <cellStyle name="표준 2 3 6 2 4 5 2" xfId="24739" xr:uid="{00000000-0005-0000-0000-0000A2600000}"/>
    <cellStyle name="표준 2 3 6 2 4 6" xfId="24740" xr:uid="{00000000-0005-0000-0000-0000A3600000}"/>
    <cellStyle name="표준 2 3 6 2 5" xfId="24741" xr:uid="{00000000-0005-0000-0000-0000A4600000}"/>
    <cellStyle name="표준 2 3 6 2 5 2" xfId="24742" xr:uid="{00000000-0005-0000-0000-0000A5600000}"/>
    <cellStyle name="표준 2 3 6 2 5 2 2" xfId="24743" xr:uid="{00000000-0005-0000-0000-0000A6600000}"/>
    <cellStyle name="표준 2 3 6 2 5 3" xfId="24744" xr:uid="{00000000-0005-0000-0000-0000A7600000}"/>
    <cellStyle name="표준 2 3 6 2 6" xfId="24745" xr:uid="{00000000-0005-0000-0000-0000A8600000}"/>
    <cellStyle name="표준 2 3 6 2 6 2" xfId="24746" xr:uid="{00000000-0005-0000-0000-0000A9600000}"/>
    <cellStyle name="표준 2 3 6 2 6 2 2" xfId="24747" xr:uid="{00000000-0005-0000-0000-0000AA600000}"/>
    <cellStyle name="표준 2 3 6 2 6 3" xfId="24748" xr:uid="{00000000-0005-0000-0000-0000AB600000}"/>
    <cellStyle name="표준 2 3 6 2 7" xfId="24749" xr:uid="{00000000-0005-0000-0000-0000AC600000}"/>
    <cellStyle name="표준 2 3 6 2 7 2" xfId="24750" xr:uid="{00000000-0005-0000-0000-0000AD600000}"/>
    <cellStyle name="표준 2 3 6 2 7 2 2" xfId="24751" xr:uid="{00000000-0005-0000-0000-0000AE600000}"/>
    <cellStyle name="표준 2 3 6 2 7 3" xfId="24752" xr:uid="{00000000-0005-0000-0000-0000AF600000}"/>
    <cellStyle name="표준 2 3 6 2 8" xfId="24753" xr:uid="{00000000-0005-0000-0000-0000B0600000}"/>
    <cellStyle name="표준 2 3 6 2 8 2" xfId="24754" xr:uid="{00000000-0005-0000-0000-0000B1600000}"/>
    <cellStyle name="표준 2 3 6 2 8 2 2" xfId="24755" xr:uid="{00000000-0005-0000-0000-0000B2600000}"/>
    <cellStyle name="표준 2 3 6 2 8 3" xfId="24756" xr:uid="{00000000-0005-0000-0000-0000B3600000}"/>
    <cellStyle name="표준 2 3 6 2 9" xfId="24757" xr:uid="{00000000-0005-0000-0000-0000B4600000}"/>
    <cellStyle name="표준 2 3 6 2 9 2" xfId="24758" xr:uid="{00000000-0005-0000-0000-0000B5600000}"/>
    <cellStyle name="표준 2 3 6 3" xfId="24759" xr:uid="{00000000-0005-0000-0000-0000B6600000}"/>
    <cellStyle name="표준 2 3 6 3 10" xfId="24760" xr:uid="{00000000-0005-0000-0000-0000B7600000}"/>
    <cellStyle name="표준 2 3 6 3 11" xfId="24761" xr:uid="{00000000-0005-0000-0000-0000B8600000}"/>
    <cellStyle name="표준 2 3 6 3 2" xfId="24762" xr:uid="{00000000-0005-0000-0000-0000B9600000}"/>
    <cellStyle name="표준 2 3 6 3 2 2" xfId="24763" xr:uid="{00000000-0005-0000-0000-0000BA600000}"/>
    <cellStyle name="표준 2 3 6 3 2 2 2" xfId="24764" xr:uid="{00000000-0005-0000-0000-0000BB600000}"/>
    <cellStyle name="표준 2 3 6 3 2 2 2 2" xfId="24765" xr:uid="{00000000-0005-0000-0000-0000BC600000}"/>
    <cellStyle name="표준 2 3 6 3 2 2 2 2 2" xfId="24766" xr:uid="{00000000-0005-0000-0000-0000BD600000}"/>
    <cellStyle name="표준 2 3 6 3 2 2 2 3" xfId="24767" xr:uid="{00000000-0005-0000-0000-0000BE600000}"/>
    <cellStyle name="표준 2 3 6 3 2 2 3" xfId="24768" xr:uid="{00000000-0005-0000-0000-0000BF600000}"/>
    <cellStyle name="표준 2 3 6 3 2 2 3 2" xfId="24769" xr:uid="{00000000-0005-0000-0000-0000C0600000}"/>
    <cellStyle name="표준 2 3 6 3 2 2 3 2 2" xfId="24770" xr:uid="{00000000-0005-0000-0000-0000C1600000}"/>
    <cellStyle name="표준 2 3 6 3 2 2 3 3" xfId="24771" xr:uid="{00000000-0005-0000-0000-0000C2600000}"/>
    <cellStyle name="표준 2 3 6 3 2 2 4" xfId="24772" xr:uid="{00000000-0005-0000-0000-0000C3600000}"/>
    <cellStyle name="표준 2 3 6 3 2 2 4 2" xfId="24773" xr:uid="{00000000-0005-0000-0000-0000C4600000}"/>
    <cellStyle name="표준 2 3 6 3 2 2 4 2 2" xfId="24774" xr:uid="{00000000-0005-0000-0000-0000C5600000}"/>
    <cellStyle name="표준 2 3 6 3 2 2 4 3" xfId="24775" xr:uid="{00000000-0005-0000-0000-0000C6600000}"/>
    <cellStyle name="표준 2 3 6 3 2 2 5" xfId="24776" xr:uid="{00000000-0005-0000-0000-0000C7600000}"/>
    <cellStyle name="표준 2 3 6 3 2 2 5 2" xfId="24777" xr:uid="{00000000-0005-0000-0000-0000C8600000}"/>
    <cellStyle name="표준 2 3 6 3 2 2 6" xfId="24778" xr:uid="{00000000-0005-0000-0000-0000C9600000}"/>
    <cellStyle name="표준 2 3 6 3 2 3" xfId="24779" xr:uid="{00000000-0005-0000-0000-0000CA600000}"/>
    <cellStyle name="표준 2 3 6 3 2 3 2" xfId="24780" xr:uid="{00000000-0005-0000-0000-0000CB600000}"/>
    <cellStyle name="표준 2 3 6 3 2 3 2 2" xfId="24781" xr:uid="{00000000-0005-0000-0000-0000CC600000}"/>
    <cellStyle name="표준 2 3 6 3 2 3 3" xfId="24782" xr:uid="{00000000-0005-0000-0000-0000CD600000}"/>
    <cellStyle name="표준 2 3 6 3 2 4" xfId="24783" xr:uid="{00000000-0005-0000-0000-0000CE600000}"/>
    <cellStyle name="표준 2 3 6 3 2 4 2" xfId="24784" xr:uid="{00000000-0005-0000-0000-0000CF600000}"/>
    <cellStyle name="표준 2 3 6 3 2 4 2 2" xfId="24785" xr:uid="{00000000-0005-0000-0000-0000D0600000}"/>
    <cellStyle name="표준 2 3 6 3 2 4 3" xfId="24786" xr:uid="{00000000-0005-0000-0000-0000D1600000}"/>
    <cellStyle name="표준 2 3 6 3 2 5" xfId="24787" xr:uid="{00000000-0005-0000-0000-0000D2600000}"/>
    <cellStyle name="표준 2 3 6 3 2 5 2" xfId="24788" xr:uid="{00000000-0005-0000-0000-0000D3600000}"/>
    <cellStyle name="표준 2 3 6 3 2 5 2 2" xfId="24789" xr:uid="{00000000-0005-0000-0000-0000D4600000}"/>
    <cellStyle name="표준 2 3 6 3 2 5 3" xfId="24790" xr:uid="{00000000-0005-0000-0000-0000D5600000}"/>
    <cellStyle name="표준 2 3 6 3 2 6" xfId="24791" xr:uid="{00000000-0005-0000-0000-0000D6600000}"/>
    <cellStyle name="표준 2 3 6 3 2 6 2" xfId="24792" xr:uid="{00000000-0005-0000-0000-0000D7600000}"/>
    <cellStyle name="표준 2 3 6 3 2 6 2 2" xfId="24793" xr:uid="{00000000-0005-0000-0000-0000D8600000}"/>
    <cellStyle name="표준 2 3 6 3 2 6 3" xfId="24794" xr:uid="{00000000-0005-0000-0000-0000D9600000}"/>
    <cellStyle name="표준 2 3 6 3 2 7" xfId="24795" xr:uid="{00000000-0005-0000-0000-0000DA600000}"/>
    <cellStyle name="표준 2 3 6 3 2 7 2" xfId="24796" xr:uid="{00000000-0005-0000-0000-0000DB600000}"/>
    <cellStyle name="표준 2 3 6 3 2 8" xfId="24797" xr:uid="{00000000-0005-0000-0000-0000DC600000}"/>
    <cellStyle name="표준 2 3 6 3 2 9" xfId="24798" xr:uid="{00000000-0005-0000-0000-0000DD600000}"/>
    <cellStyle name="표준 2 3 6 3 3" xfId="24799" xr:uid="{00000000-0005-0000-0000-0000DE600000}"/>
    <cellStyle name="표준 2 3 6 3 3 2" xfId="24800" xr:uid="{00000000-0005-0000-0000-0000DF600000}"/>
    <cellStyle name="표준 2 3 6 3 3 2 2" xfId="24801" xr:uid="{00000000-0005-0000-0000-0000E0600000}"/>
    <cellStyle name="표준 2 3 6 3 3 2 2 2" xfId="24802" xr:uid="{00000000-0005-0000-0000-0000E1600000}"/>
    <cellStyle name="표준 2 3 6 3 3 2 3" xfId="24803" xr:uid="{00000000-0005-0000-0000-0000E2600000}"/>
    <cellStyle name="표준 2 3 6 3 3 3" xfId="24804" xr:uid="{00000000-0005-0000-0000-0000E3600000}"/>
    <cellStyle name="표준 2 3 6 3 3 3 2" xfId="24805" xr:uid="{00000000-0005-0000-0000-0000E4600000}"/>
    <cellStyle name="표준 2 3 6 3 3 3 2 2" xfId="24806" xr:uid="{00000000-0005-0000-0000-0000E5600000}"/>
    <cellStyle name="표준 2 3 6 3 3 3 3" xfId="24807" xr:uid="{00000000-0005-0000-0000-0000E6600000}"/>
    <cellStyle name="표준 2 3 6 3 3 4" xfId="24808" xr:uid="{00000000-0005-0000-0000-0000E7600000}"/>
    <cellStyle name="표준 2 3 6 3 3 4 2" xfId="24809" xr:uid="{00000000-0005-0000-0000-0000E8600000}"/>
    <cellStyle name="표준 2 3 6 3 3 4 2 2" xfId="24810" xr:uid="{00000000-0005-0000-0000-0000E9600000}"/>
    <cellStyle name="표준 2 3 6 3 3 4 3" xfId="24811" xr:uid="{00000000-0005-0000-0000-0000EA600000}"/>
    <cellStyle name="표준 2 3 6 3 3 5" xfId="24812" xr:uid="{00000000-0005-0000-0000-0000EB600000}"/>
    <cellStyle name="표준 2 3 6 3 3 5 2" xfId="24813" xr:uid="{00000000-0005-0000-0000-0000EC600000}"/>
    <cellStyle name="표준 2 3 6 3 3 6" xfId="24814" xr:uid="{00000000-0005-0000-0000-0000ED600000}"/>
    <cellStyle name="표준 2 3 6 3 4" xfId="24815" xr:uid="{00000000-0005-0000-0000-0000EE600000}"/>
    <cellStyle name="표준 2 3 6 3 4 2" xfId="24816" xr:uid="{00000000-0005-0000-0000-0000EF600000}"/>
    <cellStyle name="표준 2 3 6 3 4 2 2" xfId="24817" xr:uid="{00000000-0005-0000-0000-0000F0600000}"/>
    <cellStyle name="표준 2 3 6 3 4 2 2 2" xfId="24818" xr:uid="{00000000-0005-0000-0000-0000F1600000}"/>
    <cellStyle name="표준 2 3 6 3 4 2 3" xfId="24819" xr:uid="{00000000-0005-0000-0000-0000F2600000}"/>
    <cellStyle name="표준 2 3 6 3 4 3" xfId="24820" xr:uid="{00000000-0005-0000-0000-0000F3600000}"/>
    <cellStyle name="표준 2 3 6 3 4 3 2" xfId="24821" xr:uid="{00000000-0005-0000-0000-0000F4600000}"/>
    <cellStyle name="표준 2 3 6 3 4 3 2 2" xfId="24822" xr:uid="{00000000-0005-0000-0000-0000F5600000}"/>
    <cellStyle name="표준 2 3 6 3 4 3 3" xfId="24823" xr:uid="{00000000-0005-0000-0000-0000F6600000}"/>
    <cellStyle name="표준 2 3 6 3 4 4" xfId="24824" xr:uid="{00000000-0005-0000-0000-0000F7600000}"/>
    <cellStyle name="표준 2 3 6 3 4 4 2" xfId="24825" xr:uid="{00000000-0005-0000-0000-0000F8600000}"/>
    <cellStyle name="표준 2 3 6 3 4 4 2 2" xfId="24826" xr:uid="{00000000-0005-0000-0000-0000F9600000}"/>
    <cellStyle name="표준 2 3 6 3 4 4 3" xfId="24827" xr:uid="{00000000-0005-0000-0000-0000FA600000}"/>
    <cellStyle name="표준 2 3 6 3 4 5" xfId="24828" xr:uid="{00000000-0005-0000-0000-0000FB600000}"/>
    <cellStyle name="표준 2 3 6 3 4 5 2" xfId="24829" xr:uid="{00000000-0005-0000-0000-0000FC600000}"/>
    <cellStyle name="표준 2 3 6 3 4 6" xfId="24830" xr:uid="{00000000-0005-0000-0000-0000FD600000}"/>
    <cellStyle name="표준 2 3 6 3 5" xfId="24831" xr:uid="{00000000-0005-0000-0000-0000FE600000}"/>
    <cellStyle name="표준 2 3 6 3 5 2" xfId="24832" xr:uid="{00000000-0005-0000-0000-0000FF600000}"/>
    <cellStyle name="표준 2 3 6 3 5 2 2" xfId="24833" xr:uid="{00000000-0005-0000-0000-000000610000}"/>
    <cellStyle name="표준 2 3 6 3 5 3" xfId="24834" xr:uid="{00000000-0005-0000-0000-000001610000}"/>
    <cellStyle name="표준 2 3 6 3 6" xfId="24835" xr:uid="{00000000-0005-0000-0000-000002610000}"/>
    <cellStyle name="표준 2 3 6 3 6 2" xfId="24836" xr:uid="{00000000-0005-0000-0000-000003610000}"/>
    <cellStyle name="표준 2 3 6 3 6 2 2" xfId="24837" xr:uid="{00000000-0005-0000-0000-000004610000}"/>
    <cellStyle name="표준 2 3 6 3 6 3" xfId="24838" xr:uid="{00000000-0005-0000-0000-000005610000}"/>
    <cellStyle name="표준 2 3 6 3 7" xfId="24839" xr:uid="{00000000-0005-0000-0000-000006610000}"/>
    <cellStyle name="표준 2 3 6 3 7 2" xfId="24840" xr:uid="{00000000-0005-0000-0000-000007610000}"/>
    <cellStyle name="표준 2 3 6 3 7 2 2" xfId="24841" xr:uid="{00000000-0005-0000-0000-000008610000}"/>
    <cellStyle name="표준 2 3 6 3 7 3" xfId="24842" xr:uid="{00000000-0005-0000-0000-000009610000}"/>
    <cellStyle name="표준 2 3 6 3 8" xfId="24843" xr:uid="{00000000-0005-0000-0000-00000A610000}"/>
    <cellStyle name="표준 2 3 6 3 8 2" xfId="24844" xr:uid="{00000000-0005-0000-0000-00000B610000}"/>
    <cellStyle name="표준 2 3 6 3 8 2 2" xfId="24845" xr:uid="{00000000-0005-0000-0000-00000C610000}"/>
    <cellStyle name="표준 2 3 6 3 8 3" xfId="24846" xr:uid="{00000000-0005-0000-0000-00000D610000}"/>
    <cellStyle name="표준 2 3 6 3 9" xfId="24847" xr:uid="{00000000-0005-0000-0000-00000E610000}"/>
    <cellStyle name="표준 2 3 6 3 9 2" xfId="24848" xr:uid="{00000000-0005-0000-0000-00000F610000}"/>
    <cellStyle name="표준 2 3 6 4" xfId="24849" xr:uid="{00000000-0005-0000-0000-000010610000}"/>
    <cellStyle name="표준 2 3 6 4 10" xfId="24850" xr:uid="{00000000-0005-0000-0000-000011610000}"/>
    <cellStyle name="표준 2 3 6 4 2" xfId="24851" xr:uid="{00000000-0005-0000-0000-000012610000}"/>
    <cellStyle name="표준 2 3 6 4 2 2" xfId="24852" xr:uid="{00000000-0005-0000-0000-000013610000}"/>
    <cellStyle name="표준 2 3 6 4 2 2 2" xfId="24853" xr:uid="{00000000-0005-0000-0000-000014610000}"/>
    <cellStyle name="표준 2 3 6 4 2 2 2 2" xfId="24854" xr:uid="{00000000-0005-0000-0000-000015610000}"/>
    <cellStyle name="표준 2 3 6 4 2 2 2 2 2" xfId="24855" xr:uid="{00000000-0005-0000-0000-000016610000}"/>
    <cellStyle name="표준 2 3 6 4 2 2 2 3" xfId="24856" xr:uid="{00000000-0005-0000-0000-000017610000}"/>
    <cellStyle name="표준 2 3 6 4 2 2 3" xfId="24857" xr:uid="{00000000-0005-0000-0000-000018610000}"/>
    <cellStyle name="표준 2 3 6 4 2 2 3 2" xfId="24858" xr:uid="{00000000-0005-0000-0000-000019610000}"/>
    <cellStyle name="표준 2 3 6 4 2 2 3 2 2" xfId="24859" xr:uid="{00000000-0005-0000-0000-00001A610000}"/>
    <cellStyle name="표준 2 3 6 4 2 2 3 3" xfId="24860" xr:uid="{00000000-0005-0000-0000-00001B610000}"/>
    <cellStyle name="표준 2 3 6 4 2 2 4" xfId="24861" xr:uid="{00000000-0005-0000-0000-00001C610000}"/>
    <cellStyle name="표준 2 3 6 4 2 2 4 2" xfId="24862" xr:uid="{00000000-0005-0000-0000-00001D610000}"/>
    <cellStyle name="표준 2 3 6 4 2 2 4 2 2" xfId="24863" xr:uid="{00000000-0005-0000-0000-00001E610000}"/>
    <cellStyle name="표준 2 3 6 4 2 2 4 3" xfId="24864" xr:uid="{00000000-0005-0000-0000-00001F610000}"/>
    <cellStyle name="표준 2 3 6 4 2 2 5" xfId="24865" xr:uid="{00000000-0005-0000-0000-000020610000}"/>
    <cellStyle name="표준 2 3 6 4 2 2 5 2" xfId="24866" xr:uid="{00000000-0005-0000-0000-000021610000}"/>
    <cellStyle name="표준 2 3 6 4 2 2 6" xfId="24867" xr:uid="{00000000-0005-0000-0000-000022610000}"/>
    <cellStyle name="표준 2 3 6 4 2 3" xfId="24868" xr:uid="{00000000-0005-0000-0000-000023610000}"/>
    <cellStyle name="표준 2 3 6 4 2 3 2" xfId="24869" xr:uid="{00000000-0005-0000-0000-000024610000}"/>
    <cellStyle name="표준 2 3 6 4 2 3 2 2" xfId="24870" xr:uid="{00000000-0005-0000-0000-000025610000}"/>
    <cellStyle name="표준 2 3 6 4 2 3 3" xfId="24871" xr:uid="{00000000-0005-0000-0000-000026610000}"/>
    <cellStyle name="표준 2 3 6 4 2 4" xfId="24872" xr:uid="{00000000-0005-0000-0000-000027610000}"/>
    <cellStyle name="표준 2 3 6 4 2 4 2" xfId="24873" xr:uid="{00000000-0005-0000-0000-000028610000}"/>
    <cellStyle name="표준 2 3 6 4 2 4 2 2" xfId="24874" xr:uid="{00000000-0005-0000-0000-000029610000}"/>
    <cellStyle name="표준 2 3 6 4 2 4 3" xfId="24875" xr:uid="{00000000-0005-0000-0000-00002A610000}"/>
    <cellStyle name="표준 2 3 6 4 2 5" xfId="24876" xr:uid="{00000000-0005-0000-0000-00002B610000}"/>
    <cellStyle name="표준 2 3 6 4 2 5 2" xfId="24877" xr:uid="{00000000-0005-0000-0000-00002C610000}"/>
    <cellStyle name="표준 2 3 6 4 2 5 2 2" xfId="24878" xr:uid="{00000000-0005-0000-0000-00002D610000}"/>
    <cellStyle name="표준 2 3 6 4 2 5 3" xfId="24879" xr:uid="{00000000-0005-0000-0000-00002E610000}"/>
    <cellStyle name="표준 2 3 6 4 2 6" xfId="24880" xr:uid="{00000000-0005-0000-0000-00002F610000}"/>
    <cellStyle name="표준 2 3 6 4 2 6 2" xfId="24881" xr:uid="{00000000-0005-0000-0000-000030610000}"/>
    <cellStyle name="표준 2 3 6 4 2 7" xfId="24882" xr:uid="{00000000-0005-0000-0000-000031610000}"/>
    <cellStyle name="표준 2 3 6 4 2 8" xfId="24883" xr:uid="{00000000-0005-0000-0000-000032610000}"/>
    <cellStyle name="표준 2 3 6 4 3" xfId="24884" xr:uid="{00000000-0005-0000-0000-000033610000}"/>
    <cellStyle name="표준 2 3 6 4 3 2" xfId="24885" xr:uid="{00000000-0005-0000-0000-000034610000}"/>
    <cellStyle name="표준 2 3 6 4 3 2 2" xfId="24886" xr:uid="{00000000-0005-0000-0000-000035610000}"/>
    <cellStyle name="표준 2 3 6 4 3 2 2 2" xfId="24887" xr:uid="{00000000-0005-0000-0000-000036610000}"/>
    <cellStyle name="표준 2 3 6 4 3 2 3" xfId="24888" xr:uid="{00000000-0005-0000-0000-000037610000}"/>
    <cellStyle name="표준 2 3 6 4 3 3" xfId="24889" xr:uid="{00000000-0005-0000-0000-000038610000}"/>
    <cellStyle name="표준 2 3 6 4 3 3 2" xfId="24890" xr:uid="{00000000-0005-0000-0000-000039610000}"/>
    <cellStyle name="표준 2 3 6 4 3 3 2 2" xfId="24891" xr:uid="{00000000-0005-0000-0000-00003A610000}"/>
    <cellStyle name="표준 2 3 6 4 3 3 3" xfId="24892" xr:uid="{00000000-0005-0000-0000-00003B610000}"/>
    <cellStyle name="표준 2 3 6 4 3 4" xfId="24893" xr:uid="{00000000-0005-0000-0000-00003C610000}"/>
    <cellStyle name="표준 2 3 6 4 3 4 2" xfId="24894" xr:uid="{00000000-0005-0000-0000-00003D610000}"/>
    <cellStyle name="표준 2 3 6 4 3 4 2 2" xfId="24895" xr:uid="{00000000-0005-0000-0000-00003E610000}"/>
    <cellStyle name="표준 2 3 6 4 3 4 3" xfId="24896" xr:uid="{00000000-0005-0000-0000-00003F610000}"/>
    <cellStyle name="표준 2 3 6 4 3 5" xfId="24897" xr:uid="{00000000-0005-0000-0000-000040610000}"/>
    <cellStyle name="표준 2 3 6 4 3 5 2" xfId="24898" xr:uid="{00000000-0005-0000-0000-000041610000}"/>
    <cellStyle name="표준 2 3 6 4 3 6" xfId="24899" xr:uid="{00000000-0005-0000-0000-000042610000}"/>
    <cellStyle name="표준 2 3 6 4 4" xfId="24900" xr:uid="{00000000-0005-0000-0000-000043610000}"/>
    <cellStyle name="표준 2 3 6 4 4 2" xfId="24901" xr:uid="{00000000-0005-0000-0000-000044610000}"/>
    <cellStyle name="표준 2 3 6 4 4 2 2" xfId="24902" xr:uid="{00000000-0005-0000-0000-000045610000}"/>
    <cellStyle name="표준 2 3 6 4 4 3" xfId="24903" xr:uid="{00000000-0005-0000-0000-000046610000}"/>
    <cellStyle name="표준 2 3 6 4 5" xfId="24904" xr:uid="{00000000-0005-0000-0000-000047610000}"/>
    <cellStyle name="표준 2 3 6 4 5 2" xfId="24905" xr:uid="{00000000-0005-0000-0000-000048610000}"/>
    <cellStyle name="표준 2 3 6 4 5 2 2" xfId="24906" xr:uid="{00000000-0005-0000-0000-000049610000}"/>
    <cellStyle name="표준 2 3 6 4 5 3" xfId="24907" xr:uid="{00000000-0005-0000-0000-00004A610000}"/>
    <cellStyle name="표준 2 3 6 4 6" xfId="24908" xr:uid="{00000000-0005-0000-0000-00004B610000}"/>
    <cellStyle name="표준 2 3 6 4 6 2" xfId="24909" xr:uid="{00000000-0005-0000-0000-00004C610000}"/>
    <cellStyle name="표준 2 3 6 4 6 2 2" xfId="24910" xr:uid="{00000000-0005-0000-0000-00004D610000}"/>
    <cellStyle name="표준 2 3 6 4 6 3" xfId="24911" xr:uid="{00000000-0005-0000-0000-00004E610000}"/>
    <cellStyle name="표준 2 3 6 4 7" xfId="24912" xr:uid="{00000000-0005-0000-0000-00004F610000}"/>
    <cellStyle name="표준 2 3 6 4 7 2" xfId="24913" xr:uid="{00000000-0005-0000-0000-000050610000}"/>
    <cellStyle name="표준 2 3 6 4 7 2 2" xfId="24914" xr:uid="{00000000-0005-0000-0000-000051610000}"/>
    <cellStyle name="표준 2 3 6 4 7 3" xfId="24915" xr:uid="{00000000-0005-0000-0000-000052610000}"/>
    <cellStyle name="표준 2 3 6 4 8" xfId="24916" xr:uid="{00000000-0005-0000-0000-000053610000}"/>
    <cellStyle name="표준 2 3 6 4 8 2" xfId="24917" xr:uid="{00000000-0005-0000-0000-000054610000}"/>
    <cellStyle name="표준 2 3 6 4 9" xfId="24918" xr:uid="{00000000-0005-0000-0000-000055610000}"/>
    <cellStyle name="표준 2 3 6 5" xfId="24919" xr:uid="{00000000-0005-0000-0000-000056610000}"/>
    <cellStyle name="표준 2 3 6 5 2" xfId="24920" xr:uid="{00000000-0005-0000-0000-000057610000}"/>
    <cellStyle name="표준 2 3 6 5 2 2" xfId="24921" xr:uid="{00000000-0005-0000-0000-000058610000}"/>
    <cellStyle name="표준 2 3 6 5 2 2 2" xfId="24922" xr:uid="{00000000-0005-0000-0000-000059610000}"/>
    <cellStyle name="표준 2 3 6 5 2 2 2 2" xfId="24923" xr:uid="{00000000-0005-0000-0000-00005A610000}"/>
    <cellStyle name="표준 2 3 6 5 2 2 3" xfId="24924" xr:uid="{00000000-0005-0000-0000-00005B610000}"/>
    <cellStyle name="표준 2 3 6 5 2 3" xfId="24925" xr:uid="{00000000-0005-0000-0000-00005C610000}"/>
    <cellStyle name="표준 2 3 6 5 2 3 2" xfId="24926" xr:uid="{00000000-0005-0000-0000-00005D610000}"/>
    <cellStyle name="표준 2 3 6 5 2 3 2 2" xfId="24927" xr:uid="{00000000-0005-0000-0000-00005E610000}"/>
    <cellStyle name="표준 2 3 6 5 2 3 3" xfId="24928" xr:uid="{00000000-0005-0000-0000-00005F610000}"/>
    <cellStyle name="표준 2 3 6 5 2 4" xfId="24929" xr:uid="{00000000-0005-0000-0000-000060610000}"/>
    <cellStyle name="표준 2 3 6 5 2 4 2" xfId="24930" xr:uid="{00000000-0005-0000-0000-000061610000}"/>
    <cellStyle name="표준 2 3 6 5 2 4 2 2" xfId="24931" xr:uid="{00000000-0005-0000-0000-000062610000}"/>
    <cellStyle name="표준 2 3 6 5 2 4 3" xfId="24932" xr:uid="{00000000-0005-0000-0000-000063610000}"/>
    <cellStyle name="표준 2 3 6 5 2 5" xfId="24933" xr:uid="{00000000-0005-0000-0000-000064610000}"/>
    <cellStyle name="표준 2 3 6 5 2 5 2" xfId="24934" xr:uid="{00000000-0005-0000-0000-000065610000}"/>
    <cellStyle name="표준 2 3 6 5 2 6" xfId="24935" xr:uid="{00000000-0005-0000-0000-000066610000}"/>
    <cellStyle name="표준 2 3 6 5 3" xfId="24936" xr:uid="{00000000-0005-0000-0000-000067610000}"/>
    <cellStyle name="표준 2 3 6 5 3 2" xfId="24937" xr:uid="{00000000-0005-0000-0000-000068610000}"/>
    <cellStyle name="표준 2 3 6 5 3 2 2" xfId="24938" xr:uid="{00000000-0005-0000-0000-000069610000}"/>
    <cellStyle name="표준 2 3 6 5 3 3" xfId="24939" xr:uid="{00000000-0005-0000-0000-00006A610000}"/>
    <cellStyle name="표준 2 3 6 5 4" xfId="24940" xr:uid="{00000000-0005-0000-0000-00006B610000}"/>
    <cellStyle name="표준 2 3 6 5 4 2" xfId="24941" xr:uid="{00000000-0005-0000-0000-00006C610000}"/>
    <cellStyle name="표준 2 3 6 5 4 2 2" xfId="24942" xr:uid="{00000000-0005-0000-0000-00006D610000}"/>
    <cellStyle name="표준 2 3 6 5 4 3" xfId="24943" xr:uid="{00000000-0005-0000-0000-00006E610000}"/>
    <cellStyle name="표준 2 3 6 5 5" xfId="24944" xr:uid="{00000000-0005-0000-0000-00006F610000}"/>
    <cellStyle name="표준 2 3 6 5 5 2" xfId="24945" xr:uid="{00000000-0005-0000-0000-000070610000}"/>
    <cellStyle name="표준 2 3 6 5 5 2 2" xfId="24946" xr:uid="{00000000-0005-0000-0000-000071610000}"/>
    <cellStyle name="표준 2 3 6 5 5 3" xfId="24947" xr:uid="{00000000-0005-0000-0000-000072610000}"/>
    <cellStyle name="표준 2 3 6 5 6" xfId="24948" xr:uid="{00000000-0005-0000-0000-000073610000}"/>
    <cellStyle name="표준 2 3 6 5 6 2" xfId="24949" xr:uid="{00000000-0005-0000-0000-000074610000}"/>
    <cellStyle name="표준 2 3 6 5 7" xfId="24950" xr:uid="{00000000-0005-0000-0000-000075610000}"/>
    <cellStyle name="표준 2 3 6 5 8" xfId="24951" xr:uid="{00000000-0005-0000-0000-000076610000}"/>
    <cellStyle name="표준 2 3 6 6" xfId="24952" xr:uid="{00000000-0005-0000-0000-000077610000}"/>
    <cellStyle name="표준 2 3 6 6 2" xfId="24953" xr:uid="{00000000-0005-0000-0000-000078610000}"/>
    <cellStyle name="표준 2 3 6 6 2 2" xfId="24954" xr:uid="{00000000-0005-0000-0000-000079610000}"/>
    <cellStyle name="표준 2 3 6 6 2 2 2" xfId="24955" xr:uid="{00000000-0005-0000-0000-00007A610000}"/>
    <cellStyle name="표준 2 3 6 6 2 3" xfId="24956" xr:uid="{00000000-0005-0000-0000-00007B610000}"/>
    <cellStyle name="표준 2 3 6 6 3" xfId="24957" xr:uid="{00000000-0005-0000-0000-00007C610000}"/>
    <cellStyle name="표준 2 3 6 6 3 2" xfId="24958" xr:uid="{00000000-0005-0000-0000-00007D610000}"/>
    <cellStyle name="표준 2 3 6 6 3 2 2" xfId="24959" xr:uid="{00000000-0005-0000-0000-00007E610000}"/>
    <cellStyle name="표준 2 3 6 6 3 3" xfId="24960" xr:uid="{00000000-0005-0000-0000-00007F610000}"/>
    <cellStyle name="표준 2 3 6 6 4" xfId="24961" xr:uid="{00000000-0005-0000-0000-000080610000}"/>
    <cellStyle name="표준 2 3 6 6 4 2" xfId="24962" xr:uid="{00000000-0005-0000-0000-000081610000}"/>
    <cellStyle name="표준 2 3 6 6 4 2 2" xfId="24963" xr:uid="{00000000-0005-0000-0000-000082610000}"/>
    <cellStyle name="표준 2 3 6 6 4 3" xfId="24964" xr:uid="{00000000-0005-0000-0000-000083610000}"/>
    <cellStyle name="표준 2 3 6 6 5" xfId="24965" xr:uid="{00000000-0005-0000-0000-000084610000}"/>
    <cellStyle name="표준 2 3 6 6 5 2" xfId="24966" xr:uid="{00000000-0005-0000-0000-000085610000}"/>
    <cellStyle name="표준 2 3 6 6 6" xfId="24967" xr:uid="{00000000-0005-0000-0000-000086610000}"/>
    <cellStyle name="표준 2 3 6 7" xfId="24968" xr:uid="{00000000-0005-0000-0000-000087610000}"/>
    <cellStyle name="표준 2 3 6 7 2" xfId="24969" xr:uid="{00000000-0005-0000-0000-000088610000}"/>
    <cellStyle name="표준 2 3 6 7 2 2" xfId="24970" xr:uid="{00000000-0005-0000-0000-000089610000}"/>
    <cellStyle name="표준 2 3 6 7 2 2 2" xfId="24971" xr:uid="{00000000-0005-0000-0000-00008A610000}"/>
    <cellStyle name="표준 2 3 6 7 2 3" xfId="24972" xr:uid="{00000000-0005-0000-0000-00008B610000}"/>
    <cellStyle name="표준 2 3 6 7 3" xfId="24973" xr:uid="{00000000-0005-0000-0000-00008C610000}"/>
    <cellStyle name="표준 2 3 6 7 3 2" xfId="24974" xr:uid="{00000000-0005-0000-0000-00008D610000}"/>
    <cellStyle name="표준 2 3 6 7 3 2 2" xfId="24975" xr:uid="{00000000-0005-0000-0000-00008E610000}"/>
    <cellStyle name="표준 2 3 6 7 3 3" xfId="24976" xr:uid="{00000000-0005-0000-0000-00008F610000}"/>
    <cellStyle name="표준 2 3 6 7 4" xfId="24977" xr:uid="{00000000-0005-0000-0000-000090610000}"/>
    <cellStyle name="표준 2 3 6 7 4 2" xfId="24978" xr:uid="{00000000-0005-0000-0000-000091610000}"/>
    <cellStyle name="표준 2 3 6 7 4 2 2" xfId="24979" xr:uid="{00000000-0005-0000-0000-000092610000}"/>
    <cellStyle name="표준 2 3 6 7 4 3" xfId="24980" xr:uid="{00000000-0005-0000-0000-000093610000}"/>
    <cellStyle name="표준 2 3 6 7 5" xfId="24981" xr:uid="{00000000-0005-0000-0000-000094610000}"/>
    <cellStyle name="표준 2 3 6 7 5 2" xfId="24982" xr:uid="{00000000-0005-0000-0000-000095610000}"/>
    <cellStyle name="표준 2 3 6 7 6" xfId="24983" xr:uid="{00000000-0005-0000-0000-000096610000}"/>
    <cellStyle name="표준 2 3 6 8" xfId="24984" xr:uid="{00000000-0005-0000-0000-000097610000}"/>
    <cellStyle name="표준 2 3 6 8 2" xfId="24985" xr:uid="{00000000-0005-0000-0000-000098610000}"/>
    <cellStyle name="표준 2 3 6 8 2 2" xfId="24986" xr:uid="{00000000-0005-0000-0000-000099610000}"/>
    <cellStyle name="표준 2 3 6 8 3" xfId="24987" xr:uid="{00000000-0005-0000-0000-00009A610000}"/>
    <cellStyle name="표준 2 3 6 9" xfId="24988" xr:uid="{00000000-0005-0000-0000-00009B610000}"/>
    <cellStyle name="표준 2 3 6 9 2" xfId="24989" xr:uid="{00000000-0005-0000-0000-00009C610000}"/>
    <cellStyle name="표준 2 3 6 9 2 2" xfId="24990" xr:uid="{00000000-0005-0000-0000-00009D610000}"/>
    <cellStyle name="표준 2 3 6 9 3" xfId="24991" xr:uid="{00000000-0005-0000-0000-00009E610000}"/>
    <cellStyle name="표준 2 3 7" xfId="24992" xr:uid="{00000000-0005-0000-0000-00009F610000}"/>
    <cellStyle name="표준 2 3 7 10" xfId="24993" xr:uid="{00000000-0005-0000-0000-0000A0610000}"/>
    <cellStyle name="표준 2 3 7 10 2" xfId="24994" xr:uid="{00000000-0005-0000-0000-0000A1610000}"/>
    <cellStyle name="표준 2 3 7 10 2 2" xfId="24995" xr:uid="{00000000-0005-0000-0000-0000A2610000}"/>
    <cellStyle name="표준 2 3 7 10 3" xfId="24996" xr:uid="{00000000-0005-0000-0000-0000A3610000}"/>
    <cellStyle name="표준 2 3 7 11" xfId="24997" xr:uid="{00000000-0005-0000-0000-0000A4610000}"/>
    <cellStyle name="표준 2 3 7 11 2" xfId="24998" xr:uid="{00000000-0005-0000-0000-0000A5610000}"/>
    <cellStyle name="표준 2 3 7 12" xfId="24999" xr:uid="{00000000-0005-0000-0000-0000A6610000}"/>
    <cellStyle name="표준 2 3 7 13" xfId="25000" xr:uid="{00000000-0005-0000-0000-0000A7610000}"/>
    <cellStyle name="표준 2 3 7 2" xfId="25001" xr:uid="{00000000-0005-0000-0000-0000A8610000}"/>
    <cellStyle name="표준 2 3 7 2 10" xfId="25002" xr:uid="{00000000-0005-0000-0000-0000A9610000}"/>
    <cellStyle name="표준 2 3 7 2 11" xfId="25003" xr:uid="{00000000-0005-0000-0000-0000AA610000}"/>
    <cellStyle name="표준 2 3 7 2 2" xfId="25004" xr:uid="{00000000-0005-0000-0000-0000AB610000}"/>
    <cellStyle name="표준 2 3 7 2 2 2" xfId="25005" xr:uid="{00000000-0005-0000-0000-0000AC610000}"/>
    <cellStyle name="표준 2 3 7 2 2 2 2" xfId="25006" xr:uid="{00000000-0005-0000-0000-0000AD610000}"/>
    <cellStyle name="표준 2 3 7 2 2 2 2 2" xfId="25007" xr:uid="{00000000-0005-0000-0000-0000AE610000}"/>
    <cellStyle name="표준 2 3 7 2 2 2 2 2 2" xfId="25008" xr:uid="{00000000-0005-0000-0000-0000AF610000}"/>
    <cellStyle name="표준 2 3 7 2 2 2 2 3" xfId="25009" xr:uid="{00000000-0005-0000-0000-0000B0610000}"/>
    <cellStyle name="표준 2 3 7 2 2 2 3" xfId="25010" xr:uid="{00000000-0005-0000-0000-0000B1610000}"/>
    <cellStyle name="표준 2 3 7 2 2 2 3 2" xfId="25011" xr:uid="{00000000-0005-0000-0000-0000B2610000}"/>
    <cellStyle name="표준 2 3 7 2 2 2 3 2 2" xfId="25012" xr:uid="{00000000-0005-0000-0000-0000B3610000}"/>
    <cellStyle name="표준 2 3 7 2 2 2 3 3" xfId="25013" xr:uid="{00000000-0005-0000-0000-0000B4610000}"/>
    <cellStyle name="표준 2 3 7 2 2 2 4" xfId="25014" xr:uid="{00000000-0005-0000-0000-0000B5610000}"/>
    <cellStyle name="표준 2 3 7 2 2 2 4 2" xfId="25015" xr:uid="{00000000-0005-0000-0000-0000B6610000}"/>
    <cellStyle name="표준 2 3 7 2 2 2 4 2 2" xfId="25016" xr:uid="{00000000-0005-0000-0000-0000B7610000}"/>
    <cellStyle name="표준 2 3 7 2 2 2 4 3" xfId="25017" xr:uid="{00000000-0005-0000-0000-0000B8610000}"/>
    <cellStyle name="표준 2 3 7 2 2 2 5" xfId="25018" xr:uid="{00000000-0005-0000-0000-0000B9610000}"/>
    <cellStyle name="표준 2 3 7 2 2 2 5 2" xfId="25019" xr:uid="{00000000-0005-0000-0000-0000BA610000}"/>
    <cellStyle name="표준 2 3 7 2 2 2 6" xfId="25020" xr:uid="{00000000-0005-0000-0000-0000BB610000}"/>
    <cellStyle name="표준 2 3 7 2 2 3" xfId="25021" xr:uid="{00000000-0005-0000-0000-0000BC610000}"/>
    <cellStyle name="표준 2 3 7 2 2 3 2" xfId="25022" xr:uid="{00000000-0005-0000-0000-0000BD610000}"/>
    <cellStyle name="표준 2 3 7 2 2 3 2 2" xfId="25023" xr:uid="{00000000-0005-0000-0000-0000BE610000}"/>
    <cellStyle name="표준 2 3 7 2 2 3 3" xfId="25024" xr:uid="{00000000-0005-0000-0000-0000BF610000}"/>
    <cellStyle name="표준 2 3 7 2 2 4" xfId="25025" xr:uid="{00000000-0005-0000-0000-0000C0610000}"/>
    <cellStyle name="표준 2 3 7 2 2 4 2" xfId="25026" xr:uid="{00000000-0005-0000-0000-0000C1610000}"/>
    <cellStyle name="표준 2 3 7 2 2 4 2 2" xfId="25027" xr:uid="{00000000-0005-0000-0000-0000C2610000}"/>
    <cellStyle name="표준 2 3 7 2 2 4 3" xfId="25028" xr:uid="{00000000-0005-0000-0000-0000C3610000}"/>
    <cellStyle name="표준 2 3 7 2 2 5" xfId="25029" xr:uid="{00000000-0005-0000-0000-0000C4610000}"/>
    <cellStyle name="표준 2 3 7 2 2 5 2" xfId="25030" xr:uid="{00000000-0005-0000-0000-0000C5610000}"/>
    <cellStyle name="표준 2 3 7 2 2 5 2 2" xfId="25031" xr:uid="{00000000-0005-0000-0000-0000C6610000}"/>
    <cellStyle name="표준 2 3 7 2 2 5 3" xfId="25032" xr:uid="{00000000-0005-0000-0000-0000C7610000}"/>
    <cellStyle name="표준 2 3 7 2 2 6" xfId="25033" xr:uid="{00000000-0005-0000-0000-0000C8610000}"/>
    <cellStyle name="표준 2 3 7 2 2 6 2" xfId="25034" xr:uid="{00000000-0005-0000-0000-0000C9610000}"/>
    <cellStyle name="표준 2 3 7 2 2 6 2 2" xfId="25035" xr:uid="{00000000-0005-0000-0000-0000CA610000}"/>
    <cellStyle name="표준 2 3 7 2 2 6 3" xfId="25036" xr:uid="{00000000-0005-0000-0000-0000CB610000}"/>
    <cellStyle name="표준 2 3 7 2 2 7" xfId="25037" xr:uid="{00000000-0005-0000-0000-0000CC610000}"/>
    <cellStyle name="표준 2 3 7 2 2 7 2" xfId="25038" xr:uid="{00000000-0005-0000-0000-0000CD610000}"/>
    <cellStyle name="표준 2 3 7 2 2 8" xfId="25039" xr:uid="{00000000-0005-0000-0000-0000CE610000}"/>
    <cellStyle name="표준 2 3 7 2 2 9" xfId="25040" xr:uid="{00000000-0005-0000-0000-0000CF610000}"/>
    <cellStyle name="표준 2 3 7 2 3" xfId="25041" xr:uid="{00000000-0005-0000-0000-0000D0610000}"/>
    <cellStyle name="표준 2 3 7 2 3 2" xfId="25042" xr:uid="{00000000-0005-0000-0000-0000D1610000}"/>
    <cellStyle name="표준 2 3 7 2 3 2 2" xfId="25043" xr:uid="{00000000-0005-0000-0000-0000D2610000}"/>
    <cellStyle name="표준 2 3 7 2 3 2 2 2" xfId="25044" xr:uid="{00000000-0005-0000-0000-0000D3610000}"/>
    <cellStyle name="표준 2 3 7 2 3 2 3" xfId="25045" xr:uid="{00000000-0005-0000-0000-0000D4610000}"/>
    <cellStyle name="표준 2 3 7 2 3 3" xfId="25046" xr:uid="{00000000-0005-0000-0000-0000D5610000}"/>
    <cellStyle name="표준 2 3 7 2 3 3 2" xfId="25047" xr:uid="{00000000-0005-0000-0000-0000D6610000}"/>
    <cellStyle name="표준 2 3 7 2 3 3 2 2" xfId="25048" xr:uid="{00000000-0005-0000-0000-0000D7610000}"/>
    <cellStyle name="표준 2 3 7 2 3 3 3" xfId="25049" xr:uid="{00000000-0005-0000-0000-0000D8610000}"/>
    <cellStyle name="표준 2 3 7 2 3 4" xfId="25050" xr:uid="{00000000-0005-0000-0000-0000D9610000}"/>
    <cellStyle name="표준 2 3 7 2 3 4 2" xfId="25051" xr:uid="{00000000-0005-0000-0000-0000DA610000}"/>
    <cellStyle name="표준 2 3 7 2 3 4 2 2" xfId="25052" xr:uid="{00000000-0005-0000-0000-0000DB610000}"/>
    <cellStyle name="표준 2 3 7 2 3 4 3" xfId="25053" xr:uid="{00000000-0005-0000-0000-0000DC610000}"/>
    <cellStyle name="표준 2 3 7 2 3 5" xfId="25054" xr:uid="{00000000-0005-0000-0000-0000DD610000}"/>
    <cellStyle name="표준 2 3 7 2 3 5 2" xfId="25055" xr:uid="{00000000-0005-0000-0000-0000DE610000}"/>
    <cellStyle name="표준 2 3 7 2 3 6" xfId="25056" xr:uid="{00000000-0005-0000-0000-0000DF610000}"/>
    <cellStyle name="표준 2 3 7 2 4" xfId="25057" xr:uid="{00000000-0005-0000-0000-0000E0610000}"/>
    <cellStyle name="표준 2 3 7 2 4 2" xfId="25058" xr:uid="{00000000-0005-0000-0000-0000E1610000}"/>
    <cellStyle name="표준 2 3 7 2 4 2 2" xfId="25059" xr:uid="{00000000-0005-0000-0000-0000E2610000}"/>
    <cellStyle name="표준 2 3 7 2 4 2 2 2" xfId="25060" xr:uid="{00000000-0005-0000-0000-0000E3610000}"/>
    <cellStyle name="표준 2 3 7 2 4 2 3" xfId="25061" xr:uid="{00000000-0005-0000-0000-0000E4610000}"/>
    <cellStyle name="표준 2 3 7 2 4 3" xfId="25062" xr:uid="{00000000-0005-0000-0000-0000E5610000}"/>
    <cellStyle name="표준 2 3 7 2 4 3 2" xfId="25063" xr:uid="{00000000-0005-0000-0000-0000E6610000}"/>
    <cellStyle name="표준 2 3 7 2 4 3 2 2" xfId="25064" xr:uid="{00000000-0005-0000-0000-0000E7610000}"/>
    <cellStyle name="표준 2 3 7 2 4 3 3" xfId="25065" xr:uid="{00000000-0005-0000-0000-0000E8610000}"/>
    <cellStyle name="표준 2 3 7 2 4 4" xfId="25066" xr:uid="{00000000-0005-0000-0000-0000E9610000}"/>
    <cellStyle name="표준 2 3 7 2 4 4 2" xfId="25067" xr:uid="{00000000-0005-0000-0000-0000EA610000}"/>
    <cellStyle name="표준 2 3 7 2 4 4 2 2" xfId="25068" xr:uid="{00000000-0005-0000-0000-0000EB610000}"/>
    <cellStyle name="표준 2 3 7 2 4 4 3" xfId="25069" xr:uid="{00000000-0005-0000-0000-0000EC610000}"/>
    <cellStyle name="표준 2 3 7 2 4 5" xfId="25070" xr:uid="{00000000-0005-0000-0000-0000ED610000}"/>
    <cellStyle name="표준 2 3 7 2 4 5 2" xfId="25071" xr:uid="{00000000-0005-0000-0000-0000EE610000}"/>
    <cellStyle name="표준 2 3 7 2 4 6" xfId="25072" xr:uid="{00000000-0005-0000-0000-0000EF610000}"/>
    <cellStyle name="표준 2 3 7 2 5" xfId="25073" xr:uid="{00000000-0005-0000-0000-0000F0610000}"/>
    <cellStyle name="표준 2 3 7 2 5 2" xfId="25074" xr:uid="{00000000-0005-0000-0000-0000F1610000}"/>
    <cellStyle name="표준 2 3 7 2 5 2 2" xfId="25075" xr:uid="{00000000-0005-0000-0000-0000F2610000}"/>
    <cellStyle name="표준 2 3 7 2 5 3" xfId="25076" xr:uid="{00000000-0005-0000-0000-0000F3610000}"/>
    <cellStyle name="표준 2 3 7 2 6" xfId="25077" xr:uid="{00000000-0005-0000-0000-0000F4610000}"/>
    <cellStyle name="표준 2 3 7 2 6 2" xfId="25078" xr:uid="{00000000-0005-0000-0000-0000F5610000}"/>
    <cellStyle name="표준 2 3 7 2 6 2 2" xfId="25079" xr:uid="{00000000-0005-0000-0000-0000F6610000}"/>
    <cellStyle name="표준 2 3 7 2 6 3" xfId="25080" xr:uid="{00000000-0005-0000-0000-0000F7610000}"/>
    <cellStyle name="표준 2 3 7 2 7" xfId="25081" xr:uid="{00000000-0005-0000-0000-0000F8610000}"/>
    <cellStyle name="표준 2 3 7 2 7 2" xfId="25082" xr:uid="{00000000-0005-0000-0000-0000F9610000}"/>
    <cellStyle name="표준 2 3 7 2 7 2 2" xfId="25083" xr:uid="{00000000-0005-0000-0000-0000FA610000}"/>
    <cellStyle name="표준 2 3 7 2 7 3" xfId="25084" xr:uid="{00000000-0005-0000-0000-0000FB610000}"/>
    <cellStyle name="표준 2 3 7 2 8" xfId="25085" xr:uid="{00000000-0005-0000-0000-0000FC610000}"/>
    <cellStyle name="표준 2 3 7 2 8 2" xfId="25086" xr:uid="{00000000-0005-0000-0000-0000FD610000}"/>
    <cellStyle name="표준 2 3 7 2 8 2 2" xfId="25087" xr:uid="{00000000-0005-0000-0000-0000FE610000}"/>
    <cellStyle name="표준 2 3 7 2 8 3" xfId="25088" xr:uid="{00000000-0005-0000-0000-0000FF610000}"/>
    <cellStyle name="표준 2 3 7 2 9" xfId="25089" xr:uid="{00000000-0005-0000-0000-000000620000}"/>
    <cellStyle name="표준 2 3 7 2 9 2" xfId="25090" xr:uid="{00000000-0005-0000-0000-000001620000}"/>
    <cellStyle name="표준 2 3 7 3" xfId="25091" xr:uid="{00000000-0005-0000-0000-000002620000}"/>
    <cellStyle name="표준 2 3 7 3 10" xfId="25092" xr:uid="{00000000-0005-0000-0000-000003620000}"/>
    <cellStyle name="표준 2 3 7 3 2" xfId="25093" xr:uid="{00000000-0005-0000-0000-000004620000}"/>
    <cellStyle name="표준 2 3 7 3 2 2" xfId="25094" xr:uid="{00000000-0005-0000-0000-000005620000}"/>
    <cellStyle name="표준 2 3 7 3 2 2 2" xfId="25095" xr:uid="{00000000-0005-0000-0000-000006620000}"/>
    <cellStyle name="표준 2 3 7 3 2 2 2 2" xfId="25096" xr:uid="{00000000-0005-0000-0000-000007620000}"/>
    <cellStyle name="표준 2 3 7 3 2 2 2 2 2" xfId="25097" xr:uid="{00000000-0005-0000-0000-000008620000}"/>
    <cellStyle name="표준 2 3 7 3 2 2 2 3" xfId="25098" xr:uid="{00000000-0005-0000-0000-000009620000}"/>
    <cellStyle name="표준 2 3 7 3 2 2 3" xfId="25099" xr:uid="{00000000-0005-0000-0000-00000A620000}"/>
    <cellStyle name="표준 2 3 7 3 2 2 3 2" xfId="25100" xr:uid="{00000000-0005-0000-0000-00000B620000}"/>
    <cellStyle name="표준 2 3 7 3 2 2 3 2 2" xfId="25101" xr:uid="{00000000-0005-0000-0000-00000C620000}"/>
    <cellStyle name="표준 2 3 7 3 2 2 3 3" xfId="25102" xr:uid="{00000000-0005-0000-0000-00000D620000}"/>
    <cellStyle name="표준 2 3 7 3 2 2 4" xfId="25103" xr:uid="{00000000-0005-0000-0000-00000E620000}"/>
    <cellStyle name="표준 2 3 7 3 2 2 4 2" xfId="25104" xr:uid="{00000000-0005-0000-0000-00000F620000}"/>
    <cellStyle name="표준 2 3 7 3 2 2 4 2 2" xfId="25105" xr:uid="{00000000-0005-0000-0000-000010620000}"/>
    <cellStyle name="표준 2 3 7 3 2 2 4 3" xfId="25106" xr:uid="{00000000-0005-0000-0000-000011620000}"/>
    <cellStyle name="표준 2 3 7 3 2 2 5" xfId="25107" xr:uid="{00000000-0005-0000-0000-000012620000}"/>
    <cellStyle name="표준 2 3 7 3 2 2 5 2" xfId="25108" xr:uid="{00000000-0005-0000-0000-000013620000}"/>
    <cellStyle name="표준 2 3 7 3 2 2 6" xfId="25109" xr:uid="{00000000-0005-0000-0000-000014620000}"/>
    <cellStyle name="표준 2 3 7 3 2 3" xfId="25110" xr:uid="{00000000-0005-0000-0000-000015620000}"/>
    <cellStyle name="표준 2 3 7 3 2 3 2" xfId="25111" xr:uid="{00000000-0005-0000-0000-000016620000}"/>
    <cellStyle name="표준 2 3 7 3 2 3 2 2" xfId="25112" xr:uid="{00000000-0005-0000-0000-000017620000}"/>
    <cellStyle name="표준 2 3 7 3 2 3 3" xfId="25113" xr:uid="{00000000-0005-0000-0000-000018620000}"/>
    <cellStyle name="표준 2 3 7 3 2 4" xfId="25114" xr:uid="{00000000-0005-0000-0000-000019620000}"/>
    <cellStyle name="표준 2 3 7 3 2 4 2" xfId="25115" xr:uid="{00000000-0005-0000-0000-00001A620000}"/>
    <cellStyle name="표준 2 3 7 3 2 4 2 2" xfId="25116" xr:uid="{00000000-0005-0000-0000-00001B620000}"/>
    <cellStyle name="표준 2 3 7 3 2 4 3" xfId="25117" xr:uid="{00000000-0005-0000-0000-00001C620000}"/>
    <cellStyle name="표준 2 3 7 3 2 5" xfId="25118" xr:uid="{00000000-0005-0000-0000-00001D620000}"/>
    <cellStyle name="표준 2 3 7 3 2 5 2" xfId="25119" xr:uid="{00000000-0005-0000-0000-00001E620000}"/>
    <cellStyle name="표준 2 3 7 3 2 5 2 2" xfId="25120" xr:uid="{00000000-0005-0000-0000-00001F620000}"/>
    <cellStyle name="표준 2 3 7 3 2 5 3" xfId="25121" xr:uid="{00000000-0005-0000-0000-000020620000}"/>
    <cellStyle name="표준 2 3 7 3 2 6" xfId="25122" xr:uid="{00000000-0005-0000-0000-000021620000}"/>
    <cellStyle name="표준 2 3 7 3 2 6 2" xfId="25123" xr:uid="{00000000-0005-0000-0000-000022620000}"/>
    <cellStyle name="표준 2 3 7 3 2 7" xfId="25124" xr:uid="{00000000-0005-0000-0000-000023620000}"/>
    <cellStyle name="표준 2 3 7 3 2 8" xfId="25125" xr:uid="{00000000-0005-0000-0000-000024620000}"/>
    <cellStyle name="표준 2 3 7 3 3" xfId="25126" xr:uid="{00000000-0005-0000-0000-000025620000}"/>
    <cellStyle name="표준 2 3 7 3 3 2" xfId="25127" xr:uid="{00000000-0005-0000-0000-000026620000}"/>
    <cellStyle name="표준 2 3 7 3 3 2 2" xfId="25128" xr:uid="{00000000-0005-0000-0000-000027620000}"/>
    <cellStyle name="표준 2 3 7 3 3 2 2 2" xfId="25129" xr:uid="{00000000-0005-0000-0000-000028620000}"/>
    <cellStyle name="표준 2 3 7 3 3 2 3" xfId="25130" xr:uid="{00000000-0005-0000-0000-000029620000}"/>
    <cellStyle name="표준 2 3 7 3 3 3" xfId="25131" xr:uid="{00000000-0005-0000-0000-00002A620000}"/>
    <cellStyle name="표준 2 3 7 3 3 3 2" xfId="25132" xr:uid="{00000000-0005-0000-0000-00002B620000}"/>
    <cellStyle name="표준 2 3 7 3 3 3 2 2" xfId="25133" xr:uid="{00000000-0005-0000-0000-00002C620000}"/>
    <cellStyle name="표준 2 3 7 3 3 3 3" xfId="25134" xr:uid="{00000000-0005-0000-0000-00002D620000}"/>
    <cellStyle name="표준 2 3 7 3 3 4" xfId="25135" xr:uid="{00000000-0005-0000-0000-00002E620000}"/>
    <cellStyle name="표준 2 3 7 3 3 4 2" xfId="25136" xr:uid="{00000000-0005-0000-0000-00002F620000}"/>
    <cellStyle name="표준 2 3 7 3 3 4 2 2" xfId="25137" xr:uid="{00000000-0005-0000-0000-000030620000}"/>
    <cellStyle name="표준 2 3 7 3 3 4 3" xfId="25138" xr:uid="{00000000-0005-0000-0000-000031620000}"/>
    <cellStyle name="표준 2 3 7 3 3 5" xfId="25139" xr:uid="{00000000-0005-0000-0000-000032620000}"/>
    <cellStyle name="표준 2 3 7 3 3 5 2" xfId="25140" xr:uid="{00000000-0005-0000-0000-000033620000}"/>
    <cellStyle name="표준 2 3 7 3 3 6" xfId="25141" xr:uid="{00000000-0005-0000-0000-000034620000}"/>
    <cellStyle name="표준 2 3 7 3 4" xfId="25142" xr:uid="{00000000-0005-0000-0000-000035620000}"/>
    <cellStyle name="표준 2 3 7 3 4 2" xfId="25143" xr:uid="{00000000-0005-0000-0000-000036620000}"/>
    <cellStyle name="표준 2 3 7 3 4 2 2" xfId="25144" xr:uid="{00000000-0005-0000-0000-000037620000}"/>
    <cellStyle name="표준 2 3 7 3 4 3" xfId="25145" xr:uid="{00000000-0005-0000-0000-000038620000}"/>
    <cellStyle name="표준 2 3 7 3 5" xfId="25146" xr:uid="{00000000-0005-0000-0000-000039620000}"/>
    <cellStyle name="표준 2 3 7 3 5 2" xfId="25147" xr:uid="{00000000-0005-0000-0000-00003A620000}"/>
    <cellStyle name="표준 2 3 7 3 5 2 2" xfId="25148" xr:uid="{00000000-0005-0000-0000-00003B620000}"/>
    <cellStyle name="표준 2 3 7 3 5 3" xfId="25149" xr:uid="{00000000-0005-0000-0000-00003C620000}"/>
    <cellStyle name="표준 2 3 7 3 6" xfId="25150" xr:uid="{00000000-0005-0000-0000-00003D620000}"/>
    <cellStyle name="표준 2 3 7 3 6 2" xfId="25151" xr:uid="{00000000-0005-0000-0000-00003E620000}"/>
    <cellStyle name="표준 2 3 7 3 6 2 2" xfId="25152" xr:uid="{00000000-0005-0000-0000-00003F620000}"/>
    <cellStyle name="표준 2 3 7 3 6 3" xfId="25153" xr:uid="{00000000-0005-0000-0000-000040620000}"/>
    <cellStyle name="표준 2 3 7 3 7" xfId="25154" xr:uid="{00000000-0005-0000-0000-000041620000}"/>
    <cellStyle name="표준 2 3 7 3 7 2" xfId="25155" xr:uid="{00000000-0005-0000-0000-000042620000}"/>
    <cellStyle name="표준 2 3 7 3 7 2 2" xfId="25156" xr:uid="{00000000-0005-0000-0000-000043620000}"/>
    <cellStyle name="표준 2 3 7 3 7 3" xfId="25157" xr:uid="{00000000-0005-0000-0000-000044620000}"/>
    <cellStyle name="표준 2 3 7 3 8" xfId="25158" xr:uid="{00000000-0005-0000-0000-000045620000}"/>
    <cellStyle name="표준 2 3 7 3 8 2" xfId="25159" xr:uid="{00000000-0005-0000-0000-000046620000}"/>
    <cellStyle name="표준 2 3 7 3 9" xfId="25160" xr:uid="{00000000-0005-0000-0000-000047620000}"/>
    <cellStyle name="표준 2 3 7 4" xfId="25161" xr:uid="{00000000-0005-0000-0000-000048620000}"/>
    <cellStyle name="표준 2 3 7 4 2" xfId="25162" xr:uid="{00000000-0005-0000-0000-000049620000}"/>
    <cellStyle name="표준 2 3 7 4 2 2" xfId="25163" xr:uid="{00000000-0005-0000-0000-00004A620000}"/>
    <cellStyle name="표준 2 3 7 4 2 2 2" xfId="25164" xr:uid="{00000000-0005-0000-0000-00004B620000}"/>
    <cellStyle name="표준 2 3 7 4 2 2 2 2" xfId="25165" xr:uid="{00000000-0005-0000-0000-00004C620000}"/>
    <cellStyle name="표준 2 3 7 4 2 2 3" xfId="25166" xr:uid="{00000000-0005-0000-0000-00004D620000}"/>
    <cellStyle name="표준 2 3 7 4 2 3" xfId="25167" xr:uid="{00000000-0005-0000-0000-00004E620000}"/>
    <cellStyle name="표준 2 3 7 4 2 3 2" xfId="25168" xr:uid="{00000000-0005-0000-0000-00004F620000}"/>
    <cellStyle name="표준 2 3 7 4 2 3 2 2" xfId="25169" xr:uid="{00000000-0005-0000-0000-000050620000}"/>
    <cellStyle name="표준 2 3 7 4 2 3 3" xfId="25170" xr:uid="{00000000-0005-0000-0000-000051620000}"/>
    <cellStyle name="표준 2 3 7 4 2 4" xfId="25171" xr:uid="{00000000-0005-0000-0000-000052620000}"/>
    <cellStyle name="표준 2 3 7 4 2 4 2" xfId="25172" xr:uid="{00000000-0005-0000-0000-000053620000}"/>
    <cellStyle name="표준 2 3 7 4 2 4 2 2" xfId="25173" xr:uid="{00000000-0005-0000-0000-000054620000}"/>
    <cellStyle name="표준 2 3 7 4 2 4 3" xfId="25174" xr:uid="{00000000-0005-0000-0000-000055620000}"/>
    <cellStyle name="표준 2 3 7 4 2 5" xfId="25175" xr:uid="{00000000-0005-0000-0000-000056620000}"/>
    <cellStyle name="표준 2 3 7 4 2 5 2" xfId="25176" xr:uid="{00000000-0005-0000-0000-000057620000}"/>
    <cellStyle name="표준 2 3 7 4 2 6" xfId="25177" xr:uid="{00000000-0005-0000-0000-000058620000}"/>
    <cellStyle name="표준 2 3 7 4 3" xfId="25178" xr:uid="{00000000-0005-0000-0000-000059620000}"/>
    <cellStyle name="표준 2 3 7 4 3 2" xfId="25179" xr:uid="{00000000-0005-0000-0000-00005A620000}"/>
    <cellStyle name="표준 2 3 7 4 3 2 2" xfId="25180" xr:uid="{00000000-0005-0000-0000-00005B620000}"/>
    <cellStyle name="표준 2 3 7 4 3 3" xfId="25181" xr:uid="{00000000-0005-0000-0000-00005C620000}"/>
    <cellStyle name="표준 2 3 7 4 4" xfId="25182" xr:uid="{00000000-0005-0000-0000-00005D620000}"/>
    <cellStyle name="표준 2 3 7 4 4 2" xfId="25183" xr:uid="{00000000-0005-0000-0000-00005E620000}"/>
    <cellStyle name="표준 2 3 7 4 4 2 2" xfId="25184" xr:uid="{00000000-0005-0000-0000-00005F620000}"/>
    <cellStyle name="표준 2 3 7 4 4 3" xfId="25185" xr:uid="{00000000-0005-0000-0000-000060620000}"/>
    <cellStyle name="표준 2 3 7 4 5" xfId="25186" xr:uid="{00000000-0005-0000-0000-000061620000}"/>
    <cellStyle name="표준 2 3 7 4 5 2" xfId="25187" xr:uid="{00000000-0005-0000-0000-000062620000}"/>
    <cellStyle name="표준 2 3 7 4 5 2 2" xfId="25188" xr:uid="{00000000-0005-0000-0000-000063620000}"/>
    <cellStyle name="표준 2 3 7 4 5 3" xfId="25189" xr:uid="{00000000-0005-0000-0000-000064620000}"/>
    <cellStyle name="표준 2 3 7 4 6" xfId="25190" xr:uid="{00000000-0005-0000-0000-000065620000}"/>
    <cellStyle name="표준 2 3 7 4 6 2" xfId="25191" xr:uid="{00000000-0005-0000-0000-000066620000}"/>
    <cellStyle name="표준 2 3 7 4 7" xfId="25192" xr:uid="{00000000-0005-0000-0000-000067620000}"/>
    <cellStyle name="표준 2 3 7 4 8" xfId="25193" xr:uid="{00000000-0005-0000-0000-000068620000}"/>
    <cellStyle name="표준 2 3 7 5" xfId="25194" xr:uid="{00000000-0005-0000-0000-000069620000}"/>
    <cellStyle name="표준 2 3 7 5 2" xfId="25195" xr:uid="{00000000-0005-0000-0000-00006A620000}"/>
    <cellStyle name="표준 2 3 7 5 2 2" xfId="25196" xr:uid="{00000000-0005-0000-0000-00006B620000}"/>
    <cellStyle name="표준 2 3 7 5 2 2 2" xfId="25197" xr:uid="{00000000-0005-0000-0000-00006C620000}"/>
    <cellStyle name="표준 2 3 7 5 2 3" xfId="25198" xr:uid="{00000000-0005-0000-0000-00006D620000}"/>
    <cellStyle name="표준 2 3 7 5 3" xfId="25199" xr:uid="{00000000-0005-0000-0000-00006E620000}"/>
    <cellStyle name="표준 2 3 7 5 3 2" xfId="25200" xr:uid="{00000000-0005-0000-0000-00006F620000}"/>
    <cellStyle name="표준 2 3 7 5 3 2 2" xfId="25201" xr:uid="{00000000-0005-0000-0000-000070620000}"/>
    <cellStyle name="표준 2 3 7 5 3 3" xfId="25202" xr:uid="{00000000-0005-0000-0000-000071620000}"/>
    <cellStyle name="표준 2 3 7 5 4" xfId="25203" xr:uid="{00000000-0005-0000-0000-000072620000}"/>
    <cellStyle name="표준 2 3 7 5 4 2" xfId="25204" xr:uid="{00000000-0005-0000-0000-000073620000}"/>
    <cellStyle name="표준 2 3 7 5 4 2 2" xfId="25205" xr:uid="{00000000-0005-0000-0000-000074620000}"/>
    <cellStyle name="표준 2 3 7 5 4 3" xfId="25206" xr:uid="{00000000-0005-0000-0000-000075620000}"/>
    <cellStyle name="표준 2 3 7 5 5" xfId="25207" xr:uid="{00000000-0005-0000-0000-000076620000}"/>
    <cellStyle name="표준 2 3 7 5 5 2" xfId="25208" xr:uid="{00000000-0005-0000-0000-000077620000}"/>
    <cellStyle name="표준 2 3 7 5 6" xfId="25209" xr:uid="{00000000-0005-0000-0000-000078620000}"/>
    <cellStyle name="표준 2 3 7 6" xfId="25210" xr:uid="{00000000-0005-0000-0000-000079620000}"/>
    <cellStyle name="표준 2 3 7 6 2" xfId="25211" xr:uid="{00000000-0005-0000-0000-00007A620000}"/>
    <cellStyle name="표준 2 3 7 6 2 2" xfId="25212" xr:uid="{00000000-0005-0000-0000-00007B620000}"/>
    <cellStyle name="표준 2 3 7 6 2 2 2" xfId="25213" xr:uid="{00000000-0005-0000-0000-00007C620000}"/>
    <cellStyle name="표준 2 3 7 6 2 3" xfId="25214" xr:uid="{00000000-0005-0000-0000-00007D620000}"/>
    <cellStyle name="표준 2 3 7 6 3" xfId="25215" xr:uid="{00000000-0005-0000-0000-00007E620000}"/>
    <cellStyle name="표준 2 3 7 6 3 2" xfId="25216" xr:uid="{00000000-0005-0000-0000-00007F620000}"/>
    <cellStyle name="표준 2 3 7 6 3 2 2" xfId="25217" xr:uid="{00000000-0005-0000-0000-000080620000}"/>
    <cellStyle name="표준 2 3 7 6 3 3" xfId="25218" xr:uid="{00000000-0005-0000-0000-000081620000}"/>
    <cellStyle name="표준 2 3 7 6 4" xfId="25219" xr:uid="{00000000-0005-0000-0000-000082620000}"/>
    <cellStyle name="표준 2 3 7 6 4 2" xfId="25220" xr:uid="{00000000-0005-0000-0000-000083620000}"/>
    <cellStyle name="표준 2 3 7 6 4 2 2" xfId="25221" xr:uid="{00000000-0005-0000-0000-000084620000}"/>
    <cellStyle name="표준 2 3 7 6 4 3" xfId="25222" xr:uid="{00000000-0005-0000-0000-000085620000}"/>
    <cellStyle name="표준 2 3 7 6 5" xfId="25223" xr:uid="{00000000-0005-0000-0000-000086620000}"/>
    <cellStyle name="표준 2 3 7 6 5 2" xfId="25224" xr:uid="{00000000-0005-0000-0000-000087620000}"/>
    <cellStyle name="표준 2 3 7 6 6" xfId="25225" xr:uid="{00000000-0005-0000-0000-000088620000}"/>
    <cellStyle name="표준 2 3 7 7" xfId="25226" xr:uid="{00000000-0005-0000-0000-000089620000}"/>
    <cellStyle name="표준 2 3 7 7 2" xfId="25227" xr:uid="{00000000-0005-0000-0000-00008A620000}"/>
    <cellStyle name="표준 2 3 7 7 2 2" xfId="25228" xr:uid="{00000000-0005-0000-0000-00008B620000}"/>
    <cellStyle name="표준 2 3 7 7 3" xfId="25229" xr:uid="{00000000-0005-0000-0000-00008C620000}"/>
    <cellStyle name="표준 2 3 7 8" xfId="25230" xr:uid="{00000000-0005-0000-0000-00008D620000}"/>
    <cellStyle name="표준 2 3 7 8 2" xfId="25231" xr:uid="{00000000-0005-0000-0000-00008E620000}"/>
    <cellStyle name="표준 2 3 7 8 2 2" xfId="25232" xr:uid="{00000000-0005-0000-0000-00008F620000}"/>
    <cellStyle name="표준 2 3 7 8 3" xfId="25233" xr:uid="{00000000-0005-0000-0000-000090620000}"/>
    <cellStyle name="표준 2 3 7 9" xfId="25234" xr:uid="{00000000-0005-0000-0000-000091620000}"/>
    <cellStyle name="표준 2 3 7 9 2" xfId="25235" xr:uid="{00000000-0005-0000-0000-000092620000}"/>
    <cellStyle name="표준 2 3 7 9 2 2" xfId="25236" xr:uid="{00000000-0005-0000-0000-000093620000}"/>
    <cellStyle name="표준 2 3 7 9 3" xfId="25237" xr:uid="{00000000-0005-0000-0000-000094620000}"/>
    <cellStyle name="표준 2 3 8" xfId="25238" xr:uid="{00000000-0005-0000-0000-000095620000}"/>
    <cellStyle name="표준 2 3 8 10" xfId="25239" xr:uid="{00000000-0005-0000-0000-000096620000}"/>
    <cellStyle name="표준 2 3 8 10 2" xfId="25240" xr:uid="{00000000-0005-0000-0000-000097620000}"/>
    <cellStyle name="표준 2 3 8 11" xfId="25241" xr:uid="{00000000-0005-0000-0000-000098620000}"/>
    <cellStyle name="표준 2 3 8 12" xfId="25242" xr:uid="{00000000-0005-0000-0000-000099620000}"/>
    <cellStyle name="표준 2 3 8 2" xfId="25243" xr:uid="{00000000-0005-0000-0000-00009A620000}"/>
    <cellStyle name="표준 2 3 8 2 2" xfId="25244" xr:uid="{00000000-0005-0000-0000-00009B620000}"/>
    <cellStyle name="표준 2 3 8 2 2 2" xfId="25245" xr:uid="{00000000-0005-0000-0000-00009C620000}"/>
    <cellStyle name="표준 2 3 8 2 2 2 2" xfId="25246" xr:uid="{00000000-0005-0000-0000-00009D620000}"/>
    <cellStyle name="표준 2 3 8 2 2 2 2 2" xfId="25247" xr:uid="{00000000-0005-0000-0000-00009E620000}"/>
    <cellStyle name="표준 2 3 8 2 2 2 3" xfId="25248" xr:uid="{00000000-0005-0000-0000-00009F620000}"/>
    <cellStyle name="표준 2 3 8 2 2 3" xfId="25249" xr:uid="{00000000-0005-0000-0000-0000A0620000}"/>
    <cellStyle name="표준 2 3 8 2 2 3 2" xfId="25250" xr:uid="{00000000-0005-0000-0000-0000A1620000}"/>
    <cellStyle name="표준 2 3 8 2 2 3 2 2" xfId="25251" xr:uid="{00000000-0005-0000-0000-0000A2620000}"/>
    <cellStyle name="표준 2 3 8 2 2 3 3" xfId="25252" xr:uid="{00000000-0005-0000-0000-0000A3620000}"/>
    <cellStyle name="표준 2 3 8 2 2 4" xfId="25253" xr:uid="{00000000-0005-0000-0000-0000A4620000}"/>
    <cellStyle name="표준 2 3 8 2 2 4 2" xfId="25254" xr:uid="{00000000-0005-0000-0000-0000A5620000}"/>
    <cellStyle name="표준 2 3 8 2 2 4 2 2" xfId="25255" xr:uid="{00000000-0005-0000-0000-0000A6620000}"/>
    <cellStyle name="표준 2 3 8 2 2 4 3" xfId="25256" xr:uid="{00000000-0005-0000-0000-0000A7620000}"/>
    <cellStyle name="표준 2 3 8 2 2 5" xfId="25257" xr:uid="{00000000-0005-0000-0000-0000A8620000}"/>
    <cellStyle name="표준 2 3 8 2 2 5 2" xfId="25258" xr:uid="{00000000-0005-0000-0000-0000A9620000}"/>
    <cellStyle name="표준 2 3 8 2 2 6" xfId="25259" xr:uid="{00000000-0005-0000-0000-0000AA620000}"/>
    <cellStyle name="표준 2 3 8 2 3" xfId="25260" xr:uid="{00000000-0005-0000-0000-0000AB620000}"/>
    <cellStyle name="표준 2 3 8 2 3 2" xfId="25261" xr:uid="{00000000-0005-0000-0000-0000AC620000}"/>
    <cellStyle name="표준 2 3 8 2 3 2 2" xfId="25262" xr:uid="{00000000-0005-0000-0000-0000AD620000}"/>
    <cellStyle name="표준 2 3 8 2 3 3" xfId="25263" xr:uid="{00000000-0005-0000-0000-0000AE620000}"/>
    <cellStyle name="표준 2 3 8 2 4" xfId="25264" xr:uid="{00000000-0005-0000-0000-0000AF620000}"/>
    <cellStyle name="표준 2 3 8 2 4 2" xfId="25265" xr:uid="{00000000-0005-0000-0000-0000B0620000}"/>
    <cellStyle name="표준 2 3 8 2 4 2 2" xfId="25266" xr:uid="{00000000-0005-0000-0000-0000B1620000}"/>
    <cellStyle name="표준 2 3 8 2 4 3" xfId="25267" xr:uid="{00000000-0005-0000-0000-0000B2620000}"/>
    <cellStyle name="표준 2 3 8 2 5" xfId="25268" xr:uid="{00000000-0005-0000-0000-0000B3620000}"/>
    <cellStyle name="표준 2 3 8 2 5 2" xfId="25269" xr:uid="{00000000-0005-0000-0000-0000B4620000}"/>
    <cellStyle name="표준 2 3 8 2 5 2 2" xfId="25270" xr:uid="{00000000-0005-0000-0000-0000B5620000}"/>
    <cellStyle name="표준 2 3 8 2 5 3" xfId="25271" xr:uid="{00000000-0005-0000-0000-0000B6620000}"/>
    <cellStyle name="표준 2 3 8 2 6" xfId="25272" xr:uid="{00000000-0005-0000-0000-0000B7620000}"/>
    <cellStyle name="표준 2 3 8 2 6 2" xfId="25273" xr:uid="{00000000-0005-0000-0000-0000B8620000}"/>
    <cellStyle name="표준 2 3 8 2 6 2 2" xfId="25274" xr:uid="{00000000-0005-0000-0000-0000B9620000}"/>
    <cellStyle name="표준 2 3 8 2 6 3" xfId="25275" xr:uid="{00000000-0005-0000-0000-0000BA620000}"/>
    <cellStyle name="표준 2 3 8 2 7" xfId="25276" xr:uid="{00000000-0005-0000-0000-0000BB620000}"/>
    <cellStyle name="표준 2 3 8 2 7 2" xfId="25277" xr:uid="{00000000-0005-0000-0000-0000BC620000}"/>
    <cellStyle name="표준 2 3 8 2 8" xfId="25278" xr:uid="{00000000-0005-0000-0000-0000BD620000}"/>
    <cellStyle name="표준 2 3 8 2 9" xfId="25279" xr:uid="{00000000-0005-0000-0000-0000BE620000}"/>
    <cellStyle name="표준 2 3 8 3" xfId="25280" xr:uid="{00000000-0005-0000-0000-0000BF620000}"/>
    <cellStyle name="표준 2 3 8 3 2" xfId="25281" xr:uid="{00000000-0005-0000-0000-0000C0620000}"/>
    <cellStyle name="표준 2 3 8 3 2 2" xfId="25282" xr:uid="{00000000-0005-0000-0000-0000C1620000}"/>
    <cellStyle name="표준 2 3 8 3 2 2 2" xfId="25283" xr:uid="{00000000-0005-0000-0000-0000C2620000}"/>
    <cellStyle name="표준 2 3 8 3 2 2 2 2" xfId="25284" xr:uid="{00000000-0005-0000-0000-0000C3620000}"/>
    <cellStyle name="표준 2 3 8 3 2 2 3" xfId="25285" xr:uid="{00000000-0005-0000-0000-0000C4620000}"/>
    <cellStyle name="표준 2 3 8 3 2 3" xfId="25286" xr:uid="{00000000-0005-0000-0000-0000C5620000}"/>
    <cellStyle name="표준 2 3 8 3 2 3 2" xfId="25287" xr:uid="{00000000-0005-0000-0000-0000C6620000}"/>
    <cellStyle name="표준 2 3 8 3 2 3 2 2" xfId="25288" xr:uid="{00000000-0005-0000-0000-0000C7620000}"/>
    <cellStyle name="표준 2 3 8 3 2 3 3" xfId="25289" xr:uid="{00000000-0005-0000-0000-0000C8620000}"/>
    <cellStyle name="표준 2 3 8 3 2 4" xfId="25290" xr:uid="{00000000-0005-0000-0000-0000C9620000}"/>
    <cellStyle name="표준 2 3 8 3 2 4 2" xfId="25291" xr:uid="{00000000-0005-0000-0000-0000CA620000}"/>
    <cellStyle name="표준 2 3 8 3 2 4 2 2" xfId="25292" xr:uid="{00000000-0005-0000-0000-0000CB620000}"/>
    <cellStyle name="표준 2 3 8 3 2 4 3" xfId="25293" xr:uid="{00000000-0005-0000-0000-0000CC620000}"/>
    <cellStyle name="표준 2 3 8 3 2 5" xfId="25294" xr:uid="{00000000-0005-0000-0000-0000CD620000}"/>
    <cellStyle name="표준 2 3 8 3 2 5 2" xfId="25295" xr:uid="{00000000-0005-0000-0000-0000CE620000}"/>
    <cellStyle name="표준 2 3 8 3 2 6" xfId="25296" xr:uid="{00000000-0005-0000-0000-0000CF620000}"/>
    <cellStyle name="표준 2 3 8 3 3" xfId="25297" xr:uid="{00000000-0005-0000-0000-0000D0620000}"/>
    <cellStyle name="표준 2 3 8 3 3 2" xfId="25298" xr:uid="{00000000-0005-0000-0000-0000D1620000}"/>
    <cellStyle name="표준 2 3 8 3 3 2 2" xfId="25299" xr:uid="{00000000-0005-0000-0000-0000D2620000}"/>
    <cellStyle name="표준 2 3 8 3 3 3" xfId="25300" xr:uid="{00000000-0005-0000-0000-0000D3620000}"/>
    <cellStyle name="표준 2 3 8 3 4" xfId="25301" xr:uid="{00000000-0005-0000-0000-0000D4620000}"/>
    <cellStyle name="표준 2 3 8 3 4 2" xfId="25302" xr:uid="{00000000-0005-0000-0000-0000D5620000}"/>
    <cellStyle name="표준 2 3 8 3 4 2 2" xfId="25303" xr:uid="{00000000-0005-0000-0000-0000D6620000}"/>
    <cellStyle name="표준 2 3 8 3 4 3" xfId="25304" xr:uid="{00000000-0005-0000-0000-0000D7620000}"/>
    <cellStyle name="표준 2 3 8 3 5" xfId="25305" xr:uid="{00000000-0005-0000-0000-0000D8620000}"/>
    <cellStyle name="표준 2 3 8 3 5 2" xfId="25306" xr:uid="{00000000-0005-0000-0000-0000D9620000}"/>
    <cellStyle name="표준 2 3 8 3 5 2 2" xfId="25307" xr:uid="{00000000-0005-0000-0000-0000DA620000}"/>
    <cellStyle name="표준 2 3 8 3 5 3" xfId="25308" xr:uid="{00000000-0005-0000-0000-0000DB620000}"/>
    <cellStyle name="표준 2 3 8 3 6" xfId="25309" xr:uid="{00000000-0005-0000-0000-0000DC620000}"/>
    <cellStyle name="표준 2 3 8 3 6 2" xfId="25310" xr:uid="{00000000-0005-0000-0000-0000DD620000}"/>
    <cellStyle name="표준 2 3 8 3 7" xfId="25311" xr:uid="{00000000-0005-0000-0000-0000DE620000}"/>
    <cellStyle name="표준 2 3 8 3 8" xfId="25312" xr:uid="{00000000-0005-0000-0000-0000DF620000}"/>
    <cellStyle name="표준 2 3 8 4" xfId="25313" xr:uid="{00000000-0005-0000-0000-0000E0620000}"/>
    <cellStyle name="표준 2 3 8 4 2" xfId="25314" xr:uid="{00000000-0005-0000-0000-0000E1620000}"/>
    <cellStyle name="표준 2 3 8 4 2 2" xfId="25315" xr:uid="{00000000-0005-0000-0000-0000E2620000}"/>
    <cellStyle name="표준 2 3 8 4 2 2 2" xfId="25316" xr:uid="{00000000-0005-0000-0000-0000E3620000}"/>
    <cellStyle name="표준 2 3 8 4 2 3" xfId="25317" xr:uid="{00000000-0005-0000-0000-0000E4620000}"/>
    <cellStyle name="표준 2 3 8 4 3" xfId="25318" xr:uid="{00000000-0005-0000-0000-0000E5620000}"/>
    <cellStyle name="표준 2 3 8 4 3 2" xfId="25319" xr:uid="{00000000-0005-0000-0000-0000E6620000}"/>
    <cellStyle name="표준 2 3 8 4 3 2 2" xfId="25320" xr:uid="{00000000-0005-0000-0000-0000E7620000}"/>
    <cellStyle name="표준 2 3 8 4 3 3" xfId="25321" xr:uid="{00000000-0005-0000-0000-0000E8620000}"/>
    <cellStyle name="표준 2 3 8 4 4" xfId="25322" xr:uid="{00000000-0005-0000-0000-0000E9620000}"/>
    <cellStyle name="표준 2 3 8 4 4 2" xfId="25323" xr:uid="{00000000-0005-0000-0000-0000EA620000}"/>
    <cellStyle name="표준 2 3 8 4 4 2 2" xfId="25324" xr:uid="{00000000-0005-0000-0000-0000EB620000}"/>
    <cellStyle name="표준 2 3 8 4 4 3" xfId="25325" xr:uid="{00000000-0005-0000-0000-0000EC620000}"/>
    <cellStyle name="표준 2 3 8 4 5" xfId="25326" xr:uid="{00000000-0005-0000-0000-0000ED620000}"/>
    <cellStyle name="표준 2 3 8 4 5 2" xfId="25327" xr:uid="{00000000-0005-0000-0000-0000EE620000}"/>
    <cellStyle name="표준 2 3 8 4 6" xfId="25328" xr:uid="{00000000-0005-0000-0000-0000EF620000}"/>
    <cellStyle name="표준 2 3 8 5" xfId="25329" xr:uid="{00000000-0005-0000-0000-0000F0620000}"/>
    <cellStyle name="표준 2 3 8 5 2" xfId="25330" xr:uid="{00000000-0005-0000-0000-0000F1620000}"/>
    <cellStyle name="표준 2 3 8 5 2 2" xfId="25331" xr:uid="{00000000-0005-0000-0000-0000F2620000}"/>
    <cellStyle name="표준 2 3 8 5 2 2 2" xfId="25332" xr:uid="{00000000-0005-0000-0000-0000F3620000}"/>
    <cellStyle name="표준 2 3 8 5 2 3" xfId="25333" xr:uid="{00000000-0005-0000-0000-0000F4620000}"/>
    <cellStyle name="표준 2 3 8 5 3" xfId="25334" xr:uid="{00000000-0005-0000-0000-0000F5620000}"/>
    <cellStyle name="표준 2 3 8 5 3 2" xfId="25335" xr:uid="{00000000-0005-0000-0000-0000F6620000}"/>
    <cellStyle name="표준 2 3 8 5 3 2 2" xfId="25336" xr:uid="{00000000-0005-0000-0000-0000F7620000}"/>
    <cellStyle name="표준 2 3 8 5 3 3" xfId="25337" xr:uid="{00000000-0005-0000-0000-0000F8620000}"/>
    <cellStyle name="표준 2 3 8 5 4" xfId="25338" xr:uid="{00000000-0005-0000-0000-0000F9620000}"/>
    <cellStyle name="표준 2 3 8 5 4 2" xfId="25339" xr:uid="{00000000-0005-0000-0000-0000FA620000}"/>
    <cellStyle name="표준 2 3 8 5 4 2 2" xfId="25340" xr:uid="{00000000-0005-0000-0000-0000FB620000}"/>
    <cellStyle name="표준 2 3 8 5 4 3" xfId="25341" xr:uid="{00000000-0005-0000-0000-0000FC620000}"/>
    <cellStyle name="표준 2 3 8 5 5" xfId="25342" xr:uid="{00000000-0005-0000-0000-0000FD620000}"/>
    <cellStyle name="표준 2 3 8 5 5 2" xfId="25343" xr:uid="{00000000-0005-0000-0000-0000FE620000}"/>
    <cellStyle name="표준 2 3 8 5 6" xfId="25344" xr:uid="{00000000-0005-0000-0000-0000FF620000}"/>
    <cellStyle name="표준 2 3 8 6" xfId="25345" xr:uid="{00000000-0005-0000-0000-000000630000}"/>
    <cellStyle name="표준 2 3 8 6 2" xfId="25346" xr:uid="{00000000-0005-0000-0000-000001630000}"/>
    <cellStyle name="표준 2 3 8 6 2 2" xfId="25347" xr:uid="{00000000-0005-0000-0000-000002630000}"/>
    <cellStyle name="표준 2 3 8 6 3" xfId="25348" xr:uid="{00000000-0005-0000-0000-000003630000}"/>
    <cellStyle name="표준 2 3 8 7" xfId="25349" xr:uid="{00000000-0005-0000-0000-000004630000}"/>
    <cellStyle name="표준 2 3 8 7 2" xfId="25350" xr:uid="{00000000-0005-0000-0000-000005630000}"/>
    <cellStyle name="표준 2 3 8 7 2 2" xfId="25351" xr:uid="{00000000-0005-0000-0000-000006630000}"/>
    <cellStyle name="표준 2 3 8 7 3" xfId="25352" xr:uid="{00000000-0005-0000-0000-000007630000}"/>
    <cellStyle name="표준 2 3 8 8" xfId="25353" xr:uid="{00000000-0005-0000-0000-000008630000}"/>
    <cellStyle name="표준 2 3 8 8 2" xfId="25354" xr:uid="{00000000-0005-0000-0000-000009630000}"/>
    <cellStyle name="표준 2 3 8 8 2 2" xfId="25355" xr:uid="{00000000-0005-0000-0000-00000A630000}"/>
    <cellStyle name="표준 2 3 8 8 3" xfId="25356" xr:uid="{00000000-0005-0000-0000-00000B630000}"/>
    <cellStyle name="표준 2 3 8 9" xfId="25357" xr:uid="{00000000-0005-0000-0000-00000C630000}"/>
    <cellStyle name="표준 2 3 8 9 2" xfId="25358" xr:uid="{00000000-0005-0000-0000-00000D630000}"/>
    <cellStyle name="표준 2 3 8 9 2 2" xfId="25359" xr:uid="{00000000-0005-0000-0000-00000E630000}"/>
    <cellStyle name="표준 2 3 8 9 3" xfId="25360" xr:uid="{00000000-0005-0000-0000-00000F630000}"/>
    <cellStyle name="표준 2 3 9" xfId="25361" xr:uid="{00000000-0005-0000-0000-000010630000}"/>
    <cellStyle name="표준 2 3 9 10" xfId="25362" xr:uid="{00000000-0005-0000-0000-000011630000}"/>
    <cellStyle name="표준 2 3 9 11" xfId="25363" xr:uid="{00000000-0005-0000-0000-000012630000}"/>
    <cellStyle name="표준 2 3 9 2" xfId="25364" xr:uid="{00000000-0005-0000-0000-000013630000}"/>
    <cellStyle name="표준 2 3 9 2 2" xfId="25365" xr:uid="{00000000-0005-0000-0000-000014630000}"/>
    <cellStyle name="표준 2 3 9 2 2 2" xfId="25366" xr:uid="{00000000-0005-0000-0000-000015630000}"/>
    <cellStyle name="표준 2 3 9 2 2 2 2" xfId="25367" xr:uid="{00000000-0005-0000-0000-000016630000}"/>
    <cellStyle name="표준 2 3 9 2 2 2 2 2" xfId="25368" xr:uid="{00000000-0005-0000-0000-000017630000}"/>
    <cellStyle name="표준 2 3 9 2 2 2 3" xfId="25369" xr:uid="{00000000-0005-0000-0000-000018630000}"/>
    <cellStyle name="표준 2 3 9 2 2 3" xfId="25370" xr:uid="{00000000-0005-0000-0000-000019630000}"/>
    <cellStyle name="표준 2 3 9 2 2 3 2" xfId="25371" xr:uid="{00000000-0005-0000-0000-00001A630000}"/>
    <cellStyle name="표준 2 3 9 2 2 3 2 2" xfId="25372" xr:uid="{00000000-0005-0000-0000-00001B630000}"/>
    <cellStyle name="표준 2 3 9 2 2 3 3" xfId="25373" xr:uid="{00000000-0005-0000-0000-00001C630000}"/>
    <cellStyle name="표준 2 3 9 2 2 4" xfId="25374" xr:uid="{00000000-0005-0000-0000-00001D630000}"/>
    <cellStyle name="표준 2 3 9 2 2 4 2" xfId="25375" xr:uid="{00000000-0005-0000-0000-00001E630000}"/>
    <cellStyle name="표준 2 3 9 2 2 4 2 2" xfId="25376" xr:uid="{00000000-0005-0000-0000-00001F630000}"/>
    <cellStyle name="표준 2 3 9 2 2 4 3" xfId="25377" xr:uid="{00000000-0005-0000-0000-000020630000}"/>
    <cellStyle name="표준 2 3 9 2 2 5" xfId="25378" xr:uid="{00000000-0005-0000-0000-000021630000}"/>
    <cellStyle name="표준 2 3 9 2 2 5 2" xfId="25379" xr:uid="{00000000-0005-0000-0000-000022630000}"/>
    <cellStyle name="표준 2 3 9 2 2 6" xfId="25380" xr:uid="{00000000-0005-0000-0000-000023630000}"/>
    <cellStyle name="표준 2 3 9 2 3" xfId="25381" xr:uid="{00000000-0005-0000-0000-000024630000}"/>
    <cellStyle name="표준 2 3 9 2 3 2" xfId="25382" xr:uid="{00000000-0005-0000-0000-000025630000}"/>
    <cellStyle name="표준 2 3 9 2 3 2 2" xfId="25383" xr:uid="{00000000-0005-0000-0000-000026630000}"/>
    <cellStyle name="표준 2 3 9 2 3 3" xfId="25384" xr:uid="{00000000-0005-0000-0000-000027630000}"/>
    <cellStyle name="표준 2 3 9 2 4" xfId="25385" xr:uid="{00000000-0005-0000-0000-000028630000}"/>
    <cellStyle name="표준 2 3 9 2 4 2" xfId="25386" xr:uid="{00000000-0005-0000-0000-000029630000}"/>
    <cellStyle name="표준 2 3 9 2 4 2 2" xfId="25387" xr:uid="{00000000-0005-0000-0000-00002A630000}"/>
    <cellStyle name="표준 2 3 9 2 4 3" xfId="25388" xr:uid="{00000000-0005-0000-0000-00002B630000}"/>
    <cellStyle name="표준 2 3 9 2 5" xfId="25389" xr:uid="{00000000-0005-0000-0000-00002C630000}"/>
    <cellStyle name="표준 2 3 9 2 5 2" xfId="25390" xr:uid="{00000000-0005-0000-0000-00002D630000}"/>
    <cellStyle name="표준 2 3 9 2 5 2 2" xfId="25391" xr:uid="{00000000-0005-0000-0000-00002E630000}"/>
    <cellStyle name="표준 2 3 9 2 5 3" xfId="25392" xr:uid="{00000000-0005-0000-0000-00002F630000}"/>
    <cellStyle name="표준 2 3 9 2 6" xfId="25393" xr:uid="{00000000-0005-0000-0000-000030630000}"/>
    <cellStyle name="표준 2 3 9 2 6 2" xfId="25394" xr:uid="{00000000-0005-0000-0000-000031630000}"/>
    <cellStyle name="표준 2 3 9 2 6 2 2" xfId="25395" xr:uid="{00000000-0005-0000-0000-000032630000}"/>
    <cellStyle name="표준 2 3 9 2 6 3" xfId="25396" xr:uid="{00000000-0005-0000-0000-000033630000}"/>
    <cellStyle name="표준 2 3 9 2 7" xfId="25397" xr:uid="{00000000-0005-0000-0000-000034630000}"/>
    <cellStyle name="표준 2 3 9 2 7 2" xfId="25398" xr:uid="{00000000-0005-0000-0000-000035630000}"/>
    <cellStyle name="표준 2 3 9 2 8" xfId="25399" xr:uid="{00000000-0005-0000-0000-000036630000}"/>
    <cellStyle name="표준 2 3 9 2 9" xfId="25400" xr:uid="{00000000-0005-0000-0000-000037630000}"/>
    <cellStyle name="표준 2 3 9 3" xfId="25401" xr:uid="{00000000-0005-0000-0000-000038630000}"/>
    <cellStyle name="표준 2 3 9 3 2" xfId="25402" xr:uid="{00000000-0005-0000-0000-000039630000}"/>
    <cellStyle name="표준 2 3 9 3 2 2" xfId="25403" xr:uid="{00000000-0005-0000-0000-00003A630000}"/>
    <cellStyle name="표준 2 3 9 3 2 2 2" xfId="25404" xr:uid="{00000000-0005-0000-0000-00003B630000}"/>
    <cellStyle name="표준 2 3 9 3 2 3" xfId="25405" xr:uid="{00000000-0005-0000-0000-00003C630000}"/>
    <cellStyle name="표준 2 3 9 3 3" xfId="25406" xr:uid="{00000000-0005-0000-0000-00003D630000}"/>
    <cellStyle name="표준 2 3 9 3 3 2" xfId="25407" xr:uid="{00000000-0005-0000-0000-00003E630000}"/>
    <cellStyle name="표준 2 3 9 3 3 2 2" xfId="25408" xr:uid="{00000000-0005-0000-0000-00003F630000}"/>
    <cellStyle name="표준 2 3 9 3 3 3" xfId="25409" xr:uid="{00000000-0005-0000-0000-000040630000}"/>
    <cellStyle name="표준 2 3 9 3 4" xfId="25410" xr:uid="{00000000-0005-0000-0000-000041630000}"/>
    <cellStyle name="표준 2 3 9 3 4 2" xfId="25411" xr:uid="{00000000-0005-0000-0000-000042630000}"/>
    <cellStyle name="표준 2 3 9 3 4 2 2" xfId="25412" xr:uid="{00000000-0005-0000-0000-000043630000}"/>
    <cellStyle name="표준 2 3 9 3 4 3" xfId="25413" xr:uid="{00000000-0005-0000-0000-000044630000}"/>
    <cellStyle name="표준 2 3 9 3 5" xfId="25414" xr:uid="{00000000-0005-0000-0000-000045630000}"/>
    <cellStyle name="표준 2 3 9 3 5 2" xfId="25415" xr:uid="{00000000-0005-0000-0000-000046630000}"/>
    <cellStyle name="표준 2 3 9 3 6" xfId="25416" xr:uid="{00000000-0005-0000-0000-000047630000}"/>
    <cellStyle name="표준 2 3 9 4" xfId="25417" xr:uid="{00000000-0005-0000-0000-000048630000}"/>
    <cellStyle name="표준 2 3 9 4 2" xfId="25418" xr:uid="{00000000-0005-0000-0000-000049630000}"/>
    <cellStyle name="표준 2 3 9 4 2 2" xfId="25419" xr:uid="{00000000-0005-0000-0000-00004A630000}"/>
    <cellStyle name="표준 2 3 9 4 2 2 2" xfId="25420" xr:uid="{00000000-0005-0000-0000-00004B630000}"/>
    <cellStyle name="표준 2 3 9 4 2 3" xfId="25421" xr:uid="{00000000-0005-0000-0000-00004C630000}"/>
    <cellStyle name="표준 2 3 9 4 3" xfId="25422" xr:uid="{00000000-0005-0000-0000-00004D630000}"/>
    <cellStyle name="표준 2 3 9 4 3 2" xfId="25423" xr:uid="{00000000-0005-0000-0000-00004E630000}"/>
    <cellStyle name="표준 2 3 9 4 3 2 2" xfId="25424" xr:uid="{00000000-0005-0000-0000-00004F630000}"/>
    <cellStyle name="표준 2 3 9 4 3 3" xfId="25425" xr:uid="{00000000-0005-0000-0000-000050630000}"/>
    <cellStyle name="표준 2 3 9 4 4" xfId="25426" xr:uid="{00000000-0005-0000-0000-000051630000}"/>
    <cellStyle name="표준 2 3 9 4 4 2" xfId="25427" xr:uid="{00000000-0005-0000-0000-000052630000}"/>
    <cellStyle name="표준 2 3 9 4 4 2 2" xfId="25428" xr:uid="{00000000-0005-0000-0000-000053630000}"/>
    <cellStyle name="표준 2 3 9 4 4 3" xfId="25429" xr:uid="{00000000-0005-0000-0000-000054630000}"/>
    <cellStyle name="표준 2 3 9 4 5" xfId="25430" xr:uid="{00000000-0005-0000-0000-000055630000}"/>
    <cellStyle name="표준 2 3 9 4 5 2" xfId="25431" xr:uid="{00000000-0005-0000-0000-000056630000}"/>
    <cellStyle name="표준 2 3 9 4 6" xfId="25432" xr:uid="{00000000-0005-0000-0000-000057630000}"/>
    <cellStyle name="표준 2 3 9 5" xfId="25433" xr:uid="{00000000-0005-0000-0000-000058630000}"/>
    <cellStyle name="표준 2 3 9 5 2" xfId="25434" xr:uid="{00000000-0005-0000-0000-000059630000}"/>
    <cellStyle name="표준 2 3 9 5 2 2" xfId="25435" xr:uid="{00000000-0005-0000-0000-00005A630000}"/>
    <cellStyle name="표준 2 3 9 5 3" xfId="25436" xr:uid="{00000000-0005-0000-0000-00005B630000}"/>
    <cellStyle name="표준 2 3 9 6" xfId="25437" xr:uid="{00000000-0005-0000-0000-00005C630000}"/>
    <cellStyle name="표준 2 3 9 6 2" xfId="25438" xr:uid="{00000000-0005-0000-0000-00005D630000}"/>
    <cellStyle name="표준 2 3 9 6 2 2" xfId="25439" xr:uid="{00000000-0005-0000-0000-00005E630000}"/>
    <cellStyle name="표준 2 3 9 6 3" xfId="25440" xr:uid="{00000000-0005-0000-0000-00005F630000}"/>
    <cellStyle name="표준 2 3 9 7" xfId="25441" xr:uid="{00000000-0005-0000-0000-000060630000}"/>
    <cellStyle name="표준 2 3 9 7 2" xfId="25442" xr:uid="{00000000-0005-0000-0000-000061630000}"/>
    <cellStyle name="표준 2 3 9 7 2 2" xfId="25443" xr:uid="{00000000-0005-0000-0000-000062630000}"/>
    <cellStyle name="표준 2 3 9 7 3" xfId="25444" xr:uid="{00000000-0005-0000-0000-000063630000}"/>
    <cellStyle name="표준 2 3 9 8" xfId="25445" xr:uid="{00000000-0005-0000-0000-000064630000}"/>
    <cellStyle name="표준 2 3 9 8 2" xfId="25446" xr:uid="{00000000-0005-0000-0000-000065630000}"/>
    <cellStyle name="표준 2 3 9 8 2 2" xfId="25447" xr:uid="{00000000-0005-0000-0000-000066630000}"/>
    <cellStyle name="표준 2 3 9 8 3" xfId="25448" xr:uid="{00000000-0005-0000-0000-000067630000}"/>
    <cellStyle name="표준 2 3 9 9" xfId="25449" xr:uid="{00000000-0005-0000-0000-000068630000}"/>
    <cellStyle name="표준 2 3 9 9 2" xfId="25450" xr:uid="{00000000-0005-0000-0000-000069630000}"/>
    <cellStyle name="표준 2 4" xfId="25451" xr:uid="{00000000-0005-0000-0000-00006A630000}"/>
    <cellStyle name="표준 20" xfId="25452" xr:uid="{00000000-0005-0000-0000-00006B630000}"/>
    <cellStyle name="표준 20 2" xfId="25453" xr:uid="{00000000-0005-0000-0000-00006C630000}"/>
    <cellStyle name="표준 20 2 2" xfId="25454" xr:uid="{00000000-0005-0000-0000-00006D630000}"/>
    <cellStyle name="표준 20 3" xfId="25455" xr:uid="{00000000-0005-0000-0000-00006E630000}"/>
    <cellStyle name="표준 20 4" xfId="25456" xr:uid="{00000000-0005-0000-0000-00006F630000}"/>
    <cellStyle name="표준 21" xfId="25457" xr:uid="{00000000-0005-0000-0000-000070630000}"/>
    <cellStyle name="표준 22" xfId="25458" xr:uid="{00000000-0005-0000-0000-000071630000}"/>
    <cellStyle name="표준 22 2" xfId="25459" xr:uid="{00000000-0005-0000-0000-000072630000}"/>
    <cellStyle name="표준 23" xfId="25460" xr:uid="{00000000-0005-0000-0000-000073630000}"/>
    <cellStyle name="표준 24" xfId="25461" xr:uid="{00000000-0005-0000-0000-000074630000}"/>
    <cellStyle name="표준 25" xfId="25462" xr:uid="{00000000-0005-0000-0000-000075630000}"/>
    <cellStyle name="표준 3" xfId="44" xr:uid="{00000000-0005-0000-0000-000076630000}"/>
    <cellStyle name="표준 4" xfId="25463" xr:uid="{00000000-0005-0000-0000-000077630000}"/>
    <cellStyle name="표준 4 10" xfId="25464" xr:uid="{00000000-0005-0000-0000-000078630000}"/>
    <cellStyle name="표준 4 10 10" xfId="25465" xr:uid="{00000000-0005-0000-0000-000079630000}"/>
    <cellStyle name="표준 4 10 2" xfId="25466" xr:uid="{00000000-0005-0000-0000-00007A630000}"/>
    <cellStyle name="표준 4 10 2 2" xfId="25467" xr:uid="{00000000-0005-0000-0000-00007B630000}"/>
    <cellStyle name="표준 4 10 2 2 2" xfId="25468" xr:uid="{00000000-0005-0000-0000-00007C630000}"/>
    <cellStyle name="표준 4 10 2 2 2 2" xfId="25469" xr:uid="{00000000-0005-0000-0000-00007D630000}"/>
    <cellStyle name="표준 4 10 2 2 2 2 2" xfId="25470" xr:uid="{00000000-0005-0000-0000-00007E630000}"/>
    <cellStyle name="표준 4 10 2 2 2 3" xfId="25471" xr:uid="{00000000-0005-0000-0000-00007F630000}"/>
    <cellStyle name="표준 4 10 2 2 3" xfId="25472" xr:uid="{00000000-0005-0000-0000-000080630000}"/>
    <cellStyle name="표준 4 10 2 2 3 2" xfId="25473" xr:uid="{00000000-0005-0000-0000-000081630000}"/>
    <cellStyle name="표준 4 10 2 2 3 2 2" xfId="25474" xr:uid="{00000000-0005-0000-0000-000082630000}"/>
    <cellStyle name="표준 4 10 2 2 3 3" xfId="25475" xr:uid="{00000000-0005-0000-0000-000083630000}"/>
    <cellStyle name="표준 4 10 2 2 4" xfId="25476" xr:uid="{00000000-0005-0000-0000-000084630000}"/>
    <cellStyle name="표준 4 10 2 2 4 2" xfId="25477" xr:uid="{00000000-0005-0000-0000-000085630000}"/>
    <cellStyle name="표준 4 10 2 2 4 2 2" xfId="25478" xr:uid="{00000000-0005-0000-0000-000086630000}"/>
    <cellStyle name="표준 4 10 2 2 4 3" xfId="25479" xr:uid="{00000000-0005-0000-0000-000087630000}"/>
    <cellStyle name="표준 4 10 2 2 5" xfId="25480" xr:uid="{00000000-0005-0000-0000-000088630000}"/>
    <cellStyle name="표준 4 10 2 2 5 2" xfId="25481" xr:uid="{00000000-0005-0000-0000-000089630000}"/>
    <cellStyle name="표준 4 10 2 2 6" xfId="25482" xr:uid="{00000000-0005-0000-0000-00008A630000}"/>
    <cellStyle name="표준 4 10 2 3" xfId="25483" xr:uid="{00000000-0005-0000-0000-00008B630000}"/>
    <cellStyle name="표준 4 10 2 3 2" xfId="25484" xr:uid="{00000000-0005-0000-0000-00008C630000}"/>
    <cellStyle name="표준 4 10 2 3 2 2" xfId="25485" xr:uid="{00000000-0005-0000-0000-00008D630000}"/>
    <cellStyle name="표준 4 10 2 3 3" xfId="25486" xr:uid="{00000000-0005-0000-0000-00008E630000}"/>
    <cellStyle name="표준 4 10 2 4" xfId="25487" xr:uid="{00000000-0005-0000-0000-00008F630000}"/>
    <cellStyle name="표준 4 10 2 4 2" xfId="25488" xr:uid="{00000000-0005-0000-0000-000090630000}"/>
    <cellStyle name="표준 4 10 2 4 2 2" xfId="25489" xr:uid="{00000000-0005-0000-0000-000091630000}"/>
    <cellStyle name="표준 4 10 2 4 3" xfId="25490" xr:uid="{00000000-0005-0000-0000-000092630000}"/>
    <cellStyle name="표준 4 10 2 5" xfId="25491" xr:uid="{00000000-0005-0000-0000-000093630000}"/>
    <cellStyle name="표준 4 10 2 5 2" xfId="25492" xr:uid="{00000000-0005-0000-0000-000094630000}"/>
    <cellStyle name="표준 4 10 2 5 2 2" xfId="25493" xr:uid="{00000000-0005-0000-0000-000095630000}"/>
    <cellStyle name="표준 4 10 2 5 3" xfId="25494" xr:uid="{00000000-0005-0000-0000-000096630000}"/>
    <cellStyle name="표준 4 10 2 6" xfId="25495" xr:uid="{00000000-0005-0000-0000-000097630000}"/>
    <cellStyle name="표준 4 10 2 6 2" xfId="25496" xr:uid="{00000000-0005-0000-0000-000098630000}"/>
    <cellStyle name="표준 4 10 2 6 2 2" xfId="25497" xr:uid="{00000000-0005-0000-0000-000099630000}"/>
    <cellStyle name="표준 4 10 2 6 3" xfId="25498" xr:uid="{00000000-0005-0000-0000-00009A630000}"/>
    <cellStyle name="표준 4 10 2 7" xfId="25499" xr:uid="{00000000-0005-0000-0000-00009B630000}"/>
    <cellStyle name="표준 4 10 2 7 2" xfId="25500" xr:uid="{00000000-0005-0000-0000-00009C630000}"/>
    <cellStyle name="표준 4 10 2 8" xfId="25501" xr:uid="{00000000-0005-0000-0000-00009D630000}"/>
    <cellStyle name="표준 4 10 2 9" xfId="25502" xr:uid="{00000000-0005-0000-0000-00009E630000}"/>
    <cellStyle name="표준 4 10 3" xfId="25503" xr:uid="{00000000-0005-0000-0000-00009F630000}"/>
    <cellStyle name="표준 4 10 3 2" xfId="25504" xr:uid="{00000000-0005-0000-0000-0000A0630000}"/>
    <cellStyle name="표준 4 10 3 2 2" xfId="25505" xr:uid="{00000000-0005-0000-0000-0000A1630000}"/>
    <cellStyle name="표준 4 10 3 2 2 2" xfId="25506" xr:uid="{00000000-0005-0000-0000-0000A2630000}"/>
    <cellStyle name="표준 4 10 3 2 3" xfId="25507" xr:uid="{00000000-0005-0000-0000-0000A3630000}"/>
    <cellStyle name="표준 4 10 3 3" xfId="25508" xr:uid="{00000000-0005-0000-0000-0000A4630000}"/>
    <cellStyle name="표준 4 10 3 3 2" xfId="25509" xr:uid="{00000000-0005-0000-0000-0000A5630000}"/>
    <cellStyle name="표준 4 10 3 3 2 2" xfId="25510" xr:uid="{00000000-0005-0000-0000-0000A6630000}"/>
    <cellStyle name="표준 4 10 3 3 3" xfId="25511" xr:uid="{00000000-0005-0000-0000-0000A7630000}"/>
    <cellStyle name="표준 4 10 3 4" xfId="25512" xr:uid="{00000000-0005-0000-0000-0000A8630000}"/>
    <cellStyle name="표준 4 10 3 4 2" xfId="25513" xr:uid="{00000000-0005-0000-0000-0000A9630000}"/>
    <cellStyle name="표준 4 10 3 4 2 2" xfId="25514" xr:uid="{00000000-0005-0000-0000-0000AA630000}"/>
    <cellStyle name="표준 4 10 3 4 3" xfId="25515" xr:uid="{00000000-0005-0000-0000-0000AB630000}"/>
    <cellStyle name="표준 4 10 3 5" xfId="25516" xr:uid="{00000000-0005-0000-0000-0000AC630000}"/>
    <cellStyle name="표준 4 10 3 5 2" xfId="25517" xr:uid="{00000000-0005-0000-0000-0000AD630000}"/>
    <cellStyle name="표준 4 10 3 6" xfId="25518" xr:uid="{00000000-0005-0000-0000-0000AE630000}"/>
    <cellStyle name="표준 4 10 4" xfId="25519" xr:uid="{00000000-0005-0000-0000-0000AF630000}"/>
    <cellStyle name="표준 4 10 4 2" xfId="25520" xr:uid="{00000000-0005-0000-0000-0000B0630000}"/>
    <cellStyle name="표준 4 10 4 2 2" xfId="25521" xr:uid="{00000000-0005-0000-0000-0000B1630000}"/>
    <cellStyle name="표준 4 10 4 3" xfId="25522" xr:uid="{00000000-0005-0000-0000-0000B2630000}"/>
    <cellStyle name="표준 4 10 5" xfId="25523" xr:uid="{00000000-0005-0000-0000-0000B3630000}"/>
    <cellStyle name="표준 4 10 5 2" xfId="25524" xr:uid="{00000000-0005-0000-0000-0000B4630000}"/>
    <cellStyle name="표준 4 10 5 2 2" xfId="25525" xr:uid="{00000000-0005-0000-0000-0000B5630000}"/>
    <cellStyle name="표준 4 10 5 3" xfId="25526" xr:uid="{00000000-0005-0000-0000-0000B6630000}"/>
    <cellStyle name="표준 4 10 6" xfId="25527" xr:uid="{00000000-0005-0000-0000-0000B7630000}"/>
    <cellStyle name="표준 4 10 6 2" xfId="25528" xr:uid="{00000000-0005-0000-0000-0000B8630000}"/>
    <cellStyle name="표준 4 10 6 2 2" xfId="25529" xr:uid="{00000000-0005-0000-0000-0000B9630000}"/>
    <cellStyle name="표준 4 10 6 3" xfId="25530" xr:uid="{00000000-0005-0000-0000-0000BA630000}"/>
    <cellStyle name="표준 4 10 7" xfId="25531" xr:uid="{00000000-0005-0000-0000-0000BB630000}"/>
    <cellStyle name="표준 4 10 7 2" xfId="25532" xr:uid="{00000000-0005-0000-0000-0000BC630000}"/>
    <cellStyle name="표준 4 10 7 2 2" xfId="25533" xr:uid="{00000000-0005-0000-0000-0000BD630000}"/>
    <cellStyle name="표준 4 10 7 3" xfId="25534" xr:uid="{00000000-0005-0000-0000-0000BE630000}"/>
    <cellStyle name="표준 4 10 8" xfId="25535" xr:uid="{00000000-0005-0000-0000-0000BF630000}"/>
    <cellStyle name="표준 4 10 8 2" xfId="25536" xr:uid="{00000000-0005-0000-0000-0000C0630000}"/>
    <cellStyle name="표준 4 10 9" xfId="25537" xr:uid="{00000000-0005-0000-0000-0000C1630000}"/>
    <cellStyle name="표준 4 11" xfId="25538" xr:uid="{00000000-0005-0000-0000-0000C2630000}"/>
    <cellStyle name="표준 4 11 10" xfId="25539" xr:uid="{00000000-0005-0000-0000-0000C3630000}"/>
    <cellStyle name="표준 4 11 2" xfId="25540" xr:uid="{00000000-0005-0000-0000-0000C4630000}"/>
    <cellStyle name="표준 4 11 2 2" xfId="25541" xr:uid="{00000000-0005-0000-0000-0000C5630000}"/>
    <cellStyle name="표준 4 11 2 2 2" xfId="25542" xr:uid="{00000000-0005-0000-0000-0000C6630000}"/>
    <cellStyle name="표준 4 11 2 2 2 2" xfId="25543" xr:uid="{00000000-0005-0000-0000-0000C7630000}"/>
    <cellStyle name="표준 4 11 2 2 2 2 2" xfId="25544" xr:uid="{00000000-0005-0000-0000-0000C8630000}"/>
    <cellStyle name="표준 4 11 2 2 2 3" xfId="25545" xr:uid="{00000000-0005-0000-0000-0000C9630000}"/>
    <cellStyle name="표준 4 11 2 2 3" xfId="25546" xr:uid="{00000000-0005-0000-0000-0000CA630000}"/>
    <cellStyle name="표준 4 11 2 2 3 2" xfId="25547" xr:uid="{00000000-0005-0000-0000-0000CB630000}"/>
    <cellStyle name="표준 4 11 2 2 3 2 2" xfId="25548" xr:uid="{00000000-0005-0000-0000-0000CC630000}"/>
    <cellStyle name="표준 4 11 2 2 3 3" xfId="25549" xr:uid="{00000000-0005-0000-0000-0000CD630000}"/>
    <cellStyle name="표준 4 11 2 2 4" xfId="25550" xr:uid="{00000000-0005-0000-0000-0000CE630000}"/>
    <cellStyle name="표준 4 11 2 2 4 2" xfId="25551" xr:uid="{00000000-0005-0000-0000-0000CF630000}"/>
    <cellStyle name="표준 4 11 2 2 4 2 2" xfId="25552" xr:uid="{00000000-0005-0000-0000-0000D0630000}"/>
    <cellStyle name="표준 4 11 2 2 4 3" xfId="25553" xr:uid="{00000000-0005-0000-0000-0000D1630000}"/>
    <cellStyle name="표준 4 11 2 2 5" xfId="25554" xr:uid="{00000000-0005-0000-0000-0000D2630000}"/>
    <cellStyle name="표준 4 11 2 2 5 2" xfId="25555" xr:uid="{00000000-0005-0000-0000-0000D3630000}"/>
    <cellStyle name="표준 4 11 2 2 6" xfId="25556" xr:uid="{00000000-0005-0000-0000-0000D4630000}"/>
    <cellStyle name="표준 4 11 2 3" xfId="25557" xr:uid="{00000000-0005-0000-0000-0000D5630000}"/>
    <cellStyle name="표준 4 11 2 3 2" xfId="25558" xr:uid="{00000000-0005-0000-0000-0000D6630000}"/>
    <cellStyle name="표준 4 11 2 3 2 2" xfId="25559" xr:uid="{00000000-0005-0000-0000-0000D7630000}"/>
    <cellStyle name="표준 4 11 2 3 3" xfId="25560" xr:uid="{00000000-0005-0000-0000-0000D8630000}"/>
    <cellStyle name="표준 4 11 2 4" xfId="25561" xr:uid="{00000000-0005-0000-0000-0000D9630000}"/>
    <cellStyle name="표준 4 11 2 4 2" xfId="25562" xr:uid="{00000000-0005-0000-0000-0000DA630000}"/>
    <cellStyle name="표준 4 11 2 4 2 2" xfId="25563" xr:uid="{00000000-0005-0000-0000-0000DB630000}"/>
    <cellStyle name="표준 4 11 2 4 3" xfId="25564" xr:uid="{00000000-0005-0000-0000-0000DC630000}"/>
    <cellStyle name="표준 4 11 2 5" xfId="25565" xr:uid="{00000000-0005-0000-0000-0000DD630000}"/>
    <cellStyle name="표준 4 11 2 5 2" xfId="25566" xr:uid="{00000000-0005-0000-0000-0000DE630000}"/>
    <cellStyle name="표준 4 11 2 5 2 2" xfId="25567" xr:uid="{00000000-0005-0000-0000-0000DF630000}"/>
    <cellStyle name="표준 4 11 2 5 3" xfId="25568" xr:uid="{00000000-0005-0000-0000-0000E0630000}"/>
    <cellStyle name="표준 4 11 2 6" xfId="25569" xr:uid="{00000000-0005-0000-0000-0000E1630000}"/>
    <cellStyle name="표준 4 11 2 6 2" xfId="25570" xr:uid="{00000000-0005-0000-0000-0000E2630000}"/>
    <cellStyle name="표준 4 11 2 7" xfId="25571" xr:uid="{00000000-0005-0000-0000-0000E3630000}"/>
    <cellStyle name="표준 4 11 2 8" xfId="25572" xr:uid="{00000000-0005-0000-0000-0000E4630000}"/>
    <cellStyle name="표준 4 11 3" xfId="25573" xr:uid="{00000000-0005-0000-0000-0000E5630000}"/>
    <cellStyle name="표준 4 11 3 2" xfId="25574" xr:uid="{00000000-0005-0000-0000-0000E6630000}"/>
    <cellStyle name="표준 4 11 3 2 2" xfId="25575" xr:uid="{00000000-0005-0000-0000-0000E7630000}"/>
    <cellStyle name="표준 4 11 3 2 2 2" xfId="25576" xr:uid="{00000000-0005-0000-0000-0000E8630000}"/>
    <cellStyle name="표준 4 11 3 2 3" xfId="25577" xr:uid="{00000000-0005-0000-0000-0000E9630000}"/>
    <cellStyle name="표준 4 11 3 3" xfId="25578" xr:uid="{00000000-0005-0000-0000-0000EA630000}"/>
    <cellStyle name="표준 4 11 3 3 2" xfId="25579" xr:uid="{00000000-0005-0000-0000-0000EB630000}"/>
    <cellStyle name="표준 4 11 3 3 2 2" xfId="25580" xr:uid="{00000000-0005-0000-0000-0000EC630000}"/>
    <cellStyle name="표준 4 11 3 3 3" xfId="25581" xr:uid="{00000000-0005-0000-0000-0000ED630000}"/>
    <cellStyle name="표준 4 11 3 4" xfId="25582" xr:uid="{00000000-0005-0000-0000-0000EE630000}"/>
    <cellStyle name="표준 4 11 3 4 2" xfId="25583" xr:uid="{00000000-0005-0000-0000-0000EF630000}"/>
    <cellStyle name="표준 4 11 3 4 2 2" xfId="25584" xr:uid="{00000000-0005-0000-0000-0000F0630000}"/>
    <cellStyle name="표준 4 11 3 4 3" xfId="25585" xr:uid="{00000000-0005-0000-0000-0000F1630000}"/>
    <cellStyle name="표준 4 11 3 5" xfId="25586" xr:uid="{00000000-0005-0000-0000-0000F2630000}"/>
    <cellStyle name="표준 4 11 3 5 2" xfId="25587" xr:uid="{00000000-0005-0000-0000-0000F3630000}"/>
    <cellStyle name="표준 4 11 3 6" xfId="25588" xr:uid="{00000000-0005-0000-0000-0000F4630000}"/>
    <cellStyle name="표준 4 11 4" xfId="25589" xr:uid="{00000000-0005-0000-0000-0000F5630000}"/>
    <cellStyle name="표준 4 11 4 2" xfId="25590" xr:uid="{00000000-0005-0000-0000-0000F6630000}"/>
    <cellStyle name="표준 4 11 4 2 2" xfId="25591" xr:uid="{00000000-0005-0000-0000-0000F7630000}"/>
    <cellStyle name="표준 4 11 4 3" xfId="25592" xr:uid="{00000000-0005-0000-0000-0000F8630000}"/>
    <cellStyle name="표준 4 11 5" xfId="25593" xr:uid="{00000000-0005-0000-0000-0000F9630000}"/>
    <cellStyle name="표준 4 11 5 2" xfId="25594" xr:uid="{00000000-0005-0000-0000-0000FA630000}"/>
    <cellStyle name="표준 4 11 5 2 2" xfId="25595" xr:uid="{00000000-0005-0000-0000-0000FB630000}"/>
    <cellStyle name="표준 4 11 5 3" xfId="25596" xr:uid="{00000000-0005-0000-0000-0000FC630000}"/>
    <cellStyle name="표준 4 11 6" xfId="25597" xr:uid="{00000000-0005-0000-0000-0000FD630000}"/>
    <cellStyle name="표준 4 11 6 2" xfId="25598" xr:uid="{00000000-0005-0000-0000-0000FE630000}"/>
    <cellStyle name="표준 4 11 6 2 2" xfId="25599" xr:uid="{00000000-0005-0000-0000-0000FF630000}"/>
    <cellStyle name="표준 4 11 6 3" xfId="25600" xr:uid="{00000000-0005-0000-0000-000000640000}"/>
    <cellStyle name="표준 4 11 7" xfId="25601" xr:uid="{00000000-0005-0000-0000-000001640000}"/>
    <cellStyle name="표준 4 11 7 2" xfId="25602" xr:uid="{00000000-0005-0000-0000-000002640000}"/>
    <cellStyle name="표준 4 11 7 2 2" xfId="25603" xr:uid="{00000000-0005-0000-0000-000003640000}"/>
    <cellStyle name="표준 4 11 7 3" xfId="25604" xr:uid="{00000000-0005-0000-0000-000004640000}"/>
    <cellStyle name="표준 4 11 8" xfId="25605" xr:uid="{00000000-0005-0000-0000-000005640000}"/>
    <cellStyle name="표준 4 11 8 2" xfId="25606" xr:uid="{00000000-0005-0000-0000-000006640000}"/>
    <cellStyle name="표준 4 11 9" xfId="25607" xr:uid="{00000000-0005-0000-0000-000007640000}"/>
    <cellStyle name="표준 4 12" xfId="25608" xr:uid="{00000000-0005-0000-0000-000008640000}"/>
    <cellStyle name="표준 4 12 2" xfId="25609" xr:uid="{00000000-0005-0000-0000-000009640000}"/>
    <cellStyle name="표준 4 12 2 2" xfId="25610" xr:uid="{00000000-0005-0000-0000-00000A640000}"/>
    <cellStyle name="표준 4 12 2 2 2" xfId="25611" xr:uid="{00000000-0005-0000-0000-00000B640000}"/>
    <cellStyle name="표준 4 12 2 2 2 2" xfId="25612" xr:uid="{00000000-0005-0000-0000-00000C640000}"/>
    <cellStyle name="표준 4 12 2 2 3" xfId="25613" xr:uid="{00000000-0005-0000-0000-00000D640000}"/>
    <cellStyle name="표준 4 12 2 3" xfId="25614" xr:uid="{00000000-0005-0000-0000-00000E640000}"/>
    <cellStyle name="표준 4 12 2 3 2" xfId="25615" xr:uid="{00000000-0005-0000-0000-00000F640000}"/>
    <cellStyle name="표준 4 12 2 3 2 2" xfId="25616" xr:uid="{00000000-0005-0000-0000-000010640000}"/>
    <cellStyle name="표준 4 12 2 3 3" xfId="25617" xr:uid="{00000000-0005-0000-0000-000011640000}"/>
    <cellStyle name="표준 4 12 2 4" xfId="25618" xr:uid="{00000000-0005-0000-0000-000012640000}"/>
    <cellStyle name="표준 4 12 2 4 2" xfId="25619" xr:uid="{00000000-0005-0000-0000-000013640000}"/>
    <cellStyle name="표준 4 12 2 4 2 2" xfId="25620" xr:uid="{00000000-0005-0000-0000-000014640000}"/>
    <cellStyle name="표준 4 12 2 4 3" xfId="25621" xr:uid="{00000000-0005-0000-0000-000015640000}"/>
    <cellStyle name="표준 4 12 2 5" xfId="25622" xr:uid="{00000000-0005-0000-0000-000016640000}"/>
    <cellStyle name="표준 4 12 2 5 2" xfId="25623" xr:uid="{00000000-0005-0000-0000-000017640000}"/>
    <cellStyle name="표준 4 12 2 6" xfId="25624" xr:uid="{00000000-0005-0000-0000-000018640000}"/>
    <cellStyle name="표준 4 12 3" xfId="25625" xr:uid="{00000000-0005-0000-0000-000019640000}"/>
    <cellStyle name="표준 4 12 3 2" xfId="25626" xr:uid="{00000000-0005-0000-0000-00001A640000}"/>
    <cellStyle name="표준 4 12 3 2 2" xfId="25627" xr:uid="{00000000-0005-0000-0000-00001B640000}"/>
    <cellStyle name="표준 4 12 3 3" xfId="25628" xr:uid="{00000000-0005-0000-0000-00001C640000}"/>
    <cellStyle name="표준 4 12 4" xfId="25629" xr:uid="{00000000-0005-0000-0000-00001D640000}"/>
    <cellStyle name="표준 4 12 4 2" xfId="25630" xr:uid="{00000000-0005-0000-0000-00001E640000}"/>
    <cellStyle name="표준 4 12 4 2 2" xfId="25631" xr:uid="{00000000-0005-0000-0000-00001F640000}"/>
    <cellStyle name="표준 4 12 4 3" xfId="25632" xr:uid="{00000000-0005-0000-0000-000020640000}"/>
    <cellStyle name="표준 4 12 5" xfId="25633" xr:uid="{00000000-0005-0000-0000-000021640000}"/>
    <cellStyle name="표준 4 12 5 2" xfId="25634" xr:uid="{00000000-0005-0000-0000-000022640000}"/>
    <cellStyle name="표준 4 12 5 2 2" xfId="25635" xr:uid="{00000000-0005-0000-0000-000023640000}"/>
    <cellStyle name="표준 4 12 5 3" xfId="25636" xr:uid="{00000000-0005-0000-0000-000024640000}"/>
    <cellStyle name="표준 4 12 6" xfId="25637" xr:uid="{00000000-0005-0000-0000-000025640000}"/>
    <cellStyle name="표준 4 12 6 2" xfId="25638" xr:uid="{00000000-0005-0000-0000-000026640000}"/>
    <cellStyle name="표준 4 12 7" xfId="25639" xr:uid="{00000000-0005-0000-0000-000027640000}"/>
    <cellStyle name="표준 4 12 8" xfId="25640" xr:uid="{00000000-0005-0000-0000-000028640000}"/>
    <cellStyle name="표준 4 13" xfId="25641" xr:uid="{00000000-0005-0000-0000-000029640000}"/>
    <cellStyle name="표준 4 13 2" xfId="25642" xr:uid="{00000000-0005-0000-0000-00002A640000}"/>
    <cellStyle name="표준 4 13 2 2" xfId="25643" xr:uid="{00000000-0005-0000-0000-00002B640000}"/>
    <cellStyle name="표준 4 13 2 2 2" xfId="25644" xr:uid="{00000000-0005-0000-0000-00002C640000}"/>
    <cellStyle name="표준 4 13 2 2 2 2" xfId="25645" xr:uid="{00000000-0005-0000-0000-00002D640000}"/>
    <cellStyle name="표준 4 13 2 2 3" xfId="25646" xr:uid="{00000000-0005-0000-0000-00002E640000}"/>
    <cellStyle name="표준 4 13 2 3" xfId="25647" xr:uid="{00000000-0005-0000-0000-00002F640000}"/>
    <cellStyle name="표준 4 13 2 3 2" xfId="25648" xr:uid="{00000000-0005-0000-0000-000030640000}"/>
    <cellStyle name="표준 4 13 2 3 2 2" xfId="25649" xr:uid="{00000000-0005-0000-0000-000031640000}"/>
    <cellStyle name="표준 4 13 2 3 3" xfId="25650" xr:uid="{00000000-0005-0000-0000-000032640000}"/>
    <cellStyle name="표준 4 13 2 4" xfId="25651" xr:uid="{00000000-0005-0000-0000-000033640000}"/>
    <cellStyle name="표준 4 13 2 4 2" xfId="25652" xr:uid="{00000000-0005-0000-0000-000034640000}"/>
    <cellStyle name="표준 4 13 2 4 2 2" xfId="25653" xr:uid="{00000000-0005-0000-0000-000035640000}"/>
    <cellStyle name="표준 4 13 2 4 3" xfId="25654" xr:uid="{00000000-0005-0000-0000-000036640000}"/>
    <cellStyle name="표준 4 13 2 5" xfId="25655" xr:uid="{00000000-0005-0000-0000-000037640000}"/>
    <cellStyle name="표준 4 13 2 5 2" xfId="25656" xr:uid="{00000000-0005-0000-0000-000038640000}"/>
    <cellStyle name="표준 4 13 2 6" xfId="25657" xr:uid="{00000000-0005-0000-0000-000039640000}"/>
    <cellStyle name="표준 4 13 3" xfId="25658" xr:uid="{00000000-0005-0000-0000-00003A640000}"/>
    <cellStyle name="표준 4 13 3 2" xfId="25659" xr:uid="{00000000-0005-0000-0000-00003B640000}"/>
    <cellStyle name="표준 4 13 3 2 2" xfId="25660" xr:uid="{00000000-0005-0000-0000-00003C640000}"/>
    <cellStyle name="표준 4 13 3 3" xfId="25661" xr:uid="{00000000-0005-0000-0000-00003D640000}"/>
    <cellStyle name="표준 4 13 4" xfId="25662" xr:uid="{00000000-0005-0000-0000-00003E640000}"/>
    <cellStyle name="표준 4 13 4 2" xfId="25663" xr:uid="{00000000-0005-0000-0000-00003F640000}"/>
    <cellStyle name="표준 4 13 4 2 2" xfId="25664" xr:uid="{00000000-0005-0000-0000-000040640000}"/>
    <cellStyle name="표준 4 13 4 3" xfId="25665" xr:uid="{00000000-0005-0000-0000-000041640000}"/>
    <cellStyle name="표준 4 13 5" xfId="25666" xr:uid="{00000000-0005-0000-0000-000042640000}"/>
    <cellStyle name="표준 4 13 5 2" xfId="25667" xr:uid="{00000000-0005-0000-0000-000043640000}"/>
    <cellStyle name="표준 4 13 5 2 2" xfId="25668" xr:uid="{00000000-0005-0000-0000-000044640000}"/>
    <cellStyle name="표준 4 13 5 3" xfId="25669" xr:uid="{00000000-0005-0000-0000-000045640000}"/>
    <cellStyle name="표준 4 13 6" xfId="25670" xr:uid="{00000000-0005-0000-0000-000046640000}"/>
    <cellStyle name="표준 4 13 6 2" xfId="25671" xr:uid="{00000000-0005-0000-0000-000047640000}"/>
    <cellStyle name="표준 4 13 7" xfId="25672" xr:uid="{00000000-0005-0000-0000-000048640000}"/>
    <cellStyle name="표준 4 13 8" xfId="25673" xr:uid="{00000000-0005-0000-0000-000049640000}"/>
    <cellStyle name="표준 4 14" xfId="25674" xr:uid="{00000000-0005-0000-0000-00004A640000}"/>
    <cellStyle name="표준 4 14 2" xfId="25675" xr:uid="{00000000-0005-0000-0000-00004B640000}"/>
    <cellStyle name="표준 4 14 2 2" xfId="25676" xr:uid="{00000000-0005-0000-0000-00004C640000}"/>
    <cellStyle name="표준 4 14 2 2 2" xfId="25677" xr:uid="{00000000-0005-0000-0000-00004D640000}"/>
    <cellStyle name="표준 4 14 2 3" xfId="25678" xr:uid="{00000000-0005-0000-0000-00004E640000}"/>
    <cellStyle name="표준 4 14 3" xfId="25679" xr:uid="{00000000-0005-0000-0000-00004F640000}"/>
    <cellStyle name="표준 4 14 3 2" xfId="25680" xr:uid="{00000000-0005-0000-0000-000050640000}"/>
    <cellStyle name="표준 4 14 3 2 2" xfId="25681" xr:uid="{00000000-0005-0000-0000-000051640000}"/>
    <cellStyle name="표준 4 14 3 3" xfId="25682" xr:uid="{00000000-0005-0000-0000-000052640000}"/>
    <cellStyle name="표준 4 14 4" xfId="25683" xr:uid="{00000000-0005-0000-0000-000053640000}"/>
    <cellStyle name="표준 4 14 4 2" xfId="25684" xr:uid="{00000000-0005-0000-0000-000054640000}"/>
    <cellStyle name="표준 4 14 4 2 2" xfId="25685" xr:uid="{00000000-0005-0000-0000-000055640000}"/>
    <cellStyle name="표준 4 14 4 3" xfId="25686" xr:uid="{00000000-0005-0000-0000-000056640000}"/>
    <cellStyle name="표준 4 14 5" xfId="25687" xr:uid="{00000000-0005-0000-0000-000057640000}"/>
    <cellStyle name="표준 4 14 5 2" xfId="25688" xr:uid="{00000000-0005-0000-0000-000058640000}"/>
    <cellStyle name="표준 4 14 6" xfId="25689" xr:uid="{00000000-0005-0000-0000-000059640000}"/>
    <cellStyle name="표준 4 14 7" xfId="25690" xr:uid="{00000000-0005-0000-0000-00005A640000}"/>
    <cellStyle name="표준 4 15" xfId="25691" xr:uid="{00000000-0005-0000-0000-00005B640000}"/>
    <cellStyle name="표준 4 15 2" xfId="25692" xr:uid="{00000000-0005-0000-0000-00005C640000}"/>
    <cellStyle name="표준 4 15 2 2" xfId="25693" xr:uid="{00000000-0005-0000-0000-00005D640000}"/>
    <cellStyle name="표준 4 15 3" xfId="25694" xr:uid="{00000000-0005-0000-0000-00005E640000}"/>
    <cellStyle name="표준 4 16" xfId="25695" xr:uid="{00000000-0005-0000-0000-00005F640000}"/>
    <cellStyle name="표준 4 16 2" xfId="25696" xr:uid="{00000000-0005-0000-0000-000060640000}"/>
    <cellStyle name="표준 4 16 2 2" xfId="25697" xr:uid="{00000000-0005-0000-0000-000061640000}"/>
    <cellStyle name="표준 4 16 3" xfId="25698" xr:uid="{00000000-0005-0000-0000-000062640000}"/>
    <cellStyle name="표준 4 17" xfId="25699" xr:uid="{00000000-0005-0000-0000-000063640000}"/>
    <cellStyle name="표준 4 17 2" xfId="25700" xr:uid="{00000000-0005-0000-0000-000064640000}"/>
    <cellStyle name="표준 4 17 2 2" xfId="25701" xr:uid="{00000000-0005-0000-0000-000065640000}"/>
    <cellStyle name="표준 4 17 3" xfId="25702" xr:uid="{00000000-0005-0000-0000-000066640000}"/>
    <cellStyle name="표준 4 18" xfId="25703" xr:uid="{00000000-0005-0000-0000-000067640000}"/>
    <cellStyle name="표준 4 18 2" xfId="25704" xr:uid="{00000000-0005-0000-0000-000068640000}"/>
    <cellStyle name="표준 4 18 2 2" xfId="25705" xr:uid="{00000000-0005-0000-0000-000069640000}"/>
    <cellStyle name="표준 4 18 3" xfId="25706" xr:uid="{00000000-0005-0000-0000-00006A640000}"/>
    <cellStyle name="표준 4 19" xfId="25707" xr:uid="{00000000-0005-0000-0000-00006B640000}"/>
    <cellStyle name="표준 4 19 2" xfId="25708" xr:uid="{00000000-0005-0000-0000-00006C640000}"/>
    <cellStyle name="표준 4 2" xfId="25709" xr:uid="{00000000-0005-0000-0000-00006D640000}"/>
    <cellStyle name="표준 4 2 10" xfId="25710" xr:uid="{00000000-0005-0000-0000-00006E640000}"/>
    <cellStyle name="표준 4 2 10 2" xfId="25711" xr:uid="{00000000-0005-0000-0000-00006F640000}"/>
    <cellStyle name="표준 4 2 10 2 2" xfId="25712" xr:uid="{00000000-0005-0000-0000-000070640000}"/>
    <cellStyle name="표준 4 2 10 3" xfId="25713" xr:uid="{00000000-0005-0000-0000-000071640000}"/>
    <cellStyle name="표준 4 2 11" xfId="25714" xr:uid="{00000000-0005-0000-0000-000072640000}"/>
    <cellStyle name="표준 4 2 11 2" xfId="25715" xr:uid="{00000000-0005-0000-0000-000073640000}"/>
    <cellStyle name="표준 4 2 11 2 2" xfId="25716" xr:uid="{00000000-0005-0000-0000-000074640000}"/>
    <cellStyle name="표준 4 2 11 3" xfId="25717" xr:uid="{00000000-0005-0000-0000-000075640000}"/>
    <cellStyle name="표준 4 2 12" xfId="25718" xr:uid="{00000000-0005-0000-0000-000076640000}"/>
    <cellStyle name="표준 4 2 12 2" xfId="25719" xr:uid="{00000000-0005-0000-0000-000077640000}"/>
    <cellStyle name="표준 4 2 12 2 2" xfId="25720" xr:uid="{00000000-0005-0000-0000-000078640000}"/>
    <cellStyle name="표준 4 2 12 3" xfId="25721" xr:uid="{00000000-0005-0000-0000-000079640000}"/>
    <cellStyle name="표준 4 2 13" xfId="25722" xr:uid="{00000000-0005-0000-0000-00007A640000}"/>
    <cellStyle name="표준 4 2 13 2" xfId="25723" xr:uid="{00000000-0005-0000-0000-00007B640000}"/>
    <cellStyle name="표준 4 2 13 2 2" xfId="25724" xr:uid="{00000000-0005-0000-0000-00007C640000}"/>
    <cellStyle name="표준 4 2 13 3" xfId="25725" xr:uid="{00000000-0005-0000-0000-00007D640000}"/>
    <cellStyle name="표준 4 2 14" xfId="25726" xr:uid="{00000000-0005-0000-0000-00007E640000}"/>
    <cellStyle name="표준 4 2 14 2" xfId="25727" xr:uid="{00000000-0005-0000-0000-00007F640000}"/>
    <cellStyle name="표준 4 2 15" xfId="25728" xr:uid="{00000000-0005-0000-0000-000080640000}"/>
    <cellStyle name="표준 4 2 16" xfId="25729" xr:uid="{00000000-0005-0000-0000-000081640000}"/>
    <cellStyle name="표준 4 2 2" xfId="25730" xr:uid="{00000000-0005-0000-0000-000082640000}"/>
    <cellStyle name="표준 4 2 2 10" xfId="25731" xr:uid="{00000000-0005-0000-0000-000083640000}"/>
    <cellStyle name="표준 4 2 2 10 2" xfId="25732" xr:uid="{00000000-0005-0000-0000-000084640000}"/>
    <cellStyle name="표준 4 2 2 10 2 2" xfId="25733" xr:uid="{00000000-0005-0000-0000-000085640000}"/>
    <cellStyle name="표준 4 2 2 10 3" xfId="25734" xr:uid="{00000000-0005-0000-0000-000086640000}"/>
    <cellStyle name="표준 4 2 2 11" xfId="25735" xr:uid="{00000000-0005-0000-0000-000087640000}"/>
    <cellStyle name="표준 4 2 2 11 2" xfId="25736" xr:uid="{00000000-0005-0000-0000-000088640000}"/>
    <cellStyle name="표준 4 2 2 11 2 2" xfId="25737" xr:uid="{00000000-0005-0000-0000-000089640000}"/>
    <cellStyle name="표준 4 2 2 11 3" xfId="25738" xr:uid="{00000000-0005-0000-0000-00008A640000}"/>
    <cellStyle name="표준 4 2 2 12" xfId="25739" xr:uid="{00000000-0005-0000-0000-00008B640000}"/>
    <cellStyle name="표준 4 2 2 12 2" xfId="25740" xr:uid="{00000000-0005-0000-0000-00008C640000}"/>
    <cellStyle name="표준 4 2 2 13" xfId="25741" xr:uid="{00000000-0005-0000-0000-00008D640000}"/>
    <cellStyle name="표준 4 2 2 14" xfId="25742" xr:uid="{00000000-0005-0000-0000-00008E640000}"/>
    <cellStyle name="표준 4 2 2 2" xfId="25743" xr:uid="{00000000-0005-0000-0000-00008F640000}"/>
    <cellStyle name="표준 4 2 2 2 10" xfId="25744" xr:uid="{00000000-0005-0000-0000-000090640000}"/>
    <cellStyle name="표준 4 2 2 2 11" xfId="25745" xr:uid="{00000000-0005-0000-0000-000091640000}"/>
    <cellStyle name="표준 4 2 2 2 2" xfId="25746" xr:uid="{00000000-0005-0000-0000-000092640000}"/>
    <cellStyle name="표준 4 2 2 2 2 2" xfId="25747" xr:uid="{00000000-0005-0000-0000-000093640000}"/>
    <cellStyle name="표준 4 2 2 2 2 2 2" xfId="25748" xr:uid="{00000000-0005-0000-0000-000094640000}"/>
    <cellStyle name="표준 4 2 2 2 2 2 2 2" xfId="25749" xr:uid="{00000000-0005-0000-0000-000095640000}"/>
    <cellStyle name="표준 4 2 2 2 2 2 2 2 2" xfId="25750" xr:uid="{00000000-0005-0000-0000-000096640000}"/>
    <cellStyle name="표준 4 2 2 2 2 2 2 3" xfId="25751" xr:uid="{00000000-0005-0000-0000-000097640000}"/>
    <cellStyle name="표준 4 2 2 2 2 2 3" xfId="25752" xr:uid="{00000000-0005-0000-0000-000098640000}"/>
    <cellStyle name="표준 4 2 2 2 2 2 3 2" xfId="25753" xr:uid="{00000000-0005-0000-0000-000099640000}"/>
    <cellStyle name="표준 4 2 2 2 2 2 3 2 2" xfId="25754" xr:uid="{00000000-0005-0000-0000-00009A640000}"/>
    <cellStyle name="표준 4 2 2 2 2 2 3 3" xfId="25755" xr:uid="{00000000-0005-0000-0000-00009B640000}"/>
    <cellStyle name="표준 4 2 2 2 2 2 4" xfId="25756" xr:uid="{00000000-0005-0000-0000-00009C640000}"/>
    <cellStyle name="표준 4 2 2 2 2 2 4 2" xfId="25757" xr:uid="{00000000-0005-0000-0000-00009D640000}"/>
    <cellStyle name="표준 4 2 2 2 2 2 4 2 2" xfId="25758" xr:uid="{00000000-0005-0000-0000-00009E640000}"/>
    <cellStyle name="표준 4 2 2 2 2 2 4 3" xfId="25759" xr:uid="{00000000-0005-0000-0000-00009F640000}"/>
    <cellStyle name="표준 4 2 2 2 2 2 5" xfId="25760" xr:uid="{00000000-0005-0000-0000-0000A0640000}"/>
    <cellStyle name="표준 4 2 2 2 2 2 5 2" xfId="25761" xr:uid="{00000000-0005-0000-0000-0000A1640000}"/>
    <cellStyle name="표준 4 2 2 2 2 2 6" xfId="25762" xr:uid="{00000000-0005-0000-0000-0000A2640000}"/>
    <cellStyle name="표준 4 2 2 2 2 3" xfId="25763" xr:uid="{00000000-0005-0000-0000-0000A3640000}"/>
    <cellStyle name="표준 4 2 2 2 2 3 2" xfId="25764" xr:uid="{00000000-0005-0000-0000-0000A4640000}"/>
    <cellStyle name="표준 4 2 2 2 2 3 2 2" xfId="25765" xr:uid="{00000000-0005-0000-0000-0000A5640000}"/>
    <cellStyle name="표준 4 2 2 2 2 3 3" xfId="25766" xr:uid="{00000000-0005-0000-0000-0000A6640000}"/>
    <cellStyle name="표준 4 2 2 2 2 4" xfId="25767" xr:uid="{00000000-0005-0000-0000-0000A7640000}"/>
    <cellStyle name="표준 4 2 2 2 2 4 2" xfId="25768" xr:uid="{00000000-0005-0000-0000-0000A8640000}"/>
    <cellStyle name="표준 4 2 2 2 2 4 2 2" xfId="25769" xr:uid="{00000000-0005-0000-0000-0000A9640000}"/>
    <cellStyle name="표준 4 2 2 2 2 4 3" xfId="25770" xr:uid="{00000000-0005-0000-0000-0000AA640000}"/>
    <cellStyle name="표준 4 2 2 2 2 5" xfId="25771" xr:uid="{00000000-0005-0000-0000-0000AB640000}"/>
    <cellStyle name="표준 4 2 2 2 2 5 2" xfId="25772" xr:uid="{00000000-0005-0000-0000-0000AC640000}"/>
    <cellStyle name="표준 4 2 2 2 2 5 2 2" xfId="25773" xr:uid="{00000000-0005-0000-0000-0000AD640000}"/>
    <cellStyle name="표준 4 2 2 2 2 5 3" xfId="25774" xr:uid="{00000000-0005-0000-0000-0000AE640000}"/>
    <cellStyle name="표준 4 2 2 2 2 6" xfId="25775" xr:uid="{00000000-0005-0000-0000-0000AF640000}"/>
    <cellStyle name="표준 4 2 2 2 2 6 2" xfId="25776" xr:uid="{00000000-0005-0000-0000-0000B0640000}"/>
    <cellStyle name="표준 4 2 2 2 2 6 2 2" xfId="25777" xr:uid="{00000000-0005-0000-0000-0000B1640000}"/>
    <cellStyle name="표준 4 2 2 2 2 6 3" xfId="25778" xr:uid="{00000000-0005-0000-0000-0000B2640000}"/>
    <cellStyle name="표준 4 2 2 2 2 7" xfId="25779" xr:uid="{00000000-0005-0000-0000-0000B3640000}"/>
    <cellStyle name="표준 4 2 2 2 2 7 2" xfId="25780" xr:uid="{00000000-0005-0000-0000-0000B4640000}"/>
    <cellStyle name="표준 4 2 2 2 2 8" xfId="25781" xr:uid="{00000000-0005-0000-0000-0000B5640000}"/>
    <cellStyle name="표준 4 2 2 2 2 9" xfId="25782" xr:uid="{00000000-0005-0000-0000-0000B6640000}"/>
    <cellStyle name="표준 4 2 2 2 3" xfId="25783" xr:uid="{00000000-0005-0000-0000-0000B7640000}"/>
    <cellStyle name="표준 4 2 2 2 3 2" xfId="25784" xr:uid="{00000000-0005-0000-0000-0000B8640000}"/>
    <cellStyle name="표준 4 2 2 2 3 2 2" xfId="25785" xr:uid="{00000000-0005-0000-0000-0000B9640000}"/>
    <cellStyle name="표준 4 2 2 2 3 2 2 2" xfId="25786" xr:uid="{00000000-0005-0000-0000-0000BA640000}"/>
    <cellStyle name="표준 4 2 2 2 3 2 3" xfId="25787" xr:uid="{00000000-0005-0000-0000-0000BB640000}"/>
    <cellStyle name="표준 4 2 2 2 3 3" xfId="25788" xr:uid="{00000000-0005-0000-0000-0000BC640000}"/>
    <cellStyle name="표준 4 2 2 2 3 3 2" xfId="25789" xr:uid="{00000000-0005-0000-0000-0000BD640000}"/>
    <cellStyle name="표준 4 2 2 2 3 3 2 2" xfId="25790" xr:uid="{00000000-0005-0000-0000-0000BE640000}"/>
    <cellStyle name="표준 4 2 2 2 3 3 3" xfId="25791" xr:uid="{00000000-0005-0000-0000-0000BF640000}"/>
    <cellStyle name="표준 4 2 2 2 3 4" xfId="25792" xr:uid="{00000000-0005-0000-0000-0000C0640000}"/>
    <cellStyle name="표준 4 2 2 2 3 4 2" xfId="25793" xr:uid="{00000000-0005-0000-0000-0000C1640000}"/>
    <cellStyle name="표준 4 2 2 2 3 4 2 2" xfId="25794" xr:uid="{00000000-0005-0000-0000-0000C2640000}"/>
    <cellStyle name="표준 4 2 2 2 3 4 3" xfId="25795" xr:uid="{00000000-0005-0000-0000-0000C3640000}"/>
    <cellStyle name="표준 4 2 2 2 3 5" xfId="25796" xr:uid="{00000000-0005-0000-0000-0000C4640000}"/>
    <cellStyle name="표준 4 2 2 2 3 5 2" xfId="25797" xr:uid="{00000000-0005-0000-0000-0000C5640000}"/>
    <cellStyle name="표준 4 2 2 2 3 6" xfId="25798" xr:uid="{00000000-0005-0000-0000-0000C6640000}"/>
    <cellStyle name="표준 4 2 2 2 4" xfId="25799" xr:uid="{00000000-0005-0000-0000-0000C7640000}"/>
    <cellStyle name="표준 4 2 2 2 4 2" xfId="25800" xr:uid="{00000000-0005-0000-0000-0000C8640000}"/>
    <cellStyle name="표준 4 2 2 2 4 2 2" xfId="25801" xr:uid="{00000000-0005-0000-0000-0000C9640000}"/>
    <cellStyle name="표준 4 2 2 2 4 2 2 2" xfId="25802" xr:uid="{00000000-0005-0000-0000-0000CA640000}"/>
    <cellStyle name="표준 4 2 2 2 4 2 3" xfId="25803" xr:uid="{00000000-0005-0000-0000-0000CB640000}"/>
    <cellStyle name="표준 4 2 2 2 4 3" xfId="25804" xr:uid="{00000000-0005-0000-0000-0000CC640000}"/>
    <cellStyle name="표준 4 2 2 2 4 3 2" xfId="25805" xr:uid="{00000000-0005-0000-0000-0000CD640000}"/>
    <cellStyle name="표준 4 2 2 2 4 3 2 2" xfId="25806" xr:uid="{00000000-0005-0000-0000-0000CE640000}"/>
    <cellStyle name="표준 4 2 2 2 4 3 3" xfId="25807" xr:uid="{00000000-0005-0000-0000-0000CF640000}"/>
    <cellStyle name="표준 4 2 2 2 4 4" xfId="25808" xr:uid="{00000000-0005-0000-0000-0000D0640000}"/>
    <cellStyle name="표준 4 2 2 2 4 4 2" xfId="25809" xr:uid="{00000000-0005-0000-0000-0000D1640000}"/>
    <cellStyle name="표준 4 2 2 2 4 4 2 2" xfId="25810" xr:uid="{00000000-0005-0000-0000-0000D2640000}"/>
    <cellStyle name="표준 4 2 2 2 4 4 3" xfId="25811" xr:uid="{00000000-0005-0000-0000-0000D3640000}"/>
    <cellStyle name="표준 4 2 2 2 4 5" xfId="25812" xr:uid="{00000000-0005-0000-0000-0000D4640000}"/>
    <cellStyle name="표준 4 2 2 2 4 5 2" xfId="25813" xr:uid="{00000000-0005-0000-0000-0000D5640000}"/>
    <cellStyle name="표준 4 2 2 2 4 6" xfId="25814" xr:uid="{00000000-0005-0000-0000-0000D6640000}"/>
    <cellStyle name="표준 4 2 2 2 5" xfId="25815" xr:uid="{00000000-0005-0000-0000-0000D7640000}"/>
    <cellStyle name="표준 4 2 2 2 5 2" xfId="25816" xr:uid="{00000000-0005-0000-0000-0000D8640000}"/>
    <cellStyle name="표준 4 2 2 2 5 2 2" xfId="25817" xr:uid="{00000000-0005-0000-0000-0000D9640000}"/>
    <cellStyle name="표준 4 2 2 2 5 3" xfId="25818" xr:uid="{00000000-0005-0000-0000-0000DA640000}"/>
    <cellStyle name="표준 4 2 2 2 6" xfId="25819" xr:uid="{00000000-0005-0000-0000-0000DB640000}"/>
    <cellStyle name="표준 4 2 2 2 6 2" xfId="25820" xr:uid="{00000000-0005-0000-0000-0000DC640000}"/>
    <cellStyle name="표준 4 2 2 2 6 2 2" xfId="25821" xr:uid="{00000000-0005-0000-0000-0000DD640000}"/>
    <cellStyle name="표준 4 2 2 2 6 3" xfId="25822" xr:uid="{00000000-0005-0000-0000-0000DE640000}"/>
    <cellStyle name="표준 4 2 2 2 7" xfId="25823" xr:uid="{00000000-0005-0000-0000-0000DF640000}"/>
    <cellStyle name="표준 4 2 2 2 7 2" xfId="25824" xr:uid="{00000000-0005-0000-0000-0000E0640000}"/>
    <cellStyle name="표준 4 2 2 2 7 2 2" xfId="25825" xr:uid="{00000000-0005-0000-0000-0000E1640000}"/>
    <cellStyle name="표준 4 2 2 2 7 3" xfId="25826" xr:uid="{00000000-0005-0000-0000-0000E2640000}"/>
    <cellStyle name="표준 4 2 2 2 8" xfId="25827" xr:uid="{00000000-0005-0000-0000-0000E3640000}"/>
    <cellStyle name="표준 4 2 2 2 8 2" xfId="25828" xr:uid="{00000000-0005-0000-0000-0000E4640000}"/>
    <cellStyle name="표준 4 2 2 2 8 2 2" xfId="25829" xr:uid="{00000000-0005-0000-0000-0000E5640000}"/>
    <cellStyle name="표준 4 2 2 2 8 3" xfId="25830" xr:uid="{00000000-0005-0000-0000-0000E6640000}"/>
    <cellStyle name="표준 4 2 2 2 9" xfId="25831" xr:uid="{00000000-0005-0000-0000-0000E7640000}"/>
    <cellStyle name="표준 4 2 2 2 9 2" xfId="25832" xr:uid="{00000000-0005-0000-0000-0000E8640000}"/>
    <cellStyle name="표준 4 2 2 3" xfId="25833" xr:uid="{00000000-0005-0000-0000-0000E9640000}"/>
    <cellStyle name="표준 4 2 2 3 10" xfId="25834" xr:uid="{00000000-0005-0000-0000-0000EA640000}"/>
    <cellStyle name="표준 4 2 2 3 11" xfId="25835" xr:uid="{00000000-0005-0000-0000-0000EB640000}"/>
    <cellStyle name="표준 4 2 2 3 2" xfId="25836" xr:uid="{00000000-0005-0000-0000-0000EC640000}"/>
    <cellStyle name="표준 4 2 2 3 2 2" xfId="25837" xr:uid="{00000000-0005-0000-0000-0000ED640000}"/>
    <cellStyle name="표준 4 2 2 3 2 2 2" xfId="25838" xr:uid="{00000000-0005-0000-0000-0000EE640000}"/>
    <cellStyle name="표준 4 2 2 3 2 2 2 2" xfId="25839" xr:uid="{00000000-0005-0000-0000-0000EF640000}"/>
    <cellStyle name="표준 4 2 2 3 2 2 2 2 2" xfId="25840" xr:uid="{00000000-0005-0000-0000-0000F0640000}"/>
    <cellStyle name="표준 4 2 2 3 2 2 2 3" xfId="25841" xr:uid="{00000000-0005-0000-0000-0000F1640000}"/>
    <cellStyle name="표준 4 2 2 3 2 2 3" xfId="25842" xr:uid="{00000000-0005-0000-0000-0000F2640000}"/>
    <cellStyle name="표준 4 2 2 3 2 2 3 2" xfId="25843" xr:uid="{00000000-0005-0000-0000-0000F3640000}"/>
    <cellStyle name="표준 4 2 2 3 2 2 3 2 2" xfId="25844" xr:uid="{00000000-0005-0000-0000-0000F4640000}"/>
    <cellStyle name="표준 4 2 2 3 2 2 3 3" xfId="25845" xr:uid="{00000000-0005-0000-0000-0000F5640000}"/>
    <cellStyle name="표준 4 2 2 3 2 2 4" xfId="25846" xr:uid="{00000000-0005-0000-0000-0000F6640000}"/>
    <cellStyle name="표준 4 2 2 3 2 2 4 2" xfId="25847" xr:uid="{00000000-0005-0000-0000-0000F7640000}"/>
    <cellStyle name="표준 4 2 2 3 2 2 4 2 2" xfId="25848" xr:uid="{00000000-0005-0000-0000-0000F8640000}"/>
    <cellStyle name="표준 4 2 2 3 2 2 4 3" xfId="25849" xr:uid="{00000000-0005-0000-0000-0000F9640000}"/>
    <cellStyle name="표준 4 2 2 3 2 2 5" xfId="25850" xr:uid="{00000000-0005-0000-0000-0000FA640000}"/>
    <cellStyle name="표준 4 2 2 3 2 2 5 2" xfId="25851" xr:uid="{00000000-0005-0000-0000-0000FB640000}"/>
    <cellStyle name="표준 4 2 2 3 2 2 6" xfId="25852" xr:uid="{00000000-0005-0000-0000-0000FC640000}"/>
    <cellStyle name="표준 4 2 2 3 2 3" xfId="25853" xr:uid="{00000000-0005-0000-0000-0000FD640000}"/>
    <cellStyle name="표준 4 2 2 3 2 3 2" xfId="25854" xr:uid="{00000000-0005-0000-0000-0000FE640000}"/>
    <cellStyle name="표준 4 2 2 3 2 3 2 2" xfId="25855" xr:uid="{00000000-0005-0000-0000-0000FF640000}"/>
    <cellStyle name="표준 4 2 2 3 2 3 3" xfId="25856" xr:uid="{00000000-0005-0000-0000-000000650000}"/>
    <cellStyle name="표준 4 2 2 3 2 4" xfId="25857" xr:uid="{00000000-0005-0000-0000-000001650000}"/>
    <cellStyle name="표준 4 2 2 3 2 4 2" xfId="25858" xr:uid="{00000000-0005-0000-0000-000002650000}"/>
    <cellStyle name="표준 4 2 2 3 2 4 2 2" xfId="25859" xr:uid="{00000000-0005-0000-0000-000003650000}"/>
    <cellStyle name="표준 4 2 2 3 2 4 3" xfId="25860" xr:uid="{00000000-0005-0000-0000-000004650000}"/>
    <cellStyle name="표준 4 2 2 3 2 5" xfId="25861" xr:uid="{00000000-0005-0000-0000-000005650000}"/>
    <cellStyle name="표준 4 2 2 3 2 5 2" xfId="25862" xr:uid="{00000000-0005-0000-0000-000006650000}"/>
    <cellStyle name="표준 4 2 2 3 2 5 2 2" xfId="25863" xr:uid="{00000000-0005-0000-0000-000007650000}"/>
    <cellStyle name="표준 4 2 2 3 2 5 3" xfId="25864" xr:uid="{00000000-0005-0000-0000-000008650000}"/>
    <cellStyle name="표준 4 2 2 3 2 6" xfId="25865" xr:uid="{00000000-0005-0000-0000-000009650000}"/>
    <cellStyle name="표준 4 2 2 3 2 6 2" xfId="25866" xr:uid="{00000000-0005-0000-0000-00000A650000}"/>
    <cellStyle name="표준 4 2 2 3 2 6 2 2" xfId="25867" xr:uid="{00000000-0005-0000-0000-00000B650000}"/>
    <cellStyle name="표준 4 2 2 3 2 6 3" xfId="25868" xr:uid="{00000000-0005-0000-0000-00000C650000}"/>
    <cellStyle name="표준 4 2 2 3 2 7" xfId="25869" xr:uid="{00000000-0005-0000-0000-00000D650000}"/>
    <cellStyle name="표준 4 2 2 3 2 7 2" xfId="25870" xr:uid="{00000000-0005-0000-0000-00000E650000}"/>
    <cellStyle name="표준 4 2 2 3 2 8" xfId="25871" xr:uid="{00000000-0005-0000-0000-00000F650000}"/>
    <cellStyle name="표준 4 2 2 3 2 9" xfId="25872" xr:uid="{00000000-0005-0000-0000-000010650000}"/>
    <cellStyle name="표준 4 2 2 3 3" xfId="25873" xr:uid="{00000000-0005-0000-0000-000011650000}"/>
    <cellStyle name="표준 4 2 2 3 3 2" xfId="25874" xr:uid="{00000000-0005-0000-0000-000012650000}"/>
    <cellStyle name="표준 4 2 2 3 3 2 2" xfId="25875" xr:uid="{00000000-0005-0000-0000-000013650000}"/>
    <cellStyle name="표준 4 2 2 3 3 2 2 2" xfId="25876" xr:uid="{00000000-0005-0000-0000-000014650000}"/>
    <cellStyle name="표준 4 2 2 3 3 2 3" xfId="25877" xr:uid="{00000000-0005-0000-0000-000015650000}"/>
    <cellStyle name="표준 4 2 2 3 3 3" xfId="25878" xr:uid="{00000000-0005-0000-0000-000016650000}"/>
    <cellStyle name="표준 4 2 2 3 3 3 2" xfId="25879" xr:uid="{00000000-0005-0000-0000-000017650000}"/>
    <cellStyle name="표준 4 2 2 3 3 3 2 2" xfId="25880" xr:uid="{00000000-0005-0000-0000-000018650000}"/>
    <cellStyle name="표준 4 2 2 3 3 3 3" xfId="25881" xr:uid="{00000000-0005-0000-0000-000019650000}"/>
    <cellStyle name="표준 4 2 2 3 3 4" xfId="25882" xr:uid="{00000000-0005-0000-0000-00001A650000}"/>
    <cellStyle name="표준 4 2 2 3 3 4 2" xfId="25883" xr:uid="{00000000-0005-0000-0000-00001B650000}"/>
    <cellStyle name="표준 4 2 2 3 3 4 2 2" xfId="25884" xr:uid="{00000000-0005-0000-0000-00001C650000}"/>
    <cellStyle name="표준 4 2 2 3 3 4 3" xfId="25885" xr:uid="{00000000-0005-0000-0000-00001D650000}"/>
    <cellStyle name="표준 4 2 2 3 3 5" xfId="25886" xr:uid="{00000000-0005-0000-0000-00001E650000}"/>
    <cellStyle name="표준 4 2 2 3 3 5 2" xfId="25887" xr:uid="{00000000-0005-0000-0000-00001F650000}"/>
    <cellStyle name="표준 4 2 2 3 3 6" xfId="25888" xr:uid="{00000000-0005-0000-0000-000020650000}"/>
    <cellStyle name="표준 4 2 2 3 4" xfId="25889" xr:uid="{00000000-0005-0000-0000-000021650000}"/>
    <cellStyle name="표준 4 2 2 3 4 2" xfId="25890" xr:uid="{00000000-0005-0000-0000-000022650000}"/>
    <cellStyle name="표준 4 2 2 3 4 2 2" xfId="25891" xr:uid="{00000000-0005-0000-0000-000023650000}"/>
    <cellStyle name="표준 4 2 2 3 4 2 2 2" xfId="25892" xr:uid="{00000000-0005-0000-0000-000024650000}"/>
    <cellStyle name="표준 4 2 2 3 4 2 3" xfId="25893" xr:uid="{00000000-0005-0000-0000-000025650000}"/>
    <cellStyle name="표준 4 2 2 3 4 3" xfId="25894" xr:uid="{00000000-0005-0000-0000-000026650000}"/>
    <cellStyle name="표준 4 2 2 3 4 3 2" xfId="25895" xr:uid="{00000000-0005-0000-0000-000027650000}"/>
    <cellStyle name="표준 4 2 2 3 4 3 2 2" xfId="25896" xr:uid="{00000000-0005-0000-0000-000028650000}"/>
    <cellStyle name="표준 4 2 2 3 4 3 3" xfId="25897" xr:uid="{00000000-0005-0000-0000-000029650000}"/>
    <cellStyle name="표준 4 2 2 3 4 4" xfId="25898" xr:uid="{00000000-0005-0000-0000-00002A650000}"/>
    <cellStyle name="표준 4 2 2 3 4 4 2" xfId="25899" xr:uid="{00000000-0005-0000-0000-00002B650000}"/>
    <cellStyle name="표준 4 2 2 3 4 4 2 2" xfId="25900" xr:uid="{00000000-0005-0000-0000-00002C650000}"/>
    <cellStyle name="표준 4 2 2 3 4 4 3" xfId="25901" xr:uid="{00000000-0005-0000-0000-00002D650000}"/>
    <cellStyle name="표준 4 2 2 3 4 5" xfId="25902" xr:uid="{00000000-0005-0000-0000-00002E650000}"/>
    <cellStyle name="표준 4 2 2 3 4 5 2" xfId="25903" xr:uid="{00000000-0005-0000-0000-00002F650000}"/>
    <cellStyle name="표준 4 2 2 3 4 6" xfId="25904" xr:uid="{00000000-0005-0000-0000-000030650000}"/>
    <cellStyle name="표준 4 2 2 3 5" xfId="25905" xr:uid="{00000000-0005-0000-0000-000031650000}"/>
    <cellStyle name="표준 4 2 2 3 5 2" xfId="25906" xr:uid="{00000000-0005-0000-0000-000032650000}"/>
    <cellStyle name="표준 4 2 2 3 5 2 2" xfId="25907" xr:uid="{00000000-0005-0000-0000-000033650000}"/>
    <cellStyle name="표준 4 2 2 3 5 3" xfId="25908" xr:uid="{00000000-0005-0000-0000-000034650000}"/>
    <cellStyle name="표준 4 2 2 3 6" xfId="25909" xr:uid="{00000000-0005-0000-0000-000035650000}"/>
    <cellStyle name="표준 4 2 2 3 6 2" xfId="25910" xr:uid="{00000000-0005-0000-0000-000036650000}"/>
    <cellStyle name="표준 4 2 2 3 6 2 2" xfId="25911" xr:uid="{00000000-0005-0000-0000-000037650000}"/>
    <cellStyle name="표준 4 2 2 3 6 3" xfId="25912" xr:uid="{00000000-0005-0000-0000-000038650000}"/>
    <cellStyle name="표준 4 2 2 3 7" xfId="25913" xr:uid="{00000000-0005-0000-0000-000039650000}"/>
    <cellStyle name="표준 4 2 2 3 7 2" xfId="25914" xr:uid="{00000000-0005-0000-0000-00003A650000}"/>
    <cellStyle name="표준 4 2 2 3 7 2 2" xfId="25915" xr:uid="{00000000-0005-0000-0000-00003B650000}"/>
    <cellStyle name="표준 4 2 2 3 7 3" xfId="25916" xr:uid="{00000000-0005-0000-0000-00003C650000}"/>
    <cellStyle name="표준 4 2 2 3 8" xfId="25917" xr:uid="{00000000-0005-0000-0000-00003D650000}"/>
    <cellStyle name="표준 4 2 2 3 8 2" xfId="25918" xr:uid="{00000000-0005-0000-0000-00003E650000}"/>
    <cellStyle name="표준 4 2 2 3 8 2 2" xfId="25919" xr:uid="{00000000-0005-0000-0000-00003F650000}"/>
    <cellStyle name="표준 4 2 2 3 8 3" xfId="25920" xr:uid="{00000000-0005-0000-0000-000040650000}"/>
    <cellStyle name="표준 4 2 2 3 9" xfId="25921" xr:uid="{00000000-0005-0000-0000-000041650000}"/>
    <cellStyle name="표준 4 2 2 3 9 2" xfId="25922" xr:uid="{00000000-0005-0000-0000-000042650000}"/>
    <cellStyle name="표준 4 2 2 4" xfId="25923" xr:uid="{00000000-0005-0000-0000-000043650000}"/>
    <cellStyle name="표준 4 2 2 4 10" xfId="25924" xr:uid="{00000000-0005-0000-0000-000044650000}"/>
    <cellStyle name="표준 4 2 2 4 2" xfId="25925" xr:uid="{00000000-0005-0000-0000-000045650000}"/>
    <cellStyle name="표준 4 2 2 4 2 2" xfId="25926" xr:uid="{00000000-0005-0000-0000-000046650000}"/>
    <cellStyle name="표준 4 2 2 4 2 2 2" xfId="25927" xr:uid="{00000000-0005-0000-0000-000047650000}"/>
    <cellStyle name="표준 4 2 2 4 2 2 2 2" xfId="25928" xr:uid="{00000000-0005-0000-0000-000048650000}"/>
    <cellStyle name="표준 4 2 2 4 2 2 2 2 2" xfId="25929" xr:uid="{00000000-0005-0000-0000-000049650000}"/>
    <cellStyle name="표준 4 2 2 4 2 2 2 3" xfId="25930" xr:uid="{00000000-0005-0000-0000-00004A650000}"/>
    <cellStyle name="표준 4 2 2 4 2 2 3" xfId="25931" xr:uid="{00000000-0005-0000-0000-00004B650000}"/>
    <cellStyle name="표준 4 2 2 4 2 2 3 2" xfId="25932" xr:uid="{00000000-0005-0000-0000-00004C650000}"/>
    <cellStyle name="표준 4 2 2 4 2 2 3 2 2" xfId="25933" xr:uid="{00000000-0005-0000-0000-00004D650000}"/>
    <cellStyle name="표준 4 2 2 4 2 2 3 3" xfId="25934" xr:uid="{00000000-0005-0000-0000-00004E650000}"/>
    <cellStyle name="표준 4 2 2 4 2 2 4" xfId="25935" xr:uid="{00000000-0005-0000-0000-00004F650000}"/>
    <cellStyle name="표준 4 2 2 4 2 2 4 2" xfId="25936" xr:uid="{00000000-0005-0000-0000-000050650000}"/>
    <cellStyle name="표준 4 2 2 4 2 2 4 2 2" xfId="25937" xr:uid="{00000000-0005-0000-0000-000051650000}"/>
    <cellStyle name="표준 4 2 2 4 2 2 4 3" xfId="25938" xr:uid="{00000000-0005-0000-0000-000052650000}"/>
    <cellStyle name="표준 4 2 2 4 2 2 5" xfId="25939" xr:uid="{00000000-0005-0000-0000-000053650000}"/>
    <cellStyle name="표준 4 2 2 4 2 2 5 2" xfId="25940" xr:uid="{00000000-0005-0000-0000-000054650000}"/>
    <cellStyle name="표준 4 2 2 4 2 2 6" xfId="25941" xr:uid="{00000000-0005-0000-0000-000055650000}"/>
    <cellStyle name="표준 4 2 2 4 2 3" xfId="25942" xr:uid="{00000000-0005-0000-0000-000056650000}"/>
    <cellStyle name="표준 4 2 2 4 2 3 2" xfId="25943" xr:uid="{00000000-0005-0000-0000-000057650000}"/>
    <cellStyle name="표준 4 2 2 4 2 3 2 2" xfId="25944" xr:uid="{00000000-0005-0000-0000-000058650000}"/>
    <cellStyle name="표준 4 2 2 4 2 3 3" xfId="25945" xr:uid="{00000000-0005-0000-0000-000059650000}"/>
    <cellStyle name="표준 4 2 2 4 2 4" xfId="25946" xr:uid="{00000000-0005-0000-0000-00005A650000}"/>
    <cellStyle name="표준 4 2 2 4 2 4 2" xfId="25947" xr:uid="{00000000-0005-0000-0000-00005B650000}"/>
    <cellStyle name="표준 4 2 2 4 2 4 2 2" xfId="25948" xr:uid="{00000000-0005-0000-0000-00005C650000}"/>
    <cellStyle name="표준 4 2 2 4 2 4 3" xfId="25949" xr:uid="{00000000-0005-0000-0000-00005D650000}"/>
    <cellStyle name="표준 4 2 2 4 2 5" xfId="25950" xr:uid="{00000000-0005-0000-0000-00005E650000}"/>
    <cellStyle name="표준 4 2 2 4 2 5 2" xfId="25951" xr:uid="{00000000-0005-0000-0000-00005F650000}"/>
    <cellStyle name="표준 4 2 2 4 2 5 2 2" xfId="25952" xr:uid="{00000000-0005-0000-0000-000060650000}"/>
    <cellStyle name="표준 4 2 2 4 2 5 3" xfId="25953" xr:uid="{00000000-0005-0000-0000-000061650000}"/>
    <cellStyle name="표준 4 2 2 4 2 6" xfId="25954" xr:uid="{00000000-0005-0000-0000-000062650000}"/>
    <cellStyle name="표준 4 2 2 4 2 6 2" xfId="25955" xr:uid="{00000000-0005-0000-0000-000063650000}"/>
    <cellStyle name="표준 4 2 2 4 2 7" xfId="25956" xr:uid="{00000000-0005-0000-0000-000064650000}"/>
    <cellStyle name="표준 4 2 2 4 2 8" xfId="25957" xr:uid="{00000000-0005-0000-0000-000065650000}"/>
    <cellStyle name="표준 4 2 2 4 3" xfId="25958" xr:uid="{00000000-0005-0000-0000-000066650000}"/>
    <cellStyle name="표준 4 2 2 4 3 2" xfId="25959" xr:uid="{00000000-0005-0000-0000-000067650000}"/>
    <cellStyle name="표준 4 2 2 4 3 2 2" xfId="25960" xr:uid="{00000000-0005-0000-0000-000068650000}"/>
    <cellStyle name="표준 4 2 2 4 3 2 2 2" xfId="25961" xr:uid="{00000000-0005-0000-0000-000069650000}"/>
    <cellStyle name="표준 4 2 2 4 3 2 3" xfId="25962" xr:uid="{00000000-0005-0000-0000-00006A650000}"/>
    <cellStyle name="표준 4 2 2 4 3 3" xfId="25963" xr:uid="{00000000-0005-0000-0000-00006B650000}"/>
    <cellStyle name="표준 4 2 2 4 3 3 2" xfId="25964" xr:uid="{00000000-0005-0000-0000-00006C650000}"/>
    <cellStyle name="표준 4 2 2 4 3 3 2 2" xfId="25965" xr:uid="{00000000-0005-0000-0000-00006D650000}"/>
    <cellStyle name="표준 4 2 2 4 3 3 3" xfId="25966" xr:uid="{00000000-0005-0000-0000-00006E650000}"/>
    <cellStyle name="표준 4 2 2 4 3 4" xfId="25967" xr:uid="{00000000-0005-0000-0000-00006F650000}"/>
    <cellStyle name="표준 4 2 2 4 3 4 2" xfId="25968" xr:uid="{00000000-0005-0000-0000-000070650000}"/>
    <cellStyle name="표준 4 2 2 4 3 4 2 2" xfId="25969" xr:uid="{00000000-0005-0000-0000-000071650000}"/>
    <cellStyle name="표준 4 2 2 4 3 4 3" xfId="25970" xr:uid="{00000000-0005-0000-0000-000072650000}"/>
    <cellStyle name="표준 4 2 2 4 3 5" xfId="25971" xr:uid="{00000000-0005-0000-0000-000073650000}"/>
    <cellStyle name="표준 4 2 2 4 3 5 2" xfId="25972" xr:uid="{00000000-0005-0000-0000-000074650000}"/>
    <cellStyle name="표준 4 2 2 4 3 6" xfId="25973" xr:uid="{00000000-0005-0000-0000-000075650000}"/>
    <cellStyle name="표준 4 2 2 4 4" xfId="25974" xr:uid="{00000000-0005-0000-0000-000076650000}"/>
    <cellStyle name="표준 4 2 2 4 4 2" xfId="25975" xr:uid="{00000000-0005-0000-0000-000077650000}"/>
    <cellStyle name="표준 4 2 2 4 4 2 2" xfId="25976" xr:uid="{00000000-0005-0000-0000-000078650000}"/>
    <cellStyle name="표준 4 2 2 4 4 3" xfId="25977" xr:uid="{00000000-0005-0000-0000-000079650000}"/>
    <cellStyle name="표준 4 2 2 4 5" xfId="25978" xr:uid="{00000000-0005-0000-0000-00007A650000}"/>
    <cellStyle name="표준 4 2 2 4 5 2" xfId="25979" xr:uid="{00000000-0005-0000-0000-00007B650000}"/>
    <cellStyle name="표준 4 2 2 4 5 2 2" xfId="25980" xr:uid="{00000000-0005-0000-0000-00007C650000}"/>
    <cellStyle name="표준 4 2 2 4 5 3" xfId="25981" xr:uid="{00000000-0005-0000-0000-00007D650000}"/>
    <cellStyle name="표준 4 2 2 4 6" xfId="25982" xr:uid="{00000000-0005-0000-0000-00007E650000}"/>
    <cellStyle name="표준 4 2 2 4 6 2" xfId="25983" xr:uid="{00000000-0005-0000-0000-00007F650000}"/>
    <cellStyle name="표준 4 2 2 4 6 2 2" xfId="25984" xr:uid="{00000000-0005-0000-0000-000080650000}"/>
    <cellStyle name="표준 4 2 2 4 6 3" xfId="25985" xr:uid="{00000000-0005-0000-0000-000081650000}"/>
    <cellStyle name="표준 4 2 2 4 7" xfId="25986" xr:uid="{00000000-0005-0000-0000-000082650000}"/>
    <cellStyle name="표준 4 2 2 4 7 2" xfId="25987" xr:uid="{00000000-0005-0000-0000-000083650000}"/>
    <cellStyle name="표준 4 2 2 4 7 2 2" xfId="25988" xr:uid="{00000000-0005-0000-0000-000084650000}"/>
    <cellStyle name="표준 4 2 2 4 7 3" xfId="25989" xr:uid="{00000000-0005-0000-0000-000085650000}"/>
    <cellStyle name="표준 4 2 2 4 8" xfId="25990" xr:uid="{00000000-0005-0000-0000-000086650000}"/>
    <cellStyle name="표준 4 2 2 4 8 2" xfId="25991" xr:uid="{00000000-0005-0000-0000-000087650000}"/>
    <cellStyle name="표준 4 2 2 4 9" xfId="25992" xr:uid="{00000000-0005-0000-0000-000088650000}"/>
    <cellStyle name="표준 4 2 2 5" xfId="25993" xr:uid="{00000000-0005-0000-0000-000089650000}"/>
    <cellStyle name="표준 4 2 2 5 2" xfId="25994" xr:uid="{00000000-0005-0000-0000-00008A650000}"/>
    <cellStyle name="표준 4 2 2 5 2 2" xfId="25995" xr:uid="{00000000-0005-0000-0000-00008B650000}"/>
    <cellStyle name="표준 4 2 2 5 2 2 2" xfId="25996" xr:uid="{00000000-0005-0000-0000-00008C650000}"/>
    <cellStyle name="표준 4 2 2 5 2 2 2 2" xfId="25997" xr:uid="{00000000-0005-0000-0000-00008D650000}"/>
    <cellStyle name="표준 4 2 2 5 2 2 3" xfId="25998" xr:uid="{00000000-0005-0000-0000-00008E650000}"/>
    <cellStyle name="표준 4 2 2 5 2 3" xfId="25999" xr:uid="{00000000-0005-0000-0000-00008F650000}"/>
    <cellStyle name="표준 4 2 2 5 2 3 2" xfId="26000" xr:uid="{00000000-0005-0000-0000-000090650000}"/>
    <cellStyle name="표준 4 2 2 5 2 3 2 2" xfId="26001" xr:uid="{00000000-0005-0000-0000-000091650000}"/>
    <cellStyle name="표준 4 2 2 5 2 3 3" xfId="26002" xr:uid="{00000000-0005-0000-0000-000092650000}"/>
    <cellStyle name="표준 4 2 2 5 2 4" xfId="26003" xr:uid="{00000000-0005-0000-0000-000093650000}"/>
    <cellStyle name="표준 4 2 2 5 2 4 2" xfId="26004" xr:uid="{00000000-0005-0000-0000-000094650000}"/>
    <cellStyle name="표준 4 2 2 5 2 4 2 2" xfId="26005" xr:uid="{00000000-0005-0000-0000-000095650000}"/>
    <cellStyle name="표준 4 2 2 5 2 4 3" xfId="26006" xr:uid="{00000000-0005-0000-0000-000096650000}"/>
    <cellStyle name="표준 4 2 2 5 2 5" xfId="26007" xr:uid="{00000000-0005-0000-0000-000097650000}"/>
    <cellStyle name="표준 4 2 2 5 2 5 2" xfId="26008" xr:uid="{00000000-0005-0000-0000-000098650000}"/>
    <cellStyle name="표준 4 2 2 5 2 6" xfId="26009" xr:uid="{00000000-0005-0000-0000-000099650000}"/>
    <cellStyle name="표준 4 2 2 5 3" xfId="26010" xr:uid="{00000000-0005-0000-0000-00009A650000}"/>
    <cellStyle name="표준 4 2 2 5 3 2" xfId="26011" xr:uid="{00000000-0005-0000-0000-00009B650000}"/>
    <cellStyle name="표준 4 2 2 5 3 2 2" xfId="26012" xr:uid="{00000000-0005-0000-0000-00009C650000}"/>
    <cellStyle name="표준 4 2 2 5 3 3" xfId="26013" xr:uid="{00000000-0005-0000-0000-00009D650000}"/>
    <cellStyle name="표준 4 2 2 5 4" xfId="26014" xr:uid="{00000000-0005-0000-0000-00009E650000}"/>
    <cellStyle name="표준 4 2 2 5 4 2" xfId="26015" xr:uid="{00000000-0005-0000-0000-00009F650000}"/>
    <cellStyle name="표준 4 2 2 5 4 2 2" xfId="26016" xr:uid="{00000000-0005-0000-0000-0000A0650000}"/>
    <cellStyle name="표준 4 2 2 5 4 3" xfId="26017" xr:uid="{00000000-0005-0000-0000-0000A1650000}"/>
    <cellStyle name="표준 4 2 2 5 5" xfId="26018" xr:uid="{00000000-0005-0000-0000-0000A2650000}"/>
    <cellStyle name="표준 4 2 2 5 5 2" xfId="26019" xr:uid="{00000000-0005-0000-0000-0000A3650000}"/>
    <cellStyle name="표준 4 2 2 5 5 2 2" xfId="26020" xr:uid="{00000000-0005-0000-0000-0000A4650000}"/>
    <cellStyle name="표준 4 2 2 5 5 3" xfId="26021" xr:uid="{00000000-0005-0000-0000-0000A5650000}"/>
    <cellStyle name="표준 4 2 2 5 6" xfId="26022" xr:uid="{00000000-0005-0000-0000-0000A6650000}"/>
    <cellStyle name="표준 4 2 2 5 6 2" xfId="26023" xr:uid="{00000000-0005-0000-0000-0000A7650000}"/>
    <cellStyle name="표준 4 2 2 5 7" xfId="26024" xr:uid="{00000000-0005-0000-0000-0000A8650000}"/>
    <cellStyle name="표준 4 2 2 5 8" xfId="26025" xr:uid="{00000000-0005-0000-0000-0000A9650000}"/>
    <cellStyle name="표준 4 2 2 6" xfId="26026" xr:uid="{00000000-0005-0000-0000-0000AA650000}"/>
    <cellStyle name="표준 4 2 2 6 2" xfId="26027" xr:uid="{00000000-0005-0000-0000-0000AB650000}"/>
    <cellStyle name="표준 4 2 2 6 2 2" xfId="26028" xr:uid="{00000000-0005-0000-0000-0000AC650000}"/>
    <cellStyle name="표준 4 2 2 6 2 2 2" xfId="26029" xr:uid="{00000000-0005-0000-0000-0000AD650000}"/>
    <cellStyle name="표준 4 2 2 6 2 3" xfId="26030" xr:uid="{00000000-0005-0000-0000-0000AE650000}"/>
    <cellStyle name="표준 4 2 2 6 3" xfId="26031" xr:uid="{00000000-0005-0000-0000-0000AF650000}"/>
    <cellStyle name="표준 4 2 2 6 3 2" xfId="26032" xr:uid="{00000000-0005-0000-0000-0000B0650000}"/>
    <cellStyle name="표준 4 2 2 6 3 2 2" xfId="26033" xr:uid="{00000000-0005-0000-0000-0000B1650000}"/>
    <cellStyle name="표준 4 2 2 6 3 3" xfId="26034" xr:uid="{00000000-0005-0000-0000-0000B2650000}"/>
    <cellStyle name="표준 4 2 2 6 4" xfId="26035" xr:uid="{00000000-0005-0000-0000-0000B3650000}"/>
    <cellStyle name="표준 4 2 2 6 4 2" xfId="26036" xr:uid="{00000000-0005-0000-0000-0000B4650000}"/>
    <cellStyle name="표준 4 2 2 6 4 2 2" xfId="26037" xr:uid="{00000000-0005-0000-0000-0000B5650000}"/>
    <cellStyle name="표준 4 2 2 6 4 3" xfId="26038" xr:uid="{00000000-0005-0000-0000-0000B6650000}"/>
    <cellStyle name="표준 4 2 2 6 5" xfId="26039" xr:uid="{00000000-0005-0000-0000-0000B7650000}"/>
    <cellStyle name="표준 4 2 2 6 5 2" xfId="26040" xr:uid="{00000000-0005-0000-0000-0000B8650000}"/>
    <cellStyle name="표준 4 2 2 6 6" xfId="26041" xr:uid="{00000000-0005-0000-0000-0000B9650000}"/>
    <cellStyle name="표준 4 2 2 7" xfId="26042" xr:uid="{00000000-0005-0000-0000-0000BA650000}"/>
    <cellStyle name="표준 4 2 2 7 2" xfId="26043" xr:uid="{00000000-0005-0000-0000-0000BB650000}"/>
    <cellStyle name="표준 4 2 2 7 2 2" xfId="26044" xr:uid="{00000000-0005-0000-0000-0000BC650000}"/>
    <cellStyle name="표준 4 2 2 7 2 2 2" xfId="26045" xr:uid="{00000000-0005-0000-0000-0000BD650000}"/>
    <cellStyle name="표준 4 2 2 7 2 3" xfId="26046" xr:uid="{00000000-0005-0000-0000-0000BE650000}"/>
    <cellStyle name="표준 4 2 2 7 3" xfId="26047" xr:uid="{00000000-0005-0000-0000-0000BF650000}"/>
    <cellStyle name="표준 4 2 2 7 3 2" xfId="26048" xr:uid="{00000000-0005-0000-0000-0000C0650000}"/>
    <cellStyle name="표준 4 2 2 7 3 2 2" xfId="26049" xr:uid="{00000000-0005-0000-0000-0000C1650000}"/>
    <cellStyle name="표준 4 2 2 7 3 3" xfId="26050" xr:uid="{00000000-0005-0000-0000-0000C2650000}"/>
    <cellStyle name="표준 4 2 2 7 4" xfId="26051" xr:uid="{00000000-0005-0000-0000-0000C3650000}"/>
    <cellStyle name="표준 4 2 2 7 4 2" xfId="26052" xr:uid="{00000000-0005-0000-0000-0000C4650000}"/>
    <cellStyle name="표준 4 2 2 7 4 2 2" xfId="26053" xr:uid="{00000000-0005-0000-0000-0000C5650000}"/>
    <cellStyle name="표준 4 2 2 7 4 3" xfId="26054" xr:uid="{00000000-0005-0000-0000-0000C6650000}"/>
    <cellStyle name="표준 4 2 2 7 5" xfId="26055" xr:uid="{00000000-0005-0000-0000-0000C7650000}"/>
    <cellStyle name="표준 4 2 2 7 5 2" xfId="26056" xr:uid="{00000000-0005-0000-0000-0000C8650000}"/>
    <cellStyle name="표준 4 2 2 7 6" xfId="26057" xr:uid="{00000000-0005-0000-0000-0000C9650000}"/>
    <cellStyle name="표준 4 2 2 8" xfId="26058" xr:uid="{00000000-0005-0000-0000-0000CA650000}"/>
    <cellStyle name="표준 4 2 2 8 2" xfId="26059" xr:uid="{00000000-0005-0000-0000-0000CB650000}"/>
    <cellStyle name="표준 4 2 2 8 2 2" xfId="26060" xr:uid="{00000000-0005-0000-0000-0000CC650000}"/>
    <cellStyle name="표준 4 2 2 8 3" xfId="26061" xr:uid="{00000000-0005-0000-0000-0000CD650000}"/>
    <cellStyle name="표준 4 2 2 9" xfId="26062" xr:uid="{00000000-0005-0000-0000-0000CE650000}"/>
    <cellStyle name="표준 4 2 2 9 2" xfId="26063" xr:uid="{00000000-0005-0000-0000-0000CF650000}"/>
    <cellStyle name="표준 4 2 2 9 2 2" xfId="26064" xr:uid="{00000000-0005-0000-0000-0000D0650000}"/>
    <cellStyle name="표준 4 2 2 9 3" xfId="26065" xr:uid="{00000000-0005-0000-0000-0000D1650000}"/>
    <cellStyle name="표준 4 2 3" xfId="26066" xr:uid="{00000000-0005-0000-0000-0000D2650000}"/>
    <cellStyle name="표준 4 2 3 10" xfId="26067" xr:uid="{00000000-0005-0000-0000-0000D3650000}"/>
    <cellStyle name="표준 4 2 3 10 2" xfId="26068" xr:uid="{00000000-0005-0000-0000-0000D4650000}"/>
    <cellStyle name="표준 4 2 3 10 2 2" xfId="26069" xr:uid="{00000000-0005-0000-0000-0000D5650000}"/>
    <cellStyle name="표준 4 2 3 10 3" xfId="26070" xr:uid="{00000000-0005-0000-0000-0000D6650000}"/>
    <cellStyle name="표준 4 2 3 11" xfId="26071" xr:uid="{00000000-0005-0000-0000-0000D7650000}"/>
    <cellStyle name="표준 4 2 3 11 2" xfId="26072" xr:uid="{00000000-0005-0000-0000-0000D8650000}"/>
    <cellStyle name="표준 4 2 3 12" xfId="26073" xr:uid="{00000000-0005-0000-0000-0000D9650000}"/>
    <cellStyle name="표준 4 2 3 13" xfId="26074" xr:uid="{00000000-0005-0000-0000-0000DA650000}"/>
    <cellStyle name="표준 4 2 3 2" xfId="26075" xr:uid="{00000000-0005-0000-0000-0000DB650000}"/>
    <cellStyle name="표준 4 2 3 2 10" xfId="26076" xr:uid="{00000000-0005-0000-0000-0000DC650000}"/>
    <cellStyle name="표준 4 2 3 2 11" xfId="26077" xr:uid="{00000000-0005-0000-0000-0000DD650000}"/>
    <cellStyle name="표준 4 2 3 2 2" xfId="26078" xr:uid="{00000000-0005-0000-0000-0000DE650000}"/>
    <cellStyle name="표준 4 2 3 2 2 2" xfId="26079" xr:uid="{00000000-0005-0000-0000-0000DF650000}"/>
    <cellStyle name="표준 4 2 3 2 2 2 2" xfId="26080" xr:uid="{00000000-0005-0000-0000-0000E0650000}"/>
    <cellStyle name="표준 4 2 3 2 2 2 2 2" xfId="26081" xr:uid="{00000000-0005-0000-0000-0000E1650000}"/>
    <cellStyle name="표준 4 2 3 2 2 2 2 2 2" xfId="26082" xr:uid="{00000000-0005-0000-0000-0000E2650000}"/>
    <cellStyle name="표준 4 2 3 2 2 2 2 3" xfId="26083" xr:uid="{00000000-0005-0000-0000-0000E3650000}"/>
    <cellStyle name="표준 4 2 3 2 2 2 3" xfId="26084" xr:uid="{00000000-0005-0000-0000-0000E4650000}"/>
    <cellStyle name="표준 4 2 3 2 2 2 3 2" xfId="26085" xr:uid="{00000000-0005-0000-0000-0000E5650000}"/>
    <cellStyle name="표준 4 2 3 2 2 2 3 2 2" xfId="26086" xr:uid="{00000000-0005-0000-0000-0000E6650000}"/>
    <cellStyle name="표준 4 2 3 2 2 2 3 3" xfId="26087" xr:uid="{00000000-0005-0000-0000-0000E7650000}"/>
    <cellStyle name="표준 4 2 3 2 2 2 4" xfId="26088" xr:uid="{00000000-0005-0000-0000-0000E8650000}"/>
    <cellStyle name="표준 4 2 3 2 2 2 4 2" xfId="26089" xr:uid="{00000000-0005-0000-0000-0000E9650000}"/>
    <cellStyle name="표준 4 2 3 2 2 2 4 2 2" xfId="26090" xr:uid="{00000000-0005-0000-0000-0000EA650000}"/>
    <cellStyle name="표준 4 2 3 2 2 2 4 3" xfId="26091" xr:uid="{00000000-0005-0000-0000-0000EB650000}"/>
    <cellStyle name="표준 4 2 3 2 2 2 5" xfId="26092" xr:uid="{00000000-0005-0000-0000-0000EC650000}"/>
    <cellStyle name="표준 4 2 3 2 2 2 5 2" xfId="26093" xr:uid="{00000000-0005-0000-0000-0000ED650000}"/>
    <cellStyle name="표준 4 2 3 2 2 2 6" xfId="26094" xr:uid="{00000000-0005-0000-0000-0000EE650000}"/>
    <cellStyle name="표준 4 2 3 2 2 3" xfId="26095" xr:uid="{00000000-0005-0000-0000-0000EF650000}"/>
    <cellStyle name="표준 4 2 3 2 2 3 2" xfId="26096" xr:uid="{00000000-0005-0000-0000-0000F0650000}"/>
    <cellStyle name="표준 4 2 3 2 2 3 2 2" xfId="26097" xr:uid="{00000000-0005-0000-0000-0000F1650000}"/>
    <cellStyle name="표준 4 2 3 2 2 3 3" xfId="26098" xr:uid="{00000000-0005-0000-0000-0000F2650000}"/>
    <cellStyle name="표준 4 2 3 2 2 4" xfId="26099" xr:uid="{00000000-0005-0000-0000-0000F3650000}"/>
    <cellStyle name="표준 4 2 3 2 2 4 2" xfId="26100" xr:uid="{00000000-0005-0000-0000-0000F4650000}"/>
    <cellStyle name="표준 4 2 3 2 2 4 2 2" xfId="26101" xr:uid="{00000000-0005-0000-0000-0000F5650000}"/>
    <cellStyle name="표준 4 2 3 2 2 4 3" xfId="26102" xr:uid="{00000000-0005-0000-0000-0000F6650000}"/>
    <cellStyle name="표준 4 2 3 2 2 5" xfId="26103" xr:uid="{00000000-0005-0000-0000-0000F7650000}"/>
    <cellStyle name="표준 4 2 3 2 2 5 2" xfId="26104" xr:uid="{00000000-0005-0000-0000-0000F8650000}"/>
    <cellStyle name="표준 4 2 3 2 2 5 2 2" xfId="26105" xr:uid="{00000000-0005-0000-0000-0000F9650000}"/>
    <cellStyle name="표준 4 2 3 2 2 5 3" xfId="26106" xr:uid="{00000000-0005-0000-0000-0000FA650000}"/>
    <cellStyle name="표준 4 2 3 2 2 6" xfId="26107" xr:uid="{00000000-0005-0000-0000-0000FB650000}"/>
    <cellStyle name="표준 4 2 3 2 2 6 2" xfId="26108" xr:uid="{00000000-0005-0000-0000-0000FC650000}"/>
    <cellStyle name="표준 4 2 3 2 2 6 2 2" xfId="26109" xr:uid="{00000000-0005-0000-0000-0000FD650000}"/>
    <cellStyle name="표준 4 2 3 2 2 6 3" xfId="26110" xr:uid="{00000000-0005-0000-0000-0000FE650000}"/>
    <cellStyle name="표준 4 2 3 2 2 7" xfId="26111" xr:uid="{00000000-0005-0000-0000-0000FF650000}"/>
    <cellStyle name="표준 4 2 3 2 2 7 2" xfId="26112" xr:uid="{00000000-0005-0000-0000-000000660000}"/>
    <cellStyle name="표준 4 2 3 2 2 8" xfId="26113" xr:uid="{00000000-0005-0000-0000-000001660000}"/>
    <cellStyle name="표준 4 2 3 2 2 9" xfId="26114" xr:uid="{00000000-0005-0000-0000-000002660000}"/>
    <cellStyle name="표준 4 2 3 2 3" xfId="26115" xr:uid="{00000000-0005-0000-0000-000003660000}"/>
    <cellStyle name="표준 4 2 3 2 3 2" xfId="26116" xr:uid="{00000000-0005-0000-0000-000004660000}"/>
    <cellStyle name="표준 4 2 3 2 3 2 2" xfId="26117" xr:uid="{00000000-0005-0000-0000-000005660000}"/>
    <cellStyle name="표준 4 2 3 2 3 2 2 2" xfId="26118" xr:uid="{00000000-0005-0000-0000-000006660000}"/>
    <cellStyle name="표준 4 2 3 2 3 2 3" xfId="26119" xr:uid="{00000000-0005-0000-0000-000007660000}"/>
    <cellStyle name="표준 4 2 3 2 3 3" xfId="26120" xr:uid="{00000000-0005-0000-0000-000008660000}"/>
    <cellStyle name="표준 4 2 3 2 3 3 2" xfId="26121" xr:uid="{00000000-0005-0000-0000-000009660000}"/>
    <cellStyle name="표준 4 2 3 2 3 3 2 2" xfId="26122" xr:uid="{00000000-0005-0000-0000-00000A660000}"/>
    <cellStyle name="표준 4 2 3 2 3 3 3" xfId="26123" xr:uid="{00000000-0005-0000-0000-00000B660000}"/>
    <cellStyle name="표준 4 2 3 2 3 4" xfId="26124" xr:uid="{00000000-0005-0000-0000-00000C660000}"/>
    <cellStyle name="표준 4 2 3 2 3 4 2" xfId="26125" xr:uid="{00000000-0005-0000-0000-00000D660000}"/>
    <cellStyle name="표준 4 2 3 2 3 4 2 2" xfId="26126" xr:uid="{00000000-0005-0000-0000-00000E660000}"/>
    <cellStyle name="표준 4 2 3 2 3 4 3" xfId="26127" xr:uid="{00000000-0005-0000-0000-00000F660000}"/>
    <cellStyle name="표준 4 2 3 2 3 5" xfId="26128" xr:uid="{00000000-0005-0000-0000-000010660000}"/>
    <cellStyle name="표준 4 2 3 2 3 5 2" xfId="26129" xr:uid="{00000000-0005-0000-0000-000011660000}"/>
    <cellStyle name="표준 4 2 3 2 3 6" xfId="26130" xr:uid="{00000000-0005-0000-0000-000012660000}"/>
    <cellStyle name="표준 4 2 3 2 4" xfId="26131" xr:uid="{00000000-0005-0000-0000-000013660000}"/>
    <cellStyle name="표준 4 2 3 2 4 2" xfId="26132" xr:uid="{00000000-0005-0000-0000-000014660000}"/>
    <cellStyle name="표준 4 2 3 2 4 2 2" xfId="26133" xr:uid="{00000000-0005-0000-0000-000015660000}"/>
    <cellStyle name="표준 4 2 3 2 4 2 2 2" xfId="26134" xr:uid="{00000000-0005-0000-0000-000016660000}"/>
    <cellStyle name="표준 4 2 3 2 4 2 3" xfId="26135" xr:uid="{00000000-0005-0000-0000-000017660000}"/>
    <cellStyle name="표준 4 2 3 2 4 3" xfId="26136" xr:uid="{00000000-0005-0000-0000-000018660000}"/>
    <cellStyle name="표준 4 2 3 2 4 3 2" xfId="26137" xr:uid="{00000000-0005-0000-0000-000019660000}"/>
    <cellStyle name="표준 4 2 3 2 4 3 2 2" xfId="26138" xr:uid="{00000000-0005-0000-0000-00001A660000}"/>
    <cellStyle name="표준 4 2 3 2 4 3 3" xfId="26139" xr:uid="{00000000-0005-0000-0000-00001B660000}"/>
    <cellStyle name="표준 4 2 3 2 4 4" xfId="26140" xr:uid="{00000000-0005-0000-0000-00001C660000}"/>
    <cellStyle name="표준 4 2 3 2 4 4 2" xfId="26141" xr:uid="{00000000-0005-0000-0000-00001D660000}"/>
    <cellStyle name="표준 4 2 3 2 4 4 2 2" xfId="26142" xr:uid="{00000000-0005-0000-0000-00001E660000}"/>
    <cellStyle name="표준 4 2 3 2 4 4 3" xfId="26143" xr:uid="{00000000-0005-0000-0000-00001F660000}"/>
    <cellStyle name="표준 4 2 3 2 4 5" xfId="26144" xr:uid="{00000000-0005-0000-0000-000020660000}"/>
    <cellStyle name="표준 4 2 3 2 4 5 2" xfId="26145" xr:uid="{00000000-0005-0000-0000-000021660000}"/>
    <cellStyle name="표준 4 2 3 2 4 6" xfId="26146" xr:uid="{00000000-0005-0000-0000-000022660000}"/>
    <cellStyle name="표준 4 2 3 2 5" xfId="26147" xr:uid="{00000000-0005-0000-0000-000023660000}"/>
    <cellStyle name="표준 4 2 3 2 5 2" xfId="26148" xr:uid="{00000000-0005-0000-0000-000024660000}"/>
    <cellStyle name="표준 4 2 3 2 5 2 2" xfId="26149" xr:uid="{00000000-0005-0000-0000-000025660000}"/>
    <cellStyle name="표준 4 2 3 2 5 3" xfId="26150" xr:uid="{00000000-0005-0000-0000-000026660000}"/>
    <cellStyle name="표준 4 2 3 2 6" xfId="26151" xr:uid="{00000000-0005-0000-0000-000027660000}"/>
    <cellStyle name="표준 4 2 3 2 6 2" xfId="26152" xr:uid="{00000000-0005-0000-0000-000028660000}"/>
    <cellStyle name="표준 4 2 3 2 6 2 2" xfId="26153" xr:uid="{00000000-0005-0000-0000-000029660000}"/>
    <cellStyle name="표준 4 2 3 2 6 3" xfId="26154" xr:uid="{00000000-0005-0000-0000-00002A660000}"/>
    <cellStyle name="표준 4 2 3 2 7" xfId="26155" xr:uid="{00000000-0005-0000-0000-00002B660000}"/>
    <cellStyle name="표준 4 2 3 2 7 2" xfId="26156" xr:uid="{00000000-0005-0000-0000-00002C660000}"/>
    <cellStyle name="표준 4 2 3 2 7 2 2" xfId="26157" xr:uid="{00000000-0005-0000-0000-00002D660000}"/>
    <cellStyle name="표준 4 2 3 2 7 3" xfId="26158" xr:uid="{00000000-0005-0000-0000-00002E660000}"/>
    <cellStyle name="표준 4 2 3 2 8" xfId="26159" xr:uid="{00000000-0005-0000-0000-00002F660000}"/>
    <cellStyle name="표준 4 2 3 2 8 2" xfId="26160" xr:uid="{00000000-0005-0000-0000-000030660000}"/>
    <cellStyle name="표준 4 2 3 2 8 2 2" xfId="26161" xr:uid="{00000000-0005-0000-0000-000031660000}"/>
    <cellStyle name="표준 4 2 3 2 8 3" xfId="26162" xr:uid="{00000000-0005-0000-0000-000032660000}"/>
    <cellStyle name="표준 4 2 3 2 9" xfId="26163" xr:uid="{00000000-0005-0000-0000-000033660000}"/>
    <cellStyle name="표준 4 2 3 2 9 2" xfId="26164" xr:uid="{00000000-0005-0000-0000-000034660000}"/>
    <cellStyle name="표준 4 2 3 3" xfId="26165" xr:uid="{00000000-0005-0000-0000-000035660000}"/>
    <cellStyle name="표준 4 2 3 3 2" xfId="26166" xr:uid="{00000000-0005-0000-0000-000036660000}"/>
    <cellStyle name="표준 4 2 3 3 2 2" xfId="26167" xr:uid="{00000000-0005-0000-0000-000037660000}"/>
    <cellStyle name="표준 4 2 3 3 2 2 2" xfId="26168" xr:uid="{00000000-0005-0000-0000-000038660000}"/>
    <cellStyle name="표준 4 2 3 3 2 2 2 2" xfId="26169" xr:uid="{00000000-0005-0000-0000-000039660000}"/>
    <cellStyle name="표준 4 2 3 3 2 2 3" xfId="26170" xr:uid="{00000000-0005-0000-0000-00003A660000}"/>
    <cellStyle name="표준 4 2 3 3 2 3" xfId="26171" xr:uid="{00000000-0005-0000-0000-00003B660000}"/>
    <cellStyle name="표준 4 2 3 3 2 3 2" xfId="26172" xr:uid="{00000000-0005-0000-0000-00003C660000}"/>
    <cellStyle name="표준 4 2 3 3 2 3 2 2" xfId="26173" xr:uid="{00000000-0005-0000-0000-00003D660000}"/>
    <cellStyle name="표준 4 2 3 3 2 3 3" xfId="26174" xr:uid="{00000000-0005-0000-0000-00003E660000}"/>
    <cellStyle name="표준 4 2 3 3 2 4" xfId="26175" xr:uid="{00000000-0005-0000-0000-00003F660000}"/>
    <cellStyle name="표준 4 2 3 3 2 4 2" xfId="26176" xr:uid="{00000000-0005-0000-0000-000040660000}"/>
    <cellStyle name="표준 4 2 3 3 2 4 2 2" xfId="26177" xr:uid="{00000000-0005-0000-0000-000041660000}"/>
    <cellStyle name="표준 4 2 3 3 2 4 3" xfId="26178" xr:uid="{00000000-0005-0000-0000-000042660000}"/>
    <cellStyle name="표준 4 2 3 3 2 5" xfId="26179" xr:uid="{00000000-0005-0000-0000-000043660000}"/>
    <cellStyle name="표준 4 2 3 3 2 5 2" xfId="26180" xr:uid="{00000000-0005-0000-0000-000044660000}"/>
    <cellStyle name="표준 4 2 3 3 2 6" xfId="26181" xr:uid="{00000000-0005-0000-0000-000045660000}"/>
    <cellStyle name="표준 4 2 3 3 3" xfId="26182" xr:uid="{00000000-0005-0000-0000-000046660000}"/>
    <cellStyle name="표준 4 2 3 3 3 2" xfId="26183" xr:uid="{00000000-0005-0000-0000-000047660000}"/>
    <cellStyle name="표준 4 2 3 3 3 2 2" xfId="26184" xr:uid="{00000000-0005-0000-0000-000048660000}"/>
    <cellStyle name="표준 4 2 3 3 3 3" xfId="26185" xr:uid="{00000000-0005-0000-0000-000049660000}"/>
    <cellStyle name="표준 4 2 3 3 4" xfId="26186" xr:uid="{00000000-0005-0000-0000-00004A660000}"/>
    <cellStyle name="표준 4 2 3 3 4 2" xfId="26187" xr:uid="{00000000-0005-0000-0000-00004B660000}"/>
    <cellStyle name="표준 4 2 3 3 4 2 2" xfId="26188" xr:uid="{00000000-0005-0000-0000-00004C660000}"/>
    <cellStyle name="표준 4 2 3 3 4 3" xfId="26189" xr:uid="{00000000-0005-0000-0000-00004D660000}"/>
    <cellStyle name="표준 4 2 3 3 5" xfId="26190" xr:uid="{00000000-0005-0000-0000-00004E660000}"/>
    <cellStyle name="표준 4 2 3 3 5 2" xfId="26191" xr:uid="{00000000-0005-0000-0000-00004F660000}"/>
    <cellStyle name="표준 4 2 3 3 5 2 2" xfId="26192" xr:uid="{00000000-0005-0000-0000-000050660000}"/>
    <cellStyle name="표준 4 2 3 3 5 3" xfId="26193" xr:uid="{00000000-0005-0000-0000-000051660000}"/>
    <cellStyle name="표준 4 2 3 3 6" xfId="26194" xr:uid="{00000000-0005-0000-0000-000052660000}"/>
    <cellStyle name="표준 4 2 3 3 6 2" xfId="26195" xr:uid="{00000000-0005-0000-0000-000053660000}"/>
    <cellStyle name="표준 4 2 3 3 6 2 2" xfId="26196" xr:uid="{00000000-0005-0000-0000-000054660000}"/>
    <cellStyle name="표준 4 2 3 3 6 3" xfId="26197" xr:uid="{00000000-0005-0000-0000-000055660000}"/>
    <cellStyle name="표준 4 2 3 3 7" xfId="26198" xr:uid="{00000000-0005-0000-0000-000056660000}"/>
    <cellStyle name="표준 4 2 3 3 7 2" xfId="26199" xr:uid="{00000000-0005-0000-0000-000057660000}"/>
    <cellStyle name="표준 4 2 3 3 8" xfId="26200" xr:uid="{00000000-0005-0000-0000-000058660000}"/>
    <cellStyle name="표준 4 2 3 3 9" xfId="26201" xr:uid="{00000000-0005-0000-0000-000059660000}"/>
    <cellStyle name="표준 4 2 3 4" xfId="26202" xr:uid="{00000000-0005-0000-0000-00005A660000}"/>
    <cellStyle name="표준 4 2 3 4 2" xfId="26203" xr:uid="{00000000-0005-0000-0000-00005B660000}"/>
    <cellStyle name="표준 4 2 3 4 2 2" xfId="26204" xr:uid="{00000000-0005-0000-0000-00005C660000}"/>
    <cellStyle name="표준 4 2 3 4 2 2 2" xfId="26205" xr:uid="{00000000-0005-0000-0000-00005D660000}"/>
    <cellStyle name="표준 4 2 3 4 2 2 2 2" xfId="26206" xr:uid="{00000000-0005-0000-0000-00005E660000}"/>
    <cellStyle name="표준 4 2 3 4 2 2 3" xfId="26207" xr:uid="{00000000-0005-0000-0000-00005F660000}"/>
    <cellStyle name="표준 4 2 3 4 2 3" xfId="26208" xr:uid="{00000000-0005-0000-0000-000060660000}"/>
    <cellStyle name="표준 4 2 3 4 2 3 2" xfId="26209" xr:uid="{00000000-0005-0000-0000-000061660000}"/>
    <cellStyle name="표준 4 2 3 4 2 3 2 2" xfId="26210" xr:uid="{00000000-0005-0000-0000-000062660000}"/>
    <cellStyle name="표준 4 2 3 4 2 3 3" xfId="26211" xr:uid="{00000000-0005-0000-0000-000063660000}"/>
    <cellStyle name="표준 4 2 3 4 2 4" xfId="26212" xr:uid="{00000000-0005-0000-0000-000064660000}"/>
    <cellStyle name="표준 4 2 3 4 2 4 2" xfId="26213" xr:uid="{00000000-0005-0000-0000-000065660000}"/>
    <cellStyle name="표준 4 2 3 4 2 4 2 2" xfId="26214" xr:uid="{00000000-0005-0000-0000-000066660000}"/>
    <cellStyle name="표준 4 2 3 4 2 4 3" xfId="26215" xr:uid="{00000000-0005-0000-0000-000067660000}"/>
    <cellStyle name="표준 4 2 3 4 2 5" xfId="26216" xr:uid="{00000000-0005-0000-0000-000068660000}"/>
    <cellStyle name="표준 4 2 3 4 2 5 2" xfId="26217" xr:uid="{00000000-0005-0000-0000-000069660000}"/>
    <cellStyle name="표준 4 2 3 4 2 6" xfId="26218" xr:uid="{00000000-0005-0000-0000-00006A660000}"/>
    <cellStyle name="표준 4 2 3 4 3" xfId="26219" xr:uid="{00000000-0005-0000-0000-00006B660000}"/>
    <cellStyle name="표준 4 2 3 4 3 2" xfId="26220" xr:uid="{00000000-0005-0000-0000-00006C660000}"/>
    <cellStyle name="표준 4 2 3 4 3 2 2" xfId="26221" xr:uid="{00000000-0005-0000-0000-00006D660000}"/>
    <cellStyle name="표준 4 2 3 4 3 3" xfId="26222" xr:uid="{00000000-0005-0000-0000-00006E660000}"/>
    <cellStyle name="표준 4 2 3 4 4" xfId="26223" xr:uid="{00000000-0005-0000-0000-00006F660000}"/>
    <cellStyle name="표준 4 2 3 4 4 2" xfId="26224" xr:uid="{00000000-0005-0000-0000-000070660000}"/>
    <cellStyle name="표준 4 2 3 4 4 2 2" xfId="26225" xr:uid="{00000000-0005-0000-0000-000071660000}"/>
    <cellStyle name="표준 4 2 3 4 4 3" xfId="26226" xr:uid="{00000000-0005-0000-0000-000072660000}"/>
    <cellStyle name="표준 4 2 3 4 5" xfId="26227" xr:uid="{00000000-0005-0000-0000-000073660000}"/>
    <cellStyle name="표준 4 2 3 4 5 2" xfId="26228" xr:uid="{00000000-0005-0000-0000-000074660000}"/>
    <cellStyle name="표준 4 2 3 4 5 2 2" xfId="26229" xr:uid="{00000000-0005-0000-0000-000075660000}"/>
    <cellStyle name="표준 4 2 3 4 5 3" xfId="26230" xr:uid="{00000000-0005-0000-0000-000076660000}"/>
    <cellStyle name="표준 4 2 3 4 6" xfId="26231" xr:uid="{00000000-0005-0000-0000-000077660000}"/>
    <cellStyle name="표준 4 2 3 4 6 2" xfId="26232" xr:uid="{00000000-0005-0000-0000-000078660000}"/>
    <cellStyle name="표준 4 2 3 4 7" xfId="26233" xr:uid="{00000000-0005-0000-0000-000079660000}"/>
    <cellStyle name="표준 4 2 3 4 8" xfId="26234" xr:uid="{00000000-0005-0000-0000-00007A660000}"/>
    <cellStyle name="표준 4 2 3 5" xfId="26235" xr:uid="{00000000-0005-0000-0000-00007B660000}"/>
    <cellStyle name="표준 4 2 3 5 2" xfId="26236" xr:uid="{00000000-0005-0000-0000-00007C660000}"/>
    <cellStyle name="표준 4 2 3 5 2 2" xfId="26237" xr:uid="{00000000-0005-0000-0000-00007D660000}"/>
    <cellStyle name="표준 4 2 3 5 2 2 2" xfId="26238" xr:uid="{00000000-0005-0000-0000-00007E660000}"/>
    <cellStyle name="표준 4 2 3 5 2 3" xfId="26239" xr:uid="{00000000-0005-0000-0000-00007F660000}"/>
    <cellStyle name="표준 4 2 3 5 3" xfId="26240" xr:uid="{00000000-0005-0000-0000-000080660000}"/>
    <cellStyle name="표준 4 2 3 5 3 2" xfId="26241" xr:uid="{00000000-0005-0000-0000-000081660000}"/>
    <cellStyle name="표준 4 2 3 5 3 2 2" xfId="26242" xr:uid="{00000000-0005-0000-0000-000082660000}"/>
    <cellStyle name="표준 4 2 3 5 3 3" xfId="26243" xr:uid="{00000000-0005-0000-0000-000083660000}"/>
    <cellStyle name="표준 4 2 3 5 4" xfId="26244" xr:uid="{00000000-0005-0000-0000-000084660000}"/>
    <cellStyle name="표준 4 2 3 5 4 2" xfId="26245" xr:uid="{00000000-0005-0000-0000-000085660000}"/>
    <cellStyle name="표준 4 2 3 5 4 2 2" xfId="26246" xr:uid="{00000000-0005-0000-0000-000086660000}"/>
    <cellStyle name="표준 4 2 3 5 4 3" xfId="26247" xr:uid="{00000000-0005-0000-0000-000087660000}"/>
    <cellStyle name="표준 4 2 3 5 5" xfId="26248" xr:uid="{00000000-0005-0000-0000-000088660000}"/>
    <cellStyle name="표준 4 2 3 5 5 2" xfId="26249" xr:uid="{00000000-0005-0000-0000-000089660000}"/>
    <cellStyle name="표준 4 2 3 5 6" xfId="26250" xr:uid="{00000000-0005-0000-0000-00008A660000}"/>
    <cellStyle name="표준 4 2 3 6" xfId="26251" xr:uid="{00000000-0005-0000-0000-00008B660000}"/>
    <cellStyle name="표준 4 2 3 6 2" xfId="26252" xr:uid="{00000000-0005-0000-0000-00008C660000}"/>
    <cellStyle name="표준 4 2 3 6 2 2" xfId="26253" xr:uid="{00000000-0005-0000-0000-00008D660000}"/>
    <cellStyle name="표준 4 2 3 6 2 2 2" xfId="26254" xr:uid="{00000000-0005-0000-0000-00008E660000}"/>
    <cellStyle name="표준 4 2 3 6 2 3" xfId="26255" xr:uid="{00000000-0005-0000-0000-00008F660000}"/>
    <cellStyle name="표준 4 2 3 6 3" xfId="26256" xr:uid="{00000000-0005-0000-0000-000090660000}"/>
    <cellStyle name="표준 4 2 3 6 3 2" xfId="26257" xr:uid="{00000000-0005-0000-0000-000091660000}"/>
    <cellStyle name="표준 4 2 3 6 3 2 2" xfId="26258" xr:uid="{00000000-0005-0000-0000-000092660000}"/>
    <cellStyle name="표준 4 2 3 6 3 3" xfId="26259" xr:uid="{00000000-0005-0000-0000-000093660000}"/>
    <cellStyle name="표준 4 2 3 6 4" xfId="26260" xr:uid="{00000000-0005-0000-0000-000094660000}"/>
    <cellStyle name="표준 4 2 3 6 4 2" xfId="26261" xr:uid="{00000000-0005-0000-0000-000095660000}"/>
    <cellStyle name="표준 4 2 3 6 4 2 2" xfId="26262" xr:uid="{00000000-0005-0000-0000-000096660000}"/>
    <cellStyle name="표준 4 2 3 6 4 3" xfId="26263" xr:uid="{00000000-0005-0000-0000-000097660000}"/>
    <cellStyle name="표준 4 2 3 6 5" xfId="26264" xr:uid="{00000000-0005-0000-0000-000098660000}"/>
    <cellStyle name="표준 4 2 3 6 5 2" xfId="26265" xr:uid="{00000000-0005-0000-0000-000099660000}"/>
    <cellStyle name="표준 4 2 3 6 6" xfId="26266" xr:uid="{00000000-0005-0000-0000-00009A660000}"/>
    <cellStyle name="표준 4 2 3 7" xfId="26267" xr:uid="{00000000-0005-0000-0000-00009B660000}"/>
    <cellStyle name="표준 4 2 3 7 2" xfId="26268" xr:uid="{00000000-0005-0000-0000-00009C660000}"/>
    <cellStyle name="표준 4 2 3 7 2 2" xfId="26269" xr:uid="{00000000-0005-0000-0000-00009D660000}"/>
    <cellStyle name="표준 4 2 3 7 3" xfId="26270" xr:uid="{00000000-0005-0000-0000-00009E660000}"/>
    <cellStyle name="표준 4 2 3 8" xfId="26271" xr:uid="{00000000-0005-0000-0000-00009F660000}"/>
    <cellStyle name="표준 4 2 3 8 2" xfId="26272" xr:uid="{00000000-0005-0000-0000-0000A0660000}"/>
    <cellStyle name="표준 4 2 3 8 2 2" xfId="26273" xr:uid="{00000000-0005-0000-0000-0000A1660000}"/>
    <cellStyle name="표준 4 2 3 8 3" xfId="26274" xr:uid="{00000000-0005-0000-0000-0000A2660000}"/>
    <cellStyle name="표준 4 2 3 9" xfId="26275" xr:uid="{00000000-0005-0000-0000-0000A3660000}"/>
    <cellStyle name="표준 4 2 3 9 2" xfId="26276" xr:uid="{00000000-0005-0000-0000-0000A4660000}"/>
    <cellStyle name="표준 4 2 3 9 2 2" xfId="26277" xr:uid="{00000000-0005-0000-0000-0000A5660000}"/>
    <cellStyle name="표준 4 2 3 9 3" xfId="26278" xr:uid="{00000000-0005-0000-0000-0000A6660000}"/>
    <cellStyle name="표준 4 2 4" xfId="26279" xr:uid="{00000000-0005-0000-0000-0000A7660000}"/>
    <cellStyle name="표준 4 2 4 10" xfId="26280" xr:uid="{00000000-0005-0000-0000-0000A8660000}"/>
    <cellStyle name="표준 4 2 4 11" xfId="26281" xr:uid="{00000000-0005-0000-0000-0000A9660000}"/>
    <cellStyle name="표준 4 2 4 2" xfId="26282" xr:uid="{00000000-0005-0000-0000-0000AA660000}"/>
    <cellStyle name="표준 4 2 4 2 2" xfId="26283" xr:uid="{00000000-0005-0000-0000-0000AB660000}"/>
    <cellStyle name="표준 4 2 4 2 2 2" xfId="26284" xr:uid="{00000000-0005-0000-0000-0000AC660000}"/>
    <cellStyle name="표준 4 2 4 2 2 2 2" xfId="26285" xr:uid="{00000000-0005-0000-0000-0000AD660000}"/>
    <cellStyle name="표준 4 2 4 2 2 2 2 2" xfId="26286" xr:uid="{00000000-0005-0000-0000-0000AE660000}"/>
    <cellStyle name="표준 4 2 4 2 2 2 3" xfId="26287" xr:uid="{00000000-0005-0000-0000-0000AF660000}"/>
    <cellStyle name="표준 4 2 4 2 2 3" xfId="26288" xr:uid="{00000000-0005-0000-0000-0000B0660000}"/>
    <cellStyle name="표준 4 2 4 2 2 3 2" xfId="26289" xr:uid="{00000000-0005-0000-0000-0000B1660000}"/>
    <cellStyle name="표준 4 2 4 2 2 3 2 2" xfId="26290" xr:uid="{00000000-0005-0000-0000-0000B2660000}"/>
    <cellStyle name="표준 4 2 4 2 2 3 3" xfId="26291" xr:uid="{00000000-0005-0000-0000-0000B3660000}"/>
    <cellStyle name="표준 4 2 4 2 2 4" xfId="26292" xr:uid="{00000000-0005-0000-0000-0000B4660000}"/>
    <cellStyle name="표준 4 2 4 2 2 4 2" xfId="26293" xr:uid="{00000000-0005-0000-0000-0000B5660000}"/>
    <cellStyle name="표준 4 2 4 2 2 4 2 2" xfId="26294" xr:uid="{00000000-0005-0000-0000-0000B6660000}"/>
    <cellStyle name="표준 4 2 4 2 2 4 3" xfId="26295" xr:uid="{00000000-0005-0000-0000-0000B7660000}"/>
    <cellStyle name="표준 4 2 4 2 2 5" xfId="26296" xr:uid="{00000000-0005-0000-0000-0000B8660000}"/>
    <cellStyle name="표준 4 2 4 2 2 5 2" xfId="26297" xr:uid="{00000000-0005-0000-0000-0000B9660000}"/>
    <cellStyle name="표준 4 2 4 2 2 6" xfId="26298" xr:uid="{00000000-0005-0000-0000-0000BA660000}"/>
    <cellStyle name="표준 4 2 4 2 3" xfId="26299" xr:uid="{00000000-0005-0000-0000-0000BB660000}"/>
    <cellStyle name="표준 4 2 4 2 3 2" xfId="26300" xr:uid="{00000000-0005-0000-0000-0000BC660000}"/>
    <cellStyle name="표준 4 2 4 2 3 2 2" xfId="26301" xr:uid="{00000000-0005-0000-0000-0000BD660000}"/>
    <cellStyle name="표준 4 2 4 2 3 3" xfId="26302" xr:uid="{00000000-0005-0000-0000-0000BE660000}"/>
    <cellStyle name="표준 4 2 4 2 4" xfId="26303" xr:uid="{00000000-0005-0000-0000-0000BF660000}"/>
    <cellStyle name="표준 4 2 4 2 4 2" xfId="26304" xr:uid="{00000000-0005-0000-0000-0000C0660000}"/>
    <cellStyle name="표준 4 2 4 2 4 2 2" xfId="26305" xr:uid="{00000000-0005-0000-0000-0000C1660000}"/>
    <cellStyle name="표준 4 2 4 2 4 3" xfId="26306" xr:uid="{00000000-0005-0000-0000-0000C2660000}"/>
    <cellStyle name="표준 4 2 4 2 5" xfId="26307" xr:uid="{00000000-0005-0000-0000-0000C3660000}"/>
    <cellStyle name="표준 4 2 4 2 5 2" xfId="26308" xr:uid="{00000000-0005-0000-0000-0000C4660000}"/>
    <cellStyle name="표준 4 2 4 2 5 2 2" xfId="26309" xr:uid="{00000000-0005-0000-0000-0000C5660000}"/>
    <cellStyle name="표준 4 2 4 2 5 3" xfId="26310" xr:uid="{00000000-0005-0000-0000-0000C6660000}"/>
    <cellStyle name="표준 4 2 4 2 6" xfId="26311" xr:uid="{00000000-0005-0000-0000-0000C7660000}"/>
    <cellStyle name="표준 4 2 4 2 6 2" xfId="26312" xr:uid="{00000000-0005-0000-0000-0000C8660000}"/>
    <cellStyle name="표준 4 2 4 2 6 2 2" xfId="26313" xr:uid="{00000000-0005-0000-0000-0000C9660000}"/>
    <cellStyle name="표준 4 2 4 2 6 3" xfId="26314" xr:uid="{00000000-0005-0000-0000-0000CA660000}"/>
    <cellStyle name="표준 4 2 4 2 7" xfId="26315" xr:uid="{00000000-0005-0000-0000-0000CB660000}"/>
    <cellStyle name="표준 4 2 4 2 7 2" xfId="26316" xr:uid="{00000000-0005-0000-0000-0000CC660000}"/>
    <cellStyle name="표준 4 2 4 2 8" xfId="26317" xr:uid="{00000000-0005-0000-0000-0000CD660000}"/>
    <cellStyle name="표준 4 2 4 2 9" xfId="26318" xr:uid="{00000000-0005-0000-0000-0000CE660000}"/>
    <cellStyle name="표준 4 2 4 3" xfId="26319" xr:uid="{00000000-0005-0000-0000-0000CF660000}"/>
    <cellStyle name="표준 4 2 4 3 2" xfId="26320" xr:uid="{00000000-0005-0000-0000-0000D0660000}"/>
    <cellStyle name="표준 4 2 4 3 2 2" xfId="26321" xr:uid="{00000000-0005-0000-0000-0000D1660000}"/>
    <cellStyle name="표준 4 2 4 3 2 2 2" xfId="26322" xr:uid="{00000000-0005-0000-0000-0000D2660000}"/>
    <cellStyle name="표준 4 2 4 3 2 3" xfId="26323" xr:uid="{00000000-0005-0000-0000-0000D3660000}"/>
    <cellStyle name="표준 4 2 4 3 3" xfId="26324" xr:uid="{00000000-0005-0000-0000-0000D4660000}"/>
    <cellStyle name="표준 4 2 4 3 3 2" xfId="26325" xr:uid="{00000000-0005-0000-0000-0000D5660000}"/>
    <cellStyle name="표준 4 2 4 3 3 2 2" xfId="26326" xr:uid="{00000000-0005-0000-0000-0000D6660000}"/>
    <cellStyle name="표준 4 2 4 3 3 3" xfId="26327" xr:uid="{00000000-0005-0000-0000-0000D7660000}"/>
    <cellStyle name="표준 4 2 4 3 4" xfId="26328" xr:uid="{00000000-0005-0000-0000-0000D8660000}"/>
    <cellStyle name="표준 4 2 4 3 4 2" xfId="26329" xr:uid="{00000000-0005-0000-0000-0000D9660000}"/>
    <cellStyle name="표준 4 2 4 3 4 2 2" xfId="26330" xr:uid="{00000000-0005-0000-0000-0000DA660000}"/>
    <cellStyle name="표준 4 2 4 3 4 3" xfId="26331" xr:uid="{00000000-0005-0000-0000-0000DB660000}"/>
    <cellStyle name="표준 4 2 4 3 5" xfId="26332" xr:uid="{00000000-0005-0000-0000-0000DC660000}"/>
    <cellStyle name="표준 4 2 4 3 5 2" xfId="26333" xr:uid="{00000000-0005-0000-0000-0000DD660000}"/>
    <cellStyle name="표준 4 2 4 3 6" xfId="26334" xr:uid="{00000000-0005-0000-0000-0000DE660000}"/>
    <cellStyle name="표준 4 2 4 4" xfId="26335" xr:uid="{00000000-0005-0000-0000-0000DF660000}"/>
    <cellStyle name="표준 4 2 4 4 2" xfId="26336" xr:uid="{00000000-0005-0000-0000-0000E0660000}"/>
    <cellStyle name="표준 4 2 4 4 2 2" xfId="26337" xr:uid="{00000000-0005-0000-0000-0000E1660000}"/>
    <cellStyle name="표준 4 2 4 4 2 2 2" xfId="26338" xr:uid="{00000000-0005-0000-0000-0000E2660000}"/>
    <cellStyle name="표준 4 2 4 4 2 3" xfId="26339" xr:uid="{00000000-0005-0000-0000-0000E3660000}"/>
    <cellStyle name="표준 4 2 4 4 3" xfId="26340" xr:uid="{00000000-0005-0000-0000-0000E4660000}"/>
    <cellStyle name="표준 4 2 4 4 3 2" xfId="26341" xr:uid="{00000000-0005-0000-0000-0000E5660000}"/>
    <cellStyle name="표준 4 2 4 4 3 2 2" xfId="26342" xr:uid="{00000000-0005-0000-0000-0000E6660000}"/>
    <cellStyle name="표준 4 2 4 4 3 3" xfId="26343" xr:uid="{00000000-0005-0000-0000-0000E7660000}"/>
    <cellStyle name="표준 4 2 4 4 4" xfId="26344" xr:uid="{00000000-0005-0000-0000-0000E8660000}"/>
    <cellStyle name="표준 4 2 4 4 4 2" xfId="26345" xr:uid="{00000000-0005-0000-0000-0000E9660000}"/>
    <cellStyle name="표준 4 2 4 4 4 2 2" xfId="26346" xr:uid="{00000000-0005-0000-0000-0000EA660000}"/>
    <cellStyle name="표준 4 2 4 4 4 3" xfId="26347" xr:uid="{00000000-0005-0000-0000-0000EB660000}"/>
    <cellStyle name="표준 4 2 4 4 5" xfId="26348" xr:uid="{00000000-0005-0000-0000-0000EC660000}"/>
    <cellStyle name="표준 4 2 4 4 5 2" xfId="26349" xr:uid="{00000000-0005-0000-0000-0000ED660000}"/>
    <cellStyle name="표준 4 2 4 4 6" xfId="26350" xr:uid="{00000000-0005-0000-0000-0000EE660000}"/>
    <cellStyle name="표준 4 2 4 5" xfId="26351" xr:uid="{00000000-0005-0000-0000-0000EF660000}"/>
    <cellStyle name="표준 4 2 4 5 2" xfId="26352" xr:uid="{00000000-0005-0000-0000-0000F0660000}"/>
    <cellStyle name="표준 4 2 4 5 2 2" xfId="26353" xr:uid="{00000000-0005-0000-0000-0000F1660000}"/>
    <cellStyle name="표준 4 2 4 5 3" xfId="26354" xr:uid="{00000000-0005-0000-0000-0000F2660000}"/>
    <cellStyle name="표준 4 2 4 6" xfId="26355" xr:uid="{00000000-0005-0000-0000-0000F3660000}"/>
    <cellStyle name="표준 4 2 4 6 2" xfId="26356" xr:uid="{00000000-0005-0000-0000-0000F4660000}"/>
    <cellStyle name="표준 4 2 4 6 2 2" xfId="26357" xr:uid="{00000000-0005-0000-0000-0000F5660000}"/>
    <cellStyle name="표준 4 2 4 6 3" xfId="26358" xr:uid="{00000000-0005-0000-0000-0000F6660000}"/>
    <cellStyle name="표준 4 2 4 7" xfId="26359" xr:uid="{00000000-0005-0000-0000-0000F7660000}"/>
    <cellStyle name="표준 4 2 4 7 2" xfId="26360" xr:uid="{00000000-0005-0000-0000-0000F8660000}"/>
    <cellStyle name="표준 4 2 4 7 2 2" xfId="26361" xr:uid="{00000000-0005-0000-0000-0000F9660000}"/>
    <cellStyle name="표준 4 2 4 7 3" xfId="26362" xr:uid="{00000000-0005-0000-0000-0000FA660000}"/>
    <cellStyle name="표준 4 2 4 8" xfId="26363" xr:uid="{00000000-0005-0000-0000-0000FB660000}"/>
    <cellStyle name="표준 4 2 4 8 2" xfId="26364" xr:uid="{00000000-0005-0000-0000-0000FC660000}"/>
    <cellStyle name="표준 4 2 4 8 2 2" xfId="26365" xr:uid="{00000000-0005-0000-0000-0000FD660000}"/>
    <cellStyle name="표준 4 2 4 8 3" xfId="26366" xr:uid="{00000000-0005-0000-0000-0000FE660000}"/>
    <cellStyle name="표준 4 2 4 9" xfId="26367" xr:uid="{00000000-0005-0000-0000-0000FF660000}"/>
    <cellStyle name="표준 4 2 4 9 2" xfId="26368" xr:uid="{00000000-0005-0000-0000-000000670000}"/>
    <cellStyle name="표준 4 2 5" xfId="26369" xr:uid="{00000000-0005-0000-0000-000001670000}"/>
    <cellStyle name="표준 4 2 5 10" xfId="26370" xr:uid="{00000000-0005-0000-0000-000002670000}"/>
    <cellStyle name="표준 4 2 5 2" xfId="26371" xr:uid="{00000000-0005-0000-0000-000003670000}"/>
    <cellStyle name="표준 4 2 5 2 2" xfId="26372" xr:uid="{00000000-0005-0000-0000-000004670000}"/>
    <cellStyle name="표준 4 2 5 2 2 2" xfId="26373" xr:uid="{00000000-0005-0000-0000-000005670000}"/>
    <cellStyle name="표준 4 2 5 2 2 2 2" xfId="26374" xr:uid="{00000000-0005-0000-0000-000006670000}"/>
    <cellStyle name="표준 4 2 5 2 2 2 2 2" xfId="26375" xr:uid="{00000000-0005-0000-0000-000007670000}"/>
    <cellStyle name="표준 4 2 5 2 2 2 3" xfId="26376" xr:uid="{00000000-0005-0000-0000-000008670000}"/>
    <cellStyle name="표준 4 2 5 2 2 3" xfId="26377" xr:uid="{00000000-0005-0000-0000-000009670000}"/>
    <cellStyle name="표준 4 2 5 2 2 3 2" xfId="26378" xr:uid="{00000000-0005-0000-0000-00000A670000}"/>
    <cellStyle name="표준 4 2 5 2 2 3 2 2" xfId="26379" xr:uid="{00000000-0005-0000-0000-00000B670000}"/>
    <cellStyle name="표준 4 2 5 2 2 3 3" xfId="26380" xr:uid="{00000000-0005-0000-0000-00000C670000}"/>
    <cellStyle name="표준 4 2 5 2 2 4" xfId="26381" xr:uid="{00000000-0005-0000-0000-00000D670000}"/>
    <cellStyle name="표준 4 2 5 2 2 4 2" xfId="26382" xr:uid="{00000000-0005-0000-0000-00000E670000}"/>
    <cellStyle name="표준 4 2 5 2 2 4 2 2" xfId="26383" xr:uid="{00000000-0005-0000-0000-00000F670000}"/>
    <cellStyle name="표준 4 2 5 2 2 4 3" xfId="26384" xr:uid="{00000000-0005-0000-0000-000010670000}"/>
    <cellStyle name="표준 4 2 5 2 2 5" xfId="26385" xr:uid="{00000000-0005-0000-0000-000011670000}"/>
    <cellStyle name="표준 4 2 5 2 2 5 2" xfId="26386" xr:uid="{00000000-0005-0000-0000-000012670000}"/>
    <cellStyle name="표준 4 2 5 2 2 6" xfId="26387" xr:uid="{00000000-0005-0000-0000-000013670000}"/>
    <cellStyle name="표준 4 2 5 2 3" xfId="26388" xr:uid="{00000000-0005-0000-0000-000014670000}"/>
    <cellStyle name="표준 4 2 5 2 3 2" xfId="26389" xr:uid="{00000000-0005-0000-0000-000015670000}"/>
    <cellStyle name="표준 4 2 5 2 3 2 2" xfId="26390" xr:uid="{00000000-0005-0000-0000-000016670000}"/>
    <cellStyle name="표준 4 2 5 2 3 3" xfId="26391" xr:uid="{00000000-0005-0000-0000-000017670000}"/>
    <cellStyle name="표준 4 2 5 2 4" xfId="26392" xr:uid="{00000000-0005-0000-0000-000018670000}"/>
    <cellStyle name="표준 4 2 5 2 4 2" xfId="26393" xr:uid="{00000000-0005-0000-0000-000019670000}"/>
    <cellStyle name="표준 4 2 5 2 4 2 2" xfId="26394" xr:uid="{00000000-0005-0000-0000-00001A670000}"/>
    <cellStyle name="표준 4 2 5 2 4 3" xfId="26395" xr:uid="{00000000-0005-0000-0000-00001B670000}"/>
    <cellStyle name="표준 4 2 5 2 5" xfId="26396" xr:uid="{00000000-0005-0000-0000-00001C670000}"/>
    <cellStyle name="표준 4 2 5 2 5 2" xfId="26397" xr:uid="{00000000-0005-0000-0000-00001D670000}"/>
    <cellStyle name="표준 4 2 5 2 5 2 2" xfId="26398" xr:uid="{00000000-0005-0000-0000-00001E670000}"/>
    <cellStyle name="표준 4 2 5 2 5 3" xfId="26399" xr:uid="{00000000-0005-0000-0000-00001F670000}"/>
    <cellStyle name="표준 4 2 5 2 6" xfId="26400" xr:uid="{00000000-0005-0000-0000-000020670000}"/>
    <cellStyle name="표준 4 2 5 2 6 2" xfId="26401" xr:uid="{00000000-0005-0000-0000-000021670000}"/>
    <cellStyle name="표준 4 2 5 2 7" xfId="26402" xr:uid="{00000000-0005-0000-0000-000022670000}"/>
    <cellStyle name="표준 4 2 5 2 8" xfId="26403" xr:uid="{00000000-0005-0000-0000-000023670000}"/>
    <cellStyle name="표준 4 2 5 3" xfId="26404" xr:uid="{00000000-0005-0000-0000-000024670000}"/>
    <cellStyle name="표준 4 2 5 3 2" xfId="26405" xr:uid="{00000000-0005-0000-0000-000025670000}"/>
    <cellStyle name="표준 4 2 5 3 2 2" xfId="26406" xr:uid="{00000000-0005-0000-0000-000026670000}"/>
    <cellStyle name="표준 4 2 5 3 2 2 2" xfId="26407" xr:uid="{00000000-0005-0000-0000-000027670000}"/>
    <cellStyle name="표준 4 2 5 3 2 3" xfId="26408" xr:uid="{00000000-0005-0000-0000-000028670000}"/>
    <cellStyle name="표준 4 2 5 3 3" xfId="26409" xr:uid="{00000000-0005-0000-0000-000029670000}"/>
    <cellStyle name="표준 4 2 5 3 3 2" xfId="26410" xr:uid="{00000000-0005-0000-0000-00002A670000}"/>
    <cellStyle name="표준 4 2 5 3 3 2 2" xfId="26411" xr:uid="{00000000-0005-0000-0000-00002B670000}"/>
    <cellStyle name="표준 4 2 5 3 3 3" xfId="26412" xr:uid="{00000000-0005-0000-0000-00002C670000}"/>
    <cellStyle name="표준 4 2 5 3 4" xfId="26413" xr:uid="{00000000-0005-0000-0000-00002D670000}"/>
    <cellStyle name="표준 4 2 5 3 4 2" xfId="26414" xr:uid="{00000000-0005-0000-0000-00002E670000}"/>
    <cellStyle name="표준 4 2 5 3 4 2 2" xfId="26415" xr:uid="{00000000-0005-0000-0000-00002F670000}"/>
    <cellStyle name="표준 4 2 5 3 4 3" xfId="26416" xr:uid="{00000000-0005-0000-0000-000030670000}"/>
    <cellStyle name="표준 4 2 5 3 5" xfId="26417" xr:uid="{00000000-0005-0000-0000-000031670000}"/>
    <cellStyle name="표준 4 2 5 3 5 2" xfId="26418" xr:uid="{00000000-0005-0000-0000-000032670000}"/>
    <cellStyle name="표준 4 2 5 3 6" xfId="26419" xr:uid="{00000000-0005-0000-0000-000033670000}"/>
    <cellStyle name="표준 4 2 5 4" xfId="26420" xr:uid="{00000000-0005-0000-0000-000034670000}"/>
    <cellStyle name="표준 4 2 5 4 2" xfId="26421" xr:uid="{00000000-0005-0000-0000-000035670000}"/>
    <cellStyle name="표준 4 2 5 4 2 2" xfId="26422" xr:uid="{00000000-0005-0000-0000-000036670000}"/>
    <cellStyle name="표준 4 2 5 4 3" xfId="26423" xr:uid="{00000000-0005-0000-0000-000037670000}"/>
    <cellStyle name="표준 4 2 5 5" xfId="26424" xr:uid="{00000000-0005-0000-0000-000038670000}"/>
    <cellStyle name="표준 4 2 5 5 2" xfId="26425" xr:uid="{00000000-0005-0000-0000-000039670000}"/>
    <cellStyle name="표준 4 2 5 5 2 2" xfId="26426" xr:uid="{00000000-0005-0000-0000-00003A670000}"/>
    <cellStyle name="표준 4 2 5 5 3" xfId="26427" xr:uid="{00000000-0005-0000-0000-00003B670000}"/>
    <cellStyle name="표준 4 2 5 6" xfId="26428" xr:uid="{00000000-0005-0000-0000-00003C670000}"/>
    <cellStyle name="표준 4 2 5 6 2" xfId="26429" xr:uid="{00000000-0005-0000-0000-00003D670000}"/>
    <cellStyle name="표준 4 2 5 6 2 2" xfId="26430" xr:uid="{00000000-0005-0000-0000-00003E670000}"/>
    <cellStyle name="표준 4 2 5 6 3" xfId="26431" xr:uid="{00000000-0005-0000-0000-00003F670000}"/>
    <cellStyle name="표준 4 2 5 7" xfId="26432" xr:uid="{00000000-0005-0000-0000-000040670000}"/>
    <cellStyle name="표준 4 2 5 7 2" xfId="26433" xr:uid="{00000000-0005-0000-0000-000041670000}"/>
    <cellStyle name="표준 4 2 5 7 2 2" xfId="26434" xr:uid="{00000000-0005-0000-0000-000042670000}"/>
    <cellStyle name="표준 4 2 5 7 3" xfId="26435" xr:uid="{00000000-0005-0000-0000-000043670000}"/>
    <cellStyle name="표준 4 2 5 8" xfId="26436" xr:uid="{00000000-0005-0000-0000-000044670000}"/>
    <cellStyle name="표준 4 2 5 8 2" xfId="26437" xr:uid="{00000000-0005-0000-0000-000045670000}"/>
    <cellStyle name="표준 4 2 5 9" xfId="26438" xr:uid="{00000000-0005-0000-0000-000046670000}"/>
    <cellStyle name="표준 4 2 6" xfId="26439" xr:uid="{00000000-0005-0000-0000-000047670000}"/>
    <cellStyle name="표준 4 2 6 2" xfId="26440" xr:uid="{00000000-0005-0000-0000-000048670000}"/>
    <cellStyle name="표준 4 2 6 2 2" xfId="26441" xr:uid="{00000000-0005-0000-0000-000049670000}"/>
    <cellStyle name="표준 4 2 6 2 2 2" xfId="26442" xr:uid="{00000000-0005-0000-0000-00004A670000}"/>
    <cellStyle name="표준 4 2 6 2 2 2 2" xfId="26443" xr:uid="{00000000-0005-0000-0000-00004B670000}"/>
    <cellStyle name="표준 4 2 6 2 2 2 2 2" xfId="26444" xr:uid="{00000000-0005-0000-0000-00004C670000}"/>
    <cellStyle name="표준 4 2 6 2 2 2 3" xfId="26445" xr:uid="{00000000-0005-0000-0000-00004D670000}"/>
    <cellStyle name="표준 4 2 6 2 2 3" xfId="26446" xr:uid="{00000000-0005-0000-0000-00004E670000}"/>
    <cellStyle name="표준 4 2 6 2 2 3 2" xfId="26447" xr:uid="{00000000-0005-0000-0000-00004F670000}"/>
    <cellStyle name="표준 4 2 6 2 2 3 2 2" xfId="26448" xr:uid="{00000000-0005-0000-0000-000050670000}"/>
    <cellStyle name="표준 4 2 6 2 2 3 3" xfId="26449" xr:uid="{00000000-0005-0000-0000-000051670000}"/>
    <cellStyle name="표준 4 2 6 2 2 4" xfId="26450" xr:uid="{00000000-0005-0000-0000-000052670000}"/>
    <cellStyle name="표준 4 2 6 2 2 4 2" xfId="26451" xr:uid="{00000000-0005-0000-0000-000053670000}"/>
    <cellStyle name="표준 4 2 6 2 2 4 2 2" xfId="26452" xr:uid="{00000000-0005-0000-0000-000054670000}"/>
    <cellStyle name="표준 4 2 6 2 2 4 3" xfId="26453" xr:uid="{00000000-0005-0000-0000-000055670000}"/>
    <cellStyle name="표준 4 2 6 2 2 5" xfId="26454" xr:uid="{00000000-0005-0000-0000-000056670000}"/>
    <cellStyle name="표준 4 2 6 2 2 5 2" xfId="26455" xr:uid="{00000000-0005-0000-0000-000057670000}"/>
    <cellStyle name="표준 4 2 6 2 2 6" xfId="26456" xr:uid="{00000000-0005-0000-0000-000058670000}"/>
    <cellStyle name="표준 4 2 6 2 3" xfId="26457" xr:uid="{00000000-0005-0000-0000-000059670000}"/>
    <cellStyle name="표준 4 2 6 2 3 2" xfId="26458" xr:uid="{00000000-0005-0000-0000-00005A670000}"/>
    <cellStyle name="표준 4 2 6 2 3 2 2" xfId="26459" xr:uid="{00000000-0005-0000-0000-00005B670000}"/>
    <cellStyle name="표준 4 2 6 2 3 3" xfId="26460" xr:uid="{00000000-0005-0000-0000-00005C670000}"/>
    <cellStyle name="표준 4 2 6 2 4" xfId="26461" xr:uid="{00000000-0005-0000-0000-00005D670000}"/>
    <cellStyle name="표준 4 2 6 2 4 2" xfId="26462" xr:uid="{00000000-0005-0000-0000-00005E670000}"/>
    <cellStyle name="표준 4 2 6 2 4 2 2" xfId="26463" xr:uid="{00000000-0005-0000-0000-00005F670000}"/>
    <cellStyle name="표준 4 2 6 2 4 3" xfId="26464" xr:uid="{00000000-0005-0000-0000-000060670000}"/>
    <cellStyle name="표준 4 2 6 2 5" xfId="26465" xr:uid="{00000000-0005-0000-0000-000061670000}"/>
    <cellStyle name="표준 4 2 6 2 5 2" xfId="26466" xr:uid="{00000000-0005-0000-0000-000062670000}"/>
    <cellStyle name="표준 4 2 6 2 5 2 2" xfId="26467" xr:uid="{00000000-0005-0000-0000-000063670000}"/>
    <cellStyle name="표준 4 2 6 2 5 3" xfId="26468" xr:uid="{00000000-0005-0000-0000-000064670000}"/>
    <cellStyle name="표준 4 2 6 2 6" xfId="26469" xr:uid="{00000000-0005-0000-0000-000065670000}"/>
    <cellStyle name="표준 4 2 6 2 6 2" xfId="26470" xr:uid="{00000000-0005-0000-0000-000066670000}"/>
    <cellStyle name="표준 4 2 6 2 7" xfId="26471" xr:uid="{00000000-0005-0000-0000-000067670000}"/>
    <cellStyle name="표준 4 2 6 2 8" xfId="26472" xr:uid="{00000000-0005-0000-0000-000068670000}"/>
    <cellStyle name="표준 4 2 6 3" xfId="26473" xr:uid="{00000000-0005-0000-0000-000069670000}"/>
    <cellStyle name="표준 4 2 6 3 2" xfId="26474" xr:uid="{00000000-0005-0000-0000-00006A670000}"/>
    <cellStyle name="표준 4 2 6 3 2 2" xfId="26475" xr:uid="{00000000-0005-0000-0000-00006B670000}"/>
    <cellStyle name="표준 4 2 6 3 2 2 2" xfId="26476" xr:uid="{00000000-0005-0000-0000-00006C670000}"/>
    <cellStyle name="표준 4 2 6 3 2 3" xfId="26477" xr:uid="{00000000-0005-0000-0000-00006D670000}"/>
    <cellStyle name="표준 4 2 6 3 3" xfId="26478" xr:uid="{00000000-0005-0000-0000-00006E670000}"/>
    <cellStyle name="표준 4 2 6 3 3 2" xfId="26479" xr:uid="{00000000-0005-0000-0000-00006F670000}"/>
    <cellStyle name="표준 4 2 6 3 3 2 2" xfId="26480" xr:uid="{00000000-0005-0000-0000-000070670000}"/>
    <cellStyle name="표준 4 2 6 3 3 3" xfId="26481" xr:uid="{00000000-0005-0000-0000-000071670000}"/>
    <cellStyle name="표준 4 2 6 3 4" xfId="26482" xr:uid="{00000000-0005-0000-0000-000072670000}"/>
    <cellStyle name="표준 4 2 6 3 4 2" xfId="26483" xr:uid="{00000000-0005-0000-0000-000073670000}"/>
    <cellStyle name="표준 4 2 6 3 4 2 2" xfId="26484" xr:uid="{00000000-0005-0000-0000-000074670000}"/>
    <cellStyle name="표준 4 2 6 3 4 3" xfId="26485" xr:uid="{00000000-0005-0000-0000-000075670000}"/>
    <cellStyle name="표준 4 2 6 3 5" xfId="26486" xr:uid="{00000000-0005-0000-0000-000076670000}"/>
    <cellStyle name="표준 4 2 6 3 5 2" xfId="26487" xr:uid="{00000000-0005-0000-0000-000077670000}"/>
    <cellStyle name="표준 4 2 6 3 6" xfId="26488" xr:uid="{00000000-0005-0000-0000-000078670000}"/>
    <cellStyle name="표준 4 2 6 4" xfId="26489" xr:uid="{00000000-0005-0000-0000-000079670000}"/>
    <cellStyle name="표준 4 2 6 4 2" xfId="26490" xr:uid="{00000000-0005-0000-0000-00007A670000}"/>
    <cellStyle name="표준 4 2 6 4 2 2" xfId="26491" xr:uid="{00000000-0005-0000-0000-00007B670000}"/>
    <cellStyle name="표준 4 2 6 4 3" xfId="26492" xr:uid="{00000000-0005-0000-0000-00007C670000}"/>
    <cellStyle name="표준 4 2 6 5" xfId="26493" xr:uid="{00000000-0005-0000-0000-00007D670000}"/>
    <cellStyle name="표준 4 2 6 5 2" xfId="26494" xr:uid="{00000000-0005-0000-0000-00007E670000}"/>
    <cellStyle name="표준 4 2 6 5 2 2" xfId="26495" xr:uid="{00000000-0005-0000-0000-00007F670000}"/>
    <cellStyle name="표준 4 2 6 5 3" xfId="26496" xr:uid="{00000000-0005-0000-0000-000080670000}"/>
    <cellStyle name="표준 4 2 6 6" xfId="26497" xr:uid="{00000000-0005-0000-0000-000081670000}"/>
    <cellStyle name="표준 4 2 6 6 2" xfId="26498" xr:uid="{00000000-0005-0000-0000-000082670000}"/>
    <cellStyle name="표준 4 2 6 6 2 2" xfId="26499" xr:uid="{00000000-0005-0000-0000-000083670000}"/>
    <cellStyle name="표준 4 2 6 6 3" xfId="26500" xr:uid="{00000000-0005-0000-0000-000084670000}"/>
    <cellStyle name="표준 4 2 6 7" xfId="26501" xr:uid="{00000000-0005-0000-0000-000085670000}"/>
    <cellStyle name="표준 4 2 6 7 2" xfId="26502" xr:uid="{00000000-0005-0000-0000-000086670000}"/>
    <cellStyle name="표준 4 2 6 8" xfId="26503" xr:uid="{00000000-0005-0000-0000-000087670000}"/>
    <cellStyle name="표준 4 2 6 9" xfId="26504" xr:uid="{00000000-0005-0000-0000-000088670000}"/>
    <cellStyle name="표준 4 2 7" xfId="26505" xr:uid="{00000000-0005-0000-0000-000089670000}"/>
    <cellStyle name="표준 4 2 7 2" xfId="26506" xr:uid="{00000000-0005-0000-0000-00008A670000}"/>
    <cellStyle name="표준 4 2 7 2 2" xfId="26507" xr:uid="{00000000-0005-0000-0000-00008B670000}"/>
    <cellStyle name="표준 4 2 7 2 2 2" xfId="26508" xr:uid="{00000000-0005-0000-0000-00008C670000}"/>
    <cellStyle name="표준 4 2 7 2 2 2 2" xfId="26509" xr:uid="{00000000-0005-0000-0000-00008D670000}"/>
    <cellStyle name="표준 4 2 7 2 2 3" xfId="26510" xr:uid="{00000000-0005-0000-0000-00008E670000}"/>
    <cellStyle name="표준 4 2 7 2 3" xfId="26511" xr:uid="{00000000-0005-0000-0000-00008F670000}"/>
    <cellStyle name="표준 4 2 7 2 3 2" xfId="26512" xr:uid="{00000000-0005-0000-0000-000090670000}"/>
    <cellStyle name="표준 4 2 7 2 3 2 2" xfId="26513" xr:uid="{00000000-0005-0000-0000-000091670000}"/>
    <cellStyle name="표준 4 2 7 2 3 3" xfId="26514" xr:uid="{00000000-0005-0000-0000-000092670000}"/>
    <cellStyle name="표준 4 2 7 2 4" xfId="26515" xr:uid="{00000000-0005-0000-0000-000093670000}"/>
    <cellStyle name="표준 4 2 7 2 4 2" xfId="26516" xr:uid="{00000000-0005-0000-0000-000094670000}"/>
    <cellStyle name="표준 4 2 7 2 4 2 2" xfId="26517" xr:uid="{00000000-0005-0000-0000-000095670000}"/>
    <cellStyle name="표준 4 2 7 2 4 3" xfId="26518" xr:uid="{00000000-0005-0000-0000-000096670000}"/>
    <cellStyle name="표준 4 2 7 2 5" xfId="26519" xr:uid="{00000000-0005-0000-0000-000097670000}"/>
    <cellStyle name="표준 4 2 7 2 5 2" xfId="26520" xr:uid="{00000000-0005-0000-0000-000098670000}"/>
    <cellStyle name="표준 4 2 7 2 6" xfId="26521" xr:uid="{00000000-0005-0000-0000-000099670000}"/>
    <cellStyle name="표준 4 2 7 3" xfId="26522" xr:uid="{00000000-0005-0000-0000-00009A670000}"/>
    <cellStyle name="표준 4 2 7 3 2" xfId="26523" xr:uid="{00000000-0005-0000-0000-00009B670000}"/>
    <cellStyle name="표준 4 2 7 3 2 2" xfId="26524" xr:uid="{00000000-0005-0000-0000-00009C670000}"/>
    <cellStyle name="표준 4 2 7 3 3" xfId="26525" xr:uid="{00000000-0005-0000-0000-00009D670000}"/>
    <cellStyle name="표준 4 2 7 4" xfId="26526" xr:uid="{00000000-0005-0000-0000-00009E670000}"/>
    <cellStyle name="표준 4 2 7 4 2" xfId="26527" xr:uid="{00000000-0005-0000-0000-00009F670000}"/>
    <cellStyle name="표준 4 2 7 4 2 2" xfId="26528" xr:uid="{00000000-0005-0000-0000-0000A0670000}"/>
    <cellStyle name="표준 4 2 7 4 3" xfId="26529" xr:uid="{00000000-0005-0000-0000-0000A1670000}"/>
    <cellStyle name="표준 4 2 7 5" xfId="26530" xr:uid="{00000000-0005-0000-0000-0000A2670000}"/>
    <cellStyle name="표준 4 2 7 5 2" xfId="26531" xr:uid="{00000000-0005-0000-0000-0000A3670000}"/>
    <cellStyle name="표준 4 2 7 5 2 2" xfId="26532" xr:uid="{00000000-0005-0000-0000-0000A4670000}"/>
    <cellStyle name="표준 4 2 7 5 3" xfId="26533" xr:uid="{00000000-0005-0000-0000-0000A5670000}"/>
    <cellStyle name="표준 4 2 7 6" xfId="26534" xr:uid="{00000000-0005-0000-0000-0000A6670000}"/>
    <cellStyle name="표준 4 2 7 6 2" xfId="26535" xr:uid="{00000000-0005-0000-0000-0000A7670000}"/>
    <cellStyle name="표준 4 2 7 7" xfId="26536" xr:uid="{00000000-0005-0000-0000-0000A8670000}"/>
    <cellStyle name="표준 4 2 7 8" xfId="26537" xr:uid="{00000000-0005-0000-0000-0000A9670000}"/>
    <cellStyle name="표준 4 2 8" xfId="26538" xr:uid="{00000000-0005-0000-0000-0000AA670000}"/>
    <cellStyle name="표준 4 2 8 2" xfId="26539" xr:uid="{00000000-0005-0000-0000-0000AB670000}"/>
    <cellStyle name="표준 4 2 8 2 2" xfId="26540" xr:uid="{00000000-0005-0000-0000-0000AC670000}"/>
    <cellStyle name="표준 4 2 8 2 2 2" xfId="26541" xr:uid="{00000000-0005-0000-0000-0000AD670000}"/>
    <cellStyle name="표준 4 2 8 2 2 2 2" xfId="26542" xr:uid="{00000000-0005-0000-0000-0000AE670000}"/>
    <cellStyle name="표준 4 2 8 2 2 3" xfId="26543" xr:uid="{00000000-0005-0000-0000-0000AF670000}"/>
    <cellStyle name="표준 4 2 8 2 3" xfId="26544" xr:uid="{00000000-0005-0000-0000-0000B0670000}"/>
    <cellStyle name="표준 4 2 8 2 3 2" xfId="26545" xr:uid="{00000000-0005-0000-0000-0000B1670000}"/>
    <cellStyle name="표준 4 2 8 2 3 2 2" xfId="26546" xr:uid="{00000000-0005-0000-0000-0000B2670000}"/>
    <cellStyle name="표준 4 2 8 2 3 3" xfId="26547" xr:uid="{00000000-0005-0000-0000-0000B3670000}"/>
    <cellStyle name="표준 4 2 8 2 4" xfId="26548" xr:uid="{00000000-0005-0000-0000-0000B4670000}"/>
    <cellStyle name="표준 4 2 8 2 4 2" xfId="26549" xr:uid="{00000000-0005-0000-0000-0000B5670000}"/>
    <cellStyle name="표준 4 2 8 2 4 2 2" xfId="26550" xr:uid="{00000000-0005-0000-0000-0000B6670000}"/>
    <cellStyle name="표준 4 2 8 2 4 3" xfId="26551" xr:uid="{00000000-0005-0000-0000-0000B7670000}"/>
    <cellStyle name="표준 4 2 8 2 5" xfId="26552" xr:uid="{00000000-0005-0000-0000-0000B8670000}"/>
    <cellStyle name="표준 4 2 8 2 5 2" xfId="26553" xr:uid="{00000000-0005-0000-0000-0000B9670000}"/>
    <cellStyle name="표준 4 2 8 2 6" xfId="26554" xr:uid="{00000000-0005-0000-0000-0000BA670000}"/>
    <cellStyle name="표준 4 2 8 3" xfId="26555" xr:uid="{00000000-0005-0000-0000-0000BB670000}"/>
    <cellStyle name="표준 4 2 8 3 2" xfId="26556" xr:uid="{00000000-0005-0000-0000-0000BC670000}"/>
    <cellStyle name="표준 4 2 8 3 2 2" xfId="26557" xr:uid="{00000000-0005-0000-0000-0000BD670000}"/>
    <cellStyle name="표준 4 2 8 3 3" xfId="26558" xr:uid="{00000000-0005-0000-0000-0000BE670000}"/>
    <cellStyle name="표준 4 2 8 4" xfId="26559" xr:uid="{00000000-0005-0000-0000-0000BF670000}"/>
    <cellStyle name="표준 4 2 8 4 2" xfId="26560" xr:uid="{00000000-0005-0000-0000-0000C0670000}"/>
    <cellStyle name="표준 4 2 8 4 2 2" xfId="26561" xr:uid="{00000000-0005-0000-0000-0000C1670000}"/>
    <cellStyle name="표준 4 2 8 4 3" xfId="26562" xr:uid="{00000000-0005-0000-0000-0000C2670000}"/>
    <cellStyle name="표준 4 2 8 5" xfId="26563" xr:uid="{00000000-0005-0000-0000-0000C3670000}"/>
    <cellStyle name="표준 4 2 8 5 2" xfId="26564" xr:uid="{00000000-0005-0000-0000-0000C4670000}"/>
    <cellStyle name="표준 4 2 8 5 2 2" xfId="26565" xr:uid="{00000000-0005-0000-0000-0000C5670000}"/>
    <cellStyle name="표준 4 2 8 5 3" xfId="26566" xr:uid="{00000000-0005-0000-0000-0000C6670000}"/>
    <cellStyle name="표준 4 2 8 6" xfId="26567" xr:uid="{00000000-0005-0000-0000-0000C7670000}"/>
    <cellStyle name="표준 4 2 8 6 2" xfId="26568" xr:uid="{00000000-0005-0000-0000-0000C8670000}"/>
    <cellStyle name="표준 4 2 8 7" xfId="26569" xr:uid="{00000000-0005-0000-0000-0000C9670000}"/>
    <cellStyle name="표준 4 2 8 8" xfId="26570" xr:uid="{00000000-0005-0000-0000-0000CA670000}"/>
    <cellStyle name="표준 4 2 9" xfId="26571" xr:uid="{00000000-0005-0000-0000-0000CB670000}"/>
    <cellStyle name="표준 4 2 9 2" xfId="26572" xr:uid="{00000000-0005-0000-0000-0000CC670000}"/>
    <cellStyle name="표준 4 2 9 2 2" xfId="26573" xr:uid="{00000000-0005-0000-0000-0000CD670000}"/>
    <cellStyle name="표준 4 2 9 2 2 2" xfId="26574" xr:uid="{00000000-0005-0000-0000-0000CE670000}"/>
    <cellStyle name="표준 4 2 9 2 3" xfId="26575" xr:uid="{00000000-0005-0000-0000-0000CF670000}"/>
    <cellStyle name="표준 4 2 9 3" xfId="26576" xr:uid="{00000000-0005-0000-0000-0000D0670000}"/>
    <cellStyle name="표준 4 2 9 3 2" xfId="26577" xr:uid="{00000000-0005-0000-0000-0000D1670000}"/>
    <cellStyle name="표준 4 2 9 3 2 2" xfId="26578" xr:uid="{00000000-0005-0000-0000-0000D2670000}"/>
    <cellStyle name="표준 4 2 9 3 3" xfId="26579" xr:uid="{00000000-0005-0000-0000-0000D3670000}"/>
    <cellStyle name="표준 4 2 9 4" xfId="26580" xr:uid="{00000000-0005-0000-0000-0000D4670000}"/>
    <cellStyle name="표준 4 2 9 4 2" xfId="26581" xr:uid="{00000000-0005-0000-0000-0000D5670000}"/>
    <cellStyle name="표준 4 2 9 4 2 2" xfId="26582" xr:uid="{00000000-0005-0000-0000-0000D6670000}"/>
    <cellStyle name="표준 4 2 9 4 3" xfId="26583" xr:uid="{00000000-0005-0000-0000-0000D7670000}"/>
    <cellStyle name="표준 4 2 9 5" xfId="26584" xr:uid="{00000000-0005-0000-0000-0000D8670000}"/>
    <cellStyle name="표준 4 2 9 5 2" xfId="26585" xr:uid="{00000000-0005-0000-0000-0000D9670000}"/>
    <cellStyle name="표준 4 2 9 6" xfId="26586" xr:uid="{00000000-0005-0000-0000-0000DA670000}"/>
    <cellStyle name="표준 4 20" xfId="26587" xr:uid="{00000000-0005-0000-0000-0000DB670000}"/>
    <cellStyle name="표준 4 21" xfId="26588" xr:uid="{00000000-0005-0000-0000-0000DC670000}"/>
    <cellStyle name="표준 4 3" xfId="26589" xr:uid="{00000000-0005-0000-0000-0000DD670000}"/>
    <cellStyle name="표준 4 3 10" xfId="26590" xr:uid="{00000000-0005-0000-0000-0000DE670000}"/>
    <cellStyle name="표준 4 3 10 2" xfId="26591" xr:uid="{00000000-0005-0000-0000-0000DF670000}"/>
    <cellStyle name="표준 4 3 10 2 2" xfId="26592" xr:uid="{00000000-0005-0000-0000-0000E0670000}"/>
    <cellStyle name="표준 4 3 10 3" xfId="26593" xr:uid="{00000000-0005-0000-0000-0000E1670000}"/>
    <cellStyle name="표준 4 3 11" xfId="26594" xr:uid="{00000000-0005-0000-0000-0000E2670000}"/>
    <cellStyle name="표준 4 3 11 2" xfId="26595" xr:uid="{00000000-0005-0000-0000-0000E3670000}"/>
    <cellStyle name="표준 4 3 11 2 2" xfId="26596" xr:uid="{00000000-0005-0000-0000-0000E4670000}"/>
    <cellStyle name="표준 4 3 11 3" xfId="26597" xr:uid="{00000000-0005-0000-0000-0000E5670000}"/>
    <cellStyle name="표준 4 3 12" xfId="26598" xr:uid="{00000000-0005-0000-0000-0000E6670000}"/>
    <cellStyle name="표준 4 3 12 2" xfId="26599" xr:uid="{00000000-0005-0000-0000-0000E7670000}"/>
    <cellStyle name="표준 4 3 12 2 2" xfId="26600" xr:uid="{00000000-0005-0000-0000-0000E8670000}"/>
    <cellStyle name="표준 4 3 12 3" xfId="26601" xr:uid="{00000000-0005-0000-0000-0000E9670000}"/>
    <cellStyle name="표준 4 3 13" xfId="26602" xr:uid="{00000000-0005-0000-0000-0000EA670000}"/>
    <cellStyle name="표준 4 3 13 2" xfId="26603" xr:uid="{00000000-0005-0000-0000-0000EB670000}"/>
    <cellStyle name="표준 4 3 14" xfId="26604" xr:uid="{00000000-0005-0000-0000-0000EC670000}"/>
    <cellStyle name="표준 4 3 15" xfId="26605" xr:uid="{00000000-0005-0000-0000-0000ED670000}"/>
    <cellStyle name="표준 4 3 2" xfId="26606" xr:uid="{00000000-0005-0000-0000-0000EE670000}"/>
    <cellStyle name="표준 4 3 2 10" xfId="26607" xr:uid="{00000000-0005-0000-0000-0000EF670000}"/>
    <cellStyle name="표준 4 3 2 10 2" xfId="26608" xr:uid="{00000000-0005-0000-0000-0000F0670000}"/>
    <cellStyle name="표준 4 3 2 10 2 2" xfId="26609" xr:uid="{00000000-0005-0000-0000-0000F1670000}"/>
    <cellStyle name="표준 4 3 2 10 3" xfId="26610" xr:uid="{00000000-0005-0000-0000-0000F2670000}"/>
    <cellStyle name="표준 4 3 2 11" xfId="26611" xr:uid="{00000000-0005-0000-0000-0000F3670000}"/>
    <cellStyle name="표준 4 3 2 11 2" xfId="26612" xr:uid="{00000000-0005-0000-0000-0000F4670000}"/>
    <cellStyle name="표준 4 3 2 11 2 2" xfId="26613" xr:uid="{00000000-0005-0000-0000-0000F5670000}"/>
    <cellStyle name="표준 4 3 2 11 3" xfId="26614" xr:uid="{00000000-0005-0000-0000-0000F6670000}"/>
    <cellStyle name="표준 4 3 2 12" xfId="26615" xr:uid="{00000000-0005-0000-0000-0000F7670000}"/>
    <cellStyle name="표준 4 3 2 12 2" xfId="26616" xr:uid="{00000000-0005-0000-0000-0000F8670000}"/>
    <cellStyle name="표준 4 3 2 13" xfId="26617" xr:uid="{00000000-0005-0000-0000-0000F9670000}"/>
    <cellStyle name="표준 4 3 2 14" xfId="26618" xr:uid="{00000000-0005-0000-0000-0000FA670000}"/>
    <cellStyle name="표준 4 3 2 2" xfId="26619" xr:uid="{00000000-0005-0000-0000-0000FB670000}"/>
    <cellStyle name="표준 4 3 2 2 10" xfId="26620" xr:uid="{00000000-0005-0000-0000-0000FC670000}"/>
    <cellStyle name="표준 4 3 2 2 11" xfId="26621" xr:uid="{00000000-0005-0000-0000-0000FD670000}"/>
    <cellStyle name="표준 4 3 2 2 2" xfId="26622" xr:uid="{00000000-0005-0000-0000-0000FE670000}"/>
    <cellStyle name="표준 4 3 2 2 2 2" xfId="26623" xr:uid="{00000000-0005-0000-0000-0000FF670000}"/>
    <cellStyle name="표준 4 3 2 2 2 2 2" xfId="26624" xr:uid="{00000000-0005-0000-0000-000000680000}"/>
    <cellStyle name="표준 4 3 2 2 2 2 2 2" xfId="26625" xr:uid="{00000000-0005-0000-0000-000001680000}"/>
    <cellStyle name="표준 4 3 2 2 2 2 2 2 2" xfId="26626" xr:uid="{00000000-0005-0000-0000-000002680000}"/>
    <cellStyle name="표준 4 3 2 2 2 2 2 3" xfId="26627" xr:uid="{00000000-0005-0000-0000-000003680000}"/>
    <cellStyle name="표준 4 3 2 2 2 2 3" xfId="26628" xr:uid="{00000000-0005-0000-0000-000004680000}"/>
    <cellStyle name="표준 4 3 2 2 2 2 3 2" xfId="26629" xr:uid="{00000000-0005-0000-0000-000005680000}"/>
    <cellStyle name="표준 4 3 2 2 2 2 3 2 2" xfId="26630" xr:uid="{00000000-0005-0000-0000-000006680000}"/>
    <cellStyle name="표준 4 3 2 2 2 2 3 3" xfId="26631" xr:uid="{00000000-0005-0000-0000-000007680000}"/>
    <cellStyle name="표준 4 3 2 2 2 2 4" xfId="26632" xr:uid="{00000000-0005-0000-0000-000008680000}"/>
    <cellStyle name="표준 4 3 2 2 2 2 4 2" xfId="26633" xr:uid="{00000000-0005-0000-0000-000009680000}"/>
    <cellStyle name="표준 4 3 2 2 2 2 4 2 2" xfId="26634" xr:uid="{00000000-0005-0000-0000-00000A680000}"/>
    <cellStyle name="표준 4 3 2 2 2 2 4 3" xfId="26635" xr:uid="{00000000-0005-0000-0000-00000B680000}"/>
    <cellStyle name="표준 4 3 2 2 2 2 5" xfId="26636" xr:uid="{00000000-0005-0000-0000-00000C680000}"/>
    <cellStyle name="표준 4 3 2 2 2 2 5 2" xfId="26637" xr:uid="{00000000-0005-0000-0000-00000D680000}"/>
    <cellStyle name="표준 4 3 2 2 2 2 6" xfId="26638" xr:uid="{00000000-0005-0000-0000-00000E680000}"/>
    <cellStyle name="표준 4 3 2 2 2 3" xfId="26639" xr:uid="{00000000-0005-0000-0000-00000F680000}"/>
    <cellStyle name="표준 4 3 2 2 2 3 2" xfId="26640" xr:uid="{00000000-0005-0000-0000-000010680000}"/>
    <cellStyle name="표준 4 3 2 2 2 3 2 2" xfId="26641" xr:uid="{00000000-0005-0000-0000-000011680000}"/>
    <cellStyle name="표준 4 3 2 2 2 3 3" xfId="26642" xr:uid="{00000000-0005-0000-0000-000012680000}"/>
    <cellStyle name="표준 4 3 2 2 2 4" xfId="26643" xr:uid="{00000000-0005-0000-0000-000013680000}"/>
    <cellStyle name="표준 4 3 2 2 2 4 2" xfId="26644" xr:uid="{00000000-0005-0000-0000-000014680000}"/>
    <cellStyle name="표준 4 3 2 2 2 4 2 2" xfId="26645" xr:uid="{00000000-0005-0000-0000-000015680000}"/>
    <cellStyle name="표준 4 3 2 2 2 4 3" xfId="26646" xr:uid="{00000000-0005-0000-0000-000016680000}"/>
    <cellStyle name="표준 4 3 2 2 2 5" xfId="26647" xr:uid="{00000000-0005-0000-0000-000017680000}"/>
    <cellStyle name="표준 4 3 2 2 2 5 2" xfId="26648" xr:uid="{00000000-0005-0000-0000-000018680000}"/>
    <cellStyle name="표준 4 3 2 2 2 5 2 2" xfId="26649" xr:uid="{00000000-0005-0000-0000-000019680000}"/>
    <cellStyle name="표준 4 3 2 2 2 5 3" xfId="26650" xr:uid="{00000000-0005-0000-0000-00001A680000}"/>
    <cellStyle name="표준 4 3 2 2 2 6" xfId="26651" xr:uid="{00000000-0005-0000-0000-00001B680000}"/>
    <cellStyle name="표준 4 3 2 2 2 6 2" xfId="26652" xr:uid="{00000000-0005-0000-0000-00001C680000}"/>
    <cellStyle name="표준 4 3 2 2 2 6 2 2" xfId="26653" xr:uid="{00000000-0005-0000-0000-00001D680000}"/>
    <cellStyle name="표준 4 3 2 2 2 6 3" xfId="26654" xr:uid="{00000000-0005-0000-0000-00001E680000}"/>
    <cellStyle name="표준 4 3 2 2 2 7" xfId="26655" xr:uid="{00000000-0005-0000-0000-00001F680000}"/>
    <cellStyle name="표준 4 3 2 2 2 7 2" xfId="26656" xr:uid="{00000000-0005-0000-0000-000020680000}"/>
    <cellStyle name="표준 4 3 2 2 2 8" xfId="26657" xr:uid="{00000000-0005-0000-0000-000021680000}"/>
    <cellStyle name="표준 4 3 2 2 2 9" xfId="26658" xr:uid="{00000000-0005-0000-0000-000022680000}"/>
    <cellStyle name="표준 4 3 2 2 3" xfId="26659" xr:uid="{00000000-0005-0000-0000-000023680000}"/>
    <cellStyle name="표준 4 3 2 2 3 2" xfId="26660" xr:uid="{00000000-0005-0000-0000-000024680000}"/>
    <cellStyle name="표준 4 3 2 2 3 2 2" xfId="26661" xr:uid="{00000000-0005-0000-0000-000025680000}"/>
    <cellStyle name="표준 4 3 2 2 3 2 2 2" xfId="26662" xr:uid="{00000000-0005-0000-0000-000026680000}"/>
    <cellStyle name="표준 4 3 2 2 3 2 3" xfId="26663" xr:uid="{00000000-0005-0000-0000-000027680000}"/>
    <cellStyle name="표준 4 3 2 2 3 3" xfId="26664" xr:uid="{00000000-0005-0000-0000-000028680000}"/>
    <cellStyle name="표준 4 3 2 2 3 3 2" xfId="26665" xr:uid="{00000000-0005-0000-0000-000029680000}"/>
    <cellStyle name="표준 4 3 2 2 3 3 2 2" xfId="26666" xr:uid="{00000000-0005-0000-0000-00002A680000}"/>
    <cellStyle name="표준 4 3 2 2 3 3 3" xfId="26667" xr:uid="{00000000-0005-0000-0000-00002B680000}"/>
    <cellStyle name="표준 4 3 2 2 3 4" xfId="26668" xr:uid="{00000000-0005-0000-0000-00002C680000}"/>
    <cellStyle name="표준 4 3 2 2 3 4 2" xfId="26669" xr:uid="{00000000-0005-0000-0000-00002D680000}"/>
    <cellStyle name="표준 4 3 2 2 3 4 2 2" xfId="26670" xr:uid="{00000000-0005-0000-0000-00002E680000}"/>
    <cellStyle name="표준 4 3 2 2 3 4 3" xfId="26671" xr:uid="{00000000-0005-0000-0000-00002F680000}"/>
    <cellStyle name="표준 4 3 2 2 3 5" xfId="26672" xr:uid="{00000000-0005-0000-0000-000030680000}"/>
    <cellStyle name="표준 4 3 2 2 3 5 2" xfId="26673" xr:uid="{00000000-0005-0000-0000-000031680000}"/>
    <cellStyle name="표준 4 3 2 2 3 6" xfId="26674" xr:uid="{00000000-0005-0000-0000-000032680000}"/>
    <cellStyle name="표준 4 3 2 2 4" xfId="26675" xr:uid="{00000000-0005-0000-0000-000033680000}"/>
    <cellStyle name="표준 4 3 2 2 4 2" xfId="26676" xr:uid="{00000000-0005-0000-0000-000034680000}"/>
    <cellStyle name="표준 4 3 2 2 4 2 2" xfId="26677" xr:uid="{00000000-0005-0000-0000-000035680000}"/>
    <cellStyle name="표준 4 3 2 2 4 2 2 2" xfId="26678" xr:uid="{00000000-0005-0000-0000-000036680000}"/>
    <cellStyle name="표준 4 3 2 2 4 2 3" xfId="26679" xr:uid="{00000000-0005-0000-0000-000037680000}"/>
    <cellStyle name="표준 4 3 2 2 4 3" xfId="26680" xr:uid="{00000000-0005-0000-0000-000038680000}"/>
    <cellStyle name="표준 4 3 2 2 4 3 2" xfId="26681" xr:uid="{00000000-0005-0000-0000-000039680000}"/>
    <cellStyle name="표준 4 3 2 2 4 3 2 2" xfId="26682" xr:uid="{00000000-0005-0000-0000-00003A680000}"/>
    <cellStyle name="표준 4 3 2 2 4 3 3" xfId="26683" xr:uid="{00000000-0005-0000-0000-00003B680000}"/>
    <cellStyle name="표준 4 3 2 2 4 4" xfId="26684" xr:uid="{00000000-0005-0000-0000-00003C680000}"/>
    <cellStyle name="표준 4 3 2 2 4 4 2" xfId="26685" xr:uid="{00000000-0005-0000-0000-00003D680000}"/>
    <cellStyle name="표준 4 3 2 2 4 4 2 2" xfId="26686" xr:uid="{00000000-0005-0000-0000-00003E680000}"/>
    <cellStyle name="표준 4 3 2 2 4 4 3" xfId="26687" xr:uid="{00000000-0005-0000-0000-00003F680000}"/>
    <cellStyle name="표준 4 3 2 2 4 5" xfId="26688" xr:uid="{00000000-0005-0000-0000-000040680000}"/>
    <cellStyle name="표준 4 3 2 2 4 5 2" xfId="26689" xr:uid="{00000000-0005-0000-0000-000041680000}"/>
    <cellStyle name="표준 4 3 2 2 4 6" xfId="26690" xr:uid="{00000000-0005-0000-0000-000042680000}"/>
    <cellStyle name="표준 4 3 2 2 5" xfId="26691" xr:uid="{00000000-0005-0000-0000-000043680000}"/>
    <cellStyle name="표준 4 3 2 2 5 2" xfId="26692" xr:uid="{00000000-0005-0000-0000-000044680000}"/>
    <cellStyle name="표준 4 3 2 2 5 2 2" xfId="26693" xr:uid="{00000000-0005-0000-0000-000045680000}"/>
    <cellStyle name="표준 4 3 2 2 5 3" xfId="26694" xr:uid="{00000000-0005-0000-0000-000046680000}"/>
    <cellStyle name="표준 4 3 2 2 6" xfId="26695" xr:uid="{00000000-0005-0000-0000-000047680000}"/>
    <cellStyle name="표준 4 3 2 2 6 2" xfId="26696" xr:uid="{00000000-0005-0000-0000-000048680000}"/>
    <cellStyle name="표준 4 3 2 2 6 2 2" xfId="26697" xr:uid="{00000000-0005-0000-0000-000049680000}"/>
    <cellStyle name="표준 4 3 2 2 6 3" xfId="26698" xr:uid="{00000000-0005-0000-0000-00004A680000}"/>
    <cellStyle name="표준 4 3 2 2 7" xfId="26699" xr:uid="{00000000-0005-0000-0000-00004B680000}"/>
    <cellStyle name="표준 4 3 2 2 7 2" xfId="26700" xr:uid="{00000000-0005-0000-0000-00004C680000}"/>
    <cellStyle name="표준 4 3 2 2 7 2 2" xfId="26701" xr:uid="{00000000-0005-0000-0000-00004D680000}"/>
    <cellStyle name="표준 4 3 2 2 7 3" xfId="26702" xr:uid="{00000000-0005-0000-0000-00004E680000}"/>
    <cellStyle name="표준 4 3 2 2 8" xfId="26703" xr:uid="{00000000-0005-0000-0000-00004F680000}"/>
    <cellStyle name="표준 4 3 2 2 8 2" xfId="26704" xr:uid="{00000000-0005-0000-0000-000050680000}"/>
    <cellStyle name="표준 4 3 2 2 8 2 2" xfId="26705" xr:uid="{00000000-0005-0000-0000-000051680000}"/>
    <cellStyle name="표준 4 3 2 2 8 3" xfId="26706" xr:uid="{00000000-0005-0000-0000-000052680000}"/>
    <cellStyle name="표준 4 3 2 2 9" xfId="26707" xr:uid="{00000000-0005-0000-0000-000053680000}"/>
    <cellStyle name="표준 4 3 2 2 9 2" xfId="26708" xr:uid="{00000000-0005-0000-0000-000054680000}"/>
    <cellStyle name="표준 4 3 2 3" xfId="26709" xr:uid="{00000000-0005-0000-0000-000055680000}"/>
    <cellStyle name="표준 4 3 2 3 10" xfId="26710" xr:uid="{00000000-0005-0000-0000-000056680000}"/>
    <cellStyle name="표준 4 3 2 3 11" xfId="26711" xr:uid="{00000000-0005-0000-0000-000057680000}"/>
    <cellStyle name="표준 4 3 2 3 2" xfId="26712" xr:uid="{00000000-0005-0000-0000-000058680000}"/>
    <cellStyle name="표준 4 3 2 3 2 2" xfId="26713" xr:uid="{00000000-0005-0000-0000-000059680000}"/>
    <cellStyle name="표준 4 3 2 3 2 2 2" xfId="26714" xr:uid="{00000000-0005-0000-0000-00005A680000}"/>
    <cellStyle name="표준 4 3 2 3 2 2 2 2" xfId="26715" xr:uid="{00000000-0005-0000-0000-00005B680000}"/>
    <cellStyle name="표준 4 3 2 3 2 2 2 2 2" xfId="26716" xr:uid="{00000000-0005-0000-0000-00005C680000}"/>
    <cellStyle name="표준 4 3 2 3 2 2 2 3" xfId="26717" xr:uid="{00000000-0005-0000-0000-00005D680000}"/>
    <cellStyle name="표준 4 3 2 3 2 2 3" xfId="26718" xr:uid="{00000000-0005-0000-0000-00005E680000}"/>
    <cellStyle name="표준 4 3 2 3 2 2 3 2" xfId="26719" xr:uid="{00000000-0005-0000-0000-00005F680000}"/>
    <cellStyle name="표준 4 3 2 3 2 2 3 2 2" xfId="26720" xr:uid="{00000000-0005-0000-0000-000060680000}"/>
    <cellStyle name="표준 4 3 2 3 2 2 3 3" xfId="26721" xr:uid="{00000000-0005-0000-0000-000061680000}"/>
    <cellStyle name="표준 4 3 2 3 2 2 4" xfId="26722" xr:uid="{00000000-0005-0000-0000-000062680000}"/>
    <cellStyle name="표준 4 3 2 3 2 2 4 2" xfId="26723" xr:uid="{00000000-0005-0000-0000-000063680000}"/>
    <cellStyle name="표준 4 3 2 3 2 2 4 2 2" xfId="26724" xr:uid="{00000000-0005-0000-0000-000064680000}"/>
    <cellStyle name="표준 4 3 2 3 2 2 4 3" xfId="26725" xr:uid="{00000000-0005-0000-0000-000065680000}"/>
    <cellStyle name="표준 4 3 2 3 2 2 5" xfId="26726" xr:uid="{00000000-0005-0000-0000-000066680000}"/>
    <cellStyle name="표준 4 3 2 3 2 2 5 2" xfId="26727" xr:uid="{00000000-0005-0000-0000-000067680000}"/>
    <cellStyle name="표준 4 3 2 3 2 2 6" xfId="26728" xr:uid="{00000000-0005-0000-0000-000068680000}"/>
    <cellStyle name="표준 4 3 2 3 2 3" xfId="26729" xr:uid="{00000000-0005-0000-0000-000069680000}"/>
    <cellStyle name="표준 4 3 2 3 2 3 2" xfId="26730" xr:uid="{00000000-0005-0000-0000-00006A680000}"/>
    <cellStyle name="표준 4 3 2 3 2 3 2 2" xfId="26731" xr:uid="{00000000-0005-0000-0000-00006B680000}"/>
    <cellStyle name="표준 4 3 2 3 2 3 3" xfId="26732" xr:uid="{00000000-0005-0000-0000-00006C680000}"/>
    <cellStyle name="표준 4 3 2 3 2 4" xfId="26733" xr:uid="{00000000-0005-0000-0000-00006D680000}"/>
    <cellStyle name="표준 4 3 2 3 2 4 2" xfId="26734" xr:uid="{00000000-0005-0000-0000-00006E680000}"/>
    <cellStyle name="표준 4 3 2 3 2 4 2 2" xfId="26735" xr:uid="{00000000-0005-0000-0000-00006F680000}"/>
    <cellStyle name="표준 4 3 2 3 2 4 3" xfId="26736" xr:uid="{00000000-0005-0000-0000-000070680000}"/>
    <cellStyle name="표준 4 3 2 3 2 5" xfId="26737" xr:uid="{00000000-0005-0000-0000-000071680000}"/>
    <cellStyle name="표준 4 3 2 3 2 5 2" xfId="26738" xr:uid="{00000000-0005-0000-0000-000072680000}"/>
    <cellStyle name="표준 4 3 2 3 2 5 2 2" xfId="26739" xr:uid="{00000000-0005-0000-0000-000073680000}"/>
    <cellStyle name="표준 4 3 2 3 2 5 3" xfId="26740" xr:uid="{00000000-0005-0000-0000-000074680000}"/>
    <cellStyle name="표준 4 3 2 3 2 6" xfId="26741" xr:uid="{00000000-0005-0000-0000-000075680000}"/>
    <cellStyle name="표준 4 3 2 3 2 6 2" xfId="26742" xr:uid="{00000000-0005-0000-0000-000076680000}"/>
    <cellStyle name="표준 4 3 2 3 2 6 2 2" xfId="26743" xr:uid="{00000000-0005-0000-0000-000077680000}"/>
    <cellStyle name="표준 4 3 2 3 2 6 3" xfId="26744" xr:uid="{00000000-0005-0000-0000-000078680000}"/>
    <cellStyle name="표준 4 3 2 3 2 7" xfId="26745" xr:uid="{00000000-0005-0000-0000-000079680000}"/>
    <cellStyle name="표준 4 3 2 3 2 7 2" xfId="26746" xr:uid="{00000000-0005-0000-0000-00007A680000}"/>
    <cellStyle name="표준 4 3 2 3 2 8" xfId="26747" xr:uid="{00000000-0005-0000-0000-00007B680000}"/>
    <cellStyle name="표준 4 3 2 3 2 9" xfId="26748" xr:uid="{00000000-0005-0000-0000-00007C680000}"/>
    <cellStyle name="표준 4 3 2 3 3" xfId="26749" xr:uid="{00000000-0005-0000-0000-00007D680000}"/>
    <cellStyle name="표준 4 3 2 3 3 2" xfId="26750" xr:uid="{00000000-0005-0000-0000-00007E680000}"/>
    <cellStyle name="표준 4 3 2 3 3 2 2" xfId="26751" xr:uid="{00000000-0005-0000-0000-00007F680000}"/>
    <cellStyle name="표준 4 3 2 3 3 2 2 2" xfId="26752" xr:uid="{00000000-0005-0000-0000-000080680000}"/>
    <cellStyle name="표준 4 3 2 3 3 2 3" xfId="26753" xr:uid="{00000000-0005-0000-0000-000081680000}"/>
    <cellStyle name="표준 4 3 2 3 3 3" xfId="26754" xr:uid="{00000000-0005-0000-0000-000082680000}"/>
    <cellStyle name="표준 4 3 2 3 3 3 2" xfId="26755" xr:uid="{00000000-0005-0000-0000-000083680000}"/>
    <cellStyle name="표준 4 3 2 3 3 3 2 2" xfId="26756" xr:uid="{00000000-0005-0000-0000-000084680000}"/>
    <cellStyle name="표준 4 3 2 3 3 3 3" xfId="26757" xr:uid="{00000000-0005-0000-0000-000085680000}"/>
    <cellStyle name="표준 4 3 2 3 3 4" xfId="26758" xr:uid="{00000000-0005-0000-0000-000086680000}"/>
    <cellStyle name="표준 4 3 2 3 3 4 2" xfId="26759" xr:uid="{00000000-0005-0000-0000-000087680000}"/>
    <cellStyle name="표준 4 3 2 3 3 4 2 2" xfId="26760" xr:uid="{00000000-0005-0000-0000-000088680000}"/>
    <cellStyle name="표준 4 3 2 3 3 4 3" xfId="26761" xr:uid="{00000000-0005-0000-0000-000089680000}"/>
    <cellStyle name="표준 4 3 2 3 3 5" xfId="26762" xr:uid="{00000000-0005-0000-0000-00008A680000}"/>
    <cellStyle name="표준 4 3 2 3 3 5 2" xfId="26763" xr:uid="{00000000-0005-0000-0000-00008B680000}"/>
    <cellStyle name="표준 4 3 2 3 3 6" xfId="26764" xr:uid="{00000000-0005-0000-0000-00008C680000}"/>
    <cellStyle name="표준 4 3 2 3 4" xfId="26765" xr:uid="{00000000-0005-0000-0000-00008D680000}"/>
    <cellStyle name="표준 4 3 2 3 4 2" xfId="26766" xr:uid="{00000000-0005-0000-0000-00008E680000}"/>
    <cellStyle name="표준 4 3 2 3 4 2 2" xfId="26767" xr:uid="{00000000-0005-0000-0000-00008F680000}"/>
    <cellStyle name="표준 4 3 2 3 4 2 2 2" xfId="26768" xr:uid="{00000000-0005-0000-0000-000090680000}"/>
    <cellStyle name="표준 4 3 2 3 4 2 3" xfId="26769" xr:uid="{00000000-0005-0000-0000-000091680000}"/>
    <cellStyle name="표준 4 3 2 3 4 3" xfId="26770" xr:uid="{00000000-0005-0000-0000-000092680000}"/>
    <cellStyle name="표준 4 3 2 3 4 3 2" xfId="26771" xr:uid="{00000000-0005-0000-0000-000093680000}"/>
    <cellStyle name="표준 4 3 2 3 4 3 2 2" xfId="26772" xr:uid="{00000000-0005-0000-0000-000094680000}"/>
    <cellStyle name="표준 4 3 2 3 4 3 3" xfId="26773" xr:uid="{00000000-0005-0000-0000-000095680000}"/>
    <cellStyle name="표준 4 3 2 3 4 4" xfId="26774" xr:uid="{00000000-0005-0000-0000-000096680000}"/>
    <cellStyle name="표준 4 3 2 3 4 4 2" xfId="26775" xr:uid="{00000000-0005-0000-0000-000097680000}"/>
    <cellStyle name="표준 4 3 2 3 4 4 2 2" xfId="26776" xr:uid="{00000000-0005-0000-0000-000098680000}"/>
    <cellStyle name="표준 4 3 2 3 4 4 3" xfId="26777" xr:uid="{00000000-0005-0000-0000-000099680000}"/>
    <cellStyle name="표준 4 3 2 3 4 5" xfId="26778" xr:uid="{00000000-0005-0000-0000-00009A680000}"/>
    <cellStyle name="표준 4 3 2 3 4 5 2" xfId="26779" xr:uid="{00000000-0005-0000-0000-00009B680000}"/>
    <cellStyle name="표준 4 3 2 3 4 6" xfId="26780" xr:uid="{00000000-0005-0000-0000-00009C680000}"/>
    <cellStyle name="표준 4 3 2 3 5" xfId="26781" xr:uid="{00000000-0005-0000-0000-00009D680000}"/>
    <cellStyle name="표준 4 3 2 3 5 2" xfId="26782" xr:uid="{00000000-0005-0000-0000-00009E680000}"/>
    <cellStyle name="표준 4 3 2 3 5 2 2" xfId="26783" xr:uid="{00000000-0005-0000-0000-00009F680000}"/>
    <cellStyle name="표준 4 3 2 3 5 3" xfId="26784" xr:uid="{00000000-0005-0000-0000-0000A0680000}"/>
    <cellStyle name="표준 4 3 2 3 6" xfId="26785" xr:uid="{00000000-0005-0000-0000-0000A1680000}"/>
    <cellStyle name="표준 4 3 2 3 6 2" xfId="26786" xr:uid="{00000000-0005-0000-0000-0000A2680000}"/>
    <cellStyle name="표준 4 3 2 3 6 2 2" xfId="26787" xr:uid="{00000000-0005-0000-0000-0000A3680000}"/>
    <cellStyle name="표준 4 3 2 3 6 3" xfId="26788" xr:uid="{00000000-0005-0000-0000-0000A4680000}"/>
    <cellStyle name="표준 4 3 2 3 7" xfId="26789" xr:uid="{00000000-0005-0000-0000-0000A5680000}"/>
    <cellStyle name="표준 4 3 2 3 7 2" xfId="26790" xr:uid="{00000000-0005-0000-0000-0000A6680000}"/>
    <cellStyle name="표준 4 3 2 3 7 2 2" xfId="26791" xr:uid="{00000000-0005-0000-0000-0000A7680000}"/>
    <cellStyle name="표준 4 3 2 3 7 3" xfId="26792" xr:uid="{00000000-0005-0000-0000-0000A8680000}"/>
    <cellStyle name="표준 4 3 2 3 8" xfId="26793" xr:uid="{00000000-0005-0000-0000-0000A9680000}"/>
    <cellStyle name="표준 4 3 2 3 8 2" xfId="26794" xr:uid="{00000000-0005-0000-0000-0000AA680000}"/>
    <cellStyle name="표준 4 3 2 3 8 2 2" xfId="26795" xr:uid="{00000000-0005-0000-0000-0000AB680000}"/>
    <cellStyle name="표준 4 3 2 3 8 3" xfId="26796" xr:uid="{00000000-0005-0000-0000-0000AC680000}"/>
    <cellStyle name="표준 4 3 2 3 9" xfId="26797" xr:uid="{00000000-0005-0000-0000-0000AD680000}"/>
    <cellStyle name="표준 4 3 2 3 9 2" xfId="26798" xr:uid="{00000000-0005-0000-0000-0000AE680000}"/>
    <cellStyle name="표준 4 3 2 4" xfId="26799" xr:uid="{00000000-0005-0000-0000-0000AF680000}"/>
    <cellStyle name="표준 4 3 2 4 10" xfId="26800" xr:uid="{00000000-0005-0000-0000-0000B0680000}"/>
    <cellStyle name="표준 4 3 2 4 2" xfId="26801" xr:uid="{00000000-0005-0000-0000-0000B1680000}"/>
    <cellStyle name="표준 4 3 2 4 2 2" xfId="26802" xr:uid="{00000000-0005-0000-0000-0000B2680000}"/>
    <cellStyle name="표준 4 3 2 4 2 2 2" xfId="26803" xr:uid="{00000000-0005-0000-0000-0000B3680000}"/>
    <cellStyle name="표준 4 3 2 4 2 2 2 2" xfId="26804" xr:uid="{00000000-0005-0000-0000-0000B4680000}"/>
    <cellStyle name="표준 4 3 2 4 2 2 2 2 2" xfId="26805" xr:uid="{00000000-0005-0000-0000-0000B5680000}"/>
    <cellStyle name="표준 4 3 2 4 2 2 2 3" xfId="26806" xr:uid="{00000000-0005-0000-0000-0000B6680000}"/>
    <cellStyle name="표준 4 3 2 4 2 2 3" xfId="26807" xr:uid="{00000000-0005-0000-0000-0000B7680000}"/>
    <cellStyle name="표준 4 3 2 4 2 2 3 2" xfId="26808" xr:uid="{00000000-0005-0000-0000-0000B8680000}"/>
    <cellStyle name="표준 4 3 2 4 2 2 3 2 2" xfId="26809" xr:uid="{00000000-0005-0000-0000-0000B9680000}"/>
    <cellStyle name="표준 4 3 2 4 2 2 3 3" xfId="26810" xr:uid="{00000000-0005-0000-0000-0000BA680000}"/>
    <cellStyle name="표준 4 3 2 4 2 2 4" xfId="26811" xr:uid="{00000000-0005-0000-0000-0000BB680000}"/>
    <cellStyle name="표준 4 3 2 4 2 2 4 2" xfId="26812" xr:uid="{00000000-0005-0000-0000-0000BC680000}"/>
    <cellStyle name="표준 4 3 2 4 2 2 4 2 2" xfId="26813" xr:uid="{00000000-0005-0000-0000-0000BD680000}"/>
    <cellStyle name="표준 4 3 2 4 2 2 4 3" xfId="26814" xr:uid="{00000000-0005-0000-0000-0000BE680000}"/>
    <cellStyle name="표준 4 3 2 4 2 2 5" xfId="26815" xr:uid="{00000000-0005-0000-0000-0000BF680000}"/>
    <cellStyle name="표준 4 3 2 4 2 2 5 2" xfId="26816" xr:uid="{00000000-0005-0000-0000-0000C0680000}"/>
    <cellStyle name="표준 4 3 2 4 2 2 6" xfId="26817" xr:uid="{00000000-0005-0000-0000-0000C1680000}"/>
    <cellStyle name="표준 4 3 2 4 2 3" xfId="26818" xr:uid="{00000000-0005-0000-0000-0000C2680000}"/>
    <cellStyle name="표준 4 3 2 4 2 3 2" xfId="26819" xr:uid="{00000000-0005-0000-0000-0000C3680000}"/>
    <cellStyle name="표준 4 3 2 4 2 3 2 2" xfId="26820" xr:uid="{00000000-0005-0000-0000-0000C4680000}"/>
    <cellStyle name="표준 4 3 2 4 2 3 3" xfId="26821" xr:uid="{00000000-0005-0000-0000-0000C5680000}"/>
    <cellStyle name="표준 4 3 2 4 2 4" xfId="26822" xr:uid="{00000000-0005-0000-0000-0000C6680000}"/>
    <cellStyle name="표준 4 3 2 4 2 4 2" xfId="26823" xr:uid="{00000000-0005-0000-0000-0000C7680000}"/>
    <cellStyle name="표준 4 3 2 4 2 4 2 2" xfId="26824" xr:uid="{00000000-0005-0000-0000-0000C8680000}"/>
    <cellStyle name="표준 4 3 2 4 2 4 3" xfId="26825" xr:uid="{00000000-0005-0000-0000-0000C9680000}"/>
    <cellStyle name="표준 4 3 2 4 2 5" xfId="26826" xr:uid="{00000000-0005-0000-0000-0000CA680000}"/>
    <cellStyle name="표준 4 3 2 4 2 5 2" xfId="26827" xr:uid="{00000000-0005-0000-0000-0000CB680000}"/>
    <cellStyle name="표준 4 3 2 4 2 5 2 2" xfId="26828" xr:uid="{00000000-0005-0000-0000-0000CC680000}"/>
    <cellStyle name="표준 4 3 2 4 2 5 3" xfId="26829" xr:uid="{00000000-0005-0000-0000-0000CD680000}"/>
    <cellStyle name="표준 4 3 2 4 2 6" xfId="26830" xr:uid="{00000000-0005-0000-0000-0000CE680000}"/>
    <cellStyle name="표준 4 3 2 4 2 6 2" xfId="26831" xr:uid="{00000000-0005-0000-0000-0000CF680000}"/>
    <cellStyle name="표준 4 3 2 4 2 7" xfId="26832" xr:uid="{00000000-0005-0000-0000-0000D0680000}"/>
    <cellStyle name="표준 4 3 2 4 2 8" xfId="26833" xr:uid="{00000000-0005-0000-0000-0000D1680000}"/>
    <cellStyle name="표준 4 3 2 4 3" xfId="26834" xr:uid="{00000000-0005-0000-0000-0000D2680000}"/>
    <cellStyle name="표준 4 3 2 4 3 2" xfId="26835" xr:uid="{00000000-0005-0000-0000-0000D3680000}"/>
    <cellStyle name="표준 4 3 2 4 3 2 2" xfId="26836" xr:uid="{00000000-0005-0000-0000-0000D4680000}"/>
    <cellStyle name="표준 4 3 2 4 3 2 2 2" xfId="26837" xr:uid="{00000000-0005-0000-0000-0000D5680000}"/>
    <cellStyle name="표준 4 3 2 4 3 2 3" xfId="26838" xr:uid="{00000000-0005-0000-0000-0000D6680000}"/>
    <cellStyle name="표준 4 3 2 4 3 3" xfId="26839" xr:uid="{00000000-0005-0000-0000-0000D7680000}"/>
    <cellStyle name="표준 4 3 2 4 3 3 2" xfId="26840" xr:uid="{00000000-0005-0000-0000-0000D8680000}"/>
    <cellStyle name="표준 4 3 2 4 3 3 2 2" xfId="26841" xr:uid="{00000000-0005-0000-0000-0000D9680000}"/>
    <cellStyle name="표준 4 3 2 4 3 3 3" xfId="26842" xr:uid="{00000000-0005-0000-0000-0000DA680000}"/>
    <cellStyle name="표준 4 3 2 4 3 4" xfId="26843" xr:uid="{00000000-0005-0000-0000-0000DB680000}"/>
    <cellStyle name="표준 4 3 2 4 3 4 2" xfId="26844" xr:uid="{00000000-0005-0000-0000-0000DC680000}"/>
    <cellStyle name="표준 4 3 2 4 3 4 2 2" xfId="26845" xr:uid="{00000000-0005-0000-0000-0000DD680000}"/>
    <cellStyle name="표준 4 3 2 4 3 4 3" xfId="26846" xr:uid="{00000000-0005-0000-0000-0000DE680000}"/>
    <cellStyle name="표준 4 3 2 4 3 5" xfId="26847" xr:uid="{00000000-0005-0000-0000-0000DF680000}"/>
    <cellStyle name="표준 4 3 2 4 3 5 2" xfId="26848" xr:uid="{00000000-0005-0000-0000-0000E0680000}"/>
    <cellStyle name="표준 4 3 2 4 3 6" xfId="26849" xr:uid="{00000000-0005-0000-0000-0000E1680000}"/>
    <cellStyle name="표준 4 3 2 4 4" xfId="26850" xr:uid="{00000000-0005-0000-0000-0000E2680000}"/>
    <cellStyle name="표준 4 3 2 4 4 2" xfId="26851" xr:uid="{00000000-0005-0000-0000-0000E3680000}"/>
    <cellStyle name="표준 4 3 2 4 4 2 2" xfId="26852" xr:uid="{00000000-0005-0000-0000-0000E4680000}"/>
    <cellStyle name="표준 4 3 2 4 4 3" xfId="26853" xr:uid="{00000000-0005-0000-0000-0000E5680000}"/>
    <cellStyle name="표준 4 3 2 4 5" xfId="26854" xr:uid="{00000000-0005-0000-0000-0000E6680000}"/>
    <cellStyle name="표준 4 3 2 4 5 2" xfId="26855" xr:uid="{00000000-0005-0000-0000-0000E7680000}"/>
    <cellStyle name="표준 4 3 2 4 5 2 2" xfId="26856" xr:uid="{00000000-0005-0000-0000-0000E8680000}"/>
    <cellStyle name="표준 4 3 2 4 5 3" xfId="26857" xr:uid="{00000000-0005-0000-0000-0000E9680000}"/>
    <cellStyle name="표준 4 3 2 4 6" xfId="26858" xr:uid="{00000000-0005-0000-0000-0000EA680000}"/>
    <cellStyle name="표준 4 3 2 4 6 2" xfId="26859" xr:uid="{00000000-0005-0000-0000-0000EB680000}"/>
    <cellStyle name="표준 4 3 2 4 6 2 2" xfId="26860" xr:uid="{00000000-0005-0000-0000-0000EC680000}"/>
    <cellStyle name="표준 4 3 2 4 6 3" xfId="26861" xr:uid="{00000000-0005-0000-0000-0000ED680000}"/>
    <cellStyle name="표준 4 3 2 4 7" xfId="26862" xr:uid="{00000000-0005-0000-0000-0000EE680000}"/>
    <cellStyle name="표준 4 3 2 4 7 2" xfId="26863" xr:uid="{00000000-0005-0000-0000-0000EF680000}"/>
    <cellStyle name="표준 4 3 2 4 7 2 2" xfId="26864" xr:uid="{00000000-0005-0000-0000-0000F0680000}"/>
    <cellStyle name="표준 4 3 2 4 7 3" xfId="26865" xr:uid="{00000000-0005-0000-0000-0000F1680000}"/>
    <cellStyle name="표준 4 3 2 4 8" xfId="26866" xr:uid="{00000000-0005-0000-0000-0000F2680000}"/>
    <cellStyle name="표준 4 3 2 4 8 2" xfId="26867" xr:uid="{00000000-0005-0000-0000-0000F3680000}"/>
    <cellStyle name="표준 4 3 2 4 9" xfId="26868" xr:uid="{00000000-0005-0000-0000-0000F4680000}"/>
    <cellStyle name="표준 4 3 2 5" xfId="26869" xr:uid="{00000000-0005-0000-0000-0000F5680000}"/>
    <cellStyle name="표준 4 3 2 5 2" xfId="26870" xr:uid="{00000000-0005-0000-0000-0000F6680000}"/>
    <cellStyle name="표준 4 3 2 5 2 2" xfId="26871" xr:uid="{00000000-0005-0000-0000-0000F7680000}"/>
    <cellStyle name="표준 4 3 2 5 2 2 2" xfId="26872" xr:uid="{00000000-0005-0000-0000-0000F8680000}"/>
    <cellStyle name="표준 4 3 2 5 2 2 2 2" xfId="26873" xr:uid="{00000000-0005-0000-0000-0000F9680000}"/>
    <cellStyle name="표준 4 3 2 5 2 2 3" xfId="26874" xr:uid="{00000000-0005-0000-0000-0000FA680000}"/>
    <cellStyle name="표준 4 3 2 5 2 3" xfId="26875" xr:uid="{00000000-0005-0000-0000-0000FB680000}"/>
    <cellStyle name="표준 4 3 2 5 2 3 2" xfId="26876" xr:uid="{00000000-0005-0000-0000-0000FC680000}"/>
    <cellStyle name="표준 4 3 2 5 2 3 2 2" xfId="26877" xr:uid="{00000000-0005-0000-0000-0000FD680000}"/>
    <cellStyle name="표준 4 3 2 5 2 3 3" xfId="26878" xr:uid="{00000000-0005-0000-0000-0000FE680000}"/>
    <cellStyle name="표준 4 3 2 5 2 4" xfId="26879" xr:uid="{00000000-0005-0000-0000-0000FF680000}"/>
    <cellStyle name="표준 4 3 2 5 2 4 2" xfId="26880" xr:uid="{00000000-0005-0000-0000-000000690000}"/>
    <cellStyle name="표준 4 3 2 5 2 4 2 2" xfId="26881" xr:uid="{00000000-0005-0000-0000-000001690000}"/>
    <cellStyle name="표준 4 3 2 5 2 4 3" xfId="26882" xr:uid="{00000000-0005-0000-0000-000002690000}"/>
    <cellStyle name="표준 4 3 2 5 2 5" xfId="26883" xr:uid="{00000000-0005-0000-0000-000003690000}"/>
    <cellStyle name="표준 4 3 2 5 2 5 2" xfId="26884" xr:uid="{00000000-0005-0000-0000-000004690000}"/>
    <cellStyle name="표준 4 3 2 5 2 6" xfId="26885" xr:uid="{00000000-0005-0000-0000-000005690000}"/>
    <cellStyle name="표준 4 3 2 5 3" xfId="26886" xr:uid="{00000000-0005-0000-0000-000006690000}"/>
    <cellStyle name="표준 4 3 2 5 3 2" xfId="26887" xr:uid="{00000000-0005-0000-0000-000007690000}"/>
    <cellStyle name="표준 4 3 2 5 3 2 2" xfId="26888" xr:uid="{00000000-0005-0000-0000-000008690000}"/>
    <cellStyle name="표준 4 3 2 5 3 3" xfId="26889" xr:uid="{00000000-0005-0000-0000-000009690000}"/>
    <cellStyle name="표준 4 3 2 5 4" xfId="26890" xr:uid="{00000000-0005-0000-0000-00000A690000}"/>
    <cellStyle name="표준 4 3 2 5 4 2" xfId="26891" xr:uid="{00000000-0005-0000-0000-00000B690000}"/>
    <cellStyle name="표준 4 3 2 5 4 2 2" xfId="26892" xr:uid="{00000000-0005-0000-0000-00000C690000}"/>
    <cellStyle name="표준 4 3 2 5 4 3" xfId="26893" xr:uid="{00000000-0005-0000-0000-00000D690000}"/>
    <cellStyle name="표준 4 3 2 5 5" xfId="26894" xr:uid="{00000000-0005-0000-0000-00000E690000}"/>
    <cellStyle name="표준 4 3 2 5 5 2" xfId="26895" xr:uid="{00000000-0005-0000-0000-00000F690000}"/>
    <cellStyle name="표준 4 3 2 5 5 2 2" xfId="26896" xr:uid="{00000000-0005-0000-0000-000010690000}"/>
    <cellStyle name="표준 4 3 2 5 5 3" xfId="26897" xr:uid="{00000000-0005-0000-0000-000011690000}"/>
    <cellStyle name="표준 4 3 2 5 6" xfId="26898" xr:uid="{00000000-0005-0000-0000-000012690000}"/>
    <cellStyle name="표준 4 3 2 5 6 2" xfId="26899" xr:uid="{00000000-0005-0000-0000-000013690000}"/>
    <cellStyle name="표준 4 3 2 5 7" xfId="26900" xr:uid="{00000000-0005-0000-0000-000014690000}"/>
    <cellStyle name="표준 4 3 2 5 8" xfId="26901" xr:uid="{00000000-0005-0000-0000-000015690000}"/>
    <cellStyle name="표준 4 3 2 6" xfId="26902" xr:uid="{00000000-0005-0000-0000-000016690000}"/>
    <cellStyle name="표준 4 3 2 6 2" xfId="26903" xr:uid="{00000000-0005-0000-0000-000017690000}"/>
    <cellStyle name="표준 4 3 2 6 2 2" xfId="26904" xr:uid="{00000000-0005-0000-0000-000018690000}"/>
    <cellStyle name="표준 4 3 2 6 2 2 2" xfId="26905" xr:uid="{00000000-0005-0000-0000-000019690000}"/>
    <cellStyle name="표준 4 3 2 6 2 3" xfId="26906" xr:uid="{00000000-0005-0000-0000-00001A690000}"/>
    <cellStyle name="표준 4 3 2 6 3" xfId="26907" xr:uid="{00000000-0005-0000-0000-00001B690000}"/>
    <cellStyle name="표준 4 3 2 6 3 2" xfId="26908" xr:uid="{00000000-0005-0000-0000-00001C690000}"/>
    <cellStyle name="표준 4 3 2 6 3 2 2" xfId="26909" xr:uid="{00000000-0005-0000-0000-00001D690000}"/>
    <cellStyle name="표준 4 3 2 6 3 3" xfId="26910" xr:uid="{00000000-0005-0000-0000-00001E690000}"/>
    <cellStyle name="표준 4 3 2 6 4" xfId="26911" xr:uid="{00000000-0005-0000-0000-00001F690000}"/>
    <cellStyle name="표준 4 3 2 6 4 2" xfId="26912" xr:uid="{00000000-0005-0000-0000-000020690000}"/>
    <cellStyle name="표준 4 3 2 6 4 2 2" xfId="26913" xr:uid="{00000000-0005-0000-0000-000021690000}"/>
    <cellStyle name="표준 4 3 2 6 4 3" xfId="26914" xr:uid="{00000000-0005-0000-0000-000022690000}"/>
    <cellStyle name="표준 4 3 2 6 5" xfId="26915" xr:uid="{00000000-0005-0000-0000-000023690000}"/>
    <cellStyle name="표준 4 3 2 6 5 2" xfId="26916" xr:uid="{00000000-0005-0000-0000-000024690000}"/>
    <cellStyle name="표준 4 3 2 6 6" xfId="26917" xr:uid="{00000000-0005-0000-0000-000025690000}"/>
    <cellStyle name="표준 4 3 2 7" xfId="26918" xr:uid="{00000000-0005-0000-0000-000026690000}"/>
    <cellStyle name="표준 4 3 2 7 2" xfId="26919" xr:uid="{00000000-0005-0000-0000-000027690000}"/>
    <cellStyle name="표준 4 3 2 7 2 2" xfId="26920" xr:uid="{00000000-0005-0000-0000-000028690000}"/>
    <cellStyle name="표준 4 3 2 7 2 2 2" xfId="26921" xr:uid="{00000000-0005-0000-0000-000029690000}"/>
    <cellStyle name="표준 4 3 2 7 2 3" xfId="26922" xr:uid="{00000000-0005-0000-0000-00002A690000}"/>
    <cellStyle name="표준 4 3 2 7 3" xfId="26923" xr:uid="{00000000-0005-0000-0000-00002B690000}"/>
    <cellStyle name="표준 4 3 2 7 3 2" xfId="26924" xr:uid="{00000000-0005-0000-0000-00002C690000}"/>
    <cellStyle name="표준 4 3 2 7 3 2 2" xfId="26925" xr:uid="{00000000-0005-0000-0000-00002D690000}"/>
    <cellStyle name="표준 4 3 2 7 3 3" xfId="26926" xr:uid="{00000000-0005-0000-0000-00002E690000}"/>
    <cellStyle name="표준 4 3 2 7 4" xfId="26927" xr:uid="{00000000-0005-0000-0000-00002F690000}"/>
    <cellStyle name="표준 4 3 2 7 4 2" xfId="26928" xr:uid="{00000000-0005-0000-0000-000030690000}"/>
    <cellStyle name="표준 4 3 2 7 4 2 2" xfId="26929" xr:uid="{00000000-0005-0000-0000-000031690000}"/>
    <cellStyle name="표준 4 3 2 7 4 3" xfId="26930" xr:uid="{00000000-0005-0000-0000-000032690000}"/>
    <cellStyle name="표준 4 3 2 7 5" xfId="26931" xr:uid="{00000000-0005-0000-0000-000033690000}"/>
    <cellStyle name="표준 4 3 2 7 5 2" xfId="26932" xr:uid="{00000000-0005-0000-0000-000034690000}"/>
    <cellStyle name="표준 4 3 2 7 6" xfId="26933" xr:uid="{00000000-0005-0000-0000-000035690000}"/>
    <cellStyle name="표준 4 3 2 8" xfId="26934" xr:uid="{00000000-0005-0000-0000-000036690000}"/>
    <cellStyle name="표준 4 3 2 8 2" xfId="26935" xr:uid="{00000000-0005-0000-0000-000037690000}"/>
    <cellStyle name="표준 4 3 2 8 2 2" xfId="26936" xr:uid="{00000000-0005-0000-0000-000038690000}"/>
    <cellStyle name="표준 4 3 2 8 3" xfId="26937" xr:uid="{00000000-0005-0000-0000-000039690000}"/>
    <cellStyle name="표준 4 3 2 9" xfId="26938" xr:uid="{00000000-0005-0000-0000-00003A690000}"/>
    <cellStyle name="표준 4 3 2 9 2" xfId="26939" xr:uid="{00000000-0005-0000-0000-00003B690000}"/>
    <cellStyle name="표준 4 3 2 9 2 2" xfId="26940" xr:uid="{00000000-0005-0000-0000-00003C690000}"/>
    <cellStyle name="표준 4 3 2 9 3" xfId="26941" xr:uid="{00000000-0005-0000-0000-00003D690000}"/>
    <cellStyle name="표준 4 3 3" xfId="26942" xr:uid="{00000000-0005-0000-0000-00003E690000}"/>
    <cellStyle name="표준 4 3 3 10" xfId="26943" xr:uid="{00000000-0005-0000-0000-00003F690000}"/>
    <cellStyle name="표준 4 3 3 11" xfId="26944" xr:uid="{00000000-0005-0000-0000-000040690000}"/>
    <cellStyle name="표준 4 3 3 2" xfId="26945" xr:uid="{00000000-0005-0000-0000-000041690000}"/>
    <cellStyle name="표준 4 3 3 2 2" xfId="26946" xr:uid="{00000000-0005-0000-0000-000042690000}"/>
    <cellStyle name="표준 4 3 3 2 2 2" xfId="26947" xr:uid="{00000000-0005-0000-0000-000043690000}"/>
    <cellStyle name="표준 4 3 3 2 2 2 2" xfId="26948" xr:uid="{00000000-0005-0000-0000-000044690000}"/>
    <cellStyle name="표준 4 3 3 2 2 2 2 2" xfId="26949" xr:uid="{00000000-0005-0000-0000-000045690000}"/>
    <cellStyle name="표준 4 3 3 2 2 2 3" xfId="26950" xr:uid="{00000000-0005-0000-0000-000046690000}"/>
    <cellStyle name="표준 4 3 3 2 2 3" xfId="26951" xr:uid="{00000000-0005-0000-0000-000047690000}"/>
    <cellStyle name="표준 4 3 3 2 2 3 2" xfId="26952" xr:uid="{00000000-0005-0000-0000-000048690000}"/>
    <cellStyle name="표준 4 3 3 2 2 3 2 2" xfId="26953" xr:uid="{00000000-0005-0000-0000-000049690000}"/>
    <cellStyle name="표준 4 3 3 2 2 3 3" xfId="26954" xr:uid="{00000000-0005-0000-0000-00004A690000}"/>
    <cellStyle name="표준 4 3 3 2 2 4" xfId="26955" xr:uid="{00000000-0005-0000-0000-00004B690000}"/>
    <cellStyle name="표준 4 3 3 2 2 4 2" xfId="26956" xr:uid="{00000000-0005-0000-0000-00004C690000}"/>
    <cellStyle name="표준 4 3 3 2 2 4 2 2" xfId="26957" xr:uid="{00000000-0005-0000-0000-00004D690000}"/>
    <cellStyle name="표준 4 3 3 2 2 4 3" xfId="26958" xr:uid="{00000000-0005-0000-0000-00004E690000}"/>
    <cellStyle name="표준 4 3 3 2 2 5" xfId="26959" xr:uid="{00000000-0005-0000-0000-00004F690000}"/>
    <cellStyle name="표준 4 3 3 2 2 5 2" xfId="26960" xr:uid="{00000000-0005-0000-0000-000050690000}"/>
    <cellStyle name="표준 4 3 3 2 2 6" xfId="26961" xr:uid="{00000000-0005-0000-0000-000051690000}"/>
    <cellStyle name="표준 4 3 3 2 3" xfId="26962" xr:uid="{00000000-0005-0000-0000-000052690000}"/>
    <cellStyle name="표준 4 3 3 2 3 2" xfId="26963" xr:uid="{00000000-0005-0000-0000-000053690000}"/>
    <cellStyle name="표준 4 3 3 2 3 2 2" xfId="26964" xr:uid="{00000000-0005-0000-0000-000054690000}"/>
    <cellStyle name="표준 4 3 3 2 3 3" xfId="26965" xr:uid="{00000000-0005-0000-0000-000055690000}"/>
    <cellStyle name="표준 4 3 3 2 4" xfId="26966" xr:uid="{00000000-0005-0000-0000-000056690000}"/>
    <cellStyle name="표준 4 3 3 2 4 2" xfId="26967" xr:uid="{00000000-0005-0000-0000-000057690000}"/>
    <cellStyle name="표준 4 3 3 2 4 2 2" xfId="26968" xr:uid="{00000000-0005-0000-0000-000058690000}"/>
    <cellStyle name="표준 4 3 3 2 4 3" xfId="26969" xr:uid="{00000000-0005-0000-0000-000059690000}"/>
    <cellStyle name="표준 4 3 3 2 5" xfId="26970" xr:uid="{00000000-0005-0000-0000-00005A690000}"/>
    <cellStyle name="표준 4 3 3 2 5 2" xfId="26971" xr:uid="{00000000-0005-0000-0000-00005B690000}"/>
    <cellStyle name="표준 4 3 3 2 5 2 2" xfId="26972" xr:uid="{00000000-0005-0000-0000-00005C690000}"/>
    <cellStyle name="표준 4 3 3 2 5 3" xfId="26973" xr:uid="{00000000-0005-0000-0000-00005D690000}"/>
    <cellStyle name="표준 4 3 3 2 6" xfId="26974" xr:uid="{00000000-0005-0000-0000-00005E690000}"/>
    <cellStyle name="표준 4 3 3 2 6 2" xfId="26975" xr:uid="{00000000-0005-0000-0000-00005F690000}"/>
    <cellStyle name="표준 4 3 3 2 6 2 2" xfId="26976" xr:uid="{00000000-0005-0000-0000-000060690000}"/>
    <cellStyle name="표준 4 3 3 2 6 3" xfId="26977" xr:uid="{00000000-0005-0000-0000-000061690000}"/>
    <cellStyle name="표준 4 3 3 2 7" xfId="26978" xr:uid="{00000000-0005-0000-0000-000062690000}"/>
    <cellStyle name="표준 4 3 3 2 7 2" xfId="26979" xr:uid="{00000000-0005-0000-0000-000063690000}"/>
    <cellStyle name="표준 4 3 3 2 8" xfId="26980" xr:uid="{00000000-0005-0000-0000-000064690000}"/>
    <cellStyle name="표준 4 3 3 2 9" xfId="26981" xr:uid="{00000000-0005-0000-0000-000065690000}"/>
    <cellStyle name="표준 4 3 3 3" xfId="26982" xr:uid="{00000000-0005-0000-0000-000066690000}"/>
    <cellStyle name="표준 4 3 3 3 2" xfId="26983" xr:uid="{00000000-0005-0000-0000-000067690000}"/>
    <cellStyle name="표준 4 3 3 3 2 2" xfId="26984" xr:uid="{00000000-0005-0000-0000-000068690000}"/>
    <cellStyle name="표준 4 3 3 3 2 2 2" xfId="26985" xr:uid="{00000000-0005-0000-0000-000069690000}"/>
    <cellStyle name="표준 4 3 3 3 2 3" xfId="26986" xr:uid="{00000000-0005-0000-0000-00006A690000}"/>
    <cellStyle name="표준 4 3 3 3 3" xfId="26987" xr:uid="{00000000-0005-0000-0000-00006B690000}"/>
    <cellStyle name="표준 4 3 3 3 3 2" xfId="26988" xr:uid="{00000000-0005-0000-0000-00006C690000}"/>
    <cellStyle name="표준 4 3 3 3 3 2 2" xfId="26989" xr:uid="{00000000-0005-0000-0000-00006D690000}"/>
    <cellStyle name="표준 4 3 3 3 3 3" xfId="26990" xr:uid="{00000000-0005-0000-0000-00006E690000}"/>
    <cellStyle name="표준 4 3 3 3 4" xfId="26991" xr:uid="{00000000-0005-0000-0000-00006F690000}"/>
    <cellStyle name="표준 4 3 3 3 4 2" xfId="26992" xr:uid="{00000000-0005-0000-0000-000070690000}"/>
    <cellStyle name="표준 4 3 3 3 4 2 2" xfId="26993" xr:uid="{00000000-0005-0000-0000-000071690000}"/>
    <cellStyle name="표준 4 3 3 3 4 3" xfId="26994" xr:uid="{00000000-0005-0000-0000-000072690000}"/>
    <cellStyle name="표준 4 3 3 3 5" xfId="26995" xr:uid="{00000000-0005-0000-0000-000073690000}"/>
    <cellStyle name="표준 4 3 3 3 5 2" xfId="26996" xr:uid="{00000000-0005-0000-0000-000074690000}"/>
    <cellStyle name="표준 4 3 3 3 6" xfId="26997" xr:uid="{00000000-0005-0000-0000-000075690000}"/>
    <cellStyle name="표준 4 3 3 4" xfId="26998" xr:uid="{00000000-0005-0000-0000-000076690000}"/>
    <cellStyle name="표준 4 3 3 4 2" xfId="26999" xr:uid="{00000000-0005-0000-0000-000077690000}"/>
    <cellStyle name="표준 4 3 3 4 2 2" xfId="27000" xr:uid="{00000000-0005-0000-0000-000078690000}"/>
    <cellStyle name="표준 4 3 3 4 2 2 2" xfId="27001" xr:uid="{00000000-0005-0000-0000-000079690000}"/>
    <cellStyle name="표준 4 3 3 4 2 3" xfId="27002" xr:uid="{00000000-0005-0000-0000-00007A690000}"/>
    <cellStyle name="표준 4 3 3 4 3" xfId="27003" xr:uid="{00000000-0005-0000-0000-00007B690000}"/>
    <cellStyle name="표준 4 3 3 4 3 2" xfId="27004" xr:uid="{00000000-0005-0000-0000-00007C690000}"/>
    <cellStyle name="표준 4 3 3 4 3 2 2" xfId="27005" xr:uid="{00000000-0005-0000-0000-00007D690000}"/>
    <cellStyle name="표준 4 3 3 4 3 3" xfId="27006" xr:uid="{00000000-0005-0000-0000-00007E690000}"/>
    <cellStyle name="표준 4 3 3 4 4" xfId="27007" xr:uid="{00000000-0005-0000-0000-00007F690000}"/>
    <cellStyle name="표준 4 3 3 4 4 2" xfId="27008" xr:uid="{00000000-0005-0000-0000-000080690000}"/>
    <cellStyle name="표준 4 3 3 4 4 2 2" xfId="27009" xr:uid="{00000000-0005-0000-0000-000081690000}"/>
    <cellStyle name="표준 4 3 3 4 4 3" xfId="27010" xr:uid="{00000000-0005-0000-0000-000082690000}"/>
    <cellStyle name="표준 4 3 3 4 5" xfId="27011" xr:uid="{00000000-0005-0000-0000-000083690000}"/>
    <cellStyle name="표준 4 3 3 4 5 2" xfId="27012" xr:uid="{00000000-0005-0000-0000-000084690000}"/>
    <cellStyle name="표준 4 3 3 4 6" xfId="27013" xr:uid="{00000000-0005-0000-0000-000085690000}"/>
    <cellStyle name="표준 4 3 3 5" xfId="27014" xr:uid="{00000000-0005-0000-0000-000086690000}"/>
    <cellStyle name="표준 4 3 3 5 2" xfId="27015" xr:uid="{00000000-0005-0000-0000-000087690000}"/>
    <cellStyle name="표준 4 3 3 5 2 2" xfId="27016" xr:uid="{00000000-0005-0000-0000-000088690000}"/>
    <cellStyle name="표준 4 3 3 5 3" xfId="27017" xr:uid="{00000000-0005-0000-0000-000089690000}"/>
    <cellStyle name="표준 4 3 3 6" xfId="27018" xr:uid="{00000000-0005-0000-0000-00008A690000}"/>
    <cellStyle name="표준 4 3 3 6 2" xfId="27019" xr:uid="{00000000-0005-0000-0000-00008B690000}"/>
    <cellStyle name="표준 4 3 3 6 2 2" xfId="27020" xr:uid="{00000000-0005-0000-0000-00008C690000}"/>
    <cellStyle name="표준 4 3 3 6 3" xfId="27021" xr:uid="{00000000-0005-0000-0000-00008D690000}"/>
    <cellStyle name="표준 4 3 3 7" xfId="27022" xr:uid="{00000000-0005-0000-0000-00008E690000}"/>
    <cellStyle name="표준 4 3 3 7 2" xfId="27023" xr:uid="{00000000-0005-0000-0000-00008F690000}"/>
    <cellStyle name="표준 4 3 3 7 2 2" xfId="27024" xr:uid="{00000000-0005-0000-0000-000090690000}"/>
    <cellStyle name="표준 4 3 3 7 3" xfId="27025" xr:uid="{00000000-0005-0000-0000-000091690000}"/>
    <cellStyle name="표준 4 3 3 8" xfId="27026" xr:uid="{00000000-0005-0000-0000-000092690000}"/>
    <cellStyle name="표준 4 3 3 8 2" xfId="27027" xr:uid="{00000000-0005-0000-0000-000093690000}"/>
    <cellStyle name="표준 4 3 3 8 2 2" xfId="27028" xr:uid="{00000000-0005-0000-0000-000094690000}"/>
    <cellStyle name="표준 4 3 3 8 3" xfId="27029" xr:uid="{00000000-0005-0000-0000-000095690000}"/>
    <cellStyle name="표준 4 3 3 9" xfId="27030" xr:uid="{00000000-0005-0000-0000-000096690000}"/>
    <cellStyle name="표준 4 3 3 9 2" xfId="27031" xr:uid="{00000000-0005-0000-0000-000097690000}"/>
    <cellStyle name="표준 4 3 4" xfId="27032" xr:uid="{00000000-0005-0000-0000-000098690000}"/>
    <cellStyle name="표준 4 3 4 10" xfId="27033" xr:uid="{00000000-0005-0000-0000-000099690000}"/>
    <cellStyle name="표준 4 3 4 11" xfId="27034" xr:uid="{00000000-0005-0000-0000-00009A690000}"/>
    <cellStyle name="표준 4 3 4 2" xfId="27035" xr:uid="{00000000-0005-0000-0000-00009B690000}"/>
    <cellStyle name="표준 4 3 4 2 2" xfId="27036" xr:uid="{00000000-0005-0000-0000-00009C690000}"/>
    <cellStyle name="표준 4 3 4 2 2 2" xfId="27037" xr:uid="{00000000-0005-0000-0000-00009D690000}"/>
    <cellStyle name="표준 4 3 4 2 2 2 2" xfId="27038" xr:uid="{00000000-0005-0000-0000-00009E690000}"/>
    <cellStyle name="표준 4 3 4 2 2 2 2 2" xfId="27039" xr:uid="{00000000-0005-0000-0000-00009F690000}"/>
    <cellStyle name="표준 4 3 4 2 2 2 3" xfId="27040" xr:uid="{00000000-0005-0000-0000-0000A0690000}"/>
    <cellStyle name="표준 4 3 4 2 2 3" xfId="27041" xr:uid="{00000000-0005-0000-0000-0000A1690000}"/>
    <cellStyle name="표준 4 3 4 2 2 3 2" xfId="27042" xr:uid="{00000000-0005-0000-0000-0000A2690000}"/>
    <cellStyle name="표준 4 3 4 2 2 3 2 2" xfId="27043" xr:uid="{00000000-0005-0000-0000-0000A3690000}"/>
    <cellStyle name="표준 4 3 4 2 2 3 3" xfId="27044" xr:uid="{00000000-0005-0000-0000-0000A4690000}"/>
    <cellStyle name="표준 4 3 4 2 2 4" xfId="27045" xr:uid="{00000000-0005-0000-0000-0000A5690000}"/>
    <cellStyle name="표준 4 3 4 2 2 4 2" xfId="27046" xr:uid="{00000000-0005-0000-0000-0000A6690000}"/>
    <cellStyle name="표준 4 3 4 2 2 4 2 2" xfId="27047" xr:uid="{00000000-0005-0000-0000-0000A7690000}"/>
    <cellStyle name="표준 4 3 4 2 2 4 3" xfId="27048" xr:uid="{00000000-0005-0000-0000-0000A8690000}"/>
    <cellStyle name="표준 4 3 4 2 2 5" xfId="27049" xr:uid="{00000000-0005-0000-0000-0000A9690000}"/>
    <cellStyle name="표준 4 3 4 2 2 5 2" xfId="27050" xr:uid="{00000000-0005-0000-0000-0000AA690000}"/>
    <cellStyle name="표준 4 3 4 2 2 6" xfId="27051" xr:uid="{00000000-0005-0000-0000-0000AB690000}"/>
    <cellStyle name="표준 4 3 4 2 3" xfId="27052" xr:uid="{00000000-0005-0000-0000-0000AC690000}"/>
    <cellStyle name="표준 4 3 4 2 3 2" xfId="27053" xr:uid="{00000000-0005-0000-0000-0000AD690000}"/>
    <cellStyle name="표준 4 3 4 2 3 2 2" xfId="27054" xr:uid="{00000000-0005-0000-0000-0000AE690000}"/>
    <cellStyle name="표준 4 3 4 2 3 3" xfId="27055" xr:uid="{00000000-0005-0000-0000-0000AF690000}"/>
    <cellStyle name="표준 4 3 4 2 4" xfId="27056" xr:uid="{00000000-0005-0000-0000-0000B0690000}"/>
    <cellStyle name="표준 4 3 4 2 4 2" xfId="27057" xr:uid="{00000000-0005-0000-0000-0000B1690000}"/>
    <cellStyle name="표준 4 3 4 2 4 2 2" xfId="27058" xr:uid="{00000000-0005-0000-0000-0000B2690000}"/>
    <cellStyle name="표준 4 3 4 2 4 3" xfId="27059" xr:uid="{00000000-0005-0000-0000-0000B3690000}"/>
    <cellStyle name="표준 4 3 4 2 5" xfId="27060" xr:uid="{00000000-0005-0000-0000-0000B4690000}"/>
    <cellStyle name="표준 4 3 4 2 5 2" xfId="27061" xr:uid="{00000000-0005-0000-0000-0000B5690000}"/>
    <cellStyle name="표준 4 3 4 2 5 2 2" xfId="27062" xr:uid="{00000000-0005-0000-0000-0000B6690000}"/>
    <cellStyle name="표준 4 3 4 2 5 3" xfId="27063" xr:uid="{00000000-0005-0000-0000-0000B7690000}"/>
    <cellStyle name="표준 4 3 4 2 6" xfId="27064" xr:uid="{00000000-0005-0000-0000-0000B8690000}"/>
    <cellStyle name="표준 4 3 4 2 6 2" xfId="27065" xr:uid="{00000000-0005-0000-0000-0000B9690000}"/>
    <cellStyle name="표준 4 3 4 2 6 2 2" xfId="27066" xr:uid="{00000000-0005-0000-0000-0000BA690000}"/>
    <cellStyle name="표준 4 3 4 2 6 3" xfId="27067" xr:uid="{00000000-0005-0000-0000-0000BB690000}"/>
    <cellStyle name="표준 4 3 4 2 7" xfId="27068" xr:uid="{00000000-0005-0000-0000-0000BC690000}"/>
    <cellStyle name="표준 4 3 4 2 7 2" xfId="27069" xr:uid="{00000000-0005-0000-0000-0000BD690000}"/>
    <cellStyle name="표준 4 3 4 2 8" xfId="27070" xr:uid="{00000000-0005-0000-0000-0000BE690000}"/>
    <cellStyle name="표준 4 3 4 2 9" xfId="27071" xr:uid="{00000000-0005-0000-0000-0000BF690000}"/>
    <cellStyle name="표준 4 3 4 3" xfId="27072" xr:uid="{00000000-0005-0000-0000-0000C0690000}"/>
    <cellStyle name="표준 4 3 4 3 2" xfId="27073" xr:uid="{00000000-0005-0000-0000-0000C1690000}"/>
    <cellStyle name="표준 4 3 4 3 2 2" xfId="27074" xr:uid="{00000000-0005-0000-0000-0000C2690000}"/>
    <cellStyle name="표준 4 3 4 3 2 2 2" xfId="27075" xr:uid="{00000000-0005-0000-0000-0000C3690000}"/>
    <cellStyle name="표준 4 3 4 3 2 3" xfId="27076" xr:uid="{00000000-0005-0000-0000-0000C4690000}"/>
    <cellStyle name="표준 4 3 4 3 3" xfId="27077" xr:uid="{00000000-0005-0000-0000-0000C5690000}"/>
    <cellStyle name="표준 4 3 4 3 3 2" xfId="27078" xr:uid="{00000000-0005-0000-0000-0000C6690000}"/>
    <cellStyle name="표준 4 3 4 3 3 2 2" xfId="27079" xr:uid="{00000000-0005-0000-0000-0000C7690000}"/>
    <cellStyle name="표준 4 3 4 3 3 3" xfId="27080" xr:uid="{00000000-0005-0000-0000-0000C8690000}"/>
    <cellStyle name="표준 4 3 4 3 4" xfId="27081" xr:uid="{00000000-0005-0000-0000-0000C9690000}"/>
    <cellStyle name="표준 4 3 4 3 4 2" xfId="27082" xr:uid="{00000000-0005-0000-0000-0000CA690000}"/>
    <cellStyle name="표준 4 3 4 3 4 2 2" xfId="27083" xr:uid="{00000000-0005-0000-0000-0000CB690000}"/>
    <cellStyle name="표준 4 3 4 3 4 3" xfId="27084" xr:uid="{00000000-0005-0000-0000-0000CC690000}"/>
    <cellStyle name="표준 4 3 4 3 5" xfId="27085" xr:uid="{00000000-0005-0000-0000-0000CD690000}"/>
    <cellStyle name="표준 4 3 4 3 5 2" xfId="27086" xr:uid="{00000000-0005-0000-0000-0000CE690000}"/>
    <cellStyle name="표준 4 3 4 3 6" xfId="27087" xr:uid="{00000000-0005-0000-0000-0000CF690000}"/>
    <cellStyle name="표준 4 3 4 4" xfId="27088" xr:uid="{00000000-0005-0000-0000-0000D0690000}"/>
    <cellStyle name="표준 4 3 4 4 2" xfId="27089" xr:uid="{00000000-0005-0000-0000-0000D1690000}"/>
    <cellStyle name="표준 4 3 4 4 2 2" xfId="27090" xr:uid="{00000000-0005-0000-0000-0000D2690000}"/>
    <cellStyle name="표준 4 3 4 4 2 2 2" xfId="27091" xr:uid="{00000000-0005-0000-0000-0000D3690000}"/>
    <cellStyle name="표준 4 3 4 4 2 3" xfId="27092" xr:uid="{00000000-0005-0000-0000-0000D4690000}"/>
    <cellStyle name="표준 4 3 4 4 3" xfId="27093" xr:uid="{00000000-0005-0000-0000-0000D5690000}"/>
    <cellStyle name="표준 4 3 4 4 3 2" xfId="27094" xr:uid="{00000000-0005-0000-0000-0000D6690000}"/>
    <cellStyle name="표준 4 3 4 4 3 2 2" xfId="27095" xr:uid="{00000000-0005-0000-0000-0000D7690000}"/>
    <cellStyle name="표준 4 3 4 4 3 3" xfId="27096" xr:uid="{00000000-0005-0000-0000-0000D8690000}"/>
    <cellStyle name="표준 4 3 4 4 4" xfId="27097" xr:uid="{00000000-0005-0000-0000-0000D9690000}"/>
    <cellStyle name="표준 4 3 4 4 4 2" xfId="27098" xr:uid="{00000000-0005-0000-0000-0000DA690000}"/>
    <cellStyle name="표준 4 3 4 4 4 2 2" xfId="27099" xr:uid="{00000000-0005-0000-0000-0000DB690000}"/>
    <cellStyle name="표준 4 3 4 4 4 3" xfId="27100" xr:uid="{00000000-0005-0000-0000-0000DC690000}"/>
    <cellStyle name="표준 4 3 4 4 5" xfId="27101" xr:uid="{00000000-0005-0000-0000-0000DD690000}"/>
    <cellStyle name="표준 4 3 4 4 5 2" xfId="27102" xr:uid="{00000000-0005-0000-0000-0000DE690000}"/>
    <cellStyle name="표준 4 3 4 4 6" xfId="27103" xr:uid="{00000000-0005-0000-0000-0000DF690000}"/>
    <cellStyle name="표준 4 3 4 5" xfId="27104" xr:uid="{00000000-0005-0000-0000-0000E0690000}"/>
    <cellStyle name="표준 4 3 4 5 2" xfId="27105" xr:uid="{00000000-0005-0000-0000-0000E1690000}"/>
    <cellStyle name="표준 4 3 4 5 2 2" xfId="27106" xr:uid="{00000000-0005-0000-0000-0000E2690000}"/>
    <cellStyle name="표준 4 3 4 5 3" xfId="27107" xr:uid="{00000000-0005-0000-0000-0000E3690000}"/>
    <cellStyle name="표준 4 3 4 6" xfId="27108" xr:uid="{00000000-0005-0000-0000-0000E4690000}"/>
    <cellStyle name="표준 4 3 4 6 2" xfId="27109" xr:uid="{00000000-0005-0000-0000-0000E5690000}"/>
    <cellStyle name="표준 4 3 4 6 2 2" xfId="27110" xr:uid="{00000000-0005-0000-0000-0000E6690000}"/>
    <cellStyle name="표준 4 3 4 6 3" xfId="27111" xr:uid="{00000000-0005-0000-0000-0000E7690000}"/>
    <cellStyle name="표준 4 3 4 7" xfId="27112" xr:uid="{00000000-0005-0000-0000-0000E8690000}"/>
    <cellStyle name="표준 4 3 4 7 2" xfId="27113" xr:uid="{00000000-0005-0000-0000-0000E9690000}"/>
    <cellStyle name="표준 4 3 4 7 2 2" xfId="27114" xr:uid="{00000000-0005-0000-0000-0000EA690000}"/>
    <cellStyle name="표준 4 3 4 7 3" xfId="27115" xr:uid="{00000000-0005-0000-0000-0000EB690000}"/>
    <cellStyle name="표준 4 3 4 8" xfId="27116" xr:uid="{00000000-0005-0000-0000-0000EC690000}"/>
    <cellStyle name="표준 4 3 4 8 2" xfId="27117" xr:uid="{00000000-0005-0000-0000-0000ED690000}"/>
    <cellStyle name="표준 4 3 4 8 2 2" xfId="27118" xr:uid="{00000000-0005-0000-0000-0000EE690000}"/>
    <cellStyle name="표준 4 3 4 8 3" xfId="27119" xr:uid="{00000000-0005-0000-0000-0000EF690000}"/>
    <cellStyle name="표준 4 3 4 9" xfId="27120" xr:uid="{00000000-0005-0000-0000-0000F0690000}"/>
    <cellStyle name="표준 4 3 4 9 2" xfId="27121" xr:uid="{00000000-0005-0000-0000-0000F1690000}"/>
    <cellStyle name="표준 4 3 5" xfId="27122" xr:uid="{00000000-0005-0000-0000-0000F2690000}"/>
    <cellStyle name="표준 4 3 5 10" xfId="27123" xr:uid="{00000000-0005-0000-0000-0000F3690000}"/>
    <cellStyle name="표준 4 3 5 2" xfId="27124" xr:uid="{00000000-0005-0000-0000-0000F4690000}"/>
    <cellStyle name="표준 4 3 5 2 2" xfId="27125" xr:uid="{00000000-0005-0000-0000-0000F5690000}"/>
    <cellStyle name="표준 4 3 5 2 2 2" xfId="27126" xr:uid="{00000000-0005-0000-0000-0000F6690000}"/>
    <cellStyle name="표준 4 3 5 2 2 2 2" xfId="27127" xr:uid="{00000000-0005-0000-0000-0000F7690000}"/>
    <cellStyle name="표준 4 3 5 2 2 2 2 2" xfId="27128" xr:uid="{00000000-0005-0000-0000-0000F8690000}"/>
    <cellStyle name="표준 4 3 5 2 2 2 3" xfId="27129" xr:uid="{00000000-0005-0000-0000-0000F9690000}"/>
    <cellStyle name="표준 4 3 5 2 2 3" xfId="27130" xr:uid="{00000000-0005-0000-0000-0000FA690000}"/>
    <cellStyle name="표준 4 3 5 2 2 3 2" xfId="27131" xr:uid="{00000000-0005-0000-0000-0000FB690000}"/>
    <cellStyle name="표준 4 3 5 2 2 3 2 2" xfId="27132" xr:uid="{00000000-0005-0000-0000-0000FC690000}"/>
    <cellStyle name="표준 4 3 5 2 2 3 3" xfId="27133" xr:uid="{00000000-0005-0000-0000-0000FD690000}"/>
    <cellStyle name="표준 4 3 5 2 2 4" xfId="27134" xr:uid="{00000000-0005-0000-0000-0000FE690000}"/>
    <cellStyle name="표준 4 3 5 2 2 4 2" xfId="27135" xr:uid="{00000000-0005-0000-0000-0000FF690000}"/>
    <cellStyle name="표준 4 3 5 2 2 4 2 2" xfId="27136" xr:uid="{00000000-0005-0000-0000-0000006A0000}"/>
    <cellStyle name="표준 4 3 5 2 2 4 3" xfId="27137" xr:uid="{00000000-0005-0000-0000-0000016A0000}"/>
    <cellStyle name="표준 4 3 5 2 2 5" xfId="27138" xr:uid="{00000000-0005-0000-0000-0000026A0000}"/>
    <cellStyle name="표준 4 3 5 2 2 5 2" xfId="27139" xr:uid="{00000000-0005-0000-0000-0000036A0000}"/>
    <cellStyle name="표준 4 3 5 2 2 6" xfId="27140" xr:uid="{00000000-0005-0000-0000-0000046A0000}"/>
    <cellStyle name="표준 4 3 5 2 3" xfId="27141" xr:uid="{00000000-0005-0000-0000-0000056A0000}"/>
    <cellStyle name="표준 4 3 5 2 3 2" xfId="27142" xr:uid="{00000000-0005-0000-0000-0000066A0000}"/>
    <cellStyle name="표준 4 3 5 2 3 2 2" xfId="27143" xr:uid="{00000000-0005-0000-0000-0000076A0000}"/>
    <cellStyle name="표준 4 3 5 2 3 3" xfId="27144" xr:uid="{00000000-0005-0000-0000-0000086A0000}"/>
    <cellStyle name="표준 4 3 5 2 4" xfId="27145" xr:uid="{00000000-0005-0000-0000-0000096A0000}"/>
    <cellStyle name="표준 4 3 5 2 4 2" xfId="27146" xr:uid="{00000000-0005-0000-0000-00000A6A0000}"/>
    <cellStyle name="표준 4 3 5 2 4 2 2" xfId="27147" xr:uid="{00000000-0005-0000-0000-00000B6A0000}"/>
    <cellStyle name="표준 4 3 5 2 4 3" xfId="27148" xr:uid="{00000000-0005-0000-0000-00000C6A0000}"/>
    <cellStyle name="표준 4 3 5 2 5" xfId="27149" xr:uid="{00000000-0005-0000-0000-00000D6A0000}"/>
    <cellStyle name="표준 4 3 5 2 5 2" xfId="27150" xr:uid="{00000000-0005-0000-0000-00000E6A0000}"/>
    <cellStyle name="표준 4 3 5 2 5 2 2" xfId="27151" xr:uid="{00000000-0005-0000-0000-00000F6A0000}"/>
    <cellStyle name="표준 4 3 5 2 5 3" xfId="27152" xr:uid="{00000000-0005-0000-0000-0000106A0000}"/>
    <cellStyle name="표준 4 3 5 2 6" xfId="27153" xr:uid="{00000000-0005-0000-0000-0000116A0000}"/>
    <cellStyle name="표준 4 3 5 2 6 2" xfId="27154" xr:uid="{00000000-0005-0000-0000-0000126A0000}"/>
    <cellStyle name="표준 4 3 5 2 7" xfId="27155" xr:uid="{00000000-0005-0000-0000-0000136A0000}"/>
    <cellStyle name="표준 4 3 5 2 8" xfId="27156" xr:uid="{00000000-0005-0000-0000-0000146A0000}"/>
    <cellStyle name="표준 4 3 5 3" xfId="27157" xr:uid="{00000000-0005-0000-0000-0000156A0000}"/>
    <cellStyle name="표준 4 3 5 3 2" xfId="27158" xr:uid="{00000000-0005-0000-0000-0000166A0000}"/>
    <cellStyle name="표준 4 3 5 3 2 2" xfId="27159" xr:uid="{00000000-0005-0000-0000-0000176A0000}"/>
    <cellStyle name="표준 4 3 5 3 2 2 2" xfId="27160" xr:uid="{00000000-0005-0000-0000-0000186A0000}"/>
    <cellStyle name="표준 4 3 5 3 2 3" xfId="27161" xr:uid="{00000000-0005-0000-0000-0000196A0000}"/>
    <cellStyle name="표준 4 3 5 3 3" xfId="27162" xr:uid="{00000000-0005-0000-0000-00001A6A0000}"/>
    <cellStyle name="표준 4 3 5 3 3 2" xfId="27163" xr:uid="{00000000-0005-0000-0000-00001B6A0000}"/>
    <cellStyle name="표준 4 3 5 3 3 2 2" xfId="27164" xr:uid="{00000000-0005-0000-0000-00001C6A0000}"/>
    <cellStyle name="표준 4 3 5 3 3 3" xfId="27165" xr:uid="{00000000-0005-0000-0000-00001D6A0000}"/>
    <cellStyle name="표준 4 3 5 3 4" xfId="27166" xr:uid="{00000000-0005-0000-0000-00001E6A0000}"/>
    <cellStyle name="표준 4 3 5 3 4 2" xfId="27167" xr:uid="{00000000-0005-0000-0000-00001F6A0000}"/>
    <cellStyle name="표준 4 3 5 3 4 2 2" xfId="27168" xr:uid="{00000000-0005-0000-0000-0000206A0000}"/>
    <cellStyle name="표준 4 3 5 3 4 3" xfId="27169" xr:uid="{00000000-0005-0000-0000-0000216A0000}"/>
    <cellStyle name="표준 4 3 5 3 5" xfId="27170" xr:uid="{00000000-0005-0000-0000-0000226A0000}"/>
    <cellStyle name="표준 4 3 5 3 5 2" xfId="27171" xr:uid="{00000000-0005-0000-0000-0000236A0000}"/>
    <cellStyle name="표준 4 3 5 3 6" xfId="27172" xr:uid="{00000000-0005-0000-0000-0000246A0000}"/>
    <cellStyle name="표준 4 3 5 4" xfId="27173" xr:uid="{00000000-0005-0000-0000-0000256A0000}"/>
    <cellStyle name="표준 4 3 5 4 2" xfId="27174" xr:uid="{00000000-0005-0000-0000-0000266A0000}"/>
    <cellStyle name="표준 4 3 5 4 2 2" xfId="27175" xr:uid="{00000000-0005-0000-0000-0000276A0000}"/>
    <cellStyle name="표준 4 3 5 4 3" xfId="27176" xr:uid="{00000000-0005-0000-0000-0000286A0000}"/>
    <cellStyle name="표준 4 3 5 5" xfId="27177" xr:uid="{00000000-0005-0000-0000-0000296A0000}"/>
    <cellStyle name="표준 4 3 5 5 2" xfId="27178" xr:uid="{00000000-0005-0000-0000-00002A6A0000}"/>
    <cellStyle name="표준 4 3 5 5 2 2" xfId="27179" xr:uid="{00000000-0005-0000-0000-00002B6A0000}"/>
    <cellStyle name="표준 4 3 5 5 3" xfId="27180" xr:uid="{00000000-0005-0000-0000-00002C6A0000}"/>
    <cellStyle name="표준 4 3 5 6" xfId="27181" xr:uid="{00000000-0005-0000-0000-00002D6A0000}"/>
    <cellStyle name="표준 4 3 5 6 2" xfId="27182" xr:uid="{00000000-0005-0000-0000-00002E6A0000}"/>
    <cellStyle name="표준 4 3 5 6 2 2" xfId="27183" xr:uid="{00000000-0005-0000-0000-00002F6A0000}"/>
    <cellStyle name="표준 4 3 5 6 3" xfId="27184" xr:uid="{00000000-0005-0000-0000-0000306A0000}"/>
    <cellStyle name="표준 4 3 5 7" xfId="27185" xr:uid="{00000000-0005-0000-0000-0000316A0000}"/>
    <cellStyle name="표준 4 3 5 7 2" xfId="27186" xr:uid="{00000000-0005-0000-0000-0000326A0000}"/>
    <cellStyle name="표준 4 3 5 7 2 2" xfId="27187" xr:uid="{00000000-0005-0000-0000-0000336A0000}"/>
    <cellStyle name="표준 4 3 5 7 3" xfId="27188" xr:uid="{00000000-0005-0000-0000-0000346A0000}"/>
    <cellStyle name="표준 4 3 5 8" xfId="27189" xr:uid="{00000000-0005-0000-0000-0000356A0000}"/>
    <cellStyle name="표준 4 3 5 8 2" xfId="27190" xr:uid="{00000000-0005-0000-0000-0000366A0000}"/>
    <cellStyle name="표준 4 3 5 9" xfId="27191" xr:uid="{00000000-0005-0000-0000-0000376A0000}"/>
    <cellStyle name="표준 4 3 6" xfId="27192" xr:uid="{00000000-0005-0000-0000-0000386A0000}"/>
    <cellStyle name="표준 4 3 6 2" xfId="27193" xr:uid="{00000000-0005-0000-0000-0000396A0000}"/>
    <cellStyle name="표준 4 3 6 2 2" xfId="27194" xr:uid="{00000000-0005-0000-0000-00003A6A0000}"/>
    <cellStyle name="표준 4 3 6 2 2 2" xfId="27195" xr:uid="{00000000-0005-0000-0000-00003B6A0000}"/>
    <cellStyle name="표준 4 3 6 2 2 2 2" xfId="27196" xr:uid="{00000000-0005-0000-0000-00003C6A0000}"/>
    <cellStyle name="표준 4 3 6 2 2 3" xfId="27197" xr:uid="{00000000-0005-0000-0000-00003D6A0000}"/>
    <cellStyle name="표준 4 3 6 2 3" xfId="27198" xr:uid="{00000000-0005-0000-0000-00003E6A0000}"/>
    <cellStyle name="표준 4 3 6 2 3 2" xfId="27199" xr:uid="{00000000-0005-0000-0000-00003F6A0000}"/>
    <cellStyle name="표준 4 3 6 2 3 2 2" xfId="27200" xr:uid="{00000000-0005-0000-0000-0000406A0000}"/>
    <cellStyle name="표준 4 3 6 2 3 3" xfId="27201" xr:uid="{00000000-0005-0000-0000-0000416A0000}"/>
    <cellStyle name="표준 4 3 6 2 4" xfId="27202" xr:uid="{00000000-0005-0000-0000-0000426A0000}"/>
    <cellStyle name="표준 4 3 6 2 4 2" xfId="27203" xr:uid="{00000000-0005-0000-0000-0000436A0000}"/>
    <cellStyle name="표준 4 3 6 2 4 2 2" xfId="27204" xr:uid="{00000000-0005-0000-0000-0000446A0000}"/>
    <cellStyle name="표준 4 3 6 2 4 3" xfId="27205" xr:uid="{00000000-0005-0000-0000-0000456A0000}"/>
    <cellStyle name="표준 4 3 6 2 5" xfId="27206" xr:uid="{00000000-0005-0000-0000-0000466A0000}"/>
    <cellStyle name="표준 4 3 6 2 5 2" xfId="27207" xr:uid="{00000000-0005-0000-0000-0000476A0000}"/>
    <cellStyle name="표준 4 3 6 2 6" xfId="27208" xr:uid="{00000000-0005-0000-0000-0000486A0000}"/>
    <cellStyle name="표준 4 3 6 3" xfId="27209" xr:uid="{00000000-0005-0000-0000-0000496A0000}"/>
    <cellStyle name="표준 4 3 6 3 2" xfId="27210" xr:uid="{00000000-0005-0000-0000-00004A6A0000}"/>
    <cellStyle name="표준 4 3 6 3 2 2" xfId="27211" xr:uid="{00000000-0005-0000-0000-00004B6A0000}"/>
    <cellStyle name="표준 4 3 6 3 3" xfId="27212" xr:uid="{00000000-0005-0000-0000-00004C6A0000}"/>
    <cellStyle name="표준 4 3 6 4" xfId="27213" xr:uid="{00000000-0005-0000-0000-00004D6A0000}"/>
    <cellStyle name="표준 4 3 6 4 2" xfId="27214" xr:uid="{00000000-0005-0000-0000-00004E6A0000}"/>
    <cellStyle name="표준 4 3 6 4 2 2" xfId="27215" xr:uid="{00000000-0005-0000-0000-00004F6A0000}"/>
    <cellStyle name="표준 4 3 6 4 3" xfId="27216" xr:uid="{00000000-0005-0000-0000-0000506A0000}"/>
    <cellStyle name="표준 4 3 6 5" xfId="27217" xr:uid="{00000000-0005-0000-0000-0000516A0000}"/>
    <cellStyle name="표준 4 3 6 5 2" xfId="27218" xr:uid="{00000000-0005-0000-0000-0000526A0000}"/>
    <cellStyle name="표준 4 3 6 5 2 2" xfId="27219" xr:uid="{00000000-0005-0000-0000-0000536A0000}"/>
    <cellStyle name="표준 4 3 6 5 3" xfId="27220" xr:uid="{00000000-0005-0000-0000-0000546A0000}"/>
    <cellStyle name="표준 4 3 6 6" xfId="27221" xr:uid="{00000000-0005-0000-0000-0000556A0000}"/>
    <cellStyle name="표준 4 3 6 6 2" xfId="27222" xr:uid="{00000000-0005-0000-0000-0000566A0000}"/>
    <cellStyle name="표준 4 3 6 7" xfId="27223" xr:uid="{00000000-0005-0000-0000-0000576A0000}"/>
    <cellStyle name="표준 4 3 6 8" xfId="27224" xr:uid="{00000000-0005-0000-0000-0000586A0000}"/>
    <cellStyle name="표준 4 3 7" xfId="27225" xr:uid="{00000000-0005-0000-0000-0000596A0000}"/>
    <cellStyle name="표준 4 3 7 2" xfId="27226" xr:uid="{00000000-0005-0000-0000-00005A6A0000}"/>
    <cellStyle name="표준 4 3 7 2 2" xfId="27227" xr:uid="{00000000-0005-0000-0000-00005B6A0000}"/>
    <cellStyle name="표준 4 3 7 2 2 2" xfId="27228" xr:uid="{00000000-0005-0000-0000-00005C6A0000}"/>
    <cellStyle name="표준 4 3 7 2 3" xfId="27229" xr:uid="{00000000-0005-0000-0000-00005D6A0000}"/>
    <cellStyle name="표준 4 3 7 3" xfId="27230" xr:uid="{00000000-0005-0000-0000-00005E6A0000}"/>
    <cellStyle name="표준 4 3 7 3 2" xfId="27231" xr:uid="{00000000-0005-0000-0000-00005F6A0000}"/>
    <cellStyle name="표준 4 3 7 3 2 2" xfId="27232" xr:uid="{00000000-0005-0000-0000-0000606A0000}"/>
    <cellStyle name="표준 4 3 7 3 3" xfId="27233" xr:uid="{00000000-0005-0000-0000-0000616A0000}"/>
    <cellStyle name="표준 4 3 7 4" xfId="27234" xr:uid="{00000000-0005-0000-0000-0000626A0000}"/>
    <cellStyle name="표준 4 3 7 4 2" xfId="27235" xr:uid="{00000000-0005-0000-0000-0000636A0000}"/>
    <cellStyle name="표준 4 3 7 4 2 2" xfId="27236" xr:uid="{00000000-0005-0000-0000-0000646A0000}"/>
    <cellStyle name="표준 4 3 7 4 3" xfId="27237" xr:uid="{00000000-0005-0000-0000-0000656A0000}"/>
    <cellStyle name="표준 4 3 7 5" xfId="27238" xr:uid="{00000000-0005-0000-0000-0000666A0000}"/>
    <cellStyle name="표준 4 3 7 5 2" xfId="27239" xr:uid="{00000000-0005-0000-0000-0000676A0000}"/>
    <cellStyle name="표준 4 3 7 6" xfId="27240" xr:uid="{00000000-0005-0000-0000-0000686A0000}"/>
    <cellStyle name="표준 4 3 8" xfId="27241" xr:uid="{00000000-0005-0000-0000-0000696A0000}"/>
    <cellStyle name="표준 4 3 8 2" xfId="27242" xr:uid="{00000000-0005-0000-0000-00006A6A0000}"/>
    <cellStyle name="표준 4 3 8 2 2" xfId="27243" xr:uid="{00000000-0005-0000-0000-00006B6A0000}"/>
    <cellStyle name="표준 4 3 8 2 2 2" xfId="27244" xr:uid="{00000000-0005-0000-0000-00006C6A0000}"/>
    <cellStyle name="표준 4 3 8 2 3" xfId="27245" xr:uid="{00000000-0005-0000-0000-00006D6A0000}"/>
    <cellStyle name="표준 4 3 8 3" xfId="27246" xr:uid="{00000000-0005-0000-0000-00006E6A0000}"/>
    <cellStyle name="표준 4 3 8 3 2" xfId="27247" xr:uid="{00000000-0005-0000-0000-00006F6A0000}"/>
    <cellStyle name="표준 4 3 8 3 2 2" xfId="27248" xr:uid="{00000000-0005-0000-0000-0000706A0000}"/>
    <cellStyle name="표준 4 3 8 3 3" xfId="27249" xr:uid="{00000000-0005-0000-0000-0000716A0000}"/>
    <cellStyle name="표준 4 3 8 4" xfId="27250" xr:uid="{00000000-0005-0000-0000-0000726A0000}"/>
    <cellStyle name="표준 4 3 8 4 2" xfId="27251" xr:uid="{00000000-0005-0000-0000-0000736A0000}"/>
    <cellStyle name="표준 4 3 8 4 2 2" xfId="27252" xr:uid="{00000000-0005-0000-0000-0000746A0000}"/>
    <cellStyle name="표준 4 3 8 4 3" xfId="27253" xr:uid="{00000000-0005-0000-0000-0000756A0000}"/>
    <cellStyle name="표준 4 3 8 5" xfId="27254" xr:uid="{00000000-0005-0000-0000-0000766A0000}"/>
    <cellStyle name="표준 4 3 8 5 2" xfId="27255" xr:uid="{00000000-0005-0000-0000-0000776A0000}"/>
    <cellStyle name="표준 4 3 8 6" xfId="27256" xr:uid="{00000000-0005-0000-0000-0000786A0000}"/>
    <cellStyle name="표준 4 3 9" xfId="27257" xr:uid="{00000000-0005-0000-0000-0000796A0000}"/>
    <cellStyle name="표준 4 3 9 2" xfId="27258" xr:uid="{00000000-0005-0000-0000-00007A6A0000}"/>
    <cellStyle name="표준 4 3 9 2 2" xfId="27259" xr:uid="{00000000-0005-0000-0000-00007B6A0000}"/>
    <cellStyle name="표준 4 3 9 3" xfId="27260" xr:uid="{00000000-0005-0000-0000-00007C6A0000}"/>
    <cellStyle name="표준 4 4" xfId="27261" xr:uid="{00000000-0005-0000-0000-00007D6A0000}"/>
    <cellStyle name="표준 4 4 10" xfId="27262" xr:uid="{00000000-0005-0000-0000-00007E6A0000}"/>
    <cellStyle name="표준 4 4 10 2" xfId="27263" xr:uid="{00000000-0005-0000-0000-00007F6A0000}"/>
    <cellStyle name="표준 4 4 10 2 2" xfId="27264" xr:uid="{00000000-0005-0000-0000-0000806A0000}"/>
    <cellStyle name="표준 4 4 10 3" xfId="27265" xr:uid="{00000000-0005-0000-0000-0000816A0000}"/>
    <cellStyle name="표준 4 4 11" xfId="27266" xr:uid="{00000000-0005-0000-0000-0000826A0000}"/>
    <cellStyle name="표준 4 4 11 2" xfId="27267" xr:uid="{00000000-0005-0000-0000-0000836A0000}"/>
    <cellStyle name="표준 4 4 11 2 2" xfId="27268" xr:uid="{00000000-0005-0000-0000-0000846A0000}"/>
    <cellStyle name="표준 4 4 11 3" xfId="27269" xr:uid="{00000000-0005-0000-0000-0000856A0000}"/>
    <cellStyle name="표준 4 4 12" xfId="27270" xr:uid="{00000000-0005-0000-0000-0000866A0000}"/>
    <cellStyle name="표준 4 4 12 2" xfId="27271" xr:uid="{00000000-0005-0000-0000-0000876A0000}"/>
    <cellStyle name="표준 4 4 12 2 2" xfId="27272" xr:uid="{00000000-0005-0000-0000-0000886A0000}"/>
    <cellStyle name="표준 4 4 12 3" xfId="27273" xr:uid="{00000000-0005-0000-0000-0000896A0000}"/>
    <cellStyle name="표준 4 4 13" xfId="27274" xr:uid="{00000000-0005-0000-0000-00008A6A0000}"/>
    <cellStyle name="표준 4 4 13 2" xfId="27275" xr:uid="{00000000-0005-0000-0000-00008B6A0000}"/>
    <cellStyle name="표준 4 4 14" xfId="27276" xr:uid="{00000000-0005-0000-0000-00008C6A0000}"/>
    <cellStyle name="표준 4 4 15" xfId="27277" xr:uid="{00000000-0005-0000-0000-00008D6A0000}"/>
    <cellStyle name="표준 4 4 2" xfId="27278" xr:uid="{00000000-0005-0000-0000-00008E6A0000}"/>
    <cellStyle name="표준 4 4 2 10" xfId="27279" xr:uid="{00000000-0005-0000-0000-00008F6A0000}"/>
    <cellStyle name="표준 4 4 2 10 2" xfId="27280" xr:uid="{00000000-0005-0000-0000-0000906A0000}"/>
    <cellStyle name="표준 4 4 2 10 2 2" xfId="27281" xr:uid="{00000000-0005-0000-0000-0000916A0000}"/>
    <cellStyle name="표준 4 4 2 10 3" xfId="27282" xr:uid="{00000000-0005-0000-0000-0000926A0000}"/>
    <cellStyle name="표준 4 4 2 11" xfId="27283" xr:uid="{00000000-0005-0000-0000-0000936A0000}"/>
    <cellStyle name="표준 4 4 2 11 2" xfId="27284" xr:uid="{00000000-0005-0000-0000-0000946A0000}"/>
    <cellStyle name="표준 4 4 2 11 2 2" xfId="27285" xr:uid="{00000000-0005-0000-0000-0000956A0000}"/>
    <cellStyle name="표준 4 4 2 11 3" xfId="27286" xr:uid="{00000000-0005-0000-0000-0000966A0000}"/>
    <cellStyle name="표준 4 4 2 12" xfId="27287" xr:uid="{00000000-0005-0000-0000-0000976A0000}"/>
    <cellStyle name="표준 4 4 2 12 2" xfId="27288" xr:uid="{00000000-0005-0000-0000-0000986A0000}"/>
    <cellStyle name="표준 4 4 2 13" xfId="27289" xr:uid="{00000000-0005-0000-0000-0000996A0000}"/>
    <cellStyle name="표준 4 4 2 14" xfId="27290" xr:uid="{00000000-0005-0000-0000-00009A6A0000}"/>
    <cellStyle name="표준 4 4 2 2" xfId="27291" xr:uid="{00000000-0005-0000-0000-00009B6A0000}"/>
    <cellStyle name="표준 4 4 2 2 10" xfId="27292" xr:uid="{00000000-0005-0000-0000-00009C6A0000}"/>
    <cellStyle name="표준 4 4 2 2 11" xfId="27293" xr:uid="{00000000-0005-0000-0000-00009D6A0000}"/>
    <cellStyle name="표준 4 4 2 2 2" xfId="27294" xr:uid="{00000000-0005-0000-0000-00009E6A0000}"/>
    <cellStyle name="표준 4 4 2 2 2 2" xfId="27295" xr:uid="{00000000-0005-0000-0000-00009F6A0000}"/>
    <cellStyle name="표준 4 4 2 2 2 2 2" xfId="27296" xr:uid="{00000000-0005-0000-0000-0000A06A0000}"/>
    <cellStyle name="표준 4 4 2 2 2 2 2 2" xfId="27297" xr:uid="{00000000-0005-0000-0000-0000A16A0000}"/>
    <cellStyle name="표준 4 4 2 2 2 2 2 2 2" xfId="27298" xr:uid="{00000000-0005-0000-0000-0000A26A0000}"/>
    <cellStyle name="표준 4 4 2 2 2 2 2 3" xfId="27299" xr:uid="{00000000-0005-0000-0000-0000A36A0000}"/>
    <cellStyle name="표준 4 4 2 2 2 2 3" xfId="27300" xr:uid="{00000000-0005-0000-0000-0000A46A0000}"/>
    <cellStyle name="표준 4 4 2 2 2 2 3 2" xfId="27301" xr:uid="{00000000-0005-0000-0000-0000A56A0000}"/>
    <cellStyle name="표준 4 4 2 2 2 2 3 2 2" xfId="27302" xr:uid="{00000000-0005-0000-0000-0000A66A0000}"/>
    <cellStyle name="표준 4 4 2 2 2 2 3 3" xfId="27303" xr:uid="{00000000-0005-0000-0000-0000A76A0000}"/>
    <cellStyle name="표준 4 4 2 2 2 2 4" xfId="27304" xr:uid="{00000000-0005-0000-0000-0000A86A0000}"/>
    <cellStyle name="표준 4 4 2 2 2 2 4 2" xfId="27305" xr:uid="{00000000-0005-0000-0000-0000A96A0000}"/>
    <cellStyle name="표준 4 4 2 2 2 2 4 2 2" xfId="27306" xr:uid="{00000000-0005-0000-0000-0000AA6A0000}"/>
    <cellStyle name="표준 4 4 2 2 2 2 4 3" xfId="27307" xr:uid="{00000000-0005-0000-0000-0000AB6A0000}"/>
    <cellStyle name="표준 4 4 2 2 2 2 5" xfId="27308" xr:uid="{00000000-0005-0000-0000-0000AC6A0000}"/>
    <cellStyle name="표준 4 4 2 2 2 2 5 2" xfId="27309" xr:uid="{00000000-0005-0000-0000-0000AD6A0000}"/>
    <cellStyle name="표준 4 4 2 2 2 2 6" xfId="27310" xr:uid="{00000000-0005-0000-0000-0000AE6A0000}"/>
    <cellStyle name="표준 4 4 2 2 2 3" xfId="27311" xr:uid="{00000000-0005-0000-0000-0000AF6A0000}"/>
    <cellStyle name="표준 4 4 2 2 2 3 2" xfId="27312" xr:uid="{00000000-0005-0000-0000-0000B06A0000}"/>
    <cellStyle name="표준 4 4 2 2 2 3 2 2" xfId="27313" xr:uid="{00000000-0005-0000-0000-0000B16A0000}"/>
    <cellStyle name="표준 4 4 2 2 2 3 3" xfId="27314" xr:uid="{00000000-0005-0000-0000-0000B26A0000}"/>
    <cellStyle name="표준 4 4 2 2 2 4" xfId="27315" xr:uid="{00000000-0005-0000-0000-0000B36A0000}"/>
    <cellStyle name="표준 4 4 2 2 2 4 2" xfId="27316" xr:uid="{00000000-0005-0000-0000-0000B46A0000}"/>
    <cellStyle name="표준 4 4 2 2 2 4 2 2" xfId="27317" xr:uid="{00000000-0005-0000-0000-0000B56A0000}"/>
    <cellStyle name="표준 4 4 2 2 2 4 3" xfId="27318" xr:uid="{00000000-0005-0000-0000-0000B66A0000}"/>
    <cellStyle name="표준 4 4 2 2 2 5" xfId="27319" xr:uid="{00000000-0005-0000-0000-0000B76A0000}"/>
    <cellStyle name="표준 4 4 2 2 2 5 2" xfId="27320" xr:uid="{00000000-0005-0000-0000-0000B86A0000}"/>
    <cellStyle name="표준 4 4 2 2 2 5 2 2" xfId="27321" xr:uid="{00000000-0005-0000-0000-0000B96A0000}"/>
    <cellStyle name="표준 4 4 2 2 2 5 3" xfId="27322" xr:uid="{00000000-0005-0000-0000-0000BA6A0000}"/>
    <cellStyle name="표준 4 4 2 2 2 6" xfId="27323" xr:uid="{00000000-0005-0000-0000-0000BB6A0000}"/>
    <cellStyle name="표준 4 4 2 2 2 6 2" xfId="27324" xr:uid="{00000000-0005-0000-0000-0000BC6A0000}"/>
    <cellStyle name="표준 4 4 2 2 2 6 2 2" xfId="27325" xr:uid="{00000000-0005-0000-0000-0000BD6A0000}"/>
    <cellStyle name="표준 4 4 2 2 2 6 3" xfId="27326" xr:uid="{00000000-0005-0000-0000-0000BE6A0000}"/>
    <cellStyle name="표준 4 4 2 2 2 7" xfId="27327" xr:uid="{00000000-0005-0000-0000-0000BF6A0000}"/>
    <cellStyle name="표준 4 4 2 2 2 7 2" xfId="27328" xr:uid="{00000000-0005-0000-0000-0000C06A0000}"/>
    <cellStyle name="표준 4 4 2 2 2 8" xfId="27329" xr:uid="{00000000-0005-0000-0000-0000C16A0000}"/>
    <cellStyle name="표준 4 4 2 2 2 9" xfId="27330" xr:uid="{00000000-0005-0000-0000-0000C26A0000}"/>
    <cellStyle name="표준 4 4 2 2 3" xfId="27331" xr:uid="{00000000-0005-0000-0000-0000C36A0000}"/>
    <cellStyle name="표준 4 4 2 2 3 2" xfId="27332" xr:uid="{00000000-0005-0000-0000-0000C46A0000}"/>
    <cellStyle name="표준 4 4 2 2 3 2 2" xfId="27333" xr:uid="{00000000-0005-0000-0000-0000C56A0000}"/>
    <cellStyle name="표준 4 4 2 2 3 2 2 2" xfId="27334" xr:uid="{00000000-0005-0000-0000-0000C66A0000}"/>
    <cellStyle name="표준 4 4 2 2 3 2 3" xfId="27335" xr:uid="{00000000-0005-0000-0000-0000C76A0000}"/>
    <cellStyle name="표준 4 4 2 2 3 3" xfId="27336" xr:uid="{00000000-0005-0000-0000-0000C86A0000}"/>
    <cellStyle name="표준 4 4 2 2 3 3 2" xfId="27337" xr:uid="{00000000-0005-0000-0000-0000C96A0000}"/>
    <cellStyle name="표준 4 4 2 2 3 3 2 2" xfId="27338" xr:uid="{00000000-0005-0000-0000-0000CA6A0000}"/>
    <cellStyle name="표준 4 4 2 2 3 3 3" xfId="27339" xr:uid="{00000000-0005-0000-0000-0000CB6A0000}"/>
    <cellStyle name="표준 4 4 2 2 3 4" xfId="27340" xr:uid="{00000000-0005-0000-0000-0000CC6A0000}"/>
    <cellStyle name="표준 4 4 2 2 3 4 2" xfId="27341" xr:uid="{00000000-0005-0000-0000-0000CD6A0000}"/>
    <cellStyle name="표준 4 4 2 2 3 4 2 2" xfId="27342" xr:uid="{00000000-0005-0000-0000-0000CE6A0000}"/>
    <cellStyle name="표준 4 4 2 2 3 4 3" xfId="27343" xr:uid="{00000000-0005-0000-0000-0000CF6A0000}"/>
    <cellStyle name="표준 4 4 2 2 3 5" xfId="27344" xr:uid="{00000000-0005-0000-0000-0000D06A0000}"/>
    <cellStyle name="표준 4 4 2 2 3 5 2" xfId="27345" xr:uid="{00000000-0005-0000-0000-0000D16A0000}"/>
    <cellStyle name="표준 4 4 2 2 3 6" xfId="27346" xr:uid="{00000000-0005-0000-0000-0000D26A0000}"/>
    <cellStyle name="표준 4 4 2 2 4" xfId="27347" xr:uid="{00000000-0005-0000-0000-0000D36A0000}"/>
    <cellStyle name="표준 4 4 2 2 4 2" xfId="27348" xr:uid="{00000000-0005-0000-0000-0000D46A0000}"/>
    <cellStyle name="표준 4 4 2 2 4 2 2" xfId="27349" xr:uid="{00000000-0005-0000-0000-0000D56A0000}"/>
    <cellStyle name="표준 4 4 2 2 4 2 2 2" xfId="27350" xr:uid="{00000000-0005-0000-0000-0000D66A0000}"/>
    <cellStyle name="표준 4 4 2 2 4 2 3" xfId="27351" xr:uid="{00000000-0005-0000-0000-0000D76A0000}"/>
    <cellStyle name="표준 4 4 2 2 4 3" xfId="27352" xr:uid="{00000000-0005-0000-0000-0000D86A0000}"/>
    <cellStyle name="표준 4 4 2 2 4 3 2" xfId="27353" xr:uid="{00000000-0005-0000-0000-0000D96A0000}"/>
    <cellStyle name="표준 4 4 2 2 4 3 2 2" xfId="27354" xr:uid="{00000000-0005-0000-0000-0000DA6A0000}"/>
    <cellStyle name="표준 4 4 2 2 4 3 3" xfId="27355" xr:uid="{00000000-0005-0000-0000-0000DB6A0000}"/>
    <cellStyle name="표준 4 4 2 2 4 4" xfId="27356" xr:uid="{00000000-0005-0000-0000-0000DC6A0000}"/>
    <cellStyle name="표준 4 4 2 2 4 4 2" xfId="27357" xr:uid="{00000000-0005-0000-0000-0000DD6A0000}"/>
    <cellStyle name="표준 4 4 2 2 4 4 2 2" xfId="27358" xr:uid="{00000000-0005-0000-0000-0000DE6A0000}"/>
    <cellStyle name="표준 4 4 2 2 4 4 3" xfId="27359" xr:uid="{00000000-0005-0000-0000-0000DF6A0000}"/>
    <cellStyle name="표준 4 4 2 2 4 5" xfId="27360" xr:uid="{00000000-0005-0000-0000-0000E06A0000}"/>
    <cellStyle name="표준 4 4 2 2 4 5 2" xfId="27361" xr:uid="{00000000-0005-0000-0000-0000E16A0000}"/>
    <cellStyle name="표준 4 4 2 2 4 6" xfId="27362" xr:uid="{00000000-0005-0000-0000-0000E26A0000}"/>
    <cellStyle name="표준 4 4 2 2 5" xfId="27363" xr:uid="{00000000-0005-0000-0000-0000E36A0000}"/>
    <cellStyle name="표준 4 4 2 2 5 2" xfId="27364" xr:uid="{00000000-0005-0000-0000-0000E46A0000}"/>
    <cellStyle name="표준 4 4 2 2 5 2 2" xfId="27365" xr:uid="{00000000-0005-0000-0000-0000E56A0000}"/>
    <cellStyle name="표준 4 4 2 2 5 3" xfId="27366" xr:uid="{00000000-0005-0000-0000-0000E66A0000}"/>
    <cellStyle name="표준 4 4 2 2 6" xfId="27367" xr:uid="{00000000-0005-0000-0000-0000E76A0000}"/>
    <cellStyle name="표준 4 4 2 2 6 2" xfId="27368" xr:uid="{00000000-0005-0000-0000-0000E86A0000}"/>
    <cellStyle name="표준 4 4 2 2 6 2 2" xfId="27369" xr:uid="{00000000-0005-0000-0000-0000E96A0000}"/>
    <cellStyle name="표준 4 4 2 2 6 3" xfId="27370" xr:uid="{00000000-0005-0000-0000-0000EA6A0000}"/>
    <cellStyle name="표준 4 4 2 2 7" xfId="27371" xr:uid="{00000000-0005-0000-0000-0000EB6A0000}"/>
    <cellStyle name="표준 4 4 2 2 7 2" xfId="27372" xr:uid="{00000000-0005-0000-0000-0000EC6A0000}"/>
    <cellStyle name="표준 4 4 2 2 7 2 2" xfId="27373" xr:uid="{00000000-0005-0000-0000-0000ED6A0000}"/>
    <cellStyle name="표준 4 4 2 2 7 3" xfId="27374" xr:uid="{00000000-0005-0000-0000-0000EE6A0000}"/>
    <cellStyle name="표준 4 4 2 2 8" xfId="27375" xr:uid="{00000000-0005-0000-0000-0000EF6A0000}"/>
    <cellStyle name="표준 4 4 2 2 8 2" xfId="27376" xr:uid="{00000000-0005-0000-0000-0000F06A0000}"/>
    <cellStyle name="표준 4 4 2 2 8 2 2" xfId="27377" xr:uid="{00000000-0005-0000-0000-0000F16A0000}"/>
    <cellStyle name="표준 4 4 2 2 8 3" xfId="27378" xr:uid="{00000000-0005-0000-0000-0000F26A0000}"/>
    <cellStyle name="표준 4 4 2 2 9" xfId="27379" xr:uid="{00000000-0005-0000-0000-0000F36A0000}"/>
    <cellStyle name="표준 4 4 2 2 9 2" xfId="27380" xr:uid="{00000000-0005-0000-0000-0000F46A0000}"/>
    <cellStyle name="표준 4 4 2 3" xfId="27381" xr:uid="{00000000-0005-0000-0000-0000F56A0000}"/>
    <cellStyle name="표준 4 4 2 3 10" xfId="27382" xr:uid="{00000000-0005-0000-0000-0000F66A0000}"/>
    <cellStyle name="표준 4 4 2 3 11" xfId="27383" xr:uid="{00000000-0005-0000-0000-0000F76A0000}"/>
    <cellStyle name="표준 4 4 2 3 2" xfId="27384" xr:uid="{00000000-0005-0000-0000-0000F86A0000}"/>
    <cellStyle name="표준 4 4 2 3 2 2" xfId="27385" xr:uid="{00000000-0005-0000-0000-0000F96A0000}"/>
    <cellStyle name="표준 4 4 2 3 2 2 2" xfId="27386" xr:uid="{00000000-0005-0000-0000-0000FA6A0000}"/>
    <cellStyle name="표준 4 4 2 3 2 2 2 2" xfId="27387" xr:uid="{00000000-0005-0000-0000-0000FB6A0000}"/>
    <cellStyle name="표준 4 4 2 3 2 2 2 2 2" xfId="27388" xr:uid="{00000000-0005-0000-0000-0000FC6A0000}"/>
    <cellStyle name="표준 4 4 2 3 2 2 2 3" xfId="27389" xr:uid="{00000000-0005-0000-0000-0000FD6A0000}"/>
    <cellStyle name="표준 4 4 2 3 2 2 3" xfId="27390" xr:uid="{00000000-0005-0000-0000-0000FE6A0000}"/>
    <cellStyle name="표준 4 4 2 3 2 2 3 2" xfId="27391" xr:uid="{00000000-0005-0000-0000-0000FF6A0000}"/>
    <cellStyle name="표준 4 4 2 3 2 2 3 2 2" xfId="27392" xr:uid="{00000000-0005-0000-0000-0000006B0000}"/>
    <cellStyle name="표준 4 4 2 3 2 2 3 3" xfId="27393" xr:uid="{00000000-0005-0000-0000-0000016B0000}"/>
    <cellStyle name="표준 4 4 2 3 2 2 4" xfId="27394" xr:uid="{00000000-0005-0000-0000-0000026B0000}"/>
    <cellStyle name="표준 4 4 2 3 2 2 4 2" xfId="27395" xr:uid="{00000000-0005-0000-0000-0000036B0000}"/>
    <cellStyle name="표준 4 4 2 3 2 2 4 2 2" xfId="27396" xr:uid="{00000000-0005-0000-0000-0000046B0000}"/>
    <cellStyle name="표준 4 4 2 3 2 2 4 3" xfId="27397" xr:uid="{00000000-0005-0000-0000-0000056B0000}"/>
    <cellStyle name="표준 4 4 2 3 2 2 5" xfId="27398" xr:uid="{00000000-0005-0000-0000-0000066B0000}"/>
    <cellStyle name="표준 4 4 2 3 2 2 5 2" xfId="27399" xr:uid="{00000000-0005-0000-0000-0000076B0000}"/>
    <cellStyle name="표준 4 4 2 3 2 2 6" xfId="27400" xr:uid="{00000000-0005-0000-0000-0000086B0000}"/>
    <cellStyle name="표준 4 4 2 3 2 3" xfId="27401" xr:uid="{00000000-0005-0000-0000-0000096B0000}"/>
    <cellStyle name="표준 4 4 2 3 2 3 2" xfId="27402" xr:uid="{00000000-0005-0000-0000-00000A6B0000}"/>
    <cellStyle name="표준 4 4 2 3 2 3 2 2" xfId="27403" xr:uid="{00000000-0005-0000-0000-00000B6B0000}"/>
    <cellStyle name="표준 4 4 2 3 2 3 3" xfId="27404" xr:uid="{00000000-0005-0000-0000-00000C6B0000}"/>
    <cellStyle name="표준 4 4 2 3 2 4" xfId="27405" xr:uid="{00000000-0005-0000-0000-00000D6B0000}"/>
    <cellStyle name="표준 4 4 2 3 2 4 2" xfId="27406" xr:uid="{00000000-0005-0000-0000-00000E6B0000}"/>
    <cellStyle name="표준 4 4 2 3 2 4 2 2" xfId="27407" xr:uid="{00000000-0005-0000-0000-00000F6B0000}"/>
    <cellStyle name="표준 4 4 2 3 2 4 3" xfId="27408" xr:uid="{00000000-0005-0000-0000-0000106B0000}"/>
    <cellStyle name="표준 4 4 2 3 2 5" xfId="27409" xr:uid="{00000000-0005-0000-0000-0000116B0000}"/>
    <cellStyle name="표준 4 4 2 3 2 5 2" xfId="27410" xr:uid="{00000000-0005-0000-0000-0000126B0000}"/>
    <cellStyle name="표준 4 4 2 3 2 5 2 2" xfId="27411" xr:uid="{00000000-0005-0000-0000-0000136B0000}"/>
    <cellStyle name="표준 4 4 2 3 2 5 3" xfId="27412" xr:uid="{00000000-0005-0000-0000-0000146B0000}"/>
    <cellStyle name="표준 4 4 2 3 2 6" xfId="27413" xr:uid="{00000000-0005-0000-0000-0000156B0000}"/>
    <cellStyle name="표준 4 4 2 3 2 6 2" xfId="27414" xr:uid="{00000000-0005-0000-0000-0000166B0000}"/>
    <cellStyle name="표준 4 4 2 3 2 6 2 2" xfId="27415" xr:uid="{00000000-0005-0000-0000-0000176B0000}"/>
    <cellStyle name="표준 4 4 2 3 2 6 3" xfId="27416" xr:uid="{00000000-0005-0000-0000-0000186B0000}"/>
    <cellStyle name="표준 4 4 2 3 2 7" xfId="27417" xr:uid="{00000000-0005-0000-0000-0000196B0000}"/>
    <cellStyle name="표준 4 4 2 3 2 7 2" xfId="27418" xr:uid="{00000000-0005-0000-0000-00001A6B0000}"/>
    <cellStyle name="표준 4 4 2 3 2 8" xfId="27419" xr:uid="{00000000-0005-0000-0000-00001B6B0000}"/>
    <cellStyle name="표준 4 4 2 3 2 9" xfId="27420" xr:uid="{00000000-0005-0000-0000-00001C6B0000}"/>
    <cellStyle name="표준 4 4 2 3 3" xfId="27421" xr:uid="{00000000-0005-0000-0000-00001D6B0000}"/>
    <cellStyle name="표준 4 4 2 3 3 2" xfId="27422" xr:uid="{00000000-0005-0000-0000-00001E6B0000}"/>
    <cellStyle name="표준 4 4 2 3 3 2 2" xfId="27423" xr:uid="{00000000-0005-0000-0000-00001F6B0000}"/>
    <cellStyle name="표준 4 4 2 3 3 2 2 2" xfId="27424" xr:uid="{00000000-0005-0000-0000-0000206B0000}"/>
    <cellStyle name="표준 4 4 2 3 3 2 3" xfId="27425" xr:uid="{00000000-0005-0000-0000-0000216B0000}"/>
    <cellStyle name="표준 4 4 2 3 3 3" xfId="27426" xr:uid="{00000000-0005-0000-0000-0000226B0000}"/>
    <cellStyle name="표준 4 4 2 3 3 3 2" xfId="27427" xr:uid="{00000000-0005-0000-0000-0000236B0000}"/>
    <cellStyle name="표준 4 4 2 3 3 3 2 2" xfId="27428" xr:uid="{00000000-0005-0000-0000-0000246B0000}"/>
    <cellStyle name="표준 4 4 2 3 3 3 3" xfId="27429" xr:uid="{00000000-0005-0000-0000-0000256B0000}"/>
    <cellStyle name="표준 4 4 2 3 3 4" xfId="27430" xr:uid="{00000000-0005-0000-0000-0000266B0000}"/>
    <cellStyle name="표준 4 4 2 3 3 4 2" xfId="27431" xr:uid="{00000000-0005-0000-0000-0000276B0000}"/>
    <cellStyle name="표준 4 4 2 3 3 4 2 2" xfId="27432" xr:uid="{00000000-0005-0000-0000-0000286B0000}"/>
    <cellStyle name="표준 4 4 2 3 3 4 3" xfId="27433" xr:uid="{00000000-0005-0000-0000-0000296B0000}"/>
    <cellStyle name="표준 4 4 2 3 3 5" xfId="27434" xr:uid="{00000000-0005-0000-0000-00002A6B0000}"/>
    <cellStyle name="표준 4 4 2 3 3 5 2" xfId="27435" xr:uid="{00000000-0005-0000-0000-00002B6B0000}"/>
    <cellStyle name="표준 4 4 2 3 3 6" xfId="27436" xr:uid="{00000000-0005-0000-0000-00002C6B0000}"/>
    <cellStyle name="표준 4 4 2 3 4" xfId="27437" xr:uid="{00000000-0005-0000-0000-00002D6B0000}"/>
    <cellStyle name="표준 4 4 2 3 4 2" xfId="27438" xr:uid="{00000000-0005-0000-0000-00002E6B0000}"/>
    <cellStyle name="표준 4 4 2 3 4 2 2" xfId="27439" xr:uid="{00000000-0005-0000-0000-00002F6B0000}"/>
    <cellStyle name="표준 4 4 2 3 4 2 2 2" xfId="27440" xr:uid="{00000000-0005-0000-0000-0000306B0000}"/>
    <cellStyle name="표준 4 4 2 3 4 2 3" xfId="27441" xr:uid="{00000000-0005-0000-0000-0000316B0000}"/>
    <cellStyle name="표준 4 4 2 3 4 3" xfId="27442" xr:uid="{00000000-0005-0000-0000-0000326B0000}"/>
    <cellStyle name="표준 4 4 2 3 4 3 2" xfId="27443" xr:uid="{00000000-0005-0000-0000-0000336B0000}"/>
    <cellStyle name="표준 4 4 2 3 4 3 2 2" xfId="27444" xr:uid="{00000000-0005-0000-0000-0000346B0000}"/>
    <cellStyle name="표준 4 4 2 3 4 3 3" xfId="27445" xr:uid="{00000000-0005-0000-0000-0000356B0000}"/>
    <cellStyle name="표준 4 4 2 3 4 4" xfId="27446" xr:uid="{00000000-0005-0000-0000-0000366B0000}"/>
    <cellStyle name="표준 4 4 2 3 4 4 2" xfId="27447" xr:uid="{00000000-0005-0000-0000-0000376B0000}"/>
    <cellStyle name="표준 4 4 2 3 4 4 2 2" xfId="27448" xr:uid="{00000000-0005-0000-0000-0000386B0000}"/>
    <cellStyle name="표준 4 4 2 3 4 4 3" xfId="27449" xr:uid="{00000000-0005-0000-0000-0000396B0000}"/>
    <cellStyle name="표준 4 4 2 3 4 5" xfId="27450" xr:uid="{00000000-0005-0000-0000-00003A6B0000}"/>
    <cellStyle name="표준 4 4 2 3 4 5 2" xfId="27451" xr:uid="{00000000-0005-0000-0000-00003B6B0000}"/>
    <cellStyle name="표준 4 4 2 3 4 6" xfId="27452" xr:uid="{00000000-0005-0000-0000-00003C6B0000}"/>
    <cellStyle name="표준 4 4 2 3 5" xfId="27453" xr:uid="{00000000-0005-0000-0000-00003D6B0000}"/>
    <cellStyle name="표준 4 4 2 3 5 2" xfId="27454" xr:uid="{00000000-0005-0000-0000-00003E6B0000}"/>
    <cellStyle name="표준 4 4 2 3 5 2 2" xfId="27455" xr:uid="{00000000-0005-0000-0000-00003F6B0000}"/>
    <cellStyle name="표준 4 4 2 3 5 3" xfId="27456" xr:uid="{00000000-0005-0000-0000-0000406B0000}"/>
    <cellStyle name="표준 4 4 2 3 6" xfId="27457" xr:uid="{00000000-0005-0000-0000-0000416B0000}"/>
    <cellStyle name="표준 4 4 2 3 6 2" xfId="27458" xr:uid="{00000000-0005-0000-0000-0000426B0000}"/>
    <cellStyle name="표준 4 4 2 3 6 2 2" xfId="27459" xr:uid="{00000000-0005-0000-0000-0000436B0000}"/>
    <cellStyle name="표준 4 4 2 3 6 3" xfId="27460" xr:uid="{00000000-0005-0000-0000-0000446B0000}"/>
    <cellStyle name="표준 4 4 2 3 7" xfId="27461" xr:uid="{00000000-0005-0000-0000-0000456B0000}"/>
    <cellStyle name="표준 4 4 2 3 7 2" xfId="27462" xr:uid="{00000000-0005-0000-0000-0000466B0000}"/>
    <cellStyle name="표준 4 4 2 3 7 2 2" xfId="27463" xr:uid="{00000000-0005-0000-0000-0000476B0000}"/>
    <cellStyle name="표준 4 4 2 3 7 3" xfId="27464" xr:uid="{00000000-0005-0000-0000-0000486B0000}"/>
    <cellStyle name="표준 4 4 2 3 8" xfId="27465" xr:uid="{00000000-0005-0000-0000-0000496B0000}"/>
    <cellStyle name="표준 4 4 2 3 8 2" xfId="27466" xr:uid="{00000000-0005-0000-0000-00004A6B0000}"/>
    <cellStyle name="표준 4 4 2 3 8 2 2" xfId="27467" xr:uid="{00000000-0005-0000-0000-00004B6B0000}"/>
    <cellStyle name="표준 4 4 2 3 8 3" xfId="27468" xr:uid="{00000000-0005-0000-0000-00004C6B0000}"/>
    <cellStyle name="표준 4 4 2 3 9" xfId="27469" xr:uid="{00000000-0005-0000-0000-00004D6B0000}"/>
    <cellStyle name="표준 4 4 2 3 9 2" xfId="27470" xr:uid="{00000000-0005-0000-0000-00004E6B0000}"/>
    <cellStyle name="표준 4 4 2 4" xfId="27471" xr:uid="{00000000-0005-0000-0000-00004F6B0000}"/>
    <cellStyle name="표준 4 4 2 4 10" xfId="27472" xr:uid="{00000000-0005-0000-0000-0000506B0000}"/>
    <cellStyle name="표준 4 4 2 4 2" xfId="27473" xr:uid="{00000000-0005-0000-0000-0000516B0000}"/>
    <cellStyle name="표준 4 4 2 4 2 2" xfId="27474" xr:uid="{00000000-0005-0000-0000-0000526B0000}"/>
    <cellStyle name="표준 4 4 2 4 2 2 2" xfId="27475" xr:uid="{00000000-0005-0000-0000-0000536B0000}"/>
    <cellStyle name="표준 4 4 2 4 2 2 2 2" xfId="27476" xr:uid="{00000000-0005-0000-0000-0000546B0000}"/>
    <cellStyle name="표준 4 4 2 4 2 2 2 2 2" xfId="27477" xr:uid="{00000000-0005-0000-0000-0000556B0000}"/>
    <cellStyle name="표준 4 4 2 4 2 2 2 3" xfId="27478" xr:uid="{00000000-0005-0000-0000-0000566B0000}"/>
    <cellStyle name="표준 4 4 2 4 2 2 3" xfId="27479" xr:uid="{00000000-0005-0000-0000-0000576B0000}"/>
    <cellStyle name="표준 4 4 2 4 2 2 3 2" xfId="27480" xr:uid="{00000000-0005-0000-0000-0000586B0000}"/>
    <cellStyle name="표준 4 4 2 4 2 2 3 2 2" xfId="27481" xr:uid="{00000000-0005-0000-0000-0000596B0000}"/>
    <cellStyle name="표준 4 4 2 4 2 2 3 3" xfId="27482" xr:uid="{00000000-0005-0000-0000-00005A6B0000}"/>
    <cellStyle name="표준 4 4 2 4 2 2 4" xfId="27483" xr:uid="{00000000-0005-0000-0000-00005B6B0000}"/>
    <cellStyle name="표준 4 4 2 4 2 2 4 2" xfId="27484" xr:uid="{00000000-0005-0000-0000-00005C6B0000}"/>
    <cellStyle name="표준 4 4 2 4 2 2 4 2 2" xfId="27485" xr:uid="{00000000-0005-0000-0000-00005D6B0000}"/>
    <cellStyle name="표준 4 4 2 4 2 2 4 3" xfId="27486" xr:uid="{00000000-0005-0000-0000-00005E6B0000}"/>
    <cellStyle name="표준 4 4 2 4 2 2 5" xfId="27487" xr:uid="{00000000-0005-0000-0000-00005F6B0000}"/>
    <cellStyle name="표준 4 4 2 4 2 2 5 2" xfId="27488" xr:uid="{00000000-0005-0000-0000-0000606B0000}"/>
    <cellStyle name="표준 4 4 2 4 2 2 6" xfId="27489" xr:uid="{00000000-0005-0000-0000-0000616B0000}"/>
    <cellStyle name="표준 4 4 2 4 2 3" xfId="27490" xr:uid="{00000000-0005-0000-0000-0000626B0000}"/>
    <cellStyle name="표준 4 4 2 4 2 3 2" xfId="27491" xr:uid="{00000000-0005-0000-0000-0000636B0000}"/>
    <cellStyle name="표준 4 4 2 4 2 3 2 2" xfId="27492" xr:uid="{00000000-0005-0000-0000-0000646B0000}"/>
    <cellStyle name="표준 4 4 2 4 2 3 3" xfId="27493" xr:uid="{00000000-0005-0000-0000-0000656B0000}"/>
    <cellStyle name="표준 4 4 2 4 2 4" xfId="27494" xr:uid="{00000000-0005-0000-0000-0000666B0000}"/>
    <cellStyle name="표준 4 4 2 4 2 4 2" xfId="27495" xr:uid="{00000000-0005-0000-0000-0000676B0000}"/>
    <cellStyle name="표준 4 4 2 4 2 4 2 2" xfId="27496" xr:uid="{00000000-0005-0000-0000-0000686B0000}"/>
    <cellStyle name="표준 4 4 2 4 2 4 3" xfId="27497" xr:uid="{00000000-0005-0000-0000-0000696B0000}"/>
    <cellStyle name="표준 4 4 2 4 2 5" xfId="27498" xr:uid="{00000000-0005-0000-0000-00006A6B0000}"/>
    <cellStyle name="표준 4 4 2 4 2 5 2" xfId="27499" xr:uid="{00000000-0005-0000-0000-00006B6B0000}"/>
    <cellStyle name="표준 4 4 2 4 2 5 2 2" xfId="27500" xr:uid="{00000000-0005-0000-0000-00006C6B0000}"/>
    <cellStyle name="표준 4 4 2 4 2 5 3" xfId="27501" xr:uid="{00000000-0005-0000-0000-00006D6B0000}"/>
    <cellStyle name="표준 4 4 2 4 2 6" xfId="27502" xr:uid="{00000000-0005-0000-0000-00006E6B0000}"/>
    <cellStyle name="표준 4 4 2 4 2 6 2" xfId="27503" xr:uid="{00000000-0005-0000-0000-00006F6B0000}"/>
    <cellStyle name="표준 4 4 2 4 2 7" xfId="27504" xr:uid="{00000000-0005-0000-0000-0000706B0000}"/>
    <cellStyle name="표준 4 4 2 4 2 8" xfId="27505" xr:uid="{00000000-0005-0000-0000-0000716B0000}"/>
    <cellStyle name="표준 4 4 2 4 3" xfId="27506" xr:uid="{00000000-0005-0000-0000-0000726B0000}"/>
    <cellStyle name="표준 4 4 2 4 3 2" xfId="27507" xr:uid="{00000000-0005-0000-0000-0000736B0000}"/>
    <cellStyle name="표준 4 4 2 4 3 2 2" xfId="27508" xr:uid="{00000000-0005-0000-0000-0000746B0000}"/>
    <cellStyle name="표준 4 4 2 4 3 2 2 2" xfId="27509" xr:uid="{00000000-0005-0000-0000-0000756B0000}"/>
    <cellStyle name="표준 4 4 2 4 3 2 3" xfId="27510" xr:uid="{00000000-0005-0000-0000-0000766B0000}"/>
    <cellStyle name="표준 4 4 2 4 3 3" xfId="27511" xr:uid="{00000000-0005-0000-0000-0000776B0000}"/>
    <cellStyle name="표준 4 4 2 4 3 3 2" xfId="27512" xr:uid="{00000000-0005-0000-0000-0000786B0000}"/>
    <cellStyle name="표준 4 4 2 4 3 3 2 2" xfId="27513" xr:uid="{00000000-0005-0000-0000-0000796B0000}"/>
    <cellStyle name="표준 4 4 2 4 3 3 3" xfId="27514" xr:uid="{00000000-0005-0000-0000-00007A6B0000}"/>
    <cellStyle name="표준 4 4 2 4 3 4" xfId="27515" xr:uid="{00000000-0005-0000-0000-00007B6B0000}"/>
    <cellStyle name="표준 4 4 2 4 3 4 2" xfId="27516" xr:uid="{00000000-0005-0000-0000-00007C6B0000}"/>
    <cellStyle name="표준 4 4 2 4 3 4 2 2" xfId="27517" xr:uid="{00000000-0005-0000-0000-00007D6B0000}"/>
    <cellStyle name="표준 4 4 2 4 3 4 3" xfId="27518" xr:uid="{00000000-0005-0000-0000-00007E6B0000}"/>
    <cellStyle name="표준 4 4 2 4 3 5" xfId="27519" xr:uid="{00000000-0005-0000-0000-00007F6B0000}"/>
    <cellStyle name="표준 4 4 2 4 3 5 2" xfId="27520" xr:uid="{00000000-0005-0000-0000-0000806B0000}"/>
    <cellStyle name="표준 4 4 2 4 3 6" xfId="27521" xr:uid="{00000000-0005-0000-0000-0000816B0000}"/>
    <cellStyle name="표준 4 4 2 4 4" xfId="27522" xr:uid="{00000000-0005-0000-0000-0000826B0000}"/>
    <cellStyle name="표준 4 4 2 4 4 2" xfId="27523" xr:uid="{00000000-0005-0000-0000-0000836B0000}"/>
    <cellStyle name="표준 4 4 2 4 4 2 2" xfId="27524" xr:uid="{00000000-0005-0000-0000-0000846B0000}"/>
    <cellStyle name="표준 4 4 2 4 4 3" xfId="27525" xr:uid="{00000000-0005-0000-0000-0000856B0000}"/>
    <cellStyle name="표준 4 4 2 4 5" xfId="27526" xr:uid="{00000000-0005-0000-0000-0000866B0000}"/>
    <cellStyle name="표준 4 4 2 4 5 2" xfId="27527" xr:uid="{00000000-0005-0000-0000-0000876B0000}"/>
    <cellStyle name="표준 4 4 2 4 5 2 2" xfId="27528" xr:uid="{00000000-0005-0000-0000-0000886B0000}"/>
    <cellStyle name="표준 4 4 2 4 5 3" xfId="27529" xr:uid="{00000000-0005-0000-0000-0000896B0000}"/>
    <cellStyle name="표준 4 4 2 4 6" xfId="27530" xr:uid="{00000000-0005-0000-0000-00008A6B0000}"/>
    <cellStyle name="표준 4 4 2 4 6 2" xfId="27531" xr:uid="{00000000-0005-0000-0000-00008B6B0000}"/>
    <cellStyle name="표준 4 4 2 4 6 2 2" xfId="27532" xr:uid="{00000000-0005-0000-0000-00008C6B0000}"/>
    <cellStyle name="표준 4 4 2 4 6 3" xfId="27533" xr:uid="{00000000-0005-0000-0000-00008D6B0000}"/>
    <cellStyle name="표준 4 4 2 4 7" xfId="27534" xr:uid="{00000000-0005-0000-0000-00008E6B0000}"/>
    <cellStyle name="표준 4 4 2 4 7 2" xfId="27535" xr:uid="{00000000-0005-0000-0000-00008F6B0000}"/>
    <cellStyle name="표준 4 4 2 4 7 2 2" xfId="27536" xr:uid="{00000000-0005-0000-0000-0000906B0000}"/>
    <cellStyle name="표준 4 4 2 4 7 3" xfId="27537" xr:uid="{00000000-0005-0000-0000-0000916B0000}"/>
    <cellStyle name="표준 4 4 2 4 8" xfId="27538" xr:uid="{00000000-0005-0000-0000-0000926B0000}"/>
    <cellStyle name="표준 4 4 2 4 8 2" xfId="27539" xr:uid="{00000000-0005-0000-0000-0000936B0000}"/>
    <cellStyle name="표준 4 4 2 4 9" xfId="27540" xr:uid="{00000000-0005-0000-0000-0000946B0000}"/>
    <cellStyle name="표준 4 4 2 5" xfId="27541" xr:uid="{00000000-0005-0000-0000-0000956B0000}"/>
    <cellStyle name="표준 4 4 2 5 2" xfId="27542" xr:uid="{00000000-0005-0000-0000-0000966B0000}"/>
    <cellStyle name="표준 4 4 2 5 2 2" xfId="27543" xr:uid="{00000000-0005-0000-0000-0000976B0000}"/>
    <cellStyle name="표준 4 4 2 5 2 2 2" xfId="27544" xr:uid="{00000000-0005-0000-0000-0000986B0000}"/>
    <cellStyle name="표준 4 4 2 5 2 2 2 2" xfId="27545" xr:uid="{00000000-0005-0000-0000-0000996B0000}"/>
    <cellStyle name="표준 4 4 2 5 2 2 3" xfId="27546" xr:uid="{00000000-0005-0000-0000-00009A6B0000}"/>
    <cellStyle name="표준 4 4 2 5 2 3" xfId="27547" xr:uid="{00000000-0005-0000-0000-00009B6B0000}"/>
    <cellStyle name="표준 4 4 2 5 2 3 2" xfId="27548" xr:uid="{00000000-0005-0000-0000-00009C6B0000}"/>
    <cellStyle name="표준 4 4 2 5 2 3 2 2" xfId="27549" xr:uid="{00000000-0005-0000-0000-00009D6B0000}"/>
    <cellStyle name="표준 4 4 2 5 2 3 3" xfId="27550" xr:uid="{00000000-0005-0000-0000-00009E6B0000}"/>
    <cellStyle name="표준 4 4 2 5 2 4" xfId="27551" xr:uid="{00000000-0005-0000-0000-00009F6B0000}"/>
    <cellStyle name="표준 4 4 2 5 2 4 2" xfId="27552" xr:uid="{00000000-0005-0000-0000-0000A06B0000}"/>
    <cellStyle name="표준 4 4 2 5 2 4 2 2" xfId="27553" xr:uid="{00000000-0005-0000-0000-0000A16B0000}"/>
    <cellStyle name="표준 4 4 2 5 2 4 3" xfId="27554" xr:uid="{00000000-0005-0000-0000-0000A26B0000}"/>
    <cellStyle name="표준 4 4 2 5 2 5" xfId="27555" xr:uid="{00000000-0005-0000-0000-0000A36B0000}"/>
    <cellStyle name="표준 4 4 2 5 2 5 2" xfId="27556" xr:uid="{00000000-0005-0000-0000-0000A46B0000}"/>
    <cellStyle name="표준 4 4 2 5 2 6" xfId="27557" xr:uid="{00000000-0005-0000-0000-0000A56B0000}"/>
    <cellStyle name="표준 4 4 2 5 3" xfId="27558" xr:uid="{00000000-0005-0000-0000-0000A66B0000}"/>
    <cellStyle name="표준 4 4 2 5 3 2" xfId="27559" xr:uid="{00000000-0005-0000-0000-0000A76B0000}"/>
    <cellStyle name="표준 4 4 2 5 3 2 2" xfId="27560" xr:uid="{00000000-0005-0000-0000-0000A86B0000}"/>
    <cellStyle name="표준 4 4 2 5 3 3" xfId="27561" xr:uid="{00000000-0005-0000-0000-0000A96B0000}"/>
    <cellStyle name="표준 4 4 2 5 4" xfId="27562" xr:uid="{00000000-0005-0000-0000-0000AA6B0000}"/>
    <cellStyle name="표준 4 4 2 5 4 2" xfId="27563" xr:uid="{00000000-0005-0000-0000-0000AB6B0000}"/>
    <cellStyle name="표준 4 4 2 5 4 2 2" xfId="27564" xr:uid="{00000000-0005-0000-0000-0000AC6B0000}"/>
    <cellStyle name="표준 4 4 2 5 4 3" xfId="27565" xr:uid="{00000000-0005-0000-0000-0000AD6B0000}"/>
    <cellStyle name="표준 4 4 2 5 5" xfId="27566" xr:uid="{00000000-0005-0000-0000-0000AE6B0000}"/>
    <cellStyle name="표준 4 4 2 5 5 2" xfId="27567" xr:uid="{00000000-0005-0000-0000-0000AF6B0000}"/>
    <cellStyle name="표준 4 4 2 5 5 2 2" xfId="27568" xr:uid="{00000000-0005-0000-0000-0000B06B0000}"/>
    <cellStyle name="표준 4 4 2 5 5 3" xfId="27569" xr:uid="{00000000-0005-0000-0000-0000B16B0000}"/>
    <cellStyle name="표준 4 4 2 5 6" xfId="27570" xr:uid="{00000000-0005-0000-0000-0000B26B0000}"/>
    <cellStyle name="표준 4 4 2 5 6 2" xfId="27571" xr:uid="{00000000-0005-0000-0000-0000B36B0000}"/>
    <cellStyle name="표준 4 4 2 5 7" xfId="27572" xr:uid="{00000000-0005-0000-0000-0000B46B0000}"/>
    <cellStyle name="표준 4 4 2 5 8" xfId="27573" xr:uid="{00000000-0005-0000-0000-0000B56B0000}"/>
    <cellStyle name="표준 4 4 2 6" xfId="27574" xr:uid="{00000000-0005-0000-0000-0000B66B0000}"/>
    <cellStyle name="표준 4 4 2 6 2" xfId="27575" xr:uid="{00000000-0005-0000-0000-0000B76B0000}"/>
    <cellStyle name="표준 4 4 2 6 2 2" xfId="27576" xr:uid="{00000000-0005-0000-0000-0000B86B0000}"/>
    <cellStyle name="표준 4 4 2 6 2 2 2" xfId="27577" xr:uid="{00000000-0005-0000-0000-0000B96B0000}"/>
    <cellStyle name="표준 4 4 2 6 2 3" xfId="27578" xr:uid="{00000000-0005-0000-0000-0000BA6B0000}"/>
    <cellStyle name="표준 4 4 2 6 3" xfId="27579" xr:uid="{00000000-0005-0000-0000-0000BB6B0000}"/>
    <cellStyle name="표준 4 4 2 6 3 2" xfId="27580" xr:uid="{00000000-0005-0000-0000-0000BC6B0000}"/>
    <cellStyle name="표준 4 4 2 6 3 2 2" xfId="27581" xr:uid="{00000000-0005-0000-0000-0000BD6B0000}"/>
    <cellStyle name="표준 4 4 2 6 3 3" xfId="27582" xr:uid="{00000000-0005-0000-0000-0000BE6B0000}"/>
    <cellStyle name="표준 4 4 2 6 4" xfId="27583" xr:uid="{00000000-0005-0000-0000-0000BF6B0000}"/>
    <cellStyle name="표준 4 4 2 6 4 2" xfId="27584" xr:uid="{00000000-0005-0000-0000-0000C06B0000}"/>
    <cellStyle name="표준 4 4 2 6 4 2 2" xfId="27585" xr:uid="{00000000-0005-0000-0000-0000C16B0000}"/>
    <cellStyle name="표준 4 4 2 6 4 3" xfId="27586" xr:uid="{00000000-0005-0000-0000-0000C26B0000}"/>
    <cellStyle name="표준 4 4 2 6 5" xfId="27587" xr:uid="{00000000-0005-0000-0000-0000C36B0000}"/>
    <cellStyle name="표준 4 4 2 6 5 2" xfId="27588" xr:uid="{00000000-0005-0000-0000-0000C46B0000}"/>
    <cellStyle name="표준 4 4 2 6 6" xfId="27589" xr:uid="{00000000-0005-0000-0000-0000C56B0000}"/>
    <cellStyle name="표준 4 4 2 7" xfId="27590" xr:uid="{00000000-0005-0000-0000-0000C66B0000}"/>
    <cellStyle name="표준 4 4 2 7 2" xfId="27591" xr:uid="{00000000-0005-0000-0000-0000C76B0000}"/>
    <cellStyle name="표준 4 4 2 7 2 2" xfId="27592" xr:uid="{00000000-0005-0000-0000-0000C86B0000}"/>
    <cellStyle name="표준 4 4 2 7 2 2 2" xfId="27593" xr:uid="{00000000-0005-0000-0000-0000C96B0000}"/>
    <cellStyle name="표준 4 4 2 7 2 3" xfId="27594" xr:uid="{00000000-0005-0000-0000-0000CA6B0000}"/>
    <cellStyle name="표준 4 4 2 7 3" xfId="27595" xr:uid="{00000000-0005-0000-0000-0000CB6B0000}"/>
    <cellStyle name="표준 4 4 2 7 3 2" xfId="27596" xr:uid="{00000000-0005-0000-0000-0000CC6B0000}"/>
    <cellStyle name="표준 4 4 2 7 3 2 2" xfId="27597" xr:uid="{00000000-0005-0000-0000-0000CD6B0000}"/>
    <cellStyle name="표준 4 4 2 7 3 3" xfId="27598" xr:uid="{00000000-0005-0000-0000-0000CE6B0000}"/>
    <cellStyle name="표준 4 4 2 7 4" xfId="27599" xr:uid="{00000000-0005-0000-0000-0000CF6B0000}"/>
    <cellStyle name="표준 4 4 2 7 4 2" xfId="27600" xr:uid="{00000000-0005-0000-0000-0000D06B0000}"/>
    <cellStyle name="표준 4 4 2 7 4 2 2" xfId="27601" xr:uid="{00000000-0005-0000-0000-0000D16B0000}"/>
    <cellStyle name="표준 4 4 2 7 4 3" xfId="27602" xr:uid="{00000000-0005-0000-0000-0000D26B0000}"/>
    <cellStyle name="표준 4 4 2 7 5" xfId="27603" xr:uid="{00000000-0005-0000-0000-0000D36B0000}"/>
    <cellStyle name="표준 4 4 2 7 5 2" xfId="27604" xr:uid="{00000000-0005-0000-0000-0000D46B0000}"/>
    <cellStyle name="표준 4 4 2 7 6" xfId="27605" xr:uid="{00000000-0005-0000-0000-0000D56B0000}"/>
    <cellStyle name="표준 4 4 2 8" xfId="27606" xr:uid="{00000000-0005-0000-0000-0000D66B0000}"/>
    <cellStyle name="표준 4 4 2 8 2" xfId="27607" xr:uid="{00000000-0005-0000-0000-0000D76B0000}"/>
    <cellStyle name="표준 4 4 2 8 2 2" xfId="27608" xr:uid="{00000000-0005-0000-0000-0000D86B0000}"/>
    <cellStyle name="표준 4 4 2 8 3" xfId="27609" xr:uid="{00000000-0005-0000-0000-0000D96B0000}"/>
    <cellStyle name="표준 4 4 2 9" xfId="27610" xr:uid="{00000000-0005-0000-0000-0000DA6B0000}"/>
    <cellStyle name="표준 4 4 2 9 2" xfId="27611" xr:uid="{00000000-0005-0000-0000-0000DB6B0000}"/>
    <cellStyle name="표준 4 4 2 9 2 2" xfId="27612" xr:uid="{00000000-0005-0000-0000-0000DC6B0000}"/>
    <cellStyle name="표준 4 4 2 9 3" xfId="27613" xr:uid="{00000000-0005-0000-0000-0000DD6B0000}"/>
    <cellStyle name="표준 4 4 3" xfId="27614" xr:uid="{00000000-0005-0000-0000-0000DE6B0000}"/>
    <cellStyle name="표준 4 4 3 10" xfId="27615" xr:uid="{00000000-0005-0000-0000-0000DF6B0000}"/>
    <cellStyle name="표준 4 4 3 11" xfId="27616" xr:uid="{00000000-0005-0000-0000-0000E06B0000}"/>
    <cellStyle name="표준 4 4 3 2" xfId="27617" xr:uid="{00000000-0005-0000-0000-0000E16B0000}"/>
    <cellStyle name="표준 4 4 3 2 2" xfId="27618" xr:uid="{00000000-0005-0000-0000-0000E26B0000}"/>
    <cellStyle name="표준 4 4 3 2 2 2" xfId="27619" xr:uid="{00000000-0005-0000-0000-0000E36B0000}"/>
    <cellStyle name="표준 4 4 3 2 2 2 2" xfId="27620" xr:uid="{00000000-0005-0000-0000-0000E46B0000}"/>
    <cellStyle name="표준 4 4 3 2 2 2 2 2" xfId="27621" xr:uid="{00000000-0005-0000-0000-0000E56B0000}"/>
    <cellStyle name="표준 4 4 3 2 2 2 3" xfId="27622" xr:uid="{00000000-0005-0000-0000-0000E66B0000}"/>
    <cellStyle name="표준 4 4 3 2 2 3" xfId="27623" xr:uid="{00000000-0005-0000-0000-0000E76B0000}"/>
    <cellStyle name="표준 4 4 3 2 2 3 2" xfId="27624" xr:uid="{00000000-0005-0000-0000-0000E86B0000}"/>
    <cellStyle name="표준 4 4 3 2 2 3 2 2" xfId="27625" xr:uid="{00000000-0005-0000-0000-0000E96B0000}"/>
    <cellStyle name="표준 4 4 3 2 2 3 3" xfId="27626" xr:uid="{00000000-0005-0000-0000-0000EA6B0000}"/>
    <cellStyle name="표준 4 4 3 2 2 4" xfId="27627" xr:uid="{00000000-0005-0000-0000-0000EB6B0000}"/>
    <cellStyle name="표준 4 4 3 2 2 4 2" xfId="27628" xr:uid="{00000000-0005-0000-0000-0000EC6B0000}"/>
    <cellStyle name="표준 4 4 3 2 2 4 2 2" xfId="27629" xr:uid="{00000000-0005-0000-0000-0000ED6B0000}"/>
    <cellStyle name="표준 4 4 3 2 2 4 3" xfId="27630" xr:uid="{00000000-0005-0000-0000-0000EE6B0000}"/>
    <cellStyle name="표준 4 4 3 2 2 5" xfId="27631" xr:uid="{00000000-0005-0000-0000-0000EF6B0000}"/>
    <cellStyle name="표준 4 4 3 2 2 5 2" xfId="27632" xr:uid="{00000000-0005-0000-0000-0000F06B0000}"/>
    <cellStyle name="표준 4 4 3 2 2 6" xfId="27633" xr:uid="{00000000-0005-0000-0000-0000F16B0000}"/>
    <cellStyle name="표준 4 4 3 2 3" xfId="27634" xr:uid="{00000000-0005-0000-0000-0000F26B0000}"/>
    <cellStyle name="표준 4 4 3 2 3 2" xfId="27635" xr:uid="{00000000-0005-0000-0000-0000F36B0000}"/>
    <cellStyle name="표준 4 4 3 2 3 2 2" xfId="27636" xr:uid="{00000000-0005-0000-0000-0000F46B0000}"/>
    <cellStyle name="표준 4 4 3 2 3 3" xfId="27637" xr:uid="{00000000-0005-0000-0000-0000F56B0000}"/>
    <cellStyle name="표준 4 4 3 2 4" xfId="27638" xr:uid="{00000000-0005-0000-0000-0000F66B0000}"/>
    <cellStyle name="표준 4 4 3 2 4 2" xfId="27639" xr:uid="{00000000-0005-0000-0000-0000F76B0000}"/>
    <cellStyle name="표준 4 4 3 2 4 2 2" xfId="27640" xr:uid="{00000000-0005-0000-0000-0000F86B0000}"/>
    <cellStyle name="표준 4 4 3 2 4 3" xfId="27641" xr:uid="{00000000-0005-0000-0000-0000F96B0000}"/>
    <cellStyle name="표준 4 4 3 2 5" xfId="27642" xr:uid="{00000000-0005-0000-0000-0000FA6B0000}"/>
    <cellStyle name="표준 4 4 3 2 5 2" xfId="27643" xr:uid="{00000000-0005-0000-0000-0000FB6B0000}"/>
    <cellStyle name="표준 4 4 3 2 5 2 2" xfId="27644" xr:uid="{00000000-0005-0000-0000-0000FC6B0000}"/>
    <cellStyle name="표준 4 4 3 2 5 3" xfId="27645" xr:uid="{00000000-0005-0000-0000-0000FD6B0000}"/>
    <cellStyle name="표준 4 4 3 2 6" xfId="27646" xr:uid="{00000000-0005-0000-0000-0000FE6B0000}"/>
    <cellStyle name="표준 4 4 3 2 6 2" xfId="27647" xr:uid="{00000000-0005-0000-0000-0000FF6B0000}"/>
    <cellStyle name="표준 4 4 3 2 6 2 2" xfId="27648" xr:uid="{00000000-0005-0000-0000-0000006C0000}"/>
    <cellStyle name="표준 4 4 3 2 6 3" xfId="27649" xr:uid="{00000000-0005-0000-0000-0000016C0000}"/>
    <cellStyle name="표준 4 4 3 2 7" xfId="27650" xr:uid="{00000000-0005-0000-0000-0000026C0000}"/>
    <cellStyle name="표준 4 4 3 2 7 2" xfId="27651" xr:uid="{00000000-0005-0000-0000-0000036C0000}"/>
    <cellStyle name="표준 4 4 3 2 8" xfId="27652" xr:uid="{00000000-0005-0000-0000-0000046C0000}"/>
    <cellStyle name="표준 4 4 3 2 9" xfId="27653" xr:uid="{00000000-0005-0000-0000-0000056C0000}"/>
    <cellStyle name="표준 4 4 3 3" xfId="27654" xr:uid="{00000000-0005-0000-0000-0000066C0000}"/>
    <cellStyle name="표준 4 4 3 3 2" xfId="27655" xr:uid="{00000000-0005-0000-0000-0000076C0000}"/>
    <cellStyle name="표준 4 4 3 3 2 2" xfId="27656" xr:uid="{00000000-0005-0000-0000-0000086C0000}"/>
    <cellStyle name="표준 4 4 3 3 2 2 2" xfId="27657" xr:uid="{00000000-0005-0000-0000-0000096C0000}"/>
    <cellStyle name="표준 4 4 3 3 2 3" xfId="27658" xr:uid="{00000000-0005-0000-0000-00000A6C0000}"/>
    <cellStyle name="표준 4 4 3 3 3" xfId="27659" xr:uid="{00000000-0005-0000-0000-00000B6C0000}"/>
    <cellStyle name="표준 4 4 3 3 3 2" xfId="27660" xr:uid="{00000000-0005-0000-0000-00000C6C0000}"/>
    <cellStyle name="표준 4 4 3 3 3 2 2" xfId="27661" xr:uid="{00000000-0005-0000-0000-00000D6C0000}"/>
    <cellStyle name="표준 4 4 3 3 3 3" xfId="27662" xr:uid="{00000000-0005-0000-0000-00000E6C0000}"/>
    <cellStyle name="표준 4 4 3 3 4" xfId="27663" xr:uid="{00000000-0005-0000-0000-00000F6C0000}"/>
    <cellStyle name="표준 4 4 3 3 4 2" xfId="27664" xr:uid="{00000000-0005-0000-0000-0000106C0000}"/>
    <cellStyle name="표준 4 4 3 3 4 2 2" xfId="27665" xr:uid="{00000000-0005-0000-0000-0000116C0000}"/>
    <cellStyle name="표준 4 4 3 3 4 3" xfId="27666" xr:uid="{00000000-0005-0000-0000-0000126C0000}"/>
    <cellStyle name="표준 4 4 3 3 5" xfId="27667" xr:uid="{00000000-0005-0000-0000-0000136C0000}"/>
    <cellStyle name="표준 4 4 3 3 5 2" xfId="27668" xr:uid="{00000000-0005-0000-0000-0000146C0000}"/>
    <cellStyle name="표준 4 4 3 3 6" xfId="27669" xr:uid="{00000000-0005-0000-0000-0000156C0000}"/>
    <cellStyle name="표준 4 4 3 4" xfId="27670" xr:uid="{00000000-0005-0000-0000-0000166C0000}"/>
    <cellStyle name="표준 4 4 3 4 2" xfId="27671" xr:uid="{00000000-0005-0000-0000-0000176C0000}"/>
    <cellStyle name="표준 4 4 3 4 2 2" xfId="27672" xr:uid="{00000000-0005-0000-0000-0000186C0000}"/>
    <cellStyle name="표준 4 4 3 4 2 2 2" xfId="27673" xr:uid="{00000000-0005-0000-0000-0000196C0000}"/>
    <cellStyle name="표준 4 4 3 4 2 3" xfId="27674" xr:uid="{00000000-0005-0000-0000-00001A6C0000}"/>
    <cellStyle name="표준 4 4 3 4 3" xfId="27675" xr:uid="{00000000-0005-0000-0000-00001B6C0000}"/>
    <cellStyle name="표준 4 4 3 4 3 2" xfId="27676" xr:uid="{00000000-0005-0000-0000-00001C6C0000}"/>
    <cellStyle name="표준 4 4 3 4 3 2 2" xfId="27677" xr:uid="{00000000-0005-0000-0000-00001D6C0000}"/>
    <cellStyle name="표준 4 4 3 4 3 3" xfId="27678" xr:uid="{00000000-0005-0000-0000-00001E6C0000}"/>
    <cellStyle name="표준 4 4 3 4 4" xfId="27679" xr:uid="{00000000-0005-0000-0000-00001F6C0000}"/>
    <cellStyle name="표준 4 4 3 4 4 2" xfId="27680" xr:uid="{00000000-0005-0000-0000-0000206C0000}"/>
    <cellStyle name="표준 4 4 3 4 4 2 2" xfId="27681" xr:uid="{00000000-0005-0000-0000-0000216C0000}"/>
    <cellStyle name="표준 4 4 3 4 4 3" xfId="27682" xr:uid="{00000000-0005-0000-0000-0000226C0000}"/>
    <cellStyle name="표준 4 4 3 4 5" xfId="27683" xr:uid="{00000000-0005-0000-0000-0000236C0000}"/>
    <cellStyle name="표준 4 4 3 4 5 2" xfId="27684" xr:uid="{00000000-0005-0000-0000-0000246C0000}"/>
    <cellStyle name="표준 4 4 3 4 6" xfId="27685" xr:uid="{00000000-0005-0000-0000-0000256C0000}"/>
    <cellStyle name="표준 4 4 3 5" xfId="27686" xr:uid="{00000000-0005-0000-0000-0000266C0000}"/>
    <cellStyle name="표준 4 4 3 5 2" xfId="27687" xr:uid="{00000000-0005-0000-0000-0000276C0000}"/>
    <cellStyle name="표준 4 4 3 5 2 2" xfId="27688" xr:uid="{00000000-0005-0000-0000-0000286C0000}"/>
    <cellStyle name="표준 4 4 3 5 3" xfId="27689" xr:uid="{00000000-0005-0000-0000-0000296C0000}"/>
    <cellStyle name="표준 4 4 3 6" xfId="27690" xr:uid="{00000000-0005-0000-0000-00002A6C0000}"/>
    <cellStyle name="표준 4 4 3 6 2" xfId="27691" xr:uid="{00000000-0005-0000-0000-00002B6C0000}"/>
    <cellStyle name="표준 4 4 3 6 2 2" xfId="27692" xr:uid="{00000000-0005-0000-0000-00002C6C0000}"/>
    <cellStyle name="표준 4 4 3 6 3" xfId="27693" xr:uid="{00000000-0005-0000-0000-00002D6C0000}"/>
    <cellStyle name="표준 4 4 3 7" xfId="27694" xr:uid="{00000000-0005-0000-0000-00002E6C0000}"/>
    <cellStyle name="표준 4 4 3 7 2" xfId="27695" xr:uid="{00000000-0005-0000-0000-00002F6C0000}"/>
    <cellStyle name="표준 4 4 3 7 2 2" xfId="27696" xr:uid="{00000000-0005-0000-0000-0000306C0000}"/>
    <cellStyle name="표준 4 4 3 7 3" xfId="27697" xr:uid="{00000000-0005-0000-0000-0000316C0000}"/>
    <cellStyle name="표준 4 4 3 8" xfId="27698" xr:uid="{00000000-0005-0000-0000-0000326C0000}"/>
    <cellStyle name="표준 4 4 3 8 2" xfId="27699" xr:uid="{00000000-0005-0000-0000-0000336C0000}"/>
    <cellStyle name="표준 4 4 3 8 2 2" xfId="27700" xr:uid="{00000000-0005-0000-0000-0000346C0000}"/>
    <cellStyle name="표준 4 4 3 8 3" xfId="27701" xr:uid="{00000000-0005-0000-0000-0000356C0000}"/>
    <cellStyle name="표준 4 4 3 9" xfId="27702" xr:uid="{00000000-0005-0000-0000-0000366C0000}"/>
    <cellStyle name="표준 4 4 3 9 2" xfId="27703" xr:uid="{00000000-0005-0000-0000-0000376C0000}"/>
    <cellStyle name="표준 4 4 4" xfId="27704" xr:uid="{00000000-0005-0000-0000-0000386C0000}"/>
    <cellStyle name="표준 4 4 4 10" xfId="27705" xr:uid="{00000000-0005-0000-0000-0000396C0000}"/>
    <cellStyle name="표준 4 4 4 11" xfId="27706" xr:uid="{00000000-0005-0000-0000-00003A6C0000}"/>
    <cellStyle name="표준 4 4 4 2" xfId="27707" xr:uid="{00000000-0005-0000-0000-00003B6C0000}"/>
    <cellStyle name="표준 4 4 4 2 2" xfId="27708" xr:uid="{00000000-0005-0000-0000-00003C6C0000}"/>
    <cellStyle name="표준 4 4 4 2 2 2" xfId="27709" xr:uid="{00000000-0005-0000-0000-00003D6C0000}"/>
    <cellStyle name="표준 4 4 4 2 2 2 2" xfId="27710" xr:uid="{00000000-0005-0000-0000-00003E6C0000}"/>
    <cellStyle name="표준 4 4 4 2 2 2 2 2" xfId="27711" xr:uid="{00000000-0005-0000-0000-00003F6C0000}"/>
    <cellStyle name="표준 4 4 4 2 2 2 3" xfId="27712" xr:uid="{00000000-0005-0000-0000-0000406C0000}"/>
    <cellStyle name="표준 4 4 4 2 2 3" xfId="27713" xr:uid="{00000000-0005-0000-0000-0000416C0000}"/>
    <cellStyle name="표준 4 4 4 2 2 3 2" xfId="27714" xr:uid="{00000000-0005-0000-0000-0000426C0000}"/>
    <cellStyle name="표준 4 4 4 2 2 3 2 2" xfId="27715" xr:uid="{00000000-0005-0000-0000-0000436C0000}"/>
    <cellStyle name="표준 4 4 4 2 2 3 3" xfId="27716" xr:uid="{00000000-0005-0000-0000-0000446C0000}"/>
    <cellStyle name="표준 4 4 4 2 2 4" xfId="27717" xr:uid="{00000000-0005-0000-0000-0000456C0000}"/>
    <cellStyle name="표준 4 4 4 2 2 4 2" xfId="27718" xr:uid="{00000000-0005-0000-0000-0000466C0000}"/>
    <cellStyle name="표준 4 4 4 2 2 4 2 2" xfId="27719" xr:uid="{00000000-0005-0000-0000-0000476C0000}"/>
    <cellStyle name="표준 4 4 4 2 2 4 3" xfId="27720" xr:uid="{00000000-0005-0000-0000-0000486C0000}"/>
    <cellStyle name="표준 4 4 4 2 2 5" xfId="27721" xr:uid="{00000000-0005-0000-0000-0000496C0000}"/>
    <cellStyle name="표준 4 4 4 2 2 5 2" xfId="27722" xr:uid="{00000000-0005-0000-0000-00004A6C0000}"/>
    <cellStyle name="표준 4 4 4 2 2 6" xfId="27723" xr:uid="{00000000-0005-0000-0000-00004B6C0000}"/>
    <cellStyle name="표준 4 4 4 2 3" xfId="27724" xr:uid="{00000000-0005-0000-0000-00004C6C0000}"/>
    <cellStyle name="표준 4 4 4 2 3 2" xfId="27725" xr:uid="{00000000-0005-0000-0000-00004D6C0000}"/>
    <cellStyle name="표준 4 4 4 2 3 2 2" xfId="27726" xr:uid="{00000000-0005-0000-0000-00004E6C0000}"/>
    <cellStyle name="표준 4 4 4 2 3 3" xfId="27727" xr:uid="{00000000-0005-0000-0000-00004F6C0000}"/>
    <cellStyle name="표준 4 4 4 2 4" xfId="27728" xr:uid="{00000000-0005-0000-0000-0000506C0000}"/>
    <cellStyle name="표준 4 4 4 2 4 2" xfId="27729" xr:uid="{00000000-0005-0000-0000-0000516C0000}"/>
    <cellStyle name="표준 4 4 4 2 4 2 2" xfId="27730" xr:uid="{00000000-0005-0000-0000-0000526C0000}"/>
    <cellStyle name="표준 4 4 4 2 4 3" xfId="27731" xr:uid="{00000000-0005-0000-0000-0000536C0000}"/>
    <cellStyle name="표준 4 4 4 2 5" xfId="27732" xr:uid="{00000000-0005-0000-0000-0000546C0000}"/>
    <cellStyle name="표준 4 4 4 2 5 2" xfId="27733" xr:uid="{00000000-0005-0000-0000-0000556C0000}"/>
    <cellStyle name="표준 4 4 4 2 5 2 2" xfId="27734" xr:uid="{00000000-0005-0000-0000-0000566C0000}"/>
    <cellStyle name="표준 4 4 4 2 5 3" xfId="27735" xr:uid="{00000000-0005-0000-0000-0000576C0000}"/>
    <cellStyle name="표준 4 4 4 2 6" xfId="27736" xr:uid="{00000000-0005-0000-0000-0000586C0000}"/>
    <cellStyle name="표준 4 4 4 2 6 2" xfId="27737" xr:uid="{00000000-0005-0000-0000-0000596C0000}"/>
    <cellStyle name="표준 4 4 4 2 6 2 2" xfId="27738" xr:uid="{00000000-0005-0000-0000-00005A6C0000}"/>
    <cellStyle name="표준 4 4 4 2 6 3" xfId="27739" xr:uid="{00000000-0005-0000-0000-00005B6C0000}"/>
    <cellStyle name="표준 4 4 4 2 7" xfId="27740" xr:uid="{00000000-0005-0000-0000-00005C6C0000}"/>
    <cellStyle name="표준 4 4 4 2 7 2" xfId="27741" xr:uid="{00000000-0005-0000-0000-00005D6C0000}"/>
    <cellStyle name="표준 4 4 4 2 8" xfId="27742" xr:uid="{00000000-0005-0000-0000-00005E6C0000}"/>
    <cellStyle name="표준 4 4 4 2 9" xfId="27743" xr:uid="{00000000-0005-0000-0000-00005F6C0000}"/>
    <cellStyle name="표준 4 4 4 3" xfId="27744" xr:uid="{00000000-0005-0000-0000-0000606C0000}"/>
    <cellStyle name="표준 4 4 4 3 2" xfId="27745" xr:uid="{00000000-0005-0000-0000-0000616C0000}"/>
    <cellStyle name="표준 4 4 4 3 2 2" xfId="27746" xr:uid="{00000000-0005-0000-0000-0000626C0000}"/>
    <cellStyle name="표준 4 4 4 3 2 2 2" xfId="27747" xr:uid="{00000000-0005-0000-0000-0000636C0000}"/>
    <cellStyle name="표준 4 4 4 3 2 3" xfId="27748" xr:uid="{00000000-0005-0000-0000-0000646C0000}"/>
    <cellStyle name="표준 4 4 4 3 3" xfId="27749" xr:uid="{00000000-0005-0000-0000-0000656C0000}"/>
    <cellStyle name="표준 4 4 4 3 3 2" xfId="27750" xr:uid="{00000000-0005-0000-0000-0000666C0000}"/>
    <cellStyle name="표준 4 4 4 3 3 2 2" xfId="27751" xr:uid="{00000000-0005-0000-0000-0000676C0000}"/>
    <cellStyle name="표준 4 4 4 3 3 3" xfId="27752" xr:uid="{00000000-0005-0000-0000-0000686C0000}"/>
    <cellStyle name="표준 4 4 4 3 4" xfId="27753" xr:uid="{00000000-0005-0000-0000-0000696C0000}"/>
    <cellStyle name="표준 4 4 4 3 4 2" xfId="27754" xr:uid="{00000000-0005-0000-0000-00006A6C0000}"/>
    <cellStyle name="표준 4 4 4 3 4 2 2" xfId="27755" xr:uid="{00000000-0005-0000-0000-00006B6C0000}"/>
    <cellStyle name="표준 4 4 4 3 4 3" xfId="27756" xr:uid="{00000000-0005-0000-0000-00006C6C0000}"/>
    <cellStyle name="표준 4 4 4 3 5" xfId="27757" xr:uid="{00000000-0005-0000-0000-00006D6C0000}"/>
    <cellStyle name="표준 4 4 4 3 5 2" xfId="27758" xr:uid="{00000000-0005-0000-0000-00006E6C0000}"/>
    <cellStyle name="표준 4 4 4 3 6" xfId="27759" xr:uid="{00000000-0005-0000-0000-00006F6C0000}"/>
    <cellStyle name="표준 4 4 4 4" xfId="27760" xr:uid="{00000000-0005-0000-0000-0000706C0000}"/>
    <cellStyle name="표준 4 4 4 4 2" xfId="27761" xr:uid="{00000000-0005-0000-0000-0000716C0000}"/>
    <cellStyle name="표준 4 4 4 4 2 2" xfId="27762" xr:uid="{00000000-0005-0000-0000-0000726C0000}"/>
    <cellStyle name="표준 4 4 4 4 2 2 2" xfId="27763" xr:uid="{00000000-0005-0000-0000-0000736C0000}"/>
    <cellStyle name="표준 4 4 4 4 2 3" xfId="27764" xr:uid="{00000000-0005-0000-0000-0000746C0000}"/>
    <cellStyle name="표준 4 4 4 4 3" xfId="27765" xr:uid="{00000000-0005-0000-0000-0000756C0000}"/>
    <cellStyle name="표준 4 4 4 4 3 2" xfId="27766" xr:uid="{00000000-0005-0000-0000-0000766C0000}"/>
    <cellStyle name="표준 4 4 4 4 3 2 2" xfId="27767" xr:uid="{00000000-0005-0000-0000-0000776C0000}"/>
    <cellStyle name="표준 4 4 4 4 3 3" xfId="27768" xr:uid="{00000000-0005-0000-0000-0000786C0000}"/>
    <cellStyle name="표준 4 4 4 4 4" xfId="27769" xr:uid="{00000000-0005-0000-0000-0000796C0000}"/>
    <cellStyle name="표준 4 4 4 4 4 2" xfId="27770" xr:uid="{00000000-0005-0000-0000-00007A6C0000}"/>
    <cellStyle name="표준 4 4 4 4 4 2 2" xfId="27771" xr:uid="{00000000-0005-0000-0000-00007B6C0000}"/>
    <cellStyle name="표준 4 4 4 4 4 3" xfId="27772" xr:uid="{00000000-0005-0000-0000-00007C6C0000}"/>
    <cellStyle name="표준 4 4 4 4 5" xfId="27773" xr:uid="{00000000-0005-0000-0000-00007D6C0000}"/>
    <cellStyle name="표준 4 4 4 4 5 2" xfId="27774" xr:uid="{00000000-0005-0000-0000-00007E6C0000}"/>
    <cellStyle name="표준 4 4 4 4 6" xfId="27775" xr:uid="{00000000-0005-0000-0000-00007F6C0000}"/>
    <cellStyle name="표준 4 4 4 5" xfId="27776" xr:uid="{00000000-0005-0000-0000-0000806C0000}"/>
    <cellStyle name="표준 4 4 4 5 2" xfId="27777" xr:uid="{00000000-0005-0000-0000-0000816C0000}"/>
    <cellStyle name="표준 4 4 4 5 2 2" xfId="27778" xr:uid="{00000000-0005-0000-0000-0000826C0000}"/>
    <cellStyle name="표준 4 4 4 5 3" xfId="27779" xr:uid="{00000000-0005-0000-0000-0000836C0000}"/>
    <cellStyle name="표준 4 4 4 6" xfId="27780" xr:uid="{00000000-0005-0000-0000-0000846C0000}"/>
    <cellStyle name="표준 4 4 4 6 2" xfId="27781" xr:uid="{00000000-0005-0000-0000-0000856C0000}"/>
    <cellStyle name="표준 4 4 4 6 2 2" xfId="27782" xr:uid="{00000000-0005-0000-0000-0000866C0000}"/>
    <cellStyle name="표준 4 4 4 6 3" xfId="27783" xr:uid="{00000000-0005-0000-0000-0000876C0000}"/>
    <cellStyle name="표준 4 4 4 7" xfId="27784" xr:uid="{00000000-0005-0000-0000-0000886C0000}"/>
    <cellStyle name="표준 4 4 4 7 2" xfId="27785" xr:uid="{00000000-0005-0000-0000-0000896C0000}"/>
    <cellStyle name="표준 4 4 4 7 2 2" xfId="27786" xr:uid="{00000000-0005-0000-0000-00008A6C0000}"/>
    <cellStyle name="표준 4 4 4 7 3" xfId="27787" xr:uid="{00000000-0005-0000-0000-00008B6C0000}"/>
    <cellStyle name="표준 4 4 4 8" xfId="27788" xr:uid="{00000000-0005-0000-0000-00008C6C0000}"/>
    <cellStyle name="표준 4 4 4 8 2" xfId="27789" xr:uid="{00000000-0005-0000-0000-00008D6C0000}"/>
    <cellStyle name="표준 4 4 4 8 2 2" xfId="27790" xr:uid="{00000000-0005-0000-0000-00008E6C0000}"/>
    <cellStyle name="표준 4 4 4 8 3" xfId="27791" xr:uid="{00000000-0005-0000-0000-00008F6C0000}"/>
    <cellStyle name="표준 4 4 4 9" xfId="27792" xr:uid="{00000000-0005-0000-0000-0000906C0000}"/>
    <cellStyle name="표준 4 4 4 9 2" xfId="27793" xr:uid="{00000000-0005-0000-0000-0000916C0000}"/>
    <cellStyle name="표준 4 4 5" xfId="27794" xr:uid="{00000000-0005-0000-0000-0000926C0000}"/>
    <cellStyle name="표준 4 4 5 10" xfId="27795" xr:uid="{00000000-0005-0000-0000-0000936C0000}"/>
    <cellStyle name="표준 4 4 5 2" xfId="27796" xr:uid="{00000000-0005-0000-0000-0000946C0000}"/>
    <cellStyle name="표준 4 4 5 2 2" xfId="27797" xr:uid="{00000000-0005-0000-0000-0000956C0000}"/>
    <cellStyle name="표준 4 4 5 2 2 2" xfId="27798" xr:uid="{00000000-0005-0000-0000-0000966C0000}"/>
    <cellStyle name="표준 4 4 5 2 2 2 2" xfId="27799" xr:uid="{00000000-0005-0000-0000-0000976C0000}"/>
    <cellStyle name="표준 4 4 5 2 2 2 2 2" xfId="27800" xr:uid="{00000000-0005-0000-0000-0000986C0000}"/>
    <cellStyle name="표준 4 4 5 2 2 2 3" xfId="27801" xr:uid="{00000000-0005-0000-0000-0000996C0000}"/>
    <cellStyle name="표준 4 4 5 2 2 3" xfId="27802" xr:uid="{00000000-0005-0000-0000-00009A6C0000}"/>
    <cellStyle name="표준 4 4 5 2 2 3 2" xfId="27803" xr:uid="{00000000-0005-0000-0000-00009B6C0000}"/>
    <cellStyle name="표준 4 4 5 2 2 3 2 2" xfId="27804" xr:uid="{00000000-0005-0000-0000-00009C6C0000}"/>
    <cellStyle name="표준 4 4 5 2 2 3 3" xfId="27805" xr:uid="{00000000-0005-0000-0000-00009D6C0000}"/>
    <cellStyle name="표준 4 4 5 2 2 4" xfId="27806" xr:uid="{00000000-0005-0000-0000-00009E6C0000}"/>
    <cellStyle name="표준 4 4 5 2 2 4 2" xfId="27807" xr:uid="{00000000-0005-0000-0000-00009F6C0000}"/>
    <cellStyle name="표준 4 4 5 2 2 4 2 2" xfId="27808" xr:uid="{00000000-0005-0000-0000-0000A06C0000}"/>
    <cellStyle name="표준 4 4 5 2 2 4 3" xfId="27809" xr:uid="{00000000-0005-0000-0000-0000A16C0000}"/>
    <cellStyle name="표준 4 4 5 2 2 5" xfId="27810" xr:uid="{00000000-0005-0000-0000-0000A26C0000}"/>
    <cellStyle name="표준 4 4 5 2 2 5 2" xfId="27811" xr:uid="{00000000-0005-0000-0000-0000A36C0000}"/>
    <cellStyle name="표준 4 4 5 2 2 6" xfId="27812" xr:uid="{00000000-0005-0000-0000-0000A46C0000}"/>
    <cellStyle name="표준 4 4 5 2 3" xfId="27813" xr:uid="{00000000-0005-0000-0000-0000A56C0000}"/>
    <cellStyle name="표준 4 4 5 2 3 2" xfId="27814" xr:uid="{00000000-0005-0000-0000-0000A66C0000}"/>
    <cellStyle name="표준 4 4 5 2 3 2 2" xfId="27815" xr:uid="{00000000-0005-0000-0000-0000A76C0000}"/>
    <cellStyle name="표준 4 4 5 2 3 3" xfId="27816" xr:uid="{00000000-0005-0000-0000-0000A86C0000}"/>
    <cellStyle name="표준 4 4 5 2 4" xfId="27817" xr:uid="{00000000-0005-0000-0000-0000A96C0000}"/>
    <cellStyle name="표준 4 4 5 2 4 2" xfId="27818" xr:uid="{00000000-0005-0000-0000-0000AA6C0000}"/>
    <cellStyle name="표준 4 4 5 2 4 2 2" xfId="27819" xr:uid="{00000000-0005-0000-0000-0000AB6C0000}"/>
    <cellStyle name="표준 4 4 5 2 4 3" xfId="27820" xr:uid="{00000000-0005-0000-0000-0000AC6C0000}"/>
    <cellStyle name="표준 4 4 5 2 5" xfId="27821" xr:uid="{00000000-0005-0000-0000-0000AD6C0000}"/>
    <cellStyle name="표준 4 4 5 2 5 2" xfId="27822" xr:uid="{00000000-0005-0000-0000-0000AE6C0000}"/>
    <cellStyle name="표준 4 4 5 2 5 2 2" xfId="27823" xr:uid="{00000000-0005-0000-0000-0000AF6C0000}"/>
    <cellStyle name="표준 4 4 5 2 5 3" xfId="27824" xr:uid="{00000000-0005-0000-0000-0000B06C0000}"/>
    <cellStyle name="표준 4 4 5 2 6" xfId="27825" xr:uid="{00000000-0005-0000-0000-0000B16C0000}"/>
    <cellStyle name="표준 4 4 5 2 6 2" xfId="27826" xr:uid="{00000000-0005-0000-0000-0000B26C0000}"/>
    <cellStyle name="표준 4 4 5 2 7" xfId="27827" xr:uid="{00000000-0005-0000-0000-0000B36C0000}"/>
    <cellStyle name="표준 4 4 5 2 8" xfId="27828" xr:uid="{00000000-0005-0000-0000-0000B46C0000}"/>
    <cellStyle name="표준 4 4 5 3" xfId="27829" xr:uid="{00000000-0005-0000-0000-0000B56C0000}"/>
    <cellStyle name="표준 4 4 5 3 2" xfId="27830" xr:uid="{00000000-0005-0000-0000-0000B66C0000}"/>
    <cellStyle name="표준 4 4 5 3 2 2" xfId="27831" xr:uid="{00000000-0005-0000-0000-0000B76C0000}"/>
    <cellStyle name="표준 4 4 5 3 2 2 2" xfId="27832" xr:uid="{00000000-0005-0000-0000-0000B86C0000}"/>
    <cellStyle name="표준 4 4 5 3 2 3" xfId="27833" xr:uid="{00000000-0005-0000-0000-0000B96C0000}"/>
    <cellStyle name="표준 4 4 5 3 3" xfId="27834" xr:uid="{00000000-0005-0000-0000-0000BA6C0000}"/>
    <cellStyle name="표준 4 4 5 3 3 2" xfId="27835" xr:uid="{00000000-0005-0000-0000-0000BB6C0000}"/>
    <cellStyle name="표준 4 4 5 3 3 2 2" xfId="27836" xr:uid="{00000000-0005-0000-0000-0000BC6C0000}"/>
    <cellStyle name="표준 4 4 5 3 3 3" xfId="27837" xr:uid="{00000000-0005-0000-0000-0000BD6C0000}"/>
    <cellStyle name="표준 4 4 5 3 4" xfId="27838" xr:uid="{00000000-0005-0000-0000-0000BE6C0000}"/>
    <cellStyle name="표준 4 4 5 3 4 2" xfId="27839" xr:uid="{00000000-0005-0000-0000-0000BF6C0000}"/>
    <cellStyle name="표준 4 4 5 3 4 2 2" xfId="27840" xr:uid="{00000000-0005-0000-0000-0000C06C0000}"/>
    <cellStyle name="표준 4 4 5 3 4 3" xfId="27841" xr:uid="{00000000-0005-0000-0000-0000C16C0000}"/>
    <cellStyle name="표준 4 4 5 3 5" xfId="27842" xr:uid="{00000000-0005-0000-0000-0000C26C0000}"/>
    <cellStyle name="표준 4 4 5 3 5 2" xfId="27843" xr:uid="{00000000-0005-0000-0000-0000C36C0000}"/>
    <cellStyle name="표준 4 4 5 3 6" xfId="27844" xr:uid="{00000000-0005-0000-0000-0000C46C0000}"/>
    <cellStyle name="표준 4 4 5 4" xfId="27845" xr:uid="{00000000-0005-0000-0000-0000C56C0000}"/>
    <cellStyle name="표준 4 4 5 4 2" xfId="27846" xr:uid="{00000000-0005-0000-0000-0000C66C0000}"/>
    <cellStyle name="표준 4 4 5 4 2 2" xfId="27847" xr:uid="{00000000-0005-0000-0000-0000C76C0000}"/>
    <cellStyle name="표준 4 4 5 4 3" xfId="27848" xr:uid="{00000000-0005-0000-0000-0000C86C0000}"/>
    <cellStyle name="표준 4 4 5 5" xfId="27849" xr:uid="{00000000-0005-0000-0000-0000C96C0000}"/>
    <cellStyle name="표준 4 4 5 5 2" xfId="27850" xr:uid="{00000000-0005-0000-0000-0000CA6C0000}"/>
    <cellStyle name="표준 4 4 5 5 2 2" xfId="27851" xr:uid="{00000000-0005-0000-0000-0000CB6C0000}"/>
    <cellStyle name="표준 4 4 5 5 3" xfId="27852" xr:uid="{00000000-0005-0000-0000-0000CC6C0000}"/>
    <cellStyle name="표준 4 4 5 6" xfId="27853" xr:uid="{00000000-0005-0000-0000-0000CD6C0000}"/>
    <cellStyle name="표준 4 4 5 6 2" xfId="27854" xr:uid="{00000000-0005-0000-0000-0000CE6C0000}"/>
    <cellStyle name="표준 4 4 5 6 2 2" xfId="27855" xr:uid="{00000000-0005-0000-0000-0000CF6C0000}"/>
    <cellStyle name="표준 4 4 5 6 3" xfId="27856" xr:uid="{00000000-0005-0000-0000-0000D06C0000}"/>
    <cellStyle name="표준 4 4 5 7" xfId="27857" xr:uid="{00000000-0005-0000-0000-0000D16C0000}"/>
    <cellStyle name="표준 4 4 5 7 2" xfId="27858" xr:uid="{00000000-0005-0000-0000-0000D26C0000}"/>
    <cellStyle name="표준 4 4 5 7 2 2" xfId="27859" xr:uid="{00000000-0005-0000-0000-0000D36C0000}"/>
    <cellStyle name="표준 4 4 5 7 3" xfId="27860" xr:uid="{00000000-0005-0000-0000-0000D46C0000}"/>
    <cellStyle name="표준 4 4 5 8" xfId="27861" xr:uid="{00000000-0005-0000-0000-0000D56C0000}"/>
    <cellStyle name="표준 4 4 5 8 2" xfId="27862" xr:uid="{00000000-0005-0000-0000-0000D66C0000}"/>
    <cellStyle name="표준 4 4 5 9" xfId="27863" xr:uid="{00000000-0005-0000-0000-0000D76C0000}"/>
    <cellStyle name="표준 4 4 6" xfId="27864" xr:uid="{00000000-0005-0000-0000-0000D86C0000}"/>
    <cellStyle name="표준 4 4 6 2" xfId="27865" xr:uid="{00000000-0005-0000-0000-0000D96C0000}"/>
    <cellStyle name="표준 4 4 6 2 2" xfId="27866" xr:uid="{00000000-0005-0000-0000-0000DA6C0000}"/>
    <cellStyle name="표준 4 4 6 2 2 2" xfId="27867" xr:uid="{00000000-0005-0000-0000-0000DB6C0000}"/>
    <cellStyle name="표준 4 4 6 2 2 2 2" xfId="27868" xr:uid="{00000000-0005-0000-0000-0000DC6C0000}"/>
    <cellStyle name="표준 4 4 6 2 2 3" xfId="27869" xr:uid="{00000000-0005-0000-0000-0000DD6C0000}"/>
    <cellStyle name="표준 4 4 6 2 3" xfId="27870" xr:uid="{00000000-0005-0000-0000-0000DE6C0000}"/>
    <cellStyle name="표준 4 4 6 2 3 2" xfId="27871" xr:uid="{00000000-0005-0000-0000-0000DF6C0000}"/>
    <cellStyle name="표준 4 4 6 2 3 2 2" xfId="27872" xr:uid="{00000000-0005-0000-0000-0000E06C0000}"/>
    <cellStyle name="표준 4 4 6 2 3 3" xfId="27873" xr:uid="{00000000-0005-0000-0000-0000E16C0000}"/>
    <cellStyle name="표준 4 4 6 2 4" xfId="27874" xr:uid="{00000000-0005-0000-0000-0000E26C0000}"/>
    <cellStyle name="표준 4 4 6 2 4 2" xfId="27875" xr:uid="{00000000-0005-0000-0000-0000E36C0000}"/>
    <cellStyle name="표준 4 4 6 2 4 2 2" xfId="27876" xr:uid="{00000000-0005-0000-0000-0000E46C0000}"/>
    <cellStyle name="표준 4 4 6 2 4 3" xfId="27877" xr:uid="{00000000-0005-0000-0000-0000E56C0000}"/>
    <cellStyle name="표준 4 4 6 2 5" xfId="27878" xr:uid="{00000000-0005-0000-0000-0000E66C0000}"/>
    <cellStyle name="표준 4 4 6 2 5 2" xfId="27879" xr:uid="{00000000-0005-0000-0000-0000E76C0000}"/>
    <cellStyle name="표준 4 4 6 2 6" xfId="27880" xr:uid="{00000000-0005-0000-0000-0000E86C0000}"/>
    <cellStyle name="표준 4 4 6 3" xfId="27881" xr:uid="{00000000-0005-0000-0000-0000E96C0000}"/>
    <cellStyle name="표준 4 4 6 3 2" xfId="27882" xr:uid="{00000000-0005-0000-0000-0000EA6C0000}"/>
    <cellStyle name="표준 4 4 6 3 2 2" xfId="27883" xr:uid="{00000000-0005-0000-0000-0000EB6C0000}"/>
    <cellStyle name="표준 4 4 6 3 3" xfId="27884" xr:uid="{00000000-0005-0000-0000-0000EC6C0000}"/>
    <cellStyle name="표준 4 4 6 4" xfId="27885" xr:uid="{00000000-0005-0000-0000-0000ED6C0000}"/>
    <cellStyle name="표준 4 4 6 4 2" xfId="27886" xr:uid="{00000000-0005-0000-0000-0000EE6C0000}"/>
    <cellStyle name="표준 4 4 6 4 2 2" xfId="27887" xr:uid="{00000000-0005-0000-0000-0000EF6C0000}"/>
    <cellStyle name="표준 4 4 6 4 3" xfId="27888" xr:uid="{00000000-0005-0000-0000-0000F06C0000}"/>
    <cellStyle name="표준 4 4 6 5" xfId="27889" xr:uid="{00000000-0005-0000-0000-0000F16C0000}"/>
    <cellStyle name="표준 4 4 6 5 2" xfId="27890" xr:uid="{00000000-0005-0000-0000-0000F26C0000}"/>
    <cellStyle name="표준 4 4 6 5 2 2" xfId="27891" xr:uid="{00000000-0005-0000-0000-0000F36C0000}"/>
    <cellStyle name="표준 4 4 6 5 3" xfId="27892" xr:uid="{00000000-0005-0000-0000-0000F46C0000}"/>
    <cellStyle name="표준 4 4 6 6" xfId="27893" xr:uid="{00000000-0005-0000-0000-0000F56C0000}"/>
    <cellStyle name="표준 4 4 6 6 2" xfId="27894" xr:uid="{00000000-0005-0000-0000-0000F66C0000}"/>
    <cellStyle name="표준 4 4 6 7" xfId="27895" xr:uid="{00000000-0005-0000-0000-0000F76C0000}"/>
    <cellStyle name="표준 4 4 6 8" xfId="27896" xr:uid="{00000000-0005-0000-0000-0000F86C0000}"/>
    <cellStyle name="표준 4 4 7" xfId="27897" xr:uid="{00000000-0005-0000-0000-0000F96C0000}"/>
    <cellStyle name="표준 4 4 7 2" xfId="27898" xr:uid="{00000000-0005-0000-0000-0000FA6C0000}"/>
    <cellStyle name="표준 4 4 7 2 2" xfId="27899" xr:uid="{00000000-0005-0000-0000-0000FB6C0000}"/>
    <cellStyle name="표준 4 4 7 2 2 2" xfId="27900" xr:uid="{00000000-0005-0000-0000-0000FC6C0000}"/>
    <cellStyle name="표준 4 4 7 2 3" xfId="27901" xr:uid="{00000000-0005-0000-0000-0000FD6C0000}"/>
    <cellStyle name="표준 4 4 7 3" xfId="27902" xr:uid="{00000000-0005-0000-0000-0000FE6C0000}"/>
    <cellStyle name="표준 4 4 7 3 2" xfId="27903" xr:uid="{00000000-0005-0000-0000-0000FF6C0000}"/>
    <cellStyle name="표준 4 4 7 3 2 2" xfId="27904" xr:uid="{00000000-0005-0000-0000-0000006D0000}"/>
    <cellStyle name="표준 4 4 7 3 3" xfId="27905" xr:uid="{00000000-0005-0000-0000-0000016D0000}"/>
    <cellStyle name="표준 4 4 7 4" xfId="27906" xr:uid="{00000000-0005-0000-0000-0000026D0000}"/>
    <cellStyle name="표준 4 4 7 4 2" xfId="27907" xr:uid="{00000000-0005-0000-0000-0000036D0000}"/>
    <cellStyle name="표준 4 4 7 4 2 2" xfId="27908" xr:uid="{00000000-0005-0000-0000-0000046D0000}"/>
    <cellStyle name="표준 4 4 7 4 3" xfId="27909" xr:uid="{00000000-0005-0000-0000-0000056D0000}"/>
    <cellStyle name="표준 4 4 7 5" xfId="27910" xr:uid="{00000000-0005-0000-0000-0000066D0000}"/>
    <cellStyle name="표준 4 4 7 5 2" xfId="27911" xr:uid="{00000000-0005-0000-0000-0000076D0000}"/>
    <cellStyle name="표준 4 4 7 6" xfId="27912" xr:uid="{00000000-0005-0000-0000-0000086D0000}"/>
    <cellStyle name="표준 4 4 8" xfId="27913" xr:uid="{00000000-0005-0000-0000-0000096D0000}"/>
    <cellStyle name="표준 4 4 8 2" xfId="27914" xr:uid="{00000000-0005-0000-0000-00000A6D0000}"/>
    <cellStyle name="표준 4 4 8 2 2" xfId="27915" xr:uid="{00000000-0005-0000-0000-00000B6D0000}"/>
    <cellStyle name="표준 4 4 8 2 2 2" xfId="27916" xr:uid="{00000000-0005-0000-0000-00000C6D0000}"/>
    <cellStyle name="표준 4 4 8 2 3" xfId="27917" xr:uid="{00000000-0005-0000-0000-00000D6D0000}"/>
    <cellStyle name="표준 4 4 8 3" xfId="27918" xr:uid="{00000000-0005-0000-0000-00000E6D0000}"/>
    <cellStyle name="표준 4 4 8 3 2" xfId="27919" xr:uid="{00000000-0005-0000-0000-00000F6D0000}"/>
    <cellStyle name="표준 4 4 8 3 2 2" xfId="27920" xr:uid="{00000000-0005-0000-0000-0000106D0000}"/>
    <cellStyle name="표준 4 4 8 3 3" xfId="27921" xr:uid="{00000000-0005-0000-0000-0000116D0000}"/>
    <cellStyle name="표준 4 4 8 4" xfId="27922" xr:uid="{00000000-0005-0000-0000-0000126D0000}"/>
    <cellStyle name="표준 4 4 8 4 2" xfId="27923" xr:uid="{00000000-0005-0000-0000-0000136D0000}"/>
    <cellStyle name="표준 4 4 8 4 2 2" xfId="27924" xr:uid="{00000000-0005-0000-0000-0000146D0000}"/>
    <cellStyle name="표준 4 4 8 4 3" xfId="27925" xr:uid="{00000000-0005-0000-0000-0000156D0000}"/>
    <cellStyle name="표준 4 4 8 5" xfId="27926" xr:uid="{00000000-0005-0000-0000-0000166D0000}"/>
    <cellStyle name="표준 4 4 8 5 2" xfId="27927" xr:uid="{00000000-0005-0000-0000-0000176D0000}"/>
    <cellStyle name="표준 4 4 8 6" xfId="27928" xr:uid="{00000000-0005-0000-0000-0000186D0000}"/>
    <cellStyle name="표준 4 4 9" xfId="27929" xr:uid="{00000000-0005-0000-0000-0000196D0000}"/>
    <cellStyle name="표준 4 4 9 2" xfId="27930" xr:uid="{00000000-0005-0000-0000-00001A6D0000}"/>
    <cellStyle name="표준 4 4 9 2 2" xfId="27931" xr:uid="{00000000-0005-0000-0000-00001B6D0000}"/>
    <cellStyle name="표준 4 4 9 3" xfId="27932" xr:uid="{00000000-0005-0000-0000-00001C6D0000}"/>
    <cellStyle name="표준 4 5" xfId="27933" xr:uid="{00000000-0005-0000-0000-00001D6D0000}"/>
    <cellStyle name="표준 4 5 10" xfId="27934" xr:uid="{00000000-0005-0000-0000-00001E6D0000}"/>
    <cellStyle name="표준 4 5 10 2" xfId="27935" xr:uid="{00000000-0005-0000-0000-00001F6D0000}"/>
    <cellStyle name="표준 4 5 10 2 2" xfId="27936" xr:uid="{00000000-0005-0000-0000-0000206D0000}"/>
    <cellStyle name="표준 4 5 10 3" xfId="27937" xr:uid="{00000000-0005-0000-0000-0000216D0000}"/>
    <cellStyle name="표준 4 5 11" xfId="27938" xr:uid="{00000000-0005-0000-0000-0000226D0000}"/>
    <cellStyle name="표준 4 5 11 2" xfId="27939" xr:uid="{00000000-0005-0000-0000-0000236D0000}"/>
    <cellStyle name="표준 4 5 11 2 2" xfId="27940" xr:uid="{00000000-0005-0000-0000-0000246D0000}"/>
    <cellStyle name="표준 4 5 11 3" xfId="27941" xr:uid="{00000000-0005-0000-0000-0000256D0000}"/>
    <cellStyle name="표준 4 5 12" xfId="27942" xr:uid="{00000000-0005-0000-0000-0000266D0000}"/>
    <cellStyle name="표준 4 5 12 2" xfId="27943" xr:uid="{00000000-0005-0000-0000-0000276D0000}"/>
    <cellStyle name="표준 4 5 13" xfId="27944" xr:uid="{00000000-0005-0000-0000-0000286D0000}"/>
    <cellStyle name="표준 4 5 14" xfId="27945" xr:uid="{00000000-0005-0000-0000-0000296D0000}"/>
    <cellStyle name="표준 4 5 2" xfId="27946" xr:uid="{00000000-0005-0000-0000-00002A6D0000}"/>
    <cellStyle name="표준 4 5 2 10" xfId="27947" xr:uid="{00000000-0005-0000-0000-00002B6D0000}"/>
    <cellStyle name="표준 4 5 2 11" xfId="27948" xr:uid="{00000000-0005-0000-0000-00002C6D0000}"/>
    <cellStyle name="표준 4 5 2 2" xfId="27949" xr:uid="{00000000-0005-0000-0000-00002D6D0000}"/>
    <cellStyle name="표준 4 5 2 2 2" xfId="27950" xr:uid="{00000000-0005-0000-0000-00002E6D0000}"/>
    <cellStyle name="표준 4 5 2 2 2 2" xfId="27951" xr:uid="{00000000-0005-0000-0000-00002F6D0000}"/>
    <cellStyle name="표준 4 5 2 2 2 2 2" xfId="27952" xr:uid="{00000000-0005-0000-0000-0000306D0000}"/>
    <cellStyle name="표준 4 5 2 2 2 2 2 2" xfId="27953" xr:uid="{00000000-0005-0000-0000-0000316D0000}"/>
    <cellStyle name="표준 4 5 2 2 2 2 3" xfId="27954" xr:uid="{00000000-0005-0000-0000-0000326D0000}"/>
    <cellStyle name="표준 4 5 2 2 2 3" xfId="27955" xr:uid="{00000000-0005-0000-0000-0000336D0000}"/>
    <cellStyle name="표준 4 5 2 2 2 3 2" xfId="27956" xr:uid="{00000000-0005-0000-0000-0000346D0000}"/>
    <cellStyle name="표준 4 5 2 2 2 3 2 2" xfId="27957" xr:uid="{00000000-0005-0000-0000-0000356D0000}"/>
    <cellStyle name="표준 4 5 2 2 2 3 3" xfId="27958" xr:uid="{00000000-0005-0000-0000-0000366D0000}"/>
    <cellStyle name="표준 4 5 2 2 2 4" xfId="27959" xr:uid="{00000000-0005-0000-0000-0000376D0000}"/>
    <cellStyle name="표준 4 5 2 2 2 4 2" xfId="27960" xr:uid="{00000000-0005-0000-0000-0000386D0000}"/>
    <cellStyle name="표준 4 5 2 2 2 4 2 2" xfId="27961" xr:uid="{00000000-0005-0000-0000-0000396D0000}"/>
    <cellStyle name="표준 4 5 2 2 2 4 3" xfId="27962" xr:uid="{00000000-0005-0000-0000-00003A6D0000}"/>
    <cellStyle name="표준 4 5 2 2 2 5" xfId="27963" xr:uid="{00000000-0005-0000-0000-00003B6D0000}"/>
    <cellStyle name="표준 4 5 2 2 2 5 2" xfId="27964" xr:uid="{00000000-0005-0000-0000-00003C6D0000}"/>
    <cellStyle name="표준 4 5 2 2 2 6" xfId="27965" xr:uid="{00000000-0005-0000-0000-00003D6D0000}"/>
    <cellStyle name="표준 4 5 2 2 3" xfId="27966" xr:uid="{00000000-0005-0000-0000-00003E6D0000}"/>
    <cellStyle name="표준 4 5 2 2 3 2" xfId="27967" xr:uid="{00000000-0005-0000-0000-00003F6D0000}"/>
    <cellStyle name="표준 4 5 2 2 3 2 2" xfId="27968" xr:uid="{00000000-0005-0000-0000-0000406D0000}"/>
    <cellStyle name="표준 4 5 2 2 3 3" xfId="27969" xr:uid="{00000000-0005-0000-0000-0000416D0000}"/>
    <cellStyle name="표준 4 5 2 2 4" xfId="27970" xr:uid="{00000000-0005-0000-0000-0000426D0000}"/>
    <cellStyle name="표준 4 5 2 2 4 2" xfId="27971" xr:uid="{00000000-0005-0000-0000-0000436D0000}"/>
    <cellStyle name="표준 4 5 2 2 4 2 2" xfId="27972" xr:uid="{00000000-0005-0000-0000-0000446D0000}"/>
    <cellStyle name="표준 4 5 2 2 4 3" xfId="27973" xr:uid="{00000000-0005-0000-0000-0000456D0000}"/>
    <cellStyle name="표준 4 5 2 2 5" xfId="27974" xr:uid="{00000000-0005-0000-0000-0000466D0000}"/>
    <cellStyle name="표준 4 5 2 2 5 2" xfId="27975" xr:uid="{00000000-0005-0000-0000-0000476D0000}"/>
    <cellStyle name="표준 4 5 2 2 5 2 2" xfId="27976" xr:uid="{00000000-0005-0000-0000-0000486D0000}"/>
    <cellStyle name="표준 4 5 2 2 5 3" xfId="27977" xr:uid="{00000000-0005-0000-0000-0000496D0000}"/>
    <cellStyle name="표준 4 5 2 2 6" xfId="27978" xr:uid="{00000000-0005-0000-0000-00004A6D0000}"/>
    <cellStyle name="표준 4 5 2 2 6 2" xfId="27979" xr:uid="{00000000-0005-0000-0000-00004B6D0000}"/>
    <cellStyle name="표준 4 5 2 2 6 2 2" xfId="27980" xr:uid="{00000000-0005-0000-0000-00004C6D0000}"/>
    <cellStyle name="표준 4 5 2 2 6 3" xfId="27981" xr:uid="{00000000-0005-0000-0000-00004D6D0000}"/>
    <cellStyle name="표준 4 5 2 2 7" xfId="27982" xr:uid="{00000000-0005-0000-0000-00004E6D0000}"/>
    <cellStyle name="표준 4 5 2 2 7 2" xfId="27983" xr:uid="{00000000-0005-0000-0000-00004F6D0000}"/>
    <cellStyle name="표준 4 5 2 2 8" xfId="27984" xr:uid="{00000000-0005-0000-0000-0000506D0000}"/>
    <cellStyle name="표준 4 5 2 2 9" xfId="27985" xr:uid="{00000000-0005-0000-0000-0000516D0000}"/>
    <cellStyle name="표준 4 5 2 3" xfId="27986" xr:uid="{00000000-0005-0000-0000-0000526D0000}"/>
    <cellStyle name="표준 4 5 2 3 2" xfId="27987" xr:uid="{00000000-0005-0000-0000-0000536D0000}"/>
    <cellStyle name="표준 4 5 2 3 2 2" xfId="27988" xr:uid="{00000000-0005-0000-0000-0000546D0000}"/>
    <cellStyle name="표준 4 5 2 3 2 2 2" xfId="27989" xr:uid="{00000000-0005-0000-0000-0000556D0000}"/>
    <cellStyle name="표준 4 5 2 3 2 3" xfId="27990" xr:uid="{00000000-0005-0000-0000-0000566D0000}"/>
    <cellStyle name="표준 4 5 2 3 3" xfId="27991" xr:uid="{00000000-0005-0000-0000-0000576D0000}"/>
    <cellStyle name="표준 4 5 2 3 3 2" xfId="27992" xr:uid="{00000000-0005-0000-0000-0000586D0000}"/>
    <cellStyle name="표준 4 5 2 3 3 2 2" xfId="27993" xr:uid="{00000000-0005-0000-0000-0000596D0000}"/>
    <cellStyle name="표준 4 5 2 3 3 3" xfId="27994" xr:uid="{00000000-0005-0000-0000-00005A6D0000}"/>
    <cellStyle name="표준 4 5 2 3 4" xfId="27995" xr:uid="{00000000-0005-0000-0000-00005B6D0000}"/>
    <cellStyle name="표준 4 5 2 3 4 2" xfId="27996" xr:uid="{00000000-0005-0000-0000-00005C6D0000}"/>
    <cellStyle name="표준 4 5 2 3 4 2 2" xfId="27997" xr:uid="{00000000-0005-0000-0000-00005D6D0000}"/>
    <cellStyle name="표준 4 5 2 3 4 3" xfId="27998" xr:uid="{00000000-0005-0000-0000-00005E6D0000}"/>
    <cellStyle name="표준 4 5 2 3 5" xfId="27999" xr:uid="{00000000-0005-0000-0000-00005F6D0000}"/>
    <cellStyle name="표준 4 5 2 3 5 2" xfId="28000" xr:uid="{00000000-0005-0000-0000-0000606D0000}"/>
    <cellStyle name="표준 4 5 2 3 6" xfId="28001" xr:uid="{00000000-0005-0000-0000-0000616D0000}"/>
    <cellStyle name="표준 4 5 2 4" xfId="28002" xr:uid="{00000000-0005-0000-0000-0000626D0000}"/>
    <cellStyle name="표준 4 5 2 4 2" xfId="28003" xr:uid="{00000000-0005-0000-0000-0000636D0000}"/>
    <cellStyle name="표준 4 5 2 4 2 2" xfId="28004" xr:uid="{00000000-0005-0000-0000-0000646D0000}"/>
    <cellStyle name="표준 4 5 2 4 2 2 2" xfId="28005" xr:uid="{00000000-0005-0000-0000-0000656D0000}"/>
    <cellStyle name="표준 4 5 2 4 2 3" xfId="28006" xr:uid="{00000000-0005-0000-0000-0000666D0000}"/>
    <cellStyle name="표준 4 5 2 4 3" xfId="28007" xr:uid="{00000000-0005-0000-0000-0000676D0000}"/>
    <cellStyle name="표준 4 5 2 4 3 2" xfId="28008" xr:uid="{00000000-0005-0000-0000-0000686D0000}"/>
    <cellStyle name="표준 4 5 2 4 3 2 2" xfId="28009" xr:uid="{00000000-0005-0000-0000-0000696D0000}"/>
    <cellStyle name="표준 4 5 2 4 3 3" xfId="28010" xr:uid="{00000000-0005-0000-0000-00006A6D0000}"/>
    <cellStyle name="표준 4 5 2 4 4" xfId="28011" xr:uid="{00000000-0005-0000-0000-00006B6D0000}"/>
    <cellStyle name="표준 4 5 2 4 4 2" xfId="28012" xr:uid="{00000000-0005-0000-0000-00006C6D0000}"/>
    <cellStyle name="표준 4 5 2 4 4 2 2" xfId="28013" xr:uid="{00000000-0005-0000-0000-00006D6D0000}"/>
    <cellStyle name="표준 4 5 2 4 4 3" xfId="28014" xr:uid="{00000000-0005-0000-0000-00006E6D0000}"/>
    <cellStyle name="표준 4 5 2 4 5" xfId="28015" xr:uid="{00000000-0005-0000-0000-00006F6D0000}"/>
    <cellStyle name="표준 4 5 2 4 5 2" xfId="28016" xr:uid="{00000000-0005-0000-0000-0000706D0000}"/>
    <cellStyle name="표준 4 5 2 4 6" xfId="28017" xr:uid="{00000000-0005-0000-0000-0000716D0000}"/>
    <cellStyle name="표준 4 5 2 5" xfId="28018" xr:uid="{00000000-0005-0000-0000-0000726D0000}"/>
    <cellStyle name="표준 4 5 2 5 2" xfId="28019" xr:uid="{00000000-0005-0000-0000-0000736D0000}"/>
    <cellStyle name="표준 4 5 2 5 2 2" xfId="28020" xr:uid="{00000000-0005-0000-0000-0000746D0000}"/>
    <cellStyle name="표준 4 5 2 5 3" xfId="28021" xr:uid="{00000000-0005-0000-0000-0000756D0000}"/>
    <cellStyle name="표준 4 5 2 6" xfId="28022" xr:uid="{00000000-0005-0000-0000-0000766D0000}"/>
    <cellStyle name="표준 4 5 2 6 2" xfId="28023" xr:uid="{00000000-0005-0000-0000-0000776D0000}"/>
    <cellStyle name="표준 4 5 2 6 2 2" xfId="28024" xr:uid="{00000000-0005-0000-0000-0000786D0000}"/>
    <cellStyle name="표준 4 5 2 6 3" xfId="28025" xr:uid="{00000000-0005-0000-0000-0000796D0000}"/>
    <cellStyle name="표준 4 5 2 7" xfId="28026" xr:uid="{00000000-0005-0000-0000-00007A6D0000}"/>
    <cellStyle name="표준 4 5 2 7 2" xfId="28027" xr:uid="{00000000-0005-0000-0000-00007B6D0000}"/>
    <cellStyle name="표준 4 5 2 7 2 2" xfId="28028" xr:uid="{00000000-0005-0000-0000-00007C6D0000}"/>
    <cellStyle name="표준 4 5 2 7 3" xfId="28029" xr:uid="{00000000-0005-0000-0000-00007D6D0000}"/>
    <cellStyle name="표준 4 5 2 8" xfId="28030" xr:uid="{00000000-0005-0000-0000-00007E6D0000}"/>
    <cellStyle name="표준 4 5 2 8 2" xfId="28031" xr:uid="{00000000-0005-0000-0000-00007F6D0000}"/>
    <cellStyle name="표준 4 5 2 8 2 2" xfId="28032" xr:uid="{00000000-0005-0000-0000-0000806D0000}"/>
    <cellStyle name="표준 4 5 2 8 3" xfId="28033" xr:uid="{00000000-0005-0000-0000-0000816D0000}"/>
    <cellStyle name="표준 4 5 2 9" xfId="28034" xr:uid="{00000000-0005-0000-0000-0000826D0000}"/>
    <cellStyle name="표준 4 5 2 9 2" xfId="28035" xr:uid="{00000000-0005-0000-0000-0000836D0000}"/>
    <cellStyle name="표준 4 5 3" xfId="28036" xr:uid="{00000000-0005-0000-0000-0000846D0000}"/>
    <cellStyle name="표준 4 5 3 10" xfId="28037" xr:uid="{00000000-0005-0000-0000-0000856D0000}"/>
    <cellStyle name="표준 4 5 3 11" xfId="28038" xr:uid="{00000000-0005-0000-0000-0000866D0000}"/>
    <cellStyle name="표준 4 5 3 2" xfId="28039" xr:uid="{00000000-0005-0000-0000-0000876D0000}"/>
    <cellStyle name="표준 4 5 3 2 2" xfId="28040" xr:uid="{00000000-0005-0000-0000-0000886D0000}"/>
    <cellStyle name="표준 4 5 3 2 2 2" xfId="28041" xr:uid="{00000000-0005-0000-0000-0000896D0000}"/>
    <cellStyle name="표준 4 5 3 2 2 2 2" xfId="28042" xr:uid="{00000000-0005-0000-0000-00008A6D0000}"/>
    <cellStyle name="표준 4 5 3 2 2 2 2 2" xfId="28043" xr:uid="{00000000-0005-0000-0000-00008B6D0000}"/>
    <cellStyle name="표준 4 5 3 2 2 2 3" xfId="28044" xr:uid="{00000000-0005-0000-0000-00008C6D0000}"/>
    <cellStyle name="표준 4 5 3 2 2 3" xfId="28045" xr:uid="{00000000-0005-0000-0000-00008D6D0000}"/>
    <cellStyle name="표준 4 5 3 2 2 3 2" xfId="28046" xr:uid="{00000000-0005-0000-0000-00008E6D0000}"/>
    <cellStyle name="표준 4 5 3 2 2 3 2 2" xfId="28047" xr:uid="{00000000-0005-0000-0000-00008F6D0000}"/>
    <cellStyle name="표준 4 5 3 2 2 3 3" xfId="28048" xr:uid="{00000000-0005-0000-0000-0000906D0000}"/>
    <cellStyle name="표준 4 5 3 2 2 4" xfId="28049" xr:uid="{00000000-0005-0000-0000-0000916D0000}"/>
    <cellStyle name="표준 4 5 3 2 2 4 2" xfId="28050" xr:uid="{00000000-0005-0000-0000-0000926D0000}"/>
    <cellStyle name="표준 4 5 3 2 2 4 2 2" xfId="28051" xr:uid="{00000000-0005-0000-0000-0000936D0000}"/>
    <cellStyle name="표준 4 5 3 2 2 4 3" xfId="28052" xr:uid="{00000000-0005-0000-0000-0000946D0000}"/>
    <cellStyle name="표준 4 5 3 2 2 5" xfId="28053" xr:uid="{00000000-0005-0000-0000-0000956D0000}"/>
    <cellStyle name="표준 4 5 3 2 2 5 2" xfId="28054" xr:uid="{00000000-0005-0000-0000-0000966D0000}"/>
    <cellStyle name="표준 4 5 3 2 2 6" xfId="28055" xr:uid="{00000000-0005-0000-0000-0000976D0000}"/>
    <cellStyle name="표준 4 5 3 2 3" xfId="28056" xr:uid="{00000000-0005-0000-0000-0000986D0000}"/>
    <cellStyle name="표준 4 5 3 2 3 2" xfId="28057" xr:uid="{00000000-0005-0000-0000-0000996D0000}"/>
    <cellStyle name="표준 4 5 3 2 3 2 2" xfId="28058" xr:uid="{00000000-0005-0000-0000-00009A6D0000}"/>
    <cellStyle name="표준 4 5 3 2 3 3" xfId="28059" xr:uid="{00000000-0005-0000-0000-00009B6D0000}"/>
    <cellStyle name="표준 4 5 3 2 4" xfId="28060" xr:uid="{00000000-0005-0000-0000-00009C6D0000}"/>
    <cellStyle name="표준 4 5 3 2 4 2" xfId="28061" xr:uid="{00000000-0005-0000-0000-00009D6D0000}"/>
    <cellStyle name="표준 4 5 3 2 4 2 2" xfId="28062" xr:uid="{00000000-0005-0000-0000-00009E6D0000}"/>
    <cellStyle name="표준 4 5 3 2 4 3" xfId="28063" xr:uid="{00000000-0005-0000-0000-00009F6D0000}"/>
    <cellStyle name="표준 4 5 3 2 5" xfId="28064" xr:uid="{00000000-0005-0000-0000-0000A06D0000}"/>
    <cellStyle name="표준 4 5 3 2 5 2" xfId="28065" xr:uid="{00000000-0005-0000-0000-0000A16D0000}"/>
    <cellStyle name="표준 4 5 3 2 5 2 2" xfId="28066" xr:uid="{00000000-0005-0000-0000-0000A26D0000}"/>
    <cellStyle name="표준 4 5 3 2 5 3" xfId="28067" xr:uid="{00000000-0005-0000-0000-0000A36D0000}"/>
    <cellStyle name="표준 4 5 3 2 6" xfId="28068" xr:uid="{00000000-0005-0000-0000-0000A46D0000}"/>
    <cellStyle name="표준 4 5 3 2 6 2" xfId="28069" xr:uid="{00000000-0005-0000-0000-0000A56D0000}"/>
    <cellStyle name="표준 4 5 3 2 6 2 2" xfId="28070" xr:uid="{00000000-0005-0000-0000-0000A66D0000}"/>
    <cellStyle name="표준 4 5 3 2 6 3" xfId="28071" xr:uid="{00000000-0005-0000-0000-0000A76D0000}"/>
    <cellStyle name="표준 4 5 3 2 7" xfId="28072" xr:uid="{00000000-0005-0000-0000-0000A86D0000}"/>
    <cellStyle name="표준 4 5 3 2 7 2" xfId="28073" xr:uid="{00000000-0005-0000-0000-0000A96D0000}"/>
    <cellStyle name="표준 4 5 3 2 8" xfId="28074" xr:uid="{00000000-0005-0000-0000-0000AA6D0000}"/>
    <cellStyle name="표준 4 5 3 2 9" xfId="28075" xr:uid="{00000000-0005-0000-0000-0000AB6D0000}"/>
    <cellStyle name="표준 4 5 3 3" xfId="28076" xr:uid="{00000000-0005-0000-0000-0000AC6D0000}"/>
    <cellStyle name="표준 4 5 3 3 2" xfId="28077" xr:uid="{00000000-0005-0000-0000-0000AD6D0000}"/>
    <cellStyle name="표준 4 5 3 3 2 2" xfId="28078" xr:uid="{00000000-0005-0000-0000-0000AE6D0000}"/>
    <cellStyle name="표준 4 5 3 3 2 2 2" xfId="28079" xr:uid="{00000000-0005-0000-0000-0000AF6D0000}"/>
    <cellStyle name="표준 4 5 3 3 2 3" xfId="28080" xr:uid="{00000000-0005-0000-0000-0000B06D0000}"/>
    <cellStyle name="표준 4 5 3 3 3" xfId="28081" xr:uid="{00000000-0005-0000-0000-0000B16D0000}"/>
    <cellStyle name="표준 4 5 3 3 3 2" xfId="28082" xr:uid="{00000000-0005-0000-0000-0000B26D0000}"/>
    <cellStyle name="표준 4 5 3 3 3 2 2" xfId="28083" xr:uid="{00000000-0005-0000-0000-0000B36D0000}"/>
    <cellStyle name="표준 4 5 3 3 3 3" xfId="28084" xr:uid="{00000000-0005-0000-0000-0000B46D0000}"/>
    <cellStyle name="표준 4 5 3 3 4" xfId="28085" xr:uid="{00000000-0005-0000-0000-0000B56D0000}"/>
    <cellStyle name="표준 4 5 3 3 4 2" xfId="28086" xr:uid="{00000000-0005-0000-0000-0000B66D0000}"/>
    <cellStyle name="표준 4 5 3 3 4 2 2" xfId="28087" xr:uid="{00000000-0005-0000-0000-0000B76D0000}"/>
    <cellStyle name="표준 4 5 3 3 4 3" xfId="28088" xr:uid="{00000000-0005-0000-0000-0000B86D0000}"/>
    <cellStyle name="표준 4 5 3 3 5" xfId="28089" xr:uid="{00000000-0005-0000-0000-0000B96D0000}"/>
    <cellStyle name="표준 4 5 3 3 5 2" xfId="28090" xr:uid="{00000000-0005-0000-0000-0000BA6D0000}"/>
    <cellStyle name="표준 4 5 3 3 6" xfId="28091" xr:uid="{00000000-0005-0000-0000-0000BB6D0000}"/>
    <cellStyle name="표준 4 5 3 4" xfId="28092" xr:uid="{00000000-0005-0000-0000-0000BC6D0000}"/>
    <cellStyle name="표준 4 5 3 4 2" xfId="28093" xr:uid="{00000000-0005-0000-0000-0000BD6D0000}"/>
    <cellStyle name="표준 4 5 3 4 2 2" xfId="28094" xr:uid="{00000000-0005-0000-0000-0000BE6D0000}"/>
    <cellStyle name="표준 4 5 3 4 2 2 2" xfId="28095" xr:uid="{00000000-0005-0000-0000-0000BF6D0000}"/>
    <cellStyle name="표준 4 5 3 4 2 3" xfId="28096" xr:uid="{00000000-0005-0000-0000-0000C06D0000}"/>
    <cellStyle name="표준 4 5 3 4 3" xfId="28097" xr:uid="{00000000-0005-0000-0000-0000C16D0000}"/>
    <cellStyle name="표준 4 5 3 4 3 2" xfId="28098" xr:uid="{00000000-0005-0000-0000-0000C26D0000}"/>
    <cellStyle name="표준 4 5 3 4 3 2 2" xfId="28099" xr:uid="{00000000-0005-0000-0000-0000C36D0000}"/>
    <cellStyle name="표준 4 5 3 4 3 3" xfId="28100" xr:uid="{00000000-0005-0000-0000-0000C46D0000}"/>
    <cellStyle name="표준 4 5 3 4 4" xfId="28101" xr:uid="{00000000-0005-0000-0000-0000C56D0000}"/>
    <cellStyle name="표준 4 5 3 4 4 2" xfId="28102" xr:uid="{00000000-0005-0000-0000-0000C66D0000}"/>
    <cellStyle name="표준 4 5 3 4 4 2 2" xfId="28103" xr:uid="{00000000-0005-0000-0000-0000C76D0000}"/>
    <cellStyle name="표준 4 5 3 4 4 3" xfId="28104" xr:uid="{00000000-0005-0000-0000-0000C86D0000}"/>
    <cellStyle name="표준 4 5 3 4 5" xfId="28105" xr:uid="{00000000-0005-0000-0000-0000C96D0000}"/>
    <cellStyle name="표준 4 5 3 4 5 2" xfId="28106" xr:uid="{00000000-0005-0000-0000-0000CA6D0000}"/>
    <cellStyle name="표준 4 5 3 4 6" xfId="28107" xr:uid="{00000000-0005-0000-0000-0000CB6D0000}"/>
    <cellStyle name="표준 4 5 3 5" xfId="28108" xr:uid="{00000000-0005-0000-0000-0000CC6D0000}"/>
    <cellStyle name="표준 4 5 3 5 2" xfId="28109" xr:uid="{00000000-0005-0000-0000-0000CD6D0000}"/>
    <cellStyle name="표준 4 5 3 5 2 2" xfId="28110" xr:uid="{00000000-0005-0000-0000-0000CE6D0000}"/>
    <cellStyle name="표준 4 5 3 5 3" xfId="28111" xr:uid="{00000000-0005-0000-0000-0000CF6D0000}"/>
    <cellStyle name="표준 4 5 3 6" xfId="28112" xr:uid="{00000000-0005-0000-0000-0000D06D0000}"/>
    <cellStyle name="표준 4 5 3 6 2" xfId="28113" xr:uid="{00000000-0005-0000-0000-0000D16D0000}"/>
    <cellStyle name="표준 4 5 3 6 2 2" xfId="28114" xr:uid="{00000000-0005-0000-0000-0000D26D0000}"/>
    <cellStyle name="표준 4 5 3 6 3" xfId="28115" xr:uid="{00000000-0005-0000-0000-0000D36D0000}"/>
    <cellStyle name="표준 4 5 3 7" xfId="28116" xr:uid="{00000000-0005-0000-0000-0000D46D0000}"/>
    <cellStyle name="표준 4 5 3 7 2" xfId="28117" xr:uid="{00000000-0005-0000-0000-0000D56D0000}"/>
    <cellStyle name="표준 4 5 3 7 2 2" xfId="28118" xr:uid="{00000000-0005-0000-0000-0000D66D0000}"/>
    <cellStyle name="표준 4 5 3 7 3" xfId="28119" xr:uid="{00000000-0005-0000-0000-0000D76D0000}"/>
    <cellStyle name="표준 4 5 3 8" xfId="28120" xr:uid="{00000000-0005-0000-0000-0000D86D0000}"/>
    <cellStyle name="표준 4 5 3 8 2" xfId="28121" xr:uid="{00000000-0005-0000-0000-0000D96D0000}"/>
    <cellStyle name="표준 4 5 3 8 2 2" xfId="28122" xr:uid="{00000000-0005-0000-0000-0000DA6D0000}"/>
    <cellStyle name="표준 4 5 3 8 3" xfId="28123" xr:uid="{00000000-0005-0000-0000-0000DB6D0000}"/>
    <cellStyle name="표준 4 5 3 9" xfId="28124" xr:uid="{00000000-0005-0000-0000-0000DC6D0000}"/>
    <cellStyle name="표준 4 5 3 9 2" xfId="28125" xr:uid="{00000000-0005-0000-0000-0000DD6D0000}"/>
    <cellStyle name="표준 4 5 4" xfId="28126" xr:uid="{00000000-0005-0000-0000-0000DE6D0000}"/>
    <cellStyle name="표준 4 5 4 10" xfId="28127" xr:uid="{00000000-0005-0000-0000-0000DF6D0000}"/>
    <cellStyle name="표준 4 5 4 2" xfId="28128" xr:uid="{00000000-0005-0000-0000-0000E06D0000}"/>
    <cellStyle name="표준 4 5 4 2 2" xfId="28129" xr:uid="{00000000-0005-0000-0000-0000E16D0000}"/>
    <cellStyle name="표준 4 5 4 2 2 2" xfId="28130" xr:uid="{00000000-0005-0000-0000-0000E26D0000}"/>
    <cellStyle name="표준 4 5 4 2 2 2 2" xfId="28131" xr:uid="{00000000-0005-0000-0000-0000E36D0000}"/>
    <cellStyle name="표준 4 5 4 2 2 2 2 2" xfId="28132" xr:uid="{00000000-0005-0000-0000-0000E46D0000}"/>
    <cellStyle name="표준 4 5 4 2 2 2 3" xfId="28133" xr:uid="{00000000-0005-0000-0000-0000E56D0000}"/>
    <cellStyle name="표준 4 5 4 2 2 3" xfId="28134" xr:uid="{00000000-0005-0000-0000-0000E66D0000}"/>
    <cellStyle name="표준 4 5 4 2 2 3 2" xfId="28135" xr:uid="{00000000-0005-0000-0000-0000E76D0000}"/>
    <cellStyle name="표준 4 5 4 2 2 3 2 2" xfId="28136" xr:uid="{00000000-0005-0000-0000-0000E86D0000}"/>
    <cellStyle name="표준 4 5 4 2 2 3 3" xfId="28137" xr:uid="{00000000-0005-0000-0000-0000E96D0000}"/>
    <cellStyle name="표준 4 5 4 2 2 4" xfId="28138" xr:uid="{00000000-0005-0000-0000-0000EA6D0000}"/>
    <cellStyle name="표준 4 5 4 2 2 4 2" xfId="28139" xr:uid="{00000000-0005-0000-0000-0000EB6D0000}"/>
    <cellStyle name="표준 4 5 4 2 2 4 2 2" xfId="28140" xr:uid="{00000000-0005-0000-0000-0000EC6D0000}"/>
    <cellStyle name="표준 4 5 4 2 2 4 3" xfId="28141" xr:uid="{00000000-0005-0000-0000-0000ED6D0000}"/>
    <cellStyle name="표준 4 5 4 2 2 5" xfId="28142" xr:uid="{00000000-0005-0000-0000-0000EE6D0000}"/>
    <cellStyle name="표준 4 5 4 2 2 5 2" xfId="28143" xr:uid="{00000000-0005-0000-0000-0000EF6D0000}"/>
    <cellStyle name="표준 4 5 4 2 2 6" xfId="28144" xr:uid="{00000000-0005-0000-0000-0000F06D0000}"/>
    <cellStyle name="표준 4 5 4 2 3" xfId="28145" xr:uid="{00000000-0005-0000-0000-0000F16D0000}"/>
    <cellStyle name="표준 4 5 4 2 3 2" xfId="28146" xr:uid="{00000000-0005-0000-0000-0000F26D0000}"/>
    <cellStyle name="표준 4 5 4 2 3 2 2" xfId="28147" xr:uid="{00000000-0005-0000-0000-0000F36D0000}"/>
    <cellStyle name="표준 4 5 4 2 3 3" xfId="28148" xr:uid="{00000000-0005-0000-0000-0000F46D0000}"/>
    <cellStyle name="표준 4 5 4 2 4" xfId="28149" xr:uid="{00000000-0005-0000-0000-0000F56D0000}"/>
    <cellStyle name="표준 4 5 4 2 4 2" xfId="28150" xr:uid="{00000000-0005-0000-0000-0000F66D0000}"/>
    <cellStyle name="표준 4 5 4 2 4 2 2" xfId="28151" xr:uid="{00000000-0005-0000-0000-0000F76D0000}"/>
    <cellStyle name="표준 4 5 4 2 4 3" xfId="28152" xr:uid="{00000000-0005-0000-0000-0000F86D0000}"/>
    <cellStyle name="표준 4 5 4 2 5" xfId="28153" xr:uid="{00000000-0005-0000-0000-0000F96D0000}"/>
    <cellStyle name="표준 4 5 4 2 5 2" xfId="28154" xr:uid="{00000000-0005-0000-0000-0000FA6D0000}"/>
    <cellStyle name="표준 4 5 4 2 5 2 2" xfId="28155" xr:uid="{00000000-0005-0000-0000-0000FB6D0000}"/>
    <cellStyle name="표준 4 5 4 2 5 3" xfId="28156" xr:uid="{00000000-0005-0000-0000-0000FC6D0000}"/>
    <cellStyle name="표준 4 5 4 2 6" xfId="28157" xr:uid="{00000000-0005-0000-0000-0000FD6D0000}"/>
    <cellStyle name="표준 4 5 4 2 6 2" xfId="28158" xr:uid="{00000000-0005-0000-0000-0000FE6D0000}"/>
    <cellStyle name="표준 4 5 4 2 7" xfId="28159" xr:uid="{00000000-0005-0000-0000-0000FF6D0000}"/>
    <cellStyle name="표준 4 5 4 2 8" xfId="28160" xr:uid="{00000000-0005-0000-0000-0000006E0000}"/>
    <cellStyle name="표준 4 5 4 3" xfId="28161" xr:uid="{00000000-0005-0000-0000-0000016E0000}"/>
    <cellStyle name="표준 4 5 4 3 2" xfId="28162" xr:uid="{00000000-0005-0000-0000-0000026E0000}"/>
    <cellStyle name="표준 4 5 4 3 2 2" xfId="28163" xr:uid="{00000000-0005-0000-0000-0000036E0000}"/>
    <cellStyle name="표준 4 5 4 3 2 2 2" xfId="28164" xr:uid="{00000000-0005-0000-0000-0000046E0000}"/>
    <cellStyle name="표준 4 5 4 3 2 3" xfId="28165" xr:uid="{00000000-0005-0000-0000-0000056E0000}"/>
    <cellStyle name="표준 4 5 4 3 3" xfId="28166" xr:uid="{00000000-0005-0000-0000-0000066E0000}"/>
    <cellStyle name="표준 4 5 4 3 3 2" xfId="28167" xr:uid="{00000000-0005-0000-0000-0000076E0000}"/>
    <cellStyle name="표준 4 5 4 3 3 2 2" xfId="28168" xr:uid="{00000000-0005-0000-0000-0000086E0000}"/>
    <cellStyle name="표준 4 5 4 3 3 3" xfId="28169" xr:uid="{00000000-0005-0000-0000-0000096E0000}"/>
    <cellStyle name="표준 4 5 4 3 4" xfId="28170" xr:uid="{00000000-0005-0000-0000-00000A6E0000}"/>
    <cellStyle name="표준 4 5 4 3 4 2" xfId="28171" xr:uid="{00000000-0005-0000-0000-00000B6E0000}"/>
    <cellStyle name="표준 4 5 4 3 4 2 2" xfId="28172" xr:uid="{00000000-0005-0000-0000-00000C6E0000}"/>
    <cellStyle name="표준 4 5 4 3 4 3" xfId="28173" xr:uid="{00000000-0005-0000-0000-00000D6E0000}"/>
    <cellStyle name="표준 4 5 4 3 5" xfId="28174" xr:uid="{00000000-0005-0000-0000-00000E6E0000}"/>
    <cellStyle name="표준 4 5 4 3 5 2" xfId="28175" xr:uid="{00000000-0005-0000-0000-00000F6E0000}"/>
    <cellStyle name="표준 4 5 4 3 6" xfId="28176" xr:uid="{00000000-0005-0000-0000-0000106E0000}"/>
    <cellStyle name="표준 4 5 4 4" xfId="28177" xr:uid="{00000000-0005-0000-0000-0000116E0000}"/>
    <cellStyle name="표준 4 5 4 4 2" xfId="28178" xr:uid="{00000000-0005-0000-0000-0000126E0000}"/>
    <cellStyle name="표준 4 5 4 4 2 2" xfId="28179" xr:uid="{00000000-0005-0000-0000-0000136E0000}"/>
    <cellStyle name="표준 4 5 4 4 3" xfId="28180" xr:uid="{00000000-0005-0000-0000-0000146E0000}"/>
    <cellStyle name="표준 4 5 4 5" xfId="28181" xr:uid="{00000000-0005-0000-0000-0000156E0000}"/>
    <cellStyle name="표준 4 5 4 5 2" xfId="28182" xr:uid="{00000000-0005-0000-0000-0000166E0000}"/>
    <cellStyle name="표준 4 5 4 5 2 2" xfId="28183" xr:uid="{00000000-0005-0000-0000-0000176E0000}"/>
    <cellStyle name="표준 4 5 4 5 3" xfId="28184" xr:uid="{00000000-0005-0000-0000-0000186E0000}"/>
    <cellStyle name="표준 4 5 4 6" xfId="28185" xr:uid="{00000000-0005-0000-0000-0000196E0000}"/>
    <cellStyle name="표준 4 5 4 6 2" xfId="28186" xr:uid="{00000000-0005-0000-0000-00001A6E0000}"/>
    <cellStyle name="표준 4 5 4 6 2 2" xfId="28187" xr:uid="{00000000-0005-0000-0000-00001B6E0000}"/>
    <cellStyle name="표준 4 5 4 6 3" xfId="28188" xr:uid="{00000000-0005-0000-0000-00001C6E0000}"/>
    <cellStyle name="표준 4 5 4 7" xfId="28189" xr:uid="{00000000-0005-0000-0000-00001D6E0000}"/>
    <cellStyle name="표준 4 5 4 7 2" xfId="28190" xr:uid="{00000000-0005-0000-0000-00001E6E0000}"/>
    <cellStyle name="표준 4 5 4 7 2 2" xfId="28191" xr:uid="{00000000-0005-0000-0000-00001F6E0000}"/>
    <cellStyle name="표준 4 5 4 7 3" xfId="28192" xr:uid="{00000000-0005-0000-0000-0000206E0000}"/>
    <cellStyle name="표준 4 5 4 8" xfId="28193" xr:uid="{00000000-0005-0000-0000-0000216E0000}"/>
    <cellStyle name="표준 4 5 4 8 2" xfId="28194" xr:uid="{00000000-0005-0000-0000-0000226E0000}"/>
    <cellStyle name="표준 4 5 4 9" xfId="28195" xr:uid="{00000000-0005-0000-0000-0000236E0000}"/>
    <cellStyle name="표준 4 5 5" xfId="28196" xr:uid="{00000000-0005-0000-0000-0000246E0000}"/>
    <cellStyle name="표준 4 5 5 2" xfId="28197" xr:uid="{00000000-0005-0000-0000-0000256E0000}"/>
    <cellStyle name="표준 4 5 5 2 2" xfId="28198" xr:uid="{00000000-0005-0000-0000-0000266E0000}"/>
    <cellStyle name="표준 4 5 5 2 2 2" xfId="28199" xr:uid="{00000000-0005-0000-0000-0000276E0000}"/>
    <cellStyle name="표준 4 5 5 2 2 2 2" xfId="28200" xr:uid="{00000000-0005-0000-0000-0000286E0000}"/>
    <cellStyle name="표준 4 5 5 2 2 3" xfId="28201" xr:uid="{00000000-0005-0000-0000-0000296E0000}"/>
    <cellStyle name="표준 4 5 5 2 3" xfId="28202" xr:uid="{00000000-0005-0000-0000-00002A6E0000}"/>
    <cellStyle name="표준 4 5 5 2 3 2" xfId="28203" xr:uid="{00000000-0005-0000-0000-00002B6E0000}"/>
    <cellStyle name="표준 4 5 5 2 3 2 2" xfId="28204" xr:uid="{00000000-0005-0000-0000-00002C6E0000}"/>
    <cellStyle name="표준 4 5 5 2 3 3" xfId="28205" xr:uid="{00000000-0005-0000-0000-00002D6E0000}"/>
    <cellStyle name="표준 4 5 5 2 4" xfId="28206" xr:uid="{00000000-0005-0000-0000-00002E6E0000}"/>
    <cellStyle name="표준 4 5 5 2 4 2" xfId="28207" xr:uid="{00000000-0005-0000-0000-00002F6E0000}"/>
    <cellStyle name="표준 4 5 5 2 4 2 2" xfId="28208" xr:uid="{00000000-0005-0000-0000-0000306E0000}"/>
    <cellStyle name="표준 4 5 5 2 4 3" xfId="28209" xr:uid="{00000000-0005-0000-0000-0000316E0000}"/>
    <cellStyle name="표준 4 5 5 2 5" xfId="28210" xr:uid="{00000000-0005-0000-0000-0000326E0000}"/>
    <cellStyle name="표준 4 5 5 2 5 2" xfId="28211" xr:uid="{00000000-0005-0000-0000-0000336E0000}"/>
    <cellStyle name="표준 4 5 5 2 6" xfId="28212" xr:uid="{00000000-0005-0000-0000-0000346E0000}"/>
    <cellStyle name="표준 4 5 5 3" xfId="28213" xr:uid="{00000000-0005-0000-0000-0000356E0000}"/>
    <cellStyle name="표준 4 5 5 3 2" xfId="28214" xr:uid="{00000000-0005-0000-0000-0000366E0000}"/>
    <cellStyle name="표준 4 5 5 3 2 2" xfId="28215" xr:uid="{00000000-0005-0000-0000-0000376E0000}"/>
    <cellStyle name="표준 4 5 5 3 3" xfId="28216" xr:uid="{00000000-0005-0000-0000-0000386E0000}"/>
    <cellStyle name="표준 4 5 5 4" xfId="28217" xr:uid="{00000000-0005-0000-0000-0000396E0000}"/>
    <cellStyle name="표준 4 5 5 4 2" xfId="28218" xr:uid="{00000000-0005-0000-0000-00003A6E0000}"/>
    <cellStyle name="표준 4 5 5 4 2 2" xfId="28219" xr:uid="{00000000-0005-0000-0000-00003B6E0000}"/>
    <cellStyle name="표준 4 5 5 4 3" xfId="28220" xr:uid="{00000000-0005-0000-0000-00003C6E0000}"/>
    <cellStyle name="표준 4 5 5 5" xfId="28221" xr:uid="{00000000-0005-0000-0000-00003D6E0000}"/>
    <cellStyle name="표준 4 5 5 5 2" xfId="28222" xr:uid="{00000000-0005-0000-0000-00003E6E0000}"/>
    <cellStyle name="표준 4 5 5 5 2 2" xfId="28223" xr:uid="{00000000-0005-0000-0000-00003F6E0000}"/>
    <cellStyle name="표준 4 5 5 5 3" xfId="28224" xr:uid="{00000000-0005-0000-0000-0000406E0000}"/>
    <cellStyle name="표준 4 5 5 6" xfId="28225" xr:uid="{00000000-0005-0000-0000-0000416E0000}"/>
    <cellStyle name="표준 4 5 5 6 2" xfId="28226" xr:uid="{00000000-0005-0000-0000-0000426E0000}"/>
    <cellStyle name="표준 4 5 5 7" xfId="28227" xr:uid="{00000000-0005-0000-0000-0000436E0000}"/>
    <cellStyle name="표준 4 5 5 8" xfId="28228" xr:uid="{00000000-0005-0000-0000-0000446E0000}"/>
    <cellStyle name="표준 4 5 6" xfId="28229" xr:uid="{00000000-0005-0000-0000-0000456E0000}"/>
    <cellStyle name="표준 4 5 6 2" xfId="28230" xr:uid="{00000000-0005-0000-0000-0000466E0000}"/>
    <cellStyle name="표준 4 5 6 2 2" xfId="28231" xr:uid="{00000000-0005-0000-0000-0000476E0000}"/>
    <cellStyle name="표준 4 5 6 2 2 2" xfId="28232" xr:uid="{00000000-0005-0000-0000-0000486E0000}"/>
    <cellStyle name="표준 4 5 6 2 3" xfId="28233" xr:uid="{00000000-0005-0000-0000-0000496E0000}"/>
    <cellStyle name="표준 4 5 6 3" xfId="28234" xr:uid="{00000000-0005-0000-0000-00004A6E0000}"/>
    <cellStyle name="표준 4 5 6 3 2" xfId="28235" xr:uid="{00000000-0005-0000-0000-00004B6E0000}"/>
    <cellStyle name="표준 4 5 6 3 2 2" xfId="28236" xr:uid="{00000000-0005-0000-0000-00004C6E0000}"/>
    <cellStyle name="표준 4 5 6 3 3" xfId="28237" xr:uid="{00000000-0005-0000-0000-00004D6E0000}"/>
    <cellStyle name="표준 4 5 6 4" xfId="28238" xr:uid="{00000000-0005-0000-0000-00004E6E0000}"/>
    <cellStyle name="표준 4 5 6 4 2" xfId="28239" xr:uid="{00000000-0005-0000-0000-00004F6E0000}"/>
    <cellStyle name="표준 4 5 6 4 2 2" xfId="28240" xr:uid="{00000000-0005-0000-0000-0000506E0000}"/>
    <cellStyle name="표준 4 5 6 4 3" xfId="28241" xr:uid="{00000000-0005-0000-0000-0000516E0000}"/>
    <cellStyle name="표준 4 5 6 5" xfId="28242" xr:uid="{00000000-0005-0000-0000-0000526E0000}"/>
    <cellStyle name="표준 4 5 6 5 2" xfId="28243" xr:uid="{00000000-0005-0000-0000-0000536E0000}"/>
    <cellStyle name="표준 4 5 6 6" xfId="28244" xr:uid="{00000000-0005-0000-0000-0000546E0000}"/>
    <cellStyle name="표준 4 5 7" xfId="28245" xr:uid="{00000000-0005-0000-0000-0000556E0000}"/>
    <cellStyle name="표준 4 5 7 2" xfId="28246" xr:uid="{00000000-0005-0000-0000-0000566E0000}"/>
    <cellStyle name="표준 4 5 7 2 2" xfId="28247" xr:uid="{00000000-0005-0000-0000-0000576E0000}"/>
    <cellStyle name="표준 4 5 7 2 2 2" xfId="28248" xr:uid="{00000000-0005-0000-0000-0000586E0000}"/>
    <cellStyle name="표준 4 5 7 2 3" xfId="28249" xr:uid="{00000000-0005-0000-0000-0000596E0000}"/>
    <cellStyle name="표준 4 5 7 3" xfId="28250" xr:uid="{00000000-0005-0000-0000-00005A6E0000}"/>
    <cellStyle name="표준 4 5 7 3 2" xfId="28251" xr:uid="{00000000-0005-0000-0000-00005B6E0000}"/>
    <cellStyle name="표준 4 5 7 3 2 2" xfId="28252" xr:uid="{00000000-0005-0000-0000-00005C6E0000}"/>
    <cellStyle name="표준 4 5 7 3 3" xfId="28253" xr:uid="{00000000-0005-0000-0000-00005D6E0000}"/>
    <cellStyle name="표준 4 5 7 4" xfId="28254" xr:uid="{00000000-0005-0000-0000-00005E6E0000}"/>
    <cellStyle name="표준 4 5 7 4 2" xfId="28255" xr:uid="{00000000-0005-0000-0000-00005F6E0000}"/>
    <cellStyle name="표준 4 5 7 4 2 2" xfId="28256" xr:uid="{00000000-0005-0000-0000-0000606E0000}"/>
    <cellStyle name="표준 4 5 7 4 3" xfId="28257" xr:uid="{00000000-0005-0000-0000-0000616E0000}"/>
    <cellStyle name="표준 4 5 7 5" xfId="28258" xr:uid="{00000000-0005-0000-0000-0000626E0000}"/>
    <cellStyle name="표준 4 5 7 5 2" xfId="28259" xr:uid="{00000000-0005-0000-0000-0000636E0000}"/>
    <cellStyle name="표준 4 5 7 6" xfId="28260" xr:uid="{00000000-0005-0000-0000-0000646E0000}"/>
    <cellStyle name="표준 4 5 8" xfId="28261" xr:uid="{00000000-0005-0000-0000-0000656E0000}"/>
    <cellStyle name="표준 4 5 8 2" xfId="28262" xr:uid="{00000000-0005-0000-0000-0000666E0000}"/>
    <cellStyle name="표준 4 5 8 2 2" xfId="28263" xr:uid="{00000000-0005-0000-0000-0000676E0000}"/>
    <cellStyle name="표준 4 5 8 3" xfId="28264" xr:uid="{00000000-0005-0000-0000-0000686E0000}"/>
    <cellStyle name="표준 4 5 9" xfId="28265" xr:uid="{00000000-0005-0000-0000-0000696E0000}"/>
    <cellStyle name="표준 4 5 9 2" xfId="28266" xr:uid="{00000000-0005-0000-0000-00006A6E0000}"/>
    <cellStyle name="표준 4 5 9 2 2" xfId="28267" xr:uid="{00000000-0005-0000-0000-00006B6E0000}"/>
    <cellStyle name="표준 4 5 9 3" xfId="28268" xr:uid="{00000000-0005-0000-0000-00006C6E0000}"/>
    <cellStyle name="표준 4 6" xfId="28269" xr:uid="{00000000-0005-0000-0000-00006D6E0000}"/>
    <cellStyle name="표준 4 6 10" xfId="28270" xr:uid="{00000000-0005-0000-0000-00006E6E0000}"/>
    <cellStyle name="표준 4 6 10 2" xfId="28271" xr:uid="{00000000-0005-0000-0000-00006F6E0000}"/>
    <cellStyle name="표준 4 6 10 2 2" xfId="28272" xr:uid="{00000000-0005-0000-0000-0000706E0000}"/>
    <cellStyle name="표준 4 6 10 3" xfId="28273" xr:uid="{00000000-0005-0000-0000-0000716E0000}"/>
    <cellStyle name="표준 4 6 11" xfId="28274" xr:uid="{00000000-0005-0000-0000-0000726E0000}"/>
    <cellStyle name="표준 4 6 11 2" xfId="28275" xr:uid="{00000000-0005-0000-0000-0000736E0000}"/>
    <cellStyle name="표준 4 6 11 2 2" xfId="28276" xr:uid="{00000000-0005-0000-0000-0000746E0000}"/>
    <cellStyle name="표준 4 6 11 3" xfId="28277" xr:uid="{00000000-0005-0000-0000-0000756E0000}"/>
    <cellStyle name="표준 4 6 12" xfId="28278" xr:uid="{00000000-0005-0000-0000-0000766E0000}"/>
    <cellStyle name="표준 4 6 12 2" xfId="28279" xr:uid="{00000000-0005-0000-0000-0000776E0000}"/>
    <cellStyle name="표준 4 6 13" xfId="28280" xr:uid="{00000000-0005-0000-0000-0000786E0000}"/>
    <cellStyle name="표준 4 6 14" xfId="28281" xr:uid="{00000000-0005-0000-0000-0000796E0000}"/>
    <cellStyle name="표준 4 6 2" xfId="28282" xr:uid="{00000000-0005-0000-0000-00007A6E0000}"/>
    <cellStyle name="표준 4 6 2 10" xfId="28283" xr:uid="{00000000-0005-0000-0000-00007B6E0000}"/>
    <cellStyle name="표준 4 6 2 11" xfId="28284" xr:uid="{00000000-0005-0000-0000-00007C6E0000}"/>
    <cellStyle name="표준 4 6 2 2" xfId="28285" xr:uid="{00000000-0005-0000-0000-00007D6E0000}"/>
    <cellStyle name="표준 4 6 2 2 2" xfId="28286" xr:uid="{00000000-0005-0000-0000-00007E6E0000}"/>
    <cellStyle name="표준 4 6 2 2 2 2" xfId="28287" xr:uid="{00000000-0005-0000-0000-00007F6E0000}"/>
    <cellStyle name="표준 4 6 2 2 2 2 2" xfId="28288" xr:uid="{00000000-0005-0000-0000-0000806E0000}"/>
    <cellStyle name="표준 4 6 2 2 2 2 2 2" xfId="28289" xr:uid="{00000000-0005-0000-0000-0000816E0000}"/>
    <cellStyle name="표준 4 6 2 2 2 2 3" xfId="28290" xr:uid="{00000000-0005-0000-0000-0000826E0000}"/>
    <cellStyle name="표준 4 6 2 2 2 3" xfId="28291" xr:uid="{00000000-0005-0000-0000-0000836E0000}"/>
    <cellStyle name="표준 4 6 2 2 2 3 2" xfId="28292" xr:uid="{00000000-0005-0000-0000-0000846E0000}"/>
    <cellStyle name="표준 4 6 2 2 2 3 2 2" xfId="28293" xr:uid="{00000000-0005-0000-0000-0000856E0000}"/>
    <cellStyle name="표준 4 6 2 2 2 3 3" xfId="28294" xr:uid="{00000000-0005-0000-0000-0000866E0000}"/>
    <cellStyle name="표준 4 6 2 2 2 4" xfId="28295" xr:uid="{00000000-0005-0000-0000-0000876E0000}"/>
    <cellStyle name="표준 4 6 2 2 2 4 2" xfId="28296" xr:uid="{00000000-0005-0000-0000-0000886E0000}"/>
    <cellStyle name="표준 4 6 2 2 2 4 2 2" xfId="28297" xr:uid="{00000000-0005-0000-0000-0000896E0000}"/>
    <cellStyle name="표준 4 6 2 2 2 4 3" xfId="28298" xr:uid="{00000000-0005-0000-0000-00008A6E0000}"/>
    <cellStyle name="표준 4 6 2 2 2 5" xfId="28299" xr:uid="{00000000-0005-0000-0000-00008B6E0000}"/>
    <cellStyle name="표준 4 6 2 2 2 5 2" xfId="28300" xr:uid="{00000000-0005-0000-0000-00008C6E0000}"/>
    <cellStyle name="표준 4 6 2 2 2 6" xfId="28301" xr:uid="{00000000-0005-0000-0000-00008D6E0000}"/>
    <cellStyle name="표준 4 6 2 2 3" xfId="28302" xr:uid="{00000000-0005-0000-0000-00008E6E0000}"/>
    <cellStyle name="표준 4 6 2 2 3 2" xfId="28303" xr:uid="{00000000-0005-0000-0000-00008F6E0000}"/>
    <cellStyle name="표준 4 6 2 2 3 2 2" xfId="28304" xr:uid="{00000000-0005-0000-0000-0000906E0000}"/>
    <cellStyle name="표준 4 6 2 2 3 3" xfId="28305" xr:uid="{00000000-0005-0000-0000-0000916E0000}"/>
    <cellStyle name="표준 4 6 2 2 4" xfId="28306" xr:uid="{00000000-0005-0000-0000-0000926E0000}"/>
    <cellStyle name="표준 4 6 2 2 4 2" xfId="28307" xr:uid="{00000000-0005-0000-0000-0000936E0000}"/>
    <cellStyle name="표준 4 6 2 2 4 2 2" xfId="28308" xr:uid="{00000000-0005-0000-0000-0000946E0000}"/>
    <cellStyle name="표준 4 6 2 2 4 3" xfId="28309" xr:uid="{00000000-0005-0000-0000-0000956E0000}"/>
    <cellStyle name="표준 4 6 2 2 5" xfId="28310" xr:uid="{00000000-0005-0000-0000-0000966E0000}"/>
    <cellStyle name="표준 4 6 2 2 5 2" xfId="28311" xr:uid="{00000000-0005-0000-0000-0000976E0000}"/>
    <cellStyle name="표준 4 6 2 2 5 2 2" xfId="28312" xr:uid="{00000000-0005-0000-0000-0000986E0000}"/>
    <cellStyle name="표준 4 6 2 2 5 3" xfId="28313" xr:uid="{00000000-0005-0000-0000-0000996E0000}"/>
    <cellStyle name="표준 4 6 2 2 6" xfId="28314" xr:uid="{00000000-0005-0000-0000-00009A6E0000}"/>
    <cellStyle name="표준 4 6 2 2 6 2" xfId="28315" xr:uid="{00000000-0005-0000-0000-00009B6E0000}"/>
    <cellStyle name="표준 4 6 2 2 6 2 2" xfId="28316" xr:uid="{00000000-0005-0000-0000-00009C6E0000}"/>
    <cellStyle name="표준 4 6 2 2 6 3" xfId="28317" xr:uid="{00000000-0005-0000-0000-00009D6E0000}"/>
    <cellStyle name="표준 4 6 2 2 7" xfId="28318" xr:uid="{00000000-0005-0000-0000-00009E6E0000}"/>
    <cellStyle name="표준 4 6 2 2 7 2" xfId="28319" xr:uid="{00000000-0005-0000-0000-00009F6E0000}"/>
    <cellStyle name="표준 4 6 2 2 8" xfId="28320" xr:uid="{00000000-0005-0000-0000-0000A06E0000}"/>
    <cellStyle name="표준 4 6 2 2 9" xfId="28321" xr:uid="{00000000-0005-0000-0000-0000A16E0000}"/>
    <cellStyle name="표준 4 6 2 3" xfId="28322" xr:uid="{00000000-0005-0000-0000-0000A26E0000}"/>
    <cellStyle name="표준 4 6 2 3 2" xfId="28323" xr:uid="{00000000-0005-0000-0000-0000A36E0000}"/>
    <cellStyle name="표준 4 6 2 3 2 2" xfId="28324" xr:uid="{00000000-0005-0000-0000-0000A46E0000}"/>
    <cellStyle name="표준 4 6 2 3 2 2 2" xfId="28325" xr:uid="{00000000-0005-0000-0000-0000A56E0000}"/>
    <cellStyle name="표준 4 6 2 3 2 3" xfId="28326" xr:uid="{00000000-0005-0000-0000-0000A66E0000}"/>
    <cellStyle name="표준 4 6 2 3 3" xfId="28327" xr:uid="{00000000-0005-0000-0000-0000A76E0000}"/>
    <cellStyle name="표준 4 6 2 3 3 2" xfId="28328" xr:uid="{00000000-0005-0000-0000-0000A86E0000}"/>
    <cellStyle name="표준 4 6 2 3 3 2 2" xfId="28329" xr:uid="{00000000-0005-0000-0000-0000A96E0000}"/>
    <cellStyle name="표준 4 6 2 3 3 3" xfId="28330" xr:uid="{00000000-0005-0000-0000-0000AA6E0000}"/>
    <cellStyle name="표준 4 6 2 3 4" xfId="28331" xr:uid="{00000000-0005-0000-0000-0000AB6E0000}"/>
    <cellStyle name="표준 4 6 2 3 4 2" xfId="28332" xr:uid="{00000000-0005-0000-0000-0000AC6E0000}"/>
    <cellStyle name="표준 4 6 2 3 4 2 2" xfId="28333" xr:uid="{00000000-0005-0000-0000-0000AD6E0000}"/>
    <cellStyle name="표준 4 6 2 3 4 3" xfId="28334" xr:uid="{00000000-0005-0000-0000-0000AE6E0000}"/>
    <cellStyle name="표준 4 6 2 3 5" xfId="28335" xr:uid="{00000000-0005-0000-0000-0000AF6E0000}"/>
    <cellStyle name="표준 4 6 2 3 5 2" xfId="28336" xr:uid="{00000000-0005-0000-0000-0000B06E0000}"/>
    <cellStyle name="표준 4 6 2 3 6" xfId="28337" xr:uid="{00000000-0005-0000-0000-0000B16E0000}"/>
    <cellStyle name="표준 4 6 2 4" xfId="28338" xr:uid="{00000000-0005-0000-0000-0000B26E0000}"/>
    <cellStyle name="표준 4 6 2 4 2" xfId="28339" xr:uid="{00000000-0005-0000-0000-0000B36E0000}"/>
    <cellStyle name="표준 4 6 2 4 2 2" xfId="28340" xr:uid="{00000000-0005-0000-0000-0000B46E0000}"/>
    <cellStyle name="표준 4 6 2 4 2 2 2" xfId="28341" xr:uid="{00000000-0005-0000-0000-0000B56E0000}"/>
    <cellStyle name="표준 4 6 2 4 2 3" xfId="28342" xr:uid="{00000000-0005-0000-0000-0000B66E0000}"/>
    <cellStyle name="표준 4 6 2 4 3" xfId="28343" xr:uid="{00000000-0005-0000-0000-0000B76E0000}"/>
    <cellStyle name="표준 4 6 2 4 3 2" xfId="28344" xr:uid="{00000000-0005-0000-0000-0000B86E0000}"/>
    <cellStyle name="표준 4 6 2 4 3 2 2" xfId="28345" xr:uid="{00000000-0005-0000-0000-0000B96E0000}"/>
    <cellStyle name="표준 4 6 2 4 3 3" xfId="28346" xr:uid="{00000000-0005-0000-0000-0000BA6E0000}"/>
    <cellStyle name="표준 4 6 2 4 4" xfId="28347" xr:uid="{00000000-0005-0000-0000-0000BB6E0000}"/>
    <cellStyle name="표준 4 6 2 4 4 2" xfId="28348" xr:uid="{00000000-0005-0000-0000-0000BC6E0000}"/>
    <cellStyle name="표준 4 6 2 4 4 2 2" xfId="28349" xr:uid="{00000000-0005-0000-0000-0000BD6E0000}"/>
    <cellStyle name="표준 4 6 2 4 4 3" xfId="28350" xr:uid="{00000000-0005-0000-0000-0000BE6E0000}"/>
    <cellStyle name="표준 4 6 2 4 5" xfId="28351" xr:uid="{00000000-0005-0000-0000-0000BF6E0000}"/>
    <cellStyle name="표준 4 6 2 4 5 2" xfId="28352" xr:uid="{00000000-0005-0000-0000-0000C06E0000}"/>
    <cellStyle name="표준 4 6 2 4 6" xfId="28353" xr:uid="{00000000-0005-0000-0000-0000C16E0000}"/>
    <cellStyle name="표준 4 6 2 5" xfId="28354" xr:uid="{00000000-0005-0000-0000-0000C26E0000}"/>
    <cellStyle name="표준 4 6 2 5 2" xfId="28355" xr:uid="{00000000-0005-0000-0000-0000C36E0000}"/>
    <cellStyle name="표준 4 6 2 5 2 2" xfId="28356" xr:uid="{00000000-0005-0000-0000-0000C46E0000}"/>
    <cellStyle name="표준 4 6 2 5 3" xfId="28357" xr:uid="{00000000-0005-0000-0000-0000C56E0000}"/>
    <cellStyle name="표준 4 6 2 6" xfId="28358" xr:uid="{00000000-0005-0000-0000-0000C66E0000}"/>
    <cellStyle name="표준 4 6 2 6 2" xfId="28359" xr:uid="{00000000-0005-0000-0000-0000C76E0000}"/>
    <cellStyle name="표준 4 6 2 6 2 2" xfId="28360" xr:uid="{00000000-0005-0000-0000-0000C86E0000}"/>
    <cellStyle name="표준 4 6 2 6 3" xfId="28361" xr:uid="{00000000-0005-0000-0000-0000C96E0000}"/>
    <cellStyle name="표준 4 6 2 7" xfId="28362" xr:uid="{00000000-0005-0000-0000-0000CA6E0000}"/>
    <cellStyle name="표준 4 6 2 7 2" xfId="28363" xr:uid="{00000000-0005-0000-0000-0000CB6E0000}"/>
    <cellStyle name="표준 4 6 2 7 2 2" xfId="28364" xr:uid="{00000000-0005-0000-0000-0000CC6E0000}"/>
    <cellStyle name="표준 4 6 2 7 3" xfId="28365" xr:uid="{00000000-0005-0000-0000-0000CD6E0000}"/>
    <cellStyle name="표준 4 6 2 8" xfId="28366" xr:uid="{00000000-0005-0000-0000-0000CE6E0000}"/>
    <cellStyle name="표준 4 6 2 8 2" xfId="28367" xr:uid="{00000000-0005-0000-0000-0000CF6E0000}"/>
    <cellStyle name="표준 4 6 2 8 2 2" xfId="28368" xr:uid="{00000000-0005-0000-0000-0000D06E0000}"/>
    <cellStyle name="표준 4 6 2 8 3" xfId="28369" xr:uid="{00000000-0005-0000-0000-0000D16E0000}"/>
    <cellStyle name="표준 4 6 2 9" xfId="28370" xr:uid="{00000000-0005-0000-0000-0000D26E0000}"/>
    <cellStyle name="표준 4 6 2 9 2" xfId="28371" xr:uid="{00000000-0005-0000-0000-0000D36E0000}"/>
    <cellStyle name="표준 4 6 3" xfId="28372" xr:uid="{00000000-0005-0000-0000-0000D46E0000}"/>
    <cellStyle name="표준 4 6 3 10" xfId="28373" xr:uid="{00000000-0005-0000-0000-0000D56E0000}"/>
    <cellStyle name="표준 4 6 3 11" xfId="28374" xr:uid="{00000000-0005-0000-0000-0000D66E0000}"/>
    <cellStyle name="표준 4 6 3 2" xfId="28375" xr:uid="{00000000-0005-0000-0000-0000D76E0000}"/>
    <cellStyle name="표준 4 6 3 2 2" xfId="28376" xr:uid="{00000000-0005-0000-0000-0000D86E0000}"/>
    <cellStyle name="표준 4 6 3 2 2 2" xfId="28377" xr:uid="{00000000-0005-0000-0000-0000D96E0000}"/>
    <cellStyle name="표준 4 6 3 2 2 2 2" xfId="28378" xr:uid="{00000000-0005-0000-0000-0000DA6E0000}"/>
    <cellStyle name="표준 4 6 3 2 2 2 2 2" xfId="28379" xr:uid="{00000000-0005-0000-0000-0000DB6E0000}"/>
    <cellStyle name="표준 4 6 3 2 2 2 3" xfId="28380" xr:uid="{00000000-0005-0000-0000-0000DC6E0000}"/>
    <cellStyle name="표준 4 6 3 2 2 3" xfId="28381" xr:uid="{00000000-0005-0000-0000-0000DD6E0000}"/>
    <cellStyle name="표준 4 6 3 2 2 3 2" xfId="28382" xr:uid="{00000000-0005-0000-0000-0000DE6E0000}"/>
    <cellStyle name="표준 4 6 3 2 2 3 2 2" xfId="28383" xr:uid="{00000000-0005-0000-0000-0000DF6E0000}"/>
    <cellStyle name="표준 4 6 3 2 2 3 3" xfId="28384" xr:uid="{00000000-0005-0000-0000-0000E06E0000}"/>
    <cellStyle name="표준 4 6 3 2 2 4" xfId="28385" xr:uid="{00000000-0005-0000-0000-0000E16E0000}"/>
    <cellStyle name="표준 4 6 3 2 2 4 2" xfId="28386" xr:uid="{00000000-0005-0000-0000-0000E26E0000}"/>
    <cellStyle name="표준 4 6 3 2 2 4 2 2" xfId="28387" xr:uid="{00000000-0005-0000-0000-0000E36E0000}"/>
    <cellStyle name="표준 4 6 3 2 2 4 3" xfId="28388" xr:uid="{00000000-0005-0000-0000-0000E46E0000}"/>
    <cellStyle name="표준 4 6 3 2 2 5" xfId="28389" xr:uid="{00000000-0005-0000-0000-0000E56E0000}"/>
    <cellStyle name="표준 4 6 3 2 2 5 2" xfId="28390" xr:uid="{00000000-0005-0000-0000-0000E66E0000}"/>
    <cellStyle name="표준 4 6 3 2 2 6" xfId="28391" xr:uid="{00000000-0005-0000-0000-0000E76E0000}"/>
    <cellStyle name="표준 4 6 3 2 3" xfId="28392" xr:uid="{00000000-0005-0000-0000-0000E86E0000}"/>
    <cellStyle name="표준 4 6 3 2 3 2" xfId="28393" xr:uid="{00000000-0005-0000-0000-0000E96E0000}"/>
    <cellStyle name="표준 4 6 3 2 3 2 2" xfId="28394" xr:uid="{00000000-0005-0000-0000-0000EA6E0000}"/>
    <cellStyle name="표준 4 6 3 2 3 3" xfId="28395" xr:uid="{00000000-0005-0000-0000-0000EB6E0000}"/>
    <cellStyle name="표준 4 6 3 2 4" xfId="28396" xr:uid="{00000000-0005-0000-0000-0000EC6E0000}"/>
    <cellStyle name="표준 4 6 3 2 4 2" xfId="28397" xr:uid="{00000000-0005-0000-0000-0000ED6E0000}"/>
    <cellStyle name="표준 4 6 3 2 4 2 2" xfId="28398" xr:uid="{00000000-0005-0000-0000-0000EE6E0000}"/>
    <cellStyle name="표준 4 6 3 2 4 3" xfId="28399" xr:uid="{00000000-0005-0000-0000-0000EF6E0000}"/>
    <cellStyle name="표준 4 6 3 2 5" xfId="28400" xr:uid="{00000000-0005-0000-0000-0000F06E0000}"/>
    <cellStyle name="표준 4 6 3 2 5 2" xfId="28401" xr:uid="{00000000-0005-0000-0000-0000F16E0000}"/>
    <cellStyle name="표준 4 6 3 2 5 2 2" xfId="28402" xr:uid="{00000000-0005-0000-0000-0000F26E0000}"/>
    <cellStyle name="표준 4 6 3 2 5 3" xfId="28403" xr:uid="{00000000-0005-0000-0000-0000F36E0000}"/>
    <cellStyle name="표준 4 6 3 2 6" xfId="28404" xr:uid="{00000000-0005-0000-0000-0000F46E0000}"/>
    <cellStyle name="표준 4 6 3 2 6 2" xfId="28405" xr:uid="{00000000-0005-0000-0000-0000F56E0000}"/>
    <cellStyle name="표준 4 6 3 2 6 2 2" xfId="28406" xr:uid="{00000000-0005-0000-0000-0000F66E0000}"/>
    <cellStyle name="표준 4 6 3 2 6 3" xfId="28407" xr:uid="{00000000-0005-0000-0000-0000F76E0000}"/>
    <cellStyle name="표준 4 6 3 2 7" xfId="28408" xr:uid="{00000000-0005-0000-0000-0000F86E0000}"/>
    <cellStyle name="표준 4 6 3 2 7 2" xfId="28409" xr:uid="{00000000-0005-0000-0000-0000F96E0000}"/>
    <cellStyle name="표준 4 6 3 2 8" xfId="28410" xr:uid="{00000000-0005-0000-0000-0000FA6E0000}"/>
    <cellStyle name="표준 4 6 3 2 9" xfId="28411" xr:uid="{00000000-0005-0000-0000-0000FB6E0000}"/>
    <cellStyle name="표준 4 6 3 3" xfId="28412" xr:uid="{00000000-0005-0000-0000-0000FC6E0000}"/>
    <cellStyle name="표준 4 6 3 3 2" xfId="28413" xr:uid="{00000000-0005-0000-0000-0000FD6E0000}"/>
    <cellStyle name="표준 4 6 3 3 2 2" xfId="28414" xr:uid="{00000000-0005-0000-0000-0000FE6E0000}"/>
    <cellStyle name="표준 4 6 3 3 2 2 2" xfId="28415" xr:uid="{00000000-0005-0000-0000-0000FF6E0000}"/>
    <cellStyle name="표준 4 6 3 3 2 3" xfId="28416" xr:uid="{00000000-0005-0000-0000-0000006F0000}"/>
    <cellStyle name="표준 4 6 3 3 3" xfId="28417" xr:uid="{00000000-0005-0000-0000-0000016F0000}"/>
    <cellStyle name="표준 4 6 3 3 3 2" xfId="28418" xr:uid="{00000000-0005-0000-0000-0000026F0000}"/>
    <cellStyle name="표준 4 6 3 3 3 2 2" xfId="28419" xr:uid="{00000000-0005-0000-0000-0000036F0000}"/>
    <cellStyle name="표준 4 6 3 3 3 3" xfId="28420" xr:uid="{00000000-0005-0000-0000-0000046F0000}"/>
    <cellStyle name="표준 4 6 3 3 4" xfId="28421" xr:uid="{00000000-0005-0000-0000-0000056F0000}"/>
    <cellStyle name="표준 4 6 3 3 4 2" xfId="28422" xr:uid="{00000000-0005-0000-0000-0000066F0000}"/>
    <cellStyle name="표준 4 6 3 3 4 2 2" xfId="28423" xr:uid="{00000000-0005-0000-0000-0000076F0000}"/>
    <cellStyle name="표준 4 6 3 3 4 3" xfId="28424" xr:uid="{00000000-0005-0000-0000-0000086F0000}"/>
    <cellStyle name="표준 4 6 3 3 5" xfId="28425" xr:uid="{00000000-0005-0000-0000-0000096F0000}"/>
    <cellStyle name="표준 4 6 3 3 5 2" xfId="28426" xr:uid="{00000000-0005-0000-0000-00000A6F0000}"/>
    <cellStyle name="표준 4 6 3 3 6" xfId="28427" xr:uid="{00000000-0005-0000-0000-00000B6F0000}"/>
    <cellStyle name="표준 4 6 3 4" xfId="28428" xr:uid="{00000000-0005-0000-0000-00000C6F0000}"/>
    <cellStyle name="표준 4 6 3 4 2" xfId="28429" xr:uid="{00000000-0005-0000-0000-00000D6F0000}"/>
    <cellStyle name="표준 4 6 3 4 2 2" xfId="28430" xr:uid="{00000000-0005-0000-0000-00000E6F0000}"/>
    <cellStyle name="표준 4 6 3 4 2 2 2" xfId="28431" xr:uid="{00000000-0005-0000-0000-00000F6F0000}"/>
    <cellStyle name="표준 4 6 3 4 2 3" xfId="28432" xr:uid="{00000000-0005-0000-0000-0000106F0000}"/>
    <cellStyle name="표준 4 6 3 4 3" xfId="28433" xr:uid="{00000000-0005-0000-0000-0000116F0000}"/>
    <cellStyle name="표준 4 6 3 4 3 2" xfId="28434" xr:uid="{00000000-0005-0000-0000-0000126F0000}"/>
    <cellStyle name="표준 4 6 3 4 3 2 2" xfId="28435" xr:uid="{00000000-0005-0000-0000-0000136F0000}"/>
    <cellStyle name="표준 4 6 3 4 3 3" xfId="28436" xr:uid="{00000000-0005-0000-0000-0000146F0000}"/>
    <cellStyle name="표준 4 6 3 4 4" xfId="28437" xr:uid="{00000000-0005-0000-0000-0000156F0000}"/>
    <cellStyle name="표준 4 6 3 4 4 2" xfId="28438" xr:uid="{00000000-0005-0000-0000-0000166F0000}"/>
    <cellStyle name="표준 4 6 3 4 4 2 2" xfId="28439" xr:uid="{00000000-0005-0000-0000-0000176F0000}"/>
    <cellStyle name="표준 4 6 3 4 4 3" xfId="28440" xr:uid="{00000000-0005-0000-0000-0000186F0000}"/>
    <cellStyle name="표준 4 6 3 4 5" xfId="28441" xr:uid="{00000000-0005-0000-0000-0000196F0000}"/>
    <cellStyle name="표준 4 6 3 4 5 2" xfId="28442" xr:uid="{00000000-0005-0000-0000-00001A6F0000}"/>
    <cellStyle name="표준 4 6 3 4 6" xfId="28443" xr:uid="{00000000-0005-0000-0000-00001B6F0000}"/>
    <cellStyle name="표준 4 6 3 5" xfId="28444" xr:uid="{00000000-0005-0000-0000-00001C6F0000}"/>
    <cellStyle name="표준 4 6 3 5 2" xfId="28445" xr:uid="{00000000-0005-0000-0000-00001D6F0000}"/>
    <cellStyle name="표준 4 6 3 5 2 2" xfId="28446" xr:uid="{00000000-0005-0000-0000-00001E6F0000}"/>
    <cellStyle name="표준 4 6 3 5 3" xfId="28447" xr:uid="{00000000-0005-0000-0000-00001F6F0000}"/>
    <cellStyle name="표준 4 6 3 6" xfId="28448" xr:uid="{00000000-0005-0000-0000-0000206F0000}"/>
    <cellStyle name="표준 4 6 3 6 2" xfId="28449" xr:uid="{00000000-0005-0000-0000-0000216F0000}"/>
    <cellStyle name="표준 4 6 3 6 2 2" xfId="28450" xr:uid="{00000000-0005-0000-0000-0000226F0000}"/>
    <cellStyle name="표준 4 6 3 6 3" xfId="28451" xr:uid="{00000000-0005-0000-0000-0000236F0000}"/>
    <cellStyle name="표준 4 6 3 7" xfId="28452" xr:uid="{00000000-0005-0000-0000-0000246F0000}"/>
    <cellStyle name="표준 4 6 3 7 2" xfId="28453" xr:uid="{00000000-0005-0000-0000-0000256F0000}"/>
    <cellStyle name="표준 4 6 3 7 2 2" xfId="28454" xr:uid="{00000000-0005-0000-0000-0000266F0000}"/>
    <cellStyle name="표준 4 6 3 7 3" xfId="28455" xr:uid="{00000000-0005-0000-0000-0000276F0000}"/>
    <cellStyle name="표준 4 6 3 8" xfId="28456" xr:uid="{00000000-0005-0000-0000-0000286F0000}"/>
    <cellStyle name="표준 4 6 3 8 2" xfId="28457" xr:uid="{00000000-0005-0000-0000-0000296F0000}"/>
    <cellStyle name="표준 4 6 3 8 2 2" xfId="28458" xr:uid="{00000000-0005-0000-0000-00002A6F0000}"/>
    <cellStyle name="표준 4 6 3 8 3" xfId="28459" xr:uid="{00000000-0005-0000-0000-00002B6F0000}"/>
    <cellStyle name="표준 4 6 3 9" xfId="28460" xr:uid="{00000000-0005-0000-0000-00002C6F0000}"/>
    <cellStyle name="표준 4 6 3 9 2" xfId="28461" xr:uid="{00000000-0005-0000-0000-00002D6F0000}"/>
    <cellStyle name="표준 4 6 4" xfId="28462" xr:uid="{00000000-0005-0000-0000-00002E6F0000}"/>
    <cellStyle name="표준 4 6 4 10" xfId="28463" xr:uid="{00000000-0005-0000-0000-00002F6F0000}"/>
    <cellStyle name="표준 4 6 4 2" xfId="28464" xr:uid="{00000000-0005-0000-0000-0000306F0000}"/>
    <cellStyle name="표준 4 6 4 2 2" xfId="28465" xr:uid="{00000000-0005-0000-0000-0000316F0000}"/>
    <cellStyle name="표준 4 6 4 2 2 2" xfId="28466" xr:uid="{00000000-0005-0000-0000-0000326F0000}"/>
    <cellStyle name="표준 4 6 4 2 2 2 2" xfId="28467" xr:uid="{00000000-0005-0000-0000-0000336F0000}"/>
    <cellStyle name="표준 4 6 4 2 2 2 2 2" xfId="28468" xr:uid="{00000000-0005-0000-0000-0000346F0000}"/>
    <cellStyle name="표준 4 6 4 2 2 2 3" xfId="28469" xr:uid="{00000000-0005-0000-0000-0000356F0000}"/>
    <cellStyle name="표준 4 6 4 2 2 3" xfId="28470" xr:uid="{00000000-0005-0000-0000-0000366F0000}"/>
    <cellStyle name="표준 4 6 4 2 2 3 2" xfId="28471" xr:uid="{00000000-0005-0000-0000-0000376F0000}"/>
    <cellStyle name="표준 4 6 4 2 2 3 2 2" xfId="28472" xr:uid="{00000000-0005-0000-0000-0000386F0000}"/>
    <cellStyle name="표준 4 6 4 2 2 3 3" xfId="28473" xr:uid="{00000000-0005-0000-0000-0000396F0000}"/>
    <cellStyle name="표준 4 6 4 2 2 4" xfId="28474" xr:uid="{00000000-0005-0000-0000-00003A6F0000}"/>
    <cellStyle name="표준 4 6 4 2 2 4 2" xfId="28475" xr:uid="{00000000-0005-0000-0000-00003B6F0000}"/>
    <cellStyle name="표준 4 6 4 2 2 4 2 2" xfId="28476" xr:uid="{00000000-0005-0000-0000-00003C6F0000}"/>
    <cellStyle name="표준 4 6 4 2 2 4 3" xfId="28477" xr:uid="{00000000-0005-0000-0000-00003D6F0000}"/>
    <cellStyle name="표준 4 6 4 2 2 5" xfId="28478" xr:uid="{00000000-0005-0000-0000-00003E6F0000}"/>
    <cellStyle name="표준 4 6 4 2 2 5 2" xfId="28479" xr:uid="{00000000-0005-0000-0000-00003F6F0000}"/>
    <cellStyle name="표준 4 6 4 2 2 6" xfId="28480" xr:uid="{00000000-0005-0000-0000-0000406F0000}"/>
    <cellStyle name="표준 4 6 4 2 3" xfId="28481" xr:uid="{00000000-0005-0000-0000-0000416F0000}"/>
    <cellStyle name="표준 4 6 4 2 3 2" xfId="28482" xr:uid="{00000000-0005-0000-0000-0000426F0000}"/>
    <cellStyle name="표준 4 6 4 2 3 2 2" xfId="28483" xr:uid="{00000000-0005-0000-0000-0000436F0000}"/>
    <cellStyle name="표준 4 6 4 2 3 3" xfId="28484" xr:uid="{00000000-0005-0000-0000-0000446F0000}"/>
    <cellStyle name="표준 4 6 4 2 4" xfId="28485" xr:uid="{00000000-0005-0000-0000-0000456F0000}"/>
    <cellStyle name="표준 4 6 4 2 4 2" xfId="28486" xr:uid="{00000000-0005-0000-0000-0000466F0000}"/>
    <cellStyle name="표준 4 6 4 2 4 2 2" xfId="28487" xr:uid="{00000000-0005-0000-0000-0000476F0000}"/>
    <cellStyle name="표준 4 6 4 2 4 3" xfId="28488" xr:uid="{00000000-0005-0000-0000-0000486F0000}"/>
    <cellStyle name="표준 4 6 4 2 5" xfId="28489" xr:uid="{00000000-0005-0000-0000-0000496F0000}"/>
    <cellStyle name="표준 4 6 4 2 5 2" xfId="28490" xr:uid="{00000000-0005-0000-0000-00004A6F0000}"/>
    <cellStyle name="표준 4 6 4 2 5 2 2" xfId="28491" xr:uid="{00000000-0005-0000-0000-00004B6F0000}"/>
    <cellStyle name="표준 4 6 4 2 5 3" xfId="28492" xr:uid="{00000000-0005-0000-0000-00004C6F0000}"/>
    <cellStyle name="표준 4 6 4 2 6" xfId="28493" xr:uid="{00000000-0005-0000-0000-00004D6F0000}"/>
    <cellStyle name="표준 4 6 4 2 6 2" xfId="28494" xr:uid="{00000000-0005-0000-0000-00004E6F0000}"/>
    <cellStyle name="표준 4 6 4 2 7" xfId="28495" xr:uid="{00000000-0005-0000-0000-00004F6F0000}"/>
    <cellStyle name="표준 4 6 4 2 8" xfId="28496" xr:uid="{00000000-0005-0000-0000-0000506F0000}"/>
    <cellStyle name="표준 4 6 4 3" xfId="28497" xr:uid="{00000000-0005-0000-0000-0000516F0000}"/>
    <cellStyle name="표준 4 6 4 3 2" xfId="28498" xr:uid="{00000000-0005-0000-0000-0000526F0000}"/>
    <cellStyle name="표준 4 6 4 3 2 2" xfId="28499" xr:uid="{00000000-0005-0000-0000-0000536F0000}"/>
    <cellStyle name="표준 4 6 4 3 2 2 2" xfId="28500" xr:uid="{00000000-0005-0000-0000-0000546F0000}"/>
    <cellStyle name="표준 4 6 4 3 2 3" xfId="28501" xr:uid="{00000000-0005-0000-0000-0000556F0000}"/>
    <cellStyle name="표준 4 6 4 3 3" xfId="28502" xr:uid="{00000000-0005-0000-0000-0000566F0000}"/>
    <cellStyle name="표준 4 6 4 3 3 2" xfId="28503" xr:uid="{00000000-0005-0000-0000-0000576F0000}"/>
    <cellStyle name="표준 4 6 4 3 3 2 2" xfId="28504" xr:uid="{00000000-0005-0000-0000-0000586F0000}"/>
    <cellStyle name="표준 4 6 4 3 3 3" xfId="28505" xr:uid="{00000000-0005-0000-0000-0000596F0000}"/>
    <cellStyle name="표준 4 6 4 3 4" xfId="28506" xr:uid="{00000000-0005-0000-0000-00005A6F0000}"/>
    <cellStyle name="표준 4 6 4 3 4 2" xfId="28507" xr:uid="{00000000-0005-0000-0000-00005B6F0000}"/>
    <cellStyle name="표준 4 6 4 3 4 2 2" xfId="28508" xr:uid="{00000000-0005-0000-0000-00005C6F0000}"/>
    <cellStyle name="표준 4 6 4 3 4 3" xfId="28509" xr:uid="{00000000-0005-0000-0000-00005D6F0000}"/>
    <cellStyle name="표준 4 6 4 3 5" xfId="28510" xr:uid="{00000000-0005-0000-0000-00005E6F0000}"/>
    <cellStyle name="표준 4 6 4 3 5 2" xfId="28511" xr:uid="{00000000-0005-0000-0000-00005F6F0000}"/>
    <cellStyle name="표준 4 6 4 3 6" xfId="28512" xr:uid="{00000000-0005-0000-0000-0000606F0000}"/>
    <cellStyle name="표준 4 6 4 4" xfId="28513" xr:uid="{00000000-0005-0000-0000-0000616F0000}"/>
    <cellStyle name="표준 4 6 4 4 2" xfId="28514" xr:uid="{00000000-0005-0000-0000-0000626F0000}"/>
    <cellStyle name="표준 4 6 4 4 2 2" xfId="28515" xr:uid="{00000000-0005-0000-0000-0000636F0000}"/>
    <cellStyle name="표준 4 6 4 4 3" xfId="28516" xr:uid="{00000000-0005-0000-0000-0000646F0000}"/>
    <cellStyle name="표준 4 6 4 5" xfId="28517" xr:uid="{00000000-0005-0000-0000-0000656F0000}"/>
    <cellStyle name="표준 4 6 4 5 2" xfId="28518" xr:uid="{00000000-0005-0000-0000-0000666F0000}"/>
    <cellStyle name="표준 4 6 4 5 2 2" xfId="28519" xr:uid="{00000000-0005-0000-0000-0000676F0000}"/>
    <cellStyle name="표준 4 6 4 5 3" xfId="28520" xr:uid="{00000000-0005-0000-0000-0000686F0000}"/>
    <cellStyle name="표준 4 6 4 6" xfId="28521" xr:uid="{00000000-0005-0000-0000-0000696F0000}"/>
    <cellStyle name="표준 4 6 4 6 2" xfId="28522" xr:uid="{00000000-0005-0000-0000-00006A6F0000}"/>
    <cellStyle name="표준 4 6 4 6 2 2" xfId="28523" xr:uid="{00000000-0005-0000-0000-00006B6F0000}"/>
    <cellStyle name="표준 4 6 4 6 3" xfId="28524" xr:uid="{00000000-0005-0000-0000-00006C6F0000}"/>
    <cellStyle name="표준 4 6 4 7" xfId="28525" xr:uid="{00000000-0005-0000-0000-00006D6F0000}"/>
    <cellStyle name="표준 4 6 4 7 2" xfId="28526" xr:uid="{00000000-0005-0000-0000-00006E6F0000}"/>
    <cellStyle name="표준 4 6 4 7 2 2" xfId="28527" xr:uid="{00000000-0005-0000-0000-00006F6F0000}"/>
    <cellStyle name="표준 4 6 4 7 3" xfId="28528" xr:uid="{00000000-0005-0000-0000-0000706F0000}"/>
    <cellStyle name="표준 4 6 4 8" xfId="28529" xr:uid="{00000000-0005-0000-0000-0000716F0000}"/>
    <cellStyle name="표준 4 6 4 8 2" xfId="28530" xr:uid="{00000000-0005-0000-0000-0000726F0000}"/>
    <cellStyle name="표준 4 6 4 9" xfId="28531" xr:uid="{00000000-0005-0000-0000-0000736F0000}"/>
    <cellStyle name="표준 4 6 5" xfId="28532" xr:uid="{00000000-0005-0000-0000-0000746F0000}"/>
    <cellStyle name="표준 4 6 5 2" xfId="28533" xr:uid="{00000000-0005-0000-0000-0000756F0000}"/>
    <cellStyle name="표준 4 6 5 2 2" xfId="28534" xr:uid="{00000000-0005-0000-0000-0000766F0000}"/>
    <cellStyle name="표준 4 6 5 2 2 2" xfId="28535" xr:uid="{00000000-0005-0000-0000-0000776F0000}"/>
    <cellStyle name="표준 4 6 5 2 2 2 2" xfId="28536" xr:uid="{00000000-0005-0000-0000-0000786F0000}"/>
    <cellStyle name="표준 4 6 5 2 2 3" xfId="28537" xr:uid="{00000000-0005-0000-0000-0000796F0000}"/>
    <cellStyle name="표준 4 6 5 2 3" xfId="28538" xr:uid="{00000000-0005-0000-0000-00007A6F0000}"/>
    <cellStyle name="표준 4 6 5 2 3 2" xfId="28539" xr:uid="{00000000-0005-0000-0000-00007B6F0000}"/>
    <cellStyle name="표준 4 6 5 2 3 2 2" xfId="28540" xr:uid="{00000000-0005-0000-0000-00007C6F0000}"/>
    <cellStyle name="표준 4 6 5 2 3 3" xfId="28541" xr:uid="{00000000-0005-0000-0000-00007D6F0000}"/>
    <cellStyle name="표준 4 6 5 2 4" xfId="28542" xr:uid="{00000000-0005-0000-0000-00007E6F0000}"/>
    <cellStyle name="표준 4 6 5 2 4 2" xfId="28543" xr:uid="{00000000-0005-0000-0000-00007F6F0000}"/>
    <cellStyle name="표준 4 6 5 2 4 2 2" xfId="28544" xr:uid="{00000000-0005-0000-0000-0000806F0000}"/>
    <cellStyle name="표준 4 6 5 2 4 3" xfId="28545" xr:uid="{00000000-0005-0000-0000-0000816F0000}"/>
    <cellStyle name="표준 4 6 5 2 5" xfId="28546" xr:uid="{00000000-0005-0000-0000-0000826F0000}"/>
    <cellStyle name="표준 4 6 5 2 5 2" xfId="28547" xr:uid="{00000000-0005-0000-0000-0000836F0000}"/>
    <cellStyle name="표준 4 6 5 2 6" xfId="28548" xr:uid="{00000000-0005-0000-0000-0000846F0000}"/>
    <cellStyle name="표준 4 6 5 3" xfId="28549" xr:uid="{00000000-0005-0000-0000-0000856F0000}"/>
    <cellStyle name="표준 4 6 5 3 2" xfId="28550" xr:uid="{00000000-0005-0000-0000-0000866F0000}"/>
    <cellStyle name="표준 4 6 5 3 2 2" xfId="28551" xr:uid="{00000000-0005-0000-0000-0000876F0000}"/>
    <cellStyle name="표준 4 6 5 3 3" xfId="28552" xr:uid="{00000000-0005-0000-0000-0000886F0000}"/>
    <cellStyle name="표준 4 6 5 4" xfId="28553" xr:uid="{00000000-0005-0000-0000-0000896F0000}"/>
    <cellStyle name="표준 4 6 5 4 2" xfId="28554" xr:uid="{00000000-0005-0000-0000-00008A6F0000}"/>
    <cellStyle name="표준 4 6 5 4 2 2" xfId="28555" xr:uid="{00000000-0005-0000-0000-00008B6F0000}"/>
    <cellStyle name="표준 4 6 5 4 3" xfId="28556" xr:uid="{00000000-0005-0000-0000-00008C6F0000}"/>
    <cellStyle name="표준 4 6 5 5" xfId="28557" xr:uid="{00000000-0005-0000-0000-00008D6F0000}"/>
    <cellStyle name="표준 4 6 5 5 2" xfId="28558" xr:uid="{00000000-0005-0000-0000-00008E6F0000}"/>
    <cellStyle name="표준 4 6 5 5 2 2" xfId="28559" xr:uid="{00000000-0005-0000-0000-00008F6F0000}"/>
    <cellStyle name="표준 4 6 5 5 3" xfId="28560" xr:uid="{00000000-0005-0000-0000-0000906F0000}"/>
    <cellStyle name="표준 4 6 5 6" xfId="28561" xr:uid="{00000000-0005-0000-0000-0000916F0000}"/>
    <cellStyle name="표준 4 6 5 6 2" xfId="28562" xr:uid="{00000000-0005-0000-0000-0000926F0000}"/>
    <cellStyle name="표준 4 6 5 7" xfId="28563" xr:uid="{00000000-0005-0000-0000-0000936F0000}"/>
    <cellStyle name="표준 4 6 5 8" xfId="28564" xr:uid="{00000000-0005-0000-0000-0000946F0000}"/>
    <cellStyle name="표준 4 6 6" xfId="28565" xr:uid="{00000000-0005-0000-0000-0000956F0000}"/>
    <cellStyle name="표준 4 6 6 2" xfId="28566" xr:uid="{00000000-0005-0000-0000-0000966F0000}"/>
    <cellStyle name="표준 4 6 6 2 2" xfId="28567" xr:uid="{00000000-0005-0000-0000-0000976F0000}"/>
    <cellStyle name="표준 4 6 6 2 2 2" xfId="28568" xr:uid="{00000000-0005-0000-0000-0000986F0000}"/>
    <cellStyle name="표준 4 6 6 2 3" xfId="28569" xr:uid="{00000000-0005-0000-0000-0000996F0000}"/>
    <cellStyle name="표준 4 6 6 3" xfId="28570" xr:uid="{00000000-0005-0000-0000-00009A6F0000}"/>
    <cellStyle name="표준 4 6 6 3 2" xfId="28571" xr:uid="{00000000-0005-0000-0000-00009B6F0000}"/>
    <cellStyle name="표준 4 6 6 3 2 2" xfId="28572" xr:uid="{00000000-0005-0000-0000-00009C6F0000}"/>
    <cellStyle name="표준 4 6 6 3 3" xfId="28573" xr:uid="{00000000-0005-0000-0000-00009D6F0000}"/>
    <cellStyle name="표준 4 6 6 4" xfId="28574" xr:uid="{00000000-0005-0000-0000-00009E6F0000}"/>
    <cellStyle name="표준 4 6 6 4 2" xfId="28575" xr:uid="{00000000-0005-0000-0000-00009F6F0000}"/>
    <cellStyle name="표준 4 6 6 4 2 2" xfId="28576" xr:uid="{00000000-0005-0000-0000-0000A06F0000}"/>
    <cellStyle name="표준 4 6 6 4 3" xfId="28577" xr:uid="{00000000-0005-0000-0000-0000A16F0000}"/>
    <cellStyle name="표준 4 6 6 5" xfId="28578" xr:uid="{00000000-0005-0000-0000-0000A26F0000}"/>
    <cellStyle name="표준 4 6 6 5 2" xfId="28579" xr:uid="{00000000-0005-0000-0000-0000A36F0000}"/>
    <cellStyle name="표준 4 6 6 6" xfId="28580" xr:uid="{00000000-0005-0000-0000-0000A46F0000}"/>
    <cellStyle name="표준 4 6 7" xfId="28581" xr:uid="{00000000-0005-0000-0000-0000A56F0000}"/>
    <cellStyle name="표준 4 6 7 2" xfId="28582" xr:uid="{00000000-0005-0000-0000-0000A66F0000}"/>
    <cellStyle name="표준 4 6 7 2 2" xfId="28583" xr:uid="{00000000-0005-0000-0000-0000A76F0000}"/>
    <cellStyle name="표준 4 6 7 2 2 2" xfId="28584" xr:uid="{00000000-0005-0000-0000-0000A86F0000}"/>
    <cellStyle name="표준 4 6 7 2 3" xfId="28585" xr:uid="{00000000-0005-0000-0000-0000A96F0000}"/>
    <cellStyle name="표준 4 6 7 3" xfId="28586" xr:uid="{00000000-0005-0000-0000-0000AA6F0000}"/>
    <cellStyle name="표준 4 6 7 3 2" xfId="28587" xr:uid="{00000000-0005-0000-0000-0000AB6F0000}"/>
    <cellStyle name="표준 4 6 7 3 2 2" xfId="28588" xr:uid="{00000000-0005-0000-0000-0000AC6F0000}"/>
    <cellStyle name="표준 4 6 7 3 3" xfId="28589" xr:uid="{00000000-0005-0000-0000-0000AD6F0000}"/>
    <cellStyle name="표준 4 6 7 4" xfId="28590" xr:uid="{00000000-0005-0000-0000-0000AE6F0000}"/>
    <cellStyle name="표준 4 6 7 4 2" xfId="28591" xr:uid="{00000000-0005-0000-0000-0000AF6F0000}"/>
    <cellStyle name="표준 4 6 7 4 2 2" xfId="28592" xr:uid="{00000000-0005-0000-0000-0000B06F0000}"/>
    <cellStyle name="표준 4 6 7 4 3" xfId="28593" xr:uid="{00000000-0005-0000-0000-0000B16F0000}"/>
    <cellStyle name="표준 4 6 7 5" xfId="28594" xr:uid="{00000000-0005-0000-0000-0000B26F0000}"/>
    <cellStyle name="표준 4 6 7 5 2" xfId="28595" xr:uid="{00000000-0005-0000-0000-0000B36F0000}"/>
    <cellStyle name="표준 4 6 7 6" xfId="28596" xr:uid="{00000000-0005-0000-0000-0000B46F0000}"/>
    <cellStyle name="표준 4 6 8" xfId="28597" xr:uid="{00000000-0005-0000-0000-0000B56F0000}"/>
    <cellStyle name="표준 4 6 8 2" xfId="28598" xr:uid="{00000000-0005-0000-0000-0000B66F0000}"/>
    <cellStyle name="표준 4 6 8 2 2" xfId="28599" xr:uid="{00000000-0005-0000-0000-0000B76F0000}"/>
    <cellStyle name="표준 4 6 8 3" xfId="28600" xr:uid="{00000000-0005-0000-0000-0000B86F0000}"/>
    <cellStyle name="표준 4 6 9" xfId="28601" xr:uid="{00000000-0005-0000-0000-0000B96F0000}"/>
    <cellStyle name="표준 4 6 9 2" xfId="28602" xr:uid="{00000000-0005-0000-0000-0000BA6F0000}"/>
    <cellStyle name="표준 4 6 9 2 2" xfId="28603" xr:uid="{00000000-0005-0000-0000-0000BB6F0000}"/>
    <cellStyle name="표준 4 6 9 3" xfId="28604" xr:uid="{00000000-0005-0000-0000-0000BC6F0000}"/>
    <cellStyle name="표준 4 7" xfId="28605" xr:uid="{00000000-0005-0000-0000-0000BD6F0000}"/>
    <cellStyle name="표준 4 7 10" xfId="28606" xr:uid="{00000000-0005-0000-0000-0000BE6F0000}"/>
    <cellStyle name="표준 4 7 10 2" xfId="28607" xr:uid="{00000000-0005-0000-0000-0000BF6F0000}"/>
    <cellStyle name="표준 4 7 10 2 2" xfId="28608" xr:uid="{00000000-0005-0000-0000-0000C06F0000}"/>
    <cellStyle name="표준 4 7 10 3" xfId="28609" xr:uid="{00000000-0005-0000-0000-0000C16F0000}"/>
    <cellStyle name="표준 4 7 11" xfId="28610" xr:uid="{00000000-0005-0000-0000-0000C26F0000}"/>
    <cellStyle name="표준 4 7 11 2" xfId="28611" xr:uid="{00000000-0005-0000-0000-0000C36F0000}"/>
    <cellStyle name="표준 4 7 12" xfId="28612" xr:uid="{00000000-0005-0000-0000-0000C46F0000}"/>
    <cellStyle name="표준 4 7 13" xfId="28613" xr:uid="{00000000-0005-0000-0000-0000C56F0000}"/>
    <cellStyle name="표준 4 7 2" xfId="28614" xr:uid="{00000000-0005-0000-0000-0000C66F0000}"/>
    <cellStyle name="표준 4 7 2 10" xfId="28615" xr:uid="{00000000-0005-0000-0000-0000C76F0000}"/>
    <cellStyle name="표준 4 7 2 11" xfId="28616" xr:uid="{00000000-0005-0000-0000-0000C86F0000}"/>
    <cellStyle name="표준 4 7 2 2" xfId="28617" xr:uid="{00000000-0005-0000-0000-0000C96F0000}"/>
    <cellStyle name="표준 4 7 2 2 2" xfId="28618" xr:uid="{00000000-0005-0000-0000-0000CA6F0000}"/>
    <cellStyle name="표준 4 7 2 2 2 2" xfId="28619" xr:uid="{00000000-0005-0000-0000-0000CB6F0000}"/>
    <cellStyle name="표준 4 7 2 2 2 2 2" xfId="28620" xr:uid="{00000000-0005-0000-0000-0000CC6F0000}"/>
    <cellStyle name="표준 4 7 2 2 2 2 2 2" xfId="28621" xr:uid="{00000000-0005-0000-0000-0000CD6F0000}"/>
    <cellStyle name="표준 4 7 2 2 2 2 3" xfId="28622" xr:uid="{00000000-0005-0000-0000-0000CE6F0000}"/>
    <cellStyle name="표준 4 7 2 2 2 3" xfId="28623" xr:uid="{00000000-0005-0000-0000-0000CF6F0000}"/>
    <cellStyle name="표준 4 7 2 2 2 3 2" xfId="28624" xr:uid="{00000000-0005-0000-0000-0000D06F0000}"/>
    <cellStyle name="표준 4 7 2 2 2 3 2 2" xfId="28625" xr:uid="{00000000-0005-0000-0000-0000D16F0000}"/>
    <cellStyle name="표준 4 7 2 2 2 3 3" xfId="28626" xr:uid="{00000000-0005-0000-0000-0000D26F0000}"/>
    <cellStyle name="표준 4 7 2 2 2 4" xfId="28627" xr:uid="{00000000-0005-0000-0000-0000D36F0000}"/>
    <cellStyle name="표준 4 7 2 2 2 4 2" xfId="28628" xr:uid="{00000000-0005-0000-0000-0000D46F0000}"/>
    <cellStyle name="표준 4 7 2 2 2 4 2 2" xfId="28629" xr:uid="{00000000-0005-0000-0000-0000D56F0000}"/>
    <cellStyle name="표준 4 7 2 2 2 4 3" xfId="28630" xr:uid="{00000000-0005-0000-0000-0000D66F0000}"/>
    <cellStyle name="표준 4 7 2 2 2 5" xfId="28631" xr:uid="{00000000-0005-0000-0000-0000D76F0000}"/>
    <cellStyle name="표준 4 7 2 2 2 5 2" xfId="28632" xr:uid="{00000000-0005-0000-0000-0000D86F0000}"/>
    <cellStyle name="표준 4 7 2 2 2 6" xfId="28633" xr:uid="{00000000-0005-0000-0000-0000D96F0000}"/>
    <cellStyle name="표준 4 7 2 2 3" xfId="28634" xr:uid="{00000000-0005-0000-0000-0000DA6F0000}"/>
    <cellStyle name="표준 4 7 2 2 3 2" xfId="28635" xr:uid="{00000000-0005-0000-0000-0000DB6F0000}"/>
    <cellStyle name="표준 4 7 2 2 3 2 2" xfId="28636" xr:uid="{00000000-0005-0000-0000-0000DC6F0000}"/>
    <cellStyle name="표준 4 7 2 2 3 3" xfId="28637" xr:uid="{00000000-0005-0000-0000-0000DD6F0000}"/>
    <cellStyle name="표준 4 7 2 2 4" xfId="28638" xr:uid="{00000000-0005-0000-0000-0000DE6F0000}"/>
    <cellStyle name="표준 4 7 2 2 4 2" xfId="28639" xr:uid="{00000000-0005-0000-0000-0000DF6F0000}"/>
    <cellStyle name="표준 4 7 2 2 4 2 2" xfId="28640" xr:uid="{00000000-0005-0000-0000-0000E06F0000}"/>
    <cellStyle name="표준 4 7 2 2 4 3" xfId="28641" xr:uid="{00000000-0005-0000-0000-0000E16F0000}"/>
    <cellStyle name="표준 4 7 2 2 5" xfId="28642" xr:uid="{00000000-0005-0000-0000-0000E26F0000}"/>
    <cellStyle name="표준 4 7 2 2 5 2" xfId="28643" xr:uid="{00000000-0005-0000-0000-0000E36F0000}"/>
    <cellStyle name="표준 4 7 2 2 5 2 2" xfId="28644" xr:uid="{00000000-0005-0000-0000-0000E46F0000}"/>
    <cellStyle name="표준 4 7 2 2 5 3" xfId="28645" xr:uid="{00000000-0005-0000-0000-0000E56F0000}"/>
    <cellStyle name="표준 4 7 2 2 6" xfId="28646" xr:uid="{00000000-0005-0000-0000-0000E66F0000}"/>
    <cellStyle name="표준 4 7 2 2 6 2" xfId="28647" xr:uid="{00000000-0005-0000-0000-0000E76F0000}"/>
    <cellStyle name="표준 4 7 2 2 6 2 2" xfId="28648" xr:uid="{00000000-0005-0000-0000-0000E86F0000}"/>
    <cellStyle name="표준 4 7 2 2 6 3" xfId="28649" xr:uid="{00000000-0005-0000-0000-0000E96F0000}"/>
    <cellStyle name="표준 4 7 2 2 7" xfId="28650" xr:uid="{00000000-0005-0000-0000-0000EA6F0000}"/>
    <cellStyle name="표준 4 7 2 2 7 2" xfId="28651" xr:uid="{00000000-0005-0000-0000-0000EB6F0000}"/>
    <cellStyle name="표준 4 7 2 2 8" xfId="28652" xr:uid="{00000000-0005-0000-0000-0000EC6F0000}"/>
    <cellStyle name="표준 4 7 2 2 9" xfId="28653" xr:uid="{00000000-0005-0000-0000-0000ED6F0000}"/>
    <cellStyle name="표준 4 7 2 3" xfId="28654" xr:uid="{00000000-0005-0000-0000-0000EE6F0000}"/>
    <cellStyle name="표준 4 7 2 3 2" xfId="28655" xr:uid="{00000000-0005-0000-0000-0000EF6F0000}"/>
    <cellStyle name="표준 4 7 2 3 2 2" xfId="28656" xr:uid="{00000000-0005-0000-0000-0000F06F0000}"/>
    <cellStyle name="표준 4 7 2 3 2 2 2" xfId="28657" xr:uid="{00000000-0005-0000-0000-0000F16F0000}"/>
    <cellStyle name="표준 4 7 2 3 2 3" xfId="28658" xr:uid="{00000000-0005-0000-0000-0000F26F0000}"/>
    <cellStyle name="표준 4 7 2 3 3" xfId="28659" xr:uid="{00000000-0005-0000-0000-0000F36F0000}"/>
    <cellStyle name="표준 4 7 2 3 3 2" xfId="28660" xr:uid="{00000000-0005-0000-0000-0000F46F0000}"/>
    <cellStyle name="표준 4 7 2 3 3 2 2" xfId="28661" xr:uid="{00000000-0005-0000-0000-0000F56F0000}"/>
    <cellStyle name="표준 4 7 2 3 3 3" xfId="28662" xr:uid="{00000000-0005-0000-0000-0000F66F0000}"/>
    <cellStyle name="표준 4 7 2 3 4" xfId="28663" xr:uid="{00000000-0005-0000-0000-0000F76F0000}"/>
    <cellStyle name="표준 4 7 2 3 4 2" xfId="28664" xr:uid="{00000000-0005-0000-0000-0000F86F0000}"/>
    <cellStyle name="표준 4 7 2 3 4 2 2" xfId="28665" xr:uid="{00000000-0005-0000-0000-0000F96F0000}"/>
    <cellStyle name="표준 4 7 2 3 4 3" xfId="28666" xr:uid="{00000000-0005-0000-0000-0000FA6F0000}"/>
    <cellStyle name="표준 4 7 2 3 5" xfId="28667" xr:uid="{00000000-0005-0000-0000-0000FB6F0000}"/>
    <cellStyle name="표준 4 7 2 3 5 2" xfId="28668" xr:uid="{00000000-0005-0000-0000-0000FC6F0000}"/>
    <cellStyle name="표준 4 7 2 3 6" xfId="28669" xr:uid="{00000000-0005-0000-0000-0000FD6F0000}"/>
    <cellStyle name="표준 4 7 2 4" xfId="28670" xr:uid="{00000000-0005-0000-0000-0000FE6F0000}"/>
    <cellStyle name="표준 4 7 2 4 2" xfId="28671" xr:uid="{00000000-0005-0000-0000-0000FF6F0000}"/>
    <cellStyle name="표준 4 7 2 4 2 2" xfId="28672" xr:uid="{00000000-0005-0000-0000-000000700000}"/>
    <cellStyle name="표준 4 7 2 4 2 2 2" xfId="28673" xr:uid="{00000000-0005-0000-0000-000001700000}"/>
    <cellStyle name="표준 4 7 2 4 2 3" xfId="28674" xr:uid="{00000000-0005-0000-0000-000002700000}"/>
    <cellStyle name="표준 4 7 2 4 3" xfId="28675" xr:uid="{00000000-0005-0000-0000-000003700000}"/>
    <cellStyle name="표준 4 7 2 4 3 2" xfId="28676" xr:uid="{00000000-0005-0000-0000-000004700000}"/>
    <cellStyle name="표준 4 7 2 4 3 2 2" xfId="28677" xr:uid="{00000000-0005-0000-0000-000005700000}"/>
    <cellStyle name="표준 4 7 2 4 3 3" xfId="28678" xr:uid="{00000000-0005-0000-0000-000006700000}"/>
    <cellStyle name="표준 4 7 2 4 4" xfId="28679" xr:uid="{00000000-0005-0000-0000-000007700000}"/>
    <cellStyle name="표준 4 7 2 4 4 2" xfId="28680" xr:uid="{00000000-0005-0000-0000-000008700000}"/>
    <cellStyle name="표준 4 7 2 4 4 2 2" xfId="28681" xr:uid="{00000000-0005-0000-0000-000009700000}"/>
    <cellStyle name="표준 4 7 2 4 4 3" xfId="28682" xr:uid="{00000000-0005-0000-0000-00000A700000}"/>
    <cellStyle name="표준 4 7 2 4 5" xfId="28683" xr:uid="{00000000-0005-0000-0000-00000B700000}"/>
    <cellStyle name="표준 4 7 2 4 5 2" xfId="28684" xr:uid="{00000000-0005-0000-0000-00000C700000}"/>
    <cellStyle name="표준 4 7 2 4 6" xfId="28685" xr:uid="{00000000-0005-0000-0000-00000D700000}"/>
    <cellStyle name="표준 4 7 2 5" xfId="28686" xr:uid="{00000000-0005-0000-0000-00000E700000}"/>
    <cellStyle name="표준 4 7 2 5 2" xfId="28687" xr:uid="{00000000-0005-0000-0000-00000F700000}"/>
    <cellStyle name="표준 4 7 2 5 2 2" xfId="28688" xr:uid="{00000000-0005-0000-0000-000010700000}"/>
    <cellStyle name="표준 4 7 2 5 3" xfId="28689" xr:uid="{00000000-0005-0000-0000-000011700000}"/>
    <cellStyle name="표준 4 7 2 6" xfId="28690" xr:uid="{00000000-0005-0000-0000-000012700000}"/>
    <cellStyle name="표준 4 7 2 6 2" xfId="28691" xr:uid="{00000000-0005-0000-0000-000013700000}"/>
    <cellStyle name="표준 4 7 2 6 2 2" xfId="28692" xr:uid="{00000000-0005-0000-0000-000014700000}"/>
    <cellStyle name="표준 4 7 2 6 3" xfId="28693" xr:uid="{00000000-0005-0000-0000-000015700000}"/>
    <cellStyle name="표준 4 7 2 7" xfId="28694" xr:uid="{00000000-0005-0000-0000-000016700000}"/>
    <cellStyle name="표준 4 7 2 7 2" xfId="28695" xr:uid="{00000000-0005-0000-0000-000017700000}"/>
    <cellStyle name="표준 4 7 2 7 2 2" xfId="28696" xr:uid="{00000000-0005-0000-0000-000018700000}"/>
    <cellStyle name="표준 4 7 2 7 3" xfId="28697" xr:uid="{00000000-0005-0000-0000-000019700000}"/>
    <cellStyle name="표준 4 7 2 8" xfId="28698" xr:uid="{00000000-0005-0000-0000-00001A700000}"/>
    <cellStyle name="표준 4 7 2 8 2" xfId="28699" xr:uid="{00000000-0005-0000-0000-00001B700000}"/>
    <cellStyle name="표준 4 7 2 8 2 2" xfId="28700" xr:uid="{00000000-0005-0000-0000-00001C700000}"/>
    <cellStyle name="표준 4 7 2 8 3" xfId="28701" xr:uid="{00000000-0005-0000-0000-00001D700000}"/>
    <cellStyle name="표준 4 7 2 9" xfId="28702" xr:uid="{00000000-0005-0000-0000-00001E700000}"/>
    <cellStyle name="표준 4 7 2 9 2" xfId="28703" xr:uid="{00000000-0005-0000-0000-00001F700000}"/>
    <cellStyle name="표준 4 7 3" xfId="28704" xr:uid="{00000000-0005-0000-0000-000020700000}"/>
    <cellStyle name="표준 4 7 3 10" xfId="28705" xr:uid="{00000000-0005-0000-0000-000021700000}"/>
    <cellStyle name="표준 4 7 3 2" xfId="28706" xr:uid="{00000000-0005-0000-0000-000022700000}"/>
    <cellStyle name="표준 4 7 3 2 2" xfId="28707" xr:uid="{00000000-0005-0000-0000-000023700000}"/>
    <cellStyle name="표준 4 7 3 2 2 2" xfId="28708" xr:uid="{00000000-0005-0000-0000-000024700000}"/>
    <cellStyle name="표준 4 7 3 2 2 2 2" xfId="28709" xr:uid="{00000000-0005-0000-0000-000025700000}"/>
    <cellStyle name="표준 4 7 3 2 2 2 2 2" xfId="28710" xr:uid="{00000000-0005-0000-0000-000026700000}"/>
    <cellStyle name="표준 4 7 3 2 2 2 3" xfId="28711" xr:uid="{00000000-0005-0000-0000-000027700000}"/>
    <cellStyle name="표준 4 7 3 2 2 3" xfId="28712" xr:uid="{00000000-0005-0000-0000-000028700000}"/>
    <cellStyle name="표준 4 7 3 2 2 3 2" xfId="28713" xr:uid="{00000000-0005-0000-0000-000029700000}"/>
    <cellStyle name="표준 4 7 3 2 2 3 2 2" xfId="28714" xr:uid="{00000000-0005-0000-0000-00002A700000}"/>
    <cellStyle name="표준 4 7 3 2 2 3 3" xfId="28715" xr:uid="{00000000-0005-0000-0000-00002B700000}"/>
    <cellStyle name="표준 4 7 3 2 2 4" xfId="28716" xr:uid="{00000000-0005-0000-0000-00002C700000}"/>
    <cellStyle name="표준 4 7 3 2 2 4 2" xfId="28717" xr:uid="{00000000-0005-0000-0000-00002D700000}"/>
    <cellStyle name="표준 4 7 3 2 2 4 2 2" xfId="28718" xr:uid="{00000000-0005-0000-0000-00002E700000}"/>
    <cellStyle name="표준 4 7 3 2 2 4 3" xfId="28719" xr:uid="{00000000-0005-0000-0000-00002F700000}"/>
    <cellStyle name="표준 4 7 3 2 2 5" xfId="28720" xr:uid="{00000000-0005-0000-0000-000030700000}"/>
    <cellStyle name="표준 4 7 3 2 2 5 2" xfId="28721" xr:uid="{00000000-0005-0000-0000-000031700000}"/>
    <cellStyle name="표준 4 7 3 2 2 6" xfId="28722" xr:uid="{00000000-0005-0000-0000-000032700000}"/>
    <cellStyle name="표준 4 7 3 2 3" xfId="28723" xr:uid="{00000000-0005-0000-0000-000033700000}"/>
    <cellStyle name="표준 4 7 3 2 3 2" xfId="28724" xr:uid="{00000000-0005-0000-0000-000034700000}"/>
    <cellStyle name="표준 4 7 3 2 3 2 2" xfId="28725" xr:uid="{00000000-0005-0000-0000-000035700000}"/>
    <cellStyle name="표준 4 7 3 2 3 3" xfId="28726" xr:uid="{00000000-0005-0000-0000-000036700000}"/>
    <cellStyle name="표준 4 7 3 2 4" xfId="28727" xr:uid="{00000000-0005-0000-0000-000037700000}"/>
    <cellStyle name="표준 4 7 3 2 4 2" xfId="28728" xr:uid="{00000000-0005-0000-0000-000038700000}"/>
    <cellStyle name="표준 4 7 3 2 4 2 2" xfId="28729" xr:uid="{00000000-0005-0000-0000-000039700000}"/>
    <cellStyle name="표준 4 7 3 2 4 3" xfId="28730" xr:uid="{00000000-0005-0000-0000-00003A700000}"/>
    <cellStyle name="표준 4 7 3 2 5" xfId="28731" xr:uid="{00000000-0005-0000-0000-00003B700000}"/>
    <cellStyle name="표준 4 7 3 2 5 2" xfId="28732" xr:uid="{00000000-0005-0000-0000-00003C700000}"/>
    <cellStyle name="표준 4 7 3 2 5 2 2" xfId="28733" xr:uid="{00000000-0005-0000-0000-00003D700000}"/>
    <cellStyle name="표준 4 7 3 2 5 3" xfId="28734" xr:uid="{00000000-0005-0000-0000-00003E700000}"/>
    <cellStyle name="표준 4 7 3 2 6" xfId="28735" xr:uid="{00000000-0005-0000-0000-00003F700000}"/>
    <cellStyle name="표준 4 7 3 2 6 2" xfId="28736" xr:uid="{00000000-0005-0000-0000-000040700000}"/>
    <cellStyle name="표준 4 7 3 2 7" xfId="28737" xr:uid="{00000000-0005-0000-0000-000041700000}"/>
    <cellStyle name="표준 4 7 3 2 8" xfId="28738" xr:uid="{00000000-0005-0000-0000-000042700000}"/>
    <cellStyle name="표준 4 7 3 3" xfId="28739" xr:uid="{00000000-0005-0000-0000-000043700000}"/>
    <cellStyle name="표준 4 7 3 3 2" xfId="28740" xr:uid="{00000000-0005-0000-0000-000044700000}"/>
    <cellStyle name="표준 4 7 3 3 2 2" xfId="28741" xr:uid="{00000000-0005-0000-0000-000045700000}"/>
    <cellStyle name="표준 4 7 3 3 2 2 2" xfId="28742" xr:uid="{00000000-0005-0000-0000-000046700000}"/>
    <cellStyle name="표준 4 7 3 3 2 3" xfId="28743" xr:uid="{00000000-0005-0000-0000-000047700000}"/>
    <cellStyle name="표준 4 7 3 3 3" xfId="28744" xr:uid="{00000000-0005-0000-0000-000048700000}"/>
    <cellStyle name="표준 4 7 3 3 3 2" xfId="28745" xr:uid="{00000000-0005-0000-0000-000049700000}"/>
    <cellStyle name="표준 4 7 3 3 3 2 2" xfId="28746" xr:uid="{00000000-0005-0000-0000-00004A700000}"/>
    <cellStyle name="표준 4 7 3 3 3 3" xfId="28747" xr:uid="{00000000-0005-0000-0000-00004B700000}"/>
    <cellStyle name="표준 4 7 3 3 4" xfId="28748" xr:uid="{00000000-0005-0000-0000-00004C700000}"/>
    <cellStyle name="표준 4 7 3 3 4 2" xfId="28749" xr:uid="{00000000-0005-0000-0000-00004D700000}"/>
    <cellStyle name="표준 4 7 3 3 4 2 2" xfId="28750" xr:uid="{00000000-0005-0000-0000-00004E700000}"/>
    <cellStyle name="표준 4 7 3 3 4 3" xfId="28751" xr:uid="{00000000-0005-0000-0000-00004F700000}"/>
    <cellStyle name="표준 4 7 3 3 5" xfId="28752" xr:uid="{00000000-0005-0000-0000-000050700000}"/>
    <cellStyle name="표준 4 7 3 3 5 2" xfId="28753" xr:uid="{00000000-0005-0000-0000-000051700000}"/>
    <cellStyle name="표준 4 7 3 3 6" xfId="28754" xr:uid="{00000000-0005-0000-0000-000052700000}"/>
    <cellStyle name="표준 4 7 3 4" xfId="28755" xr:uid="{00000000-0005-0000-0000-000053700000}"/>
    <cellStyle name="표준 4 7 3 4 2" xfId="28756" xr:uid="{00000000-0005-0000-0000-000054700000}"/>
    <cellStyle name="표준 4 7 3 4 2 2" xfId="28757" xr:uid="{00000000-0005-0000-0000-000055700000}"/>
    <cellStyle name="표준 4 7 3 4 3" xfId="28758" xr:uid="{00000000-0005-0000-0000-000056700000}"/>
    <cellStyle name="표준 4 7 3 5" xfId="28759" xr:uid="{00000000-0005-0000-0000-000057700000}"/>
    <cellStyle name="표준 4 7 3 5 2" xfId="28760" xr:uid="{00000000-0005-0000-0000-000058700000}"/>
    <cellStyle name="표준 4 7 3 5 2 2" xfId="28761" xr:uid="{00000000-0005-0000-0000-000059700000}"/>
    <cellStyle name="표준 4 7 3 5 3" xfId="28762" xr:uid="{00000000-0005-0000-0000-00005A700000}"/>
    <cellStyle name="표준 4 7 3 6" xfId="28763" xr:uid="{00000000-0005-0000-0000-00005B700000}"/>
    <cellStyle name="표준 4 7 3 6 2" xfId="28764" xr:uid="{00000000-0005-0000-0000-00005C700000}"/>
    <cellStyle name="표준 4 7 3 6 2 2" xfId="28765" xr:uid="{00000000-0005-0000-0000-00005D700000}"/>
    <cellStyle name="표준 4 7 3 6 3" xfId="28766" xr:uid="{00000000-0005-0000-0000-00005E700000}"/>
    <cellStyle name="표준 4 7 3 7" xfId="28767" xr:uid="{00000000-0005-0000-0000-00005F700000}"/>
    <cellStyle name="표준 4 7 3 7 2" xfId="28768" xr:uid="{00000000-0005-0000-0000-000060700000}"/>
    <cellStyle name="표준 4 7 3 7 2 2" xfId="28769" xr:uid="{00000000-0005-0000-0000-000061700000}"/>
    <cellStyle name="표준 4 7 3 7 3" xfId="28770" xr:uid="{00000000-0005-0000-0000-000062700000}"/>
    <cellStyle name="표준 4 7 3 8" xfId="28771" xr:uid="{00000000-0005-0000-0000-000063700000}"/>
    <cellStyle name="표준 4 7 3 8 2" xfId="28772" xr:uid="{00000000-0005-0000-0000-000064700000}"/>
    <cellStyle name="표준 4 7 3 9" xfId="28773" xr:uid="{00000000-0005-0000-0000-000065700000}"/>
    <cellStyle name="표준 4 7 4" xfId="28774" xr:uid="{00000000-0005-0000-0000-000066700000}"/>
    <cellStyle name="표준 4 7 4 2" xfId="28775" xr:uid="{00000000-0005-0000-0000-000067700000}"/>
    <cellStyle name="표준 4 7 4 2 2" xfId="28776" xr:uid="{00000000-0005-0000-0000-000068700000}"/>
    <cellStyle name="표준 4 7 4 2 2 2" xfId="28777" xr:uid="{00000000-0005-0000-0000-000069700000}"/>
    <cellStyle name="표준 4 7 4 2 2 2 2" xfId="28778" xr:uid="{00000000-0005-0000-0000-00006A700000}"/>
    <cellStyle name="표준 4 7 4 2 2 3" xfId="28779" xr:uid="{00000000-0005-0000-0000-00006B700000}"/>
    <cellStyle name="표준 4 7 4 2 3" xfId="28780" xr:uid="{00000000-0005-0000-0000-00006C700000}"/>
    <cellStyle name="표준 4 7 4 2 3 2" xfId="28781" xr:uid="{00000000-0005-0000-0000-00006D700000}"/>
    <cellStyle name="표준 4 7 4 2 3 2 2" xfId="28782" xr:uid="{00000000-0005-0000-0000-00006E700000}"/>
    <cellStyle name="표준 4 7 4 2 3 3" xfId="28783" xr:uid="{00000000-0005-0000-0000-00006F700000}"/>
    <cellStyle name="표준 4 7 4 2 4" xfId="28784" xr:uid="{00000000-0005-0000-0000-000070700000}"/>
    <cellStyle name="표준 4 7 4 2 4 2" xfId="28785" xr:uid="{00000000-0005-0000-0000-000071700000}"/>
    <cellStyle name="표준 4 7 4 2 4 2 2" xfId="28786" xr:uid="{00000000-0005-0000-0000-000072700000}"/>
    <cellStyle name="표준 4 7 4 2 4 3" xfId="28787" xr:uid="{00000000-0005-0000-0000-000073700000}"/>
    <cellStyle name="표준 4 7 4 2 5" xfId="28788" xr:uid="{00000000-0005-0000-0000-000074700000}"/>
    <cellStyle name="표준 4 7 4 2 5 2" xfId="28789" xr:uid="{00000000-0005-0000-0000-000075700000}"/>
    <cellStyle name="표준 4 7 4 2 6" xfId="28790" xr:uid="{00000000-0005-0000-0000-000076700000}"/>
    <cellStyle name="표준 4 7 4 3" xfId="28791" xr:uid="{00000000-0005-0000-0000-000077700000}"/>
    <cellStyle name="표준 4 7 4 3 2" xfId="28792" xr:uid="{00000000-0005-0000-0000-000078700000}"/>
    <cellStyle name="표준 4 7 4 3 2 2" xfId="28793" xr:uid="{00000000-0005-0000-0000-000079700000}"/>
    <cellStyle name="표준 4 7 4 3 3" xfId="28794" xr:uid="{00000000-0005-0000-0000-00007A700000}"/>
    <cellStyle name="표준 4 7 4 4" xfId="28795" xr:uid="{00000000-0005-0000-0000-00007B700000}"/>
    <cellStyle name="표준 4 7 4 4 2" xfId="28796" xr:uid="{00000000-0005-0000-0000-00007C700000}"/>
    <cellStyle name="표준 4 7 4 4 2 2" xfId="28797" xr:uid="{00000000-0005-0000-0000-00007D700000}"/>
    <cellStyle name="표준 4 7 4 4 3" xfId="28798" xr:uid="{00000000-0005-0000-0000-00007E700000}"/>
    <cellStyle name="표준 4 7 4 5" xfId="28799" xr:uid="{00000000-0005-0000-0000-00007F700000}"/>
    <cellStyle name="표준 4 7 4 5 2" xfId="28800" xr:uid="{00000000-0005-0000-0000-000080700000}"/>
    <cellStyle name="표준 4 7 4 5 2 2" xfId="28801" xr:uid="{00000000-0005-0000-0000-000081700000}"/>
    <cellStyle name="표준 4 7 4 5 3" xfId="28802" xr:uid="{00000000-0005-0000-0000-000082700000}"/>
    <cellStyle name="표준 4 7 4 6" xfId="28803" xr:uid="{00000000-0005-0000-0000-000083700000}"/>
    <cellStyle name="표준 4 7 4 6 2" xfId="28804" xr:uid="{00000000-0005-0000-0000-000084700000}"/>
    <cellStyle name="표준 4 7 4 7" xfId="28805" xr:uid="{00000000-0005-0000-0000-000085700000}"/>
    <cellStyle name="표준 4 7 4 8" xfId="28806" xr:uid="{00000000-0005-0000-0000-000086700000}"/>
    <cellStyle name="표준 4 7 5" xfId="28807" xr:uid="{00000000-0005-0000-0000-000087700000}"/>
    <cellStyle name="표준 4 7 5 2" xfId="28808" xr:uid="{00000000-0005-0000-0000-000088700000}"/>
    <cellStyle name="표준 4 7 5 2 2" xfId="28809" xr:uid="{00000000-0005-0000-0000-000089700000}"/>
    <cellStyle name="표준 4 7 5 2 2 2" xfId="28810" xr:uid="{00000000-0005-0000-0000-00008A700000}"/>
    <cellStyle name="표준 4 7 5 2 3" xfId="28811" xr:uid="{00000000-0005-0000-0000-00008B700000}"/>
    <cellStyle name="표준 4 7 5 3" xfId="28812" xr:uid="{00000000-0005-0000-0000-00008C700000}"/>
    <cellStyle name="표준 4 7 5 3 2" xfId="28813" xr:uid="{00000000-0005-0000-0000-00008D700000}"/>
    <cellStyle name="표준 4 7 5 3 2 2" xfId="28814" xr:uid="{00000000-0005-0000-0000-00008E700000}"/>
    <cellStyle name="표준 4 7 5 3 3" xfId="28815" xr:uid="{00000000-0005-0000-0000-00008F700000}"/>
    <cellStyle name="표준 4 7 5 4" xfId="28816" xr:uid="{00000000-0005-0000-0000-000090700000}"/>
    <cellStyle name="표준 4 7 5 4 2" xfId="28817" xr:uid="{00000000-0005-0000-0000-000091700000}"/>
    <cellStyle name="표준 4 7 5 4 2 2" xfId="28818" xr:uid="{00000000-0005-0000-0000-000092700000}"/>
    <cellStyle name="표준 4 7 5 4 3" xfId="28819" xr:uid="{00000000-0005-0000-0000-000093700000}"/>
    <cellStyle name="표준 4 7 5 5" xfId="28820" xr:uid="{00000000-0005-0000-0000-000094700000}"/>
    <cellStyle name="표준 4 7 5 5 2" xfId="28821" xr:uid="{00000000-0005-0000-0000-000095700000}"/>
    <cellStyle name="표준 4 7 5 6" xfId="28822" xr:uid="{00000000-0005-0000-0000-000096700000}"/>
    <cellStyle name="표준 4 7 6" xfId="28823" xr:uid="{00000000-0005-0000-0000-000097700000}"/>
    <cellStyle name="표준 4 7 6 2" xfId="28824" xr:uid="{00000000-0005-0000-0000-000098700000}"/>
    <cellStyle name="표준 4 7 6 2 2" xfId="28825" xr:uid="{00000000-0005-0000-0000-000099700000}"/>
    <cellStyle name="표준 4 7 6 2 2 2" xfId="28826" xr:uid="{00000000-0005-0000-0000-00009A700000}"/>
    <cellStyle name="표준 4 7 6 2 3" xfId="28827" xr:uid="{00000000-0005-0000-0000-00009B700000}"/>
    <cellStyle name="표준 4 7 6 3" xfId="28828" xr:uid="{00000000-0005-0000-0000-00009C700000}"/>
    <cellStyle name="표준 4 7 6 3 2" xfId="28829" xr:uid="{00000000-0005-0000-0000-00009D700000}"/>
    <cellStyle name="표준 4 7 6 3 2 2" xfId="28830" xr:uid="{00000000-0005-0000-0000-00009E700000}"/>
    <cellStyle name="표준 4 7 6 3 3" xfId="28831" xr:uid="{00000000-0005-0000-0000-00009F700000}"/>
    <cellStyle name="표준 4 7 6 4" xfId="28832" xr:uid="{00000000-0005-0000-0000-0000A0700000}"/>
    <cellStyle name="표준 4 7 6 4 2" xfId="28833" xr:uid="{00000000-0005-0000-0000-0000A1700000}"/>
    <cellStyle name="표준 4 7 6 4 2 2" xfId="28834" xr:uid="{00000000-0005-0000-0000-0000A2700000}"/>
    <cellStyle name="표준 4 7 6 4 3" xfId="28835" xr:uid="{00000000-0005-0000-0000-0000A3700000}"/>
    <cellStyle name="표준 4 7 6 5" xfId="28836" xr:uid="{00000000-0005-0000-0000-0000A4700000}"/>
    <cellStyle name="표준 4 7 6 5 2" xfId="28837" xr:uid="{00000000-0005-0000-0000-0000A5700000}"/>
    <cellStyle name="표준 4 7 6 6" xfId="28838" xr:uid="{00000000-0005-0000-0000-0000A6700000}"/>
    <cellStyle name="표준 4 7 7" xfId="28839" xr:uid="{00000000-0005-0000-0000-0000A7700000}"/>
    <cellStyle name="표준 4 7 7 2" xfId="28840" xr:uid="{00000000-0005-0000-0000-0000A8700000}"/>
    <cellStyle name="표준 4 7 7 2 2" xfId="28841" xr:uid="{00000000-0005-0000-0000-0000A9700000}"/>
    <cellStyle name="표준 4 7 7 3" xfId="28842" xr:uid="{00000000-0005-0000-0000-0000AA700000}"/>
    <cellStyle name="표준 4 7 8" xfId="28843" xr:uid="{00000000-0005-0000-0000-0000AB700000}"/>
    <cellStyle name="표준 4 7 8 2" xfId="28844" xr:uid="{00000000-0005-0000-0000-0000AC700000}"/>
    <cellStyle name="표준 4 7 8 2 2" xfId="28845" xr:uid="{00000000-0005-0000-0000-0000AD700000}"/>
    <cellStyle name="표준 4 7 8 3" xfId="28846" xr:uid="{00000000-0005-0000-0000-0000AE700000}"/>
    <cellStyle name="표준 4 7 9" xfId="28847" xr:uid="{00000000-0005-0000-0000-0000AF700000}"/>
    <cellStyle name="표준 4 7 9 2" xfId="28848" xr:uid="{00000000-0005-0000-0000-0000B0700000}"/>
    <cellStyle name="표준 4 7 9 2 2" xfId="28849" xr:uid="{00000000-0005-0000-0000-0000B1700000}"/>
    <cellStyle name="표준 4 7 9 3" xfId="28850" xr:uid="{00000000-0005-0000-0000-0000B2700000}"/>
    <cellStyle name="표준 4 8" xfId="28851" xr:uid="{00000000-0005-0000-0000-0000B3700000}"/>
    <cellStyle name="표준 4 8 10" xfId="28852" xr:uid="{00000000-0005-0000-0000-0000B4700000}"/>
    <cellStyle name="표준 4 8 10 2" xfId="28853" xr:uid="{00000000-0005-0000-0000-0000B5700000}"/>
    <cellStyle name="표준 4 8 11" xfId="28854" xr:uid="{00000000-0005-0000-0000-0000B6700000}"/>
    <cellStyle name="표준 4 8 12" xfId="28855" xr:uid="{00000000-0005-0000-0000-0000B7700000}"/>
    <cellStyle name="표준 4 8 2" xfId="28856" xr:uid="{00000000-0005-0000-0000-0000B8700000}"/>
    <cellStyle name="표준 4 8 2 2" xfId="28857" xr:uid="{00000000-0005-0000-0000-0000B9700000}"/>
    <cellStyle name="표준 4 8 2 2 2" xfId="28858" xr:uid="{00000000-0005-0000-0000-0000BA700000}"/>
    <cellStyle name="표준 4 8 2 2 2 2" xfId="28859" xr:uid="{00000000-0005-0000-0000-0000BB700000}"/>
    <cellStyle name="표준 4 8 2 2 2 2 2" xfId="28860" xr:uid="{00000000-0005-0000-0000-0000BC700000}"/>
    <cellStyle name="표준 4 8 2 2 2 3" xfId="28861" xr:uid="{00000000-0005-0000-0000-0000BD700000}"/>
    <cellStyle name="표준 4 8 2 2 3" xfId="28862" xr:uid="{00000000-0005-0000-0000-0000BE700000}"/>
    <cellStyle name="표준 4 8 2 2 3 2" xfId="28863" xr:uid="{00000000-0005-0000-0000-0000BF700000}"/>
    <cellStyle name="표준 4 8 2 2 3 2 2" xfId="28864" xr:uid="{00000000-0005-0000-0000-0000C0700000}"/>
    <cellStyle name="표준 4 8 2 2 3 3" xfId="28865" xr:uid="{00000000-0005-0000-0000-0000C1700000}"/>
    <cellStyle name="표준 4 8 2 2 4" xfId="28866" xr:uid="{00000000-0005-0000-0000-0000C2700000}"/>
    <cellStyle name="표준 4 8 2 2 4 2" xfId="28867" xr:uid="{00000000-0005-0000-0000-0000C3700000}"/>
    <cellStyle name="표준 4 8 2 2 4 2 2" xfId="28868" xr:uid="{00000000-0005-0000-0000-0000C4700000}"/>
    <cellStyle name="표준 4 8 2 2 4 3" xfId="28869" xr:uid="{00000000-0005-0000-0000-0000C5700000}"/>
    <cellStyle name="표준 4 8 2 2 5" xfId="28870" xr:uid="{00000000-0005-0000-0000-0000C6700000}"/>
    <cellStyle name="표준 4 8 2 2 5 2" xfId="28871" xr:uid="{00000000-0005-0000-0000-0000C7700000}"/>
    <cellStyle name="표준 4 8 2 2 6" xfId="28872" xr:uid="{00000000-0005-0000-0000-0000C8700000}"/>
    <cellStyle name="표준 4 8 2 3" xfId="28873" xr:uid="{00000000-0005-0000-0000-0000C9700000}"/>
    <cellStyle name="표준 4 8 2 3 2" xfId="28874" xr:uid="{00000000-0005-0000-0000-0000CA700000}"/>
    <cellStyle name="표준 4 8 2 3 2 2" xfId="28875" xr:uid="{00000000-0005-0000-0000-0000CB700000}"/>
    <cellStyle name="표준 4 8 2 3 3" xfId="28876" xr:uid="{00000000-0005-0000-0000-0000CC700000}"/>
    <cellStyle name="표준 4 8 2 4" xfId="28877" xr:uid="{00000000-0005-0000-0000-0000CD700000}"/>
    <cellStyle name="표준 4 8 2 4 2" xfId="28878" xr:uid="{00000000-0005-0000-0000-0000CE700000}"/>
    <cellStyle name="표준 4 8 2 4 2 2" xfId="28879" xr:uid="{00000000-0005-0000-0000-0000CF700000}"/>
    <cellStyle name="표준 4 8 2 4 3" xfId="28880" xr:uid="{00000000-0005-0000-0000-0000D0700000}"/>
    <cellStyle name="표준 4 8 2 5" xfId="28881" xr:uid="{00000000-0005-0000-0000-0000D1700000}"/>
    <cellStyle name="표준 4 8 2 5 2" xfId="28882" xr:uid="{00000000-0005-0000-0000-0000D2700000}"/>
    <cellStyle name="표준 4 8 2 5 2 2" xfId="28883" xr:uid="{00000000-0005-0000-0000-0000D3700000}"/>
    <cellStyle name="표준 4 8 2 5 3" xfId="28884" xr:uid="{00000000-0005-0000-0000-0000D4700000}"/>
    <cellStyle name="표준 4 8 2 6" xfId="28885" xr:uid="{00000000-0005-0000-0000-0000D5700000}"/>
    <cellStyle name="표준 4 8 2 6 2" xfId="28886" xr:uid="{00000000-0005-0000-0000-0000D6700000}"/>
    <cellStyle name="표준 4 8 2 6 2 2" xfId="28887" xr:uid="{00000000-0005-0000-0000-0000D7700000}"/>
    <cellStyle name="표준 4 8 2 6 3" xfId="28888" xr:uid="{00000000-0005-0000-0000-0000D8700000}"/>
    <cellStyle name="표준 4 8 2 7" xfId="28889" xr:uid="{00000000-0005-0000-0000-0000D9700000}"/>
    <cellStyle name="표준 4 8 2 7 2" xfId="28890" xr:uid="{00000000-0005-0000-0000-0000DA700000}"/>
    <cellStyle name="표준 4 8 2 8" xfId="28891" xr:uid="{00000000-0005-0000-0000-0000DB700000}"/>
    <cellStyle name="표준 4 8 2 9" xfId="28892" xr:uid="{00000000-0005-0000-0000-0000DC700000}"/>
    <cellStyle name="표준 4 8 3" xfId="28893" xr:uid="{00000000-0005-0000-0000-0000DD700000}"/>
    <cellStyle name="표준 4 8 3 2" xfId="28894" xr:uid="{00000000-0005-0000-0000-0000DE700000}"/>
    <cellStyle name="표준 4 8 3 2 2" xfId="28895" xr:uid="{00000000-0005-0000-0000-0000DF700000}"/>
    <cellStyle name="표준 4 8 3 2 2 2" xfId="28896" xr:uid="{00000000-0005-0000-0000-0000E0700000}"/>
    <cellStyle name="표준 4 8 3 2 2 2 2" xfId="28897" xr:uid="{00000000-0005-0000-0000-0000E1700000}"/>
    <cellStyle name="표준 4 8 3 2 2 3" xfId="28898" xr:uid="{00000000-0005-0000-0000-0000E2700000}"/>
    <cellStyle name="표준 4 8 3 2 3" xfId="28899" xr:uid="{00000000-0005-0000-0000-0000E3700000}"/>
    <cellStyle name="표준 4 8 3 2 3 2" xfId="28900" xr:uid="{00000000-0005-0000-0000-0000E4700000}"/>
    <cellStyle name="표준 4 8 3 2 3 2 2" xfId="28901" xr:uid="{00000000-0005-0000-0000-0000E5700000}"/>
    <cellStyle name="표준 4 8 3 2 3 3" xfId="28902" xr:uid="{00000000-0005-0000-0000-0000E6700000}"/>
    <cellStyle name="표준 4 8 3 2 4" xfId="28903" xr:uid="{00000000-0005-0000-0000-0000E7700000}"/>
    <cellStyle name="표준 4 8 3 2 4 2" xfId="28904" xr:uid="{00000000-0005-0000-0000-0000E8700000}"/>
    <cellStyle name="표준 4 8 3 2 4 2 2" xfId="28905" xr:uid="{00000000-0005-0000-0000-0000E9700000}"/>
    <cellStyle name="표준 4 8 3 2 4 3" xfId="28906" xr:uid="{00000000-0005-0000-0000-0000EA700000}"/>
    <cellStyle name="표준 4 8 3 2 5" xfId="28907" xr:uid="{00000000-0005-0000-0000-0000EB700000}"/>
    <cellStyle name="표준 4 8 3 2 5 2" xfId="28908" xr:uid="{00000000-0005-0000-0000-0000EC700000}"/>
    <cellStyle name="표준 4 8 3 2 6" xfId="28909" xr:uid="{00000000-0005-0000-0000-0000ED700000}"/>
    <cellStyle name="표준 4 8 3 3" xfId="28910" xr:uid="{00000000-0005-0000-0000-0000EE700000}"/>
    <cellStyle name="표준 4 8 3 3 2" xfId="28911" xr:uid="{00000000-0005-0000-0000-0000EF700000}"/>
    <cellStyle name="표준 4 8 3 3 2 2" xfId="28912" xr:uid="{00000000-0005-0000-0000-0000F0700000}"/>
    <cellStyle name="표준 4 8 3 3 3" xfId="28913" xr:uid="{00000000-0005-0000-0000-0000F1700000}"/>
    <cellStyle name="표준 4 8 3 4" xfId="28914" xr:uid="{00000000-0005-0000-0000-0000F2700000}"/>
    <cellStyle name="표준 4 8 3 4 2" xfId="28915" xr:uid="{00000000-0005-0000-0000-0000F3700000}"/>
    <cellStyle name="표준 4 8 3 4 2 2" xfId="28916" xr:uid="{00000000-0005-0000-0000-0000F4700000}"/>
    <cellStyle name="표준 4 8 3 4 3" xfId="28917" xr:uid="{00000000-0005-0000-0000-0000F5700000}"/>
    <cellStyle name="표준 4 8 3 5" xfId="28918" xr:uid="{00000000-0005-0000-0000-0000F6700000}"/>
    <cellStyle name="표준 4 8 3 5 2" xfId="28919" xr:uid="{00000000-0005-0000-0000-0000F7700000}"/>
    <cellStyle name="표준 4 8 3 5 2 2" xfId="28920" xr:uid="{00000000-0005-0000-0000-0000F8700000}"/>
    <cellStyle name="표준 4 8 3 5 3" xfId="28921" xr:uid="{00000000-0005-0000-0000-0000F9700000}"/>
    <cellStyle name="표준 4 8 3 6" xfId="28922" xr:uid="{00000000-0005-0000-0000-0000FA700000}"/>
    <cellStyle name="표준 4 8 3 6 2" xfId="28923" xr:uid="{00000000-0005-0000-0000-0000FB700000}"/>
    <cellStyle name="표준 4 8 3 7" xfId="28924" xr:uid="{00000000-0005-0000-0000-0000FC700000}"/>
    <cellStyle name="표준 4 8 3 8" xfId="28925" xr:uid="{00000000-0005-0000-0000-0000FD700000}"/>
    <cellStyle name="표준 4 8 4" xfId="28926" xr:uid="{00000000-0005-0000-0000-0000FE700000}"/>
    <cellStyle name="표준 4 8 4 2" xfId="28927" xr:uid="{00000000-0005-0000-0000-0000FF700000}"/>
    <cellStyle name="표준 4 8 4 2 2" xfId="28928" xr:uid="{00000000-0005-0000-0000-000000710000}"/>
    <cellStyle name="표준 4 8 4 2 2 2" xfId="28929" xr:uid="{00000000-0005-0000-0000-000001710000}"/>
    <cellStyle name="표준 4 8 4 2 3" xfId="28930" xr:uid="{00000000-0005-0000-0000-000002710000}"/>
    <cellStyle name="표준 4 8 4 3" xfId="28931" xr:uid="{00000000-0005-0000-0000-000003710000}"/>
    <cellStyle name="표준 4 8 4 3 2" xfId="28932" xr:uid="{00000000-0005-0000-0000-000004710000}"/>
    <cellStyle name="표준 4 8 4 3 2 2" xfId="28933" xr:uid="{00000000-0005-0000-0000-000005710000}"/>
    <cellStyle name="표준 4 8 4 3 3" xfId="28934" xr:uid="{00000000-0005-0000-0000-000006710000}"/>
    <cellStyle name="표준 4 8 4 4" xfId="28935" xr:uid="{00000000-0005-0000-0000-000007710000}"/>
    <cellStyle name="표준 4 8 4 4 2" xfId="28936" xr:uid="{00000000-0005-0000-0000-000008710000}"/>
    <cellStyle name="표준 4 8 4 4 2 2" xfId="28937" xr:uid="{00000000-0005-0000-0000-000009710000}"/>
    <cellStyle name="표준 4 8 4 4 3" xfId="28938" xr:uid="{00000000-0005-0000-0000-00000A710000}"/>
    <cellStyle name="표준 4 8 4 5" xfId="28939" xr:uid="{00000000-0005-0000-0000-00000B710000}"/>
    <cellStyle name="표준 4 8 4 5 2" xfId="28940" xr:uid="{00000000-0005-0000-0000-00000C710000}"/>
    <cellStyle name="표준 4 8 4 6" xfId="28941" xr:uid="{00000000-0005-0000-0000-00000D710000}"/>
    <cellStyle name="표준 4 8 5" xfId="28942" xr:uid="{00000000-0005-0000-0000-00000E710000}"/>
    <cellStyle name="표준 4 8 5 2" xfId="28943" xr:uid="{00000000-0005-0000-0000-00000F710000}"/>
    <cellStyle name="표준 4 8 5 2 2" xfId="28944" xr:uid="{00000000-0005-0000-0000-000010710000}"/>
    <cellStyle name="표준 4 8 5 2 2 2" xfId="28945" xr:uid="{00000000-0005-0000-0000-000011710000}"/>
    <cellStyle name="표준 4 8 5 2 3" xfId="28946" xr:uid="{00000000-0005-0000-0000-000012710000}"/>
    <cellStyle name="표준 4 8 5 3" xfId="28947" xr:uid="{00000000-0005-0000-0000-000013710000}"/>
    <cellStyle name="표준 4 8 5 3 2" xfId="28948" xr:uid="{00000000-0005-0000-0000-000014710000}"/>
    <cellStyle name="표준 4 8 5 3 2 2" xfId="28949" xr:uid="{00000000-0005-0000-0000-000015710000}"/>
    <cellStyle name="표준 4 8 5 3 3" xfId="28950" xr:uid="{00000000-0005-0000-0000-000016710000}"/>
    <cellStyle name="표준 4 8 5 4" xfId="28951" xr:uid="{00000000-0005-0000-0000-000017710000}"/>
    <cellStyle name="표준 4 8 5 4 2" xfId="28952" xr:uid="{00000000-0005-0000-0000-000018710000}"/>
    <cellStyle name="표준 4 8 5 4 2 2" xfId="28953" xr:uid="{00000000-0005-0000-0000-000019710000}"/>
    <cellStyle name="표준 4 8 5 4 3" xfId="28954" xr:uid="{00000000-0005-0000-0000-00001A710000}"/>
    <cellStyle name="표준 4 8 5 5" xfId="28955" xr:uid="{00000000-0005-0000-0000-00001B710000}"/>
    <cellStyle name="표준 4 8 5 5 2" xfId="28956" xr:uid="{00000000-0005-0000-0000-00001C710000}"/>
    <cellStyle name="표준 4 8 5 6" xfId="28957" xr:uid="{00000000-0005-0000-0000-00001D710000}"/>
    <cellStyle name="표준 4 8 6" xfId="28958" xr:uid="{00000000-0005-0000-0000-00001E710000}"/>
    <cellStyle name="표준 4 8 6 2" xfId="28959" xr:uid="{00000000-0005-0000-0000-00001F710000}"/>
    <cellStyle name="표준 4 8 6 2 2" xfId="28960" xr:uid="{00000000-0005-0000-0000-000020710000}"/>
    <cellStyle name="표준 4 8 6 3" xfId="28961" xr:uid="{00000000-0005-0000-0000-000021710000}"/>
    <cellStyle name="표준 4 8 7" xfId="28962" xr:uid="{00000000-0005-0000-0000-000022710000}"/>
    <cellStyle name="표준 4 8 7 2" xfId="28963" xr:uid="{00000000-0005-0000-0000-000023710000}"/>
    <cellStyle name="표준 4 8 7 2 2" xfId="28964" xr:uid="{00000000-0005-0000-0000-000024710000}"/>
    <cellStyle name="표준 4 8 7 3" xfId="28965" xr:uid="{00000000-0005-0000-0000-000025710000}"/>
    <cellStyle name="표준 4 8 8" xfId="28966" xr:uid="{00000000-0005-0000-0000-000026710000}"/>
    <cellStyle name="표준 4 8 8 2" xfId="28967" xr:uid="{00000000-0005-0000-0000-000027710000}"/>
    <cellStyle name="표준 4 8 8 2 2" xfId="28968" xr:uid="{00000000-0005-0000-0000-000028710000}"/>
    <cellStyle name="표준 4 8 8 3" xfId="28969" xr:uid="{00000000-0005-0000-0000-000029710000}"/>
    <cellStyle name="표준 4 8 9" xfId="28970" xr:uid="{00000000-0005-0000-0000-00002A710000}"/>
    <cellStyle name="표준 4 8 9 2" xfId="28971" xr:uid="{00000000-0005-0000-0000-00002B710000}"/>
    <cellStyle name="표준 4 8 9 2 2" xfId="28972" xr:uid="{00000000-0005-0000-0000-00002C710000}"/>
    <cellStyle name="표준 4 8 9 3" xfId="28973" xr:uid="{00000000-0005-0000-0000-00002D710000}"/>
    <cellStyle name="표준 4 9" xfId="28974" xr:uid="{00000000-0005-0000-0000-00002E710000}"/>
    <cellStyle name="표준 4 9 10" xfId="28975" xr:uid="{00000000-0005-0000-0000-00002F710000}"/>
    <cellStyle name="표준 4 9 11" xfId="28976" xr:uid="{00000000-0005-0000-0000-000030710000}"/>
    <cellStyle name="표준 4 9 2" xfId="28977" xr:uid="{00000000-0005-0000-0000-000031710000}"/>
    <cellStyle name="표준 4 9 2 2" xfId="28978" xr:uid="{00000000-0005-0000-0000-000032710000}"/>
    <cellStyle name="표준 4 9 2 2 2" xfId="28979" xr:uid="{00000000-0005-0000-0000-000033710000}"/>
    <cellStyle name="표준 4 9 2 2 2 2" xfId="28980" xr:uid="{00000000-0005-0000-0000-000034710000}"/>
    <cellStyle name="표준 4 9 2 2 2 2 2" xfId="28981" xr:uid="{00000000-0005-0000-0000-000035710000}"/>
    <cellStyle name="표준 4 9 2 2 2 3" xfId="28982" xr:uid="{00000000-0005-0000-0000-000036710000}"/>
    <cellStyle name="표준 4 9 2 2 3" xfId="28983" xr:uid="{00000000-0005-0000-0000-000037710000}"/>
    <cellStyle name="표준 4 9 2 2 3 2" xfId="28984" xr:uid="{00000000-0005-0000-0000-000038710000}"/>
    <cellStyle name="표준 4 9 2 2 3 2 2" xfId="28985" xr:uid="{00000000-0005-0000-0000-000039710000}"/>
    <cellStyle name="표준 4 9 2 2 3 3" xfId="28986" xr:uid="{00000000-0005-0000-0000-00003A710000}"/>
    <cellStyle name="표준 4 9 2 2 4" xfId="28987" xr:uid="{00000000-0005-0000-0000-00003B710000}"/>
    <cellStyle name="표준 4 9 2 2 4 2" xfId="28988" xr:uid="{00000000-0005-0000-0000-00003C710000}"/>
    <cellStyle name="표준 4 9 2 2 4 2 2" xfId="28989" xr:uid="{00000000-0005-0000-0000-00003D710000}"/>
    <cellStyle name="표준 4 9 2 2 4 3" xfId="28990" xr:uid="{00000000-0005-0000-0000-00003E710000}"/>
    <cellStyle name="표준 4 9 2 2 5" xfId="28991" xr:uid="{00000000-0005-0000-0000-00003F710000}"/>
    <cellStyle name="표준 4 9 2 2 5 2" xfId="28992" xr:uid="{00000000-0005-0000-0000-000040710000}"/>
    <cellStyle name="표준 4 9 2 2 6" xfId="28993" xr:uid="{00000000-0005-0000-0000-000041710000}"/>
    <cellStyle name="표준 4 9 2 3" xfId="28994" xr:uid="{00000000-0005-0000-0000-000042710000}"/>
    <cellStyle name="표준 4 9 2 3 2" xfId="28995" xr:uid="{00000000-0005-0000-0000-000043710000}"/>
    <cellStyle name="표준 4 9 2 3 2 2" xfId="28996" xr:uid="{00000000-0005-0000-0000-000044710000}"/>
    <cellStyle name="표준 4 9 2 3 3" xfId="28997" xr:uid="{00000000-0005-0000-0000-000045710000}"/>
    <cellStyle name="표준 4 9 2 4" xfId="28998" xr:uid="{00000000-0005-0000-0000-000046710000}"/>
    <cellStyle name="표준 4 9 2 4 2" xfId="28999" xr:uid="{00000000-0005-0000-0000-000047710000}"/>
    <cellStyle name="표준 4 9 2 4 2 2" xfId="29000" xr:uid="{00000000-0005-0000-0000-000048710000}"/>
    <cellStyle name="표준 4 9 2 4 3" xfId="29001" xr:uid="{00000000-0005-0000-0000-000049710000}"/>
    <cellStyle name="표준 4 9 2 5" xfId="29002" xr:uid="{00000000-0005-0000-0000-00004A710000}"/>
    <cellStyle name="표준 4 9 2 5 2" xfId="29003" xr:uid="{00000000-0005-0000-0000-00004B710000}"/>
    <cellStyle name="표준 4 9 2 5 2 2" xfId="29004" xr:uid="{00000000-0005-0000-0000-00004C710000}"/>
    <cellStyle name="표준 4 9 2 5 3" xfId="29005" xr:uid="{00000000-0005-0000-0000-00004D710000}"/>
    <cellStyle name="표준 4 9 2 6" xfId="29006" xr:uid="{00000000-0005-0000-0000-00004E710000}"/>
    <cellStyle name="표준 4 9 2 6 2" xfId="29007" xr:uid="{00000000-0005-0000-0000-00004F710000}"/>
    <cellStyle name="표준 4 9 2 6 2 2" xfId="29008" xr:uid="{00000000-0005-0000-0000-000050710000}"/>
    <cellStyle name="표준 4 9 2 6 3" xfId="29009" xr:uid="{00000000-0005-0000-0000-000051710000}"/>
    <cellStyle name="표준 4 9 2 7" xfId="29010" xr:uid="{00000000-0005-0000-0000-000052710000}"/>
    <cellStyle name="표준 4 9 2 7 2" xfId="29011" xr:uid="{00000000-0005-0000-0000-000053710000}"/>
    <cellStyle name="표준 4 9 2 8" xfId="29012" xr:uid="{00000000-0005-0000-0000-000054710000}"/>
    <cellStyle name="표준 4 9 2 9" xfId="29013" xr:uid="{00000000-0005-0000-0000-000055710000}"/>
    <cellStyle name="표준 4 9 3" xfId="29014" xr:uid="{00000000-0005-0000-0000-000056710000}"/>
    <cellStyle name="표준 4 9 3 2" xfId="29015" xr:uid="{00000000-0005-0000-0000-000057710000}"/>
    <cellStyle name="표준 4 9 3 2 2" xfId="29016" xr:uid="{00000000-0005-0000-0000-000058710000}"/>
    <cellStyle name="표준 4 9 3 2 2 2" xfId="29017" xr:uid="{00000000-0005-0000-0000-000059710000}"/>
    <cellStyle name="표준 4 9 3 2 3" xfId="29018" xr:uid="{00000000-0005-0000-0000-00005A710000}"/>
    <cellStyle name="표준 4 9 3 3" xfId="29019" xr:uid="{00000000-0005-0000-0000-00005B710000}"/>
    <cellStyle name="표준 4 9 3 3 2" xfId="29020" xr:uid="{00000000-0005-0000-0000-00005C710000}"/>
    <cellStyle name="표준 4 9 3 3 2 2" xfId="29021" xr:uid="{00000000-0005-0000-0000-00005D710000}"/>
    <cellStyle name="표준 4 9 3 3 3" xfId="29022" xr:uid="{00000000-0005-0000-0000-00005E710000}"/>
    <cellStyle name="표준 4 9 3 4" xfId="29023" xr:uid="{00000000-0005-0000-0000-00005F710000}"/>
    <cellStyle name="표준 4 9 3 4 2" xfId="29024" xr:uid="{00000000-0005-0000-0000-000060710000}"/>
    <cellStyle name="표준 4 9 3 4 2 2" xfId="29025" xr:uid="{00000000-0005-0000-0000-000061710000}"/>
    <cellStyle name="표준 4 9 3 4 3" xfId="29026" xr:uid="{00000000-0005-0000-0000-000062710000}"/>
    <cellStyle name="표준 4 9 3 5" xfId="29027" xr:uid="{00000000-0005-0000-0000-000063710000}"/>
    <cellStyle name="표준 4 9 3 5 2" xfId="29028" xr:uid="{00000000-0005-0000-0000-000064710000}"/>
    <cellStyle name="표준 4 9 3 6" xfId="29029" xr:uid="{00000000-0005-0000-0000-000065710000}"/>
    <cellStyle name="표준 4 9 4" xfId="29030" xr:uid="{00000000-0005-0000-0000-000066710000}"/>
    <cellStyle name="표준 4 9 4 2" xfId="29031" xr:uid="{00000000-0005-0000-0000-000067710000}"/>
    <cellStyle name="표준 4 9 4 2 2" xfId="29032" xr:uid="{00000000-0005-0000-0000-000068710000}"/>
    <cellStyle name="표준 4 9 4 2 2 2" xfId="29033" xr:uid="{00000000-0005-0000-0000-000069710000}"/>
    <cellStyle name="표준 4 9 4 2 3" xfId="29034" xr:uid="{00000000-0005-0000-0000-00006A710000}"/>
    <cellStyle name="표준 4 9 4 3" xfId="29035" xr:uid="{00000000-0005-0000-0000-00006B710000}"/>
    <cellStyle name="표준 4 9 4 3 2" xfId="29036" xr:uid="{00000000-0005-0000-0000-00006C710000}"/>
    <cellStyle name="표준 4 9 4 3 2 2" xfId="29037" xr:uid="{00000000-0005-0000-0000-00006D710000}"/>
    <cellStyle name="표준 4 9 4 3 3" xfId="29038" xr:uid="{00000000-0005-0000-0000-00006E710000}"/>
    <cellStyle name="표준 4 9 4 4" xfId="29039" xr:uid="{00000000-0005-0000-0000-00006F710000}"/>
    <cellStyle name="표준 4 9 4 4 2" xfId="29040" xr:uid="{00000000-0005-0000-0000-000070710000}"/>
    <cellStyle name="표준 4 9 4 4 2 2" xfId="29041" xr:uid="{00000000-0005-0000-0000-000071710000}"/>
    <cellStyle name="표준 4 9 4 4 3" xfId="29042" xr:uid="{00000000-0005-0000-0000-000072710000}"/>
    <cellStyle name="표준 4 9 4 5" xfId="29043" xr:uid="{00000000-0005-0000-0000-000073710000}"/>
    <cellStyle name="표준 4 9 4 5 2" xfId="29044" xr:uid="{00000000-0005-0000-0000-000074710000}"/>
    <cellStyle name="표준 4 9 4 6" xfId="29045" xr:uid="{00000000-0005-0000-0000-000075710000}"/>
    <cellStyle name="표준 4 9 5" xfId="29046" xr:uid="{00000000-0005-0000-0000-000076710000}"/>
    <cellStyle name="표준 4 9 5 2" xfId="29047" xr:uid="{00000000-0005-0000-0000-000077710000}"/>
    <cellStyle name="표준 4 9 5 2 2" xfId="29048" xr:uid="{00000000-0005-0000-0000-000078710000}"/>
    <cellStyle name="표준 4 9 5 3" xfId="29049" xr:uid="{00000000-0005-0000-0000-000079710000}"/>
    <cellStyle name="표준 4 9 6" xfId="29050" xr:uid="{00000000-0005-0000-0000-00007A710000}"/>
    <cellStyle name="표준 4 9 6 2" xfId="29051" xr:uid="{00000000-0005-0000-0000-00007B710000}"/>
    <cellStyle name="표준 4 9 6 2 2" xfId="29052" xr:uid="{00000000-0005-0000-0000-00007C710000}"/>
    <cellStyle name="표준 4 9 6 3" xfId="29053" xr:uid="{00000000-0005-0000-0000-00007D710000}"/>
    <cellStyle name="표준 4 9 7" xfId="29054" xr:uid="{00000000-0005-0000-0000-00007E710000}"/>
    <cellStyle name="표준 4 9 7 2" xfId="29055" xr:uid="{00000000-0005-0000-0000-00007F710000}"/>
    <cellStyle name="표준 4 9 7 2 2" xfId="29056" xr:uid="{00000000-0005-0000-0000-000080710000}"/>
    <cellStyle name="표준 4 9 7 3" xfId="29057" xr:uid="{00000000-0005-0000-0000-000081710000}"/>
    <cellStyle name="표준 4 9 8" xfId="29058" xr:uid="{00000000-0005-0000-0000-000082710000}"/>
    <cellStyle name="표준 4 9 8 2" xfId="29059" xr:uid="{00000000-0005-0000-0000-000083710000}"/>
    <cellStyle name="표준 4 9 8 2 2" xfId="29060" xr:uid="{00000000-0005-0000-0000-000084710000}"/>
    <cellStyle name="표준 4 9 8 3" xfId="29061" xr:uid="{00000000-0005-0000-0000-000085710000}"/>
    <cellStyle name="표준 4 9 9" xfId="29062" xr:uid="{00000000-0005-0000-0000-000086710000}"/>
    <cellStyle name="표준 4 9 9 2" xfId="29063" xr:uid="{00000000-0005-0000-0000-000087710000}"/>
    <cellStyle name="표준 5" xfId="29064" xr:uid="{00000000-0005-0000-0000-000088710000}"/>
    <cellStyle name="표준 5 10" xfId="29065" xr:uid="{00000000-0005-0000-0000-000089710000}"/>
    <cellStyle name="표준 5 10 10" xfId="29066" xr:uid="{00000000-0005-0000-0000-00008A710000}"/>
    <cellStyle name="표준 5 10 2" xfId="29067" xr:uid="{00000000-0005-0000-0000-00008B710000}"/>
    <cellStyle name="표준 5 10 2 2" xfId="29068" xr:uid="{00000000-0005-0000-0000-00008C710000}"/>
    <cellStyle name="표준 5 10 2 2 2" xfId="29069" xr:uid="{00000000-0005-0000-0000-00008D710000}"/>
    <cellStyle name="표준 5 10 2 2 2 2" xfId="29070" xr:uid="{00000000-0005-0000-0000-00008E710000}"/>
    <cellStyle name="표준 5 10 2 2 2 2 2" xfId="29071" xr:uid="{00000000-0005-0000-0000-00008F710000}"/>
    <cellStyle name="표준 5 10 2 2 2 3" xfId="29072" xr:uid="{00000000-0005-0000-0000-000090710000}"/>
    <cellStyle name="표준 5 10 2 2 3" xfId="29073" xr:uid="{00000000-0005-0000-0000-000091710000}"/>
    <cellStyle name="표준 5 10 2 2 3 2" xfId="29074" xr:uid="{00000000-0005-0000-0000-000092710000}"/>
    <cellStyle name="표준 5 10 2 2 3 2 2" xfId="29075" xr:uid="{00000000-0005-0000-0000-000093710000}"/>
    <cellStyle name="표준 5 10 2 2 3 3" xfId="29076" xr:uid="{00000000-0005-0000-0000-000094710000}"/>
    <cellStyle name="표준 5 10 2 2 4" xfId="29077" xr:uid="{00000000-0005-0000-0000-000095710000}"/>
    <cellStyle name="표준 5 10 2 2 4 2" xfId="29078" xr:uid="{00000000-0005-0000-0000-000096710000}"/>
    <cellStyle name="표준 5 10 2 2 4 2 2" xfId="29079" xr:uid="{00000000-0005-0000-0000-000097710000}"/>
    <cellStyle name="표준 5 10 2 2 4 3" xfId="29080" xr:uid="{00000000-0005-0000-0000-000098710000}"/>
    <cellStyle name="표준 5 10 2 2 5" xfId="29081" xr:uid="{00000000-0005-0000-0000-000099710000}"/>
    <cellStyle name="표준 5 10 2 2 5 2" xfId="29082" xr:uid="{00000000-0005-0000-0000-00009A710000}"/>
    <cellStyle name="표준 5 10 2 2 6" xfId="29083" xr:uid="{00000000-0005-0000-0000-00009B710000}"/>
    <cellStyle name="표준 5 10 2 3" xfId="29084" xr:uid="{00000000-0005-0000-0000-00009C710000}"/>
    <cellStyle name="표준 5 10 2 3 2" xfId="29085" xr:uid="{00000000-0005-0000-0000-00009D710000}"/>
    <cellStyle name="표준 5 10 2 3 2 2" xfId="29086" xr:uid="{00000000-0005-0000-0000-00009E710000}"/>
    <cellStyle name="표준 5 10 2 3 3" xfId="29087" xr:uid="{00000000-0005-0000-0000-00009F710000}"/>
    <cellStyle name="표준 5 10 2 4" xfId="29088" xr:uid="{00000000-0005-0000-0000-0000A0710000}"/>
    <cellStyle name="표준 5 10 2 4 2" xfId="29089" xr:uid="{00000000-0005-0000-0000-0000A1710000}"/>
    <cellStyle name="표준 5 10 2 4 2 2" xfId="29090" xr:uid="{00000000-0005-0000-0000-0000A2710000}"/>
    <cellStyle name="표준 5 10 2 4 3" xfId="29091" xr:uid="{00000000-0005-0000-0000-0000A3710000}"/>
    <cellStyle name="표준 5 10 2 5" xfId="29092" xr:uid="{00000000-0005-0000-0000-0000A4710000}"/>
    <cellStyle name="표준 5 10 2 5 2" xfId="29093" xr:uid="{00000000-0005-0000-0000-0000A5710000}"/>
    <cellStyle name="표준 5 10 2 5 2 2" xfId="29094" xr:uid="{00000000-0005-0000-0000-0000A6710000}"/>
    <cellStyle name="표준 5 10 2 5 3" xfId="29095" xr:uid="{00000000-0005-0000-0000-0000A7710000}"/>
    <cellStyle name="표준 5 10 2 6" xfId="29096" xr:uid="{00000000-0005-0000-0000-0000A8710000}"/>
    <cellStyle name="표준 5 10 2 6 2" xfId="29097" xr:uid="{00000000-0005-0000-0000-0000A9710000}"/>
    <cellStyle name="표준 5 10 2 6 2 2" xfId="29098" xr:uid="{00000000-0005-0000-0000-0000AA710000}"/>
    <cellStyle name="표준 5 10 2 6 3" xfId="29099" xr:uid="{00000000-0005-0000-0000-0000AB710000}"/>
    <cellStyle name="표준 5 10 2 7" xfId="29100" xr:uid="{00000000-0005-0000-0000-0000AC710000}"/>
    <cellStyle name="표준 5 10 2 7 2" xfId="29101" xr:uid="{00000000-0005-0000-0000-0000AD710000}"/>
    <cellStyle name="표준 5 10 2 8" xfId="29102" xr:uid="{00000000-0005-0000-0000-0000AE710000}"/>
    <cellStyle name="표준 5 10 2 9" xfId="29103" xr:uid="{00000000-0005-0000-0000-0000AF710000}"/>
    <cellStyle name="표준 5 10 3" xfId="29104" xr:uid="{00000000-0005-0000-0000-0000B0710000}"/>
    <cellStyle name="표준 5 10 3 2" xfId="29105" xr:uid="{00000000-0005-0000-0000-0000B1710000}"/>
    <cellStyle name="표준 5 10 3 2 2" xfId="29106" xr:uid="{00000000-0005-0000-0000-0000B2710000}"/>
    <cellStyle name="표준 5 10 3 2 2 2" xfId="29107" xr:uid="{00000000-0005-0000-0000-0000B3710000}"/>
    <cellStyle name="표준 5 10 3 2 3" xfId="29108" xr:uid="{00000000-0005-0000-0000-0000B4710000}"/>
    <cellStyle name="표준 5 10 3 3" xfId="29109" xr:uid="{00000000-0005-0000-0000-0000B5710000}"/>
    <cellStyle name="표준 5 10 3 3 2" xfId="29110" xr:uid="{00000000-0005-0000-0000-0000B6710000}"/>
    <cellStyle name="표준 5 10 3 3 2 2" xfId="29111" xr:uid="{00000000-0005-0000-0000-0000B7710000}"/>
    <cellStyle name="표준 5 10 3 3 3" xfId="29112" xr:uid="{00000000-0005-0000-0000-0000B8710000}"/>
    <cellStyle name="표준 5 10 3 4" xfId="29113" xr:uid="{00000000-0005-0000-0000-0000B9710000}"/>
    <cellStyle name="표준 5 10 3 4 2" xfId="29114" xr:uid="{00000000-0005-0000-0000-0000BA710000}"/>
    <cellStyle name="표준 5 10 3 4 2 2" xfId="29115" xr:uid="{00000000-0005-0000-0000-0000BB710000}"/>
    <cellStyle name="표준 5 10 3 4 3" xfId="29116" xr:uid="{00000000-0005-0000-0000-0000BC710000}"/>
    <cellStyle name="표준 5 10 3 5" xfId="29117" xr:uid="{00000000-0005-0000-0000-0000BD710000}"/>
    <cellStyle name="표준 5 10 3 5 2" xfId="29118" xr:uid="{00000000-0005-0000-0000-0000BE710000}"/>
    <cellStyle name="표준 5 10 3 6" xfId="29119" xr:uid="{00000000-0005-0000-0000-0000BF710000}"/>
    <cellStyle name="표준 5 10 4" xfId="29120" xr:uid="{00000000-0005-0000-0000-0000C0710000}"/>
    <cellStyle name="표준 5 10 4 2" xfId="29121" xr:uid="{00000000-0005-0000-0000-0000C1710000}"/>
    <cellStyle name="표준 5 10 4 2 2" xfId="29122" xr:uid="{00000000-0005-0000-0000-0000C2710000}"/>
    <cellStyle name="표준 5 10 4 3" xfId="29123" xr:uid="{00000000-0005-0000-0000-0000C3710000}"/>
    <cellStyle name="표준 5 10 5" xfId="29124" xr:uid="{00000000-0005-0000-0000-0000C4710000}"/>
    <cellStyle name="표준 5 10 5 2" xfId="29125" xr:uid="{00000000-0005-0000-0000-0000C5710000}"/>
    <cellStyle name="표준 5 10 5 2 2" xfId="29126" xr:uid="{00000000-0005-0000-0000-0000C6710000}"/>
    <cellStyle name="표준 5 10 5 3" xfId="29127" xr:uid="{00000000-0005-0000-0000-0000C7710000}"/>
    <cellStyle name="표준 5 10 6" xfId="29128" xr:uid="{00000000-0005-0000-0000-0000C8710000}"/>
    <cellStyle name="표준 5 10 6 2" xfId="29129" xr:uid="{00000000-0005-0000-0000-0000C9710000}"/>
    <cellStyle name="표준 5 10 6 2 2" xfId="29130" xr:uid="{00000000-0005-0000-0000-0000CA710000}"/>
    <cellStyle name="표준 5 10 6 3" xfId="29131" xr:uid="{00000000-0005-0000-0000-0000CB710000}"/>
    <cellStyle name="표준 5 10 7" xfId="29132" xr:uid="{00000000-0005-0000-0000-0000CC710000}"/>
    <cellStyle name="표준 5 10 7 2" xfId="29133" xr:uid="{00000000-0005-0000-0000-0000CD710000}"/>
    <cellStyle name="표준 5 10 7 2 2" xfId="29134" xr:uid="{00000000-0005-0000-0000-0000CE710000}"/>
    <cellStyle name="표준 5 10 7 3" xfId="29135" xr:uid="{00000000-0005-0000-0000-0000CF710000}"/>
    <cellStyle name="표준 5 10 8" xfId="29136" xr:uid="{00000000-0005-0000-0000-0000D0710000}"/>
    <cellStyle name="표준 5 10 8 2" xfId="29137" xr:uid="{00000000-0005-0000-0000-0000D1710000}"/>
    <cellStyle name="표준 5 10 9" xfId="29138" xr:uid="{00000000-0005-0000-0000-0000D2710000}"/>
    <cellStyle name="표준 5 11" xfId="29139" xr:uid="{00000000-0005-0000-0000-0000D3710000}"/>
    <cellStyle name="표준 5 11 10" xfId="29140" xr:uid="{00000000-0005-0000-0000-0000D4710000}"/>
    <cellStyle name="표준 5 11 2" xfId="29141" xr:uid="{00000000-0005-0000-0000-0000D5710000}"/>
    <cellStyle name="표준 5 11 2 2" xfId="29142" xr:uid="{00000000-0005-0000-0000-0000D6710000}"/>
    <cellStyle name="표준 5 11 2 2 2" xfId="29143" xr:uid="{00000000-0005-0000-0000-0000D7710000}"/>
    <cellStyle name="표준 5 11 2 2 2 2" xfId="29144" xr:uid="{00000000-0005-0000-0000-0000D8710000}"/>
    <cellStyle name="표준 5 11 2 2 2 2 2" xfId="29145" xr:uid="{00000000-0005-0000-0000-0000D9710000}"/>
    <cellStyle name="표준 5 11 2 2 2 3" xfId="29146" xr:uid="{00000000-0005-0000-0000-0000DA710000}"/>
    <cellStyle name="표준 5 11 2 2 3" xfId="29147" xr:uid="{00000000-0005-0000-0000-0000DB710000}"/>
    <cellStyle name="표준 5 11 2 2 3 2" xfId="29148" xr:uid="{00000000-0005-0000-0000-0000DC710000}"/>
    <cellStyle name="표준 5 11 2 2 3 2 2" xfId="29149" xr:uid="{00000000-0005-0000-0000-0000DD710000}"/>
    <cellStyle name="표준 5 11 2 2 3 3" xfId="29150" xr:uid="{00000000-0005-0000-0000-0000DE710000}"/>
    <cellStyle name="표준 5 11 2 2 4" xfId="29151" xr:uid="{00000000-0005-0000-0000-0000DF710000}"/>
    <cellStyle name="표준 5 11 2 2 4 2" xfId="29152" xr:uid="{00000000-0005-0000-0000-0000E0710000}"/>
    <cellStyle name="표준 5 11 2 2 4 2 2" xfId="29153" xr:uid="{00000000-0005-0000-0000-0000E1710000}"/>
    <cellStyle name="표준 5 11 2 2 4 3" xfId="29154" xr:uid="{00000000-0005-0000-0000-0000E2710000}"/>
    <cellStyle name="표준 5 11 2 2 5" xfId="29155" xr:uid="{00000000-0005-0000-0000-0000E3710000}"/>
    <cellStyle name="표준 5 11 2 2 5 2" xfId="29156" xr:uid="{00000000-0005-0000-0000-0000E4710000}"/>
    <cellStyle name="표준 5 11 2 2 6" xfId="29157" xr:uid="{00000000-0005-0000-0000-0000E5710000}"/>
    <cellStyle name="표준 5 11 2 3" xfId="29158" xr:uid="{00000000-0005-0000-0000-0000E6710000}"/>
    <cellStyle name="표준 5 11 2 3 2" xfId="29159" xr:uid="{00000000-0005-0000-0000-0000E7710000}"/>
    <cellStyle name="표준 5 11 2 3 2 2" xfId="29160" xr:uid="{00000000-0005-0000-0000-0000E8710000}"/>
    <cellStyle name="표준 5 11 2 3 3" xfId="29161" xr:uid="{00000000-0005-0000-0000-0000E9710000}"/>
    <cellStyle name="표준 5 11 2 4" xfId="29162" xr:uid="{00000000-0005-0000-0000-0000EA710000}"/>
    <cellStyle name="표준 5 11 2 4 2" xfId="29163" xr:uid="{00000000-0005-0000-0000-0000EB710000}"/>
    <cellStyle name="표준 5 11 2 4 2 2" xfId="29164" xr:uid="{00000000-0005-0000-0000-0000EC710000}"/>
    <cellStyle name="표준 5 11 2 4 3" xfId="29165" xr:uid="{00000000-0005-0000-0000-0000ED710000}"/>
    <cellStyle name="표준 5 11 2 5" xfId="29166" xr:uid="{00000000-0005-0000-0000-0000EE710000}"/>
    <cellStyle name="표준 5 11 2 5 2" xfId="29167" xr:uid="{00000000-0005-0000-0000-0000EF710000}"/>
    <cellStyle name="표준 5 11 2 5 2 2" xfId="29168" xr:uid="{00000000-0005-0000-0000-0000F0710000}"/>
    <cellStyle name="표준 5 11 2 5 3" xfId="29169" xr:uid="{00000000-0005-0000-0000-0000F1710000}"/>
    <cellStyle name="표준 5 11 2 6" xfId="29170" xr:uid="{00000000-0005-0000-0000-0000F2710000}"/>
    <cellStyle name="표준 5 11 2 6 2" xfId="29171" xr:uid="{00000000-0005-0000-0000-0000F3710000}"/>
    <cellStyle name="표준 5 11 2 7" xfId="29172" xr:uid="{00000000-0005-0000-0000-0000F4710000}"/>
    <cellStyle name="표준 5 11 2 8" xfId="29173" xr:uid="{00000000-0005-0000-0000-0000F5710000}"/>
    <cellStyle name="표준 5 11 3" xfId="29174" xr:uid="{00000000-0005-0000-0000-0000F6710000}"/>
    <cellStyle name="표준 5 11 3 2" xfId="29175" xr:uid="{00000000-0005-0000-0000-0000F7710000}"/>
    <cellStyle name="표준 5 11 3 2 2" xfId="29176" xr:uid="{00000000-0005-0000-0000-0000F8710000}"/>
    <cellStyle name="표준 5 11 3 2 2 2" xfId="29177" xr:uid="{00000000-0005-0000-0000-0000F9710000}"/>
    <cellStyle name="표준 5 11 3 2 3" xfId="29178" xr:uid="{00000000-0005-0000-0000-0000FA710000}"/>
    <cellStyle name="표준 5 11 3 3" xfId="29179" xr:uid="{00000000-0005-0000-0000-0000FB710000}"/>
    <cellStyle name="표준 5 11 3 3 2" xfId="29180" xr:uid="{00000000-0005-0000-0000-0000FC710000}"/>
    <cellStyle name="표준 5 11 3 3 2 2" xfId="29181" xr:uid="{00000000-0005-0000-0000-0000FD710000}"/>
    <cellStyle name="표준 5 11 3 3 3" xfId="29182" xr:uid="{00000000-0005-0000-0000-0000FE710000}"/>
    <cellStyle name="표준 5 11 3 4" xfId="29183" xr:uid="{00000000-0005-0000-0000-0000FF710000}"/>
    <cellStyle name="표준 5 11 3 4 2" xfId="29184" xr:uid="{00000000-0005-0000-0000-000000720000}"/>
    <cellStyle name="표준 5 11 3 4 2 2" xfId="29185" xr:uid="{00000000-0005-0000-0000-000001720000}"/>
    <cellStyle name="표준 5 11 3 4 3" xfId="29186" xr:uid="{00000000-0005-0000-0000-000002720000}"/>
    <cellStyle name="표준 5 11 3 5" xfId="29187" xr:uid="{00000000-0005-0000-0000-000003720000}"/>
    <cellStyle name="표준 5 11 3 5 2" xfId="29188" xr:uid="{00000000-0005-0000-0000-000004720000}"/>
    <cellStyle name="표준 5 11 3 6" xfId="29189" xr:uid="{00000000-0005-0000-0000-000005720000}"/>
    <cellStyle name="표준 5 11 4" xfId="29190" xr:uid="{00000000-0005-0000-0000-000006720000}"/>
    <cellStyle name="표준 5 11 4 2" xfId="29191" xr:uid="{00000000-0005-0000-0000-000007720000}"/>
    <cellStyle name="표준 5 11 4 2 2" xfId="29192" xr:uid="{00000000-0005-0000-0000-000008720000}"/>
    <cellStyle name="표준 5 11 4 3" xfId="29193" xr:uid="{00000000-0005-0000-0000-000009720000}"/>
    <cellStyle name="표준 5 11 5" xfId="29194" xr:uid="{00000000-0005-0000-0000-00000A720000}"/>
    <cellStyle name="표준 5 11 5 2" xfId="29195" xr:uid="{00000000-0005-0000-0000-00000B720000}"/>
    <cellStyle name="표준 5 11 5 2 2" xfId="29196" xr:uid="{00000000-0005-0000-0000-00000C720000}"/>
    <cellStyle name="표준 5 11 5 3" xfId="29197" xr:uid="{00000000-0005-0000-0000-00000D720000}"/>
    <cellStyle name="표준 5 11 6" xfId="29198" xr:uid="{00000000-0005-0000-0000-00000E720000}"/>
    <cellStyle name="표준 5 11 6 2" xfId="29199" xr:uid="{00000000-0005-0000-0000-00000F720000}"/>
    <cellStyle name="표준 5 11 6 2 2" xfId="29200" xr:uid="{00000000-0005-0000-0000-000010720000}"/>
    <cellStyle name="표준 5 11 6 3" xfId="29201" xr:uid="{00000000-0005-0000-0000-000011720000}"/>
    <cellStyle name="표준 5 11 7" xfId="29202" xr:uid="{00000000-0005-0000-0000-000012720000}"/>
    <cellStyle name="표준 5 11 7 2" xfId="29203" xr:uid="{00000000-0005-0000-0000-000013720000}"/>
    <cellStyle name="표준 5 11 7 2 2" xfId="29204" xr:uid="{00000000-0005-0000-0000-000014720000}"/>
    <cellStyle name="표준 5 11 7 3" xfId="29205" xr:uid="{00000000-0005-0000-0000-000015720000}"/>
    <cellStyle name="표준 5 11 8" xfId="29206" xr:uid="{00000000-0005-0000-0000-000016720000}"/>
    <cellStyle name="표준 5 11 8 2" xfId="29207" xr:uid="{00000000-0005-0000-0000-000017720000}"/>
    <cellStyle name="표준 5 11 9" xfId="29208" xr:uid="{00000000-0005-0000-0000-000018720000}"/>
    <cellStyle name="표준 5 12" xfId="29209" xr:uid="{00000000-0005-0000-0000-000019720000}"/>
    <cellStyle name="표준 5 12 2" xfId="29210" xr:uid="{00000000-0005-0000-0000-00001A720000}"/>
    <cellStyle name="표준 5 12 2 2" xfId="29211" xr:uid="{00000000-0005-0000-0000-00001B720000}"/>
    <cellStyle name="표준 5 12 2 2 2" xfId="29212" xr:uid="{00000000-0005-0000-0000-00001C720000}"/>
    <cellStyle name="표준 5 12 2 2 2 2" xfId="29213" xr:uid="{00000000-0005-0000-0000-00001D720000}"/>
    <cellStyle name="표준 5 12 2 2 3" xfId="29214" xr:uid="{00000000-0005-0000-0000-00001E720000}"/>
    <cellStyle name="표준 5 12 2 3" xfId="29215" xr:uid="{00000000-0005-0000-0000-00001F720000}"/>
    <cellStyle name="표준 5 12 2 3 2" xfId="29216" xr:uid="{00000000-0005-0000-0000-000020720000}"/>
    <cellStyle name="표준 5 12 2 3 2 2" xfId="29217" xr:uid="{00000000-0005-0000-0000-000021720000}"/>
    <cellStyle name="표준 5 12 2 3 3" xfId="29218" xr:uid="{00000000-0005-0000-0000-000022720000}"/>
    <cellStyle name="표준 5 12 2 4" xfId="29219" xr:uid="{00000000-0005-0000-0000-000023720000}"/>
    <cellStyle name="표준 5 12 2 4 2" xfId="29220" xr:uid="{00000000-0005-0000-0000-000024720000}"/>
    <cellStyle name="표준 5 12 2 4 2 2" xfId="29221" xr:uid="{00000000-0005-0000-0000-000025720000}"/>
    <cellStyle name="표준 5 12 2 4 3" xfId="29222" xr:uid="{00000000-0005-0000-0000-000026720000}"/>
    <cellStyle name="표준 5 12 2 5" xfId="29223" xr:uid="{00000000-0005-0000-0000-000027720000}"/>
    <cellStyle name="표준 5 12 2 5 2" xfId="29224" xr:uid="{00000000-0005-0000-0000-000028720000}"/>
    <cellStyle name="표준 5 12 2 6" xfId="29225" xr:uid="{00000000-0005-0000-0000-000029720000}"/>
    <cellStyle name="표준 5 12 3" xfId="29226" xr:uid="{00000000-0005-0000-0000-00002A720000}"/>
    <cellStyle name="표준 5 12 3 2" xfId="29227" xr:uid="{00000000-0005-0000-0000-00002B720000}"/>
    <cellStyle name="표준 5 12 3 2 2" xfId="29228" xr:uid="{00000000-0005-0000-0000-00002C720000}"/>
    <cellStyle name="표준 5 12 3 3" xfId="29229" xr:uid="{00000000-0005-0000-0000-00002D720000}"/>
    <cellStyle name="표준 5 12 4" xfId="29230" xr:uid="{00000000-0005-0000-0000-00002E720000}"/>
    <cellStyle name="표준 5 12 4 2" xfId="29231" xr:uid="{00000000-0005-0000-0000-00002F720000}"/>
    <cellStyle name="표준 5 12 4 2 2" xfId="29232" xr:uid="{00000000-0005-0000-0000-000030720000}"/>
    <cellStyle name="표준 5 12 4 3" xfId="29233" xr:uid="{00000000-0005-0000-0000-000031720000}"/>
    <cellStyle name="표준 5 12 5" xfId="29234" xr:uid="{00000000-0005-0000-0000-000032720000}"/>
    <cellStyle name="표준 5 12 5 2" xfId="29235" xr:uid="{00000000-0005-0000-0000-000033720000}"/>
    <cellStyle name="표준 5 12 5 2 2" xfId="29236" xr:uid="{00000000-0005-0000-0000-000034720000}"/>
    <cellStyle name="표준 5 12 5 3" xfId="29237" xr:uid="{00000000-0005-0000-0000-000035720000}"/>
    <cellStyle name="표준 5 12 6" xfId="29238" xr:uid="{00000000-0005-0000-0000-000036720000}"/>
    <cellStyle name="표준 5 12 6 2" xfId="29239" xr:uid="{00000000-0005-0000-0000-000037720000}"/>
    <cellStyle name="표준 5 12 7" xfId="29240" xr:uid="{00000000-0005-0000-0000-000038720000}"/>
    <cellStyle name="표준 5 12 8" xfId="29241" xr:uid="{00000000-0005-0000-0000-000039720000}"/>
    <cellStyle name="표준 5 13" xfId="29242" xr:uid="{00000000-0005-0000-0000-00003A720000}"/>
    <cellStyle name="표준 5 13 2" xfId="29243" xr:uid="{00000000-0005-0000-0000-00003B720000}"/>
    <cellStyle name="표준 5 13 2 2" xfId="29244" xr:uid="{00000000-0005-0000-0000-00003C720000}"/>
    <cellStyle name="표준 5 13 2 2 2" xfId="29245" xr:uid="{00000000-0005-0000-0000-00003D720000}"/>
    <cellStyle name="표준 5 13 2 2 2 2" xfId="29246" xr:uid="{00000000-0005-0000-0000-00003E720000}"/>
    <cellStyle name="표준 5 13 2 2 3" xfId="29247" xr:uid="{00000000-0005-0000-0000-00003F720000}"/>
    <cellStyle name="표준 5 13 2 3" xfId="29248" xr:uid="{00000000-0005-0000-0000-000040720000}"/>
    <cellStyle name="표준 5 13 2 3 2" xfId="29249" xr:uid="{00000000-0005-0000-0000-000041720000}"/>
    <cellStyle name="표준 5 13 2 3 2 2" xfId="29250" xr:uid="{00000000-0005-0000-0000-000042720000}"/>
    <cellStyle name="표준 5 13 2 3 3" xfId="29251" xr:uid="{00000000-0005-0000-0000-000043720000}"/>
    <cellStyle name="표준 5 13 2 4" xfId="29252" xr:uid="{00000000-0005-0000-0000-000044720000}"/>
    <cellStyle name="표준 5 13 2 4 2" xfId="29253" xr:uid="{00000000-0005-0000-0000-000045720000}"/>
    <cellStyle name="표준 5 13 2 4 2 2" xfId="29254" xr:uid="{00000000-0005-0000-0000-000046720000}"/>
    <cellStyle name="표준 5 13 2 4 3" xfId="29255" xr:uid="{00000000-0005-0000-0000-000047720000}"/>
    <cellStyle name="표준 5 13 2 5" xfId="29256" xr:uid="{00000000-0005-0000-0000-000048720000}"/>
    <cellStyle name="표준 5 13 2 5 2" xfId="29257" xr:uid="{00000000-0005-0000-0000-000049720000}"/>
    <cellStyle name="표준 5 13 2 6" xfId="29258" xr:uid="{00000000-0005-0000-0000-00004A720000}"/>
    <cellStyle name="표준 5 13 3" xfId="29259" xr:uid="{00000000-0005-0000-0000-00004B720000}"/>
    <cellStyle name="표준 5 13 3 2" xfId="29260" xr:uid="{00000000-0005-0000-0000-00004C720000}"/>
    <cellStyle name="표준 5 13 3 2 2" xfId="29261" xr:uid="{00000000-0005-0000-0000-00004D720000}"/>
    <cellStyle name="표준 5 13 3 3" xfId="29262" xr:uid="{00000000-0005-0000-0000-00004E720000}"/>
    <cellStyle name="표준 5 13 4" xfId="29263" xr:uid="{00000000-0005-0000-0000-00004F720000}"/>
    <cellStyle name="표준 5 13 4 2" xfId="29264" xr:uid="{00000000-0005-0000-0000-000050720000}"/>
    <cellStyle name="표준 5 13 4 2 2" xfId="29265" xr:uid="{00000000-0005-0000-0000-000051720000}"/>
    <cellStyle name="표준 5 13 4 3" xfId="29266" xr:uid="{00000000-0005-0000-0000-000052720000}"/>
    <cellStyle name="표준 5 13 5" xfId="29267" xr:uid="{00000000-0005-0000-0000-000053720000}"/>
    <cellStyle name="표준 5 13 5 2" xfId="29268" xr:uid="{00000000-0005-0000-0000-000054720000}"/>
    <cellStyle name="표준 5 13 5 2 2" xfId="29269" xr:uid="{00000000-0005-0000-0000-000055720000}"/>
    <cellStyle name="표준 5 13 5 3" xfId="29270" xr:uid="{00000000-0005-0000-0000-000056720000}"/>
    <cellStyle name="표준 5 13 6" xfId="29271" xr:uid="{00000000-0005-0000-0000-000057720000}"/>
    <cellStyle name="표준 5 13 6 2" xfId="29272" xr:uid="{00000000-0005-0000-0000-000058720000}"/>
    <cellStyle name="표준 5 13 7" xfId="29273" xr:uid="{00000000-0005-0000-0000-000059720000}"/>
    <cellStyle name="표준 5 13 8" xfId="29274" xr:uid="{00000000-0005-0000-0000-00005A720000}"/>
    <cellStyle name="표준 5 14" xfId="29275" xr:uid="{00000000-0005-0000-0000-00005B720000}"/>
    <cellStyle name="표준 5 14 2" xfId="29276" xr:uid="{00000000-0005-0000-0000-00005C720000}"/>
    <cellStyle name="표준 5 14 2 2" xfId="29277" xr:uid="{00000000-0005-0000-0000-00005D720000}"/>
    <cellStyle name="표준 5 14 2 2 2" xfId="29278" xr:uid="{00000000-0005-0000-0000-00005E720000}"/>
    <cellStyle name="표준 5 14 2 3" xfId="29279" xr:uid="{00000000-0005-0000-0000-00005F720000}"/>
    <cellStyle name="표준 5 14 3" xfId="29280" xr:uid="{00000000-0005-0000-0000-000060720000}"/>
    <cellStyle name="표준 5 14 3 2" xfId="29281" xr:uid="{00000000-0005-0000-0000-000061720000}"/>
    <cellStyle name="표준 5 14 3 2 2" xfId="29282" xr:uid="{00000000-0005-0000-0000-000062720000}"/>
    <cellStyle name="표준 5 14 3 3" xfId="29283" xr:uid="{00000000-0005-0000-0000-000063720000}"/>
    <cellStyle name="표준 5 14 4" xfId="29284" xr:uid="{00000000-0005-0000-0000-000064720000}"/>
    <cellStyle name="표준 5 14 4 2" xfId="29285" xr:uid="{00000000-0005-0000-0000-000065720000}"/>
    <cellStyle name="표준 5 14 4 2 2" xfId="29286" xr:uid="{00000000-0005-0000-0000-000066720000}"/>
    <cellStyle name="표준 5 14 4 3" xfId="29287" xr:uid="{00000000-0005-0000-0000-000067720000}"/>
    <cellStyle name="표준 5 14 5" xfId="29288" xr:uid="{00000000-0005-0000-0000-000068720000}"/>
    <cellStyle name="표준 5 14 5 2" xfId="29289" xr:uid="{00000000-0005-0000-0000-000069720000}"/>
    <cellStyle name="표준 5 14 6" xfId="29290" xr:uid="{00000000-0005-0000-0000-00006A720000}"/>
    <cellStyle name="표준 5 15" xfId="29291" xr:uid="{00000000-0005-0000-0000-00006B720000}"/>
    <cellStyle name="표준 5 15 2" xfId="29292" xr:uid="{00000000-0005-0000-0000-00006C720000}"/>
    <cellStyle name="표준 5 15 2 2" xfId="29293" xr:uid="{00000000-0005-0000-0000-00006D720000}"/>
    <cellStyle name="표준 5 15 3" xfId="29294" xr:uid="{00000000-0005-0000-0000-00006E720000}"/>
    <cellStyle name="표준 5 16" xfId="29295" xr:uid="{00000000-0005-0000-0000-00006F720000}"/>
    <cellStyle name="표준 5 16 2" xfId="29296" xr:uid="{00000000-0005-0000-0000-000070720000}"/>
    <cellStyle name="표준 5 16 2 2" xfId="29297" xr:uid="{00000000-0005-0000-0000-000071720000}"/>
    <cellStyle name="표준 5 16 3" xfId="29298" xr:uid="{00000000-0005-0000-0000-000072720000}"/>
    <cellStyle name="표준 5 17" xfId="29299" xr:uid="{00000000-0005-0000-0000-000073720000}"/>
    <cellStyle name="표준 5 17 2" xfId="29300" xr:uid="{00000000-0005-0000-0000-000074720000}"/>
    <cellStyle name="표준 5 17 2 2" xfId="29301" xr:uid="{00000000-0005-0000-0000-000075720000}"/>
    <cellStyle name="표준 5 17 3" xfId="29302" xr:uid="{00000000-0005-0000-0000-000076720000}"/>
    <cellStyle name="표준 5 18" xfId="29303" xr:uid="{00000000-0005-0000-0000-000077720000}"/>
    <cellStyle name="표준 5 18 2" xfId="29304" xr:uid="{00000000-0005-0000-0000-000078720000}"/>
    <cellStyle name="표준 5 18 2 2" xfId="29305" xr:uid="{00000000-0005-0000-0000-000079720000}"/>
    <cellStyle name="표준 5 18 3" xfId="29306" xr:uid="{00000000-0005-0000-0000-00007A720000}"/>
    <cellStyle name="표준 5 19" xfId="29307" xr:uid="{00000000-0005-0000-0000-00007B720000}"/>
    <cellStyle name="표준 5 19 2" xfId="29308" xr:uid="{00000000-0005-0000-0000-00007C720000}"/>
    <cellStyle name="표준 5 2" xfId="29309" xr:uid="{00000000-0005-0000-0000-00007D720000}"/>
    <cellStyle name="표준 5 2 10" xfId="29310" xr:uid="{00000000-0005-0000-0000-00007E720000}"/>
    <cellStyle name="표준 5 2 10 2" xfId="29311" xr:uid="{00000000-0005-0000-0000-00007F720000}"/>
    <cellStyle name="표준 5 2 10 2 2" xfId="29312" xr:uid="{00000000-0005-0000-0000-000080720000}"/>
    <cellStyle name="표준 5 2 10 3" xfId="29313" xr:uid="{00000000-0005-0000-0000-000081720000}"/>
    <cellStyle name="표준 5 2 11" xfId="29314" xr:uid="{00000000-0005-0000-0000-000082720000}"/>
    <cellStyle name="표준 5 2 11 2" xfId="29315" xr:uid="{00000000-0005-0000-0000-000083720000}"/>
    <cellStyle name="표준 5 2 11 2 2" xfId="29316" xr:uid="{00000000-0005-0000-0000-000084720000}"/>
    <cellStyle name="표준 5 2 11 3" xfId="29317" xr:uid="{00000000-0005-0000-0000-000085720000}"/>
    <cellStyle name="표준 5 2 12" xfId="29318" xr:uid="{00000000-0005-0000-0000-000086720000}"/>
    <cellStyle name="표준 5 2 12 2" xfId="29319" xr:uid="{00000000-0005-0000-0000-000087720000}"/>
    <cellStyle name="표준 5 2 12 2 2" xfId="29320" xr:uid="{00000000-0005-0000-0000-000088720000}"/>
    <cellStyle name="표준 5 2 12 3" xfId="29321" xr:uid="{00000000-0005-0000-0000-000089720000}"/>
    <cellStyle name="표준 5 2 13" xfId="29322" xr:uid="{00000000-0005-0000-0000-00008A720000}"/>
    <cellStyle name="표준 5 2 13 2" xfId="29323" xr:uid="{00000000-0005-0000-0000-00008B720000}"/>
    <cellStyle name="표준 5 2 14" xfId="29324" xr:uid="{00000000-0005-0000-0000-00008C720000}"/>
    <cellStyle name="표준 5 2 15" xfId="29325" xr:uid="{00000000-0005-0000-0000-00008D720000}"/>
    <cellStyle name="표준 5 2 2" xfId="29326" xr:uid="{00000000-0005-0000-0000-00008E720000}"/>
    <cellStyle name="표준 5 2 2 10" xfId="29327" xr:uid="{00000000-0005-0000-0000-00008F720000}"/>
    <cellStyle name="표준 5 2 2 10 2" xfId="29328" xr:uid="{00000000-0005-0000-0000-000090720000}"/>
    <cellStyle name="표준 5 2 2 10 2 2" xfId="29329" xr:uid="{00000000-0005-0000-0000-000091720000}"/>
    <cellStyle name="표준 5 2 2 10 3" xfId="29330" xr:uid="{00000000-0005-0000-0000-000092720000}"/>
    <cellStyle name="표준 5 2 2 11" xfId="29331" xr:uid="{00000000-0005-0000-0000-000093720000}"/>
    <cellStyle name="표준 5 2 2 11 2" xfId="29332" xr:uid="{00000000-0005-0000-0000-000094720000}"/>
    <cellStyle name="표준 5 2 2 11 2 2" xfId="29333" xr:uid="{00000000-0005-0000-0000-000095720000}"/>
    <cellStyle name="표준 5 2 2 11 3" xfId="29334" xr:uid="{00000000-0005-0000-0000-000096720000}"/>
    <cellStyle name="표준 5 2 2 12" xfId="29335" xr:uid="{00000000-0005-0000-0000-000097720000}"/>
    <cellStyle name="표준 5 2 2 12 2" xfId="29336" xr:uid="{00000000-0005-0000-0000-000098720000}"/>
    <cellStyle name="표준 5 2 2 13" xfId="29337" xr:uid="{00000000-0005-0000-0000-000099720000}"/>
    <cellStyle name="표준 5 2 2 14" xfId="29338" xr:uid="{00000000-0005-0000-0000-00009A720000}"/>
    <cellStyle name="표준 5 2 2 2" xfId="29339" xr:uid="{00000000-0005-0000-0000-00009B720000}"/>
    <cellStyle name="표준 5 2 2 2 10" xfId="29340" xr:uid="{00000000-0005-0000-0000-00009C720000}"/>
    <cellStyle name="표준 5 2 2 2 11" xfId="29341" xr:uid="{00000000-0005-0000-0000-00009D720000}"/>
    <cellStyle name="표준 5 2 2 2 2" xfId="29342" xr:uid="{00000000-0005-0000-0000-00009E720000}"/>
    <cellStyle name="표준 5 2 2 2 2 2" xfId="29343" xr:uid="{00000000-0005-0000-0000-00009F720000}"/>
    <cellStyle name="표준 5 2 2 2 2 2 2" xfId="29344" xr:uid="{00000000-0005-0000-0000-0000A0720000}"/>
    <cellStyle name="표준 5 2 2 2 2 2 2 2" xfId="29345" xr:uid="{00000000-0005-0000-0000-0000A1720000}"/>
    <cellStyle name="표준 5 2 2 2 2 2 2 2 2" xfId="29346" xr:uid="{00000000-0005-0000-0000-0000A2720000}"/>
    <cellStyle name="표준 5 2 2 2 2 2 2 3" xfId="29347" xr:uid="{00000000-0005-0000-0000-0000A3720000}"/>
    <cellStyle name="표준 5 2 2 2 2 2 3" xfId="29348" xr:uid="{00000000-0005-0000-0000-0000A4720000}"/>
    <cellStyle name="표준 5 2 2 2 2 2 3 2" xfId="29349" xr:uid="{00000000-0005-0000-0000-0000A5720000}"/>
    <cellStyle name="표준 5 2 2 2 2 2 3 2 2" xfId="29350" xr:uid="{00000000-0005-0000-0000-0000A6720000}"/>
    <cellStyle name="표준 5 2 2 2 2 2 3 3" xfId="29351" xr:uid="{00000000-0005-0000-0000-0000A7720000}"/>
    <cellStyle name="표준 5 2 2 2 2 2 4" xfId="29352" xr:uid="{00000000-0005-0000-0000-0000A8720000}"/>
    <cellStyle name="표준 5 2 2 2 2 2 4 2" xfId="29353" xr:uid="{00000000-0005-0000-0000-0000A9720000}"/>
    <cellStyle name="표준 5 2 2 2 2 2 4 2 2" xfId="29354" xr:uid="{00000000-0005-0000-0000-0000AA720000}"/>
    <cellStyle name="표준 5 2 2 2 2 2 4 3" xfId="29355" xr:uid="{00000000-0005-0000-0000-0000AB720000}"/>
    <cellStyle name="표준 5 2 2 2 2 2 5" xfId="29356" xr:uid="{00000000-0005-0000-0000-0000AC720000}"/>
    <cellStyle name="표준 5 2 2 2 2 2 5 2" xfId="29357" xr:uid="{00000000-0005-0000-0000-0000AD720000}"/>
    <cellStyle name="표준 5 2 2 2 2 2 6" xfId="29358" xr:uid="{00000000-0005-0000-0000-0000AE720000}"/>
    <cellStyle name="표준 5 2 2 2 2 3" xfId="29359" xr:uid="{00000000-0005-0000-0000-0000AF720000}"/>
    <cellStyle name="표준 5 2 2 2 2 3 2" xfId="29360" xr:uid="{00000000-0005-0000-0000-0000B0720000}"/>
    <cellStyle name="표준 5 2 2 2 2 3 2 2" xfId="29361" xr:uid="{00000000-0005-0000-0000-0000B1720000}"/>
    <cellStyle name="표준 5 2 2 2 2 3 3" xfId="29362" xr:uid="{00000000-0005-0000-0000-0000B2720000}"/>
    <cellStyle name="표준 5 2 2 2 2 4" xfId="29363" xr:uid="{00000000-0005-0000-0000-0000B3720000}"/>
    <cellStyle name="표준 5 2 2 2 2 4 2" xfId="29364" xr:uid="{00000000-0005-0000-0000-0000B4720000}"/>
    <cellStyle name="표준 5 2 2 2 2 4 2 2" xfId="29365" xr:uid="{00000000-0005-0000-0000-0000B5720000}"/>
    <cellStyle name="표준 5 2 2 2 2 4 3" xfId="29366" xr:uid="{00000000-0005-0000-0000-0000B6720000}"/>
    <cellStyle name="표준 5 2 2 2 2 5" xfId="29367" xr:uid="{00000000-0005-0000-0000-0000B7720000}"/>
    <cellStyle name="표준 5 2 2 2 2 5 2" xfId="29368" xr:uid="{00000000-0005-0000-0000-0000B8720000}"/>
    <cellStyle name="표준 5 2 2 2 2 5 2 2" xfId="29369" xr:uid="{00000000-0005-0000-0000-0000B9720000}"/>
    <cellStyle name="표준 5 2 2 2 2 5 3" xfId="29370" xr:uid="{00000000-0005-0000-0000-0000BA720000}"/>
    <cellStyle name="표준 5 2 2 2 2 6" xfId="29371" xr:uid="{00000000-0005-0000-0000-0000BB720000}"/>
    <cellStyle name="표준 5 2 2 2 2 6 2" xfId="29372" xr:uid="{00000000-0005-0000-0000-0000BC720000}"/>
    <cellStyle name="표준 5 2 2 2 2 6 2 2" xfId="29373" xr:uid="{00000000-0005-0000-0000-0000BD720000}"/>
    <cellStyle name="표준 5 2 2 2 2 6 3" xfId="29374" xr:uid="{00000000-0005-0000-0000-0000BE720000}"/>
    <cellStyle name="표준 5 2 2 2 2 7" xfId="29375" xr:uid="{00000000-0005-0000-0000-0000BF720000}"/>
    <cellStyle name="표준 5 2 2 2 2 7 2" xfId="29376" xr:uid="{00000000-0005-0000-0000-0000C0720000}"/>
    <cellStyle name="표준 5 2 2 2 2 8" xfId="29377" xr:uid="{00000000-0005-0000-0000-0000C1720000}"/>
    <cellStyle name="표준 5 2 2 2 2 9" xfId="29378" xr:uid="{00000000-0005-0000-0000-0000C2720000}"/>
    <cellStyle name="표준 5 2 2 2 3" xfId="29379" xr:uid="{00000000-0005-0000-0000-0000C3720000}"/>
    <cellStyle name="표준 5 2 2 2 3 2" xfId="29380" xr:uid="{00000000-0005-0000-0000-0000C4720000}"/>
    <cellStyle name="표준 5 2 2 2 3 2 2" xfId="29381" xr:uid="{00000000-0005-0000-0000-0000C5720000}"/>
    <cellStyle name="표준 5 2 2 2 3 2 2 2" xfId="29382" xr:uid="{00000000-0005-0000-0000-0000C6720000}"/>
    <cellStyle name="표준 5 2 2 2 3 2 3" xfId="29383" xr:uid="{00000000-0005-0000-0000-0000C7720000}"/>
    <cellStyle name="표준 5 2 2 2 3 3" xfId="29384" xr:uid="{00000000-0005-0000-0000-0000C8720000}"/>
    <cellStyle name="표준 5 2 2 2 3 3 2" xfId="29385" xr:uid="{00000000-0005-0000-0000-0000C9720000}"/>
    <cellStyle name="표준 5 2 2 2 3 3 2 2" xfId="29386" xr:uid="{00000000-0005-0000-0000-0000CA720000}"/>
    <cellStyle name="표준 5 2 2 2 3 3 3" xfId="29387" xr:uid="{00000000-0005-0000-0000-0000CB720000}"/>
    <cellStyle name="표준 5 2 2 2 3 4" xfId="29388" xr:uid="{00000000-0005-0000-0000-0000CC720000}"/>
    <cellStyle name="표준 5 2 2 2 3 4 2" xfId="29389" xr:uid="{00000000-0005-0000-0000-0000CD720000}"/>
    <cellStyle name="표준 5 2 2 2 3 4 2 2" xfId="29390" xr:uid="{00000000-0005-0000-0000-0000CE720000}"/>
    <cellStyle name="표준 5 2 2 2 3 4 3" xfId="29391" xr:uid="{00000000-0005-0000-0000-0000CF720000}"/>
    <cellStyle name="표준 5 2 2 2 3 5" xfId="29392" xr:uid="{00000000-0005-0000-0000-0000D0720000}"/>
    <cellStyle name="표준 5 2 2 2 3 5 2" xfId="29393" xr:uid="{00000000-0005-0000-0000-0000D1720000}"/>
    <cellStyle name="표준 5 2 2 2 3 6" xfId="29394" xr:uid="{00000000-0005-0000-0000-0000D2720000}"/>
    <cellStyle name="표준 5 2 2 2 4" xfId="29395" xr:uid="{00000000-0005-0000-0000-0000D3720000}"/>
    <cellStyle name="표준 5 2 2 2 4 2" xfId="29396" xr:uid="{00000000-0005-0000-0000-0000D4720000}"/>
    <cellStyle name="표준 5 2 2 2 4 2 2" xfId="29397" xr:uid="{00000000-0005-0000-0000-0000D5720000}"/>
    <cellStyle name="표준 5 2 2 2 4 2 2 2" xfId="29398" xr:uid="{00000000-0005-0000-0000-0000D6720000}"/>
    <cellStyle name="표준 5 2 2 2 4 2 3" xfId="29399" xr:uid="{00000000-0005-0000-0000-0000D7720000}"/>
    <cellStyle name="표준 5 2 2 2 4 3" xfId="29400" xr:uid="{00000000-0005-0000-0000-0000D8720000}"/>
    <cellStyle name="표준 5 2 2 2 4 3 2" xfId="29401" xr:uid="{00000000-0005-0000-0000-0000D9720000}"/>
    <cellStyle name="표준 5 2 2 2 4 3 2 2" xfId="29402" xr:uid="{00000000-0005-0000-0000-0000DA720000}"/>
    <cellStyle name="표준 5 2 2 2 4 3 3" xfId="29403" xr:uid="{00000000-0005-0000-0000-0000DB720000}"/>
    <cellStyle name="표준 5 2 2 2 4 4" xfId="29404" xr:uid="{00000000-0005-0000-0000-0000DC720000}"/>
    <cellStyle name="표준 5 2 2 2 4 4 2" xfId="29405" xr:uid="{00000000-0005-0000-0000-0000DD720000}"/>
    <cellStyle name="표준 5 2 2 2 4 4 2 2" xfId="29406" xr:uid="{00000000-0005-0000-0000-0000DE720000}"/>
    <cellStyle name="표준 5 2 2 2 4 4 3" xfId="29407" xr:uid="{00000000-0005-0000-0000-0000DF720000}"/>
    <cellStyle name="표준 5 2 2 2 4 5" xfId="29408" xr:uid="{00000000-0005-0000-0000-0000E0720000}"/>
    <cellStyle name="표준 5 2 2 2 4 5 2" xfId="29409" xr:uid="{00000000-0005-0000-0000-0000E1720000}"/>
    <cellStyle name="표준 5 2 2 2 4 6" xfId="29410" xr:uid="{00000000-0005-0000-0000-0000E2720000}"/>
    <cellStyle name="표준 5 2 2 2 5" xfId="29411" xr:uid="{00000000-0005-0000-0000-0000E3720000}"/>
    <cellStyle name="표준 5 2 2 2 5 2" xfId="29412" xr:uid="{00000000-0005-0000-0000-0000E4720000}"/>
    <cellStyle name="표준 5 2 2 2 5 2 2" xfId="29413" xr:uid="{00000000-0005-0000-0000-0000E5720000}"/>
    <cellStyle name="표준 5 2 2 2 5 3" xfId="29414" xr:uid="{00000000-0005-0000-0000-0000E6720000}"/>
    <cellStyle name="표준 5 2 2 2 6" xfId="29415" xr:uid="{00000000-0005-0000-0000-0000E7720000}"/>
    <cellStyle name="표준 5 2 2 2 6 2" xfId="29416" xr:uid="{00000000-0005-0000-0000-0000E8720000}"/>
    <cellStyle name="표준 5 2 2 2 6 2 2" xfId="29417" xr:uid="{00000000-0005-0000-0000-0000E9720000}"/>
    <cellStyle name="표준 5 2 2 2 6 3" xfId="29418" xr:uid="{00000000-0005-0000-0000-0000EA720000}"/>
    <cellStyle name="표준 5 2 2 2 7" xfId="29419" xr:uid="{00000000-0005-0000-0000-0000EB720000}"/>
    <cellStyle name="표준 5 2 2 2 7 2" xfId="29420" xr:uid="{00000000-0005-0000-0000-0000EC720000}"/>
    <cellStyle name="표준 5 2 2 2 7 2 2" xfId="29421" xr:uid="{00000000-0005-0000-0000-0000ED720000}"/>
    <cellStyle name="표준 5 2 2 2 7 3" xfId="29422" xr:uid="{00000000-0005-0000-0000-0000EE720000}"/>
    <cellStyle name="표준 5 2 2 2 8" xfId="29423" xr:uid="{00000000-0005-0000-0000-0000EF720000}"/>
    <cellStyle name="표준 5 2 2 2 8 2" xfId="29424" xr:uid="{00000000-0005-0000-0000-0000F0720000}"/>
    <cellStyle name="표준 5 2 2 2 8 2 2" xfId="29425" xr:uid="{00000000-0005-0000-0000-0000F1720000}"/>
    <cellStyle name="표준 5 2 2 2 8 3" xfId="29426" xr:uid="{00000000-0005-0000-0000-0000F2720000}"/>
    <cellStyle name="표준 5 2 2 2 9" xfId="29427" xr:uid="{00000000-0005-0000-0000-0000F3720000}"/>
    <cellStyle name="표준 5 2 2 2 9 2" xfId="29428" xr:uid="{00000000-0005-0000-0000-0000F4720000}"/>
    <cellStyle name="표준 5 2 2 3" xfId="29429" xr:uid="{00000000-0005-0000-0000-0000F5720000}"/>
    <cellStyle name="표준 5 2 2 3 10" xfId="29430" xr:uid="{00000000-0005-0000-0000-0000F6720000}"/>
    <cellStyle name="표준 5 2 2 3 11" xfId="29431" xr:uid="{00000000-0005-0000-0000-0000F7720000}"/>
    <cellStyle name="표준 5 2 2 3 2" xfId="29432" xr:uid="{00000000-0005-0000-0000-0000F8720000}"/>
    <cellStyle name="표준 5 2 2 3 2 2" xfId="29433" xr:uid="{00000000-0005-0000-0000-0000F9720000}"/>
    <cellStyle name="표준 5 2 2 3 2 2 2" xfId="29434" xr:uid="{00000000-0005-0000-0000-0000FA720000}"/>
    <cellStyle name="표준 5 2 2 3 2 2 2 2" xfId="29435" xr:uid="{00000000-0005-0000-0000-0000FB720000}"/>
    <cellStyle name="표준 5 2 2 3 2 2 2 2 2" xfId="29436" xr:uid="{00000000-0005-0000-0000-0000FC720000}"/>
    <cellStyle name="표준 5 2 2 3 2 2 2 3" xfId="29437" xr:uid="{00000000-0005-0000-0000-0000FD720000}"/>
    <cellStyle name="표준 5 2 2 3 2 2 3" xfId="29438" xr:uid="{00000000-0005-0000-0000-0000FE720000}"/>
    <cellStyle name="표준 5 2 2 3 2 2 3 2" xfId="29439" xr:uid="{00000000-0005-0000-0000-0000FF720000}"/>
    <cellStyle name="표준 5 2 2 3 2 2 3 2 2" xfId="29440" xr:uid="{00000000-0005-0000-0000-000000730000}"/>
    <cellStyle name="표준 5 2 2 3 2 2 3 3" xfId="29441" xr:uid="{00000000-0005-0000-0000-000001730000}"/>
    <cellStyle name="표준 5 2 2 3 2 2 4" xfId="29442" xr:uid="{00000000-0005-0000-0000-000002730000}"/>
    <cellStyle name="표준 5 2 2 3 2 2 4 2" xfId="29443" xr:uid="{00000000-0005-0000-0000-000003730000}"/>
    <cellStyle name="표준 5 2 2 3 2 2 4 2 2" xfId="29444" xr:uid="{00000000-0005-0000-0000-000004730000}"/>
    <cellStyle name="표준 5 2 2 3 2 2 4 3" xfId="29445" xr:uid="{00000000-0005-0000-0000-000005730000}"/>
    <cellStyle name="표준 5 2 2 3 2 2 5" xfId="29446" xr:uid="{00000000-0005-0000-0000-000006730000}"/>
    <cellStyle name="표준 5 2 2 3 2 2 5 2" xfId="29447" xr:uid="{00000000-0005-0000-0000-000007730000}"/>
    <cellStyle name="표준 5 2 2 3 2 2 6" xfId="29448" xr:uid="{00000000-0005-0000-0000-000008730000}"/>
    <cellStyle name="표준 5 2 2 3 2 3" xfId="29449" xr:uid="{00000000-0005-0000-0000-000009730000}"/>
    <cellStyle name="표준 5 2 2 3 2 3 2" xfId="29450" xr:uid="{00000000-0005-0000-0000-00000A730000}"/>
    <cellStyle name="표준 5 2 2 3 2 3 2 2" xfId="29451" xr:uid="{00000000-0005-0000-0000-00000B730000}"/>
    <cellStyle name="표준 5 2 2 3 2 3 3" xfId="29452" xr:uid="{00000000-0005-0000-0000-00000C730000}"/>
    <cellStyle name="표준 5 2 2 3 2 4" xfId="29453" xr:uid="{00000000-0005-0000-0000-00000D730000}"/>
    <cellStyle name="표준 5 2 2 3 2 4 2" xfId="29454" xr:uid="{00000000-0005-0000-0000-00000E730000}"/>
    <cellStyle name="표준 5 2 2 3 2 4 2 2" xfId="29455" xr:uid="{00000000-0005-0000-0000-00000F730000}"/>
    <cellStyle name="표준 5 2 2 3 2 4 3" xfId="29456" xr:uid="{00000000-0005-0000-0000-000010730000}"/>
    <cellStyle name="표준 5 2 2 3 2 5" xfId="29457" xr:uid="{00000000-0005-0000-0000-000011730000}"/>
    <cellStyle name="표준 5 2 2 3 2 5 2" xfId="29458" xr:uid="{00000000-0005-0000-0000-000012730000}"/>
    <cellStyle name="표준 5 2 2 3 2 5 2 2" xfId="29459" xr:uid="{00000000-0005-0000-0000-000013730000}"/>
    <cellStyle name="표준 5 2 2 3 2 5 3" xfId="29460" xr:uid="{00000000-0005-0000-0000-000014730000}"/>
    <cellStyle name="표준 5 2 2 3 2 6" xfId="29461" xr:uid="{00000000-0005-0000-0000-000015730000}"/>
    <cellStyle name="표준 5 2 2 3 2 6 2" xfId="29462" xr:uid="{00000000-0005-0000-0000-000016730000}"/>
    <cellStyle name="표준 5 2 2 3 2 6 2 2" xfId="29463" xr:uid="{00000000-0005-0000-0000-000017730000}"/>
    <cellStyle name="표준 5 2 2 3 2 6 3" xfId="29464" xr:uid="{00000000-0005-0000-0000-000018730000}"/>
    <cellStyle name="표준 5 2 2 3 2 7" xfId="29465" xr:uid="{00000000-0005-0000-0000-000019730000}"/>
    <cellStyle name="표준 5 2 2 3 2 7 2" xfId="29466" xr:uid="{00000000-0005-0000-0000-00001A730000}"/>
    <cellStyle name="표준 5 2 2 3 2 8" xfId="29467" xr:uid="{00000000-0005-0000-0000-00001B730000}"/>
    <cellStyle name="표준 5 2 2 3 2 9" xfId="29468" xr:uid="{00000000-0005-0000-0000-00001C730000}"/>
    <cellStyle name="표준 5 2 2 3 3" xfId="29469" xr:uid="{00000000-0005-0000-0000-00001D730000}"/>
    <cellStyle name="표준 5 2 2 3 3 2" xfId="29470" xr:uid="{00000000-0005-0000-0000-00001E730000}"/>
    <cellStyle name="표준 5 2 2 3 3 2 2" xfId="29471" xr:uid="{00000000-0005-0000-0000-00001F730000}"/>
    <cellStyle name="표준 5 2 2 3 3 2 2 2" xfId="29472" xr:uid="{00000000-0005-0000-0000-000020730000}"/>
    <cellStyle name="표준 5 2 2 3 3 2 3" xfId="29473" xr:uid="{00000000-0005-0000-0000-000021730000}"/>
    <cellStyle name="표준 5 2 2 3 3 3" xfId="29474" xr:uid="{00000000-0005-0000-0000-000022730000}"/>
    <cellStyle name="표준 5 2 2 3 3 3 2" xfId="29475" xr:uid="{00000000-0005-0000-0000-000023730000}"/>
    <cellStyle name="표준 5 2 2 3 3 3 2 2" xfId="29476" xr:uid="{00000000-0005-0000-0000-000024730000}"/>
    <cellStyle name="표준 5 2 2 3 3 3 3" xfId="29477" xr:uid="{00000000-0005-0000-0000-000025730000}"/>
    <cellStyle name="표준 5 2 2 3 3 4" xfId="29478" xr:uid="{00000000-0005-0000-0000-000026730000}"/>
    <cellStyle name="표준 5 2 2 3 3 4 2" xfId="29479" xr:uid="{00000000-0005-0000-0000-000027730000}"/>
    <cellStyle name="표준 5 2 2 3 3 4 2 2" xfId="29480" xr:uid="{00000000-0005-0000-0000-000028730000}"/>
    <cellStyle name="표준 5 2 2 3 3 4 3" xfId="29481" xr:uid="{00000000-0005-0000-0000-000029730000}"/>
    <cellStyle name="표준 5 2 2 3 3 5" xfId="29482" xr:uid="{00000000-0005-0000-0000-00002A730000}"/>
    <cellStyle name="표준 5 2 2 3 3 5 2" xfId="29483" xr:uid="{00000000-0005-0000-0000-00002B730000}"/>
    <cellStyle name="표준 5 2 2 3 3 6" xfId="29484" xr:uid="{00000000-0005-0000-0000-00002C730000}"/>
    <cellStyle name="표준 5 2 2 3 4" xfId="29485" xr:uid="{00000000-0005-0000-0000-00002D730000}"/>
    <cellStyle name="표준 5 2 2 3 4 2" xfId="29486" xr:uid="{00000000-0005-0000-0000-00002E730000}"/>
    <cellStyle name="표준 5 2 2 3 4 2 2" xfId="29487" xr:uid="{00000000-0005-0000-0000-00002F730000}"/>
    <cellStyle name="표준 5 2 2 3 4 2 2 2" xfId="29488" xr:uid="{00000000-0005-0000-0000-000030730000}"/>
    <cellStyle name="표준 5 2 2 3 4 2 3" xfId="29489" xr:uid="{00000000-0005-0000-0000-000031730000}"/>
    <cellStyle name="표준 5 2 2 3 4 3" xfId="29490" xr:uid="{00000000-0005-0000-0000-000032730000}"/>
    <cellStyle name="표준 5 2 2 3 4 3 2" xfId="29491" xr:uid="{00000000-0005-0000-0000-000033730000}"/>
    <cellStyle name="표준 5 2 2 3 4 3 2 2" xfId="29492" xr:uid="{00000000-0005-0000-0000-000034730000}"/>
    <cellStyle name="표준 5 2 2 3 4 3 3" xfId="29493" xr:uid="{00000000-0005-0000-0000-000035730000}"/>
    <cellStyle name="표준 5 2 2 3 4 4" xfId="29494" xr:uid="{00000000-0005-0000-0000-000036730000}"/>
    <cellStyle name="표준 5 2 2 3 4 4 2" xfId="29495" xr:uid="{00000000-0005-0000-0000-000037730000}"/>
    <cellStyle name="표준 5 2 2 3 4 4 2 2" xfId="29496" xr:uid="{00000000-0005-0000-0000-000038730000}"/>
    <cellStyle name="표준 5 2 2 3 4 4 3" xfId="29497" xr:uid="{00000000-0005-0000-0000-000039730000}"/>
    <cellStyle name="표준 5 2 2 3 4 5" xfId="29498" xr:uid="{00000000-0005-0000-0000-00003A730000}"/>
    <cellStyle name="표준 5 2 2 3 4 5 2" xfId="29499" xr:uid="{00000000-0005-0000-0000-00003B730000}"/>
    <cellStyle name="표준 5 2 2 3 4 6" xfId="29500" xr:uid="{00000000-0005-0000-0000-00003C730000}"/>
    <cellStyle name="표준 5 2 2 3 5" xfId="29501" xr:uid="{00000000-0005-0000-0000-00003D730000}"/>
    <cellStyle name="표준 5 2 2 3 5 2" xfId="29502" xr:uid="{00000000-0005-0000-0000-00003E730000}"/>
    <cellStyle name="표준 5 2 2 3 5 2 2" xfId="29503" xr:uid="{00000000-0005-0000-0000-00003F730000}"/>
    <cellStyle name="표준 5 2 2 3 5 3" xfId="29504" xr:uid="{00000000-0005-0000-0000-000040730000}"/>
    <cellStyle name="표준 5 2 2 3 6" xfId="29505" xr:uid="{00000000-0005-0000-0000-000041730000}"/>
    <cellStyle name="표준 5 2 2 3 6 2" xfId="29506" xr:uid="{00000000-0005-0000-0000-000042730000}"/>
    <cellStyle name="표준 5 2 2 3 6 2 2" xfId="29507" xr:uid="{00000000-0005-0000-0000-000043730000}"/>
    <cellStyle name="표준 5 2 2 3 6 3" xfId="29508" xr:uid="{00000000-0005-0000-0000-000044730000}"/>
    <cellStyle name="표준 5 2 2 3 7" xfId="29509" xr:uid="{00000000-0005-0000-0000-000045730000}"/>
    <cellStyle name="표준 5 2 2 3 7 2" xfId="29510" xr:uid="{00000000-0005-0000-0000-000046730000}"/>
    <cellStyle name="표준 5 2 2 3 7 2 2" xfId="29511" xr:uid="{00000000-0005-0000-0000-000047730000}"/>
    <cellStyle name="표준 5 2 2 3 7 3" xfId="29512" xr:uid="{00000000-0005-0000-0000-000048730000}"/>
    <cellStyle name="표준 5 2 2 3 8" xfId="29513" xr:uid="{00000000-0005-0000-0000-000049730000}"/>
    <cellStyle name="표준 5 2 2 3 8 2" xfId="29514" xr:uid="{00000000-0005-0000-0000-00004A730000}"/>
    <cellStyle name="표준 5 2 2 3 8 2 2" xfId="29515" xr:uid="{00000000-0005-0000-0000-00004B730000}"/>
    <cellStyle name="표준 5 2 2 3 8 3" xfId="29516" xr:uid="{00000000-0005-0000-0000-00004C730000}"/>
    <cellStyle name="표준 5 2 2 3 9" xfId="29517" xr:uid="{00000000-0005-0000-0000-00004D730000}"/>
    <cellStyle name="표준 5 2 2 3 9 2" xfId="29518" xr:uid="{00000000-0005-0000-0000-00004E730000}"/>
    <cellStyle name="표준 5 2 2 4" xfId="29519" xr:uid="{00000000-0005-0000-0000-00004F730000}"/>
    <cellStyle name="표준 5 2 2 4 10" xfId="29520" xr:uid="{00000000-0005-0000-0000-000050730000}"/>
    <cellStyle name="표준 5 2 2 4 2" xfId="29521" xr:uid="{00000000-0005-0000-0000-000051730000}"/>
    <cellStyle name="표준 5 2 2 4 2 2" xfId="29522" xr:uid="{00000000-0005-0000-0000-000052730000}"/>
    <cellStyle name="표준 5 2 2 4 2 2 2" xfId="29523" xr:uid="{00000000-0005-0000-0000-000053730000}"/>
    <cellStyle name="표준 5 2 2 4 2 2 2 2" xfId="29524" xr:uid="{00000000-0005-0000-0000-000054730000}"/>
    <cellStyle name="표준 5 2 2 4 2 2 2 2 2" xfId="29525" xr:uid="{00000000-0005-0000-0000-000055730000}"/>
    <cellStyle name="표준 5 2 2 4 2 2 2 3" xfId="29526" xr:uid="{00000000-0005-0000-0000-000056730000}"/>
    <cellStyle name="표준 5 2 2 4 2 2 3" xfId="29527" xr:uid="{00000000-0005-0000-0000-000057730000}"/>
    <cellStyle name="표준 5 2 2 4 2 2 3 2" xfId="29528" xr:uid="{00000000-0005-0000-0000-000058730000}"/>
    <cellStyle name="표준 5 2 2 4 2 2 3 2 2" xfId="29529" xr:uid="{00000000-0005-0000-0000-000059730000}"/>
    <cellStyle name="표준 5 2 2 4 2 2 3 3" xfId="29530" xr:uid="{00000000-0005-0000-0000-00005A730000}"/>
    <cellStyle name="표준 5 2 2 4 2 2 4" xfId="29531" xr:uid="{00000000-0005-0000-0000-00005B730000}"/>
    <cellStyle name="표준 5 2 2 4 2 2 4 2" xfId="29532" xr:uid="{00000000-0005-0000-0000-00005C730000}"/>
    <cellStyle name="표준 5 2 2 4 2 2 4 2 2" xfId="29533" xr:uid="{00000000-0005-0000-0000-00005D730000}"/>
    <cellStyle name="표준 5 2 2 4 2 2 4 3" xfId="29534" xr:uid="{00000000-0005-0000-0000-00005E730000}"/>
    <cellStyle name="표준 5 2 2 4 2 2 5" xfId="29535" xr:uid="{00000000-0005-0000-0000-00005F730000}"/>
    <cellStyle name="표준 5 2 2 4 2 2 5 2" xfId="29536" xr:uid="{00000000-0005-0000-0000-000060730000}"/>
    <cellStyle name="표준 5 2 2 4 2 2 6" xfId="29537" xr:uid="{00000000-0005-0000-0000-000061730000}"/>
    <cellStyle name="표준 5 2 2 4 2 3" xfId="29538" xr:uid="{00000000-0005-0000-0000-000062730000}"/>
    <cellStyle name="표준 5 2 2 4 2 3 2" xfId="29539" xr:uid="{00000000-0005-0000-0000-000063730000}"/>
    <cellStyle name="표준 5 2 2 4 2 3 2 2" xfId="29540" xr:uid="{00000000-0005-0000-0000-000064730000}"/>
    <cellStyle name="표준 5 2 2 4 2 3 3" xfId="29541" xr:uid="{00000000-0005-0000-0000-000065730000}"/>
    <cellStyle name="표준 5 2 2 4 2 4" xfId="29542" xr:uid="{00000000-0005-0000-0000-000066730000}"/>
    <cellStyle name="표준 5 2 2 4 2 4 2" xfId="29543" xr:uid="{00000000-0005-0000-0000-000067730000}"/>
    <cellStyle name="표준 5 2 2 4 2 4 2 2" xfId="29544" xr:uid="{00000000-0005-0000-0000-000068730000}"/>
    <cellStyle name="표준 5 2 2 4 2 4 3" xfId="29545" xr:uid="{00000000-0005-0000-0000-000069730000}"/>
    <cellStyle name="표준 5 2 2 4 2 5" xfId="29546" xr:uid="{00000000-0005-0000-0000-00006A730000}"/>
    <cellStyle name="표준 5 2 2 4 2 5 2" xfId="29547" xr:uid="{00000000-0005-0000-0000-00006B730000}"/>
    <cellStyle name="표준 5 2 2 4 2 5 2 2" xfId="29548" xr:uid="{00000000-0005-0000-0000-00006C730000}"/>
    <cellStyle name="표준 5 2 2 4 2 5 3" xfId="29549" xr:uid="{00000000-0005-0000-0000-00006D730000}"/>
    <cellStyle name="표준 5 2 2 4 2 6" xfId="29550" xr:uid="{00000000-0005-0000-0000-00006E730000}"/>
    <cellStyle name="표준 5 2 2 4 2 6 2" xfId="29551" xr:uid="{00000000-0005-0000-0000-00006F730000}"/>
    <cellStyle name="표준 5 2 2 4 2 7" xfId="29552" xr:uid="{00000000-0005-0000-0000-000070730000}"/>
    <cellStyle name="표준 5 2 2 4 2 8" xfId="29553" xr:uid="{00000000-0005-0000-0000-000071730000}"/>
    <cellStyle name="표준 5 2 2 4 3" xfId="29554" xr:uid="{00000000-0005-0000-0000-000072730000}"/>
    <cellStyle name="표준 5 2 2 4 3 2" xfId="29555" xr:uid="{00000000-0005-0000-0000-000073730000}"/>
    <cellStyle name="표준 5 2 2 4 3 2 2" xfId="29556" xr:uid="{00000000-0005-0000-0000-000074730000}"/>
    <cellStyle name="표준 5 2 2 4 3 2 2 2" xfId="29557" xr:uid="{00000000-0005-0000-0000-000075730000}"/>
    <cellStyle name="표준 5 2 2 4 3 2 3" xfId="29558" xr:uid="{00000000-0005-0000-0000-000076730000}"/>
    <cellStyle name="표준 5 2 2 4 3 3" xfId="29559" xr:uid="{00000000-0005-0000-0000-000077730000}"/>
    <cellStyle name="표준 5 2 2 4 3 3 2" xfId="29560" xr:uid="{00000000-0005-0000-0000-000078730000}"/>
    <cellStyle name="표준 5 2 2 4 3 3 2 2" xfId="29561" xr:uid="{00000000-0005-0000-0000-000079730000}"/>
    <cellStyle name="표준 5 2 2 4 3 3 3" xfId="29562" xr:uid="{00000000-0005-0000-0000-00007A730000}"/>
    <cellStyle name="표준 5 2 2 4 3 4" xfId="29563" xr:uid="{00000000-0005-0000-0000-00007B730000}"/>
    <cellStyle name="표준 5 2 2 4 3 4 2" xfId="29564" xr:uid="{00000000-0005-0000-0000-00007C730000}"/>
    <cellStyle name="표준 5 2 2 4 3 4 2 2" xfId="29565" xr:uid="{00000000-0005-0000-0000-00007D730000}"/>
    <cellStyle name="표준 5 2 2 4 3 4 3" xfId="29566" xr:uid="{00000000-0005-0000-0000-00007E730000}"/>
    <cellStyle name="표준 5 2 2 4 3 5" xfId="29567" xr:uid="{00000000-0005-0000-0000-00007F730000}"/>
    <cellStyle name="표준 5 2 2 4 3 5 2" xfId="29568" xr:uid="{00000000-0005-0000-0000-000080730000}"/>
    <cellStyle name="표준 5 2 2 4 3 6" xfId="29569" xr:uid="{00000000-0005-0000-0000-000081730000}"/>
    <cellStyle name="표준 5 2 2 4 4" xfId="29570" xr:uid="{00000000-0005-0000-0000-000082730000}"/>
    <cellStyle name="표준 5 2 2 4 4 2" xfId="29571" xr:uid="{00000000-0005-0000-0000-000083730000}"/>
    <cellStyle name="표준 5 2 2 4 4 2 2" xfId="29572" xr:uid="{00000000-0005-0000-0000-000084730000}"/>
    <cellStyle name="표준 5 2 2 4 4 3" xfId="29573" xr:uid="{00000000-0005-0000-0000-000085730000}"/>
    <cellStyle name="표준 5 2 2 4 5" xfId="29574" xr:uid="{00000000-0005-0000-0000-000086730000}"/>
    <cellStyle name="표준 5 2 2 4 5 2" xfId="29575" xr:uid="{00000000-0005-0000-0000-000087730000}"/>
    <cellStyle name="표준 5 2 2 4 5 2 2" xfId="29576" xr:uid="{00000000-0005-0000-0000-000088730000}"/>
    <cellStyle name="표준 5 2 2 4 5 3" xfId="29577" xr:uid="{00000000-0005-0000-0000-000089730000}"/>
    <cellStyle name="표준 5 2 2 4 6" xfId="29578" xr:uid="{00000000-0005-0000-0000-00008A730000}"/>
    <cellStyle name="표준 5 2 2 4 6 2" xfId="29579" xr:uid="{00000000-0005-0000-0000-00008B730000}"/>
    <cellStyle name="표준 5 2 2 4 6 2 2" xfId="29580" xr:uid="{00000000-0005-0000-0000-00008C730000}"/>
    <cellStyle name="표준 5 2 2 4 6 3" xfId="29581" xr:uid="{00000000-0005-0000-0000-00008D730000}"/>
    <cellStyle name="표준 5 2 2 4 7" xfId="29582" xr:uid="{00000000-0005-0000-0000-00008E730000}"/>
    <cellStyle name="표준 5 2 2 4 7 2" xfId="29583" xr:uid="{00000000-0005-0000-0000-00008F730000}"/>
    <cellStyle name="표준 5 2 2 4 7 2 2" xfId="29584" xr:uid="{00000000-0005-0000-0000-000090730000}"/>
    <cellStyle name="표준 5 2 2 4 7 3" xfId="29585" xr:uid="{00000000-0005-0000-0000-000091730000}"/>
    <cellStyle name="표준 5 2 2 4 8" xfId="29586" xr:uid="{00000000-0005-0000-0000-000092730000}"/>
    <cellStyle name="표준 5 2 2 4 8 2" xfId="29587" xr:uid="{00000000-0005-0000-0000-000093730000}"/>
    <cellStyle name="표준 5 2 2 4 9" xfId="29588" xr:uid="{00000000-0005-0000-0000-000094730000}"/>
    <cellStyle name="표준 5 2 2 5" xfId="29589" xr:uid="{00000000-0005-0000-0000-000095730000}"/>
    <cellStyle name="표준 5 2 2 5 2" xfId="29590" xr:uid="{00000000-0005-0000-0000-000096730000}"/>
    <cellStyle name="표준 5 2 2 5 2 2" xfId="29591" xr:uid="{00000000-0005-0000-0000-000097730000}"/>
    <cellStyle name="표준 5 2 2 5 2 2 2" xfId="29592" xr:uid="{00000000-0005-0000-0000-000098730000}"/>
    <cellStyle name="표준 5 2 2 5 2 2 2 2" xfId="29593" xr:uid="{00000000-0005-0000-0000-000099730000}"/>
    <cellStyle name="표준 5 2 2 5 2 2 3" xfId="29594" xr:uid="{00000000-0005-0000-0000-00009A730000}"/>
    <cellStyle name="표준 5 2 2 5 2 3" xfId="29595" xr:uid="{00000000-0005-0000-0000-00009B730000}"/>
    <cellStyle name="표준 5 2 2 5 2 3 2" xfId="29596" xr:uid="{00000000-0005-0000-0000-00009C730000}"/>
    <cellStyle name="표준 5 2 2 5 2 3 2 2" xfId="29597" xr:uid="{00000000-0005-0000-0000-00009D730000}"/>
    <cellStyle name="표준 5 2 2 5 2 3 3" xfId="29598" xr:uid="{00000000-0005-0000-0000-00009E730000}"/>
    <cellStyle name="표준 5 2 2 5 2 4" xfId="29599" xr:uid="{00000000-0005-0000-0000-00009F730000}"/>
    <cellStyle name="표준 5 2 2 5 2 4 2" xfId="29600" xr:uid="{00000000-0005-0000-0000-0000A0730000}"/>
    <cellStyle name="표준 5 2 2 5 2 4 2 2" xfId="29601" xr:uid="{00000000-0005-0000-0000-0000A1730000}"/>
    <cellStyle name="표준 5 2 2 5 2 4 3" xfId="29602" xr:uid="{00000000-0005-0000-0000-0000A2730000}"/>
    <cellStyle name="표준 5 2 2 5 2 5" xfId="29603" xr:uid="{00000000-0005-0000-0000-0000A3730000}"/>
    <cellStyle name="표준 5 2 2 5 2 5 2" xfId="29604" xr:uid="{00000000-0005-0000-0000-0000A4730000}"/>
    <cellStyle name="표준 5 2 2 5 2 6" xfId="29605" xr:uid="{00000000-0005-0000-0000-0000A5730000}"/>
    <cellStyle name="표준 5 2 2 5 3" xfId="29606" xr:uid="{00000000-0005-0000-0000-0000A6730000}"/>
    <cellStyle name="표준 5 2 2 5 3 2" xfId="29607" xr:uid="{00000000-0005-0000-0000-0000A7730000}"/>
    <cellStyle name="표준 5 2 2 5 3 2 2" xfId="29608" xr:uid="{00000000-0005-0000-0000-0000A8730000}"/>
    <cellStyle name="표준 5 2 2 5 3 3" xfId="29609" xr:uid="{00000000-0005-0000-0000-0000A9730000}"/>
    <cellStyle name="표준 5 2 2 5 4" xfId="29610" xr:uid="{00000000-0005-0000-0000-0000AA730000}"/>
    <cellStyle name="표준 5 2 2 5 4 2" xfId="29611" xr:uid="{00000000-0005-0000-0000-0000AB730000}"/>
    <cellStyle name="표준 5 2 2 5 4 2 2" xfId="29612" xr:uid="{00000000-0005-0000-0000-0000AC730000}"/>
    <cellStyle name="표준 5 2 2 5 4 3" xfId="29613" xr:uid="{00000000-0005-0000-0000-0000AD730000}"/>
    <cellStyle name="표준 5 2 2 5 5" xfId="29614" xr:uid="{00000000-0005-0000-0000-0000AE730000}"/>
    <cellStyle name="표준 5 2 2 5 5 2" xfId="29615" xr:uid="{00000000-0005-0000-0000-0000AF730000}"/>
    <cellStyle name="표준 5 2 2 5 5 2 2" xfId="29616" xr:uid="{00000000-0005-0000-0000-0000B0730000}"/>
    <cellStyle name="표준 5 2 2 5 5 3" xfId="29617" xr:uid="{00000000-0005-0000-0000-0000B1730000}"/>
    <cellStyle name="표준 5 2 2 5 6" xfId="29618" xr:uid="{00000000-0005-0000-0000-0000B2730000}"/>
    <cellStyle name="표준 5 2 2 5 6 2" xfId="29619" xr:uid="{00000000-0005-0000-0000-0000B3730000}"/>
    <cellStyle name="표준 5 2 2 5 7" xfId="29620" xr:uid="{00000000-0005-0000-0000-0000B4730000}"/>
    <cellStyle name="표준 5 2 2 5 8" xfId="29621" xr:uid="{00000000-0005-0000-0000-0000B5730000}"/>
    <cellStyle name="표준 5 2 2 6" xfId="29622" xr:uid="{00000000-0005-0000-0000-0000B6730000}"/>
    <cellStyle name="표준 5 2 2 6 2" xfId="29623" xr:uid="{00000000-0005-0000-0000-0000B7730000}"/>
    <cellStyle name="표준 5 2 2 6 2 2" xfId="29624" xr:uid="{00000000-0005-0000-0000-0000B8730000}"/>
    <cellStyle name="표준 5 2 2 6 2 2 2" xfId="29625" xr:uid="{00000000-0005-0000-0000-0000B9730000}"/>
    <cellStyle name="표준 5 2 2 6 2 3" xfId="29626" xr:uid="{00000000-0005-0000-0000-0000BA730000}"/>
    <cellStyle name="표준 5 2 2 6 3" xfId="29627" xr:uid="{00000000-0005-0000-0000-0000BB730000}"/>
    <cellStyle name="표준 5 2 2 6 3 2" xfId="29628" xr:uid="{00000000-0005-0000-0000-0000BC730000}"/>
    <cellStyle name="표준 5 2 2 6 3 2 2" xfId="29629" xr:uid="{00000000-0005-0000-0000-0000BD730000}"/>
    <cellStyle name="표준 5 2 2 6 3 3" xfId="29630" xr:uid="{00000000-0005-0000-0000-0000BE730000}"/>
    <cellStyle name="표준 5 2 2 6 4" xfId="29631" xr:uid="{00000000-0005-0000-0000-0000BF730000}"/>
    <cellStyle name="표준 5 2 2 6 4 2" xfId="29632" xr:uid="{00000000-0005-0000-0000-0000C0730000}"/>
    <cellStyle name="표준 5 2 2 6 4 2 2" xfId="29633" xr:uid="{00000000-0005-0000-0000-0000C1730000}"/>
    <cellStyle name="표준 5 2 2 6 4 3" xfId="29634" xr:uid="{00000000-0005-0000-0000-0000C2730000}"/>
    <cellStyle name="표준 5 2 2 6 5" xfId="29635" xr:uid="{00000000-0005-0000-0000-0000C3730000}"/>
    <cellStyle name="표준 5 2 2 6 5 2" xfId="29636" xr:uid="{00000000-0005-0000-0000-0000C4730000}"/>
    <cellStyle name="표준 5 2 2 6 6" xfId="29637" xr:uid="{00000000-0005-0000-0000-0000C5730000}"/>
    <cellStyle name="표준 5 2 2 7" xfId="29638" xr:uid="{00000000-0005-0000-0000-0000C6730000}"/>
    <cellStyle name="표준 5 2 2 7 2" xfId="29639" xr:uid="{00000000-0005-0000-0000-0000C7730000}"/>
    <cellStyle name="표준 5 2 2 7 2 2" xfId="29640" xr:uid="{00000000-0005-0000-0000-0000C8730000}"/>
    <cellStyle name="표준 5 2 2 7 2 2 2" xfId="29641" xr:uid="{00000000-0005-0000-0000-0000C9730000}"/>
    <cellStyle name="표준 5 2 2 7 2 3" xfId="29642" xr:uid="{00000000-0005-0000-0000-0000CA730000}"/>
    <cellStyle name="표준 5 2 2 7 3" xfId="29643" xr:uid="{00000000-0005-0000-0000-0000CB730000}"/>
    <cellStyle name="표준 5 2 2 7 3 2" xfId="29644" xr:uid="{00000000-0005-0000-0000-0000CC730000}"/>
    <cellStyle name="표준 5 2 2 7 3 2 2" xfId="29645" xr:uid="{00000000-0005-0000-0000-0000CD730000}"/>
    <cellStyle name="표준 5 2 2 7 3 3" xfId="29646" xr:uid="{00000000-0005-0000-0000-0000CE730000}"/>
    <cellStyle name="표준 5 2 2 7 4" xfId="29647" xr:uid="{00000000-0005-0000-0000-0000CF730000}"/>
    <cellStyle name="표준 5 2 2 7 4 2" xfId="29648" xr:uid="{00000000-0005-0000-0000-0000D0730000}"/>
    <cellStyle name="표준 5 2 2 7 4 2 2" xfId="29649" xr:uid="{00000000-0005-0000-0000-0000D1730000}"/>
    <cellStyle name="표준 5 2 2 7 4 3" xfId="29650" xr:uid="{00000000-0005-0000-0000-0000D2730000}"/>
    <cellStyle name="표준 5 2 2 7 5" xfId="29651" xr:uid="{00000000-0005-0000-0000-0000D3730000}"/>
    <cellStyle name="표준 5 2 2 7 5 2" xfId="29652" xr:uid="{00000000-0005-0000-0000-0000D4730000}"/>
    <cellStyle name="표준 5 2 2 7 6" xfId="29653" xr:uid="{00000000-0005-0000-0000-0000D5730000}"/>
    <cellStyle name="표준 5 2 2 8" xfId="29654" xr:uid="{00000000-0005-0000-0000-0000D6730000}"/>
    <cellStyle name="표준 5 2 2 8 2" xfId="29655" xr:uid="{00000000-0005-0000-0000-0000D7730000}"/>
    <cellStyle name="표준 5 2 2 8 2 2" xfId="29656" xr:uid="{00000000-0005-0000-0000-0000D8730000}"/>
    <cellStyle name="표준 5 2 2 8 3" xfId="29657" xr:uid="{00000000-0005-0000-0000-0000D9730000}"/>
    <cellStyle name="표준 5 2 2 9" xfId="29658" xr:uid="{00000000-0005-0000-0000-0000DA730000}"/>
    <cellStyle name="표준 5 2 2 9 2" xfId="29659" xr:uid="{00000000-0005-0000-0000-0000DB730000}"/>
    <cellStyle name="표준 5 2 2 9 2 2" xfId="29660" xr:uid="{00000000-0005-0000-0000-0000DC730000}"/>
    <cellStyle name="표준 5 2 2 9 3" xfId="29661" xr:uid="{00000000-0005-0000-0000-0000DD730000}"/>
    <cellStyle name="표준 5 2 3" xfId="29662" xr:uid="{00000000-0005-0000-0000-0000DE730000}"/>
    <cellStyle name="표준 5 2 3 10" xfId="29663" xr:uid="{00000000-0005-0000-0000-0000DF730000}"/>
    <cellStyle name="표준 5 2 3 11" xfId="29664" xr:uid="{00000000-0005-0000-0000-0000E0730000}"/>
    <cellStyle name="표준 5 2 3 2" xfId="29665" xr:uid="{00000000-0005-0000-0000-0000E1730000}"/>
    <cellStyle name="표준 5 2 3 2 2" xfId="29666" xr:uid="{00000000-0005-0000-0000-0000E2730000}"/>
    <cellStyle name="표준 5 2 3 2 2 2" xfId="29667" xr:uid="{00000000-0005-0000-0000-0000E3730000}"/>
    <cellStyle name="표준 5 2 3 2 2 2 2" xfId="29668" xr:uid="{00000000-0005-0000-0000-0000E4730000}"/>
    <cellStyle name="표준 5 2 3 2 2 2 2 2" xfId="29669" xr:uid="{00000000-0005-0000-0000-0000E5730000}"/>
    <cellStyle name="표준 5 2 3 2 2 2 3" xfId="29670" xr:uid="{00000000-0005-0000-0000-0000E6730000}"/>
    <cellStyle name="표준 5 2 3 2 2 3" xfId="29671" xr:uid="{00000000-0005-0000-0000-0000E7730000}"/>
    <cellStyle name="표준 5 2 3 2 2 3 2" xfId="29672" xr:uid="{00000000-0005-0000-0000-0000E8730000}"/>
    <cellStyle name="표준 5 2 3 2 2 3 2 2" xfId="29673" xr:uid="{00000000-0005-0000-0000-0000E9730000}"/>
    <cellStyle name="표준 5 2 3 2 2 3 3" xfId="29674" xr:uid="{00000000-0005-0000-0000-0000EA730000}"/>
    <cellStyle name="표준 5 2 3 2 2 4" xfId="29675" xr:uid="{00000000-0005-0000-0000-0000EB730000}"/>
    <cellStyle name="표준 5 2 3 2 2 4 2" xfId="29676" xr:uid="{00000000-0005-0000-0000-0000EC730000}"/>
    <cellStyle name="표준 5 2 3 2 2 4 2 2" xfId="29677" xr:uid="{00000000-0005-0000-0000-0000ED730000}"/>
    <cellStyle name="표준 5 2 3 2 2 4 3" xfId="29678" xr:uid="{00000000-0005-0000-0000-0000EE730000}"/>
    <cellStyle name="표준 5 2 3 2 2 5" xfId="29679" xr:uid="{00000000-0005-0000-0000-0000EF730000}"/>
    <cellStyle name="표준 5 2 3 2 2 5 2" xfId="29680" xr:uid="{00000000-0005-0000-0000-0000F0730000}"/>
    <cellStyle name="표준 5 2 3 2 2 6" xfId="29681" xr:uid="{00000000-0005-0000-0000-0000F1730000}"/>
    <cellStyle name="표준 5 2 3 2 3" xfId="29682" xr:uid="{00000000-0005-0000-0000-0000F2730000}"/>
    <cellStyle name="표준 5 2 3 2 3 2" xfId="29683" xr:uid="{00000000-0005-0000-0000-0000F3730000}"/>
    <cellStyle name="표준 5 2 3 2 3 2 2" xfId="29684" xr:uid="{00000000-0005-0000-0000-0000F4730000}"/>
    <cellStyle name="표준 5 2 3 2 3 3" xfId="29685" xr:uid="{00000000-0005-0000-0000-0000F5730000}"/>
    <cellStyle name="표준 5 2 3 2 4" xfId="29686" xr:uid="{00000000-0005-0000-0000-0000F6730000}"/>
    <cellStyle name="표준 5 2 3 2 4 2" xfId="29687" xr:uid="{00000000-0005-0000-0000-0000F7730000}"/>
    <cellStyle name="표준 5 2 3 2 4 2 2" xfId="29688" xr:uid="{00000000-0005-0000-0000-0000F8730000}"/>
    <cellStyle name="표준 5 2 3 2 4 3" xfId="29689" xr:uid="{00000000-0005-0000-0000-0000F9730000}"/>
    <cellStyle name="표준 5 2 3 2 5" xfId="29690" xr:uid="{00000000-0005-0000-0000-0000FA730000}"/>
    <cellStyle name="표준 5 2 3 2 5 2" xfId="29691" xr:uid="{00000000-0005-0000-0000-0000FB730000}"/>
    <cellStyle name="표준 5 2 3 2 5 2 2" xfId="29692" xr:uid="{00000000-0005-0000-0000-0000FC730000}"/>
    <cellStyle name="표준 5 2 3 2 5 3" xfId="29693" xr:uid="{00000000-0005-0000-0000-0000FD730000}"/>
    <cellStyle name="표준 5 2 3 2 6" xfId="29694" xr:uid="{00000000-0005-0000-0000-0000FE730000}"/>
    <cellStyle name="표준 5 2 3 2 6 2" xfId="29695" xr:uid="{00000000-0005-0000-0000-0000FF730000}"/>
    <cellStyle name="표준 5 2 3 2 6 2 2" xfId="29696" xr:uid="{00000000-0005-0000-0000-000000740000}"/>
    <cellStyle name="표준 5 2 3 2 6 3" xfId="29697" xr:uid="{00000000-0005-0000-0000-000001740000}"/>
    <cellStyle name="표준 5 2 3 2 7" xfId="29698" xr:uid="{00000000-0005-0000-0000-000002740000}"/>
    <cellStyle name="표준 5 2 3 2 7 2" xfId="29699" xr:uid="{00000000-0005-0000-0000-000003740000}"/>
    <cellStyle name="표준 5 2 3 2 8" xfId="29700" xr:uid="{00000000-0005-0000-0000-000004740000}"/>
    <cellStyle name="표준 5 2 3 2 9" xfId="29701" xr:uid="{00000000-0005-0000-0000-000005740000}"/>
    <cellStyle name="표준 5 2 3 3" xfId="29702" xr:uid="{00000000-0005-0000-0000-000006740000}"/>
    <cellStyle name="표준 5 2 3 3 2" xfId="29703" xr:uid="{00000000-0005-0000-0000-000007740000}"/>
    <cellStyle name="표준 5 2 3 3 2 2" xfId="29704" xr:uid="{00000000-0005-0000-0000-000008740000}"/>
    <cellStyle name="표준 5 2 3 3 2 2 2" xfId="29705" xr:uid="{00000000-0005-0000-0000-000009740000}"/>
    <cellStyle name="표준 5 2 3 3 2 3" xfId="29706" xr:uid="{00000000-0005-0000-0000-00000A740000}"/>
    <cellStyle name="표준 5 2 3 3 3" xfId="29707" xr:uid="{00000000-0005-0000-0000-00000B740000}"/>
    <cellStyle name="표준 5 2 3 3 3 2" xfId="29708" xr:uid="{00000000-0005-0000-0000-00000C740000}"/>
    <cellStyle name="표준 5 2 3 3 3 2 2" xfId="29709" xr:uid="{00000000-0005-0000-0000-00000D740000}"/>
    <cellStyle name="표준 5 2 3 3 3 3" xfId="29710" xr:uid="{00000000-0005-0000-0000-00000E740000}"/>
    <cellStyle name="표준 5 2 3 3 4" xfId="29711" xr:uid="{00000000-0005-0000-0000-00000F740000}"/>
    <cellStyle name="표준 5 2 3 3 4 2" xfId="29712" xr:uid="{00000000-0005-0000-0000-000010740000}"/>
    <cellStyle name="표준 5 2 3 3 4 2 2" xfId="29713" xr:uid="{00000000-0005-0000-0000-000011740000}"/>
    <cellStyle name="표준 5 2 3 3 4 3" xfId="29714" xr:uid="{00000000-0005-0000-0000-000012740000}"/>
    <cellStyle name="표준 5 2 3 3 5" xfId="29715" xr:uid="{00000000-0005-0000-0000-000013740000}"/>
    <cellStyle name="표준 5 2 3 3 5 2" xfId="29716" xr:uid="{00000000-0005-0000-0000-000014740000}"/>
    <cellStyle name="표준 5 2 3 3 6" xfId="29717" xr:uid="{00000000-0005-0000-0000-000015740000}"/>
    <cellStyle name="표준 5 2 3 4" xfId="29718" xr:uid="{00000000-0005-0000-0000-000016740000}"/>
    <cellStyle name="표준 5 2 3 4 2" xfId="29719" xr:uid="{00000000-0005-0000-0000-000017740000}"/>
    <cellStyle name="표준 5 2 3 4 2 2" xfId="29720" xr:uid="{00000000-0005-0000-0000-000018740000}"/>
    <cellStyle name="표준 5 2 3 4 2 2 2" xfId="29721" xr:uid="{00000000-0005-0000-0000-000019740000}"/>
    <cellStyle name="표준 5 2 3 4 2 3" xfId="29722" xr:uid="{00000000-0005-0000-0000-00001A740000}"/>
    <cellStyle name="표준 5 2 3 4 3" xfId="29723" xr:uid="{00000000-0005-0000-0000-00001B740000}"/>
    <cellStyle name="표준 5 2 3 4 3 2" xfId="29724" xr:uid="{00000000-0005-0000-0000-00001C740000}"/>
    <cellStyle name="표준 5 2 3 4 3 2 2" xfId="29725" xr:uid="{00000000-0005-0000-0000-00001D740000}"/>
    <cellStyle name="표준 5 2 3 4 3 3" xfId="29726" xr:uid="{00000000-0005-0000-0000-00001E740000}"/>
    <cellStyle name="표준 5 2 3 4 4" xfId="29727" xr:uid="{00000000-0005-0000-0000-00001F740000}"/>
    <cellStyle name="표준 5 2 3 4 4 2" xfId="29728" xr:uid="{00000000-0005-0000-0000-000020740000}"/>
    <cellStyle name="표준 5 2 3 4 4 2 2" xfId="29729" xr:uid="{00000000-0005-0000-0000-000021740000}"/>
    <cellStyle name="표준 5 2 3 4 4 3" xfId="29730" xr:uid="{00000000-0005-0000-0000-000022740000}"/>
    <cellStyle name="표준 5 2 3 4 5" xfId="29731" xr:uid="{00000000-0005-0000-0000-000023740000}"/>
    <cellStyle name="표준 5 2 3 4 5 2" xfId="29732" xr:uid="{00000000-0005-0000-0000-000024740000}"/>
    <cellStyle name="표준 5 2 3 4 6" xfId="29733" xr:uid="{00000000-0005-0000-0000-000025740000}"/>
    <cellStyle name="표준 5 2 3 5" xfId="29734" xr:uid="{00000000-0005-0000-0000-000026740000}"/>
    <cellStyle name="표준 5 2 3 5 2" xfId="29735" xr:uid="{00000000-0005-0000-0000-000027740000}"/>
    <cellStyle name="표준 5 2 3 5 2 2" xfId="29736" xr:uid="{00000000-0005-0000-0000-000028740000}"/>
    <cellStyle name="표준 5 2 3 5 3" xfId="29737" xr:uid="{00000000-0005-0000-0000-000029740000}"/>
    <cellStyle name="표준 5 2 3 6" xfId="29738" xr:uid="{00000000-0005-0000-0000-00002A740000}"/>
    <cellStyle name="표준 5 2 3 6 2" xfId="29739" xr:uid="{00000000-0005-0000-0000-00002B740000}"/>
    <cellStyle name="표준 5 2 3 6 2 2" xfId="29740" xr:uid="{00000000-0005-0000-0000-00002C740000}"/>
    <cellStyle name="표준 5 2 3 6 3" xfId="29741" xr:uid="{00000000-0005-0000-0000-00002D740000}"/>
    <cellStyle name="표준 5 2 3 7" xfId="29742" xr:uid="{00000000-0005-0000-0000-00002E740000}"/>
    <cellStyle name="표준 5 2 3 7 2" xfId="29743" xr:uid="{00000000-0005-0000-0000-00002F740000}"/>
    <cellStyle name="표준 5 2 3 7 2 2" xfId="29744" xr:uid="{00000000-0005-0000-0000-000030740000}"/>
    <cellStyle name="표준 5 2 3 7 3" xfId="29745" xr:uid="{00000000-0005-0000-0000-000031740000}"/>
    <cellStyle name="표준 5 2 3 8" xfId="29746" xr:uid="{00000000-0005-0000-0000-000032740000}"/>
    <cellStyle name="표준 5 2 3 8 2" xfId="29747" xr:uid="{00000000-0005-0000-0000-000033740000}"/>
    <cellStyle name="표준 5 2 3 8 2 2" xfId="29748" xr:uid="{00000000-0005-0000-0000-000034740000}"/>
    <cellStyle name="표준 5 2 3 8 3" xfId="29749" xr:uid="{00000000-0005-0000-0000-000035740000}"/>
    <cellStyle name="표준 5 2 3 9" xfId="29750" xr:uid="{00000000-0005-0000-0000-000036740000}"/>
    <cellStyle name="표준 5 2 3 9 2" xfId="29751" xr:uid="{00000000-0005-0000-0000-000037740000}"/>
    <cellStyle name="표준 5 2 4" xfId="29752" xr:uid="{00000000-0005-0000-0000-000038740000}"/>
    <cellStyle name="표준 5 2 4 10" xfId="29753" xr:uid="{00000000-0005-0000-0000-000039740000}"/>
    <cellStyle name="표준 5 2 4 11" xfId="29754" xr:uid="{00000000-0005-0000-0000-00003A740000}"/>
    <cellStyle name="표준 5 2 4 2" xfId="29755" xr:uid="{00000000-0005-0000-0000-00003B740000}"/>
    <cellStyle name="표준 5 2 4 2 2" xfId="29756" xr:uid="{00000000-0005-0000-0000-00003C740000}"/>
    <cellStyle name="표준 5 2 4 2 2 2" xfId="29757" xr:uid="{00000000-0005-0000-0000-00003D740000}"/>
    <cellStyle name="표준 5 2 4 2 2 2 2" xfId="29758" xr:uid="{00000000-0005-0000-0000-00003E740000}"/>
    <cellStyle name="표준 5 2 4 2 2 2 2 2" xfId="29759" xr:uid="{00000000-0005-0000-0000-00003F740000}"/>
    <cellStyle name="표준 5 2 4 2 2 2 3" xfId="29760" xr:uid="{00000000-0005-0000-0000-000040740000}"/>
    <cellStyle name="표준 5 2 4 2 2 3" xfId="29761" xr:uid="{00000000-0005-0000-0000-000041740000}"/>
    <cellStyle name="표준 5 2 4 2 2 3 2" xfId="29762" xr:uid="{00000000-0005-0000-0000-000042740000}"/>
    <cellStyle name="표준 5 2 4 2 2 3 2 2" xfId="29763" xr:uid="{00000000-0005-0000-0000-000043740000}"/>
    <cellStyle name="표준 5 2 4 2 2 3 3" xfId="29764" xr:uid="{00000000-0005-0000-0000-000044740000}"/>
    <cellStyle name="표준 5 2 4 2 2 4" xfId="29765" xr:uid="{00000000-0005-0000-0000-000045740000}"/>
    <cellStyle name="표준 5 2 4 2 2 4 2" xfId="29766" xr:uid="{00000000-0005-0000-0000-000046740000}"/>
    <cellStyle name="표준 5 2 4 2 2 4 2 2" xfId="29767" xr:uid="{00000000-0005-0000-0000-000047740000}"/>
    <cellStyle name="표준 5 2 4 2 2 4 3" xfId="29768" xr:uid="{00000000-0005-0000-0000-000048740000}"/>
    <cellStyle name="표준 5 2 4 2 2 5" xfId="29769" xr:uid="{00000000-0005-0000-0000-000049740000}"/>
    <cellStyle name="표준 5 2 4 2 2 5 2" xfId="29770" xr:uid="{00000000-0005-0000-0000-00004A740000}"/>
    <cellStyle name="표준 5 2 4 2 2 6" xfId="29771" xr:uid="{00000000-0005-0000-0000-00004B740000}"/>
    <cellStyle name="표준 5 2 4 2 3" xfId="29772" xr:uid="{00000000-0005-0000-0000-00004C740000}"/>
    <cellStyle name="표준 5 2 4 2 3 2" xfId="29773" xr:uid="{00000000-0005-0000-0000-00004D740000}"/>
    <cellStyle name="표준 5 2 4 2 3 2 2" xfId="29774" xr:uid="{00000000-0005-0000-0000-00004E740000}"/>
    <cellStyle name="표준 5 2 4 2 3 3" xfId="29775" xr:uid="{00000000-0005-0000-0000-00004F740000}"/>
    <cellStyle name="표준 5 2 4 2 4" xfId="29776" xr:uid="{00000000-0005-0000-0000-000050740000}"/>
    <cellStyle name="표준 5 2 4 2 4 2" xfId="29777" xr:uid="{00000000-0005-0000-0000-000051740000}"/>
    <cellStyle name="표준 5 2 4 2 4 2 2" xfId="29778" xr:uid="{00000000-0005-0000-0000-000052740000}"/>
    <cellStyle name="표준 5 2 4 2 4 3" xfId="29779" xr:uid="{00000000-0005-0000-0000-000053740000}"/>
    <cellStyle name="표준 5 2 4 2 5" xfId="29780" xr:uid="{00000000-0005-0000-0000-000054740000}"/>
    <cellStyle name="표준 5 2 4 2 5 2" xfId="29781" xr:uid="{00000000-0005-0000-0000-000055740000}"/>
    <cellStyle name="표준 5 2 4 2 5 2 2" xfId="29782" xr:uid="{00000000-0005-0000-0000-000056740000}"/>
    <cellStyle name="표준 5 2 4 2 5 3" xfId="29783" xr:uid="{00000000-0005-0000-0000-000057740000}"/>
    <cellStyle name="표준 5 2 4 2 6" xfId="29784" xr:uid="{00000000-0005-0000-0000-000058740000}"/>
    <cellStyle name="표준 5 2 4 2 6 2" xfId="29785" xr:uid="{00000000-0005-0000-0000-000059740000}"/>
    <cellStyle name="표준 5 2 4 2 6 2 2" xfId="29786" xr:uid="{00000000-0005-0000-0000-00005A740000}"/>
    <cellStyle name="표준 5 2 4 2 6 3" xfId="29787" xr:uid="{00000000-0005-0000-0000-00005B740000}"/>
    <cellStyle name="표준 5 2 4 2 7" xfId="29788" xr:uid="{00000000-0005-0000-0000-00005C740000}"/>
    <cellStyle name="표준 5 2 4 2 7 2" xfId="29789" xr:uid="{00000000-0005-0000-0000-00005D740000}"/>
    <cellStyle name="표준 5 2 4 2 8" xfId="29790" xr:uid="{00000000-0005-0000-0000-00005E740000}"/>
    <cellStyle name="표준 5 2 4 2 9" xfId="29791" xr:uid="{00000000-0005-0000-0000-00005F740000}"/>
    <cellStyle name="표준 5 2 4 3" xfId="29792" xr:uid="{00000000-0005-0000-0000-000060740000}"/>
    <cellStyle name="표준 5 2 4 3 2" xfId="29793" xr:uid="{00000000-0005-0000-0000-000061740000}"/>
    <cellStyle name="표준 5 2 4 3 2 2" xfId="29794" xr:uid="{00000000-0005-0000-0000-000062740000}"/>
    <cellStyle name="표준 5 2 4 3 2 2 2" xfId="29795" xr:uid="{00000000-0005-0000-0000-000063740000}"/>
    <cellStyle name="표준 5 2 4 3 2 3" xfId="29796" xr:uid="{00000000-0005-0000-0000-000064740000}"/>
    <cellStyle name="표준 5 2 4 3 3" xfId="29797" xr:uid="{00000000-0005-0000-0000-000065740000}"/>
    <cellStyle name="표준 5 2 4 3 3 2" xfId="29798" xr:uid="{00000000-0005-0000-0000-000066740000}"/>
    <cellStyle name="표준 5 2 4 3 3 2 2" xfId="29799" xr:uid="{00000000-0005-0000-0000-000067740000}"/>
    <cellStyle name="표준 5 2 4 3 3 3" xfId="29800" xr:uid="{00000000-0005-0000-0000-000068740000}"/>
    <cellStyle name="표준 5 2 4 3 4" xfId="29801" xr:uid="{00000000-0005-0000-0000-000069740000}"/>
    <cellStyle name="표준 5 2 4 3 4 2" xfId="29802" xr:uid="{00000000-0005-0000-0000-00006A740000}"/>
    <cellStyle name="표준 5 2 4 3 4 2 2" xfId="29803" xr:uid="{00000000-0005-0000-0000-00006B740000}"/>
    <cellStyle name="표준 5 2 4 3 4 3" xfId="29804" xr:uid="{00000000-0005-0000-0000-00006C740000}"/>
    <cellStyle name="표준 5 2 4 3 5" xfId="29805" xr:uid="{00000000-0005-0000-0000-00006D740000}"/>
    <cellStyle name="표준 5 2 4 3 5 2" xfId="29806" xr:uid="{00000000-0005-0000-0000-00006E740000}"/>
    <cellStyle name="표준 5 2 4 3 6" xfId="29807" xr:uid="{00000000-0005-0000-0000-00006F740000}"/>
    <cellStyle name="표준 5 2 4 4" xfId="29808" xr:uid="{00000000-0005-0000-0000-000070740000}"/>
    <cellStyle name="표준 5 2 4 4 2" xfId="29809" xr:uid="{00000000-0005-0000-0000-000071740000}"/>
    <cellStyle name="표준 5 2 4 4 2 2" xfId="29810" xr:uid="{00000000-0005-0000-0000-000072740000}"/>
    <cellStyle name="표준 5 2 4 4 2 2 2" xfId="29811" xr:uid="{00000000-0005-0000-0000-000073740000}"/>
    <cellStyle name="표준 5 2 4 4 2 3" xfId="29812" xr:uid="{00000000-0005-0000-0000-000074740000}"/>
    <cellStyle name="표준 5 2 4 4 3" xfId="29813" xr:uid="{00000000-0005-0000-0000-000075740000}"/>
    <cellStyle name="표준 5 2 4 4 3 2" xfId="29814" xr:uid="{00000000-0005-0000-0000-000076740000}"/>
    <cellStyle name="표준 5 2 4 4 3 2 2" xfId="29815" xr:uid="{00000000-0005-0000-0000-000077740000}"/>
    <cellStyle name="표준 5 2 4 4 3 3" xfId="29816" xr:uid="{00000000-0005-0000-0000-000078740000}"/>
    <cellStyle name="표준 5 2 4 4 4" xfId="29817" xr:uid="{00000000-0005-0000-0000-000079740000}"/>
    <cellStyle name="표준 5 2 4 4 4 2" xfId="29818" xr:uid="{00000000-0005-0000-0000-00007A740000}"/>
    <cellStyle name="표준 5 2 4 4 4 2 2" xfId="29819" xr:uid="{00000000-0005-0000-0000-00007B740000}"/>
    <cellStyle name="표준 5 2 4 4 4 3" xfId="29820" xr:uid="{00000000-0005-0000-0000-00007C740000}"/>
    <cellStyle name="표준 5 2 4 4 5" xfId="29821" xr:uid="{00000000-0005-0000-0000-00007D740000}"/>
    <cellStyle name="표준 5 2 4 4 5 2" xfId="29822" xr:uid="{00000000-0005-0000-0000-00007E740000}"/>
    <cellStyle name="표준 5 2 4 4 6" xfId="29823" xr:uid="{00000000-0005-0000-0000-00007F740000}"/>
    <cellStyle name="표준 5 2 4 5" xfId="29824" xr:uid="{00000000-0005-0000-0000-000080740000}"/>
    <cellStyle name="표준 5 2 4 5 2" xfId="29825" xr:uid="{00000000-0005-0000-0000-000081740000}"/>
    <cellStyle name="표준 5 2 4 5 2 2" xfId="29826" xr:uid="{00000000-0005-0000-0000-000082740000}"/>
    <cellStyle name="표준 5 2 4 5 3" xfId="29827" xr:uid="{00000000-0005-0000-0000-000083740000}"/>
    <cellStyle name="표준 5 2 4 6" xfId="29828" xr:uid="{00000000-0005-0000-0000-000084740000}"/>
    <cellStyle name="표준 5 2 4 6 2" xfId="29829" xr:uid="{00000000-0005-0000-0000-000085740000}"/>
    <cellStyle name="표준 5 2 4 6 2 2" xfId="29830" xr:uid="{00000000-0005-0000-0000-000086740000}"/>
    <cellStyle name="표준 5 2 4 6 3" xfId="29831" xr:uid="{00000000-0005-0000-0000-000087740000}"/>
    <cellStyle name="표준 5 2 4 7" xfId="29832" xr:uid="{00000000-0005-0000-0000-000088740000}"/>
    <cellStyle name="표준 5 2 4 7 2" xfId="29833" xr:uid="{00000000-0005-0000-0000-000089740000}"/>
    <cellStyle name="표준 5 2 4 7 2 2" xfId="29834" xr:uid="{00000000-0005-0000-0000-00008A740000}"/>
    <cellStyle name="표준 5 2 4 7 3" xfId="29835" xr:uid="{00000000-0005-0000-0000-00008B740000}"/>
    <cellStyle name="표준 5 2 4 8" xfId="29836" xr:uid="{00000000-0005-0000-0000-00008C740000}"/>
    <cellStyle name="표준 5 2 4 8 2" xfId="29837" xr:uid="{00000000-0005-0000-0000-00008D740000}"/>
    <cellStyle name="표준 5 2 4 8 2 2" xfId="29838" xr:uid="{00000000-0005-0000-0000-00008E740000}"/>
    <cellStyle name="표준 5 2 4 8 3" xfId="29839" xr:uid="{00000000-0005-0000-0000-00008F740000}"/>
    <cellStyle name="표준 5 2 4 9" xfId="29840" xr:uid="{00000000-0005-0000-0000-000090740000}"/>
    <cellStyle name="표준 5 2 4 9 2" xfId="29841" xr:uid="{00000000-0005-0000-0000-000091740000}"/>
    <cellStyle name="표준 5 2 5" xfId="29842" xr:uid="{00000000-0005-0000-0000-000092740000}"/>
    <cellStyle name="표준 5 2 5 10" xfId="29843" xr:uid="{00000000-0005-0000-0000-000093740000}"/>
    <cellStyle name="표준 5 2 5 2" xfId="29844" xr:uid="{00000000-0005-0000-0000-000094740000}"/>
    <cellStyle name="표준 5 2 5 2 2" xfId="29845" xr:uid="{00000000-0005-0000-0000-000095740000}"/>
    <cellStyle name="표준 5 2 5 2 2 2" xfId="29846" xr:uid="{00000000-0005-0000-0000-000096740000}"/>
    <cellStyle name="표준 5 2 5 2 2 2 2" xfId="29847" xr:uid="{00000000-0005-0000-0000-000097740000}"/>
    <cellStyle name="표준 5 2 5 2 2 2 2 2" xfId="29848" xr:uid="{00000000-0005-0000-0000-000098740000}"/>
    <cellStyle name="표준 5 2 5 2 2 2 3" xfId="29849" xr:uid="{00000000-0005-0000-0000-000099740000}"/>
    <cellStyle name="표준 5 2 5 2 2 3" xfId="29850" xr:uid="{00000000-0005-0000-0000-00009A740000}"/>
    <cellStyle name="표준 5 2 5 2 2 3 2" xfId="29851" xr:uid="{00000000-0005-0000-0000-00009B740000}"/>
    <cellStyle name="표준 5 2 5 2 2 3 2 2" xfId="29852" xr:uid="{00000000-0005-0000-0000-00009C740000}"/>
    <cellStyle name="표준 5 2 5 2 2 3 3" xfId="29853" xr:uid="{00000000-0005-0000-0000-00009D740000}"/>
    <cellStyle name="표준 5 2 5 2 2 4" xfId="29854" xr:uid="{00000000-0005-0000-0000-00009E740000}"/>
    <cellStyle name="표준 5 2 5 2 2 4 2" xfId="29855" xr:uid="{00000000-0005-0000-0000-00009F740000}"/>
    <cellStyle name="표준 5 2 5 2 2 4 2 2" xfId="29856" xr:uid="{00000000-0005-0000-0000-0000A0740000}"/>
    <cellStyle name="표준 5 2 5 2 2 4 3" xfId="29857" xr:uid="{00000000-0005-0000-0000-0000A1740000}"/>
    <cellStyle name="표준 5 2 5 2 2 5" xfId="29858" xr:uid="{00000000-0005-0000-0000-0000A2740000}"/>
    <cellStyle name="표준 5 2 5 2 2 5 2" xfId="29859" xr:uid="{00000000-0005-0000-0000-0000A3740000}"/>
    <cellStyle name="표준 5 2 5 2 2 6" xfId="29860" xr:uid="{00000000-0005-0000-0000-0000A4740000}"/>
    <cellStyle name="표준 5 2 5 2 3" xfId="29861" xr:uid="{00000000-0005-0000-0000-0000A5740000}"/>
    <cellStyle name="표준 5 2 5 2 3 2" xfId="29862" xr:uid="{00000000-0005-0000-0000-0000A6740000}"/>
    <cellStyle name="표준 5 2 5 2 3 2 2" xfId="29863" xr:uid="{00000000-0005-0000-0000-0000A7740000}"/>
    <cellStyle name="표준 5 2 5 2 3 3" xfId="29864" xr:uid="{00000000-0005-0000-0000-0000A8740000}"/>
    <cellStyle name="표준 5 2 5 2 4" xfId="29865" xr:uid="{00000000-0005-0000-0000-0000A9740000}"/>
    <cellStyle name="표준 5 2 5 2 4 2" xfId="29866" xr:uid="{00000000-0005-0000-0000-0000AA740000}"/>
    <cellStyle name="표준 5 2 5 2 4 2 2" xfId="29867" xr:uid="{00000000-0005-0000-0000-0000AB740000}"/>
    <cellStyle name="표준 5 2 5 2 4 3" xfId="29868" xr:uid="{00000000-0005-0000-0000-0000AC740000}"/>
    <cellStyle name="표준 5 2 5 2 5" xfId="29869" xr:uid="{00000000-0005-0000-0000-0000AD740000}"/>
    <cellStyle name="표준 5 2 5 2 5 2" xfId="29870" xr:uid="{00000000-0005-0000-0000-0000AE740000}"/>
    <cellStyle name="표준 5 2 5 2 5 2 2" xfId="29871" xr:uid="{00000000-0005-0000-0000-0000AF740000}"/>
    <cellStyle name="표준 5 2 5 2 5 3" xfId="29872" xr:uid="{00000000-0005-0000-0000-0000B0740000}"/>
    <cellStyle name="표준 5 2 5 2 6" xfId="29873" xr:uid="{00000000-0005-0000-0000-0000B1740000}"/>
    <cellStyle name="표준 5 2 5 2 6 2" xfId="29874" xr:uid="{00000000-0005-0000-0000-0000B2740000}"/>
    <cellStyle name="표준 5 2 5 2 7" xfId="29875" xr:uid="{00000000-0005-0000-0000-0000B3740000}"/>
    <cellStyle name="표준 5 2 5 2 8" xfId="29876" xr:uid="{00000000-0005-0000-0000-0000B4740000}"/>
    <cellStyle name="표준 5 2 5 3" xfId="29877" xr:uid="{00000000-0005-0000-0000-0000B5740000}"/>
    <cellStyle name="표준 5 2 5 3 2" xfId="29878" xr:uid="{00000000-0005-0000-0000-0000B6740000}"/>
    <cellStyle name="표준 5 2 5 3 2 2" xfId="29879" xr:uid="{00000000-0005-0000-0000-0000B7740000}"/>
    <cellStyle name="표준 5 2 5 3 2 2 2" xfId="29880" xr:uid="{00000000-0005-0000-0000-0000B8740000}"/>
    <cellStyle name="표준 5 2 5 3 2 3" xfId="29881" xr:uid="{00000000-0005-0000-0000-0000B9740000}"/>
    <cellStyle name="표준 5 2 5 3 3" xfId="29882" xr:uid="{00000000-0005-0000-0000-0000BA740000}"/>
    <cellStyle name="표준 5 2 5 3 3 2" xfId="29883" xr:uid="{00000000-0005-0000-0000-0000BB740000}"/>
    <cellStyle name="표준 5 2 5 3 3 2 2" xfId="29884" xr:uid="{00000000-0005-0000-0000-0000BC740000}"/>
    <cellStyle name="표준 5 2 5 3 3 3" xfId="29885" xr:uid="{00000000-0005-0000-0000-0000BD740000}"/>
    <cellStyle name="표준 5 2 5 3 4" xfId="29886" xr:uid="{00000000-0005-0000-0000-0000BE740000}"/>
    <cellStyle name="표준 5 2 5 3 4 2" xfId="29887" xr:uid="{00000000-0005-0000-0000-0000BF740000}"/>
    <cellStyle name="표준 5 2 5 3 4 2 2" xfId="29888" xr:uid="{00000000-0005-0000-0000-0000C0740000}"/>
    <cellStyle name="표준 5 2 5 3 4 3" xfId="29889" xr:uid="{00000000-0005-0000-0000-0000C1740000}"/>
    <cellStyle name="표준 5 2 5 3 5" xfId="29890" xr:uid="{00000000-0005-0000-0000-0000C2740000}"/>
    <cellStyle name="표준 5 2 5 3 5 2" xfId="29891" xr:uid="{00000000-0005-0000-0000-0000C3740000}"/>
    <cellStyle name="표준 5 2 5 3 6" xfId="29892" xr:uid="{00000000-0005-0000-0000-0000C4740000}"/>
    <cellStyle name="표준 5 2 5 4" xfId="29893" xr:uid="{00000000-0005-0000-0000-0000C5740000}"/>
    <cellStyle name="표준 5 2 5 4 2" xfId="29894" xr:uid="{00000000-0005-0000-0000-0000C6740000}"/>
    <cellStyle name="표준 5 2 5 4 2 2" xfId="29895" xr:uid="{00000000-0005-0000-0000-0000C7740000}"/>
    <cellStyle name="표준 5 2 5 4 3" xfId="29896" xr:uid="{00000000-0005-0000-0000-0000C8740000}"/>
    <cellStyle name="표준 5 2 5 5" xfId="29897" xr:uid="{00000000-0005-0000-0000-0000C9740000}"/>
    <cellStyle name="표준 5 2 5 5 2" xfId="29898" xr:uid="{00000000-0005-0000-0000-0000CA740000}"/>
    <cellStyle name="표준 5 2 5 5 2 2" xfId="29899" xr:uid="{00000000-0005-0000-0000-0000CB740000}"/>
    <cellStyle name="표준 5 2 5 5 3" xfId="29900" xr:uid="{00000000-0005-0000-0000-0000CC740000}"/>
    <cellStyle name="표준 5 2 5 6" xfId="29901" xr:uid="{00000000-0005-0000-0000-0000CD740000}"/>
    <cellStyle name="표준 5 2 5 6 2" xfId="29902" xr:uid="{00000000-0005-0000-0000-0000CE740000}"/>
    <cellStyle name="표준 5 2 5 6 2 2" xfId="29903" xr:uid="{00000000-0005-0000-0000-0000CF740000}"/>
    <cellStyle name="표준 5 2 5 6 3" xfId="29904" xr:uid="{00000000-0005-0000-0000-0000D0740000}"/>
    <cellStyle name="표준 5 2 5 7" xfId="29905" xr:uid="{00000000-0005-0000-0000-0000D1740000}"/>
    <cellStyle name="표준 5 2 5 7 2" xfId="29906" xr:uid="{00000000-0005-0000-0000-0000D2740000}"/>
    <cellStyle name="표준 5 2 5 7 2 2" xfId="29907" xr:uid="{00000000-0005-0000-0000-0000D3740000}"/>
    <cellStyle name="표준 5 2 5 7 3" xfId="29908" xr:uid="{00000000-0005-0000-0000-0000D4740000}"/>
    <cellStyle name="표준 5 2 5 8" xfId="29909" xr:uid="{00000000-0005-0000-0000-0000D5740000}"/>
    <cellStyle name="표준 5 2 5 8 2" xfId="29910" xr:uid="{00000000-0005-0000-0000-0000D6740000}"/>
    <cellStyle name="표준 5 2 5 9" xfId="29911" xr:uid="{00000000-0005-0000-0000-0000D7740000}"/>
    <cellStyle name="표준 5 2 6" xfId="29912" xr:uid="{00000000-0005-0000-0000-0000D8740000}"/>
    <cellStyle name="표준 5 2 6 2" xfId="29913" xr:uid="{00000000-0005-0000-0000-0000D9740000}"/>
    <cellStyle name="표준 5 2 6 2 2" xfId="29914" xr:uid="{00000000-0005-0000-0000-0000DA740000}"/>
    <cellStyle name="표준 5 2 6 2 2 2" xfId="29915" xr:uid="{00000000-0005-0000-0000-0000DB740000}"/>
    <cellStyle name="표준 5 2 6 2 2 2 2" xfId="29916" xr:uid="{00000000-0005-0000-0000-0000DC740000}"/>
    <cellStyle name="표준 5 2 6 2 2 3" xfId="29917" xr:uid="{00000000-0005-0000-0000-0000DD740000}"/>
    <cellStyle name="표준 5 2 6 2 3" xfId="29918" xr:uid="{00000000-0005-0000-0000-0000DE740000}"/>
    <cellStyle name="표준 5 2 6 2 3 2" xfId="29919" xr:uid="{00000000-0005-0000-0000-0000DF740000}"/>
    <cellStyle name="표준 5 2 6 2 3 2 2" xfId="29920" xr:uid="{00000000-0005-0000-0000-0000E0740000}"/>
    <cellStyle name="표준 5 2 6 2 3 3" xfId="29921" xr:uid="{00000000-0005-0000-0000-0000E1740000}"/>
    <cellStyle name="표준 5 2 6 2 4" xfId="29922" xr:uid="{00000000-0005-0000-0000-0000E2740000}"/>
    <cellStyle name="표준 5 2 6 2 4 2" xfId="29923" xr:uid="{00000000-0005-0000-0000-0000E3740000}"/>
    <cellStyle name="표준 5 2 6 2 4 2 2" xfId="29924" xr:uid="{00000000-0005-0000-0000-0000E4740000}"/>
    <cellStyle name="표준 5 2 6 2 4 3" xfId="29925" xr:uid="{00000000-0005-0000-0000-0000E5740000}"/>
    <cellStyle name="표준 5 2 6 2 5" xfId="29926" xr:uid="{00000000-0005-0000-0000-0000E6740000}"/>
    <cellStyle name="표준 5 2 6 2 5 2" xfId="29927" xr:uid="{00000000-0005-0000-0000-0000E7740000}"/>
    <cellStyle name="표준 5 2 6 2 6" xfId="29928" xr:uid="{00000000-0005-0000-0000-0000E8740000}"/>
    <cellStyle name="표준 5 2 6 3" xfId="29929" xr:uid="{00000000-0005-0000-0000-0000E9740000}"/>
    <cellStyle name="표준 5 2 6 3 2" xfId="29930" xr:uid="{00000000-0005-0000-0000-0000EA740000}"/>
    <cellStyle name="표준 5 2 6 3 2 2" xfId="29931" xr:uid="{00000000-0005-0000-0000-0000EB740000}"/>
    <cellStyle name="표준 5 2 6 3 3" xfId="29932" xr:uid="{00000000-0005-0000-0000-0000EC740000}"/>
    <cellStyle name="표준 5 2 6 4" xfId="29933" xr:uid="{00000000-0005-0000-0000-0000ED740000}"/>
    <cellStyle name="표준 5 2 6 4 2" xfId="29934" xr:uid="{00000000-0005-0000-0000-0000EE740000}"/>
    <cellStyle name="표준 5 2 6 4 2 2" xfId="29935" xr:uid="{00000000-0005-0000-0000-0000EF740000}"/>
    <cellStyle name="표준 5 2 6 4 3" xfId="29936" xr:uid="{00000000-0005-0000-0000-0000F0740000}"/>
    <cellStyle name="표준 5 2 6 5" xfId="29937" xr:uid="{00000000-0005-0000-0000-0000F1740000}"/>
    <cellStyle name="표준 5 2 6 5 2" xfId="29938" xr:uid="{00000000-0005-0000-0000-0000F2740000}"/>
    <cellStyle name="표준 5 2 6 5 2 2" xfId="29939" xr:uid="{00000000-0005-0000-0000-0000F3740000}"/>
    <cellStyle name="표준 5 2 6 5 3" xfId="29940" xr:uid="{00000000-0005-0000-0000-0000F4740000}"/>
    <cellStyle name="표준 5 2 6 6" xfId="29941" xr:uid="{00000000-0005-0000-0000-0000F5740000}"/>
    <cellStyle name="표준 5 2 6 6 2" xfId="29942" xr:uid="{00000000-0005-0000-0000-0000F6740000}"/>
    <cellStyle name="표준 5 2 6 7" xfId="29943" xr:uid="{00000000-0005-0000-0000-0000F7740000}"/>
    <cellStyle name="표준 5 2 6 8" xfId="29944" xr:uid="{00000000-0005-0000-0000-0000F8740000}"/>
    <cellStyle name="표준 5 2 7" xfId="29945" xr:uid="{00000000-0005-0000-0000-0000F9740000}"/>
    <cellStyle name="표준 5 2 7 2" xfId="29946" xr:uid="{00000000-0005-0000-0000-0000FA740000}"/>
    <cellStyle name="표준 5 2 7 2 2" xfId="29947" xr:uid="{00000000-0005-0000-0000-0000FB740000}"/>
    <cellStyle name="표준 5 2 7 2 2 2" xfId="29948" xr:uid="{00000000-0005-0000-0000-0000FC740000}"/>
    <cellStyle name="표준 5 2 7 2 3" xfId="29949" xr:uid="{00000000-0005-0000-0000-0000FD740000}"/>
    <cellStyle name="표준 5 2 7 3" xfId="29950" xr:uid="{00000000-0005-0000-0000-0000FE740000}"/>
    <cellStyle name="표준 5 2 7 3 2" xfId="29951" xr:uid="{00000000-0005-0000-0000-0000FF740000}"/>
    <cellStyle name="표준 5 2 7 3 2 2" xfId="29952" xr:uid="{00000000-0005-0000-0000-000000750000}"/>
    <cellStyle name="표준 5 2 7 3 3" xfId="29953" xr:uid="{00000000-0005-0000-0000-000001750000}"/>
    <cellStyle name="표준 5 2 7 4" xfId="29954" xr:uid="{00000000-0005-0000-0000-000002750000}"/>
    <cellStyle name="표준 5 2 7 4 2" xfId="29955" xr:uid="{00000000-0005-0000-0000-000003750000}"/>
    <cellStyle name="표준 5 2 7 4 2 2" xfId="29956" xr:uid="{00000000-0005-0000-0000-000004750000}"/>
    <cellStyle name="표준 5 2 7 4 3" xfId="29957" xr:uid="{00000000-0005-0000-0000-000005750000}"/>
    <cellStyle name="표준 5 2 7 5" xfId="29958" xr:uid="{00000000-0005-0000-0000-000006750000}"/>
    <cellStyle name="표준 5 2 7 5 2" xfId="29959" xr:uid="{00000000-0005-0000-0000-000007750000}"/>
    <cellStyle name="표준 5 2 7 6" xfId="29960" xr:uid="{00000000-0005-0000-0000-000008750000}"/>
    <cellStyle name="표준 5 2 8" xfId="29961" xr:uid="{00000000-0005-0000-0000-000009750000}"/>
    <cellStyle name="표준 5 2 8 2" xfId="29962" xr:uid="{00000000-0005-0000-0000-00000A750000}"/>
    <cellStyle name="표준 5 2 8 2 2" xfId="29963" xr:uid="{00000000-0005-0000-0000-00000B750000}"/>
    <cellStyle name="표준 5 2 8 2 2 2" xfId="29964" xr:uid="{00000000-0005-0000-0000-00000C750000}"/>
    <cellStyle name="표준 5 2 8 2 3" xfId="29965" xr:uid="{00000000-0005-0000-0000-00000D750000}"/>
    <cellStyle name="표준 5 2 8 3" xfId="29966" xr:uid="{00000000-0005-0000-0000-00000E750000}"/>
    <cellStyle name="표준 5 2 8 3 2" xfId="29967" xr:uid="{00000000-0005-0000-0000-00000F750000}"/>
    <cellStyle name="표준 5 2 8 3 2 2" xfId="29968" xr:uid="{00000000-0005-0000-0000-000010750000}"/>
    <cellStyle name="표준 5 2 8 3 3" xfId="29969" xr:uid="{00000000-0005-0000-0000-000011750000}"/>
    <cellStyle name="표준 5 2 8 4" xfId="29970" xr:uid="{00000000-0005-0000-0000-000012750000}"/>
    <cellStyle name="표준 5 2 8 4 2" xfId="29971" xr:uid="{00000000-0005-0000-0000-000013750000}"/>
    <cellStyle name="표준 5 2 8 4 2 2" xfId="29972" xr:uid="{00000000-0005-0000-0000-000014750000}"/>
    <cellStyle name="표준 5 2 8 4 3" xfId="29973" xr:uid="{00000000-0005-0000-0000-000015750000}"/>
    <cellStyle name="표준 5 2 8 5" xfId="29974" xr:uid="{00000000-0005-0000-0000-000016750000}"/>
    <cellStyle name="표준 5 2 8 5 2" xfId="29975" xr:uid="{00000000-0005-0000-0000-000017750000}"/>
    <cellStyle name="표준 5 2 8 6" xfId="29976" xr:uid="{00000000-0005-0000-0000-000018750000}"/>
    <cellStyle name="표준 5 2 9" xfId="29977" xr:uid="{00000000-0005-0000-0000-000019750000}"/>
    <cellStyle name="표준 5 2 9 2" xfId="29978" xr:uid="{00000000-0005-0000-0000-00001A750000}"/>
    <cellStyle name="표준 5 2 9 2 2" xfId="29979" xr:uid="{00000000-0005-0000-0000-00001B750000}"/>
    <cellStyle name="표준 5 2 9 3" xfId="29980" xr:uid="{00000000-0005-0000-0000-00001C750000}"/>
    <cellStyle name="표준 5 20" xfId="29981" xr:uid="{00000000-0005-0000-0000-00001D750000}"/>
    <cellStyle name="표준 5 21" xfId="29982" xr:uid="{00000000-0005-0000-0000-00001E750000}"/>
    <cellStyle name="표준 5 3" xfId="29983" xr:uid="{00000000-0005-0000-0000-00001F750000}"/>
    <cellStyle name="표준 5 3 10" xfId="29984" xr:uid="{00000000-0005-0000-0000-000020750000}"/>
    <cellStyle name="표준 5 3 10 2" xfId="29985" xr:uid="{00000000-0005-0000-0000-000021750000}"/>
    <cellStyle name="표준 5 3 10 2 2" xfId="29986" xr:uid="{00000000-0005-0000-0000-000022750000}"/>
    <cellStyle name="표준 5 3 10 3" xfId="29987" xr:uid="{00000000-0005-0000-0000-000023750000}"/>
    <cellStyle name="표준 5 3 11" xfId="29988" xr:uid="{00000000-0005-0000-0000-000024750000}"/>
    <cellStyle name="표준 5 3 11 2" xfId="29989" xr:uid="{00000000-0005-0000-0000-000025750000}"/>
    <cellStyle name="표준 5 3 11 2 2" xfId="29990" xr:uid="{00000000-0005-0000-0000-000026750000}"/>
    <cellStyle name="표준 5 3 11 3" xfId="29991" xr:uid="{00000000-0005-0000-0000-000027750000}"/>
    <cellStyle name="표준 5 3 12" xfId="29992" xr:uid="{00000000-0005-0000-0000-000028750000}"/>
    <cellStyle name="표준 5 3 12 2" xfId="29993" xr:uid="{00000000-0005-0000-0000-000029750000}"/>
    <cellStyle name="표준 5 3 12 2 2" xfId="29994" xr:uid="{00000000-0005-0000-0000-00002A750000}"/>
    <cellStyle name="표준 5 3 12 3" xfId="29995" xr:uid="{00000000-0005-0000-0000-00002B750000}"/>
    <cellStyle name="표준 5 3 13" xfId="29996" xr:uid="{00000000-0005-0000-0000-00002C750000}"/>
    <cellStyle name="표준 5 3 13 2" xfId="29997" xr:uid="{00000000-0005-0000-0000-00002D750000}"/>
    <cellStyle name="표준 5 3 14" xfId="29998" xr:uid="{00000000-0005-0000-0000-00002E750000}"/>
    <cellStyle name="표준 5 3 15" xfId="29999" xr:uid="{00000000-0005-0000-0000-00002F750000}"/>
    <cellStyle name="표준 5 3 2" xfId="30000" xr:uid="{00000000-0005-0000-0000-000030750000}"/>
    <cellStyle name="표준 5 3 2 10" xfId="30001" xr:uid="{00000000-0005-0000-0000-000031750000}"/>
    <cellStyle name="표준 5 3 2 10 2" xfId="30002" xr:uid="{00000000-0005-0000-0000-000032750000}"/>
    <cellStyle name="표준 5 3 2 10 2 2" xfId="30003" xr:uid="{00000000-0005-0000-0000-000033750000}"/>
    <cellStyle name="표준 5 3 2 10 3" xfId="30004" xr:uid="{00000000-0005-0000-0000-000034750000}"/>
    <cellStyle name="표준 5 3 2 11" xfId="30005" xr:uid="{00000000-0005-0000-0000-000035750000}"/>
    <cellStyle name="표준 5 3 2 11 2" xfId="30006" xr:uid="{00000000-0005-0000-0000-000036750000}"/>
    <cellStyle name="표준 5 3 2 11 2 2" xfId="30007" xr:uid="{00000000-0005-0000-0000-000037750000}"/>
    <cellStyle name="표준 5 3 2 11 3" xfId="30008" xr:uid="{00000000-0005-0000-0000-000038750000}"/>
    <cellStyle name="표준 5 3 2 12" xfId="30009" xr:uid="{00000000-0005-0000-0000-000039750000}"/>
    <cellStyle name="표준 5 3 2 12 2" xfId="30010" xr:uid="{00000000-0005-0000-0000-00003A750000}"/>
    <cellStyle name="표준 5 3 2 13" xfId="30011" xr:uid="{00000000-0005-0000-0000-00003B750000}"/>
    <cellStyle name="표준 5 3 2 14" xfId="30012" xr:uid="{00000000-0005-0000-0000-00003C750000}"/>
    <cellStyle name="표준 5 3 2 2" xfId="30013" xr:uid="{00000000-0005-0000-0000-00003D750000}"/>
    <cellStyle name="표준 5 3 2 2 10" xfId="30014" xr:uid="{00000000-0005-0000-0000-00003E750000}"/>
    <cellStyle name="표준 5 3 2 2 11" xfId="30015" xr:uid="{00000000-0005-0000-0000-00003F750000}"/>
    <cellStyle name="표준 5 3 2 2 2" xfId="30016" xr:uid="{00000000-0005-0000-0000-000040750000}"/>
    <cellStyle name="표준 5 3 2 2 2 2" xfId="30017" xr:uid="{00000000-0005-0000-0000-000041750000}"/>
    <cellStyle name="표준 5 3 2 2 2 2 2" xfId="30018" xr:uid="{00000000-0005-0000-0000-000042750000}"/>
    <cellStyle name="표준 5 3 2 2 2 2 2 2" xfId="30019" xr:uid="{00000000-0005-0000-0000-000043750000}"/>
    <cellStyle name="표준 5 3 2 2 2 2 2 2 2" xfId="30020" xr:uid="{00000000-0005-0000-0000-000044750000}"/>
    <cellStyle name="표준 5 3 2 2 2 2 2 3" xfId="30021" xr:uid="{00000000-0005-0000-0000-000045750000}"/>
    <cellStyle name="표준 5 3 2 2 2 2 3" xfId="30022" xr:uid="{00000000-0005-0000-0000-000046750000}"/>
    <cellStyle name="표준 5 3 2 2 2 2 3 2" xfId="30023" xr:uid="{00000000-0005-0000-0000-000047750000}"/>
    <cellStyle name="표준 5 3 2 2 2 2 3 2 2" xfId="30024" xr:uid="{00000000-0005-0000-0000-000048750000}"/>
    <cellStyle name="표준 5 3 2 2 2 2 3 3" xfId="30025" xr:uid="{00000000-0005-0000-0000-000049750000}"/>
    <cellStyle name="표준 5 3 2 2 2 2 4" xfId="30026" xr:uid="{00000000-0005-0000-0000-00004A750000}"/>
    <cellStyle name="표준 5 3 2 2 2 2 4 2" xfId="30027" xr:uid="{00000000-0005-0000-0000-00004B750000}"/>
    <cellStyle name="표준 5 3 2 2 2 2 4 2 2" xfId="30028" xr:uid="{00000000-0005-0000-0000-00004C750000}"/>
    <cellStyle name="표준 5 3 2 2 2 2 4 3" xfId="30029" xr:uid="{00000000-0005-0000-0000-00004D750000}"/>
    <cellStyle name="표준 5 3 2 2 2 2 5" xfId="30030" xr:uid="{00000000-0005-0000-0000-00004E750000}"/>
    <cellStyle name="표준 5 3 2 2 2 2 5 2" xfId="30031" xr:uid="{00000000-0005-0000-0000-00004F750000}"/>
    <cellStyle name="표준 5 3 2 2 2 2 6" xfId="30032" xr:uid="{00000000-0005-0000-0000-000050750000}"/>
    <cellStyle name="표준 5 3 2 2 2 3" xfId="30033" xr:uid="{00000000-0005-0000-0000-000051750000}"/>
    <cellStyle name="표준 5 3 2 2 2 3 2" xfId="30034" xr:uid="{00000000-0005-0000-0000-000052750000}"/>
    <cellStyle name="표준 5 3 2 2 2 3 2 2" xfId="30035" xr:uid="{00000000-0005-0000-0000-000053750000}"/>
    <cellStyle name="표준 5 3 2 2 2 3 3" xfId="30036" xr:uid="{00000000-0005-0000-0000-000054750000}"/>
    <cellStyle name="표준 5 3 2 2 2 4" xfId="30037" xr:uid="{00000000-0005-0000-0000-000055750000}"/>
    <cellStyle name="표준 5 3 2 2 2 4 2" xfId="30038" xr:uid="{00000000-0005-0000-0000-000056750000}"/>
    <cellStyle name="표준 5 3 2 2 2 4 2 2" xfId="30039" xr:uid="{00000000-0005-0000-0000-000057750000}"/>
    <cellStyle name="표준 5 3 2 2 2 4 3" xfId="30040" xr:uid="{00000000-0005-0000-0000-000058750000}"/>
    <cellStyle name="표준 5 3 2 2 2 5" xfId="30041" xr:uid="{00000000-0005-0000-0000-000059750000}"/>
    <cellStyle name="표준 5 3 2 2 2 5 2" xfId="30042" xr:uid="{00000000-0005-0000-0000-00005A750000}"/>
    <cellStyle name="표준 5 3 2 2 2 5 2 2" xfId="30043" xr:uid="{00000000-0005-0000-0000-00005B750000}"/>
    <cellStyle name="표준 5 3 2 2 2 5 3" xfId="30044" xr:uid="{00000000-0005-0000-0000-00005C750000}"/>
    <cellStyle name="표준 5 3 2 2 2 6" xfId="30045" xr:uid="{00000000-0005-0000-0000-00005D750000}"/>
    <cellStyle name="표준 5 3 2 2 2 6 2" xfId="30046" xr:uid="{00000000-0005-0000-0000-00005E750000}"/>
    <cellStyle name="표준 5 3 2 2 2 6 2 2" xfId="30047" xr:uid="{00000000-0005-0000-0000-00005F750000}"/>
    <cellStyle name="표준 5 3 2 2 2 6 3" xfId="30048" xr:uid="{00000000-0005-0000-0000-000060750000}"/>
    <cellStyle name="표준 5 3 2 2 2 7" xfId="30049" xr:uid="{00000000-0005-0000-0000-000061750000}"/>
    <cellStyle name="표준 5 3 2 2 2 7 2" xfId="30050" xr:uid="{00000000-0005-0000-0000-000062750000}"/>
    <cellStyle name="표준 5 3 2 2 2 8" xfId="30051" xr:uid="{00000000-0005-0000-0000-000063750000}"/>
    <cellStyle name="표준 5 3 2 2 2 9" xfId="30052" xr:uid="{00000000-0005-0000-0000-000064750000}"/>
    <cellStyle name="표준 5 3 2 2 3" xfId="30053" xr:uid="{00000000-0005-0000-0000-000065750000}"/>
    <cellStyle name="표준 5 3 2 2 3 2" xfId="30054" xr:uid="{00000000-0005-0000-0000-000066750000}"/>
    <cellStyle name="표준 5 3 2 2 3 2 2" xfId="30055" xr:uid="{00000000-0005-0000-0000-000067750000}"/>
    <cellStyle name="표준 5 3 2 2 3 2 2 2" xfId="30056" xr:uid="{00000000-0005-0000-0000-000068750000}"/>
    <cellStyle name="표준 5 3 2 2 3 2 3" xfId="30057" xr:uid="{00000000-0005-0000-0000-000069750000}"/>
    <cellStyle name="표준 5 3 2 2 3 3" xfId="30058" xr:uid="{00000000-0005-0000-0000-00006A750000}"/>
    <cellStyle name="표준 5 3 2 2 3 3 2" xfId="30059" xr:uid="{00000000-0005-0000-0000-00006B750000}"/>
    <cellStyle name="표준 5 3 2 2 3 3 2 2" xfId="30060" xr:uid="{00000000-0005-0000-0000-00006C750000}"/>
    <cellStyle name="표준 5 3 2 2 3 3 3" xfId="30061" xr:uid="{00000000-0005-0000-0000-00006D750000}"/>
    <cellStyle name="표준 5 3 2 2 3 4" xfId="30062" xr:uid="{00000000-0005-0000-0000-00006E750000}"/>
    <cellStyle name="표준 5 3 2 2 3 4 2" xfId="30063" xr:uid="{00000000-0005-0000-0000-00006F750000}"/>
    <cellStyle name="표준 5 3 2 2 3 4 2 2" xfId="30064" xr:uid="{00000000-0005-0000-0000-000070750000}"/>
    <cellStyle name="표준 5 3 2 2 3 4 3" xfId="30065" xr:uid="{00000000-0005-0000-0000-000071750000}"/>
    <cellStyle name="표준 5 3 2 2 3 5" xfId="30066" xr:uid="{00000000-0005-0000-0000-000072750000}"/>
    <cellStyle name="표준 5 3 2 2 3 5 2" xfId="30067" xr:uid="{00000000-0005-0000-0000-000073750000}"/>
    <cellStyle name="표준 5 3 2 2 3 6" xfId="30068" xr:uid="{00000000-0005-0000-0000-000074750000}"/>
    <cellStyle name="표준 5 3 2 2 4" xfId="30069" xr:uid="{00000000-0005-0000-0000-000075750000}"/>
    <cellStyle name="표준 5 3 2 2 4 2" xfId="30070" xr:uid="{00000000-0005-0000-0000-000076750000}"/>
    <cellStyle name="표준 5 3 2 2 4 2 2" xfId="30071" xr:uid="{00000000-0005-0000-0000-000077750000}"/>
    <cellStyle name="표준 5 3 2 2 4 2 2 2" xfId="30072" xr:uid="{00000000-0005-0000-0000-000078750000}"/>
    <cellStyle name="표준 5 3 2 2 4 2 3" xfId="30073" xr:uid="{00000000-0005-0000-0000-000079750000}"/>
    <cellStyle name="표준 5 3 2 2 4 3" xfId="30074" xr:uid="{00000000-0005-0000-0000-00007A750000}"/>
    <cellStyle name="표준 5 3 2 2 4 3 2" xfId="30075" xr:uid="{00000000-0005-0000-0000-00007B750000}"/>
    <cellStyle name="표준 5 3 2 2 4 3 2 2" xfId="30076" xr:uid="{00000000-0005-0000-0000-00007C750000}"/>
    <cellStyle name="표준 5 3 2 2 4 3 3" xfId="30077" xr:uid="{00000000-0005-0000-0000-00007D750000}"/>
    <cellStyle name="표준 5 3 2 2 4 4" xfId="30078" xr:uid="{00000000-0005-0000-0000-00007E750000}"/>
    <cellStyle name="표준 5 3 2 2 4 4 2" xfId="30079" xr:uid="{00000000-0005-0000-0000-00007F750000}"/>
    <cellStyle name="표준 5 3 2 2 4 4 2 2" xfId="30080" xr:uid="{00000000-0005-0000-0000-000080750000}"/>
    <cellStyle name="표준 5 3 2 2 4 4 3" xfId="30081" xr:uid="{00000000-0005-0000-0000-000081750000}"/>
    <cellStyle name="표준 5 3 2 2 4 5" xfId="30082" xr:uid="{00000000-0005-0000-0000-000082750000}"/>
    <cellStyle name="표준 5 3 2 2 4 5 2" xfId="30083" xr:uid="{00000000-0005-0000-0000-000083750000}"/>
    <cellStyle name="표준 5 3 2 2 4 6" xfId="30084" xr:uid="{00000000-0005-0000-0000-000084750000}"/>
    <cellStyle name="표준 5 3 2 2 5" xfId="30085" xr:uid="{00000000-0005-0000-0000-000085750000}"/>
    <cellStyle name="표준 5 3 2 2 5 2" xfId="30086" xr:uid="{00000000-0005-0000-0000-000086750000}"/>
    <cellStyle name="표준 5 3 2 2 5 2 2" xfId="30087" xr:uid="{00000000-0005-0000-0000-000087750000}"/>
    <cellStyle name="표준 5 3 2 2 5 3" xfId="30088" xr:uid="{00000000-0005-0000-0000-000088750000}"/>
    <cellStyle name="표준 5 3 2 2 6" xfId="30089" xr:uid="{00000000-0005-0000-0000-000089750000}"/>
    <cellStyle name="표준 5 3 2 2 6 2" xfId="30090" xr:uid="{00000000-0005-0000-0000-00008A750000}"/>
    <cellStyle name="표준 5 3 2 2 6 2 2" xfId="30091" xr:uid="{00000000-0005-0000-0000-00008B750000}"/>
    <cellStyle name="표준 5 3 2 2 6 3" xfId="30092" xr:uid="{00000000-0005-0000-0000-00008C750000}"/>
    <cellStyle name="표준 5 3 2 2 7" xfId="30093" xr:uid="{00000000-0005-0000-0000-00008D750000}"/>
    <cellStyle name="표준 5 3 2 2 7 2" xfId="30094" xr:uid="{00000000-0005-0000-0000-00008E750000}"/>
    <cellStyle name="표준 5 3 2 2 7 2 2" xfId="30095" xr:uid="{00000000-0005-0000-0000-00008F750000}"/>
    <cellStyle name="표준 5 3 2 2 7 3" xfId="30096" xr:uid="{00000000-0005-0000-0000-000090750000}"/>
    <cellStyle name="표준 5 3 2 2 8" xfId="30097" xr:uid="{00000000-0005-0000-0000-000091750000}"/>
    <cellStyle name="표준 5 3 2 2 8 2" xfId="30098" xr:uid="{00000000-0005-0000-0000-000092750000}"/>
    <cellStyle name="표준 5 3 2 2 8 2 2" xfId="30099" xr:uid="{00000000-0005-0000-0000-000093750000}"/>
    <cellStyle name="표준 5 3 2 2 8 3" xfId="30100" xr:uid="{00000000-0005-0000-0000-000094750000}"/>
    <cellStyle name="표준 5 3 2 2 9" xfId="30101" xr:uid="{00000000-0005-0000-0000-000095750000}"/>
    <cellStyle name="표준 5 3 2 2 9 2" xfId="30102" xr:uid="{00000000-0005-0000-0000-000096750000}"/>
    <cellStyle name="표준 5 3 2 3" xfId="30103" xr:uid="{00000000-0005-0000-0000-000097750000}"/>
    <cellStyle name="표준 5 3 2 3 10" xfId="30104" xr:uid="{00000000-0005-0000-0000-000098750000}"/>
    <cellStyle name="표준 5 3 2 3 11" xfId="30105" xr:uid="{00000000-0005-0000-0000-000099750000}"/>
    <cellStyle name="표준 5 3 2 3 2" xfId="30106" xr:uid="{00000000-0005-0000-0000-00009A750000}"/>
    <cellStyle name="표준 5 3 2 3 2 2" xfId="30107" xr:uid="{00000000-0005-0000-0000-00009B750000}"/>
    <cellStyle name="표준 5 3 2 3 2 2 2" xfId="30108" xr:uid="{00000000-0005-0000-0000-00009C750000}"/>
    <cellStyle name="표준 5 3 2 3 2 2 2 2" xfId="30109" xr:uid="{00000000-0005-0000-0000-00009D750000}"/>
    <cellStyle name="표준 5 3 2 3 2 2 2 2 2" xfId="30110" xr:uid="{00000000-0005-0000-0000-00009E750000}"/>
    <cellStyle name="표준 5 3 2 3 2 2 2 3" xfId="30111" xr:uid="{00000000-0005-0000-0000-00009F750000}"/>
    <cellStyle name="표준 5 3 2 3 2 2 3" xfId="30112" xr:uid="{00000000-0005-0000-0000-0000A0750000}"/>
    <cellStyle name="표준 5 3 2 3 2 2 3 2" xfId="30113" xr:uid="{00000000-0005-0000-0000-0000A1750000}"/>
    <cellStyle name="표준 5 3 2 3 2 2 3 2 2" xfId="30114" xr:uid="{00000000-0005-0000-0000-0000A2750000}"/>
    <cellStyle name="표준 5 3 2 3 2 2 3 3" xfId="30115" xr:uid="{00000000-0005-0000-0000-0000A3750000}"/>
    <cellStyle name="표준 5 3 2 3 2 2 4" xfId="30116" xr:uid="{00000000-0005-0000-0000-0000A4750000}"/>
    <cellStyle name="표준 5 3 2 3 2 2 4 2" xfId="30117" xr:uid="{00000000-0005-0000-0000-0000A5750000}"/>
    <cellStyle name="표준 5 3 2 3 2 2 4 2 2" xfId="30118" xr:uid="{00000000-0005-0000-0000-0000A6750000}"/>
    <cellStyle name="표준 5 3 2 3 2 2 4 3" xfId="30119" xr:uid="{00000000-0005-0000-0000-0000A7750000}"/>
    <cellStyle name="표준 5 3 2 3 2 2 5" xfId="30120" xr:uid="{00000000-0005-0000-0000-0000A8750000}"/>
    <cellStyle name="표준 5 3 2 3 2 2 5 2" xfId="30121" xr:uid="{00000000-0005-0000-0000-0000A9750000}"/>
    <cellStyle name="표준 5 3 2 3 2 2 6" xfId="30122" xr:uid="{00000000-0005-0000-0000-0000AA750000}"/>
    <cellStyle name="표준 5 3 2 3 2 3" xfId="30123" xr:uid="{00000000-0005-0000-0000-0000AB750000}"/>
    <cellStyle name="표준 5 3 2 3 2 3 2" xfId="30124" xr:uid="{00000000-0005-0000-0000-0000AC750000}"/>
    <cellStyle name="표준 5 3 2 3 2 3 2 2" xfId="30125" xr:uid="{00000000-0005-0000-0000-0000AD750000}"/>
    <cellStyle name="표준 5 3 2 3 2 3 3" xfId="30126" xr:uid="{00000000-0005-0000-0000-0000AE750000}"/>
    <cellStyle name="표준 5 3 2 3 2 4" xfId="30127" xr:uid="{00000000-0005-0000-0000-0000AF750000}"/>
    <cellStyle name="표준 5 3 2 3 2 4 2" xfId="30128" xr:uid="{00000000-0005-0000-0000-0000B0750000}"/>
    <cellStyle name="표준 5 3 2 3 2 4 2 2" xfId="30129" xr:uid="{00000000-0005-0000-0000-0000B1750000}"/>
    <cellStyle name="표준 5 3 2 3 2 4 3" xfId="30130" xr:uid="{00000000-0005-0000-0000-0000B2750000}"/>
    <cellStyle name="표준 5 3 2 3 2 5" xfId="30131" xr:uid="{00000000-0005-0000-0000-0000B3750000}"/>
    <cellStyle name="표준 5 3 2 3 2 5 2" xfId="30132" xr:uid="{00000000-0005-0000-0000-0000B4750000}"/>
    <cellStyle name="표준 5 3 2 3 2 5 2 2" xfId="30133" xr:uid="{00000000-0005-0000-0000-0000B5750000}"/>
    <cellStyle name="표준 5 3 2 3 2 5 3" xfId="30134" xr:uid="{00000000-0005-0000-0000-0000B6750000}"/>
    <cellStyle name="표준 5 3 2 3 2 6" xfId="30135" xr:uid="{00000000-0005-0000-0000-0000B7750000}"/>
    <cellStyle name="표준 5 3 2 3 2 6 2" xfId="30136" xr:uid="{00000000-0005-0000-0000-0000B8750000}"/>
    <cellStyle name="표준 5 3 2 3 2 6 2 2" xfId="30137" xr:uid="{00000000-0005-0000-0000-0000B9750000}"/>
    <cellStyle name="표준 5 3 2 3 2 6 3" xfId="30138" xr:uid="{00000000-0005-0000-0000-0000BA750000}"/>
    <cellStyle name="표준 5 3 2 3 2 7" xfId="30139" xr:uid="{00000000-0005-0000-0000-0000BB750000}"/>
    <cellStyle name="표준 5 3 2 3 2 7 2" xfId="30140" xr:uid="{00000000-0005-0000-0000-0000BC750000}"/>
    <cellStyle name="표준 5 3 2 3 2 8" xfId="30141" xr:uid="{00000000-0005-0000-0000-0000BD750000}"/>
    <cellStyle name="표준 5 3 2 3 2 9" xfId="30142" xr:uid="{00000000-0005-0000-0000-0000BE750000}"/>
    <cellStyle name="표준 5 3 2 3 3" xfId="30143" xr:uid="{00000000-0005-0000-0000-0000BF750000}"/>
    <cellStyle name="표준 5 3 2 3 3 2" xfId="30144" xr:uid="{00000000-0005-0000-0000-0000C0750000}"/>
    <cellStyle name="표준 5 3 2 3 3 2 2" xfId="30145" xr:uid="{00000000-0005-0000-0000-0000C1750000}"/>
    <cellStyle name="표준 5 3 2 3 3 2 2 2" xfId="30146" xr:uid="{00000000-0005-0000-0000-0000C2750000}"/>
    <cellStyle name="표준 5 3 2 3 3 2 3" xfId="30147" xr:uid="{00000000-0005-0000-0000-0000C3750000}"/>
    <cellStyle name="표준 5 3 2 3 3 3" xfId="30148" xr:uid="{00000000-0005-0000-0000-0000C4750000}"/>
    <cellStyle name="표준 5 3 2 3 3 3 2" xfId="30149" xr:uid="{00000000-0005-0000-0000-0000C5750000}"/>
    <cellStyle name="표준 5 3 2 3 3 3 2 2" xfId="30150" xr:uid="{00000000-0005-0000-0000-0000C6750000}"/>
    <cellStyle name="표준 5 3 2 3 3 3 3" xfId="30151" xr:uid="{00000000-0005-0000-0000-0000C7750000}"/>
    <cellStyle name="표준 5 3 2 3 3 4" xfId="30152" xr:uid="{00000000-0005-0000-0000-0000C8750000}"/>
    <cellStyle name="표준 5 3 2 3 3 4 2" xfId="30153" xr:uid="{00000000-0005-0000-0000-0000C9750000}"/>
    <cellStyle name="표준 5 3 2 3 3 4 2 2" xfId="30154" xr:uid="{00000000-0005-0000-0000-0000CA750000}"/>
    <cellStyle name="표준 5 3 2 3 3 4 3" xfId="30155" xr:uid="{00000000-0005-0000-0000-0000CB750000}"/>
    <cellStyle name="표준 5 3 2 3 3 5" xfId="30156" xr:uid="{00000000-0005-0000-0000-0000CC750000}"/>
    <cellStyle name="표준 5 3 2 3 3 5 2" xfId="30157" xr:uid="{00000000-0005-0000-0000-0000CD750000}"/>
    <cellStyle name="표준 5 3 2 3 3 6" xfId="30158" xr:uid="{00000000-0005-0000-0000-0000CE750000}"/>
    <cellStyle name="표준 5 3 2 3 4" xfId="30159" xr:uid="{00000000-0005-0000-0000-0000CF750000}"/>
    <cellStyle name="표준 5 3 2 3 4 2" xfId="30160" xr:uid="{00000000-0005-0000-0000-0000D0750000}"/>
    <cellStyle name="표준 5 3 2 3 4 2 2" xfId="30161" xr:uid="{00000000-0005-0000-0000-0000D1750000}"/>
    <cellStyle name="표준 5 3 2 3 4 2 2 2" xfId="30162" xr:uid="{00000000-0005-0000-0000-0000D2750000}"/>
    <cellStyle name="표준 5 3 2 3 4 2 3" xfId="30163" xr:uid="{00000000-0005-0000-0000-0000D3750000}"/>
    <cellStyle name="표준 5 3 2 3 4 3" xfId="30164" xr:uid="{00000000-0005-0000-0000-0000D4750000}"/>
    <cellStyle name="표준 5 3 2 3 4 3 2" xfId="30165" xr:uid="{00000000-0005-0000-0000-0000D5750000}"/>
    <cellStyle name="표준 5 3 2 3 4 3 2 2" xfId="30166" xr:uid="{00000000-0005-0000-0000-0000D6750000}"/>
    <cellStyle name="표준 5 3 2 3 4 3 3" xfId="30167" xr:uid="{00000000-0005-0000-0000-0000D7750000}"/>
    <cellStyle name="표준 5 3 2 3 4 4" xfId="30168" xr:uid="{00000000-0005-0000-0000-0000D8750000}"/>
    <cellStyle name="표준 5 3 2 3 4 4 2" xfId="30169" xr:uid="{00000000-0005-0000-0000-0000D9750000}"/>
    <cellStyle name="표준 5 3 2 3 4 4 2 2" xfId="30170" xr:uid="{00000000-0005-0000-0000-0000DA750000}"/>
    <cellStyle name="표준 5 3 2 3 4 4 3" xfId="30171" xr:uid="{00000000-0005-0000-0000-0000DB750000}"/>
    <cellStyle name="표준 5 3 2 3 4 5" xfId="30172" xr:uid="{00000000-0005-0000-0000-0000DC750000}"/>
    <cellStyle name="표준 5 3 2 3 4 5 2" xfId="30173" xr:uid="{00000000-0005-0000-0000-0000DD750000}"/>
    <cellStyle name="표준 5 3 2 3 4 6" xfId="30174" xr:uid="{00000000-0005-0000-0000-0000DE750000}"/>
    <cellStyle name="표준 5 3 2 3 5" xfId="30175" xr:uid="{00000000-0005-0000-0000-0000DF750000}"/>
    <cellStyle name="표준 5 3 2 3 5 2" xfId="30176" xr:uid="{00000000-0005-0000-0000-0000E0750000}"/>
    <cellStyle name="표준 5 3 2 3 5 2 2" xfId="30177" xr:uid="{00000000-0005-0000-0000-0000E1750000}"/>
    <cellStyle name="표준 5 3 2 3 5 3" xfId="30178" xr:uid="{00000000-0005-0000-0000-0000E2750000}"/>
    <cellStyle name="표준 5 3 2 3 6" xfId="30179" xr:uid="{00000000-0005-0000-0000-0000E3750000}"/>
    <cellStyle name="표준 5 3 2 3 6 2" xfId="30180" xr:uid="{00000000-0005-0000-0000-0000E4750000}"/>
    <cellStyle name="표준 5 3 2 3 6 2 2" xfId="30181" xr:uid="{00000000-0005-0000-0000-0000E5750000}"/>
    <cellStyle name="표준 5 3 2 3 6 3" xfId="30182" xr:uid="{00000000-0005-0000-0000-0000E6750000}"/>
    <cellStyle name="표준 5 3 2 3 7" xfId="30183" xr:uid="{00000000-0005-0000-0000-0000E7750000}"/>
    <cellStyle name="표준 5 3 2 3 7 2" xfId="30184" xr:uid="{00000000-0005-0000-0000-0000E8750000}"/>
    <cellStyle name="표준 5 3 2 3 7 2 2" xfId="30185" xr:uid="{00000000-0005-0000-0000-0000E9750000}"/>
    <cellStyle name="표준 5 3 2 3 7 3" xfId="30186" xr:uid="{00000000-0005-0000-0000-0000EA750000}"/>
    <cellStyle name="표준 5 3 2 3 8" xfId="30187" xr:uid="{00000000-0005-0000-0000-0000EB750000}"/>
    <cellStyle name="표준 5 3 2 3 8 2" xfId="30188" xr:uid="{00000000-0005-0000-0000-0000EC750000}"/>
    <cellStyle name="표준 5 3 2 3 8 2 2" xfId="30189" xr:uid="{00000000-0005-0000-0000-0000ED750000}"/>
    <cellStyle name="표준 5 3 2 3 8 3" xfId="30190" xr:uid="{00000000-0005-0000-0000-0000EE750000}"/>
    <cellStyle name="표준 5 3 2 3 9" xfId="30191" xr:uid="{00000000-0005-0000-0000-0000EF750000}"/>
    <cellStyle name="표준 5 3 2 3 9 2" xfId="30192" xr:uid="{00000000-0005-0000-0000-0000F0750000}"/>
    <cellStyle name="표준 5 3 2 4" xfId="30193" xr:uid="{00000000-0005-0000-0000-0000F1750000}"/>
    <cellStyle name="표준 5 3 2 4 10" xfId="30194" xr:uid="{00000000-0005-0000-0000-0000F2750000}"/>
    <cellStyle name="표준 5 3 2 4 2" xfId="30195" xr:uid="{00000000-0005-0000-0000-0000F3750000}"/>
    <cellStyle name="표준 5 3 2 4 2 2" xfId="30196" xr:uid="{00000000-0005-0000-0000-0000F4750000}"/>
    <cellStyle name="표준 5 3 2 4 2 2 2" xfId="30197" xr:uid="{00000000-0005-0000-0000-0000F5750000}"/>
    <cellStyle name="표준 5 3 2 4 2 2 2 2" xfId="30198" xr:uid="{00000000-0005-0000-0000-0000F6750000}"/>
    <cellStyle name="표준 5 3 2 4 2 2 2 2 2" xfId="30199" xr:uid="{00000000-0005-0000-0000-0000F7750000}"/>
    <cellStyle name="표준 5 3 2 4 2 2 2 3" xfId="30200" xr:uid="{00000000-0005-0000-0000-0000F8750000}"/>
    <cellStyle name="표준 5 3 2 4 2 2 3" xfId="30201" xr:uid="{00000000-0005-0000-0000-0000F9750000}"/>
    <cellStyle name="표준 5 3 2 4 2 2 3 2" xfId="30202" xr:uid="{00000000-0005-0000-0000-0000FA750000}"/>
    <cellStyle name="표준 5 3 2 4 2 2 3 2 2" xfId="30203" xr:uid="{00000000-0005-0000-0000-0000FB750000}"/>
    <cellStyle name="표준 5 3 2 4 2 2 3 3" xfId="30204" xr:uid="{00000000-0005-0000-0000-0000FC750000}"/>
    <cellStyle name="표준 5 3 2 4 2 2 4" xfId="30205" xr:uid="{00000000-0005-0000-0000-0000FD750000}"/>
    <cellStyle name="표준 5 3 2 4 2 2 4 2" xfId="30206" xr:uid="{00000000-0005-0000-0000-0000FE750000}"/>
    <cellStyle name="표준 5 3 2 4 2 2 4 2 2" xfId="30207" xr:uid="{00000000-0005-0000-0000-0000FF750000}"/>
    <cellStyle name="표준 5 3 2 4 2 2 4 3" xfId="30208" xr:uid="{00000000-0005-0000-0000-000000760000}"/>
    <cellStyle name="표준 5 3 2 4 2 2 5" xfId="30209" xr:uid="{00000000-0005-0000-0000-000001760000}"/>
    <cellStyle name="표준 5 3 2 4 2 2 5 2" xfId="30210" xr:uid="{00000000-0005-0000-0000-000002760000}"/>
    <cellStyle name="표준 5 3 2 4 2 2 6" xfId="30211" xr:uid="{00000000-0005-0000-0000-000003760000}"/>
    <cellStyle name="표준 5 3 2 4 2 3" xfId="30212" xr:uid="{00000000-0005-0000-0000-000004760000}"/>
    <cellStyle name="표준 5 3 2 4 2 3 2" xfId="30213" xr:uid="{00000000-0005-0000-0000-000005760000}"/>
    <cellStyle name="표준 5 3 2 4 2 3 2 2" xfId="30214" xr:uid="{00000000-0005-0000-0000-000006760000}"/>
    <cellStyle name="표준 5 3 2 4 2 3 3" xfId="30215" xr:uid="{00000000-0005-0000-0000-000007760000}"/>
    <cellStyle name="표준 5 3 2 4 2 4" xfId="30216" xr:uid="{00000000-0005-0000-0000-000008760000}"/>
    <cellStyle name="표준 5 3 2 4 2 4 2" xfId="30217" xr:uid="{00000000-0005-0000-0000-000009760000}"/>
    <cellStyle name="표준 5 3 2 4 2 4 2 2" xfId="30218" xr:uid="{00000000-0005-0000-0000-00000A760000}"/>
    <cellStyle name="표준 5 3 2 4 2 4 3" xfId="30219" xr:uid="{00000000-0005-0000-0000-00000B760000}"/>
    <cellStyle name="표준 5 3 2 4 2 5" xfId="30220" xr:uid="{00000000-0005-0000-0000-00000C760000}"/>
    <cellStyle name="표준 5 3 2 4 2 5 2" xfId="30221" xr:uid="{00000000-0005-0000-0000-00000D760000}"/>
    <cellStyle name="표준 5 3 2 4 2 5 2 2" xfId="30222" xr:uid="{00000000-0005-0000-0000-00000E760000}"/>
    <cellStyle name="표준 5 3 2 4 2 5 3" xfId="30223" xr:uid="{00000000-0005-0000-0000-00000F760000}"/>
    <cellStyle name="표준 5 3 2 4 2 6" xfId="30224" xr:uid="{00000000-0005-0000-0000-000010760000}"/>
    <cellStyle name="표준 5 3 2 4 2 6 2" xfId="30225" xr:uid="{00000000-0005-0000-0000-000011760000}"/>
    <cellStyle name="표준 5 3 2 4 2 7" xfId="30226" xr:uid="{00000000-0005-0000-0000-000012760000}"/>
    <cellStyle name="표준 5 3 2 4 2 8" xfId="30227" xr:uid="{00000000-0005-0000-0000-000013760000}"/>
    <cellStyle name="표준 5 3 2 4 3" xfId="30228" xr:uid="{00000000-0005-0000-0000-000014760000}"/>
    <cellStyle name="표준 5 3 2 4 3 2" xfId="30229" xr:uid="{00000000-0005-0000-0000-000015760000}"/>
    <cellStyle name="표준 5 3 2 4 3 2 2" xfId="30230" xr:uid="{00000000-0005-0000-0000-000016760000}"/>
    <cellStyle name="표준 5 3 2 4 3 2 2 2" xfId="30231" xr:uid="{00000000-0005-0000-0000-000017760000}"/>
    <cellStyle name="표준 5 3 2 4 3 2 3" xfId="30232" xr:uid="{00000000-0005-0000-0000-000018760000}"/>
    <cellStyle name="표준 5 3 2 4 3 3" xfId="30233" xr:uid="{00000000-0005-0000-0000-000019760000}"/>
    <cellStyle name="표준 5 3 2 4 3 3 2" xfId="30234" xr:uid="{00000000-0005-0000-0000-00001A760000}"/>
    <cellStyle name="표준 5 3 2 4 3 3 2 2" xfId="30235" xr:uid="{00000000-0005-0000-0000-00001B760000}"/>
    <cellStyle name="표준 5 3 2 4 3 3 3" xfId="30236" xr:uid="{00000000-0005-0000-0000-00001C760000}"/>
    <cellStyle name="표준 5 3 2 4 3 4" xfId="30237" xr:uid="{00000000-0005-0000-0000-00001D760000}"/>
    <cellStyle name="표준 5 3 2 4 3 4 2" xfId="30238" xr:uid="{00000000-0005-0000-0000-00001E760000}"/>
    <cellStyle name="표준 5 3 2 4 3 4 2 2" xfId="30239" xr:uid="{00000000-0005-0000-0000-00001F760000}"/>
    <cellStyle name="표준 5 3 2 4 3 4 3" xfId="30240" xr:uid="{00000000-0005-0000-0000-000020760000}"/>
    <cellStyle name="표준 5 3 2 4 3 5" xfId="30241" xr:uid="{00000000-0005-0000-0000-000021760000}"/>
    <cellStyle name="표준 5 3 2 4 3 5 2" xfId="30242" xr:uid="{00000000-0005-0000-0000-000022760000}"/>
    <cellStyle name="표준 5 3 2 4 3 6" xfId="30243" xr:uid="{00000000-0005-0000-0000-000023760000}"/>
    <cellStyle name="표준 5 3 2 4 4" xfId="30244" xr:uid="{00000000-0005-0000-0000-000024760000}"/>
    <cellStyle name="표준 5 3 2 4 4 2" xfId="30245" xr:uid="{00000000-0005-0000-0000-000025760000}"/>
    <cellStyle name="표준 5 3 2 4 4 2 2" xfId="30246" xr:uid="{00000000-0005-0000-0000-000026760000}"/>
    <cellStyle name="표준 5 3 2 4 4 3" xfId="30247" xr:uid="{00000000-0005-0000-0000-000027760000}"/>
    <cellStyle name="표준 5 3 2 4 5" xfId="30248" xr:uid="{00000000-0005-0000-0000-000028760000}"/>
    <cellStyle name="표준 5 3 2 4 5 2" xfId="30249" xr:uid="{00000000-0005-0000-0000-000029760000}"/>
    <cellStyle name="표준 5 3 2 4 5 2 2" xfId="30250" xr:uid="{00000000-0005-0000-0000-00002A760000}"/>
    <cellStyle name="표준 5 3 2 4 5 3" xfId="30251" xr:uid="{00000000-0005-0000-0000-00002B760000}"/>
    <cellStyle name="표준 5 3 2 4 6" xfId="30252" xr:uid="{00000000-0005-0000-0000-00002C760000}"/>
    <cellStyle name="표준 5 3 2 4 6 2" xfId="30253" xr:uid="{00000000-0005-0000-0000-00002D760000}"/>
    <cellStyle name="표준 5 3 2 4 6 2 2" xfId="30254" xr:uid="{00000000-0005-0000-0000-00002E760000}"/>
    <cellStyle name="표준 5 3 2 4 6 3" xfId="30255" xr:uid="{00000000-0005-0000-0000-00002F760000}"/>
    <cellStyle name="표준 5 3 2 4 7" xfId="30256" xr:uid="{00000000-0005-0000-0000-000030760000}"/>
    <cellStyle name="표준 5 3 2 4 7 2" xfId="30257" xr:uid="{00000000-0005-0000-0000-000031760000}"/>
    <cellStyle name="표준 5 3 2 4 7 2 2" xfId="30258" xr:uid="{00000000-0005-0000-0000-000032760000}"/>
    <cellStyle name="표준 5 3 2 4 7 3" xfId="30259" xr:uid="{00000000-0005-0000-0000-000033760000}"/>
    <cellStyle name="표준 5 3 2 4 8" xfId="30260" xr:uid="{00000000-0005-0000-0000-000034760000}"/>
    <cellStyle name="표준 5 3 2 4 8 2" xfId="30261" xr:uid="{00000000-0005-0000-0000-000035760000}"/>
    <cellStyle name="표준 5 3 2 4 9" xfId="30262" xr:uid="{00000000-0005-0000-0000-000036760000}"/>
    <cellStyle name="표준 5 3 2 5" xfId="30263" xr:uid="{00000000-0005-0000-0000-000037760000}"/>
    <cellStyle name="표준 5 3 2 5 2" xfId="30264" xr:uid="{00000000-0005-0000-0000-000038760000}"/>
    <cellStyle name="표준 5 3 2 5 2 2" xfId="30265" xr:uid="{00000000-0005-0000-0000-000039760000}"/>
    <cellStyle name="표준 5 3 2 5 2 2 2" xfId="30266" xr:uid="{00000000-0005-0000-0000-00003A760000}"/>
    <cellStyle name="표준 5 3 2 5 2 2 2 2" xfId="30267" xr:uid="{00000000-0005-0000-0000-00003B760000}"/>
    <cellStyle name="표준 5 3 2 5 2 2 3" xfId="30268" xr:uid="{00000000-0005-0000-0000-00003C760000}"/>
    <cellStyle name="표준 5 3 2 5 2 3" xfId="30269" xr:uid="{00000000-0005-0000-0000-00003D760000}"/>
    <cellStyle name="표준 5 3 2 5 2 3 2" xfId="30270" xr:uid="{00000000-0005-0000-0000-00003E760000}"/>
    <cellStyle name="표준 5 3 2 5 2 3 2 2" xfId="30271" xr:uid="{00000000-0005-0000-0000-00003F760000}"/>
    <cellStyle name="표준 5 3 2 5 2 3 3" xfId="30272" xr:uid="{00000000-0005-0000-0000-000040760000}"/>
    <cellStyle name="표준 5 3 2 5 2 4" xfId="30273" xr:uid="{00000000-0005-0000-0000-000041760000}"/>
    <cellStyle name="표준 5 3 2 5 2 4 2" xfId="30274" xr:uid="{00000000-0005-0000-0000-000042760000}"/>
    <cellStyle name="표준 5 3 2 5 2 4 2 2" xfId="30275" xr:uid="{00000000-0005-0000-0000-000043760000}"/>
    <cellStyle name="표준 5 3 2 5 2 4 3" xfId="30276" xr:uid="{00000000-0005-0000-0000-000044760000}"/>
    <cellStyle name="표준 5 3 2 5 2 5" xfId="30277" xr:uid="{00000000-0005-0000-0000-000045760000}"/>
    <cellStyle name="표준 5 3 2 5 2 5 2" xfId="30278" xr:uid="{00000000-0005-0000-0000-000046760000}"/>
    <cellStyle name="표준 5 3 2 5 2 6" xfId="30279" xr:uid="{00000000-0005-0000-0000-000047760000}"/>
    <cellStyle name="표준 5 3 2 5 3" xfId="30280" xr:uid="{00000000-0005-0000-0000-000048760000}"/>
    <cellStyle name="표준 5 3 2 5 3 2" xfId="30281" xr:uid="{00000000-0005-0000-0000-000049760000}"/>
    <cellStyle name="표준 5 3 2 5 3 2 2" xfId="30282" xr:uid="{00000000-0005-0000-0000-00004A760000}"/>
    <cellStyle name="표준 5 3 2 5 3 3" xfId="30283" xr:uid="{00000000-0005-0000-0000-00004B760000}"/>
    <cellStyle name="표준 5 3 2 5 4" xfId="30284" xr:uid="{00000000-0005-0000-0000-00004C760000}"/>
    <cellStyle name="표준 5 3 2 5 4 2" xfId="30285" xr:uid="{00000000-0005-0000-0000-00004D760000}"/>
    <cellStyle name="표준 5 3 2 5 4 2 2" xfId="30286" xr:uid="{00000000-0005-0000-0000-00004E760000}"/>
    <cellStyle name="표준 5 3 2 5 4 3" xfId="30287" xr:uid="{00000000-0005-0000-0000-00004F760000}"/>
    <cellStyle name="표준 5 3 2 5 5" xfId="30288" xr:uid="{00000000-0005-0000-0000-000050760000}"/>
    <cellStyle name="표준 5 3 2 5 5 2" xfId="30289" xr:uid="{00000000-0005-0000-0000-000051760000}"/>
    <cellStyle name="표준 5 3 2 5 5 2 2" xfId="30290" xr:uid="{00000000-0005-0000-0000-000052760000}"/>
    <cellStyle name="표준 5 3 2 5 5 3" xfId="30291" xr:uid="{00000000-0005-0000-0000-000053760000}"/>
    <cellStyle name="표준 5 3 2 5 6" xfId="30292" xr:uid="{00000000-0005-0000-0000-000054760000}"/>
    <cellStyle name="표준 5 3 2 5 6 2" xfId="30293" xr:uid="{00000000-0005-0000-0000-000055760000}"/>
    <cellStyle name="표준 5 3 2 5 7" xfId="30294" xr:uid="{00000000-0005-0000-0000-000056760000}"/>
    <cellStyle name="표준 5 3 2 5 8" xfId="30295" xr:uid="{00000000-0005-0000-0000-000057760000}"/>
    <cellStyle name="표준 5 3 2 6" xfId="30296" xr:uid="{00000000-0005-0000-0000-000058760000}"/>
    <cellStyle name="표준 5 3 2 6 2" xfId="30297" xr:uid="{00000000-0005-0000-0000-000059760000}"/>
    <cellStyle name="표준 5 3 2 6 2 2" xfId="30298" xr:uid="{00000000-0005-0000-0000-00005A760000}"/>
    <cellStyle name="표준 5 3 2 6 2 2 2" xfId="30299" xr:uid="{00000000-0005-0000-0000-00005B760000}"/>
    <cellStyle name="표준 5 3 2 6 2 3" xfId="30300" xr:uid="{00000000-0005-0000-0000-00005C760000}"/>
    <cellStyle name="표준 5 3 2 6 3" xfId="30301" xr:uid="{00000000-0005-0000-0000-00005D760000}"/>
    <cellStyle name="표준 5 3 2 6 3 2" xfId="30302" xr:uid="{00000000-0005-0000-0000-00005E760000}"/>
    <cellStyle name="표준 5 3 2 6 3 2 2" xfId="30303" xr:uid="{00000000-0005-0000-0000-00005F760000}"/>
    <cellStyle name="표준 5 3 2 6 3 3" xfId="30304" xr:uid="{00000000-0005-0000-0000-000060760000}"/>
    <cellStyle name="표준 5 3 2 6 4" xfId="30305" xr:uid="{00000000-0005-0000-0000-000061760000}"/>
    <cellStyle name="표준 5 3 2 6 4 2" xfId="30306" xr:uid="{00000000-0005-0000-0000-000062760000}"/>
    <cellStyle name="표준 5 3 2 6 4 2 2" xfId="30307" xr:uid="{00000000-0005-0000-0000-000063760000}"/>
    <cellStyle name="표준 5 3 2 6 4 3" xfId="30308" xr:uid="{00000000-0005-0000-0000-000064760000}"/>
    <cellStyle name="표준 5 3 2 6 5" xfId="30309" xr:uid="{00000000-0005-0000-0000-000065760000}"/>
    <cellStyle name="표준 5 3 2 6 5 2" xfId="30310" xr:uid="{00000000-0005-0000-0000-000066760000}"/>
    <cellStyle name="표준 5 3 2 6 6" xfId="30311" xr:uid="{00000000-0005-0000-0000-000067760000}"/>
    <cellStyle name="표준 5 3 2 7" xfId="30312" xr:uid="{00000000-0005-0000-0000-000068760000}"/>
    <cellStyle name="표준 5 3 2 7 2" xfId="30313" xr:uid="{00000000-0005-0000-0000-000069760000}"/>
    <cellStyle name="표준 5 3 2 7 2 2" xfId="30314" xr:uid="{00000000-0005-0000-0000-00006A760000}"/>
    <cellStyle name="표준 5 3 2 7 2 2 2" xfId="30315" xr:uid="{00000000-0005-0000-0000-00006B760000}"/>
    <cellStyle name="표준 5 3 2 7 2 3" xfId="30316" xr:uid="{00000000-0005-0000-0000-00006C760000}"/>
    <cellStyle name="표준 5 3 2 7 3" xfId="30317" xr:uid="{00000000-0005-0000-0000-00006D760000}"/>
    <cellStyle name="표준 5 3 2 7 3 2" xfId="30318" xr:uid="{00000000-0005-0000-0000-00006E760000}"/>
    <cellStyle name="표준 5 3 2 7 3 2 2" xfId="30319" xr:uid="{00000000-0005-0000-0000-00006F760000}"/>
    <cellStyle name="표준 5 3 2 7 3 3" xfId="30320" xr:uid="{00000000-0005-0000-0000-000070760000}"/>
    <cellStyle name="표준 5 3 2 7 4" xfId="30321" xr:uid="{00000000-0005-0000-0000-000071760000}"/>
    <cellStyle name="표준 5 3 2 7 4 2" xfId="30322" xr:uid="{00000000-0005-0000-0000-000072760000}"/>
    <cellStyle name="표준 5 3 2 7 4 2 2" xfId="30323" xr:uid="{00000000-0005-0000-0000-000073760000}"/>
    <cellStyle name="표준 5 3 2 7 4 3" xfId="30324" xr:uid="{00000000-0005-0000-0000-000074760000}"/>
    <cellStyle name="표준 5 3 2 7 5" xfId="30325" xr:uid="{00000000-0005-0000-0000-000075760000}"/>
    <cellStyle name="표준 5 3 2 7 5 2" xfId="30326" xr:uid="{00000000-0005-0000-0000-000076760000}"/>
    <cellStyle name="표준 5 3 2 7 6" xfId="30327" xr:uid="{00000000-0005-0000-0000-000077760000}"/>
    <cellStyle name="표준 5 3 2 8" xfId="30328" xr:uid="{00000000-0005-0000-0000-000078760000}"/>
    <cellStyle name="표준 5 3 2 8 2" xfId="30329" xr:uid="{00000000-0005-0000-0000-000079760000}"/>
    <cellStyle name="표준 5 3 2 8 2 2" xfId="30330" xr:uid="{00000000-0005-0000-0000-00007A760000}"/>
    <cellStyle name="표준 5 3 2 8 3" xfId="30331" xr:uid="{00000000-0005-0000-0000-00007B760000}"/>
    <cellStyle name="표준 5 3 2 9" xfId="30332" xr:uid="{00000000-0005-0000-0000-00007C760000}"/>
    <cellStyle name="표준 5 3 2 9 2" xfId="30333" xr:uid="{00000000-0005-0000-0000-00007D760000}"/>
    <cellStyle name="표준 5 3 2 9 2 2" xfId="30334" xr:uid="{00000000-0005-0000-0000-00007E760000}"/>
    <cellStyle name="표준 5 3 2 9 3" xfId="30335" xr:uid="{00000000-0005-0000-0000-00007F760000}"/>
    <cellStyle name="표준 5 3 3" xfId="30336" xr:uid="{00000000-0005-0000-0000-000080760000}"/>
    <cellStyle name="표준 5 3 3 10" xfId="30337" xr:uid="{00000000-0005-0000-0000-000081760000}"/>
    <cellStyle name="표준 5 3 3 11" xfId="30338" xr:uid="{00000000-0005-0000-0000-000082760000}"/>
    <cellStyle name="표준 5 3 3 2" xfId="30339" xr:uid="{00000000-0005-0000-0000-000083760000}"/>
    <cellStyle name="표준 5 3 3 2 2" xfId="30340" xr:uid="{00000000-0005-0000-0000-000084760000}"/>
    <cellStyle name="표준 5 3 3 2 2 2" xfId="30341" xr:uid="{00000000-0005-0000-0000-000085760000}"/>
    <cellStyle name="표준 5 3 3 2 2 2 2" xfId="30342" xr:uid="{00000000-0005-0000-0000-000086760000}"/>
    <cellStyle name="표준 5 3 3 2 2 2 2 2" xfId="30343" xr:uid="{00000000-0005-0000-0000-000087760000}"/>
    <cellStyle name="표준 5 3 3 2 2 2 3" xfId="30344" xr:uid="{00000000-0005-0000-0000-000088760000}"/>
    <cellStyle name="표준 5 3 3 2 2 3" xfId="30345" xr:uid="{00000000-0005-0000-0000-000089760000}"/>
    <cellStyle name="표준 5 3 3 2 2 3 2" xfId="30346" xr:uid="{00000000-0005-0000-0000-00008A760000}"/>
    <cellStyle name="표준 5 3 3 2 2 3 2 2" xfId="30347" xr:uid="{00000000-0005-0000-0000-00008B760000}"/>
    <cellStyle name="표준 5 3 3 2 2 3 3" xfId="30348" xr:uid="{00000000-0005-0000-0000-00008C760000}"/>
    <cellStyle name="표준 5 3 3 2 2 4" xfId="30349" xr:uid="{00000000-0005-0000-0000-00008D760000}"/>
    <cellStyle name="표준 5 3 3 2 2 4 2" xfId="30350" xr:uid="{00000000-0005-0000-0000-00008E760000}"/>
    <cellStyle name="표준 5 3 3 2 2 4 2 2" xfId="30351" xr:uid="{00000000-0005-0000-0000-00008F760000}"/>
    <cellStyle name="표준 5 3 3 2 2 4 3" xfId="30352" xr:uid="{00000000-0005-0000-0000-000090760000}"/>
    <cellStyle name="표준 5 3 3 2 2 5" xfId="30353" xr:uid="{00000000-0005-0000-0000-000091760000}"/>
    <cellStyle name="표준 5 3 3 2 2 5 2" xfId="30354" xr:uid="{00000000-0005-0000-0000-000092760000}"/>
    <cellStyle name="표준 5 3 3 2 2 6" xfId="30355" xr:uid="{00000000-0005-0000-0000-000093760000}"/>
    <cellStyle name="표준 5 3 3 2 3" xfId="30356" xr:uid="{00000000-0005-0000-0000-000094760000}"/>
    <cellStyle name="표준 5 3 3 2 3 2" xfId="30357" xr:uid="{00000000-0005-0000-0000-000095760000}"/>
    <cellStyle name="표준 5 3 3 2 3 2 2" xfId="30358" xr:uid="{00000000-0005-0000-0000-000096760000}"/>
    <cellStyle name="표준 5 3 3 2 3 3" xfId="30359" xr:uid="{00000000-0005-0000-0000-000097760000}"/>
    <cellStyle name="표준 5 3 3 2 4" xfId="30360" xr:uid="{00000000-0005-0000-0000-000098760000}"/>
    <cellStyle name="표준 5 3 3 2 4 2" xfId="30361" xr:uid="{00000000-0005-0000-0000-000099760000}"/>
    <cellStyle name="표준 5 3 3 2 4 2 2" xfId="30362" xr:uid="{00000000-0005-0000-0000-00009A760000}"/>
    <cellStyle name="표준 5 3 3 2 4 3" xfId="30363" xr:uid="{00000000-0005-0000-0000-00009B760000}"/>
    <cellStyle name="표준 5 3 3 2 5" xfId="30364" xr:uid="{00000000-0005-0000-0000-00009C760000}"/>
    <cellStyle name="표준 5 3 3 2 5 2" xfId="30365" xr:uid="{00000000-0005-0000-0000-00009D760000}"/>
    <cellStyle name="표준 5 3 3 2 5 2 2" xfId="30366" xr:uid="{00000000-0005-0000-0000-00009E760000}"/>
    <cellStyle name="표준 5 3 3 2 5 3" xfId="30367" xr:uid="{00000000-0005-0000-0000-00009F760000}"/>
    <cellStyle name="표준 5 3 3 2 6" xfId="30368" xr:uid="{00000000-0005-0000-0000-0000A0760000}"/>
    <cellStyle name="표준 5 3 3 2 6 2" xfId="30369" xr:uid="{00000000-0005-0000-0000-0000A1760000}"/>
    <cellStyle name="표준 5 3 3 2 6 2 2" xfId="30370" xr:uid="{00000000-0005-0000-0000-0000A2760000}"/>
    <cellStyle name="표준 5 3 3 2 6 3" xfId="30371" xr:uid="{00000000-0005-0000-0000-0000A3760000}"/>
    <cellStyle name="표준 5 3 3 2 7" xfId="30372" xr:uid="{00000000-0005-0000-0000-0000A4760000}"/>
    <cellStyle name="표준 5 3 3 2 7 2" xfId="30373" xr:uid="{00000000-0005-0000-0000-0000A5760000}"/>
    <cellStyle name="표준 5 3 3 2 8" xfId="30374" xr:uid="{00000000-0005-0000-0000-0000A6760000}"/>
    <cellStyle name="표준 5 3 3 2 9" xfId="30375" xr:uid="{00000000-0005-0000-0000-0000A7760000}"/>
    <cellStyle name="표준 5 3 3 3" xfId="30376" xr:uid="{00000000-0005-0000-0000-0000A8760000}"/>
    <cellStyle name="표준 5 3 3 3 2" xfId="30377" xr:uid="{00000000-0005-0000-0000-0000A9760000}"/>
    <cellStyle name="표준 5 3 3 3 2 2" xfId="30378" xr:uid="{00000000-0005-0000-0000-0000AA760000}"/>
    <cellStyle name="표준 5 3 3 3 2 2 2" xfId="30379" xr:uid="{00000000-0005-0000-0000-0000AB760000}"/>
    <cellStyle name="표준 5 3 3 3 2 3" xfId="30380" xr:uid="{00000000-0005-0000-0000-0000AC760000}"/>
    <cellStyle name="표준 5 3 3 3 3" xfId="30381" xr:uid="{00000000-0005-0000-0000-0000AD760000}"/>
    <cellStyle name="표준 5 3 3 3 3 2" xfId="30382" xr:uid="{00000000-0005-0000-0000-0000AE760000}"/>
    <cellStyle name="표준 5 3 3 3 3 2 2" xfId="30383" xr:uid="{00000000-0005-0000-0000-0000AF760000}"/>
    <cellStyle name="표준 5 3 3 3 3 3" xfId="30384" xr:uid="{00000000-0005-0000-0000-0000B0760000}"/>
    <cellStyle name="표준 5 3 3 3 4" xfId="30385" xr:uid="{00000000-0005-0000-0000-0000B1760000}"/>
    <cellStyle name="표준 5 3 3 3 4 2" xfId="30386" xr:uid="{00000000-0005-0000-0000-0000B2760000}"/>
    <cellStyle name="표준 5 3 3 3 4 2 2" xfId="30387" xr:uid="{00000000-0005-0000-0000-0000B3760000}"/>
    <cellStyle name="표준 5 3 3 3 4 3" xfId="30388" xr:uid="{00000000-0005-0000-0000-0000B4760000}"/>
    <cellStyle name="표준 5 3 3 3 5" xfId="30389" xr:uid="{00000000-0005-0000-0000-0000B5760000}"/>
    <cellStyle name="표준 5 3 3 3 5 2" xfId="30390" xr:uid="{00000000-0005-0000-0000-0000B6760000}"/>
    <cellStyle name="표준 5 3 3 3 6" xfId="30391" xr:uid="{00000000-0005-0000-0000-0000B7760000}"/>
    <cellStyle name="표준 5 3 3 4" xfId="30392" xr:uid="{00000000-0005-0000-0000-0000B8760000}"/>
    <cellStyle name="표준 5 3 3 4 2" xfId="30393" xr:uid="{00000000-0005-0000-0000-0000B9760000}"/>
    <cellStyle name="표준 5 3 3 4 2 2" xfId="30394" xr:uid="{00000000-0005-0000-0000-0000BA760000}"/>
    <cellStyle name="표준 5 3 3 4 2 2 2" xfId="30395" xr:uid="{00000000-0005-0000-0000-0000BB760000}"/>
    <cellStyle name="표준 5 3 3 4 2 3" xfId="30396" xr:uid="{00000000-0005-0000-0000-0000BC760000}"/>
    <cellStyle name="표준 5 3 3 4 3" xfId="30397" xr:uid="{00000000-0005-0000-0000-0000BD760000}"/>
    <cellStyle name="표준 5 3 3 4 3 2" xfId="30398" xr:uid="{00000000-0005-0000-0000-0000BE760000}"/>
    <cellStyle name="표준 5 3 3 4 3 2 2" xfId="30399" xr:uid="{00000000-0005-0000-0000-0000BF760000}"/>
    <cellStyle name="표준 5 3 3 4 3 3" xfId="30400" xr:uid="{00000000-0005-0000-0000-0000C0760000}"/>
    <cellStyle name="표준 5 3 3 4 4" xfId="30401" xr:uid="{00000000-0005-0000-0000-0000C1760000}"/>
    <cellStyle name="표준 5 3 3 4 4 2" xfId="30402" xr:uid="{00000000-0005-0000-0000-0000C2760000}"/>
    <cellStyle name="표준 5 3 3 4 4 2 2" xfId="30403" xr:uid="{00000000-0005-0000-0000-0000C3760000}"/>
    <cellStyle name="표준 5 3 3 4 4 3" xfId="30404" xr:uid="{00000000-0005-0000-0000-0000C4760000}"/>
    <cellStyle name="표준 5 3 3 4 5" xfId="30405" xr:uid="{00000000-0005-0000-0000-0000C5760000}"/>
    <cellStyle name="표준 5 3 3 4 5 2" xfId="30406" xr:uid="{00000000-0005-0000-0000-0000C6760000}"/>
    <cellStyle name="표준 5 3 3 4 6" xfId="30407" xr:uid="{00000000-0005-0000-0000-0000C7760000}"/>
    <cellStyle name="표준 5 3 3 5" xfId="30408" xr:uid="{00000000-0005-0000-0000-0000C8760000}"/>
    <cellStyle name="표준 5 3 3 5 2" xfId="30409" xr:uid="{00000000-0005-0000-0000-0000C9760000}"/>
    <cellStyle name="표준 5 3 3 5 2 2" xfId="30410" xr:uid="{00000000-0005-0000-0000-0000CA760000}"/>
    <cellStyle name="표준 5 3 3 5 3" xfId="30411" xr:uid="{00000000-0005-0000-0000-0000CB760000}"/>
    <cellStyle name="표준 5 3 3 6" xfId="30412" xr:uid="{00000000-0005-0000-0000-0000CC760000}"/>
    <cellStyle name="표준 5 3 3 6 2" xfId="30413" xr:uid="{00000000-0005-0000-0000-0000CD760000}"/>
    <cellStyle name="표준 5 3 3 6 2 2" xfId="30414" xr:uid="{00000000-0005-0000-0000-0000CE760000}"/>
    <cellStyle name="표준 5 3 3 6 3" xfId="30415" xr:uid="{00000000-0005-0000-0000-0000CF760000}"/>
    <cellStyle name="표준 5 3 3 7" xfId="30416" xr:uid="{00000000-0005-0000-0000-0000D0760000}"/>
    <cellStyle name="표준 5 3 3 7 2" xfId="30417" xr:uid="{00000000-0005-0000-0000-0000D1760000}"/>
    <cellStyle name="표준 5 3 3 7 2 2" xfId="30418" xr:uid="{00000000-0005-0000-0000-0000D2760000}"/>
    <cellStyle name="표준 5 3 3 7 3" xfId="30419" xr:uid="{00000000-0005-0000-0000-0000D3760000}"/>
    <cellStyle name="표준 5 3 3 8" xfId="30420" xr:uid="{00000000-0005-0000-0000-0000D4760000}"/>
    <cellStyle name="표준 5 3 3 8 2" xfId="30421" xr:uid="{00000000-0005-0000-0000-0000D5760000}"/>
    <cellStyle name="표준 5 3 3 8 2 2" xfId="30422" xr:uid="{00000000-0005-0000-0000-0000D6760000}"/>
    <cellStyle name="표준 5 3 3 8 3" xfId="30423" xr:uid="{00000000-0005-0000-0000-0000D7760000}"/>
    <cellStyle name="표준 5 3 3 9" xfId="30424" xr:uid="{00000000-0005-0000-0000-0000D8760000}"/>
    <cellStyle name="표준 5 3 3 9 2" xfId="30425" xr:uid="{00000000-0005-0000-0000-0000D9760000}"/>
    <cellStyle name="표준 5 3 4" xfId="30426" xr:uid="{00000000-0005-0000-0000-0000DA760000}"/>
    <cellStyle name="표준 5 3 4 10" xfId="30427" xr:uid="{00000000-0005-0000-0000-0000DB760000}"/>
    <cellStyle name="표준 5 3 4 11" xfId="30428" xr:uid="{00000000-0005-0000-0000-0000DC760000}"/>
    <cellStyle name="표준 5 3 4 2" xfId="30429" xr:uid="{00000000-0005-0000-0000-0000DD760000}"/>
    <cellStyle name="표준 5 3 4 2 2" xfId="30430" xr:uid="{00000000-0005-0000-0000-0000DE760000}"/>
    <cellStyle name="표준 5 3 4 2 2 2" xfId="30431" xr:uid="{00000000-0005-0000-0000-0000DF760000}"/>
    <cellStyle name="표준 5 3 4 2 2 2 2" xfId="30432" xr:uid="{00000000-0005-0000-0000-0000E0760000}"/>
    <cellStyle name="표준 5 3 4 2 2 2 2 2" xfId="30433" xr:uid="{00000000-0005-0000-0000-0000E1760000}"/>
    <cellStyle name="표준 5 3 4 2 2 2 3" xfId="30434" xr:uid="{00000000-0005-0000-0000-0000E2760000}"/>
    <cellStyle name="표준 5 3 4 2 2 3" xfId="30435" xr:uid="{00000000-0005-0000-0000-0000E3760000}"/>
    <cellStyle name="표준 5 3 4 2 2 3 2" xfId="30436" xr:uid="{00000000-0005-0000-0000-0000E4760000}"/>
    <cellStyle name="표준 5 3 4 2 2 3 2 2" xfId="30437" xr:uid="{00000000-0005-0000-0000-0000E5760000}"/>
    <cellStyle name="표준 5 3 4 2 2 3 3" xfId="30438" xr:uid="{00000000-0005-0000-0000-0000E6760000}"/>
    <cellStyle name="표준 5 3 4 2 2 4" xfId="30439" xr:uid="{00000000-0005-0000-0000-0000E7760000}"/>
    <cellStyle name="표준 5 3 4 2 2 4 2" xfId="30440" xr:uid="{00000000-0005-0000-0000-0000E8760000}"/>
    <cellStyle name="표준 5 3 4 2 2 4 2 2" xfId="30441" xr:uid="{00000000-0005-0000-0000-0000E9760000}"/>
    <cellStyle name="표준 5 3 4 2 2 4 3" xfId="30442" xr:uid="{00000000-0005-0000-0000-0000EA760000}"/>
    <cellStyle name="표준 5 3 4 2 2 5" xfId="30443" xr:uid="{00000000-0005-0000-0000-0000EB760000}"/>
    <cellStyle name="표준 5 3 4 2 2 5 2" xfId="30444" xr:uid="{00000000-0005-0000-0000-0000EC760000}"/>
    <cellStyle name="표준 5 3 4 2 2 6" xfId="30445" xr:uid="{00000000-0005-0000-0000-0000ED760000}"/>
    <cellStyle name="표준 5 3 4 2 3" xfId="30446" xr:uid="{00000000-0005-0000-0000-0000EE760000}"/>
    <cellStyle name="표준 5 3 4 2 3 2" xfId="30447" xr:uid="{00000000-0005-0000-0000-0000EF760000}"/>
    <cellStyle name="표준 5 3 4 2 3 2 2" xfId="30448" xr:uid="{00000000-0005-0000-0000-0000F0760000}"/>
    <cellStyle name="표준 5 3 4 2 3 3" xfId="30449" xr:uid="{00000000-0005-0000-0000-0000F1760000}"/>
    <cellStyle name="표준 5 3 4 2 4" xfId="30450" xr:uid="{00000000-0005-0000-0000-0000F2760000}"/>
    <cellStyle name="표준 5 3 4 2 4 2" xfId="30451" xr:uid="{00000000-0005-0000-0000-0000F3760000}"/>
    <cellStyle name="표준 5 3 4 2 4 2 2" xfId="30452" xr:uid="{00000000-0005-0000-0000-0000F4760000}"/>
    <cellStyle name="표준 5 3 4 2 4 3" xfId="30453" xr:uid="{00000000-0005-0000-0000-0000F5760000}"/>
    <cellStyle name="표준 5 3 4 2 5" xfId="30454" xr:uid="{00000000-0005-0000-0000-0000F6760000}"/>
    <cellStyle name="표준 5 3 4 2 5 2" xfId="30455" xr:uid="{00000000-0005-0000-0000-0000F7760000}"/>
    <cellStyle name="표준 5 3 4 2 5 2 2" xfId="30456" xr:uid="{00000000-0005-0000-0000-0000F8760000}"/>
    <cellStyle name="표준 5 3 4 2 5 3" xfId="30457" xr:uid="{00000000-0005-0000-0000-0000F9760000}"/>
    <cellStyle name="표준 5 3 4 2 6" xfId="30458" xr:uid="{00000000-0005-0000-0000-0000FA760000}"/>
    <cellStyle name="표준 5 3 4 2 6 2" xfId="30459" xr:uid="{00000000-0005-0000-0000-0000FB760000}"/>
    <cellStyle name="표준 5 3 4 2 6 2 2" xfId="30460" xr:uid="{00000000-0005-0000-0000-0000FC760000}"/>
    <cellStyle name="표준 5 3 4 2 6 3" xfId="30461" xr:uid="{00000000-0005-0000-0000-0000FD760000}"/>
    <cellStyle name="표준 5 3 4 2 7" xfId="30462" xr:uid="{00000000-0005-0000-0000-0000FE760000}"/>
    <cellStyle name="표준 5 3 4 2 7 2" xfId="30463" xr:uid="{00000000-0005-0000-0000-0000FF760000}"/>
    <cellStyle name="표준 5 3 4 2 8" xfId="30464" xr:uid="{00000000-0005-0000-0000-000000770000}"/>
    <cellStyle name="표준 5 3 4 2 9" xfId="30465" xr:uid="{00000000-0005-0000-0000-000001770000}"/>
    <cellStyle name="표준 5 3 4 3" xfId="30466" xr:uid="{00000000-0005-0000-0000-000002770000}"/>
    <cellStyle name="표준 5 3 4 3 2" xfId="30467" xr:uid="{00000000-0005-0000-0000-000003770000}"/>
    <cellStyle name="표준 5 3 4 3 2 2" xfId="30468" xr:uid="{00000000-0005-0000-0000-000004770000}"/>
    <cellStyle name="표준 5 3 4 3 2 2 2" xfId="30469" xr:uid="{00000000-0005-0000-0000-000005770000}"/>
    <cellStyle name="표준 5 3 4 3 2 3" xfId="30470" xr:uid="{00000000-0005-0000-0000-000006770000}"/>
    <cellStyle name="표준 5 3 4 3 3" xfId="30471" xr:uid="{00000000-0005-0000-0000-000007770000}"/>
    <cellStyle name="표준 5 3 4 3 3 2" xfId="30472" xr:uid="{00000000-0005-0000-0000-000008770000}"/>
    <cellStyle name="표준 5 3 4 3 3 2 2" xfId="30473" xr:uid="{00000000-0005-0000-0000-000009770000}"/>
    <cellStyle name="표준 5 3 4 3 3 3" xfId="30474" xr:uid="{00000000-0005-0000-0000-00000A770000}"/>
    <cellStyle name="표준 5 3 4 3 4" xfId="30475" xr:uid="{00000000-0005-0000-0000-00000B770000}"/>
    <cellStyle name="표준 5 3 4 3 4 2" xfId="30476" xr:uid="{00000000-0005-0000-0000-00000C770000}"/>
    <cellStyle name="표준 5 3 4 3 4 2 2" xfId="30477" xr:uid="{00000000-0005-0000-0000-00000D770000}"/>
    <cellStyle name="표준 5 3 4 3 4 3" xfId="30478" xr:uid="{00000000-0005-0000-0000-00000E770000}"/>
    <cellStyle name="표준 5 3 4 3 5" xfId="30479" xr:uid="{00000000-0005-0000-0000-00000F770000}"/>
    <cellStyle name="표준 5 3 4 3 5 2" xfId="30480" xr:uid="{00000000-0005-0000-0000-000010770000}"/>
    <cellStyle name="표준 5 3 4 3 6" xfId="30481" xr:uid="{00000000-0005-0000-0000-000011770000}"/>
    <cellStyle name="표준 5 3 4 4" xfId="30482" xr:uid="{00000000-0005-0000-0000-000012770000}"/>
    <cellStyle name="표준 5 3 4 4 2" xfId="30483" xr:uid="{00000000-0005-0000-0000-000013770000}"/>
    <cellStyle name="표준 5 3 4 4 2 2" xfId="30484" xr:uid="{00000000-0005-0000-0000-000014770000}"/>
    <cellStyle name="표준 5 3 4 4 2 2 2" xfId="30485" xr:uid="{00000000-0005-0000-0000-000015770000}"/>
    <cellStyle name="표준 5 3 4 4 2 3" xfId="30486" xr:uid="{00000000-0005-0000-0000-000016770000}"/>
    <cellStyle name="표준 5 3 4 4 3" xfId="30487" xr:uid="{00000000-0005-0000-0000-000017770000}"/>
    <cellStyle name="표준 5 3 4 4 3 2" xfId="30488" xr:uid="{00000000-0005-0000-0000-000018770000}"/>
    <cellStyle name="표준 5 3 4 4 3 2 2" xfId="30489" xr:uid="{00000000-0005-0000-0000-000019770000}"/>
    <cellStyle name="표준 5 3 4 4 3 3" xfId="30490" xr:uid="{00000000-0005-0000-0000-00001A770000}"/>
    <cellStyle name="표준 5 3 4 4 4" xfId="30491" xr:uid="{00000000-0005-0000-0000-00001B770000}"/>
    <cellStyle name="표준 5 3 4 4 4 2" xfId="30492" xr:uid="{00000000-0005-0000-0000-00001C770000}"/>
    <cellStyle name="표준 5 3 4 4 4 2 2" xfId="30493" xr:uid="{00000000-0005-0000-0000-00001D770000}"/>
    <cellStyle name="표준 5 3 4 4 4 3" xfId="30494" xr:uid="{00000000-0005-0000-0000-00001E770000}"/>
    <cellStyle name="표준 5 3 4 4 5" xfId="30495" xr:uid="{00000000-0005-0000-0000-00001F770000}"/>
    <cellStyle name="표준 5 3 4 4 5 2" xfId="30496" xr:uid="{00000000-0005-0000-0000-000020770000}"/>
    <cellStyle name="표준 5 3 4 4 6" xfId="30497" xr:uid="{00000000-0005-0000-0000-000021770000}"/>
    <cellStyle name="표준 5 3 4 5" xfId="30498" xr:uid="{00000000-0005-0000-0000-000022770000}"/>
    <cellStyle name="표준 5 3 4 5 2" xfId="30499" xr:uid="{00000000-0005-0000-0000-000023770000}"/>
    <cellStyle name="표준 5 3 4 5 2 2" xfId="30500" xr:uid="{00000000-0005-0000-0000-000024770000}"/>
    <cellStyle name="표준 5 3 4 5 3" xfId="30501" xr:uid="{00000000-0005-0000-0000-000025770000}"/>
    <cellStyle name="표준 5 3 4 6" xfId="30502" xr:uid="{00000000-0005-0000-0000-000026770000}"/>
    <cellStyle name="표준 5 3 4 6 2" xfId="30503" xr:uid="{00000000-0005-0000-0000-000027770000}"/>
    <cellStyle name="표준 5 3 4 6 2 2" xfId="30504" xr:uid="{00000000-0005-0000-0000-000028770000}"/>
    <cellStyle name="표준 5 3 4 6 3" xfId="30505" xr:uid="{00000000-0005-0000-0000-000029770000}"/>
    <cellStyle name="표준 5 3 4 7" xfId="30506" xr:uid="{00000000-0005-0000-0000-00002A770000}"/>
    <cellStyle name="표준 5 3 4 7 2" xfId="30507" xr:uid="{00000000-0005-0000-0000-00002B770000}"/>
    <cellStyle name="표준 5 3 4 7 2 2" xfId="30508" xr:uid="{00000000-0005-0000-0000-00002C770000}"/>
    <cellStyle name="표준 5 3 4 7 3" xfId="30509" xr:uid="{00000000-0005-0000-0000-00002D770000}"/>
    <cellStyle name="표준 5 3 4 8" xfId="30510" xr:uid="{00000000-0005-0000-0000-00002E770000}"/>
    <cellStyle name="표준 5 3 4 8 2" xfId="30511" xr:uid="{00000000-0005-0000-0000-00002F770000}"/>
    <cellStyle name="표준 5 3 4 8 2 2" xfId="30512" xr:uid="{00000000-0005-0000-0000-000030770000}"/>
    <cellStyle name="표준 5 3 4 8 3" xfId="30513" xr:uid="{00000000-0005-0000-0000-000031770000}"/>
    <cellStyle name="표준 5 3 4 9" xfId="30514" xr:uid="{00000000-0005-0000-0000-000032770000}"/>
    <cellStyle name="표준 5 3 4 9 2" xfId="30515" xr:uid="{00000000-0005-0000-0000-000033770000}"/>
    <cellStyle name="표준 5 3 5" xfId="30516" xr:uid="{00000000-0005-0000-0000-000034770000}"/>
    <cellStyle name="표준 5 3 5 10" xfId="30517" xr:uid="{00000000-0005-0000-0000-000035770000}"/>
    <cellStyle name="표준 5 3 5 2" xfId="30518" xr:uid="{00000000-0005-0000-0000-000036770000}"/>
    <cellStyle name="표준 5 3 5 2 2" xfId="30519" xr:uid="{00000000-0005-0000-0000-000037770000}"/>
    <cellStyle name="표준 5 3 5 2 2 2" xfId="30520" xr:uid="{00000000-0005-0000-0000-000038770000}"/>
    <cellStyle name="표준 5 3 5 2 2 2 2" xfId="30521" xr:uid="{00000000-0005-0000-0000-000039770000}"/>
    <cellStyle name="표준 5 3 5 2 2 2 2 2" xfId="30522" xr:uid="{00000000-0005-0000-0000-00003A770000}"/>
    <cellStyle name="표준 5 3 5 2 2 2 3" xfId="30523" xr:uid="{00000000-0005-0000-0000-00003B770000}"/>
    <cellStyle name="표준 5 3 5 2 2 3" xfId="30524" xr:uid="{00000000-0005-0000-0000-00003C770000}"/>
    <cellStyle name="표준 5 3 5 2 2 3 2" xfId="30525" xr:uid="{00000000-0005-0000-0000-00003D770000}"/>
    <cellStyle name="표준 5 3 5 2 2 3 2 2" xfId="30526" xr:uid="{00000000-0005-0000-0000-00003E770000}"/>
    <cellStyle name="표준 5 3 5 2 2 3 3" xfId="30527" xr:uid="{00000000-0005-0000-0000-00003F770000}"/>
    <cellStyle name="표준 5 3 5 2 2 4" xfId="30528" xr:uid="{00000000-0005-0000-0000-000040770000}"/>
    <cellStyle name="표준 5 3 5 2 2 4 2" xfId="30529" xr:uid="{00000000-0005-0000-0000-000041770000}"/>
    <cellStyle name="표준 5 3 5 2 2 4 2 2" xfId="30530" xr:uid="{00000000-0005-0000-0000-000042770000}"/>
    <cellStyle name="표준 5 3 5 2 2 4 3" xfId="30531" xr:uid="{00000000-0005-0000-0000-000043770000}"/>
    <cellStyle name="표준 5 3 5 2 2 5" xfId="30532" xr:uid="{00000000-0005-0000-0000-000044770000}"/>
    <cellStyle name="표준 5 3 5 2 2 5 2" xfId="30533" xr:uid="{00000000-0005-0000-0000-000045770000}"/>
    <cellStyle name="표준 5 3 5 2 2 6" xfId="30534" xr:uid="{00000000-0005-0000-0000-000046770000}"/>
    <cellStyle name="표준 5 3 5 2 3" xfId="30535" xr:uid="{00000000-0005-0000-0000-000047770000}"/>
    <cellStyle name="표준 5 3 5 2 3 2" xfId="30536" xr:uid="{00000000-0005-0000-0000-000048770000}"/>
    <cellStyle name="표준 5 3 5 2 3 2 2" xfId="30537" xr:uid="{00000000-0005-0000-0000-000049770000}"/>
    <cellStyle name="표준 5 3 5 2 3 3" xfId="30538" xr:uid="{00000000-0005-0000-0000-00004A770000}"/>
    <cellStyle name="표준 5 3 5 2 4" xfId="30539" xr:uid="{00000000-0005-0000-0000-00004B770000}"/>
    <cellStyle name="표준 5 3 5 2 4 2" xfId="30540" xr:uid="{00000000-0005-0000-0000-00004C770000}"/>
    <cellStyle name="표준 5 3 5 2 4 2 2" xfId="30541" xr:uid="{00000000-0005-0000-0000-00004D770000}"/>
    <cellStyle name="표준 5 3 5 2 4 3" xfId="30542" xr:uid="{00000000-0005-0000-0000-00004E770000}"/>
    <cellStyle name="표준 5 3 5 2 5" xfId="30543" xr:uid="{00000000-0005-0000-0000-00004F770000}"/>
    <cellStyle name="표준 5 3 5 2 5 2" xfId="30544" xr:uid="{00000000-0005-0000-0000-000050770000}"/>
    <cellStyle name="표준 5 3 5 2 5 2 2" xfId="30545" xr:uid="{00000000-0005-0000-0000-000051770000}"/>
    <cellStyle name="표준 5 3 5 2 5 3" xfId="30546" xr:uid="{00000000-0005-0000-0000-000052770000}"/>
    <cellStyle name="표준 5 3 5 2 6" xfId="30547" xr:uid="{00000000-0005-0000-0000-000053770000}"/>
    <cellStyle name="표준 5 3 5 2 6 2" xfId="30548" xr:uid="{00000000-0005-0000-0000-000054770000}"/>
    <cellStyle name="표준 5 3 5 2 7" xfId="30549" xr:uid="{00000000-0005-0000-0000-000055770000}"/>
    <cellStyle name="표준 5 3 5 2 8" xfId="30550" xr:uid="{00000000-0005-0000-0000-000056770000}"/>
    <cellStyle name="표준 5 3 5 3" xfId="30551" xr:uid="{00000000-0005-0000-0000-000057770000}"/>
    <cellStyle name="표준 5 3 5 3 2" xfId="30552" xr:uid="{00000000-0005-0000-0000-000058770000}"/>
    <cellStyle name="표준 5 3 5 3 2 2" xfId="30553" xr:uid="{00000000-0005-0000-0000-000059770000}"/>
    <cellStyle name="표준 5 3 5 3 2 2 2" xfId="30554" xr:uid="{00000000-0005-0000-0000-00005A770000}"/>
    <cellStyle name="표준 5 3 5 3 2 3" xfId="30555" xr:uid="{00000000-0005-0000-0000-00005B770000}"/>
    <cellStyle name="표준 5 3 5 3 3" xfId="30556" xr:uid="{00000000-0005-0000-0000-00005C770000}"/>
    <cellStyle name="표준 5 3 5 3 3 2" xfId="30557" xr:uid="{00000000-0005-0000-0000-00005D770000}"/>
    <cellStyle name="표준 5 3 5 3 3 2 2" xfId="30558" xr:uid="{00000000-0005-0000-0000-00005E770000}"/>
    <cellStyle name="표준 5 3 5 3 3 3" xfId="30559" xr:uid="{00000000-0005-0000-0000-00005F770000}"/>
    <cellStyle name="표준 5 3 5 3 4" xfId="30560" xr:uid="{00000000-0005-0000-0000-000060770000}"/>
    <cellStyle name="표준 5 3 5 3 4 2" xfId="30561" xr:uid="{00000000-0005-0000-0000-000061770000}"/>
    <cellStyle name="표준 5 3 5 3 4 2 2" xfId="30562" xr:uid="{00000000-0005-0000-0000-000062770000}"/>
    <cellStyle name="표준 5 3 5 3 4 3" xfId="30563" xr:uid="{00000000-0005-0000-0000-000063770000}"/>
    <cellStyle name="표준 5 3 5 3 5" xfId="30564" xr:uid="{00000000-0005-0000-0000-000064770000}"/>
    <cellStyle name="표준 5 3 5 3 5 2" xfId="30565" xr:uid="{00000000-0005-0000-0000-000065770000}"/>
    <cellStyle name="표준 5 3 5 3 6" xfId="30566" xr:uid="{00000000-0005-0000-0000-000066770000}"/>
    <cellStyle name="표준 5 3 5 4" xfId="30567" xr:uid="{00000000-0005-0000-0000-000067770000}"/>
    <cellStyle name="표준 5 3 5 4 2" xfId="30568" xr:uid="{00000000-0005-0000-0000-000068770000}"/>
    <cellStyle name="표준 5 3 5 4 2 2" xfId="30569" xr:uid="{00000000-0005-0000-0000-000069770000}"/>
    <cellStyle name="표준 5 3 5 4 3" xfId="30570" xr:uid="{00000000-0005-0000-0000-00006A770000}"/>
    <cellStyle name="표준 5 3 5 5" xfId="30571" xr:uid="{00000000-0005-0000-0000-00006B770000}"/>
    <cellStyle name="표준 5 3 5 5 2" xfId="30572" xr:uid="{00000000-0005-0000-0000-00006C770000}"/>
    <cellStyle name="표준 5 3 5 5 2 2" xfId="30573" xr:uid="{00000000-0005-0000-0000-00006D770000}"/>
    <cellStyle name="표준 5 3 5 5 3" xfId="30574" xr:uid="{00000000-0005-0000-0000-00006E770000}"/>
    <cellStyle name="표준 5 3 5 6" xfId="30575" xr:uid="{00000000-0005-0000-0000-00006F770000}"/>
    <cellStyle name="표준 5 3 5 6 2" xfId="30576" xr:uid="{00000000-0005-0000-0000-000070770000}"/>
    <cellStyle name="표준 5 3 5 6 2 2" xfId="30577" xr:uid="{00000000-0005-0000-0000-000071770000}"/>
    <cellStyle name="표준 5 3 5 6 3" xfId="30578" xr:uid="{00000000-0005-0000-0000-000072770000}"/>
    <cellStyle name="표준 5 3 5 7" xfId="30579" xr:uid="{00000000-0005-0000-0000-000073770000}"/>
    <cellStyle name="표준 5 3 5 7 2" xfId="30580" xr:uid="{00000000-0005-0000-0000-000074770000}"/>
    <cellStyle name="표준 5 3 5 7 2 2" xfId="30581" xr:uid="{00000000-0005-0000-0000-000075770000}"/>
    <cellStyle name="표준 5 3 5 7 3" xfId="30582" xr:uid="{00000000-0005-0000-0000-000076770000}"/>
    <cellStyle name="표준 5 3 5 8" xfId="30583" xr:uid="{00000000-0005-0000-0000-000077770000}"/>
    <cellStyle name="표준 5 3 5 8 2" xfId="30584" xr:uid="{00000000-0005-0000-0000-000078770000}"/>
    <cellStyle name="표준 5 3 5 9" xfId="30585" xr:uid="{00000000-0005-0000-0000-000079770000}"/>
    <cellStyle name="표준 5 3 6" xfId="30586" xr:uid="{00000000-0005-0000-0000-00007A770000}"/>
    <cellStyle name="표준 5 3 6 2" xfId="30587" xr:uid="{00000000-0005-0000-0000-00007B770000}"/>
    <cellStyle name="표준 5 3 6 2 2" xfId="30588" xr:uid="{00000000-0005-0000-0000-00007C770000}"/>
    <cellStyle name="표준 5 3 6 2 2 2" xfId="30589" xr:uid="{00000000-0005-0000-0000-00007D770000}"/>
    <cellStyle name="표준 5 3 6 2 2 2 2" xfId="30590" xr:uid="{00000000-0005-0000-0000-00007E770000}"/>
    <cellStyle name="표준 5 3 6 2 2 3" xfId="30591" xr:uid="{00000000-0005-0000-0000-00007F770000}"/>
    <cellStyle name="표준 5 3 6 2 3" xfId="30592" xr:uid="{00000000-0005-0000-0000-000080770000}"/>
    <cellStyle name="표준 5 3 6 2 3 2" xfId="30593" xr:uid="{00000000-0005-0000-0000-000081770000}"/>
    <cellStyle name="표준 5 3 6 2 3 2 2" xfId="30594" xr:uid="{00000000-0005-0000-0000-000082770000}"/>
    <cellStyle name="표준 5 3 6 2 3 3" xfId="30595" xr:uid="{00000000-0005-0000-0000-000083770000}"/>
    <cellStyle name="표준 5 3 6 2 4" xfId="30596" xr:uid="{00000000-0005-0000-0000-000084770000}"/>
    <cellStyle name="표준 5 3 6 2 4 2" xfId="30597" xr:uid="{00000000-0005-0000-0000-000085770000}"/>
    <cellStyle name="표준 5 3 6 2 4 2 2" xfId="30598" xr:uid="{00000000-0005-0000-0000-000086770000}"/>
    <cellStyle name="표준 5 3 6 2 4 3" xfId="30599" xr:uid="{00000000-0005-0000-0000-000087770000}"/>
    <cellStyle name="표준 5 3 6 2 5" xfId="30600" xr:uid="{00000000-0005-0000-0000-000088770000}"/>
    <cellStyle name="표준 5 3 6 2 5 2" xfId="30601" xr:uid="{00000000-0005-0000-0000-000089770000}"/>
    <cellStyle name="표준 5 3 6 2 6" xfId="30602" xr:uid="{00000000-0005-0000-0000-00008A770000}"/>
    <cellStyle name="표준 5 3 6 3" xfId="30603" xr:uid="{00000000-0005-0000-0000-00008B770000}"/>
    <cellStyle name="표준 5 3 6 3 2" xfId="30604" xr:uid="{00000000-0005-0000-0000-00008C770000}"/>
    <cellStyle name="표준 5 3 6 3 2 2" xfId="30605" xr:uid="{00000000-0005-0000-0000-00008D770000}"/>
    <cellStyle name="표준 5 3 6 3 3" xfId="30606" xr:uid="{00000000-0005-0000-0000-00008E770000}"/>
    <cellStyle name="표준 5 3 6 4" xfId="30607" xr:uid="{00000000-0005-0000-0000-00008F770000}"/>
    <cellStyle name="표준 5 3 6 4 2" xfId="30608" xr:uid="{00000000-0005-0000-0000-000090770000}"/>
    <cellStyle name="표준 5 3 6 4 2 2" xfId="30609" xr:uid="{00000000-0005-0000-0000-000091770000}"/>
    <cellStyle name="표준 5 3 6 4 3" xfId="30610" xr:uid="{00000000-0005-0000-0000-000092770000}"/>
    <cellStyle name="표준 5 3 6 5" xfId="30611" xr:uid="{00000000-0005-0000-0000-000093770000}"/>
    <cellStyle name="표준 5 3 6 5 2" xfId="30612" xr:uid="{00000000-0005-0000-0000-000094770000}"/>
    <cellStyle name="표준 5 3 6 5 2 2" xfId="30613" xr:uid="{00000000-0005-0000-0000-000095770000}"/>
    <cellStyle name="표준 5 3 6 5 3" xfId="30614" xr:uid="{00000000-0005-0000-0000-000096770000}"/>
    <cellStyle name="표준 5 3 6 6" xfId="30615" xr:uid="{00000000-0005-0000-0000-000097770000}"/>
    <cellStyle name="표준 5 3 6 6 2" xfId="30616" xr:uid="{00000000-0005-0000-0000-000098770000}"/>
    <cellStyle name="표준 5 3 6 7" xfId="30617" xr:uid="{00000000-0005-0000-0000-000099770000}"/>
    <cellStyle name="표준 5 3 6 8" xfId="30618" xr:uid="{00000000-0005-0000-0000-00009A770000}"/>
    <cellStyle name="표준 5 3 7" xfId="30619" xr:uid="{00000000-0005-0000-0000-00009B770000}"/>
    <cellStyle name="표준 5 3 7 2" xfId="30620" xr:uid="{00000000-0005-0000-0000-00009C770000}"/>
    <cellStyle name="표준 5 3 7 2 2" xfId="30621" xr:uid="{00000000-0005-0000-0000-00009D770000}"/>
    <cellStyle name="표준 5 3 7 2 2 2" xfId="30622" xr:uid="{00000000-0005-0000-0000-00009E770000}"/>
    <cellStyle name="표준 5 3 7 2 3" xfId="30623" xr:uid="{00000000-0005-0000-0000-00009F770000}"/>
    <cellStyle name="표준 5 3 7 3" xfId="30624" xr:uid="{00000000-0005-0000-0000-0000A0770000}"/>
    <cellStyle name="표준 5 3 7 3 2" xfId="30625" xr:uid="{00000000-0005-0000-0000-0000A1770000}"/>
    <cellStyle name="표준 5 3 7 3 2 2" xfId="30626" xr:uid="{00000000-0005-0000-0000-0000A2770000}"/>
    <cellStyle name="표준 5 3 7 3 3" xfId="30627" xr:uid="{00000000-0005-0000-0000-0000A3770000}"/>
    <cellStyle name="표준 5 3 7 4" xfId="30628" xr:uid="{00000000-0005-0000-0000-0000A4770000}"/>
    <cellStyle name="표준 5 3 7 4 2" xfId="30629" xr:uid="{00000000-0005-0000-0000-0000A5770000}"/>
    <cellStyle name="표준 5 3 7 4 2 2" xfId="30630" xr:uid="{00000000-0005-0000-0000-0000A6770000}"/>
    <cellStyle name="표준 5 3 7 4 3" xfId="30631" xr:uid="{00000000-0005-0000-0000-0000A7770000}"/>
    <cellStyle name="표준 5 3 7 5" xfId="30632" xr:uid="{00000000-0005-0000-0000-0000A8770000}"/>
    <cellStyle name="표준 5 3 7 5 2" xfId="30633" xr:uid="{00000000-0005-0000-0000-0000A9770000}"/>
    <cellStyle name="표준 5 3 7 6" xfId="30634" xr:uid="{00000000-0005-0000-0000-0000AA770000}"/>
    <cellStyle name="표준 5 3 8" xfId="30635" xr:uid="{00000000-0005-0000-0000-0000AB770000}"/>
    <cellStyle name="표준 5 3 8 2" xfId="30636" xr:uid="{00000000-0005-0000-0000-0000AC770000}"/>
    <cellStyle name="표준 5 3 8 2 2" xfId="30637" xr:uid="{00000000-0005-0000-0000-0000AD770000}"/>
    <cellStyle name="표준 5 3 8 2 2 2" xfId="30638" xr:uid="{00000000-0005-0000-0000-0000AE770000}"/>
    <cellStyle name="표준 5 3 8 2 3" xfId="30639" xr:uid="{00000000-0005-0000-0000-0000AF770000}"/>
    <cellStyle name="표준 5 3 8 3" xfId="30640" xr:uid="{00000000-0005-0000-0000-0000B0770000}"/>
    <cellStyle name="표준 5 3 8 3 2" xfId="30641" xr:uid="{00000000-0005-0000-0000-0000B1770000}"/>
    <cellStyle name="표준 5 3 8 3 2 2" xfId="30642" xr:uid="{00000000-0005-0000-0000-0000B2770000}"/>
    <cellStyle name="표준 5 3 8 3 3" xfId="30643" xr:uid="{00000000-0005-0000-0000-0000B3770000}"/>
    <cellStyle name="표준 5 3 8 4" xfId="30644" xr:uid="{00000000-0005-0000-0000-0000B4770000}"/>
    <cellStyle name="표준 5 3 8 4 2" xfId="30645" xr:uid="{00000000-0005-0000-0000-0000B5770000}"/>
    <cellStyle name="표준 5 3 8 4 2 2" xfId="30646" xr:uid="{00000000-0005-0000-0000-0000B6770000}"/>
    <cellStyle name="표준 5 3 8 4 3" xfId="30647" xr:uid="{00000000-0005-0000-0000-0000B7770000}"/>
    <cellStyle name="표준 5 3 8 5" xfId="30648" xr:uid="{00000000-0005-0000-0000-0000B8770000}"/>
    <cellStyle name="표준 5 3 8 5 2" xfId="30649" xr:uid="{00000000-0005-0000-0000-0000B9770000}"/>
    <cellStyle name="표준 5 3 8 6" xfId="30650" xr:uid="{00000000-0005-0000-0000-0000BA770000}"/>
    <cellStyle name="표준 5 3 9" xfId="30651" xr:uid="{00000000-0005-0000-0000-0000BB770000}"/>
    <cellStyle name="표준 5 3 9 2" xfId="30652" xr:uid="{00000000-0005-0000-0000-0000BC770000}"/>
    <cellStyle name="표준 5 3 9 2 2" xfId="30653" xr:uid="{00000000-0005-0000-0000-0000BD770000}"/>
    <cellStyle name="표준 5 3 9 3" xfId="30654" xr:uid="{00000000-0005-0000-0000-0000BE770000}"/>
    <cellStyle name="표준 5 4" xfId="30655" xr:uid="{00000000-0005-0000-0000-0000BF770000}"/>
    <cellStyle name="표준 5 4 10" xfId="30656" xr:uid="{00000000-0005-0000-0000-0000C0770000}"/>
    <cellStyle name="표준 5 4 10 2" xfId="30657" xr:uid="{00000000-0005-0000-0000-0000C1770000}"/>
    <cellStyle name="표준 5 4 10 2 2" xfId="30658" xr:uid="{00000000-0005-0000-0000-0000C2770000}"/>
    <cellStyle name="표준 5 4 10 3" xfId="30659" xr:uid="{00000000-0005-0000-0000-0000C3770000}"/>
    <cellStyle name="표준 5 4 11" xfId="30660" xr:uid="{00000000-0005-0000-0000-0000C4770000}"/>
    <cellStyle name="표준 5 4 11 2" xfId="30661" xr:uid="{00000000-0005-0000-0000-0000C5770000}"/>
    <cellStyle name="표준 5 4 11 2 2" xfId="30662" xr:uid="{00000000-0005-0000-0000-0000C6770000}"/>
    <cellStyle name="표준 5 4 11 3" xfId="30663" xr:uid="{00000000-0005-0000-0000-0000C7770000}"/>
    <cellStyle name="표준 5 4 12" xfId="30664" xr:uid="{00000000-0005-0000-0000-0000C8770000}"/>
    <cellStyle name="표준 5 4 12 2" xfId="30665" xr:uid="{00000000-0005-0000-0000-0000C9770000}"/>
    <cellStyle name="표준 5 4 12 2 2" xfId="30666" xr:uid="{00000000-0005-0000-0000-0000CA770000}"/>
    <cellStyle name="표준 5 4 12 3" xfId="30667" xr:uid="{00000000-0005-0000-0000-0000CB770000}"/>
    <cellStyle name="표준 5 4 13" xfId="30668" xr:uid="{00000000-0005-0000-0000-0000CC770000}"/>
    <cellStyle name="표준 5 4 13 2" xfId="30669" xr:uid="{00000000-0005-0000-0000-0000CD770000}"/>
    <cellStyle name="표준 5 4 14" xfId="30670" xr:uid="{00000000-0005-0000-0000-0000CE770000}"/>
    <cellStyle name="표준 5 4 15" xfId="30671" xr:uid="{00000000-0005-0000-0000-0000CF770000}"/>
    <cellStyle name="표준 5 4 2" xfId="30672" xr:uid="{00000000-0005-0000-0000-0000D0770000}"/>
    <cellStyle name="표준 5 4 2 10" xfId="30673" xr:uid="{00000000-0005-0000-0000-0000D1770000}"/>
    <cellStyle name="표준 5 4 2 10 2" xfId="30674" xr:uid="{00000000-0005-0000-0000-0000D2770000}"/>
    <cellStyle name="표준 5 4 2 10 2 2" xfId="30675" xr:uid="{00000000-0005-0000-0000-0000D3770000}"/>
    <cellStyle name="표준 5 4 2 10 3" xfId="30676" xr:uid="{00000000-0005-0000-0000-0000D4770000}"/>
    <cellStyle name="표준 5 4 2 11" xfId="30677" xr:uid="{00000000-0005-0000-0000-0000D5770000}"/>
    <cellStyle name="표준 5 4 2 11 2" xfId="30678" xr:uid="{00000000-0005-0000-0000-0000D6770000}"/>
    <cellStyle name="표준 5 4 2 11 2 2" xfId="30679" xr:uid="{00000000-0005-0000-0000-0000D7770000}"/>
    <cellStyle name="표준 5 4 2 11 3" xfId="30680" xr:uid="{00000000-0005-0000-0000-0000D8770000}"/>
    <cellStyle name="표준 5 4 2 12" xfId="30681" xr:uid="{00000000-0005-0000-0000-0000D9770000}"/>
    <cellStyle name="표준 5 4 2 12 2" xfId="30682" xr:uid="{00000000-0005-0000-0000-0000DA770000}"/>
    <cellStyle name="표준 5 4 2 13" xfId="30683" xr:uid="{00000000-0005-0000-0000-0000DB770000}"/>
    <cellStyle name="표준 5 4 2 14" xfId="30684" xr:uid="{00000000-0005-0000-0000-0000DC770000}"/>
    <cellStyle name="표준 5 4 2 2" xfId="30685" xr:uid="{00000000-0005-0000-0000-0000DD770000}"/>
    <cellStyle name="표준 5 4 2 2 10" xfId="30686" xr:uid="{00000000-0005-0000-0000-0000DE770000}"/>
    <cellStyle name="표준 5 4 2 2 11" xfId="30687" xr:uid="{00000000-0005-0000-0000-0000DF770000}"/>
    <cellStyle name="표준 5 4 2 2 2" xfId="30688" xr:uid="{00000000-0005-0000-0000-0000E0770000}"/>
    <cellStyle name="표준 5 4 2 2 2 2" xfId="30689" xr:uid="{00000000-0005-0000-0000-0000E1770000}"/>
    <cellStyle name="표준 5 4 2 2 2 2 2" xfId="30690" xr:uid="{00000000-0005-0000-0000-0000E2770000}"/>
    <cellStyle name="표준 5 4 2 2 2 2 2 2" xfId="30691" xr:uid="{00000000-0005-0000-0000-0000E3770000}"/>
    <cellStyle name="표준 5 4 2 2 2 2 2 2 2" xfId="30692" xr:uid="{00000000-0005-0000-0000-0000E4770000}"/>
    <cellStyle name="표준 5 4 2 2 2 2 2 3" xfId="30693" xr:uid="{00000000-0005-0000-0000-0000E5770000}"/>
    <cellStyle name="표준 5 4 2 2 2 2 3" xfId="30694" xr:uid="{00000000-0005-0000-0000-0000E6770000}"/>
    <cellStyle name="표준 5 4 2 2 2 2 3 2" xfId="30695" xr:uid="{00000000-0005-0000-0000-0000E7770000}"/>
    <cellStyle name="표준 5 4 2 2 2 2 3 2 2" xfId="30696" xr:uid="{00000000-0005-0000-0000-0000E8770000}"/>
    <cellStyle name="표준 5 4 2 2 2 2 3 3" xfId="30697" xr:uid="{00000000-0005-0000-0000-0000E9770000}"/>
    <cellStyle name="표준 5 4 2 2 2 2 4" xfId="30698" xr:uid="{00000000-0005-0000-0000-0000EA770000}"/>
    <cellStyle name="표준 5 4 2 2 2 2 4 2" xfId="30699" xr:uid="{00000000-0005-0000-0000-0000EB770000}"/>
    <cellStyle name="표준 5 4 2 2 2 2 4 2 2" xfId="30700" xr:uid="{00000000-0005-0000-0000-0000EC770000}"/>
    <cellStyle name="표준 5 4 2 2 2 2 4 3" xfId="30701" xr:uid="{00000000-0005-0000-0000-0000ED770000}"/>
    <cellStyle name="표준 5 4 2 2 2 2 5" xfId="30702" xr:uid="{00000000-0005-0000-0000-0000EE770000}"/>
    <cellStyle name="표준 5 4 2 2 2 2 5 2" xfId="30703" xr:uid="{00000000-0005-0000-0000-0000EF770000}"/>
    <cellStyle name="표준 5 4 2 2 2 2 6" xfId="30704" xr:uid="{00000000-0005-0000-0000-0000F0770000}"/>
    <cellStyle name="표준 5 4 2 2 2 3" xfId="30705" xr:uid="{00000000-0005-0000-0000-0000F1770000}"/>
    <cellStyle name="표준 5 4 2 2 2 3 2" xfId="30706" xr:uid="{00000000-0005-0000-0000-0000F2770000}"/>
    <cellStyle name="표준 5 4 2 2 2 3 2 2" xfId="30707" xr:uid="{00000000-0005-0000-0000-0000F3770000}"/>
    <cellStyle name="표준 5 4 2 2 2 3 3" xfId="30708" xr:uid="{00000000-0005-0000-0000-0000F4770000}"/>
    <cellStyle name="표준 5 4 2 2 2 4" xfId="30709" xr:uid="{00000000-0005-0000-0000-0000F5770000}"/>
    <cellStyle name="표준 5 4 2 2 2 4 2" xfId="30710" xr:uid="{00000000-0005-0000-0000-0000F6770000}"/>
    <cellStyle name="표준 5 4 2 2 2 4 2 2" xfId="30711" xr:uid="{00000000-0005-0000-0000-0000F7770000}"/>
    <cellStyle name="표준 5 4 2 2 2 4 3" xfId="30712" xr:uid="{00000000-0005-0000-0000-0000F8770000}"/>
    <cellStyle name="표준 5 4 2 2 2 5" xfId="30713" xr:uid="{00000000-0005-0000-0000-0000F9770000}"/>
    <cellStyle name="표준 5 4 2 2 2 5 2" xfId="30714" xr:uid="{00000000-0005-0000-0000-0000FA770000}"/>
    <cellStyle name="표준 5 4 2 2 2 5 2 2" xfId="30715" xr:uid="{00000000-0005-0000-0000-0000FB770000}"/>
    <cellStyle name="표준 5 4 2 2 2 5 3" xfId="30716" xr:uid="{00000000-0005-0000-0000-0000FC770000}"/>
    <cellStyle name="표준 5 4 2 2 2 6" xfId="30717" xr:uid="{00000000-0005-0000-0000-0000FD770000}"/>
    <cellStyle name="표준 5 4 2 2 2 6 2" xfId="30718" xr:uid="{00000000-0005-0000-0000-0000FE770000}"/>
    <cellStyle name="표준 5 4 2 2 2 6 2 2" xfId="30719" xr:uid="{00000000-0005-0000-0000-0000FF770000}"/>
    <cellStyle name="표준 5 4 2 2 2 6 3" xfId="30720" xr:uid="{00000000-0005-0000-0000-000000780000}"/>
    <cellStyle name="표준 5 4 2 2 2 7" xfId="30721" xr:uid="{00000000-0005-0000-0000-000001780000}"/>
    <cellStyle name="표준 5 4 2 2 2 7 2" xfId="30722" xr:uid="{00000000-0005-0000-0000-000002780000}"/>
    <cellStyle name="표준 5 4 2 2 2 8" xfId="30723" xr:uid="{00000000-0005-0000-0000-000003780000}"/>
    <cellStyle name="표준 5 4 2 2 2 9" xfId="30724" xr:uid="{00000000-0005-0000-0000-000004780000}"/>
    <cellStyle name="표준 5 4 2 2 3" xfId="30725" xr:uid="{00000000-0005-0000-0000-000005780000}"/>
    <cellStyle name="표준 5 4 2 2 3 2" xfId="30726" xr:uid="{00000000-0005-0000-0000-000006780000}"/>
    <cellStyle name="표준 5 4 2 2 3 2 2" xfId="30727" xr:uid="{00000000-0005-0000-0000-000007780000}"/>
    <cellStyle name="표준 5 4 2 2 3 2 2 2" xfId="30728" xr:uid="{00000000-0005-0000-0000-000008780000}"/>
    <cellStyle name="표준 5 4 2 2 3 2 3" xfId="30729" xr:uid="{00000000-0005-0000-0000-000009780000}"/>
    <cellStyle name="표준 5 4 2 2 3 3" xfId="30730" xr:uid="{00000000-0005-0000-0000-00000A780000}"/>
    <cellStyle name="표준 5 4 2 2 3 3 2" xfId="30731" xr:uid="{00000000-0005-0000-0000-00000B780000}"/>
    <cellStyle name="표준 5 4 2 2 3 3 2 2" xfId="30732" xr:uid="{00000000-0005-0000-0000-00000C780000}"/>
    <cellStyle name="표준 5 4 2 2 3 3 3" xfId="30733" xr:uid="{00000000-0005-0000-0000-00000D780000}"/>
    <cellStyle name="표준 5 4 2 2 3 4" xfId="30734" xr:uid="{00000000-0005-0000-0000-00000E780000}"/>
    <cellStyle name="표준 5 4 2 2 3 4 2" xfId="30735" xr:uid="{00000000-0005-0000-0000-00000F780000}"/>
    <cellStyle name="표준 5 4 2 2 3 4 2 2" xfId="30736" xr:uid="{00000000-0005-0000-0000-000010780000}"/>
    <cellStyle name="표준 5 4 2 2 3 4 3" xfId="30737" xr:uid="{00000000-0005-0000-0000-000011780000}"/>
    <cellStyle name="표준 5 4 2 2 3 5" xfId="30738" xr:uid="{00000000-0005-0000-0000-000012780000}"/>
    <cellStyle name="표준 5 4 2 2 3 5 2" xfId="30739" xr:uid="{00000000-0005-0000-0000-000013780000}"/>
    <cellStyle name="표준 5 4 2 2 3 6" xfId="30740" xr:uid="{00000000-0005-0000-0000-000014780000}"/>
    <cellStyle name="표준 5 4 2 2 4" xfId="30741" xr:uid="{00000000-0005-0000-0000-000015780000}"/>
    <cellStyle name="표준 5 4 2 2 4 2" xfId="30742" xr:uid="{00000000-0005-0000-0000-000016780000}"/>
    <cellStyle name="표준 5 4 2 2 4 2 2" xfId="30743" xr:uid="{00000000-0005-0000-0000-000017780000}"/>
    <cellStyle name="표준 5 4 2 2 4 2 2 2" xfId="30744" xr:uid="{00000000-0005-0000-0000-000018780000}"/>
    <cellStyle name="표준 5 4 2 2 4 2 3" xfId="30745" xr:uid="{00000000-0005-0000-0000-000019780000}"/>
    <cellStyle name="표준 5 4 2 2 4 3" xfId="30746" xr:uid="{00000000-0005-0000-0000-00001A780000}"/>
    <cellStyle name="표준 5 4 2 2 4 3 2" xfId="30747" xr:uid="{00000000-0005-0000-0000-00001B780000}"/>
    <cellStyle name="표준 5 4 2 2 4 3 2 2" xfId="30748" xr:uid="{00000000-0005-0000-0000-00001C780000}"/>
    <cellStyle name="표준 5 4 2 2 4 3 3" xfId="30749" xr:uid="{00000000-0005-0000-0000-00001D780000}"/>
    <cellStyle name="표준 5 4 2 2 4 4" xfId="30750" xr:uid="{00000000-0005-0000-0000-00001E780000}"/>
    <cellStyle name="표준 5 4 2 2 4 4 2" xfId="30751" xr:uid="{00000000-0005-0000-0000-00001F780000}"/>
    <cellStyle name="표준 5 4 2 2 4 4 2 2" xfId="30752" xr:uid="{00000000-0005-0000-0000-000020780000}"/>
    <cellStyle name="표준 5 4 2 2 4 4 3" xfId="30753" xr:uid="{00000000-0005-0000-0000-000021780000}"/>
    <cellStyle name="표준 5 4 2 2 4 5" xfId="30754" xr:uid="{00000000-0005-0000-0000-000022780000}"/>
    <cellStyle name="표준 5 4 2 2 4 5 2" xfId="30755" xr:uid="{00000000-0005-0000-0000-000023780000}"/>
    <cellStyle name="표준 5 4 2 2 4 6" xfId="30756" xr:uid="{00000000-0005-0000-0000-000024780000}"/>
    <cellStyle name="표준 5 4 2 2 5" xfId="30757" xr:uid="{00000000-0005-0000-0000-000025780000}"/>
    <cellStyle name="표준 5 4 2 2 5 2" xfId="30758" xr:uid="{00000000-0005-0000-0000-000026780000}"/>
    <cellStyle name="표준 5 4 2 2 5 2 2" xfId="30759" xr:uid="{00000000-0005-0000-0000-000027780000}"/>
    <cellStyle name="표준 5 4 2 2 5 3" xfId="30760" xr:uid="{00000000-0005-0000-0000-000028780000}"/>
    <cellStyle name="표준 5 4 2 2 6" xfId="30761" xr:uid="{00000000-0005-0000-0000-000029780000}"/>
    <cellStyle name="표준 5 4 2 2 6 2" xfId="30762" xr:uid="{00000000-0005-0000-0000-00002A780000}"/>
    <cellStyle name="표준 5 4 2 2 6 2 2" xfId="30763" xr:uid="{00000000-0005-0000-0000-00002B780000}"/>
    <cellStyle name="표준 5 4 2 2 6 3" xfId="30764" xr:uid="{00000000-0005-0000-0000-00002C780000}"/>
    <cellStyle name="표준 5 4 2 2 7" xfId="30765" xr:uid="{00000000-0005-0000-0000-00002D780000}"/>
    <cellStyle name="표준 5 4 2 2 7 2" xfId="30766" xr:uid="{00000000-0005-0000-0000-00002E780000}"/>
    <cellStyle name="표준 5 4 2 2 7 2 2" xfId="30767" xr:uid="{00000000-0005-0000-0000-00002F780000}"/>
    <cellStyle name="표준 5 4 2 2 7 3" xfId="30768" xr:uid="{00000000-0005-0000-0000-000030780000}"/>
    <cellStyle name="표준 5 4 2 2 8" xfId="30769" xr:uid="{00000000-0005-0000-0000-000031780000}"/>
    <cellStyle name="표준 5 4 2 2 8 2" xfId="30770" xr:uid="{00000000-0005-0000-0000-000032780000}"/>
    <cellStyle name="표준 5 4 2 2 8 2 2" xfId="30771" xr:uid="{00000000-0005-0000-0000-000033780000}"/>
    <cellStyle name="표준 5 4 2 2 8 3" xfId="30772" xr:uid="{00000000-0005-0000-0000-000034780000}"/>
    <cellStyle name="표준 5 4 2 2 9" xfId="30773" xr:uid="{00000000-0005-0000-0000-000035780000}"/>
    <cellStyle name="표준 5 4 2 2 9 2" xfId="30774" xr:uid="{00000000-0005-0000-0000-000036780000}"/>
    <cellStyle name="표준 5 4 2 3" xfId="30775" xr:uid="{00000000-0005-0000-0000-000037780000}"/>
    <cellStyle name="표준 5 4 2 3 10" xfId="30776" xr:uid="{00000000-0005-0000-0000-000038780000}"/>
    <cellStyle name="표준 5 4 2 3 11" xfId="30777" xr:uid="{00000000-0005-0000-0000-000039780000}"/>
    <cellStyle name="표준 5 4 2 3 2" xfId="30778" xr:uid="{00000000-0005-0000-0000-00003A780000}"/>
    <cellStyle name="표준 5 4 2 3 2 2" xfId="30779" xr:uid="{00000000-0005-0000-0000-00003B780000}"/>
    <cellStyle name="표준 5 4 2 3 2 2 2" xfId="30780" xr:uid="{00000000-0005-0000-0000-00003C780000}"/>
    <cellStyle name="표준 5 4 2 3 2 2 2 2" xfId="30781" xr:uid="{00000000-0005-0000-0000-00003D780000}"/>
    <cellStyle name="표준 5 4 2 3 2 2 2 2 2" xfId="30782" xr:uid="{00000000-0005-0000-0000-00003E780000}"/>
    <cellStyle name="표준 5 4 2 3 2 2 2 3" xfId="30783" xr:uid="{00000000-0005-0000-0000-00003F780000}"/>
    <cellStyle name="표준 5 4 2 3 2 2 3" xfId="30784" xr:uid="{00000000-0005-0000-0000-000040780000}"/>
    <cellStyle name="표준 5 4 2 3 2 2 3 2" xfId="30785" xr:uid="{00000000-0005-0000-0000-000041780000}"/>
    <cellStyle name="표준 5 4 2 3 2 2 3 2 2" xfId="30786" xr:uid="{00000000-0005-0000-0000-000042780000}"/>
    <cellStyle name="표준 5 4 2 3 2 2 3 3" xfId="30787" xr:uid="{00000000-0005-0000-0000-000043780000}"/>
    <cellStyle name="표준 5 4 2 3 2 2 4" xfId="30788" xr:uid="{00000000-0005-0000-0000-000044780000}"/>
    <cellStyle name="표준 5 4 2 3 2 2 4 2" xfId="30789" xr:uid="{00000000-0005-0000-0000-000045780000}"/>
    <cellStyle name="표준 5 4 2 3 2 2 4 2 2" xfId="30790" xr:uid="{00000000-0005-0000-0000-000046780000}"/>
    <cellStyle name="표준 5 4 2 3 2 2 4 3" xfId="30791" xr:uid="{00000000-0005-0000-0000-000047780000}"/>
    <cellStyle name="표준 5 4 2 3 2 2 5" xfId="30792" xr:uid="{00000000-0005-0000-0000-000048780000}"/>
    <cellStyle name="표준 5 4 2 3 2 2 5 2" xfId="30793" xr:uid="{00000000-0005-0000-0000-000049780000}"/>
    <cellStyle name="표준 5 4 2 3 2 2 6" xfId="30794" xr:uid="{00000000-0005-0000-0000-00004A780000}"/>
    <cellStyle name="표준 5 4 2 3 2 3" xfId="30795" xr:uid="{00000000-0005-0000-0000-00004B780000}"/>
    <cellStyle name="표준 5 4 2 3 2 3 2" xfId="30796" xr:uid="{00000000-0005-0000-0000-00004C780000}"/>
    <cellStyle name="표준 5 4 2 3 2 3 2 2" xfId="30797" xr:uid="{00000000-0005-0000-0000-00004D780000}"/>
    <cellStyle name="표준 5 4 2 3 2 3 3" xfId="30798" xr:uid="{00000000-0005-0000-0000-00004E780000}"/>
    <cellStyle name="표준 5 4 2 3 2 4" xfId="30799" xr:uid="{00000000-0005-0000-0000-00004F780000}"/>
    <cellStyle name="표준 5 4 2 3 2 4 2" xfId="30800" xr:uid="{00000000-0005-0000-0000-000050780000}"/>
    <cellStyle name="표준 5 4 2 3 2 4 2 2" xfId="30801" xr:uid="{00000000-0005-0000-0000-000051780000}"/>
    <cellStyle name="표준 5 4 2 3 2 4 3" xfId="30802" xr:uid="{00000000-0005-0000-0000-000052780000}"/>
    <cellStyle name="표준 5 4 2 3 2 5" xfId="30803" xr:uid="{00000000-0005-0000-0000-000053780000}"/>
    <cellStyle name="표준 5 4 2 3 2 5 2" xfId="30804" xr:uid="{00000000-0005-0000-0000-000054780000}"/>
    <cellStyle name="표준 5 4 2 3 2 5 2 2" xfId="30805" xr:uid="{00000000-0005-0000-0000-000055780000}"/>
    <cellStyle name="표준 5 4 2 3 2 5 3" xfId="30806" xr:uid="{00000000-0005-0000-0000-000056780000}"/>
    <cellStyle name="표준 5 4 2 3 2 6" xfId="30807" xr:uid="{00000000-0005-0000-0000-000057780000}"/>
    <cellStyle name="표준 5 4 2 3 2 6 2" xfId="30808" xr:uid="{00000000-0005-0000-0000-000058780000}"/>
    <cellStyle name="표준 5 4 2 3 2 6 2 2" xfId="30809" xr:uid="{00000000-0005-0000-0000-000059780000}"/>
    <cellStyle name="표준 5 4 2 3 2 6 3" xfId="30810" xr:uid="{00000000-0005-0000-0000-00005A780000}"/>
    <cellStyle name="표준 5 4 2 3 2 7" xfId="30811" xr:uid="{00000000-0005-0000-0000-00005B780000}"/>
    <cellStyle name="표준 5 4 2 3 2 7 2" xfId="30812" xr:uid="{00000000-0005-0000-0000-00005C780000}"/>
    <cellStyle name="표준 5 4 2 3 2 8" xfId="30813" xr:uid="{00000000-0005-0000-0000-00005D780000}"/>
    <cellStyle name="표준 5 4 2 3 2 9" xfId="30814" xr:uid="{00000000-0005-0000-0000-00005E780000}"/>
    <cellStyle name="표준 5 4 2 3 3" xfId="30815" xr:uid="{00000000-0005-0000-0000-00005F780000}"/>
    <cellStyle name="표준 5 4 2 3 3 2" xfId="30816" xr:uid="{00000000-0005-0000-0000-000060780000}"/>
    <cellStyle name="표준 5 4 2 3 3 2 2" xfId="30817" xr:uid="{00000000-0005-0000-0000-000061780000}"/>
    <cellStyle name="표준 5 4 2 3 3 2 2 2" xfId="30818" xr:uid="{00000000-0005-0000-0000-000062780000}"/>
    <cellStyle name="표준 5 4 2 3 3 2 3" xfId="30819" xr:uid="{00000000-0005-0000-0000-000063780000}"/>
    <cellStyle name="표준 5 4 2 3 3 3" xfId="30820" xr:uid="{00000000-0005-0000-0000-000064780000}"/>
    <cellStyle name="표준 5 4 2 3 3 3 2" xfId="30821" xr:uid="{00000000-0005-0000-0000-000065780000}"/>
    <cellStyle name="표준 5 4 2 3 3 3 2 2" xfId="30822" xr:uid="{00000000-0005-0000-0000-000066780000}"/>
    <cellStyle name="표준 5 4 2 3 3 3 3" xfId="30823" xr:uid="{00000000-0005-0000-0000-000067780000}"/>
    <cellStyle name="표준 5 4 2 3 3 4" xfId="30824" xr:uid="{00000000-0005-0000-0000-000068780000}"/>
    <cellStyle name="표준 5 4 2 3 3 4 2" xfId="30825" xr:uid="{00000000-0005-0000-0000-000069780000}"/>
    <cellStyle name="표준 5 4 2 3 3 4 2 2" xfId="30826" xr:uid="{00000000-0005-0000-0000-00006A780000}"/>
    <cellStyle name="표준 5 4 2 3 3 4 3" xfId="30827" xr:uid="{00000000-0005-0000-0000-00006B780000}"/>
    <cellStyle name="표준 5 4 2 3 3 5" xfId="30828" xr:uid="{00000000-0005-0000-0000-00006C780000}"/>
    <cellStyle name="표준 5 4 2 3 3 5 2" xfId="30829" xr:uid="{00000000-0005-0000-0000-00006D780000}"/>
    <cellStyle name="표준 5 4 2 3 3 6" xfId="30830" xr:uid="{00000000-0005-0000-0000-00006E780000}"/>
    <cellStyle name="표준 5 4 2 3 4" xfId="30831" xr:uid="{00000000-0005-0000-0000-00006F780000}"/>
    <cellStyle name="표준 5 4 2 3 4 2" xfId="30832" xr:uid="{00000000-0005-0000-0000-000070780000}"/>
    <cellStyle name="표준 5 4 2 3 4 2 2" xfId="30833" xr:uid="{00000000-0005-0000-0000-000071780000}"/>
    <cellStyle name="표준 5 4 2 3 4 2 2 2" xfId="30834" xr:uid="{00000000-0005-0000-0000-000072780000}"/>
    <cellStyle name="표준 5 4 2 3 4 2 3" xfId="30835" xr:uid="{00000000-0005-0000-0000-000073780000}"/>
    <cellStyle name="표준 5 4 2 3 4 3" xfId="30836" xr:uid="{00000000-0005-0000-0000-000074780000}"/>
    <cellStyle name="표준 5 4 2 3 4 3 2" xfId="30837" xr:uid="{00000000-0005-0000-0000-000075780000}"/>
    <cellStyle name="표준 5 4 2 3 4 3 2 2" xfId="30838" xr:uid="{00000000-0005-0000-0000-000076780000}"/>
    <cellStyle name="표준 5 4 2 3 4 3 3" xfId="30839" xr:uid="{00000000-0005-0000-0000-000077780000}"/>
    <cellStyle name="표준 5 4 2 3 4 4" xfId="30840" xr:uid="{00000000-0005-0000-0000-000078780000}"/>
    <cellStyle name="표준 5 4 2 3 4 4 2" xfId="30841" xr:uid="{00000000-0005-0000-0000-000079780000}"/>
    <cellStyle name="표준 5 4 2 3 4 4 2 2" xfId="30842" xr:uid="{00000000-0005-0000-0000-00007A780000}"/>
    <cellStyle name="표준 5 4 2 3 4 4 3" xfId="30843" xr:uid="{00000000-0005-0000-0000-00007B780000}"/>
    <cellStyle name="표준 5 4 2 3 4 5" xfId="30844" xr:uid="{00000000-0005-0000-0000-00007C780000}"/>
    <cellStyle name="표준 5 4 2 3 4 5 2" xfId="30845" xr:uid="{00000000-0005-0000-0000-00007D780000}"/>
    <cellStyle name="표준 5 4 2 3 4 6" xfId="30846" xr:uid="{00000000-0005-0000-0000-00007E780000}"/>
    <cellStyle name="표준 5 4 2 3 5" xfId="30847" xr:uid="{00000000-0005-0000-0000-00007F780000}"/>
    <cellStyle name="표준 5 4 2 3 5 2" xfId="30848" xr:uid="{00000000-0005-0000-0000-000080780000}"/>
    <cellStyle name="표준 5 4 2 3 5 2 2" xfId="30849" xr:uid="{00000000-0005-0000-0000-000081780000}"/>
    <cellStyle name="표준 5 4 2 3 5 3" xfId="30850" xr:uid="{00000000-0005-0000-0000-000082780000}"/>
    <cellStyle name="표준 5 4 2 3 6" xfId="30851" xr:uid="{00000000-0005-0000-0000-000083780000}"/>
    <cellStyle name="표준 5 4 2 3 6 2" xfId="30852" xr:uid="{00000000-0005-0000-0000-000084780000}"/>
    <cellStyle name="표준 5 4 2 3 6 2 2" xfId="30853" xr:uid="{00000000-0005-0000-0000-000085780000}"/>
    <cellStyle name="표준 5 4 2 3 6 3" xfId="30854" xr:uid="{00000000-0005-0000-0000-000086780000}"/>
    <cellStyle name="표준 5 4 2 3 7" xfId="30855" xr:uid="{00000000-0005-0000-0000-000087780000}"/>
    <cellStyle name="표준 5 4 2 3 7 2" xfId="30856" xr:uid="{00000000-0005-0000-0000-000088780000}"/>
    <cellStyle name="표준 5 4 2 3 7 2 2" xfId="30857" xr:uid="{00000000-0005-0000-0000-000089780000}"/>
    <cellStyle name="표준 5 4 2 3 7 3" xfId="30858" xr:uid="{00000000-0005-0000-0000-00008A780000}"/>
    <cellStyle name="표준 5 4 2 3 8" xfId="30859" xr:uid="{00000000-0005-0000-0000-00008B780000}"/>
    <cellStyle name="표준 5 4 2 3 8 2" xfId="30860" xr:uid="{00000000-0005-0000-0000-00008C780000}"/>
    <cellStyle name="표준 5 4 2 3 8 2 2" xfId="30861" xr:uid="{00000000-0005-0000-0000-00008D780000}"/>
    <cellStyle name="표준 5 4 2 3 8 3" xfId="30862" xr:uid="{00000000-0005-0000-0000-00008E780000}"/>
    <cellStyle name="표준 5 4 2 3 9" xfId="30863" xr:uid="{00000000-0005-0000-0000-00008F780000}"/>
    <cellStyle name="표준 5 4 2 3 9 2" xfId="30864" xr:uid="{00000000-0005-0000-0000-000090780000}"/>
    <cellStyle name="표준 5 4 2 4" xfId="30865" xr:uid="{00000000-0005-0000-0000-000091780000}"/>
    <cellStyle name="표준 5 4 2 4 10" xfId="30866" xr:uid="{00000000-0005-0000-0000-000092780000}"/>
    <cellStyle name="표준 5 4 2 4 2" xfId="30867" xr:uid="{00000000-0005-0000-0000-000093780000}"/>
    <cellStyle name="표준 5 4 2 4 2 2" xfId="30868" xr:uid="{00000000-0005-0000-0000-000094780000}"/>
    <cellStyle name="표준 5 4 2 4 2 2 2" xfId="30869" xr:uid="{00000000-0005-0000-0000-000095780000}"/>
    <cellStyle name="표준 5 4 2 4 2 2 2 2" xfId="30870" xr:uid="{00000000-0005-0000-0000-000096780000}"/>
    <cellStyle name="표준 5 4 2 4 2 2 2 2 2" xfId="30871" xr:uid="{00000000-0005-0000-0000-000097780000}"/>
    <cellStyle name="표준 5 4 2 4 2 2 2 3" xfId="30872" xr:uid="{00000000-0005-0000-0000-000098780000}"/>
    <cellStyle name="표준 5 4 2 4 2 2 3" xfId="30873" xr:uid="{00000000-0005-0000-0000-000099780000}"/>
    <cellStyle name="표준 5 4 2 4 2 2 3 2" xfId="30874" xr:uid="{00000000-0005-0000-0000-00009A780000}"/>
    <cellStyle name="표준 5 4 2 4 2 2 3 2 2" xfId="30875" xr:uid="{00000000-0005-0000-0000-00009B780000}"/>
    <cellStyle name="표준 5 4 2 4 2 2 3 3" xfId="30876" xr:uid="{00000000-0005-0000-0000-00009C780000}"/>
    <cellStyle name="표준 5 4 2 4 2 2 4" xfId="30877" xr:uid="{00000000-0005-0000-0000-00009D780000}"/>
    <cellStyle name="표준 5 4 2 4 2 2 4 2" xfId="30878" xr:uid="{00000000-0005-0000-0000-00009E780000}"/>
    <cellStyle name="표준 5 4 2 4 2 2 4 2 2" xfId="30879" xr:uid="{00000000-0005-0000-0000-00009F780000}"/>
    <cellStyle name="표준 5 4 2 4 2 2 4 3" xfId="30880" xr:uid="{00000000-0005-0000-0000-0000A0780000}"/>
    <cellStyle name="표준 5 4 2 4 2 2 5" xfId="30881" xr:uid="{00000000-0005-0000-0000-0000A1780000}"/>
    <cellStyle name="표준 5 4 2 4 2 2 5 2" xfId="30882" xr:uid="{00000000-0005-0000-0000-0000A2780000}"/>
    <cellStyle name="표준 5 4 2 4 2 2 6" xfId="30883" xr:uid="{00000000-0005-0000-0000-0000A3780000}"/>
    <cellStyle name="표준 5 4 2 4 2 3" xfId="30884" xr:uid="{00000000-0005-0000-0000-0000A4780000}"/>
    <cellStyle name="표준 5 4 2 4 2 3 2" xfId="30885" xr:uid="{00000000-0005-0000-0000-0000A5780000}"/>
    <cellStyle name="표준 5 4 2 4 2 3 2 2" xfId="30886" xr:uid="{00000000-0005-0000-0000-0000A6780000}"/>
    <cellStyle name="표준 5 4 2 4 2 3 3" xfId="30887" xr:uid="{00000000-0005-0000-0000-0000A7780000}"/>
    <cellStyle name="표준 5 4 2 4 2 4" xfId="30888" xr:uid="{00000000-0005-0000-0000-0000A8780000}"/>
    <cellStyle name="표준 5 4 2 4 2 4 2" xfId="30889" xr:uid="{00000000-0005-0000-0000-0000A9780000}"/>
    <cellStyle name="표준 5 4 2 4 2 4 2 2" xfId="30890" xr:uid="{00000000-0005-0000-0000-0000AA780000}"/>
    <cellStyle name="표준 5 4 2 4 2 4 3" xfId="30891" xr:uid="{00000000-0005-0000-0000-0000AB780000}"/>
    <cellStyle name="표준 5 4 2 4 2 5" xfId="30892" xr:uid="{00000000-0005-0000-0000-0000AC780000}"/>
    <cellStyle name="표준 5 4 2 4 2 5 2" xfId="30893" xr:uid="{00000000-0005-0000-0000-0000AD780000}"/>
    <cellStyle name="표준 5 4 2 4 2 5 2 2" xfId="30894" xr:uid="{00000000-0005-0000-0000-0000AE780000}"/>
    <cellStyle name="표준 5 4 2 4 2 5 3" xfId="30895" xr:uid="{00000000-0005-0000-0000-0000AF780000}"/>
    <cellStyle name="표준 5 4 2 4 2 6" xfId="30896" xr:uid="{00000000-0005-0000-0000-0000B0780000}"/>
    <cellStyle name="표준 5 4 2 4 2 6 2" xfId="30897" xr:uid="{00000000-0005-0000-0000-0000B1780000}"/>
    <cellStyle name="표준 5 4 2 4 2 7" xfId="30898" xr:uid="{00000000-0005-0000-0000-0000B2780000}"/>
    <cellStyle name="표준 5 4 2 4 2 8" xfId="30899" xr:uid="{00000000-0005-0000-0000-0000B3780000}"/>
    <cellStyle name="표준 5 4 2 4 3" xfId="30900" xr:uid="{00000000-0005-0000-0000-0000B4780000}"/>
    <cellStyle name="표준 5 4 2 4 3 2" xfId="30901" xr:uid="{00000000-0005-0000-0000-0000B5780000}"/>
    <cellStyle name="표준 5 4 2 4 3 2 2" xfId="30902" xr:uid="{00000000-0005-0000-0000-0000B6780000}"/>
    <cellStyle name="표준 5 4 2 4 3 2 2 2" xfId="30903" xr:uid="{00000000-0005-0000-0000-0000B7780000}"/>
    <cellStyle name="표준 5 4 2 4 3 2 3" xfId="30904" xr:uid="{00000000-0005-0000-0000-0000B8780000}"/>
    <cellStyle name="표준 5 4 2 4 3 3" xfId="30905" xr:uid="{00000000-0005-0000-0000-0000B9780000}"/>
    <cellStyle name="표준 5 4 2 4 3 3 2" xfId="30906" xr:uid="{00000000-0005-0000-0000-0000BA780000}"/>
    <cellStyle name="표준 5 4 2 4 3 3 2 2" xfId="30907" xr:uid="{00000000-0005-0000-0000-0000BB780000}"/>
    <cellStyle name="표준 5 4 2 4 3 3 3" xfId="30908" xr:uid="{00000000-0005-0000-0000-0000BC780000}"/>
    <cellStyle name="표준 5 4 2 4 3 4" xfId="30909" xr:uid="{00000000-0005-0000-0000-0000BD780000}"/>
    <cellStyle name="표준 5 4 2 4 3 4 2" xfId="30910" xr:uid="{00000000-0005-0000-0000-0000BE780000}"/>
    <cellStyle name="표준 5 4 2 4 3 4 2 2" xfId="30911" xr:uid="{00000000-0005-0000-0000-0000BF780000}"/>
    <cellStyle name="표준 5 4 2 4 3 4 3" xfId="30912" xr:uid="{00000000-0005-0000-0000-0000C0780000}"/>
    <cellStyle name="표준 5 4 2 4 3 5" xfId="30913" xr:uid="{00000000-0005-0000-0000-0000C1780000}"/>
    <cellStyle name="표준 5 4 2 4 3 5 2" xfId="30914" xr:uid="{00000000-0005-0000-0000-0000C2780000}"/>
    <cellStyle name="표준 5 4 2 4 3 6" xfId="30915" xr:uid="{00000000-0005-0000-0000-0000C3780000}"/>
    <cellStyle name="표준 5 4 2 4 4" xfId="30916" xr:uid="{00000000-0005-0000-0000-0000C4780000}"/>
    <cellStyle name="표준 5 4 2 4 4 2" xfId="30917" xr:uid="{00000000-0005-0000-0000-0000C5780000}"/>
    <cellStyle name="표준 5 4 2 4 4 2 2" xfId="30918" xr:uid="{00000000-0005-0000-0000-0000C6780000}"/>
    <cellStyle name="표준 5 4 2 4 4 3" xfId="30919" xr:uid="{00000000-0005-0000-0000-0000C7780000}"/>
    <cellStyle name="표준 5 4 2 4 5" xfId="30920" xr:uid="{00000000-0005-0000-0000-0000C8780000}"/>
    <cellStyle name="표준 5 4 2 4 5 2" xfId="30921" xr:uid="{00000000-0005-0000-0000-0000C9780000}"/>
    <cellStyle name="표준 5 4 2 4 5 2 2" xfId="30922" xr:uid="{00000000-0005-0000-0000-0000CA780000}"/>
    <cellStyle name="표준 5 4 2 4 5 3" xfId="30923" xr:uid="{00000000-0005-0000-0000-0000CB780000}"/>
    <cellStyle name="표준 5 4 2 4 6" xfId="30924" xr:uid="{00000000-0005-0000-0000-0000CC780000}"/>
    <cellStyle name="표준 5 4 2 4 6 2" xfId="30925" xr:uid="{00000000-0005-0000-0000-0000CD780000}"/>
    <cellStyle name="표준 5 4 2 4 6 2 2" xfId="30926" xr:uid="{00000000-0005-0000-0000-0000CE780000}"/>
    <cellStyle name="표준 5 4 2 4 6 3" xfId="30927" xr:uid="{00000000-0005-0000-0000-0000CF780000}"/>
    <cellStyle name="표준 5 4 2 4 7" xfId="30928" xr:uid="{00000000-0005-0000-0000-0000D0780000}"/>
    <cellStyle name="표준 5 4 2 4 7 2" xfId="30929" xr:uid="{00000000-0005-0000-0000-0000D1780000}"/>
    <cellStyle name="표준 5 4 2 4 7 2 2" xfId="30930" xr:uid="{00000000-0005-0000-0000-0000D2780000}"/>
    <cellStyle name="표준 5 4 2 4 7 3" xfId="30931" xr:uid="{00000000-0005-0000-0000-0000D3780000}"/>
    <cellStyle name="표준 5 4 2 4 8" xfId="30932" xr:uid="{00000000-0005-0000-0000-0000D4780000}"/>
    <cellStyle name="표준 5 4 2 4 8 2" xfId="30933" xr:uid="{00000000-0005-0000-0000-0000D5780000}"/>
    <cellStyle name="표준 5 4 2 4 9" xfId="30934" xr:uid="{00000000-0005-0000-0000-0000D6780000}"/>
    <cellStyle name="표준 5 4 2 5" xfId="30935" xr:uid="{00000000-0005-0000-0000-0000D7780000}"/>
    <cellStyle name="표준 5 4 2 5 2" xfId="30936" xr:uid="{00000000-0005-0000-0000-0000D8780000}"/>
    <cellStyle name="표준 5 4 2 5 2 2" xfId="30937" xr:uid="{00000000-0005-0000-0000-0000D9780000}"/>
    <cellStyle name="표준 5 4 2 5 2 2 2" xfId="30938" xr:uid="{00000000-0005-0000-0000-0000DA780000}"/>
    <cellStyle name="표준 5 4 2 5 2 2 2 2" xfId="30939" xr:uid="{00000000-0005-0000-0000-0000DB780000}"/>
    <cellStyle name="표준 5 4 2 5 2 2 3" xfId="30940" xr:uid="{00000000-0005-0000-0000-0000DC780000}"/>
    <cellStyle name="표준 5 4 2 5 2 3" xfId="30941" xr:uid="{00000000-0005-0000-0000-0000DD780000}"/>
    <cellStyle name="표준 5 4 2 5 2 3 2" xfId="30942" xr:uid="{00000000-0005-0000-0000-0000DE780000}"/>
    <cellStyle name="표준 5 4 2 5 2 3 2 2" xfId="30943" xr:uid="{00000000-0005-0000-0000-0000DF780000}"/>
    <cellStyle name="표준 5 4 2 5 2 3 3" xfId="30944" xr:uid="{00000000-0005-0000-0000-0000E0780000}"/>
    <cellStyle name="표준 5 4 2 5 2 4" xfId="30945" xr:uid="{00000000-0005-0000-0000-0000E1780000}"/>
    <cellStyle name="표준 5 4 2 5 2 4 2" xfId="30946" xr:uid="{00000000-0005-0000-0000-0000E2780000}"/>
    <cellStyle name="표준 5 4 2 5 2 4 2 2" xfId="30947" xr:uid="{00000000-0005-0000-0000-0000E3780000}"/>
    <cellStyle name="표준 5 4 2 5 2 4 3" xfId="30948" xr:uid="{00000000-0005-0000-0000-0000E4780000}"/>
    <cellStyle name="표준 5 4 2 5 2 5" xfId="30949" xr:uid="{00000000-0005-0000-0000-0000E5780000}"/>
    <cellStyle name="표준 5 4 2 5 2 5 2" xfId="30950" xr:uid="{00000000-0005-0000-0000-0000E6780000}"/>
    <cellStyle name="표준 5 4 2 5 2 6" xfId="30951" xr:uid="{00000000-0005-0000-0000-0000E7780000}"/>
    <cellStyle name="표준 5 4 2 5 3" xfId="30952" xr:uid="{00000000-0005-0000-0000-0000E8780000}"/>
    <cellStyle name="표준 5 4 2 5 3 2" xfId="30953" xr:uid="{00000000-0005-0000-0000-0000E9780000}"/>
    <cellStyle name="표준 5 4 2 5 3 2 2" xfId="30954" xr:uid="{00000000-0005-0000-0000-0000EA780000}"/>
    <cellStyle name="표준 5 4 2 5 3 3" xfId="30955" xr:uid="{00000000-0005-0000-0000-0000EB780000}"/>
    <cellStyle name="표준 5 4 2 5 4" xfId="30956" xr:uid="{00000000-0005-0000-0000-0000EC780000}"/>
    <cellStyle name="표준 5 4 2 5 4 2" xfId="30957" xr:uid="{00000000-0005-0000-0000-0000ED780000}"/>
    <cellStyle name="표준 5 4 2 5 4 2 2" xfId="30958" xr:uid="{00000000-0005-0000-0000-0000EE780000}"/>
    <cellStyle name="표준 5 4 2 5 4 3" xfId="30959" xr:uid="{00000000-0005-0000-0000-0000EF780000}"/>
    <cellStyle name="표준 5 4 2 5 5" xfId="30960" xr:uid="{00000000-0005-0000-0000-0000F0780000}"/>
    <cellStyle name="표준 5 4 2 5 5 2" xfId="30961" xr:uid="{00000000-0005-0000-0000-0000F1780000}"/>
    <cellStyle name="표준 5 4 2 5 5 2 2" xfId="30962" xr:uid="{00000000-0005-0000-0000-0000F2780000}"/>
    <cellStyle name="표준 5 4 2 5 5 3" xfId="30963" xr:uid="{00000000-0005-0000-0000-0000F3780000}"/>
    <cellStyle name="표준 5 4 2 5 6" xfId="30964" xr:uid="{00000000-0005-0000-0000-0000F4780000}"/>
    <cellStyle name="표준 5 4 2 5 6 2" xfId="30965" xr:uid="{00000000-0005-0000-0000-0000F5780000}"/>
    <cellStyle name="표준 5 4 2 5 7" xfId="30966" xr:uid="{00000000-0005-0000-0000-0000F6780000}"/>
    <cellStyle name="표준 5 4 2 5 8" xfId="30967" xr:uid="{00000000-0005-0000-0000-0000F7780000}"/>
    <cellStyle name="표준 5 4 2 6" xfId="30968" xr:uid="{00000000-0005-0000-0000-0000F8780000}"/>
    <cellStyle name="표준 5 4 2 6 2" xfId="30969" xr:uid="{00000000-0005-0000-0000-0000F9780000}"/>
    <cellStyle name="표준 5 4 2 6 2 2" xfId="30970" xr:uid="{00000000-0005-0000-0000-0000FA780000}"/>
    <cellStyle name="표준 5 4 2 6 2 2 2" xfId="30971" xr:uid="{00000000-0005-0000-0000-0000FB780000}"/>
    <cellStyle name="표준 5 4 2 6 2 3" xfId="30972" xr:uid="{00000000-0005-0000-0000-0000FC780000}"/>
    <cellStyle name="표준 5 4 2 6 3" xfId="30973" xr:uid="{00000000-0005-0000-0000-0000FD780000}"/>
    <cellStyle name="표준 5 4 2 6 3 2" xfId="30974" xr:uid="{00000000-0005-0000-0000-0000FE780000}"/>
    <cellStyle name="표준 5 4 2 6 3 2 2" xfId="30975" xr:uid="{00000000-0005-0000-0000-0000FF780000}"/>
    <cellStyle name="표준 5 4 2 6 3 3" xfId="30976" xr:uid="{00000000-0005-0000-0000-000000790000}"/>
    <cellStyle name="표준 5 4 2 6 4" xfId="30977" xr:uid="{00000000-0005-0000-0000-000001790000}"/>
    <cellStyle name="표준 5 4 2 6 4 2" xfId="30978" xr:uid="{00000000-0005-0000-0000-000002790000}"/>
    <cellStyle name="표준 5 4 2 6 4 2 2" xfId="30979" xr:uid="{00000000-0005-0000-0000-000003790000}"/>
    <cellStyle name="표준 5 4 2 6 4 3" xfId="30980" xr:uid="{00000000-0005-0000-0000-000004790000}"/>
    <cellStyle name="표준 5 4 2 6 5" xfId="30981" xr:uid="{00000000-0005-0000-0000-000005790000}"/>
    <cellStyle name="표준 5 4 2 6 5 2" xfId="30982" xr:uid="{00000000-0005-0000-0000-000006790000}"/>
    <cellStyle name="표준 5 4 2 6 6" xfId="30983" xr:uid="{00000000-0005-0000-0000-000007790000}"/>
    <cellStyle name="표준 5 4 2 7" xfId="30984" xr:uid="{00000000-0005-0000-0000-000008790000}"/>
    <cellStyle name="표준 5 4 2 7 2" xfId="30985" xr:uid="{00000000-0005-0000-0000-000009790000}"/>
    <cellStyle name="표준 5 4 2 7 2 2" xfId="30986" xr:uid="{00000000-0005-0000-0000-00000A790000}"/>
    <cellStyle name="표준 5 4 2 7 2 2 2" xfId="30987" xr:uid="{00000000-0005-0000-0000-00000B790000}"/>
    <cellStyle name="표준 5 4 2 7 2 3" xfId="30988" xr:uid="{00000000-0005-0000-0000-00000C790000}"/>
    <cellStyle name="표준 5 4 2 7 3" xfId="30989" xr:uid="{00000000-0005-0000-0000-00000D790000}"/>
    <cellStyle name="표준 5 4 2 7 3 2" xfId="30990" xr:uid="{00000000-0005-0000-0000-00000E790000}"/>
    <cellStyle name="표준 5 4 2 7 3 2 2" xfId="30991" xr:uid="{00000000-0005-0000-0000-00000F790000}"/>
    <cellStyle name="표준 5 4 2 7 3 3" xfId="30992" xr:uid="{00000000-0005-0000-0000-000010790000}"/>
    <cellStyle name="표준 5 4 2 7 4" xfId="30993" xr:uid="{00000000-0005-0000-0000-000011790000}"/>
    <cellStyle name="표준 5 4 2 7 4 2" xfId="30994" xr:uid="{00000000-0005-0000-0000-000012790000}"/>
    <cellStyle name="표준 5 4 2 7 4 2 2" xfId="30995" xr:uid="{00000000-0005-0000-0000-000013790000}"/>
    <cellStyle name="표준 5 4 2 7 4 3" xfId="30996" xr:uid="{00000000-0005-0000-0000-000014790000}"/>
    <cellStyle name="표준 5 4 2 7 5" xfId="30997" xr:uid="{00000000-0005-0000-0000-000015790000}"/>
    <cellStyle name="표준 5 4 2 7 5 2" xfId="30998" xr:uid="{00000000-0005-0000-0000-000016790000}"/>
    <cellStyle name="표준 5 4 2 7 6" xfId="30999" xr:uid="{00000000-0005-0000-0000-000017790000}"/>
    <cellStyle name="표준 5 4 2 8" xfId="31000" xr:uid="{00000000-0005-0000-0000-000018790000}"/>
    <cellStyle name="표준 5 4 2 8 2" xfId="31001" xr:uid="{00000000-0005-0000-0000-000019790000}"/>
    <cellStyle name="표준 5 4 2 8 2 2" xfId="31002" xr:uid="{00000000-0005-0000-0000-00001A790000}"/>
    <cellStyle name="표준 5 4 2 8 3" xfId="31003" xr:uid="{00000000-0005-0000-0000-00001B790000}"/>
    <cellStyle name="표준 5 4 2 9" xfId="31004" xr:uid="{00000000-0005-0000-0000-00001C790000}"/>
    <cellStyle name="표준 5 4 2 9 2" xfId="31005" xr:uid="{00000000-0005-0000-0000-00001D790000}"/>
    <cellStyle name="표준 5 4 2 9 2 2" xfId="31006" xr:uid="{00000000-0005-0000-0000-00001E790000}"/>
    <cellStyle name="표준 5 4 2 9 3" xfId="31007" xr:uid="{00000000-0005-0000-0000-00001F790000}"/>
    <cellStyle name="표준 5 4 3" xfId="31008" xr:uid="{00000000-0005-0000-0000-000020790000}"/>
    <cellStyle name="표준 5 4 3 10" xfId="31009" xr:uid="{00000000-0005-0000-0000-000021790000}"/>
    <cellStyle name="표준 5 4 3 11" xfId="31010" xr:uid="{00000000-0005-0000-0000-000022790000}"/>
    <cellStyle name="표준 5 4 3 2" xfId="31011" xr:uid="{00000000-0005-0000-0000-000023790000}"/>
    <cellStyle name="표준 5 4 3 2 2" xfId="31012" xr:uid="{00000000-0005-0000-0000-000024790000}"/>
    <cellStyle name="표준 5 4 3 2 2 2" xfId="31013" xr:uid="{00000000-0005-0000-0000-000025790000}"/>
    <cellStyle name="표준 5 4 3 2 2 2 2" xfId="31014" xr:uid="{00000000-0005-0000-0000-000026790000}"/>
    <cellStyle name="표준 5 4 3 2 2 2 2 2" xfId="31015" xr:uid="{00000000-0005-0000-0000-000027790000}"/>
    <cellStyle name="표준 5 4 3 2 2 2 3" xfId="31016" xr:uid="{00000000-0005-0000-0000-000028790000}"/>
    <cellStyle name="표준 5 4 3 2 2 3" xfId="31017" xr:uid="{00000000-0005-0000-0000-000029790000}"/>
    <cellStyle name="표준 5 4 3 2 2 3 2" xfId="31018" xr:uid="{00000000-0005-0000-0000-00002A790000}"/>
    <cellStyle name="표준 5 4 3 2 2 3 2 2" xfId="31019" xr:uid="{00000000-0005-0000-0000-00002B790000}"/>
    <cellStyle name="표준 5 4 3 2 2 3 3" xfId="31020" xr:uid="{00000000-0005-0000-0000-00002C790000}"/>
    <cellStyle name="표준 5 4 3 2 2 4" xfId="31021" xr:uid="{00000000-0005-0000-0000-00002D790000}"/>
    <cellStyle name="표준 5 4 3 2 2 4 2" xfId="31022" xr:uid="{00000000-0005-0000-0000-00002E790000}"/>
    <cellStyle name="표준 5 4 3 2 2 4 2 2" xfId="31023" xr:uid="{00000000-0005-0000-0000-00002F790000}"/>
    <cellStyle name="표준 5 4 3 2 2 4 3" xfId="31024" xr:uid="{00000000-0005-0000-0000-000030790000}"/>
    <cellStyle name="표준 5 4 3 2 2 5" xfId="31025" xr:uid="{00000000-0005-0000-0000-000031790000}"/>
    <cellStyle name="표준 5 4 3 2 2 5 2" xfId="31026" xr:uid="{00000000-0005-0000-0000-000032790000}"/>
    <cellStyle name="표준 5 4 3 2 2 6" xfId="31027" xr:uid="{00000000-0005-0000-0000-000033790000}"/>
    <cellStyle name="표준 5 4 3 2 3" xfId="31028" xr:uid="{00000000-0005-0000-0000-000034790000}"/>
    <cellStyle name="표준 5 4 3 2 3 2" xfId="31029" xr:uid="{00000000-0005-0000-0000-000035790000}"/>
    <cellStyle name="표준 5 4 3 2 3 2 2" xfId="31030" xr:uid="{00000000-0005-0000-0000-000036790000}"/>
    <cellStyle name="표준 5 4 3 2 3 3" xfId="31031" xr:uid="{00000000-0005-0000-0000-000037790000}"/>
    <cellStyle name="표준 5 4 3 2 4" xfId="31032" xr:uid="{00000000-0005-0000-0000-000038790000}"/>
    <cellStyle name="표준 5 4 3 2 4 2" xfId="31033" xr:uid="{00000000-0005-0000-0000-000039790000}"/>
    <cellStyle name="표준 5 4 3 2 4 2 2" xfId="31034" xr:uid="{00000000-0005-0000-0000-00003A790000}"/>
    <cellStyle name="표준 5 4 3 2 4 3" xfId="31035" xr:uid="{00000000-0005-0000-0000-00003B790000}"/>
    <cellStyle name="표준 5 4 3 2 5" xfId="31036" xr:uid="{00000000-0005-0000-0000-00003C790000}"/>
    <cellStyle name="표준 5 4 3 2 5 2" xfId="31037" xr:uid="{00000000-0005-0000-0000-00003D790000}"/>
    <cellStyle name="표준 5 4 3 2 5 2 2" xfId="31038" xr:uid="{00000000-0005-0000-0000-00003E790000}"/>
    <cellStyle name="표준 5 4 3 2 5 3" xfId="31039" xr:uid="{00000000-0005-0000-0000-00003F790000}"/>
    <cellStyle name="표준 5 4 3 2 6" xfId="31040" xr:uid="{00000000-0005-0000-0000-000040790000}"/>
    <cellStyle name="표준 5 4 3 2 6 2" xfId="31041" xr:uid="{00000000-0005-0000-0000-000041790000}"/>
    <cellStyle name="표준 5 4 3 2 6 2 2" xfId="31042" xr:uid="{00000000-0005-0000-0000-000042790000}"/>
    <cellStyle name="표준 5 4 3 2 6 3" xfId="31043" xr:uid="{00000000-0005-0000-0000-000043790000}"/>
    <cellStyle name="표준 5 4 3 2 7" xfId="31044" xr:uid="{00000000-0005-0000-0000-000044790000}"/>
    <cellStyle name="표준 5 4 3 2 7 2" xfId="31045" xr:uid="{00000000-0005-0000-0000-000045790000}"/>
    <cellStyle name="표준 5 4 3 2 8" xfId="31046" xr:uid="{00000000-0005-0000-0000-000046790000}"/>
    <cellStyle name="표준 5 4 3 2 9" xfId="31047" xr:uid="{00000000-0005-0000-0000-000047790000}"/>
    <cellStyle name="표준 5 4 3 3" xfId="31048" xr:uid="{00000000-0005-0000-0000-000048790000}"/>
    <cellStyle name="표준 5 4 3 3 2" xfId="31049" xr:uid="{00000000-0005-0000-0000-000049790000}"/>
    <cellStyle name="표준 5 4 3 3 2 2" xfId="31050" xr:uid="{00000000-0005-0000-0000-00004A790000}"/>
    <cellStyle name="표준 5 4 3 3 2 2 2" xfId="31051" xr:uid="{00000000-0005-0000-0000-00004B790000}"/>
    <cellStyle name="표준 5 4 3 3 2 3" xfId="31052" xr:uid="{00000000-0005-0000-0000-00004C790000}"/>
    <cellStyle name="표준 5 4 3 3 3" xfId="31053" xr:uid="{00000000-0005-0000-0000-00004D790000}"/>
    <cellStyle name="표준 5 4 3 3 3 2" xfId="31054" xr:uid="{00000000-0005-0000-0000-00004E790000}"/>
    <cellStyle name="표준 5 4 3 3 3 2 2" xfId="31055" xr:uid="{00000000-0005-0000-0000-00004F790000}"/>
    <cellStyle name="표준 5 4 3 3 3 3" xfId="31056" xr:uid="{00000000-0005-0000-0000-000050790000}"/>
    <cellStyle name="표준 5 4 3 3 4" xfId="31057" xr:uid="{00000000-0005-0000-0000-000051790000}"/>
    <cellStyle name="표준 5 4 3 3 4 2" xfId="31058" xr:uid="{00000000-0005-0000-0000-000052790000}"/>
    <cellStyle name="표준 5 4 3 3 4 2 2" xfId="31059" xr:uid="{00000000-0005-0000-0000-000053790000}"/>
    <cellStyle name="표준 5 4 3 3 4 3" xfId="31060" xr:uid="{00000000-0005-0000-0000-000054790000}"/>
    <cellStyle name="표준 5 4 3 3 5" xfId="31061" xr:uid="{00000000-0005-0000-0000-000055790000}"/>
    <cellStyle name="표준 5 4 3 3 5 2" xfId="31062" xr:uid="{00000000-0005-0000-0000-000056790000}"/>
    <cellStyle name="표준 5 4 3 3 6" xfId="31063" xr:uid="{00000000-0005-0000-0000-000057790000}"/>
    <cellStyle name="표준 5 4 3 4" xfId="31064" xr:uid="{00000000-0005-0000-0000-000058790000}"/>
    <cellStyle name="표준 5 4 3 4 2" xfId="31065" xr:uid="{00000000-0005-0000-0000-000059790000}"/>
    <cellStyle name="표준 5 4 3 4 2 2" xfId="31066" xr:uid="{00000000-0005-0000-0000-00005A790000}"/>
    <cellStyle name="표준 5 4 3 4 2 2 2" xfId="31067" xr:uid="{00000000-0005-0000-0000-00005B790000}"/>
    <cellStyle name="표준 5 4 3 4 2 3" xfId="31068" xr:uid="{00000000-0005-0000-0000-00005C790000}"/>
    <cellStyle name="표준 5 4 3 4 3" xfId="31069" xr:uid="{00000000-0005-0000-0000-00005D790000}"/>
    <cellStyle name="표준 5 4 3 4 3 2" xfId="31070" xr:uid="{00000000-0005-0000-0000-00005E790000}"/>
    <cellStyle name="표준 5 4 3 4 3 2 2" xfId="31071" xr:uid="{00000000-0005-0000-0000-00005F790000}"/>
    <cellStyle name="표준 5 4 3 4 3 3" xfId="31072" xr:uid="{00000000-0005-0000-0000-000060790000}"/>
    <cellStyle name="표준 5 4 3 4 4" xfId="31073" xr:uid="{00000000-0005-0000-0000-000061790000}"/>
    <cellStyle name="표준 5 4 3 4 4 2" xfId="31074" xr:uid="{00000000-0005-0000-0000-000062790000}"/>
    <cellStyle name="표준 5 4 3 4 4 2 2" xfId="31075" xr:uid="{00000000-0005-0000-0000-000063790000}"/>
    <cellStyle name="표준 5 4 3 4 4 3" xfId="31076" xr:uid="{00000000-0005-0000-0000-000064790000}"/>
    <cellStyle name="표준 5 4 3 4 5" xfId="31077" xr:uid="{00000000-0005-0000-0000-000065790000}"/>
    <cellStyle name="표준 5 4 3 4 5 2" xfId="31078" xr:uid="{00000000-0005-0000-0000-000066790000}"/>
    <cellStyle name="표준 5 4 3 4 6" xfId="31079" xr:uid="{00000000-0005-0000-0000-000067790000}"/>
    <cellStyle name="표준 5 4 3 5" xfId="31080" xr:uid="{00000000-0005-0000-0000-000068790000}"/>
    <cellStyle name="표준 5 4 3 5 2" xfId="31081" xr:uid="{00000000-0005-0000-0000-000069790000}"/>
    <cellStyle name="표준 5 4 3 5 2 2" xfId="31082" xr:uid="{00000000-0005-0000-0000-00006A790000}"/>
    <cellStyle name="표준 5 4 3 5 3" xfId="31083" xr:uid="{00000000-0005-0000-0000-00006B790000}"/>
    <cellStyle name="표준 5 4 3 6" xfId="31084" xr:uid="{00000000-0005-0000-0000-00006C790000}"/>
    <cellStyle name="표준 5 4 3 6 2" xfId="31085" xr:uid="{00000000-0005-0000-0000-00006D790000}"/>
    <cellStyle name="표준 5 4 3 6 2 2" xfId="31086" xr:uid="{00000000-0005-0000-0000-00006E790000}"/>
    <cellStyle name="표준 5 4 3 6 3" xfId="31087" xr:uid="{00000000-0005-0000-0000-00006F790000}"/>
    <cellStyle name="표준 5 4 3 7" xfId="31088" xr:uid="{00000000-0005-0000-0000-000070790000}"/>
    <cellStyle name="표준 5 4 3 7 2" xfId="31089" xr:uid="{00000000-0005-0000-0000-000071790000}"/>
    <cellStyle name="표준 5 4 3 7 2 2" xfId="31090" xr:uid="{00000000-0005-0000-0000-000072790000}"/>
    <cellStyle name="표준 5 4 3 7 3" xfId="31091" xr:uid="{00000000-0005-0000-0000-000073790000}"/>
    <cellStyle name="표준 5 4 3 8" xfId="31092" xr:uid="{00000000-0005-0000-0000-000074790000}"/>
    <cellStyle name="표준 5 4 3 8 2" xfId="31093" xr:uid="{00000000-0005-0000-0000-000075790000}"/>
    <cellStyle name="표준 5 4 3 8 2 2" xfId="31094" xr:uid="{00000000-0005-0000-0000-000076790000}"/>
    <cellStyle name="표준 5 4 3 8 3" xfId="31095" xr:uid="{00000000-0005-0000-0000-000077790000}"/>
    <cellStyle name="표준 5 4 3 9" xfId="31096" xr:uid="{00000000-0005-0000-0000-000078790000}"/>
    <cellStyle name="표준 5 4 3 9 2" xfId="31097" xr:uid="{00000000-0005-0000-0000-000079790000}"/>
    <cellStyle name="표준 5 4 4" xfId="31098" xr:uid="{00000000-0005-0000-0000-00007A790000}"/>
    <cellStyle name="표준 5 4 4 10" xfId="31099" xr:uid="{00000000-0005-0000-0000-00007B790000}"/>
    <cellStyle name="표준 5 4 4 11" xfId="31100" xr:uid="{00000000-0005-0000-0000-00007C790000}"/>
    <cellStyle name="표준 5 4 4 2" xfId="31101" xr:uid="{00000000-0005-0000-0000-00007D790000}"/>
    <cellStyle name="표준 5 4 4 2 2" xfId="31102" xr:uid="{00000000-0005-0000-0000-00007E790000}"/>
    <cellStyle name="표준 5 4 4 2 2 2" xfId="31103" xr:uid="{00000000-0005-0000-0000-00007F790000}"/>
    <cellStyle name="표준 5 4 4 2 2 2 2" xfId="31104" xr:uid="{00000000-0005-0000-0000-000080790000}"/>
    <cellStyle name="표준 5 4 4 2 2 2 2 2" xfId="31105" xr:uid="{00000000-0005-0000-0000-000081790000}"/>
    <cellStyle name="표준 5 4 4 2 2 2 3" xfId="31106" xr:uid="{00000000-0005-0000-0000-000082790000}"/>
    <cellStyle name="표준 5 4 4 2 2 3" xfId="31107" xr:uid="{00000000-0005-0000-0000-000083790000}"/>
    <cellStyle name="표준 5 4 4 2 2 3 2" xfId="31108" xr:uid="{00000000-0005-0000-0000-000084790000}"/>
    <cellStyle name="표준 5 4 4 2 2 3 2 2" xfId="31109" xr:uid="{00000000-0005-0000-0000-000085790000}"/>
    <cellStyle name="표준 5 4 4 2 2 3 3" xfId="31110" xr:uid="{00000000-0005-0000-0000-000086790000}"/>
    <cellStyle name="표준 5 4 4 2 2 4" xfId="31111" xr:uid="{00000000-0005-0000-0000-000087790000}"/>
    <cellStyle name="표준 5 4 4 2 2 4 2" xfId="31112" xr:uid="{00000000-0005-0000-0000-000088790000}"/>
    <cellStyle name="표준 5 4 4 2 2 4 2 2" xfId="31113" xr:uid="{00000000-0005-0000-0000-000089790000}"/>
    <cellStyle name="표준 5 4 4 2 2 4 3" xfId="31114" xr:uid="{00000000-0005-0000-0000-00008A790000}"/>
    <cellStyle name="표준 5 4 4 2 2 5" xfId="31115" xr:uid="{00000000-0005-0000-0000-00008B790000}"/>
    <cellStyle name="표준 5 4 4 2 2 5 2" xfId="31116" xr:uid="{00000000-0005-0000-0000-00008C790000}"/>
    <cellStyle name="표준 5 4 4 2 2 6" xfId="31117" xr:uid="{00000000-0005-0000-0000-00008D790000}"/>
    <cellStyle name="표준 5 4 4 2 3" xfId="31118" xr:uid="{00000000-0005-0000-0000-00008E790000}"/>
    <cellStyle name="표준 5 4 4 2 3 2" xfId="31119" xr:uid="{00000000-0005-0000-0000-00008F790000}"/>
    <cellStyle name="표준 5 4 4 2 3 2 2" xfId="31120" xr:uid="{00000000-0005-0000-0000-000090790000}"/>
    <cellStyle name="표준 5 4 4 2 3 3" xfId="31121" xr:uid="{00000000-0005-0000-0000-000091790000}"/>
    <cellStyle name="표준 5 4 4 2 4" xfId="31122" xr:uid="{00000000-0005-0000-0000-000092790000}"/>
    <cellStyle name="표준 5 4 4 2 4 2" xfId="31123" xr:uid="{00000000-0005-0000-0000-000093790000}"/>
    <cellStyle name="표준 5 4 4 2 4 2 2" xfId="31124" xr:uid="{00000000-0005-0000-0000-000094790000}"/>
    <cellStyle name="표준 5 4 4 2 4 3" xfId="31125" xr:uid="{00000000-0005-0000-0000-000095790000}"/>
    <cellStyle name="표준 5 4 4 2 5" xfId="31126" xr:uid="{00000000-0005-0000-0000-000096790000}"/>
    <cellStyle name="표준 5 4 4 2 5 2" xfId="31127" xr:uid="{00000000-0005-0000-0000-000097790000}"/>
    <cellStyle name="표준 5 4 4 2 5 2 2" xfId="31128" xr:uid="{00000000-0005-0000-0000-000098790000}"/>
    <cellStyle name="표준 5 4 4 2 5 3" xfId="31129" xr:uid="{00000000-0005-0000-0000-000099790000}"/>
    <cellStyle name="표준 5 4 4 2 6" xfId="31130" xr:uid="{00000000-0005-0000-0000-00009A790000}"/>
    <cellStyle name="표준 5 4 4 2 6 2" xfId="31131" xr:uid="{00000000-0005-0000-0000-00009B790000}"/>
    <cellStyle name="표준 5 4 4 2 6 2 2" xfId="31132" xr:uid="{00000000-0005-0000-0000-00009C790000}"/>
    <cellStyle name="표준 5 4 4 2 6 3" xfId="31133" xr:uid="{00000000-0005-0000-0000-00009D790000}"/>
    <cellStyle name="표준 5 4 4 2 7" xfId="31134" xr:uid="{00000000-0005-0000-0000-00009E790000}"/>
    <cellStyle name="표준 5 4 4 2 7 2" xfId="31135" xr:uid="{00000000-0005-0000-0000-00009F790000}"/>
    <cellStyle name="표준 5 4 4 2 8" xfId="31136" xr:uid="{00000000-0005-0000-0000-0000A0790000}"/>
    <cellStyle name="표준 5 4 4 2 9" xfId="31137" xr:uid="{00000000-0005-0000-0000-0000A1790000}"/>
    <cellStyle name="표준 5 4 4 3" xfId="31138" xr:uid="{00000000-0005-0000-0000-0000A2790000}"/>
    <cellStyle name="표준 5 4 4 3 2" xfId="31139" xr:uid="{00000000-0005-0000-0000-0000A3790000}"/>
    <cellStyle name="표준 5 4 4 3 2 2" xfId="31140" xr:uid="{00000000-0005-0000-0000-0000A4790000}"/>
    <cellStyle name="표준 5 4 4 3 2 2 2" xfId="31141" xr:uid="{00000000-0005-0000-0000-0000A5790000}"/>
    <cellStyle name="표준 5 4 4 3 2 3" xfId="31142" xr:uid="{00000000-0005-0000-0000-0000A6790000}"/>
    <cellStyle name="표준 5 4 4 3 3" xfId="31143" xr:uid="{00000000-0005-0000-0000-0000A7790000}"/>
    <cellStyle name="표준 5 4 4 3 3 2" xfId="31144" xr:uid="{00000000-0005-0000-0000-0000A8790000}"/>
    <cellStyle name="표준 5 4 4 3 3 2 2" xfId="31145" xr:uid="{00000000-0005-0000-0000-0000A9790000}"/>
    <cellStyle name="표준 5 4 4 3 3 3" xfId="31146" xr:uid="{00000000-0005-0000-0000-0000AA790000}"/>
    <cellStyle name="표준 5 4 4 3 4" xfId="31147" xr:uid="{00000000-0005-0000-0000-0000AB790000}"/>
    <cellStyle name="표준 5 4 4 3 4 2" xfId="31148" xr:uid="{00000000-0005-0000-0000-0000AC790000}"/>
    <cellStyle name="표준 5 4 4 3 4 2 2" xfId="31149" xr:uid="{00000000-0005-0000-0000-0000AD790000}"/>
    <cellStyle name="표준 5 4 4 3 4 3" xfId="31150" xr:uid="{00000000-0005-0000-0000-0000AE790000}"/>
    <cellStyle name="표준 5 4 4 3 5" xfId="31151" xr:uid="{00000000-0005-0000-0000-0000AF790000}"/>
    <cellStyle name="표준 5 4 4 3 5 2" xfId="31152" xr:uid="{00000000-0005-0000-0000-0000B0790000}"/>
    <cellStyle name="표준 5 4 4 3 6" xfId="31153" xr:uid="{00000000-0005-0000-0000-0000B1790000}"/>
    <cellStyle name="표준 5 4 4 4" xfId="31154" xr:uid="{00000000-0005-0000-0000-0000B2790000}"/>
    <cellStyle name="표준 5 4 4 4 2" xfId="31155" xr:uid="{00000000-0005-0000-0000-0000B3790000}"/>
    <cellStyle name="표준 5 4 4 4 2 2" xfId="31156" xr:uid="{00000000-0005-0000-0000-0000B4790000}"/>
    <cellStyle name="표준 5 4 4 4 2 2 2" xfId="31157" xr:uid="{00000000-0005-0000-0000-0000B5790000}"/>
    <cellStyle name="표준 5 4 4 4 2 3" xfId="31158" xr:uid="{00000000-0005-0000-0000-0000B6790000}"/>
    <cellStyle name="표준 5 4 4 4 3" xfId="31159" xr:uid="{00000000-0005-0000-0000-0000B7790000}"/>
    <cellStyle name="표준 5 4 4 4 3 2" xfId="31160" xr:uid="{00000000-0005-0000-0000-0000B8790000}"/>
    <cellStyle name="표준 5 4 4 4 3 2 2" xfId="31161" xr:uid="{00000000-0005-0000-0000-0000B9790000}"/>
    <cellStyle name="표준 5 4 4 4 3 3" xfId="31162" xr:uid="{00000000-0005-0000-0000-0000BA790000}"/>
    <cellStyle name="표준 5 4 4 4 4" xfId="31163" xr:uid="{00000000-0005-0000-0000-0000BB790000}"/>
    <cellStyle name="표준 5 4 4 4 4 2" xfId="31164" xr:uid="{00000000-0005-0000-0000-0000BC790000}"/>
    <cellStyle name="표준 5 4 4 4 4 2 2" xfId="31165" xr:uid="{00000000-0005-0000-0000-0000BD790000}"/>
    <cellStyle name="표준 5 4 4 4 4 3" xfId="31166" xr:uid="{00000000-0005-0000-0000-0000BE790000}"/>
    <cellStyle name="표준 5 4 4 4 5" xfId="31167" xr:uid="{00000000-0005-0000-0000-0000BF790000}"/>
    <cellStyle name="표준 5 4 4 4 5 2" xfId="31168" xr:uid="{00000000-0005-0000-0000-0000C0790000}"/>
    <cellStyle name="표준 5 4 4 4 6" xfId="31169" xr:uid="{00000000-0005-0000-0000-0000C1790000}"/>
    <cellStyle name="표준 5 4 4 5" xfId="31170" xr:uid="{00000000-0005-0000-0000-0000C2790000}"/>
    <cellStyle name="표준 5 4 4 5 2" xfId="31171" xr:uid="{00000000-0005-0000-0000-0000C3790000}"/>
    <cellStyle name="표준 5 4 4 5 2 2" xfId="31172" xr:uid="{00000000-0005-0000-0000-0000C4790000}"/>
    <cellStyle name="표준 5 4 4 5 3" xfId="31173" xr:uid="{00000000-0005-0000-0000-0000C5790000}"/>
    <cellStyle name="표준 5 4 4 6" xfId="31174" xr:uid="{00000000-0005-0000-0000-0000C6790000}"/>
    <cellStyle name="표준 5 4 4 6 2" xfId="31175" xr:uid="{00000000-0005-0000-0000-0000C7790000}"/>
    <cellStyle name="표준 5 4 4 6 2 2" xfId="31176" xr:uid="{00000000-0005-0000-0000-0000C8790000}"/>
    <cellStyle name="표준 5 4 4 6 3" xfId="31177" xr:uid="{00000000-0005-0000-0000-0000C9790000}"/>
    <cellStyle name="표준 5 4 4 7" xfId="31178" xr:uid="{00000000-0005-0000-0000-0000CA790000}"/>
    <cellStyle name="표준 5 4 4 7 2" xfId="31179" xr:uid="{00000000-0005-0000-0000-0000CB790000}"/>
    <cellStyle name="표준 5 4 4 7 2 2" xfId="31180" xr:uid="{00000000-0005-0000-0000-0000CC790000}"/>
    <cellStyle name="표준 5 4 4 7 3" xfId="31181" xr:uid="{00000000-0005-0000-0000-0000CD790000}"/>
    <cellStyle name="표준 5 4 4 8" xfId="31182" xr:uid="{00000000-0005-0000-0000-0000CE790000}"/>
    <cellStyle name="표준 5 4 4 8 2" xfId="31183" xr:uid="{00000000-0005-0000-0000-0000CF790000}"/>
    <cellStyle name="표준 5 4 4 8 2 2" xfId="31184" xr:uid="{00000000-0005-0000-0000-0000D0790000}"/>
    <cellStyle name="표준 5 4 4 8 3" xfId="31185" xr:uid="{00000000-0005-0000-0000-0000D1790000}"/>
    <cellStyle name="표준 5 4 4 9" xfId="31186" xr:uid="{00000000-0005-0000-0000-0000D2790000}"/>
    <cellStyle name="표준 5 4 4 9 2" xfId="31187" xr:uid="{00000000-0005-0000-0000-0000D3790000}"/>
    <cellStyle name="표준 5 4 5" xfId="31188" xr:uid="{00000000-0005-0000-0000-0000D4790000}"/>
    <cellStyle name="표준 5 4 5 10" xfId="31189" xr:uid="{00000000-0005-0000-0000-0000D5790000}"/>
    <cellStyle name="표준 5 4 5 2" xfId="31190" xr:uid="{00000000-0005-0000-0000-0000D6790000}"/>
    <cellStyle name="표준 5 4 5 2 2" xfId="31191" xr:uid="{00000000-0005-0000-0000-0000D7790000}"/>
    <cellStyle name="표준 5 4 5 2 2 2" xfId="31192" xr:uid="{00000000-0005-0000-0000-0000D8790000}"/>
    <cellStyle name="표준 5 4 5 2 2 2 2" xfId="31193" xr:uid="{00000000-0005-0000-0000-0000D9790000}"/>
    <cellStyle name="표준 5 4 5 2 2 2 2 2" xfId="31194" xr:uid="{00000000-0005-0000-0000-0000DA790000}"/>
    <cellStyle name="표준 5 4 5 2 2 2 3" xfId="31195" xr:uid="{00000000-0005-0000-0000-0000DB790000}"/>
    <cellStyle name="표준 5 4 5 2 2 3" xfId="31196" xr:uid="{00000000-0005-0000-0000-0000DC790000}"/>
    <cellStyle name="표준 5 4 5 2 2 3 2" xfId="31197" xr:uid="{00000000-0005-0000-0000-0000DD790000}"/>
    <cellStyle name="표준 5 4 5 2 2 3 2 2" xfId="31198" xr:uid="{00000000-0005-0000-0000-0000DE790000}"/>
    <cellStyle name="표준 5 4 5 2 2 3 3" xfId="31199" xr:uid="{00000000-0005-0000-0000-0000DF790000}"/>
    <cellStyle name="표준 5 4 5 2 2 4" xfId="31200" xr:uid="{00000000-0005-0000-0000-0000E0790000}"/>
    <cellStyle name="표준 5 4 5 2 2 4 2" xfId="31201" xr:uid="{00000000-0005-0000-0000-0000E1790000}"/>
    <cellStyle name="표준 5 4 5 2 2 4 2 2" xfId="31202" xr:uid="{00000000-0005-0000-0000-0000E2790000}"/>
    <cellStyle name="표준 5 4 5 2 2 4 3" xfId="31203" xr:uid="{00000000-0005-0000-0000-0000E3790000}"/>
    <cellStyle name="표준 5 4 5 2 2 5" xfId="31204" xr:uid="{00000000-0005-0000-0000-0000E4790000}"/>
    <cellStyle name="표준 5 4 5 2 2 5 2" xfId="31205" xr:uid="{00000000-0005-0000-0000-0000E5790000}"/>
    <cellStyle name="표준 5 4 5 2 2 6" xfId="31206" xr:uid="{00000000-0005-0000-0000-0000E6790000}"/>
    <cellStyle name="표준 5 4 5 2 3" xfId="31207" xr:uid="{00000000-0005-0000-0000-0000E7790000}"/>
    <cellStyle name="표준 5 4 5 2 3 2" xfId="31208" xr:uid="{00000000-0005-0000-0000-0000E8790000}"/>
    <cellStyle name="표준 5 4 5 2 3 2 2" xfId="31209" xr:uid="{00000000-0005-0000-0000-0000E9790000}"/>
    <cellStyle name="표준 5 4 5 2 3 3" xfId="31210" xr:uid="{00000000-0005-0000-0000-0000EA790000}"/>
    <cellStyle name="표준 5 4 5 2 4" xfId="31211" xr:uid="{00000000-0005-0000-0000-0000EB790000}"/>
    <cellStyle name="표준 5 4 5 2 4 2" xfId="31212" xr:uid="{00000000-0005-0000-0000-0000EC790000}"/>
    <cellStyle name="표준 5 4 5 2 4 2 2" xfId="31213" xr:uid="{00000000-0005-0000-0000-0000ED790000}"/>
    <cellStyle name="표준 5 4 5 2 4 3" xfId="31214" xr:uid="{00000000-0005-0000-0000-0000EE790000}"/>
    <cellStyle name="표준 5 4 5 2 5" xfId="31215" xr:uid="{00000000-0005-0000-0000-0000EF790000}"/>
    <cellStyle name="표준 5 4 5 2 5 2" xfId="31216" xr:uid="{00000000-0005-0000-0000-0000F0790000}"/>
    <cellStyle name="표준 5 4 5 2 5 2 2" xfId="31217" xr:uid="{00000000-0005-0000-0000-0000F1790000}"/>
    <cellStyle name="표준 5 4 5 2 5 3" xfId="31218" xr:uid="{00000000-0005-0000-0000-0000F2790000}"/>
    <cellStyle name="표준 5 4 5 2 6" xfId="31219" xr:uid="{00000000-0005-0000-0000-0000F3790000}"/>
    <cellStyle name="표준 5 4 5 2 6 2" xfId="31220" xr:uid="{00000000-0005-0000-0000-0000F4790000}"/>
    <cellStyle name="표준 5 4 5 2 7" xfId="31221" xr:uid="{00000000-0005-0000-0000-0000F5790000}"/>
    <cellStyle name="표준 5 4 5 2 8" xfId="31222" xr:uid="{00000000-0005-0000-0000-0000F6790000}"/>
    <cellStyle name="표준 5 4 5 3" xfId="31223" xr:uid="{00000000-0005-0000-0000-0000F7790000}"/>
    <cellStyle name="표준 5 4 5 3 2" xfId="31224" xr:uid="{00000000-0005-0000-0000-0000F8790000}"/>
    <cellStyle name="표준 5 4 5 3 2 2" xfId="31225" xr:uid="{00000000-0005-0000-0000-0000F9790000}"/>
    <cellStyle name="표준 5 4 5 3 2 2 2" xfId="31226" xr:uid="{00000000-0005-0000-0000-0000FA790000}"/>
    <cellStyle name="표준 5 4 5 3 2 3" xfId="31227" xr:uid="{00000000-0005-0000-0000-0000FB790000}"/>
    <cellStyle name="표준 5 4 5 3 3" xfId="31228" xr:uid="{00000000-0005-0000-0000-0000FC790000}"/>
    <cellStyle name="표준 5 4 5 3 3 2" xfId="31229" xr:uid="{00000000-0005-0000-0000-0000FD790000}"/>
    <cellStyle name="표준 5 4 5 3 3 2 2" xfId="31230" xr:uid="{00000000-0005-0000-0000-0000FE790000}"/>
    <cellStyle name="표준 5 4 5 3 3 3" xfId="31231" xr:uid="{00000000-0005-0000-0000-0000FF790000}"/>
    <cellStyle name="표준 5 4 5 3 4" xfId="31232" xr:uid="{00000000-0005-0000-0000-0000007A0000}"/>
    <cellStyle name="표준 5 4 5 3 4 2" xfId="31233" xr:uid="{00000000-0005-0000-0000-0000017A0000}"/>
    <cellStyle name="표준 5 4 5 3 4 2 2" xfId="31234" xr:uid="{00000000-0005-0000-0000-0000027A0000}"/>
    <cellStyle name="표준 5 4 5 3 4 3" xfId="31235" xr:uid="{00000000-0005-0000-0000-0000037A0000}"/>
    <cellStyle name="표준 5 4 5 3 5" xfId="31236" xr:uid="{00000000-0005-0000-0000-0000047A0000}"/>
    <cellStyle name="표준 5 4 5 3 5 2" xfId="31237" xr:uid="{00000000-0005-0000-0000-0000057A0000}"/>
    <cellStyle name="표준 5 4 5 3 6" xfId="31238" xr:uid="{00000000-0005-0000-0000-0000067A0000}"/>
    <cellStyle name="표준 5 4 5 4" xfId="31239" xr:uid="{00000000-0005-0000-0000-0000077A0000}"/>
    <cellStyle name="표준 5 4 5 4 2" xfId="31240" xr:uid="{00000000-0005-0000-0000-0000087A0000}"/>
    <cellStyle name="표준 5 4 5 4 2 2" xfId="31241" xr:uid="{00000000-0005-0000-0000-0000097A0000}"/>
    <cellStyle name="표준 5 4 5 4 3" xfId="31242" xr:uid="{00000000-0005-0000-0000-00000A7A0000}"/>
    <cellStyle name="표준 5 4 5 5" xfId="31243" xr:uid="{00000000-0005-0000-0000-00000B7A0000}"/>
    <cellStyle name="표준 5 4 5 5 2" xfId="31244" xr:uid="{00000000-0005-0000-0000-00000C7A0000}"/>
    <cellStyle name="표준 5 4 5 5 2 2" xfId="31245" xr:uid="{00000000-0005-0000-0000-00000D7A0000}"/>
    <cellStyle name="표준 5 4 5 5 3" xfId="31246" xr:uid="{00000000-0005-0000-0000-00000E7A0000}"/>
    <cellStyle name="표준 5 4 5 6" xfId="31247" xr:uid="{00000000-0005-0000-0000-00000F7A0000}"/>
    <cellStyle name="표준 5 4 5 6 2" xfId="31248" xr:uid="{00000000-0005-0000-0000-0000107A0000}"/>
    <cellStyle name="표준 5 4 5 6 2 2" xfId="31249" xr:uid="{00000000-0005-0000-0000-0000117A0000}"/>
    <cellStyle name="표준 5 4 5 6 3" xfId="31250" xr:uid="{00000000-0005-0000-0000-0000127A0000}"/>
    <cellStyle name="표준 5 4 5 7" xfId="31251" xr:uid="{00000000-0005-0000-0000-0000137A0000}"/>
    <cellStyle name="표준 5 4 5 7 2" xfId="31252" xr:uid="{00000000-0005-0000-0000-0000147A0000}"/>
    <cellStyle name="표준 5 4 5 7 2 2" xfId="31253" xr:uid="{00000000-0005-0000-0000-0000157A0000}"/>
    <cellStyle name="표준 5 4 5 7 3" xfId="31254" xr:uid="{00000000-0005-0000-0000-0000167A0000}"/>
    <cellStyle name="표준 5 4 5 8" xfId="31255" xr:uid="{00000000-0005-0000-0000-0000177A0000}"/>
    <cellStyle name="표준 5 4 5 8 2" xfId="31256" xr:uid="{00000000-0005-0000-0000-0000187A0000}"/>
    <cellStyle name="표준 5 4 5 9" xfId="31257" xr:uid="{00000000-0005-0000-0000-0000197A0000}"/>
    <cellStyle name="표준 5 4 6" xfId="31258" xr:uid="{00000000-0005-0000-0000-00001A7A0000}"/>
    <cellStyle name="표준 5 4 6 2" xfId="31259" xr:uid="{00000000-0005-0000-0000-00001B7A0000}"/>
    <cellStyle name="표준 5 4 6 2 2" xfId="31260" xr:uid="{00000000-0005-0000-0000-00001C7A0000}"/>
    <cellStyle name="표준 5 4 6 2 2 2" xfId="31261" xr:uid="{00000000-0005-0000-0000-00001D7A0000}"/>
    <cellStyle name="표준 5 4 6 2 2 2 2" xfId="31262" xr:uid="{00000000-0005-0000-0000-00001E7A0000}"/>
    <cellStyle name="표준 5 4 6 2 2 3" xfId="31263" xr:uid="{00000000-0005-0000-0000-00001F7A0000}"/>
    <cellStyle name="표준 5 4 6 2 3" xfId="31264" xr:uid="{00000000-0005-0000-0000-0000207A0000}"/>
    <cellStyle name="표준 5 4 6 2 3 2" xfId="31265" xr:uid="{00000000-0005-0000-0000-0000217A0000}"/>
    <cellStyle name="표준 5 4 6 2 3 2 2" xfId="31266" xr:uid="{00000000-0005-0000-0000-0000227A0000}"/>
    <cellStyle name="표준 5 4 6 2 3 3" xfId="31267" xr:uid="{00000000-0005-0000-0000-0000237A0000}"/>
    <cellStyle name="표준 5 4 6 2 4" xfId="31268" xr:uid="{00000000-0005-0000-0000-0000247A0000}"/>
    <cellStyle name="표준 5 4 6 2 4 2" xfId="31269" xr:uid="{00000000-0005-0000-0000-0000257A0000}"/>
    <cellStyle name="표준 5 4 6 2 4 2 2" xfId="31270" xr:uid="{00000000-0005-0000-0000-0000267A0000}"/>
    <cellStyle name="표준 5 4 6 2 4 3" xfId="31271" xr:uid="{00000000-0005-0000-0000-0000277A0000}"/>
    <cellStyle name="표준 5 4 6 2 5" xfId="31272" xr:uid="{00000000-0005-0000-0000-0000287A0000}"/>
    <cellStyle name="표준 5 4 6 2 5 2" xfId="31273" xr:uid="{00000000-0005-0000-0000-0000297A0000}"/>
    <cellStyle name="표준 5 4 6 2 6" xfId="31274" xr:uid="{00000000-0005-0000-0000-00002A7A0000}"/>
    <cellStyle name="표준 5 4 6 3" xfId="31275" xr:uid="{00000000-0005-0000-0000-00002B7A0000}"/>
    <cellStyle name="표준 5 4 6 3 2" xfId="31276" xr:uid="{00000000-0005-0000-0000-00002C7A0000}"/>
    <cellStyle name="표준 5 4 6 3 2 2" xfId="31277" xr:uid="{00000000-0005-0000-0000-00002D7A0000}"/>
    <cellStyle name="표준 5 4 6 3 3" xfId="31278" xr:uid="{00000000-0005-0000-0000-00002E7A0000}"/>
    <cellStyle name="표준 5 4 6 4" xfId="31279" xr:uid="{00000000-0005-0000-0000-00002F7A0000}"/>
    <cellStyle name="표준 5 4 6 4 2" xfId="31280" xr:uid="{00000000-0005-0000-0000-0000307A0000}"/>
    <cellStyle name="표준 5 4 6 4 2 2" xfId="31281" xr:uid="{00000000-0005-0000-0000-0000317A0000}"/>
    <cellStyle name="표준 5 4 6 4 3" xfId="31282" xr:uid="{00000000-0005-0000-0000-0000327A0000}"/>
    <cellStyle name="표준 5 4 6 5" xfId="31283" xr:uid="{00000000-0005-0000-0000-0000337A0000}"/>
    <cellStyle name="표준 5 4 6 5 2" xfId="31284" xr:uid="{00000000-0005-0000-0000-0000347A0000}"/>
    <cellStyle name="표준 5 4 6 5 2 2" xfId="31285" xr:uid="{00000000-0005-0000-0000-0000357A0000}"/>
    <cellStyle name="표준 5 4 6 5 3" xfId="31286" xr:uid="{00000000-0005-0000-0000-0000367A0000}"/>
    <cellStyle name="표준 5 4 6 6" xfId="31287" xr:uid="{00000000-0005-0000-0000-0000377A0000}"/>
    <cellStyle name="표준 5 4 6 6 2" xfId="31288" xr:uid="{00000000-0005-0000-0000-0000387A0000}"/>
    <cellStyle name="표준 5 4 6 7" xfId="31289" xr:uid="{00000000-0005-0000-0000-0000397A0000}"/>
    <cellStyle name="표준 5 4 6 8" xfId="31290" xr:uid="{00000000-0005-0000-0000-00003A7A0000}"/>
    <cellStyle name="표준 5 4 7" xfId="31291" xr:uid="{00000000-0005-0000-0000-00003B7A0000}"/>
    <cellStyle name="표준 5 4 7 2" xfId="31292" xr:uid="{00000000-0005-0000-0000-00003C7A0000}"/>
    <cellStyle name="표준 5 4 7 2 2" xfId="31293" xr:uid="{00000000-0005-0000-0000-00003D7A0000}"/>
    <cellStyle name="표준 5 4 7 2 2 2" xfId="31294" xr:uid="{00000000-0005-0000-0000-00003E7A0000}"/>
    <cellStyle name="표준 5 4 7 2 3" xfId="31295" xr:uid="{00000000-0005-0000-0000-00003F7A0000}"/>
    <cellStyle name="표준 5 4 7 3" xfId="31296" xr:uid="{00000000-0005-0000-0000-0000407A0000}"/>
    <cellStyle name="표준 5 4 7 3 2" xfId="31297" xr:uid="{00000000-0005-0000-0000-0000417A0000}"/>
    <cellStyle name="표준 5 4 7 3 2 2" xfId="31298" xr:uid="{00000000-0005-0000-0000-0000427A0000}"/>
    <cellStyle name="표준 5 4 7 3 3" xfId="31299" xr:uid="{00000000-0005-0000-0000-0000437A0000}"/>
    <cellStyle name="표준 5 4 7 4" xfId="31300" xr:uid="{00000000-0005-0000-0000-0000447A0000}"/>
    <cellStyle name="표준 5 4 7 4 2" xfId="31301" xr:uid="{00000000-0005-0000-0000-0000457A0000}"/>
    <cellStyle name="표준 5 4 7 4 2 2" xfId="31302" xr:uid="{00000000-0005-0000-0000-0000467A0000}"/>
    <cellStyle name="표준 5 4 7 4 3" xfId="31303" xr:uid="{00000000-0005-0000-0000-0000477A0000}"/>
    <cellStyle name="표준 5 4 7 5" xfId="31304" xr:uid="{00000000-0005-0000-0000-0000487A0000}"/>
    <cellStyle name="표준 5 4 7 5 2" xfId="31305" xr:uid="{00000000-0005-0000-0000-0000497A0000}"/>
    <cellStyle name="표준 5 4 7 6" xfId="31306" xr:uid="{00000000-0005-0000-0000-00004A7A0000}"/>
    <cellStyle name="표준 5 4 8" xfId="31307" xr:uid="{00000000-0005-0000-0000-00004B7A0000}"/>
    <cellStyle name="표준 5 4 8 2" xfId="31308" xr:uid="{00000000-0005-0000-0000-00004C7A0000}"/>
    <cellStyle name="표준 5 4 8 2 2" xfId="31309" xr:uid="{00000000-0005-0000-0000-00004D7A0000}"/>
    <cellStyle name="표준 5 4 8 2 2 2" xfId="31310" xr:uid="{00000000-0005-0000-0000-00004E7A0000}"/>
    <cellStyle name="표준 5 4 8 2 3" xfId="31311" xr:uid="{00000000-0005-0000-0000-00004F7A0000}"/>
    <cellStyle name="표준 5 4 8 3" xfId="31312" xr:uid="{00000000-0005-0000-0000-0000507A0000}"/>
    <cellStyle name="표준 5 4 8 3 2" xfId="31313" xr:uid="{00000000-0005-0000-0000-0000517A0000}"/>
    <cellStyle name="표준 5 4 8 3 2 2" xfId="31314" xr:uid="{00000000-0005-0000-0000-0000527A0000}"/>
    <cellStyle name="표준 5 4 8 3 3" xfId="31315" xr:uid="{00000000-0005-0000-0000-0000537A0000}"/>
    <cellStyle name="표준 5 4 8 4" xfId="31316" xr:uid="{00000000-0005-0000-0000-0000547A0000}"/>
    <cellStyle name="표준 5 4 8 4 2" xfId="31317" xr:uid="{00000000-0005-0000-0000-0000557A0000}"/>
    <cellStyle name="표준 5 4 8 4 2 2" xfId="31318" xr:uid="{00000000-0005-0000-0000-0000567A0000}"/>
    <cellStyle name="표준 5 4 8 4 3" xfId="31319" xr:uid="{00000000-0005-0000-0000-0000577A0000}"/>
    <cellStyle name="표준 5 4 8 5" xfId="31320" xr:uid="{00000000-0005-0000-0000-0000587A0000}"/>
    <cellStyle name="표준 5 4 8 5 2" xfId="31321" xr:uid="{00000000-0005-0000-0000-0000597A0000}"/>
    <cellStyle name="표준 5 4 8 6" xfId="31322" xr:uid="{00000000-0005-0000-0000-00005A7A0000}"/>
    <cellStyle name="표준 5 4 9" xfId="31323" xr:uid="{00000000-0005-0000-0000-00005B7A0000}"/>
    <cellStyle name="표준 5 4 9 2" xfId="31324" xr:uid="{00000000-0005-0000-0000-00005C7A0000}"/>
    <cellStyle name="표준 5 4 9 2 2" xfId="31325" xr:uid="{00000000-0005-0000-0000-00005D7A0000}"/>
    <cellStyle name="표준 5 4 9 3" xfId="31326" xr:uid="{00000000-0005-0000-0000-00005E7A0000}"/>
    <cellStyle name="표준 5 5" xfId="31327" xr:uid="{00000000-0005-0000-0000-00005F7A0000}"/>
    <cellStyle name="표준 5 5 10" xfId="31328" xr:uid="{00000000-0005-0000-0000-0000607A0000}"/>
    <cellStyle name="표준 5 5 10 2" xfId="31329" xr:uid="{00000000-0005-0000-0000-0000617A0000}"/>
    <cellStyle name="표준 5 5 10 2 2" xfId="31330" xr:uid="{00000000-0005-0000-0000-0000627A0000}"/>
    <cellStyle name="표준 5 5 10 3" xfId="31331" xr:uid="{00000000-0005-0000-0000-0000637A0000}"/>
    <cellStyle name="표준 5 5 11" xfId="31332" xr:uid="{00000000-0005-0000-0000-0000647A0000}"/>
    <cellStyle name="표준 5 5 11 2" xfId="31333" xr:uid="{00000000-0005-0000-0000-0000657A0000}"/>
    <cellStyle name="표준 5 5 11 2 2" xfId="31334" xr:uid="{00000000-0005-0000-0000-0000667A0000}"/>
    <cellStyle name="표준 5 5 11 3" xfId="31335" xr:uid="{00000000-0005-0000-0000-0000677A0000}"/>
    <cellStyle name="표준 5 5 12" xfId="31336" xr:uid="{00000000-0005-0000-0000-0000687A0000}"/>
    <cellStyle name="표준 5 5 12 2" xfId="31337" xr:uid="{00000000-0005-0000-0000-0000697A0000}"/>
    <cellStyle name="표준 5 5 13" xfId="31338" xr:uid="{00000000-0005-0000-0000-00006A7A0000}"/>
    <cellStyle name="표준 5 5 14" xfId="31339" xr:uid="{00000000-0005-0000-0000-00006B7A0000}"/>
    <cellStyle name="표준 5 5 2" xfId="31340" xr:uid="{00000000-0005-0000-0000-00006C7A0000}"/>
    <cellStyle name="표준 5 5 2 10" xfId="31341" xr:uid="{00000000-0005-0000-0000-00006D7A0000}"/>
    <cellStyle name="표준 5 5 2 11" xfId="31342" xr:uid="{00000000-0005-0000-0000-00006E7A0000}"/>
    <cellStyle name="표준 5 5 2 2" xfId="31343" xr:uid="{00000000-0005-0000-0000-00006F7A0000}"/>
    <cellStyle name="표준 5 5 2 2 2" xfId="31344" xr:uid="{00000000-0005-0000-0000-0000707A0000}"/>
    <cellStyle name="표준 5 5 2 2 2 2" xfId="31345" xr:uid="{00000000-0005-0000-0000-0000717A0000}"/>
    <cellStyle name="표준 5 5 2 2 2 2 2" xfId="31346" xr:uid="{00000000-0005-0000-0000-0000727A0000}"/>
    <cellStyle name="표준 5 5 2 2 2 2 2 2" xfId="31347" xr:uid="{00000000-0005-0000-0000-0000737A0000}"/>
    <cellStyle name="표준 5 5 2 2 2 2 3" xfId="31348" xr:uid="{00000000-0005-0000-0000-0000747A0000}"/>
    <cellStyle name="표준 5 5 2 2 2 3" xfId="31349" xr:uid="{00000000-0005-0000-0000-0000757A0000}"/>
    <cellStyle name="표준 5 5 2 2 2 3 2" xfId="31350" xr:uid="{00000000-0005-0000-0000-0000767A0000}"/>
    <cellStyle name="표준 5 5 2 2 2 3 2 2" xfId="31351" xr:uid="{00000000-0005-0000-0000-0000777A0000}"/>
    <cellStyle name="표준 5 5 2 2 2 3 3" xfId="31352" xr:uid="{00000000-0005-0000-0000-0000787A0000}"/>
    <cellStyle name="표준 5 5 2 2 2 4" xfId="31353" xr:uid="{00000000-0005-0000-0000-0000797A0000}"/>
    <cellStyle name="표준 5 5 2 2 2 4 2" xfId="31354" xr:uid="{00000000-0005-0000-0000-00007A7A0000}"/>
    <cellStyle name="표준 5 5 2 2 2 4 2 2" xfId="31355" xr:uid="{00000000-0005-0000-0000-00007B7A0000}"/>
    <cellStyle name="표준 5 5 2 2 2 4 3" xfId="31356" xr:uid="{00000000-0005-0000-0000-00007C7A0000}"/>
    <cellStyle name="표준 5 5 2 2 2 5" xfId="31357" xr:uid="{00000000-0005-0000-0000-00007D7A0000}"/>
    <cellStyle name="표준 5 5 2 2 2 5 2" xfId="31358" xr:uid="{00000000-0005-0000-0000-00007E7A0000}"/>
    <cellStyle name="표준 5 5 2 2 2 6" xfId="31359" xr:uid="{00000000-0005-0000-0000-00007F7A0000}"/>
    <cellStyle name="표준 5 5 2 2 3" xfId="31360" xr:uid="{00000000-0005-0000-0000-0000807A0000}"/>
    <cellStyle name="표준 5 5 2 2 3 2" xfId="31361" xr:uid="{00000000-0005-0000-0000-0000817A0000}"/>
    <cellStyle name="표준 5 5 2 2 3 2 2" xfId="31362" xr:uid="{00000000-0005-0000-0000-0000827A0000}"/>
    <cellStyle name="표준 5 5 2 2 3 3" xfId="31363" xr:uid="{00000000-0005-0000-0000-0000837A0000}"/>
    <cellStyle name="표준 5 5 2 2 4" xfId="31364" xr:uid="{00000000-0005-0000-0000-0000847A0000}"/>
    <cellStyle name="표준 5 5 2 2 4 2" xfId="31365" xr:uid="{00000000-0005-0000-0000-0000857A0000}"/>
    <cellStyle name="표준 5 5 2 2 4 2 2" xfId="31366" xr:uid="{00000000-0005-0000-0000-0000867A0000}"/>
    <cellStyle name="표준 5 5 2 2 4 3" xfId="31367" xr:uid="{00000000-0005-0000-0000-0000877A0000}"/>
    <cellStyle name="표준 5 5 2 2 5" xfId="31368" xr:uid="{00000000-0005-0000-0000-0000887A0000}"/>
    <cellStyle name="표준 5 5 2 2 5 2" xfId="31369" xr:uid="{00000000-0005-0000-0000-0000897A0000}"/>
    <cellStyle name="표준 5 5 2 2 5 2 2" xfId="31370" xr:uid="{00000000-0005-0000-0000-00008A7A0000}"/>
    <cellStyle name="표준 5 5 2 2 5 3" xfId="31371" xr:uid="{00000000-0005-0000-0000-00008B7A0000}"/>
    <cellStyle name="표준 5 5 2 2 6" xfId="31372" xr:uid="{00000000-0005-0000-0000-00008C7A0000}"/>
    <cellStyle name="표준 5 5 2 2 6 2" xfId="31373" xr:uid="{00000000-0005-0000-0000-00008D7A0000}"/>
    <cellStyle name="표준 5 5 2 2 6 2 2" xfId="31374" xr:uid="{00000000-0005-0000-0000-00008E7A0000}"/>
    <cellStyle name="표준 5 5 2 2 6 3" xfId="31375" xr:uid="{00000000-0005-0000-0000-00008F7A0000}"/>
    <cellStyle name="표준 5 5 2 2 7" xfId="31376" xr:uid="{00000000-0005-0000-0000-0000907A0000}"/>
    <cellStyle name="표준 5 5 2 2 7 2" xfId="31377" xr:uid="{00000000-0005-0000-0000-0000917A0000}"/>
    <cellStyle name="표준 5 5 2 2 8" xfId="31378" xr:uid="{00000000-0005-0000-0000-0000927A0000}"/>
    <cellStyle name="표준 5 5 2 2 9" xfId="31379" xr:uid="{00000000-0005-0000-0000-0000937A0000}"/>
    <cellStyle name="표준 5 5 2 3" xfId="31380" xr:uid="{00000000-0005-0000-0000-0000947A0000}"/>
    <cellStyle name="표준 5 5 2 3 2" xfId="31381" xr:uid="{00000000-0005-0000-0000-0000957A0000}"/>
    <cellStyle name="표준 5 5 2 3 2 2" xfId="31382" xr:uid="{00000000-0005-0000-0000-0000967A0000}"/>
    <cellStyle name="표준 5 5 2 3 2 2 2" xfId="31383" xr:uid="{00000000-0005-0000-0000-0000977A0000}"/>
    <cellStyle name="표준 5 5 2 3 2 3" xfId="31384" xr:uid="{00000000-0005-0000-0000-0000987A0000}"/>
    <cellStyle name="표준 5 5 2 3 3" xfId="31385" xr:uid="{00000000-0005-0000-0000-0000997A0000}"/>
    <cellStyle name="표준 5 5 2 3 3 2" xfId="31386" xr:uid="{00000000-0005-0000-0000-00009A7A0000}"/>
    <cellStyle name="표준 5 5 2 3 3 2 2" xfId="31387" xr:uid="{00000000-0005-0000-0000-00009B7A0000}"/>
    <cellStyle name="표준 5 5 2 3 3 3" xfId="31388" xr:uid="{00000000-0005-0000-0000-00009C7A0000}"/>
    <cellStyle name="표준 5 5 2 3 4" xfId="31389" xr:uid="{00000000-0005-0000-0000-00009D7A0000}"/>
    <cellStyle name="표준 5 5 2 3 4 2" xfId="31390" xr:uid="{00000000-0005-0000-0000-00009E7A0000}"/>
    <cellStyle name="표준 5 5 2 3 4 2 2" xfId="31391" xr:uid="{00000000-0005-0000-0000-00009F7A0000}"/>
    <cellStyle name="표준 5 5 2 3 4 3" xfId="31392" xr:uid="{00000000-0005-0000-0000-0000A07A0000}"/>
    <cellStyle name="표준 5 5 2 3 5" xfId="31393" xr:uid="{00000000-0005-0000-0000-0000A17A0000}"/>
    <cellStyle name="표준 5 5 2 3 5 2" xfId="31394" xr:uid="{00000000-0005-0000-0000-0000A27A0000}"/>
    <cellStyle name="표준 5 5 2 3 6" xfId="31395" xr:uid="{00000000-0005-0000-0000-0000A37A0000}"/>
    <cellStyle name="표준 5 5 2 4" xfId="31396" xr:uid="{00000000-0005-0000-0000-0000A47A0000}"/>
    <cellStyle name="표준 5 5 2 4 2" xfId="31397" xr:uid="{00000000-0005-0000-0000-0000A57A0000}"/>
    <cellStyle name="표준 5 5 2 4 2 2" xfId="31398" xr:uid="{00000000-0005-0000-0000-0000A67A0000}"/>
    <cellStyle name="표준 5 5 2 4 2 2 2" xfId="31399" xr:uid="{00000000-0005-0000-0000-0000A77A0000}"/>
    <cellStyle name="표준 5 5 2 4 2 3" xfId="31400" xr:uid="{00000000-0005-0000-0000-0000A87A0000}"/>
    <cellStyle name="표준 5 5 2 4 3" xfId="31401" xr:uid="{00000000-0005-0000-0000-0000A97A0000}"/>
    <cellStyle name="표준 5 5 2 4 3 2" xfId="31402" xr:uid="{00000000-0005-0000-0000-0000AA7A0000}"/>
    <cellStyle name="표준 5 5 2 4 3 2 2" xfId="31403" xr:uid="{00000000-0005-0000-0000-0000AB7A0000}"/>
    <cellStyle name="표준 5 5 2 4 3 3" xfId="31404" xr:uid="{00000000-0005-0000-0000-0000AC7A0000}"/>
    <cellStyle name="표준 5 5 2 4 4" xfId="31405" xr:uid="{00000000-0005-0000-0000-0000AD7A0000}"/>
    <cellStyle name="표준 5 5 2 4 4 2" xfId="31406" xr:uid="{00000000-0005-0000-0000-0000AE7A0000}"/>
    <cellStyle name="표준 5 5 2 4 4 2 2" xfId="31407" xr:uid="{00000000-0005-0000-0000-0000AF7A0000}"/>
    <cellStyle name="표준 5 5 2 4 4 3" xfId="31408" xr:uid="{00000000-0005-0000-0000-0000B07A0000}"/>
    <cellStyle name="표준 5 5 2 4 5" xfId="31409" xr:uid="{00000000-0005-0000-0000-0000B17A0000}"/>
    <cellStyle name="표준 5 5 2 4 5 2" xfId="31410" xr:uid="{00000000-0005-0000-0000-0000B27A0000}"/>
    <cellStyle name="표준 5 5 2 4 6" xfId="31411" xr:uid="{00000000-0005-0000-0000-0000B37A0000}"/>
    <cellStyle name="표준 5 5 2 5" xfId="31412" xr:uid="{00000000-0005-0000-0000-0000B47A0000}"/>
    <cellStyle name="표준 5 5 2 5 2" xfId="31413" xr:uid="{00000000-0005-0000-0000-0000B57A0000}"/>
    <cellStyle name="표준 5 5 2 5 2 2" xfId="31414" xr:uid="{00000000-0005-0000-0000-0000B67A0000}"/>
    <cellStyle name="표준 5 5 2 5 3" xfId="31415" xr:uid="{00000000-0005-0000-0000-0000B77A0000}"/>
    <cellStyle name="표준 5 5 2 6" xfId="31416" xr:uid="{00000000-0005-0000-0000-0000B87A0000}"/>
    <cellStyle name="표준 5 5 2 6 2" xfId="31417" xr:uid="{00000000-0005-0000-0000-0000B97A0000}"/>
    <cellStyle name="표준 5 5 2 6 2 2" xfId="31418" xr:uid="{00000000-0005-0000-0000-0000BA7A0000}"/>
    <cellStyle name="표준 5 5 2 6 3" xfId="31419" xr:uid="{00000000-0005-0000-0000-0000BB7A0000}"/>
    <cellStyle name="표준 5 5 2 7" xfId="31420" xr:uid="{00000000-0005-0000-0000-0000BC7A0000}"/>
    <cellStyle name="표준 5 5 2 7 2" xfId="31421" xr:uid="{00000000-0005-0000-0000-0000BD7A0000}"/>
    <cellStyle name="표준 5 5 2 7 2 2" xfId="31422" xr:uid="{00000000-0005-0000-0000-0000BE7A0000}"/>
    <cellStyle name="표준 5 5 2 7 3" xfId="31423" xr:uid="{00000000-0005-0000-0000-0000BF7A0000}"/>
    <cellStyle name="표준 5 5 2 8" xfId="31424" xr:uid="{00000000-0005-0000-0000-0000C07A0000}"/>
    <cellStyle name="표준 5 5 2 8 2" xfId="31425" xr:uid="{00000000-0005-0000-0000-0000C17A0000}"/>
    <cellStyle name="표준 5 5 2 8 2 2" xfId="31426" xr:uid="{00000000-0005-0000-0000-0000C27A0000}"/>
    <cellStyle name="표준 5 5 2 8 3" xfId="31427" xr:uid="{00000000-0005-0000-0000-0000C37A0000}"/>
    <cellStyle name="표준 5 5 2 9" xfId="31428" xr:uid="{00000000-0005-0000-0000-0000C47A0000}"/>
    <cellStyle name="표준 5 5 2 9 2" xfId="31429" xr:uid="{00000000-0005-0000-0000-0000C57A0000}"/>
    <cellStyle name="표준 5 5 3" xfId="31430" xr:uid="{00000000-0005-0000-0000-0000C67A0000}"/>
    <cellStyle name="표준 5 5 3 10" xfId="31431" xr:uid="{00000000-0005-0000-0000-0000C77A0000}"/>
    <cellStyle name="표준 5 5 3 11" xfId="31432" xr:uid="{00000000-0005-0000-0000-0000C87A0000}"/>
    <cellStyle name="표준 5 5 3 2" xfId="31433" xr:uid="{00000000-0005-0000-0000-0000C97A0000}"/>
    <cellStyle name="표준 5 5 3 2 2" xfId="31434" xr:uid="{00000000-0005-0000-0000-0000CA7A0000}"/>
    <cellStyle name="표준 5 5 3 2 2 2" xfId="31435" xr:uid="{00000000-0005-0000-0000-0000CB7A0000}"/>
    <cellStyle name="표준 5 5 3 2 2 2 2" xfId="31436" xr:uid="{00000000-0005-0000-0000-0000CC7A0000}"/>
    <cellStyle name="표준 5 5 3 2 2 2 2 2" xfId="31437" xr:uid="{00000000-0005-0000-0000-0000CD7A0000}"/>
    <cellStyle name="표준 5 5 3 2 2 2 3" xfId="31438" xr:uid="{00000000-0005-0000-0000-0000CE7A0000}"/>
    <cellStyle name="표준 5 5 3 2 2 3" xfId="31439" xr:uid="{00000000-0005-0000-0000-0000CF7A0000}"/>
    <cellStyle name="표준 5 5 3 2 2 3 2" xfId="31440" xr:uid="{00000000-0005-0000-0000-0000D07A0000}"/>
    <cellStyle name="표준 5 5 3 2 2 3 2 2" xfId="31441" xr:uid="{00000000-0005-0000-0000-0000D17A0000}"/>
    <cellStyle name="표준 5 5 3 2 2 3 3" xfId="31442" xr:uid="{00000000-0005-0000-0000-0000D27A0000}"/>
    <cellStyle name="표준 5 5 3 2 2 4" xfId="31443" xr:uid="{00000000-0005-0000-0000-0000D37A0000}"/>
    <cellStyle name="표준 5 5 3 2 2 4 2" xfId="31444" xr:uid="{00000000-0005-0000-0000-0000D47A0000}"/>
    <cellStyle name="표준 5 5 3 2 2 4 2 2" xfId="31445" xr:uid="{00000000-0005-0000-0000-0000D57A0000}"/>
    <cellStyle name="표준 5 5 3 2 2 4 3" xfId="31446" xr:uid="{00000000-0005-0000-0000-0000D67A0000}"/>
    <cellStyle name="표준 5 5 3 2 2 5" xfId="31447" xr:uid="{00000000-0005-0000-0000-0000D77A0000}"/>
    <cellStyle name="표준 5 5 3 2 2 5 2" xfId="31448" xr:uid="{00000000-0005-0000-0000-0000D87A0000}"/>
    <cellStyle name="표준 5 5 3 2 2 6" xfId="31449" xr:uid="{00000000-0005-0000-0000-0000D97A0000}"/>
    <cellStyle name="표준 5 5 3 2 3" xfId="31450" xr:uid="{00000000-0005-0000-0000-0000DA7A0000}"/>
    <cellStyle name="표준 5 5 3 2 3 2" xfId="31451" xr:uid="{00000000-0005-0000-0000-0000DB7A0000}"/>
    <cellStyle name="표준 5 5 3 2 3 2 2" xfId="31452" xr:uid="{00000000-0005-0000-0000-0000DC7A0000}"/>
    <cellStyle name="표준 5 5 3 2 3 3" xfId="31453" xr:uid="{00000000-0005-0000-0000-0000DD7A0000}"/>
    <cellStyle name="표준 5 5 3 2 4" xfId="31454" xr:uid="{00000000-0005-0000-0000-0000DE7A0000}"/>
    <cellStyle name="표준 5 5 3 2 4 2" xfId="31455" xr:uid="{00000000-0005-0000-0000-0000DF7A0000}"/>
    <cellStyle name="표준 5 5 3 2 4 2 2" xfId="31456" xr:uid="{00000000-0005-0000-0000-0000E07A0000}"/>
    <cellStyle name="표준 5 5 3 2 4 3" xfId="31457" xr:uid="{00000000-0005-0000-0000-0000E17A0000}"/>
    <cellStyle name="표준 5 5 3 2 5" xfId="31458" xr:uid="{00000000-0005-0000-0000-0000E27A0000}"/>
    <cellStyle name="표준 5 5 3 2 5 2" xfId="31459" xr:uid="{00000000-0005-0000-0000-0000E37A0000}"/>
    <cellStyle name="표준 5 5 3 2 5 2 2" xfId="31460" xr:uid="{00000000-0005-0000-0000-0000E47A0000}"/>
    <cellStyle name="표준 5 5 3 2 5 3" xfId="31461" xr:uid="{00000000-0005-0000-0000-0000E57A0000}"/>
    <cellStyle name="표준 5 5 3 2 6" xfId="31462" xr:uid="{00000000-0005-0000-0000-0000E67A0000}"/>
    <cellStyle name="표준 5 5 3 2 6 2" xfId="31463" xr:uid="{00000000-0005-0000-0000-0000E77A0000}"/>
    <cellStyle name="표준 5 5 3 2 6 2 2" xfId="31464" xr:uid="{00000000-0005-0000-0000-0000E87A0000}"/>
    <cellStyle name="표준 5 5 3 2 6 3" xfId="31465" xr:uid="{00000000-0005-0000-0000-0000E97A0000}"/>
    <cellStyle name="표준 5 5 3 2 7" xfId="31466" xr:uid="{00000000-0005-0000-0000-0000EA7A0000}"/>
    <cellStyle name="표준 5 5 3 2 7 2" xfId="31467" xr:uid="{00000000-0005-0000-0000-0000EB7A0000}"/>
    <cellStyle name="표준 5 5 3 2 8" xfId="31468" xr:uid="{00000000-0005-0000-0000-0000EC7A0000}"/>
    <cellStyle name="표준 5 5 3 2 9" xfId="31469" xr:uid="{00000000-0005-0000-0000-0000ED7A0000}"/>
    <cellStyle name="표준 5 5 3 3" xfId="31470" xr:uid="{00000000-0005-0000-0000-0000EE7A0000}"/>
    <cellStyle name="표준 5 5 3 3 2" xfId="31471" xr:uid="{00000000-0005-0000-0000-0000EF7A0000}"/>
    <cellStyle name="표준 5 5 3 3 2 2" xfId="31472" xr:uid="{00000000-0005-0000-0000-0000F07A0000}"/>
    <cellStyle name="표준 5 5 3 3 2 2 2" xfId="31473" xr:uid="{00000000-0005-0000-0000-0000F17A0000}"/>
    <cellStyle name="표준 5 5 3 3 2 3" xfId="31474" xr:uid="{00000000-0005-0000-0000-0000F27A0000}"/>
    <cellStyle name="표준 5 5 3 3 3" xfId="31475" xr:uid="{00000000-0005-0000-0000-0000F37A0000}"/>
    <cellStyle name="표준 5 5 3 3 3 2" xfId="31476" xr:uid="{00000000-0005-0000-0000-0000F47A0000}"/>
    <cellStyle name="표준 5 5 3 3 3 2 2" xfId="31477" xr:uid="{00000000-0005-0000-0000-0000F57A0000}"/>
    <cellStyle name="표준 5 5 3 3 3 3" xfId="31478" xr:uid="{00000000-0005-0000-0000-0000F67A0000}"/>
    <cellStyle name="표준 5 5 3 3 4" xfId="31479" xr:uid="{00000000-0005-0000-0000-0000F77A0000}"/>
    <cellStyle name="표준 5 5 3 3 4 2" xfId="31480" xr:uid="{00000000-0005-0000-0000-0000F87A0000}"/>
    <cellStyle name="표준 5 5 3 3 4 2 2" xfId="31481" xr:uid="{00000000-0005-0000-0000-0000F97A0000}"/>
    <cellStyle name="표준 5 5 3 3 4 3" xfId="31482" xr:uid="{00000000-0005-0000-0000-0000FA7A0000}"/>
    <cellStyle name="표준 5 5 3 3 5" xfId="31483" xr:uid="{00000000-0005-0000-0000-0000FB7A0000}"/>
    <cellStyle name="표준 5 5 3 3 5 2" xfId="31484" xr:uid="{00000000-0005-0000-0000-0000FC7A0000}"/>
    <cellStyle name="표준 5 5 3 3 6" xfId="31485" xr:uid="{00000000-0005-0000-0000-0000FD7A0000}"/>
    <cellStyle name="표준 5 5 3 4" xfId="31486" xr:uid="{00000000-0005-0000-0000-0000FE7A0000}"/>
    <cellStyle name="표준 5 5 3 4 2" xfId="31487" xr:uid="{00000000-0005-0000-0000-0000FF7A0000}"/>
    <cellStyle name="표준 5 5 3 4 2 2" xfId="31488" xr:uid="{00000000-0005-0000-0000-0000007B0000}"/>
    <cellStyle name="표준 5 5 3 4 2 2 2" xfId="31489" xr:uid="{00000000-0005-0000-0000-0000017B0000}"/>
    <cellStyle name="표준 5 5 3 4 2 3" xfId="31490" xr:uid="{00000000-0005-0000-0000-0000027B0000}"/>
    <cellStyle name="표준 5 5 3 4 3" xfId="31491" xr:uid="{00000000-0005-0000-0000-0000037B0000}"/>
    <cellStyle name="표준 5 5 3 4 3 2" xfId="31492" xr:uid="{00000000-0005-0000-0000-0000047B0000}"/>
    <cellStyle name="표준 5 5 3 4 3 2 2" xfId="31493" xr:uid="{00000000-0005-0000-0000-0000057B0000}"/>
    <cellStyle name="표준 5 5 3 4 3 3" xfId="31494" xr:uid="{00000000-0005-0000-0000-0000067B0000}"/>
    <cellStyle name="표준 5 5 3 4 4" xfId="31495" xr:uid="{00000000-0005-0000-0000-0000077B0000}"/>
    <cellStyle name="표준 5 5 3 4 4 2" xfId="31496" xr:uid="{00000000-0005-0000-0000-0000087B0000}"/>
    <cellStyle name="표준 5 5 3 4 4 2 2" xfId="31497" xr:uid="{00000000-0005-0000-0000-0000097B0000}"/>
    <cellStyle name="표준 5 5 3 4 4 3" xfId="31498" xr:uid="{00000000-0005-0000-0000-00000A7B0000}"/>
    <cellStyle name="표준 5 5 3 4 5" xfId="31499" xr:uid="{00000000-0005-0000-0000-00000B7B0000}"/>
    <cellStyle name="표준 5 5 3 4 5 2" xfId="31500" xr:uid="{00000000-0005-0000-0000-00000C7B0000}"/>
    <cellStyle name="표준 5 5 3 4 6" xfId="31501" xr:uid="{00000000-0005-0000-0000-00000D7B0000}"/>
    <cellStyle name="표준 5 5 3 5" xfId="31502" xr:uid="{00000000-0005-0000-0000-00000E7B0000}"/>
    <cellStyle name="표준 5 5 3 5 2" xfId="31503" xr:uid="{00000000-0005-0000-0000-00000F7B0000}"/>
    <cellStyle name="표준 5 5 3 5 2 2" xfId="31504" xr:uid="{00000000-0005-0000-0000-0000107B0000}"/>
    <cellStyle name="표준 5 5 3 5 3" xfId="31505" xr:uid="{00000000-0005-0000-0000-0000117B0000}"/>
    <cellStyle name="표준 5 5 3 6" xfId="31506" xr:uid="{00000000-0005-0000-0000-0000127B0000}"/>
    <cellStyle name="표준 5 5 3 6 2" xfId="31507" xr:uid="{00000000-0005-0000-0000-0000137B0000}"/>
    <cellStyle name="표준 5 5 3 6 2 2" xfId="31508" xr:uid="{00000000-0005-0000-0000-0000147B0000}"/>
    <cellStyle name="표준 5 5 3 6 3" xfId="31509" xr:uid="{00000000-0005-0000-0000-0000157B0000}"/>
    <cellStyle name="표준 5 5 3 7" xfId="31510" xr:uid="{00000000-0005-0000-0000-0000167B0000}"/>
    <cellStyle name="표준 5 5 3 7 2" xfId="31511" xr:uid="{00000000-0005-0000-0000-0000177B0000}"/>
    <cellStyle name="표준 5 5 3 7 2 2" xfId="31512" xr:uid="{00000000-0005-0000-0000-0000187B0000}"/>
    <cellStyle name="표준 5 5 3 7 3" xfId="31513" xr:uid="{00000000-0005-0000-0000-0000197B0000}"/>
    <cellStyle name="표준 5 5 3 8" xfId="31514" xr:uid="{00000000-0005-0000-0000-00001A7B0000}"/>
    <cellStyle name="표준 5 5 3 8 2" xfId="31515" xr:uid="{00000000-0005-0000-0000-00001B7B0000}"/>
    <cellStyle name="표준 5 5 3 8 2 2" xfId="31516" xr:uid="{00000000-0005-0000-0000-00001C7B0000}"/>
    <cellStyle name="표준 5 5 3 8 3" xfId="31517" xr:uid="{00000000-0005-0000-0000-00001D7B0000}"/>
    <cellStyle name="표준 5 5 3 9" xfId="31518" xr:uid="{00000000-0005-0000-0000-00001E7B0000}"/>
    <cellStyle name="표준 5 5 3 9 2" xfId="31519" xr:uid="{00000000-0005-0000-0000-00001F7B0000}"/>
    <cellStyle name="표준 5 5 4" xfId="31520" xr:uid="{00000000-0005-0000-0000-0000207B0000}"/>
    <cellStyle name="표준 5 5 4 10" xfId="31521" xr:uid="{00000000-0005-0000-0000-0000217B0000}"/>
    <cellStyle name="표준 5 5 4 2" xfId="31522" xr:uid="{00000000-0005-0000-0000-0000227B0000}"/>
    <cellStyle name="표준 5 5 4 2 2" xfId="31523" xr:uid="{00000000-0005-0000-0000-0000237B0000}"/>
    <cellStyle name="표준 5 5 4 2 2 2" xfId="31524" xr:uid="{00000000-0005-0000-0000-0000247B0000}"/>
    <cellStyle name="표준 5 5 4 2 2 2 2" xfId="31525" xr:uid="{00000000-0005-0000-0000-0000257B0000}"/>
    <cellStyle name="표준 5 5 4 2 2 2 2 2" xfId="31526" xr:uid="{00000000-0005-0000-0000-0000267B0000}"/>
    <cellStyle name="표준 5 5 4 2 2 2 3" xfId="31527" xr:uid="{00000000-0005-0000-0000-0000277B0000}"/>
    <cellStyle name="표준 5 5 4 2 2 3" xfId="31528" xr:uid="{00000000-0005-0000-0000-0000287B0000}"/>
    <cellStyle name="표준 5 5 4 2 2 3 2" xfId="31529" xr:uid="{00000000-0005-0000-0000-0000297B0000}"/>
    <cellStyle name="표준 5 5 4 2 2 3 2 2" xfId="31530" xr:uid="{00000000-0005-0000-0000-00002A7B0000}"/>
    <cellStyle name="표준 5 5 4 2 2 3 3" xfId="31531" xr:uid="{00000000-0005-0000-0000-00002B7B0000}"/>
    <cellStyle name="표준 5 5 4 2 2 4" xfId="31532" xr:uid="{00000000-0005-0000-0000-00002C7B0000}"/>
    <cellStyle name="표준 5 5 4 2 2 4 2" xfId="31533" xr:uid="{00000000-0005-0000-0000-00002D7B0000}"/>
    <cellStyle name="표준 5 5 4 2 2 4 2 2" xfId="31534" xr:uid="{00000000-0005-0000-0000-00002E7B0000}"/>
    <cellStyle name="표준 5 5 4 2 2 4 3" xfId="31535" xr:uid="{00000000-0005-0000-0000-00002F7B0000}"/>
    <cellStyle name="표준 5 5 4 2 2 5" xfId="31536" xr:uid="{00000000-0005-0000-0000-0000307B0000}"/>
    <cellStyle name="표준 5 5 4 2 2 5 2" xfId="31537" xr:uid="{00000000-0005-0000-0000-0000317B0000}"/>
    <cellStyle name="표준 5 5 4 2 2 6" xfId="31538" xr:uid="{00000000-0005-0000-0000-0000327B0000}"/>
    <cellStyle name="표준 5 5 4 2 3" xfId="31539" xr:uid="{00000000-0005-0000-0000-0000337B0000}"/>
    <cellStyle name="표준 5 5 4 2 3 2" xfId="31540" xr:uid="{00000000-0005-0000-0000-0000347B0000}"/>
    <cellStyle name="표준 5 5 4 2 3 2 2" xfId="31541" xr:uid="{00000000-0005-0000-0000-0000357B0000}"/>
    <cellStyle name="표준 5 5 4 2 3 3" xfId="31542" xr:uid="{00000000-0005-0000-0000-0000367B0000}"/>
    <cellStyle name="표준 5 5 4 2 4" xfId="31543" xr:uid="{00000000-0005-0000-0000-0000377B0000}"/>
    <cellStyle name="표준 5 5 4 2 4 2" xfId="31544" xr:uid="{00000000-0005-0000-0000-0000387B0000}"/>
    <cellStyle name="표준 5 5 4 2 4 2 2" xfId="31545" xr:uid="{00000000-0005-0000-0000-0000397B0000}"/>
    <cellStyle name="표준 5 5 4 2 4 3" xfId="31546" xr:uid="{00000000-0005-0000-0000-00003A7B0000}"/>
    <cellStyle name="표준 5 5 4 2 5" xfId="31547" xr:uid="{00000000-0005-0000-0000-00003B7B0000}"/>
    <cellStyle name="표준 5 5 4 2 5 2" xfId="31548" xr:uid="{00000000-0005-0000-0000-00003C7B0000}"/>
    <cellStyle name="표준 5 5 4 2 5 2 2" xfId="31549" xr:uid="{00000000-0005-0000-0000-00003D7B0000}"/>
    <cellStyle name="표준 5 5 4 2 5 3" xfId="31550" xr:uid="{00000000-0005-0000-0000-00003E7B0000}"/>
    <cellStyle name="표준 5 5 4 2 6" xfId="31551" xr:uid="{00000000-0005-0000-0000-00003F7B0000}"/>
    <cellStyle name="표준 5 5 4 2 6 2" xfId="31552" xr:uid="{00000000-0005-0000-0000-0000407B0000}"/>
    <cellStyle name="표준 5 5 4 2 7" xfId="31553" xr:uid="{00000000-0005-0000-0000-0000417B0000}"/>
    <cellStyle name="표준 5 5 4 2 8" xfId="31554" xr:uid="{00000000-0005-0000-0000-0000427B0000}"/>
    <cellStyle name="표준 5 5 4 3" xfId="31555" xr:uid="{00000000-0005-0000-0000-0000437B0000}"/>
    <cellStyle name="표준 5 5 4 3 2" xfId="31556" xr:uid="{00000000-0005-0000-0000-0000447B0000}"/>
    <cellStyle name="표준 5 5 4 3 2 2" xfId="31557" xr:uid="{00000000-0005-0000-0000-0000457B0000}"/>
    <cellStyle name="표준 5 5 4 3 2 2 2" xfId="31558" xr:uid="{00000000-0005-0000-0000-0000467B0000}"/>
    <cellStyle name="표준 5 5 4 3 2 3" xfId="31559" xr:uid="{00000000-0005-0000-0000-0000477B0000}"/>
    <cellStyle name="표준 5 5 4 3 3" xfId="31560" xr:uid="{00000000-0005-0000-0000-0000487B0000}"/>
    <cellStyle name="표준 5 5 4 3 3 2" xfId="31561" xr:uid="{00000000-0005-0000-0000-0000497B0000}"/>
    <cellStyle name="표준 5 5 4 3 3 2 2" xfId="31562" xr:uid="{00000000-0005-0000-0000-00004A7B0000}"/>
    <cellStyle name="표준 5 5 4 3 3 3" xfId="31563" xr:uid="{00000000-0005-0000-0000-00004B7B0000}"/>
    <cellStyle name="표준 5 5 4 3 4" xfId="31564" xr:uid="{00000000-0005-0000-0000-00004C7B0000}"/>
    <cellStyle name="표준 5 5 4 3 4 2" xfId="31565" xr:uid="{00000000-0005-0000-0000-00004D7B0000}"/>
    <cellStyle name="표준 5 5 4 3 4 2 2" xfId="31566" xr:uid="{00000000-0005-0000-0000-00004E7B0000}"/>
    <cellStyle name="표준 5 5 4 3 4 3" xfId="31567" xr:uid="{00000000-0005-0000-0000-00004F7B0000}"/>
    <cellStyle name="표준 5 5 4 3 5" xfId="31568" xr:uid="{00000000-0005-0000-0000-0000507B0000}"/>
    <cellStyle name="표준 5 5 4 3 5 2" xfId="31569" xr:uid="{00000000-0005-0000-0000-0000517B0000}"/>
    <cellStyle name="표준 5 5 4 3 6" xfId="31570" xr:uid="{00000000-0005-0000-0000-0000527B0000}"/>
    <cellStyle name="표준 5 5 4 4" xfId="31571" xr:uid="{00000000-0005-0000-0000-0000537B0000}"/>
    <cellStyle name="표준 5 5 4 4 2" xfId="31572" xr:uid="{00000000-0005-0000-0000-0000547B0000}"/>
    <cellStyle name="표준 5 5 4 4 2 2" xfId="31573" xr:uid="{00000000-0005-0000-0000-0000557B0000}"/>
    <cellStyle name="표준 5 5 4 4 3" xfId="31574" xr:uid="{00000000-0005-0000-0000-0000567B0000}"/>
    <cellStyle name="표준 5 5 4 5" xfId="31575" xr:uid="{00000000-0005-0000-0000-0000577B0000}"/>
    <cellStyle name="표준 5 5 4 5 2" xfId="31576" xr:uid="{00000000-0005-0000-0000-0000587B0000}"/>
    <cellStyle name="표준 5 5 4 5 2 2" xfId="31577" xr:uid="{00000000-0005-0000-0000-0000597B0000}"/>
    <cellStyle name="표준 5 5 4 5 3" xfId="31578" xr:uid="{00000000-0005-0000-0000-00005A7B0000}"/>
    <cellStyle name="표준 5 5 4 6" xfId="31579" xr:uid="{00000000-0005-0000-0000-00005B7B0000}"/>
    <cellStyle name="표준 5 5 4 6 2" xfId="31580" xr:uid="{00000000-0005-0000-0000-00005C7B0000}"/>
    <cellStyle name="표준 5 5 4 6 2 2" xfId="31581" xr:uid="{00000000-0005-0000-0000-00005D7B0000}"/>
    <cellStyle name="표준 5 5 4 6 3" xfId="31582" xr:uid="{00000000-0005-0000-0000-00005E7B0000}"/>
    <cellStyle name="표준 5 5 4 7" xfId="31583" xr:uid="{00000000-0005-0000-0000-00005F7B0000}"/>
    <cellStyle name="표준 5 5 4 7 2" xfId="31584" xr:uid="{00000000-0005-0000-0000-0000607B0000}"/>
    <cellStyle name="표준 5 5 4 7 2 2" xfId="31585" xr:uid="{00000000-0005-0000-0000-0000617B0000}"/>
    <cellStyle name="표준 5 5 4 7 3" xfId="31586" xr:uid="{00000000-0005-0000-0000-0000627B0000}"/>
    <cellStyle name="표준 5 5 4 8" xfId="31587" xr:uid="{00000000-0005-0000-0000-0000637B0000}"/>
    <cellStyle name="표준 5 5 4 8 2" xfId="31588" xr:uid="{00000000-0005-0000-0000-0000647B0000}"/>
    <cellStyle name="표준 5 5 4 9" xfId="31589" xr:uid="{00000000-0005-0000-0000-0000657B0000}"/>
    <cellStyle name="표준 5 5 5" xfId="31590" xr:uid="{00000000-0005-0000-0000-0000667B0000}"/>
    <cellStyle name="표준 5 5 5 2" xfId="31591" xr:uid="{00000000-0005-0000-0000-0000677B0000}"/>
    <cellStyle name="표준 5 5 5 2 2" xfId="31592" xr:uid="{00000000-0005-0000-0000-0000687B0000}"/>
    <cellStyle name="표준 5 5 5 2 2 2" xfId="31593" xr:uid="{00000000-0005-0000-0000-0000697B0000}"/>
    <cellStyle name="표준 5 5 5 2 2 2 2" xfId="31594" xr:uid="{00000000-0005-0000-0000-00006A7B0000}"/>
    <cellStyle name="표준 5 5 5 2 2 3" xfId="31595" xr:uid="{00000000-0005-0000-0000-00006B7B0000}"/>
    <cellStyle name="표준 5 5 5 2 3" xfId="31596" xr:uid="{00000000-0005-0000-0000-00006C7B0000}"/>
    <cellStyle name="표준 5 5 5 2 3 2" xfId="31597" xr:uid="{00000000-0005-0000-0000-00006D7B0000}"/>
    <cellStyle name="표준 5 5 5 2 3 2 2" xfId="31598" xr:uid="{00000000-0005-0000-0000-00006E7B0000}"/>
    <cellStyle name="표준 5 5 5 2 3 3" xfId="31599" xr:uid="{00000000-0005-0000-0000-00006F7B0000}"/>
    <cellStyle name="표준 5 5 5 2 4" xfId="31600" xr:uid="{00000000-0005-0000-0000-0000707B0000}"/>
    <cellStyle name="표준 5 5 5 2 4 2" xfId="31601" xr:uid="{00000000-0005-0000-0000-0000717B0000}"/>
    <cellStyle name="표준 5 5 5 2 4 2 2" xfId="31602" xr:uid="{00000000-0005-0000-0000-0000727B0000}"/>
    <cellStyle name="표준 5 5 5 2 4 3" xfId="31603" xr:uid="{00000000-0005-0000-0000-0000737B0000}"/>
    <cellStyle name="표준 5 5 5 2 5" xfId="31604" xr:uid="{00000000-0005-0000-0000-0000747B0000}"/>
    <cellStyle name="표준 5 5 5 2 5 2" xfId="31605" xr:uid="{00000000-0005-0000-0000-0000757B0000}"/>
    <cellStyle name="표준 5 5 5 2 6" xfId="31606" xr:uid="{00000000-0005-0000-0000-0000767B0000}"/>
    <cellStyle name="표준 5 5 5 3" xfId="31607" xr:uid="{00000000-0005-0000-0000-0000777B0000}"/>
    <cellStyle name="표준 5 5 5 3 2" xfId="31608" xr:uid="{00000000-0005-0000-0000-0000787B0000}"/>
    <cellStyle name="표준 5 5 5 3 2 2" xfId="31609" xr:uid="{00000000-0005-0000-0000-0000797B0000}"/>
    <cellStyle name="표준 5 5 5 3 3" xfId="31610" xr:uid="{00000000-0005-0000-0000-00007A7B0000}"/>
    <cellStyle name="표준 5 5 5 4" xfId="31611" xr:uid="{00000000-0005-0000-0000-00007B7B0000}"/>
    <cellStyle name="표준 5 5 5 4 2" xfId="31612" xr:uid="{00000000-0005-0000-0000-00007C7B0000}"/>
    <cellStyle name="표준 5 5 5 4 2 2" xfId="31613" xr:uid="{00000000-0005-0000-0000-00007D7B0000}"/>
    <cellStyle name="표준 5 5 5 4 3" xfId="31614" xr:uid="{00000000-0005-0000-0000-00007E7B0000}"/>
    <cellStyle name="표준 5 5 5 5" xfId="31615" xr:uid="{00000000-0005-0000-0000-00007F7B0000}"/>
    <cellStyle name="표준 5 5 5 5 2" xfId="31616" xr:uid="{00000000-0005-0000-0000-0000807B0000}"/>
    <cellStyle name="표준 5 5 5 5 2 2" xfId="31617" xr:uid="{00000000-0005-0000-0000-0000817B0000}"/>
    <cellStyle name="표준 5 5 5 5 3" xfId="31618" xr:uid="{00000000-0005-0000-0000-0000827B0000}"/>
    <cellStyle name="표준 5 5 5 6" xfId="31619" xr:uid="{00000000-0005-0000-0000-0000837B0000}"/>
    <cellStyle name="표준 5 5 5 6 2" xfId="31620" xr:uid="{00000000-0005-0000-0000-0000847B0000}"/>
    <cellStyle name="표준 5 5 5 7" xfId="31621" xr:uid="{00000000-0005-0000-0000-0000857B0000}"/>
    <cellStyle name="표준 5 5 5 8" xfId="31622" xr:uid="{00000000-0005-0000-0000-0000867B0000}"/>
    <cellStyle name="표준 5 5 6" xfId="31623" xr:uid="{00000000-0005-0000-0000-0000877B0000}"/>
    <cellStyle name="표준 5 5 6 2" xfId="31624" xr:uid="{00000000-0005-0000-0000-0000887B0000}"/>
    <cellStyle name="표준 5 5 6 2 2" xfId="31625" xr:uid="{00000000-0005-0000-0000-0000897B0000}"/>
    <cellStyle name="표준 5 5 6 2 2 2" xfId="31626" xr:uid="{00000000-0005-0000-0000-00008A7B0000}"/>
    <cellStyle name="표준 5 5 6 2 3" xfId="31627" xr:uid="{00000000-0005-0000-0000-00008B7B0000}"/>
    <cellStyle name="표준 5 5 6 3" xfId="31628" xr:uid="{00000000-0005-0000-0000-00008C7B0000}"/>
    <cellStyle name="표준 5 5 6 3 2" xfId="31629" xr:uid="{00000000-0005-0000-0000-00008D7B0000}"/>
    <cellStyle name="표준 5 5 6 3 2 2" xfId="31630" xr:uid="{00000000-0005-0000-0000-00008E7B0000}"/>
    <cellStyle name="표준 5 5 6 3 3" xfId="31631" xr:uid="{00000000-0005-0000-0000-00008F7B0000}"/>
    <cellStyle name="표준 5 5 6 4" xfId="31632" xr:uid="{00000000-0005-0000-0000-0000907B0000}"/>
    <cellStyle name="표준 5 5 6 4 2" xfId="31633" xr:uid="{00000000-0005-0000-0000-0000917B0000}"/>
    <cellStyle name="표준 5 5 6 4 2 2" xfId="31634" xr:uid="{00000000-0005-0000-0000-0000927B0000}"/>
    <cellStyle name="표준 5 5 6 4 3" xfId="31635" xr:uid="{00000000-0005-0000-0000-0000937B0000}"/>
    <cellStyle name="표준 5 5 6 5" xfId="31636" xr:uid="{00000000-0005-0000-0000-0000947B0000}"/>
    <cellStyle name="표준 5 5 6 5 2" xfId="31637" xr:uid="{00000000-0005-0000-0000-0000957B0000}"/>
    <cellStyle name="표준 5 5 6 6" xfId="31638" xr:uid="{00000000-0005-0000-0000-0000967B0000}"/>
    <cellStyle name="표준 5 5 7" xfId="31639" xr:uid="{00000000-0005-0000-0000-0000977B0000}"/>
    <cellStyle name="표준 5 5 7 2" xfId="31640" xr:uid="{00000000-0005-0000-0000-0000987B0000}"/>
    <cellStyle name="표준 5 5 7 2 2" xfId="31641" xr:uid="{00000000-0005-0000-0000-0000997B0000}"/>
    <cellStyle name="표준 5 5 7 2 2 2" xfId="31642" xr:uid="{00000000-0005-0000-0000-00009A7B0000}"/>
    <cellStyle name="표준 5 5 7 2 3" xfId="31643" xr:uid="{00000000-0005-0000-0000-00009B7B0000}"/>
    <cellStyle name="표준 5 5 7 3" xfId="31644" xr:uid="{00000000-0005-0000-0000-00009C7B0000}"/>
    <cellStyle name="표준 5 5 7 3 2" xfId="31645" xr:uid="{00000000-0005-0000-0000-00009D7B0000}"/>
    <cellStyle name="표준 5 5 7 3 2 2" xfId="31646" xr:uid="{00000000-0005-0000-0000-00009E7B0000}"/>
    <cellStyle name="표준 5 5 7 3 3" xfId="31647" xr:uid="{00000000-0005-0000-0000-00009F7B0000}"/>
    <cellStyle name="표준 5 5 7 4" xfId="31648" xr:uid="{00000000-0005-0000-0000-0000A07B0000}"/>
    <cellStyle name="표준 5 5 7 4 2" xfId="31649" xr:uid="{00000000-0005-0000-0000-0000A17B0000}"/>
    <cellStyle name="표준 5 5 7 4 2 2" xfId="31650" xr:uid="{00000000-0005-0000-0000-0000A27B0000}"/>
    <cellStyle name="표준 5 5 7 4 3" xfId="31651" xr:uid="{00000000-0005-0000-0000-0000A37B0000}"/>
    <cellStyle name="표준 5 5 7 5" xfId="31652" xr:uid="{00000000-0005-0000-0000-0000A47B0000}"/>
    <cellStyle name="표준 5 5 7 5 2" xfId="31653" xr:uid="{00000000-0005-0000-0000-0000A57B0000}"/>
    <cellStyle name="표준 5 5 7 6" xfId="31654" xr:uid="{00000000-0005-0000-0000-0000A67B0000}"/>
    <cellStyle name="표준 5 5 8" xfId="31655" xr:uid="{00000000-0005-0000-0000-0000A77B0000}"/>
    <cellStyle name="표준 5 5 8 2" xfId="31656" xr:uid="{00000000-0005-0000-0000-0000A87B0000}"/>
    <cellStyle name="표준 5 5 8 2 2" xfId="31657" xr:uid="{00000000-0005-0000-0000-0000A97B0000}"/>
    <cellStyle name="표준 5 5 8 3" xfId="31658" xr:uid="{00000000-0005-0000-0000-0000AA7B0000}"/>
    <cellStyle name="표준 5 5 9" xfId="31659" xr:uid="{00000000-0005-0000-0000-0000AB7B0000}"/>
    <cellStyle name="표준 5 5 9 2" xfId="31660" xr:uid="{00000000-0005-0000-0000-0000AC7B0000}"/>
    <cellStyle name="표준 5 5 9 2 2" xfId="31661" xr:uid="{00000000-0005-0000-0000-0000AD7B0000}"/>
    <cellStyle name="표준 5 5 9 3" xfId="31662" xr:uid="{00000000-0005-0000-0000-0000AE7B0000}"/>
    <cellStyle name="표준 5 6" xfId="31663" xr:uid="{00000000-0005-0000-0000-0000AF7B0000}"/>
    <cellStyle name="표준 5 6 10" xfId="31664" xr:uid="{00000000-0005-0000-0000-0000B07B0000}"/>
    <cellStyle name="표준 5 6 10 2" xfId="31665" xr:uid="{00000000-0005-0000-0000-0000B17B0000}"/>
    <cellStyle name="표준 5 6 10 2 2" xfId="31666" xr:uid="{00000000-0005-0000-0000-0000B27B0000}"/>
    <cellStyle name="표준 5 6 10 3" xfId="31667" xr:uid="{00000000-0005-0000-0000-0000B37B0000}"/>
    <cellStyle name="표준 5 6 11" xfId="31668" xr:uid="{00000000-0005-0000-0000-0000B47B0000}"/>
    <cellStyle name="표준 5 6 11 2" xfId="31669" xr:uid="{00000000-0005-0000-0000-0000B57B0000}"/>
    <cellStyle name="표준 5 6 11 2 2" xfId="31670" xr:uid="{00000000-0005-0000-0000-0000B67B0000}"/>
    <cellStyle name="표준 5 6 11 3" xfId="31671" xr:uid="{00000000-0005-0000-0000-0000B77B0000}"/>
    <cellStyle name="표준 5 6 12" xfId="31672" xr:uid="{00000000-0005-0000-0000-0000B87B0000}"/>
    <cellStyle name="표준 5 6 12 2" xfId="31673" xr:uid="{00000000-0005-0000-0000-0000B97B0000}"/>
    <cellStyle name="표준 5 6 13" xfId="31674" xr:uid="{00000000-0005-0000-0000-0000BA7B0000}"/>
    <cellStyle name="표준 5 6 14" xfId="31675" xr:uid="{00000000-0005-0000-0000-0000BB7B0000}"/>
    <cellStyle name="표준 5 6 2" xfId="31676" xr:uid="{00000000-0005-0000-0000-0000BC7B0000}"/>
    <cellStyle name="표준 5 6 2 10" xfId="31677" xr:uid="{00000000-0005-0000-0000-0000BD7B0000}"/>
    <cellStyle name="표준 5 6 2 11" xfId="31678" xr:uid="{00000000-0005-0000-0000-0000BE7B0000}"/>
    <cellStyle name="표준 5 6 2 2" xfId="31679" xr:uid="{00000000-0005-0000-0000-0000BF7B0000}"/>
    <cellStyle name="표준 5 6 2 2 2" xfId="31680" xr:uid="{00000000-0005-0000-0000-0000C07B0000}"/>
    <cellStyle name="표준 5 6 2 2 2 2" xfId="31681" xr:uid="{00000000-0005-0000-0000-0000C17B0000}"/>
    <cellStyle name="표준 5 6 2 2 2 2 2" xfId="31682" xr:uid="{00000000-0005-0000-0000-0000C27B0000}"/>
    <cellStyle name="표준 5 6 2 2 2 2 2 2" xfId="31683" xr:uid="{00000000-0005-0000-0000-0000C37B0000}"/>
    <cellStyle name="표준 5 6 2 2 2 2 3" xfId="31684" xr:uid="{00000000-0005-0000-0000-0000C47B0000}"/>
    <cellStyle name="표준 5 6 2 2 2 3" xfId="31685" xr:uid="{00000000-0005-0000-0000-0000C57B0000}"/>
    <cellStyle name="표준 5 6 2 2 2 3 2" xfId="31686" xr:uid="{00000000-0005-0000-0000-0000C67B0000}"/>
    <cellStyle name="표준 5 6 2 2 2 3 2 2" xfId="31687" xr:uid="{00000000-0005-0000-0000-0000C77B0000}"/>
    <cellStyle name="표준 5 6 2 2 2 3 3" xfId="31688" xr:uid="{00000000-0005-0000-0000-0000C87B0000}"/>
    <cellStyle name="표준 5 6 2 2 2 4" xfId="31689" xr:uid="{00000000-0005-0000-0000-0000C97B0000}"/>
    <cellStyle name="표준 5 6 2 2 2 4 2" xfId="31690" xr:uid="{00000000-0005-0000-0000-0000CA7B0000}"/>
    <cellStyle name="표준 5 6 2 2 2 4 2 2" xfId="31691" xr:uid="{00000000-0005-0000-0000-0000CB7B0000}"/>
    <cellStyle name="표준 5 6 2 2 2 4 3" xfId="31692" xr:uid="{00000000-0005-0000-0000-0000CC7B0000}"/>
    <cellStyle name="표준 5 6 2 2 2 5" xfId="31693" xr:uid="{00000000-0005-0000-0000-0000CD7B0000}"/>
    <cellStyle name="표준 5 6 2 2 2 5 2" xfId="31694" xr:uid="{00000000-0005-0000-0000-0000CE7B0000}"/>
    <cellStyle name="표준 5 6 2 2 2 6" xfId="31695" xr:uid="{00000000-0005-0000-0000-0000CF7B0000}"/>
    <cellStyle name="표준 5 6 2 2 3" xfId="31696" xr:uid="{00000000-0005-0000-0000-0000D07B0000}"/>
    <cellStyle name="표준 5 6 2 2 3 2" xfId="31697" xr:uid="{00000000-0005-0000-0000-0000D17B0000}"/>
    <cellStyle name="표준 5 6 2 2 3 2 2" xfId="31698" xr:uid="{00000000-0005-0000-0000-0000D27B0000}"/>
    <cellStyle name="표준 5 6 2 2 3 3" xfId="31699" xr:uid="{00000000-0005-0000-0000-0000D37B0000}"/>
    <cellStyle name="표준 5 6 2 2 4" xfId="31700" xr:uid="{00000000-0005-0000-0000-0000D47B0000}"/>
    <cellStyle name="표준 5 6 2 2 4 2" xfId="31701" xr:uid="{00000000-0005-0000-0000-0000D57B0000}"/>
    <cellStyle name="표준 5 6 2 2 4 2 2" xfId="31702" xr:uid="{00000000-0005-0000-0000-0000D67B0000}"/>
    <cellStyle name="표준 5 6 2 2 4 3" xfId="31703" xr:uid="{00000000-0005-0000-0000-0000D77B0000}"/>
    <cellStyle name="표준 5 6 2 2 5" xfId="31704" xr:uid="{00000000-0005-0000-0000-0000D87B0000}"/>
    <cellStyle name="표준 5 6 2 2 5 2" xfId="31705" xr:uid="{00000000-0005-0000-0000-0000D97B0000}"/>
    <cellStyle name="표준 5 6 2 2 5 2 2" xfId="31706" xr:uid="{00000000-0005-0000-0000-0000DA7B0000}"/>
    <cellStyle name="표준 5 6 2 2 5 3" xfId="31707" xr:uid="{00000000-0005-0000-0000-0000DB7B0000}"/>
    <cellStyle name="표준 5 6 2 2 6" xfId="31708" xr:uid="{00000000-0005-0000-0000-0000DC7B0000}"/>
    <cellStyle name="표준 5 6 2 2 6 2" xfId="31709" xr:uid="{00000000-0005-0000-0000-0000DD7B0000}"/>
    <cellStyle name="표준 5 6 2 2 6 2 2" xfId="31710" xr:uid="{00000000-0005-0000-0000-0000DE7B0000}"/>
    <cellStyle name="표준 5 6 2 2 6 3" xfId="31711" xr:uid="{00000000-0005-0000-0000-0000DF7B0000}"/>
    <cellStyle name="표준 5 6 2 2 7" xfId="31712" xr:uid="{00000000-0005-0000-0000-0000E07B0000}"/>
    <cellStyle name="표준 5 6 2 2 7 2" xfId="31713" xr:uid="{00000000-0005-0000-0000-0000E17B0000}"/>
    <cellStyle name="표준 5 6 2 2 8" xfId="31714" xr:uid="{00000000-0005-0000-0000-0000E27B0000}"/>
    <cellStyle name="표준 5 6 2 2 9" xfId="31715" xr:uid="{00000000-0005-0000-0000-0000E37B0000}"/>
    <cellStyle name="표준 5 6 2 3" xfId="31716" xr:uid="{00000000-0005-0000-0000-0000E47B0000}"/>
    <cellStyle name="표준 5 6 2 3 2" xfId="31717" xr:uid="{00000000-0005-0000-0000-0000E57B0000}"/>
    <cellStyle name="표준 5 6 2 3 2 2" xfId="31718" xr:uid="{00000000-0005-0000-0000-0000E67B0000}"/>
    <cellStyle name="표준 5 6 2 3 2 2 2" xfId="31719" xr:uid="{00000000-0005-0000-0000-0000E77B0000}"/>
    <cellStyle name="표준 5 6 2 3 2 3" xfId="31720" xr:uid="{00000000-0005-0000-0000-0000E87B0000}"/>
    <cellStyle name="표준 5 6 2 3 3" xfId="31721" xr:uid="{00000000-0005-0000-0000-0000E97B0000}"/>
    <cellStyle name="표준 5 6 2 3 3 2" xfId="31722" xr:uid="{00000000-0005-0000-0000-0000EA7B0000}"/>
    <cellStyle name="표준 5 6 2 3 3 2 2" xfId="31723" xr:uid="{00000000-0005-0000-0000-0000EB7B0000}"/>
    <cellStyle name="표준 5 6 2 3 3 3" xfId="31724" xr:uid="{00000000-0005-0000-0000-0000EC7B0000}"/>
    <cellStyle name="표준 5 6 2 3 4" xfId="31725" xr:uid="{00000000-0005-0000-0000-0000ED7B0000}"/>
    <cellStyle name="표준 5 6 2 3 4 2" xfId="31726" xr:uid="{00000000-0005-0000-0000-0000EE7B0000}"/>
    <cellStyle name="표준 5 6 2 3 4 2 2" xfId="31727" xr:uid="{00000000-0005-0000-0000-0000EF7B0000}"/>
    <cellStyle name="표준 5 6 2 3 4 3" xfId="31728" xr:uid="{00000000-0005-0000-0000-0000F07B0000}"/>
    <cellStyle name="표준 5 6 2 3 5" xfId="31729" xr:uid="{00000000-0005-0000-0000-0000F17B0000}"/>
    <cellStyle name="표준 5 6 2 3 5 2" xfId="31730" xr:uid="{00000000-0005-0000-0000-0000F27B0000}"/>
    <cellStyle name="표준 5 6 2 3 6" xfId="31731" xr:uid="{00000000-0005-0000-0000-0000F37B0000}"/>
    <cellStyle name="표준 5 6 2 4" xfId="31732" xr:uid="{00000000-0005-0000-0000-0000F47B0000}"/>
    <cellStyle name="표준 5 6 2 4 2" xfId="31733" xr:uid="{00000000-0005-0000-0000-0000F57B0000}"/>
    <cellStyle name="표준 5 6 2 4 2 2" xfId="31734" xr:uid="{00000000-0005-0000-0000-0000F67B0000}"/>
    <cellStyle name="표준 5 6 2 4 2 2 2" xfId="31735" xr:uid="{00000000-0005-0000-0000-0000F77B0000}"/>
    <cellStyle name="표준 5 6 2 4 2 3" xfId="31736" xr:uid="{00000000-0005-0000-0000-0000F87B0000}"/>
    <cellStyle name="표준 5 6 2 4 3" xfId="31737" xr:uid="{00000000-0005-0000-0000-0000F97B0000}"/>
    <cellStyle name="표준 5 6 2 4 3 2" xfId="31738" xr:uid="{00000000-0005-0000-0000-0000FA7B0000}"/>
    <cellStyle name="표준 5 6 2 4 3 2 2" xfId="31739" xr:uid="{00000000-0005-0000-0000-0000FB7B0000}"/>
    <cellStyle name="표준 5 6 2 4 3 3" xfId="31740" xr:uid="{00000000-0005-0000-0000-0000FC7B0000}"/>
    <cellStyle name="표준 5 6 2 4 4" xfId="31741" xr:uid="{00000000-0005-0000-0000-0000FD7B0000}"/>
    <cellStyle name="표준 5 6 2 4 4 2" xfId="31742" xr:uid="{00000000-0005-0000-0000-0000FE7B0000}"/>
    <cellStyle name="표준 5 6 2 4 4 2 2" xfId="31743" xr:uid="{00000000-0005-0000-0000-0000FF7B0000}"/>
    <cellStyle name="표준 5 6 2 4 4 3" xfId="31744" xr:uid="{00000000-0005-0000-0000-0000007C0000}"/>
    <cellStyle name="표준 5 6 2 4 5" xfId="31745" xr:uid="{00000000-0005-0000-0000-0000017C0000}"/>
    <cellStyle name="표준 5 6 2 4 5 2" xfId="31746" xr:uid="{00000000-0005-0000-0000-0000027C0000}"/>
    <cellStyle name="표준 5 6 2 4 6" xfId="31747" xr:uid="{00000000-0005-0000-0000-0000037C0000}"/>
    <cellStyle name="표준 5 6 2 5" xfId="31748" xr:uid="{00000000-0005-0000-0000-0000047C0000}"/>
    <cellStyle name="표준 5 6 2 5 2" xfId="31749" xr:uid="{00000000-0005-0000-0000-0000057C0000}"/>
    <cellStyle name="표준 5 6 2 5 2 2" xfId="31750" xr:uid="{00000000-0005-0000-0000-0000067C0000}"/>
    <cellStyle name="표준 5 6 2 5 3" xfId="31751" xr:uid="{00000000-0005-0000-0000-0000077C0000}"/>
    <cellStyle name="표준 5 6 2 6" xfId="31752" xr:uid="{00000000-0005-0000-0000-0000087C0000}"/>
    <cellStyle name="표준 5 6 2 6 2" xfId="31753" xr:uid="{00000000-0005-0000-0000-0000097C0000}"/>
    <cellStyle name="표준 5 6 2 6 2 2" xfId="31754" xr:uid="{00000000-0005-0000-0000-00000A7C0000}"/>
    <cellStyle name="표준 5 6 2 6 3" xfId="31755" xr:uid="{00000000-0005-0000-0000-00000B7C0000}"/>
    <cellStyle name="표준 5 6 2 7" xfId="31756" xr:uid="{00000000-0005-0000-0000-00000C7C0000}"/>
    <cellStyle name="표준 5 6 2 7 2" xfId="31757" xr:uid="{00000000-0005-0000-0000-00000D7C0000}"/>
    <cellStyle name="표준 5 6 2 7 2 2" xfId="31758" xr:uid="{00000000-0005-0000-0000-00000E7C0000}"/>
    <cellStyle name="표준 5 6 2 7 3" xfId="31759" xr:uid="{00000000-0005-0000-0000-00000F7C0000}"/>
    <cellStyle name="표준 5 6 2 8" xfId="31760" xr:uid="{00000000-0005-0000-0000-0000107C0000}"/>
    <cellStyle name="표준 5 6 2 8 2" xfId="31761" xr:uid="{00000000-0005-0000-0000-0000117C0000}"/>
    <cellStyle name="표준 5 6 2 8 2 2" xfId="31762" xr:uid="{00000000-0005-0000-0000-0000127C0000}"/>
    <cellStyle name="표준 5 6 2 8 3" xfId="31763" xr:uid="{00000000-0005-0000-0000-0000137C0000}"/>
    <cellStyle name="표준 5 6 2 9" xfId="31764" xr:uid="{00000000-0005-0000-0000-0000147C0000}"/>
    <cellStyle name="표준 5 6 2 9 2" xfId="31765" xr:uid="{00000000-0005-0000-0000-0000157C0000}"/>
    <cellStyle name="표준 5 6 3" xfId="31766" xr:uid="{00000000-0005-0000-0000-0000167C0000}"/>
    <cellStyle name="표준 5 6 3 10" xfId="31767" xr:uid="{00000000-0005-0000-0000-0000177C0000}"/>
    <cellStyle name="표준 5 6 3 11" xfId="31768" xr:uid="{00000000-0005-0000-0000-0000187C0000}"/>
    <cellStyle name="표준 5 6 3 2" xfId="31769" xr:uid="{00000000-0005-0000-0000-0000197C0000}"/>
    <cellStyle name="표준 5 6 3 2 2" xfId="31770" xr:uid="{00000000-0005-0000-0000-00001A7C0000}"/>
    <cellStyle name="표준 5 6 3 2 2 2" xfId="31771" xr:uid="{00000000-0005-0000-0000-00001B7C0000}"/>
    <cellStyle name="표준 5 6 3 2 2 2 2" xfId="31772" xr:uid="{00000000-0005-0000-0000-00001C7C0000}"/>
    <cellStyle name="표준 5 6 3 2 2 2 2 2" xfId="31773" xr:uid="{00000000-0005-0000-0000-00001D7C0000}"/>
    <cellStyle name="표준 5 6 3 2 2 2 3" xfId="31774" xr:uid="{00000000-0005-0000-0000-00001E7C0000}"/>
    <cellStyle name="표준 5 6 3 2 2 3" xfId="31775" xr:uid="{00000000-0005-0000-0000-00001F7C0000}"/>
    <cellStyle name="표준 5 6 3 2 2 3 2" xfId="31776" xr:uid="{00000000-0005-0000-0000-0000207C0000}"/>
    <cellStyle name="표준 5 6 3 2 2 3 2 2" xfId="31777" xr:uid="{00000000-0005-0000-0000-0000217C0000}"/>
    <cellStyle name="표준 5 6 3 2 2 3 3" xfId="31778" xr:uid="{00000000-0005-0000-0000-0000227C0000}"/>
    <cellStyle name="표준 5 6 3 2 2 4" xfId="31779" xr:uid="{00000000-0005-0000-0000-0000237C0000}"/>
    <cellStyle name="표준 5 6 3 2 2 4 2" xfId="31780" xr:uid="{00000000-0005-0000-0000-0000247C0000}"/>
    <cellStyle name="표준 5 6 3 2 2 4 2 2" xfId="31781" xr:uid="{00000000-0005-0000-0000-0000257C0000}"/>
    <cellStyle name="표준 5 6 3 2 2 4 3" xfId="31782" xr:uid="{00000000-0005-0000-0000-0000267C0000}"/>
    <cellStyle name="표준 5 6 3 2 2 5" xfId="31783" xr:uid="{00000000-0005-0000-0000-0000277C0000}"/>
    <cellStyle name="표준 5 6 3 2 2 5 2" xfId="31784" xr:uid="{00000000-0005-0000-0000-0000287C0000}"/>
    <cellStyle name="표준 5 6 3 2 2 6" xfId="31785" xr:uid="{00000000-0005-0000-0000-0000297C0000}"/>
    <cellStyle name="표준 5 6 3 2 3" xfId="31786" xr:uid="{00000000-0005-0000-0000-00002A7C0000}"/>
    <cellStyle name="표준 5 6 3 2 3 2" xfId="31787" xr:uid="{00000000-0005-0000-0000-00002B7C0000}"/>
    <cellStyle name="표준 5 6 3 2 3 2 2" xfId="31788" xr:uid="{00000000-0005-0000-0000-00002C7C0000}"/>
    <cellStyle name="표준 5 6 3 2 3 3" xfId="31789" xr:uid="{00000000-0005-0000-0000-00002D7C0000}"/>
    <cellStyle name="표준 5 6 3 2 4" xfId="31790" xr:uid="{00000000-0005-0000-0000-00002E7C0000}"/>
    <cellStyle name="표준 5 6 3 2 4 2" xfId="31791" xr:uid="{00000000-0005-0000-0000-00002F7C0000}"/>
    <cellStyle name="표준 5 6 3 2 4 2 2" xfId="31792" xr:uid="{00000000-0005-0000-0000-0000307C0000}"/>
    <cellStyle name="표준 5 6 3 2 4 3" xfId="31793" xr:uid="{00000000-0005-0000-0000-0000317C0000}"/>
    <cellStyle name="표준 5 6 3 2 5" xfId="31794" xr:uid="{00000000-0005-0000-0000-0000327C0000}"/>
    <cellStyle name="표준 5 6 3 2 5 2" xfId="31795" xr:uid="{00000000-0005-0000-0000-0000337C0000}"/>
    <cellStyle name="표준 5 6 3 2 5 2 2" xfId="31796" xr:uid="{00000000-0005-0000-0000-0000347C0000}"/>
    <cellStyle name="표준 5 6 3 2 5 3" xfId="31797" xr:uid="{00000000-0005-0000-0000-0000357C0000}"/>
    <cellStyle name="표준 5 6 3 2 6" xfId="31798" xr:uid="{00000000-0005-0000-0000-0000367C0000}"/>
    <cellStyle name="표준 5 6 3 2 6 2" xfId="31799" xr:uid="{00000000-0005-0000-0000-0000377C0000}"/>
    <cellStyle name="표준 5 6 3 2 6 2 2" xfId="31800" xr:uid="{00000000-0005-0000-0000-0000387C0000}"/>
    <cellStyle name="표준 5 6 3 2 6 3" xfId="31801" xr:uid="{00000000-0005-0000-0000-0000397C0000}"/>
    <cellStyle name="표준 5 6 3 2 7" xfId="31802" xr:uid="{00000000-0005-0000-0000-00003A7C0000}"/>
    <cellStyle name="표준 5 6 3 2 7 2" xfId="31803" xr:uid="{00000000-0005-0000-0000-00003B7C0000}"/>
    <cellStyle name="표준 5 6 3 2 8" xfId="31804" xr:uid="{00000000-0005-0000-0000-00003C7C0000}"/>
    <cellStyle name="표준 5 6 3 2 9" xfId="31805" xr:uid="{00000000-0005-0000-0000-00003D7C0000}"/>
    <cellStyle name="표준 5 6 3 3" xfId="31806" xr:uid="{00000000-0005-0000-0000-00003E7C0000}"/>
    <cellStyle name="표준 5 6 3 3 2" xfId="31807" xr:uid="{00000000-0005-0000-0000-00003F7C0000}"/>
    <cellStyle name="표준 5 6 3 3 2 2" xfId="31808" xr:uid="{00000000-0005-0000-0000-0000407C0000}"/>
    <cellStyle name="표준 5 6 3 3 2 2 2" xfId="31809" xr:uid="{00000000-0005-0000-0000-0000417C0000}"/>
    <cellStyle name="표준 5 6 3 3 2 3" xfId="31810" xr:uid="{00000000-0005-0000-0000-0000427C0000}"/>
    <cellStyle name="표준 5 6 3 3 3" xfId="31811" xr:uid="{00000000-0005-0000-0000-0000437C0000}"/>
    <cellStyle name="표준 5 6 3 3 3 2" xfId="31812" xr:uid="{00000000-0005-0000-0000-0000447C0000}"/>
    <cellStyle name="표준 5 6 3 3 3 2 2" xfId="31813" xr:uid="{00000000-0005-0000-0000-0000457C0000}"/>
    <cellStyle name="표준 5 6 3 3 3 3" xfId="31814" xr:uid="{00000000-0005-0000-0000-0000467C0000}"/>
    <cellStyle name="표준 5 6 3 3 4" xfId="31815" xr:uid="{00000000-0005-0000-0000-0000477C0000}"/>
    <cellStyle name="표준 5 6 3 3 4 2" xfId="31816" xr:uid="{00000000-0005-0000-0000-0000487C0000}"/>
    <cellStyle name="표준 5 6 3 3 4 2 2" xfId="31817" xr:uid="{00000000-0005-0000-0000-0000497C0000}"/>
    <cellStyle name="표준 5 6 3 3 4 3" xfId="31818" xr:uid="{00000000-0005-0000-0000-00004A7C0000}"/>
    <cellStyle name="표준 5 6 3 3 5" xfId="31819" xr:uid="{00000000-0005-0000-0000-00004B7C0000}"/>
    <cellStyle name="표준 5 6 3 3 5 2" xfId="31820" xr:uid="{00000000-0005-0000-0000-00004C7C0000}"/>
    <cellStyle name="표준 5 6 3 3 6" xfId="31821" xr:uid="{00000000-0005-0000-0000-00004D7C0000}"/>
    <cellStyle name="표준 5 6 3 4" xfId="31822" xr:uid="{00000000-0005-0000-0000-00004E7C0000}"/>
    <cellStyle name="표준 5 6 3 4 2" xfId="31823" xr:uid="{00000000-0005-0000-0000-00004F7C0000}"/>
    <cellStyle name="표준 5 6 3 4 2 2" xfId="31824" xr:uid="{00000000-0005-0000-0000-0000507C0000}"/>
    <cellStyle name="표준 5 6 3 4 2 2 2" xfId="31825" xr:uid="{00000000-0005-0000-0000-0000517C0000}"/>
    <cellStyle name="표준 5 6 3 4 2 3" xfId="31826" xr:uid="{00000000-0005-0000-0000-0000527C0000}"/>
    <cellStyle name="표준 5 6 3 4 3" xfId="31827" xr:uid="{00000000-0005-0000-0000-0000537C0000}"/>
    <cellStyle name="표준 5 6 3 4 3 2" xfId="31828" xr:uid="{00000000-0005-0000-0000-0000547C0000}"/>
    <cellStyle name="표준 5 6 3 4 3 2 2" xfId="31829" xr:uid="{00000000-0005-0000-0000-0000557C0000}"/>
    <cellStyle name="표준 5 6 3 4 3 3" xfId="31830" xr:uid="{00000000-0005-0000-0000-0000567C0000}"/>
    <cellStyle name="표준 5 6 3 4 4" xfId="31831" xr:uid="{00000000-0005-0000-0000-0000577C0000}"/>
    <cellStyle name="표준 5 6 3 4 4 2" xfId="31832" xr:uid="{00000000-0005-0000-0000-0000587C0000}"/>
    <cellStyle name="표준 5 6 3 4 4 2 2" xfId="31833" xr:uid="{00000000-0005-0000-0000-0000597C0000}"/>
    <cellStyle name="표준 5 6 3 4 4 3" xfId="31834" xr:uid="{00000000-0005-0000-0000-00005A7C0000}"/>
    <cellStyle name="표준 5 6 3 4 5" xfId="31835" xr:uid="{00000000-0005-0000-0000-00005B7C0000}"/>
    <cellStyle name="표준 5 6 3 4 5 2" xfId="31836" xr:uid="{00000000-0005-0000-0000-00005C7C0000}"/>
    <cellStyle name="표준 5 6 3 4 6" xfId="31837" xr:uid="{00000000-0005-0000-0000-00005D7C0000}"/>
    <cellStyle name="표준 5 6 3 5" xfId="31838" xr:uid="{00000000-0005-0000-0000-00005E7C0000}"/>
    <cellStyle name="표준 5 6 3 5 2" xfId="31839" xr:uid="{00000000-0005-0000-0000-00005F7C0000}"/>
    <cellStyle name="표준 5 6 3 5 2 2" xfId="31840" xr:uid="{00000000-0005-0000-0000-0000607C0000}"/>
    <cellStyle name="표준 5 6 3 5 3" xfId="31841" xr:uid="{00000000-0005-0000-0000-0000617C0000}"/>
    <cellStyle name="표준 5 6 3 6" xfId="31842" xr:uid="{00000000-0005-0000-0000-0000627C0000}"/>
    <cellStyle name="표준 5 6 3 6 2" xfId="31843" xr:uid="{00000000-0005-0000-0000-0000637C0000}"/>
    <cellStyle name="표준 5 6 3 6 2 2" xfId="31844" xr:uid="{00000000-0005-0000-0000-0000647C0000}"/>
    <cellStyle name="표준 5 6 3 6 3" xfId="31845" xr:uid="{00000000-0005-0000-0000-0000657C0000}"/>
    <cellStyle name="표준 5 6 3 7" xfId="31846" xr:uid="{00000000-0005-0000-0000-0000667C0000}"/>
    <cellStyle name="표준 5 6 3 7 2" xfId="31847" xr:uid="{00000000-0005-0000-0000-0000677C0000}"/>
    <cellStyle name="표준 5 6 3 7 2 2" xfId="31848" xr:uid="{00000000-0005-0000-0000-0000687C0000}"/>
    <cellStyle name="표준 5 6 3 7 3" xfId="31849" xr:uid="{00000000-0005-0000-0000-0000697C0000}"/>
    <cellStyle name="표준 5 6 3 8" xfId="31850" xr:uid="{00000000-0005-0000-0000-00006A7C0000}"/>
    <cellStyle name="표준 5 6 3 8 2" xfId="31851" xr:uid="{00000000-0005-0000-0000-00006B7C0000}"/>
    <cellStyle name="표준 5 6 3 8 2 2" xfId="31852" xr:uid="{00000000-0005-0000-0000-00006C7C0000}"/>
    <cellStyle name="표준 5 6 3 8 3" xfId="31853" xr:uid="{00000000-0005-0000-0000-00006D7C0000}"/>
    <cellStyle name="표준 5 6 3 9" xfId="31854" xr:uid="{00000000-0005-0000-0000-00006E7C0000}"/>
    <cellStyle name="표준 5 6 3 9 2" xfId="31855" xr:uid="{00000000-0005-0000-0000-00006F7C0000}"/>
    <cellStyle name="표준 5 6 4" xfId="31856" xr:uid="{00000000-0005-0000-0000-0000707C0000}"/>
    <cellStyle name="표준 5 6 4 10" xfId="31857" xr:uid="{00000000-0005-0000-0000-0000717C0000}"/>
    <cellStyle name="표준 5 6 4 2" xfId="31858" xr:uid="{00000000-0005-0000-0000-0000727C0000}"/>
    <cellStyle name="표준 5 6 4 2 2" xfId="31859" xr:uid="{00000000-0005-0000-0000-0000737C0000}"/>
    <cellStyle name="표준 5 6 4 2 2 2" xfId="31860" xr:uid="{00000000-0005-0000-0000-0000747C0000}"/>
    <cellStyle name="표준 5 6 4 2 2 2 2" xfId="31861" xr:uid="{00000000-0005-0000-0000-0000757C0000}"/>
    <cellStyle name="표준 5 6 4 2 2 2 2 2" xfId="31862" xr:uid="{00000000-0005-0000-0000-0000767C0000}"/>
    <cellStyle name="표준 5 6 4 2 2 2 3" xfId="31863" xr:uid="{00000000-0005-0000-0000-0000777C0000}"/>
    <cellStyle name="표준 5 6 4 2 2 3" xfId="31864" xr:uid="{00000000-0005-0000-0000-0000787C0000}"/>
    <cellStyle name="표준 5 6 4 2 2 3 2" xfId="31865" xr:uid="{00000000-0005-0000-0000-0000797C0000}"/>
    <cellStyle name="표준 5 6 4 2 2 3 2 2" xfId="31866" xr:uid="{00000000-0005-0000-0000-00007A7C0000}"/>
    <cellStyle name="표준 5 6 4 2 2 3 3" xfId="31867" xr:uid="{00000000-0005-0000-0000-00007B7C0000}"/>
    <cellStyle name="표준 5 6 4 2 2 4" xfId="31868" xr:uid="{00000000-0005-0000-0000-00007C7C0000}"/>
    <cellStyle name="표준 5 6 4 2 2 4 2" xfId="31869" xr:uid="{00000000-0005-0000-0000-00007D7C0000}"/>
    <cellStyle name="표준 5 6 4 2 2 4 2 2" xfId="31870" xr:uid="{00000000-0005-0000-0000-00007E7C0000}"/>
    <cellStyle name="표준 5 6 4 2 2 4 3" xfId="31871" xr:uid="{00000000-0005-0000-0000-00007F7C0000}"/>
    <cellStyle name="표준 5 6 4 2 2 5" xfId="31872" xr:uid="{00000000-0005-0000-0000-0000807C0000}"/>
    <cellStyle name="표준 5 6 4 2 2 5 2" xfId="31873" xr:uid="{00000000-0005-0000-0000-0000817C0000}"/>
    <cellStyle name="표준 5 6 4 2 2 6" xfId="31874" xr:uid="{00000000-0005-0000-0000-0000827C0000}"/>
    <cellStyle name="표준 5 6 4 2 3" xfId="31875" xr:uid="{00000000-0005-0000-0000-0000837C0000}"/>
    <cellStyle name="표준 5 6 4 2 3 2" xfId="31876" xr:uid="{00000000-0005-0000-0000-0000847C0000}"/>
    <cellStyle name="표준 5 6 4 2 3 2 2" xfId="31877" xr:uid="{00000000-0005-0000-0000-0000857C0000}"/>
    <cellStyle name="표준 5 6 4 2 3 3" xfId="31878" xr:uid="{00000000-0005-0000-0000-0000867C0000}"/>
    <cellStyle name="표준 5 6 4 2 4" xfId="31879" xr:uid="{00000000-0005-0000-0000-0000877C0000}"/>
    <cellStyle name="표준 5 6 4 2 4 2" xfId="31880" xr:uid="{00000000-0005-0000-0000-0000887C0000}"/>
    <cellStyle name="표준 5 6 4 2 4 2 2" xfId="31881" xr:uid="{00000000-0005-0000-0000-0000897C0000}"/>
    <cellStyle name="표준 5 6 4 2 4 3" xfId="31882" xr:uid="{00000000-0005-0000-0000-00008A7C0000}"/>
    <cellStyle name="표준 5 6 4 2 5" xfId="31883" xr:uid="{00000000-0005-0000-0000-00008B7C0000}"/>
    <cellStyle name="표준 5 6 4 2 5 2" xfId="31884" xr:uid="{00000000-0005-0000-0000-00008C7C0000}"/>
    <cellStyle name="표준 5 6 4 2 5 2 2" xfId="31885" xr:uid="{00000000-0005-0000-0000-00008D7C0000}"/>
    <cellStyle name="표준 5 6 4 2 5 3" xfId="31886" xr:uid="{00000000-0005-0000-0000-00008E7C0000}"/>
    <cellStyle name="표준 5 6 4 2 6" xfId="31887" xr:uid="{00000000-0005-0000-0000-00008F7C0000}"/>
    <cellStyle name="표준 5 6 4 2 6 2" xfId="31888" xr:uid="{00000000-0005-0000-0000-0000907C0000}"/>
    <cellStyle name="표준 5 6 4 2 7" xfId="31889" xr:uid="{00000000-0005-0000-0000-0000917C0000}"/>
    <cellStyle name="표준 5 6 4 2 8" xfId="31890" xr:uid="{00000000-0005-0000-0000-0000927C0000}"/>
    <cellStyle name="표준 5 6 4 3" xfId="31891" xr:uid="{00000000-0005-0000-0000-0000937C0000}"/>
    <cellStyle name="표준 5 6 4 3 2" xfId="31892" xr:uid="{00000000-0005-0000-0000-0000947C0000}"/>
    <cellStyle name="표준 5 6 4 3 2 2" xfId="31893" xr:uid="{00000000-0005-0000-0000-0000957C0000}"/>
    <cellStyle name="표준 5 6 4 3 2 2 2" xfId="31894" xr:uid="{00000000-0005-0000-0000-0000967C0000}"/>
    <cellStyle name="표준 5 6 4 3 2 3" xfId="31895" xr:uid="{00000000-0005-0000-0000-0000977C0000}"/>
    <cellStyle name="표준 5 6 4 3 3" xfId="31896" xr:uid="{00000000-0005-0000-0000-0000987C0000}"/>
    <cellStyle name="표준 5 6 4 3 3 2" xfId="31897" xr:uid="{00000000-0005-0000-0000-0000997C0000}"/>
    <cellStyle name="표준 5 6 4 3 3 2 2" xfId="31898" xr:uid="{00000000-0005-0000-0000-00009A7C0000}"/>
    <cellStyle name="표준 5 6 4 3 3 3" xfId="31899" xr:uid="{00000000-0005-0000-0000-00009B7C0000}"/>
    <cellStyle name="표준 5 6 4 3 4" xfId="31900" xr:uid="{00000000-0005-0000-0000-00009C7C0000}"/>
    <cellStyle name="표준 5 6 4 3 4 2" xfId="31901" xr:uid="{00000000-0005-0000-0000-00009D7C0000}"/>
    <cellStyle name="표준 5 6 4 3 4 2 2" xfId="31902" xr:uid="{00000000-0005-0000-0000-00009E7C0000}"/>
    <cellStyle name="표준 5 6 4 3 4 3" xfId="31903" xr:uid="{00000000-0005-0000-0000-00009F7C0000}"/>
    <cellStyle name="표준 5 6 4 3 5" xfId="31904" xr:uid="{00000000-0005-0000-0000-0000A07C0000}"/>
    <cellStyle name="표준 5 6 4 3 5 2" xfId="31905" xr:uid="{00000000-0005-0000-0000-0000A17C0000}"/>
    <cellStyle name="표준 5 6 4 3 6" xfId="31906" xr:uid="{00000000-0005-0000-0000-0000A27C0000}"/>
    <cellStyle name="표준 5 6 4 4" xfId="31907" xr:uid="{00000000-0005-0000-0000-0000A37C0000}"/>
    <cellStyle name="표준 5 6 4 4 2" xfId="31908" xr:uid="{00000000-0005-0000-0000-0000A47C0000}"/>
    <cellStyle name="표준 5 6 4 4 2 2" xfId="31909" xr:uid="{00000000-0005-0000-0000-0000A57C0000}"/>
    <cellStyle name="표준 5 6 4 4 3" xfId="31910" xr:uid="{00000000-0005-0000-0000-0000A67C0000}"/>
    <cellStyle name="표준 5 6 4 5" xfId="31911" xr:uid="{00000000-0005-0000-0000-0000A77C0000}"/>
    <cellStyle name="표준 5 6 4 5 2" xfId="31912" xr:uid="{00000000-0005-0000-0000-0000A87C0000}"/>
    <cellStyle name="표준 5 6 4 5 2 2" xfId="31913" xr:uid="{00000000-0005-0000-0000-0000A97C0000}"/>
    <cellStyle name="표준 5 6 4 5 3" xfId="31914" xr:uid="{00000000-0005-0000-0000-0000AA7C0000}"/>
    <cellStyle name="표준 5 6 4 6" xfId="31915" xr:uid="{00000000-0005-0000-0000-0000AB7C0000}"/>
    <cellStyle name="표준 5 6 4 6 2" xfId="31916" xr:uid="{00000000-0005-0000-0000-0000AC7C0000}"/>
    <cellStyle name="표준 5 6 4 6 2 2" xfId="31917" xr:uid="{00000000-0005-0000-0000-0000AD7C0000}"/>
    <cellStyle name="표준 5 6 4 6 3" xfId="31918" xr:uid="{00000000-0005-0000-0000-0000AE7C0000}"/>
    <cellStyle name="표준 5 6 4 7" xfId="31919" xr:uid="{00000000-0005-0000-0000-0000AF7C0000}"/>
    <cellStyle name="표준 5 6 4 7 2" xfId="31920" xr:uid="{00000000-0005-0000-0000-0000B07C0000}"/>
    <cellStyle name="표준 5 6 4 7 2 2" xfId="31921" xr:uid="{00000000-0005-0000-0000-0000B17C0000}"/>
    <cellStyle name="표준 5 6 4 7 3" xfId="31922" xr:uid="{00000000-0005-0000-0000-0000B27C0000}"/>
    <cellStyle name="표준 5 6 4 8" xfId="31923" xr:uid="{00000000-0005-0000-0000-0000B37C0000}"/>
    <cellStyle name="표준 5 6 4 8 2" xfId="31924" xr:uid="{00000000-0005-0000-0000-0000B47C0000}"/>
    <cellStyle name="표준 5 6 4 9" xfId="31925" xr:uid="{00000000-0005-0000-0000-0000B57C0000}"/>
    <cellStyle name="표준 5 6 5" xfId="31926" xr:uid="{00000000-0005-0000-0000-0000B67C0000}"/>
    <cellStyle name="표준 5 6 5 2" xfId="31927" xr:uid="{00000000-0005-0000-0000-0000B77C0000}"/>
    <cellStyle name="표준 5 6 5 2 2" xfId="31928" xr:uid="{00000000-0005-0000-0000-0000B87C0000}"/>
    <cellStyle name="표준 5 6 5 2 2 2" xfId="31929" xr:uid="{00000000-0005-0000-0000-0000B97C0000}"/>
    <cellStyle name="표준 5 6 5 2 2 2 2" xfId="31930" xr:uid="{00000000-0005-0000-0000-0000BA7C0000}"/>
    <cellStyle name="표준 5 6 5 2 2 3" xfId="31931" xr:uid="{00000000-0005-0000-0000-0000BB7C0000}"/>
    <cellStyle name="표준 5 6 5 2 3" xfId="31932" xr:uid="{00000000-0005-0000-0000-0000BC7C0000}"/>
    <cellStyle name="표준 5 6 5 2 3 2" xfId="31933" xr:uid="{00000000-0005-0000-0000-0000BD7C0000}"/>
    <cellStyle name="표준 5 6 5 2 3 2 2" xfId="31934" xr:uid="{00000000-0005-0000-0000-0000BE7C0000}"/>
    <cellStyle name="표준 5 6 5 2 3 3" xfId="31935" xr:uid="{00000000-0005-0000-0000-0000BF7C0000}"/>
    <cellStyle name="표준 5 6 5 2 4" xfId="31936" xr:uid="{00000000-0005-0000-0000-0000C07C0000}"/>
    <cellStyle name="표준 5 6 5 2 4 2" xfId="31937" xr:uid="{00000000-0005-0000-0000-0000C17C0000}"/>
    <cellStyle name="표준 5 6 5 2 4 2 2" xfId="31938" xr:uid="{00000000-0005-0000-0000-0000C27C0000}"/>
    <cellStyle name="표준 5 6 5 2 4 3" xfId="31939" xr:uid="{00000000-0005-0000-0000-0000C37C0000}"/>
    <cellStyle name="표준 5 6 5 2 5" xfId="31940" xr:uid="{00000000-0005-0000-0000-0000C47C0000}"/>
    <cellStyle name="표준 5 6 5 2 5 2" xfId="31941" xr:uid="{00000000-0005-0000-0000-0000C57C0000}"/>
    <cellStyle name="표준 5 6 5 2 6" xfId="31942" xr:uid="{00000000-0005-0000-0000-0000C67C0000}"/>
    <cellStyle name="표준 5 6 5 3" xfId="31943" xr:uid="{00000000-0005-0000-0000-0000C77C0000}"/>
    <cellStyle name="표준 5 6 5 3 2" xfId="31944" xr:uid="{00000000-0005-0000-0000-0000C87C0000}"/>
    <cellStyle name="표준 5 6 5 3 2 2" xfId="31945" xr:uid="{00000000-0005-0000-0000-0000C97C0000}"/>
    <cellStyle name="표준 5 6 5 3 3" xfId="31946" xr:uid="{00000000-0005-0000-0000-0000CA7C0000}"/>
    <cellStyle name="표준 5 6 5 4" xfId="31947" xr:uid="{00000000-0005-0000-0000-0000CB7C0000}"/>
    <cellStyle name="표준 5 6 5 4 2" xfId="31948" xr:uid="{00000000-0005-0000-0000-0000CC7C0000}"/>
    <cellStyle name="표준 5 6 5 4 2 2" xfId="31949" xr:uid="{00000000-0005-0000-0000-0000CD7C0000}"/>
    <cellStyle name="표준 5 6 5 4 3" xfId="31950" xr:uid="{00000000-0005-0000-0000-0000CE7C0000}"/>
    <cellStyle name="표준 5 6 5 5" xfId="31951" xr:uid="{00000000-0005-0000-0000-0000CF7C0000}"/>
    <cellStyle name="표준 5 6 5 5 2" xfId="31952" xr:uid="{00000000-0005-0000-0000-0000D07C0000}"/>
    <cellStyle name="표준 5 6 5 5 2 2" xfId="31953" xr:uid="{00000000-0005-0000-0000-0000D17C0000}"/>
    <cellStyle name="표준 5 6 5 5 3" xfId="31954" xr:uid="{00000000-0005-0000-0000-0000D27C0000}"/>
    <cellStyle name="표준 5 6 5 6" xfId="31955" xr:uid="{00000000-0005-0000-0000-0000D37C0000}"/>
    <cellStyle name="표준 5 6 5 6 2" xfId="31956" xr:uid="{00000000-0005-0000-0000-0000D47C0000}"/>
    <cellStyle name="표준 5 6 5 7" xfId="31957" xr:uid="{00000000-0005-0000-0000-0000D57C0000}"/>
    <cellStyle name="표준 5 6 5 8" xfId="31958" xr:uid="{00000000-0005-0000-0000-0000D67C0000}"/>
    <cellStyle name="표준 5 6 6" xfId="31959" xr:uid="{00000000-0005-0000-0000-0000D77C0000}"/>
    <cellStyle name="표준 5 6 6 2" xfId="31960" xr:uid="{00000000-0005-0000-0000-0000D87C0000}"/>
    <cellStyle name="표준 5 6 6 2 2" xfId="31961" xr:uid="{00000000-0005-0000-0000-0000D97C0000}"/>
    <cellStyle name="표준 5 6 6 2 2 2" xfId="31962" xr:uid="{00000000-0005-0000-0000-0000DA7C0000}"/>
    <cellStyle name="표준 5 6 6 2 3" xfId="31963" xr:uid="{00000000-0005-0000-0000-0000DB7C0000}"/>
    <cellStyle name="표준 5 6 6 3" xfId="31964" xr:uid="{00000000-0005-0000-0000-0000DC7C0000}"/>
    <cellStyle name="표준 5 6 6 3 2" xfId="31965" xr:uid="{00000000-0005-0000-0000-0000DD7C0000}"/>
    <cellStyle name="표준 5 6 6 3 2 2" xfId="31966" xr:uid="{00000000-0005-0000-0000-0000DE7C0000}"/>
    <cellStyle name="표준 5 6 6 3 3" xfId="31967" xr:uid="{00000000-0005-0000-0000-0000DF7C0000}"/>
    <cellStyle name="표준 5 6 6 4" xfId="31968" xr:uid="{00000000-0005-0000-0000-0000E07C0000}"/>
    <cellStyle name="표준 5 6 6 4 2" xfId="31969" xr:uid="{00000000-0005-0000-0000-0000E17C0000}"/>
    <cellStyle name="표준 5 6 6 4 2 2" xfId="31970" xr:uid="{00000000-0005-0000-0000-0000E27C0000}"/>
    <cellStyle name="표준 5 6 6 4 3" xfId="31971" xr:uid="{00000000-0005-0000-0000-0000E37C0000}"/>
    <cellStyle name="표준 5 6 6 5" xfId="31972" xr:uid="{00000000-0005-0000-0000-0000E47C0000}"/>
    <cellStyle name="표준 5 6 6 5 2" xfId="31973" xr:uid="{00000000-0005-0000-0000-0000E57C0000}"/>
    <cellStyle name="표준 5 6 6 6" xfId="31974" xr:uid="{00000000-0005-0000-0000-0000E67C0000}"/>
    <cellStyle name="표준 5 6 7" xfId="31975" xr:uid="{00000000-0005-0000-0000-0000E77C0000}"/>
    <cellStyle name="표준 5 6 7 2" xfId="31976" xr:uid="{00000000-0005-0000-0000-0000E87C0000}"/>
    <cellStyle name="표준 5 6 7 2 2" xfId="31977" xr:uid="{00000000-0005-0000-0000-0000E97C0000}"/>
    <cellStyle name="표준 5 6 7 2 2 2" xfId="31978" xr:uid="{00000000-0005-0000-0000-0000EA7C0000}"/>
    <cellStyle name="표준 5 6 7 2 3" xfId="31979" xr:uid="{00000000-0005-0000-0000-0000EB7C0000}"/>
    <cellStyle name="표준 5 6 7 3" xfId="31980" xr:uid="{00000000-0005-0000-0000-0000EC7C0000}"/>
    <cellStyle name="표준 5 6 7 3 2" xfId="31981" xr:uid="{00000000-0005-0000-0000-0000ED7C0000}"/>
    <cellStyle name="표준 5 6 7 3 2 2" xfId="31982" xr:uid="{00000000-0005-0000-0000-0000EE7C0000}"/>
    <cellStyle name="표준 5 6 7 3 3" xfId="31983" xr:uid="{00000000-0005-0000-0000-0000EF7C0000}"/>
    <cellStyle name="표준 5 6 7 4" xfId="31984" xr:uid="{00000000-0005-0000-0000-0000F07C0000}"/>
    <cellStyle name="표준 5 6 7 4 2" xfId="31985" xr:uid="{00000000-0005-0000-0000-0000F17C0000}"/>
    <cellStyle name="표준 5 6 7 4 2 2" xfId="31986" xr:uid="{00000000-0005-0000-0000-0000F27C0000}"/>
    <cellStyle name="표준 5 6 7 4 3" xfId="31987" xr:uid="{00000000-0005-0000-0000-0000F37C0000}"/>
    <cellStyle name="표준 5 6 7 5" xfId="31988" xr:uid="{00000000-0005-0000-0000-0000F47C0000}"/>
    <cellStyle name="표준 5 6 7 5 2" xfId="31989" xr:uid="{00000000-0005-0000-0000-0000F57C0000}"/>
    <cellStyle name="표준 5 6 7 6" xfId="31990" xr:uid="{00000000-0005-0000-0000-0000F67C0000}"/>
    <cellStyle name="표준 5 6 8" xfId="31991" xr:uid="{00000000-0005-0000-0000-0000F77C0000}"/>
    <cellStyle name="표준 5 6 8 2" xfId="31992" xr:uid="{00000000-0005-0000-0000-0000F87C0000}"/>
    <cellStyle name="표준 5 6 8 2 2" xfId="31993" xr:uid="{00000000-0005-0000-0000-0000F97C0000}"/>
    <cellStyle name="표준 5 6 8 3" xfId="31994" xr:uid="{00000000-0005-0000-0000-0000FA7C0000}"/>
    <cellStyle name="표준 5 6 9" xfId="31995" xr:uid="{00000000-0005-0000-0000-0000FB7C0000}"/>
    <cellStyle name="표준 5 6 9 2" xfId="31996" xr:uid="{00000000-0005-0000-0000-0000FC7C0000}"/>
    <cellStyle name="표준 5 6 9 2 2" xfId="31997" xr:uid="{00000000-0005-0000-0000-0000FD7C0000}"/>
    <cellStyle name="표준 5 6 9 3" xfId="31998" xr:uid="{00000000-0005-0000-0000-0000FE7C0000}"/>
    <cellStyle name="표준 5 7" xfId="31999" xr:uid="{00000000-0005-0000-0000-0000FF7C0000}"/>
    <cellStyle name="표준 5 7 10" xfId="32000" xr:uid="{00000000-0005-0000-0000-0000007D0000}"/>
    <cellStyle name="표준 5 7 10 2" xfId="32001" xr:uid="{00000000-0005-0000-0000-0000017D0000}"/>
    <cellStyle name="표준 5 7 10 2 2" xfId="32002" xr:uid="{00000000-0005-0000-0000-0000027D0000}"/>
    <cellStyle name="표준 5 7 10 3" xfId="32003" xr:uid="{00000000-0005-0000-0000-0000037D0000}"/>
    <cellStyle name="표준 5 7 11" xfId="32004" xr:uid="{00000000-0005-0000-0000-0000047D0000}"/>
    <cellStyle name="표준 5 7 11 2" xfId="32005" xr:uid="{00000000-0005-0000-0000-0000057D0000}"/>
    <cellStyle name="표준 5 7 12" xfId="32006" xr:uid="{00000000-0005-0000-0000-0000067D0000}"/>
    <cellStyle name="표준 5 7 13" xfId="32007" xr:uid="{00000000-0005-0000-0000-0000077D0000}"/>
    <cellStyle name="표준 5 7 2" xfId="32008" xr:uid="{00000000-0005-0000-0000-0000087D0000}"/>
    <cellStyle name="표준 5 7 2 10" xfId="32009" xr:uid="{00000000-0005-0000-0000-0000097D0000}"/>
    <cellStyle name="표준 5 7 2 11" xfId="32010" xr:uid="{00000000-0005-0000-0000-00000A7D0000}"/>
    <cellStyle name="표준 5 7 2 2" xfId="32011" xr:uid="{00000000-0005-0000-0000-00000B7D0000}"/>
    <cellStyle name="표준 5 7 2 2 2" xfId="32012" xr:uid="{00000000-0005-0000-0000-00000C7D0000}"/>
    <cellStyle name="표준 5 7 2 2 2 2" xfId="32013" xr:uid="{00000000-0005-0000-0000-00000D7D0000}"/>
    <cellStyle name="표준 5 7 2 2 2 2 2" xfId="32014" xr:uid="{00000000-0005-0000-0000-00000E7D0000}"/>
    <cellStyle name="표준 5 7 2 2 2 2 2 2" xfId="32015" xr:uid="{00000000-0005-0000-0000-00000F7D0000}"/>
    <cellStyle name="표준 5 7 2 2 2 2 3" xfId="32016" xr:uid="{00000000-0005-0000-0000-0000107D0000}"/>
    <cellStyle name="표준 5 7 2 2 2 3" xfId="32017" xr:uid="{00000000-0005-0000-0000-0000117D0000}"/>
    <cellStyle name="표준 5 7 2 2 2 3 2" xfId="32018" xr:uid="{00000000-0005-0000-0000-0000127D0000}"/>
    <cellStyle name="표준 5 7 2 2 2 3 2 2" xfId="32019" xr:uid="{00000000-0005-0000-0000-0000137D0000}"/>
    <cellStyle name="표준 5 7 2 2 2 3 3" xfId="32020" xr:uid="{00000000-0005-0000-0000-0000147D0000}"/>
    <cellStyle name="표준 5 7 2 2 2 4" xfId="32021" xr:uid="{00000000-0005-0000-0000-0000157D0000}"/>
    <cellStyle name="표준 5 7 2 2 2 4 2" xfId="32022" xr:uid="{00000000-0005-0000-0000-0000167D0000}"/>
    <cellStyle name="표준 5 7 2 2 2 4 2 2" xfId="32023" xr:uid="{00000000-0005-0000-0000-0000177D0000}"/>
    <cellStyle name="표준 5 7 2 2 2 4 3" xfId="32024" xr:uid="{00000000-0005-0000-0000-0000187D0000}"/>
    <cellStyle name="표준 5 7 2 2 2 5" xfId="32025" xr:uid="{00000000-0005-0000-0000-0000197D0000}"/>
    <cellStyle name="표준 5 7 2 2 2 5 2" xfId="32026" xr:uid="{00000000-0005-0000-0000-00001A7D0000}"/>
    <cellStyle name="표준 5 7 2 2 2 6" xfId="32027" xr:uid="{00000000-0005-0000-0000-00001B7D0000}"/>
    <cellStyle name="표준 5 7 2 2 3" xfId="32028" xr:uid="{00000000-0005-0000-0000-00001C7D0000}"/>
    <cellStyle name="표준 5 7 2 2 3 2" xfId="32029" xr:uid="{00000000-0005-0000-0000-00001D7D0000}"/>
    <cellStyle name="표준 5 7 2 2 3 2 2" xfId="32030" xr:uid="{00000000-0005-0000-0000-00001E7D0000}"/>
    <cellStyle name="표준 5 7 2 2 3 3" xfId="32031" xr:uid="{00000000-0005-0000-0000-00001F7D0000}"/>
    <cellStyle name="표준 5 7 2 2 4" xfId="32032" xr:uid="{00000000-0005-0000-0000-0000207D0000}"/>
    <cellStyle name="표준 5 7 2 2 4 2" xfId="32033" xr:uid="{00000000-0005-0000-0000-0000217D0000}"/>
    <cellStyle name="표준 5 7 2 2 4 2 2" xfId="32034" xr:uid="{00000000-0005-0000-0000-0000227D0000}"/>
    <cellStyle name="표준 5 7 2 2 4 3" xfId="32035" xr:uid="{00000000-0005-0000-0000-0000237D0000}"/>
    <cellStyle name="표준 5 7 2 2 5" xfId="32036" xr:uid="{00000000-0005-0000-0000-0000247D0000}"/>
    <cellStyle name="표준 5 7 2 2 5 2" xfId="32037" xr:uid="{00000000-0005-0000-0000-0000257D0000}"/>
    <cellStyle name="표준 5 7 2 2 5 2 2" xfId="32038" xr:uid="{00000000-0005-0000-0000-0000267D0000}"/>
    <cellStyle name="표준 5 7 2 2 5 3" xfId="32039" xr:uid="{00000000-0005-0000-0000-0000277D0000}"/>
    <cellStyle name="표준 5 7 2 2 6" xfId="32040" xr:uid="{00000000-0005-0000-0000-0000287D0000}"/>
    <cellStyle name="표준 5 7 2 2 6 2" xfId="32041" xr:uid="{00000000-0005-0000-0000-0000297D0000}"/>
    <cellStyle name="표준 5 7 2 2 6 2 2" xfId="32042" xr:uid="{00000000-0005-0000-0000-00002A7D0000}"/>
    <cellStyle name="표준 5 7 2 2 6 3" xfId="32043" xr:uid="{00000000-0005-0000-0000-00002B7D0000}"/>
    <cellStyle name="표준 5 7 2 2 7" xfId="32044" xr:uid="{00000000-0005-0000-0000-00002C7D0000}"/>
    <cellStyle name="표준 5 7 2 2 7 2" xfId="32045" xr:uid="{00000000-0005-0000-0000-00002D7D0000}"/>
    <cellStyle name="표준 5 7 2 2 8" xfId="32046" xr:uid="{00000000-0005-0000-0000-00002E7D0000}"/>
    <cellStyle name="표준 5 7 2 2 9" xfId="32047" xr:uid="{00000000-0005-0000-0000-00002F7D0000}"/>
    <cellStyle name="표준 5 7 2 3" xfId="32048" xr:uid="{00000000-0005-0000-0000-0000307D0000}"/>
    <cellStyle name="표준 5 7 2 3 2" xfId="32049" xr:uid="{00000000-0005-0000-0000-0000317D0000}"/>
    <cellStyle name="표준 5 7 2 3 2 2" xfId="32050" xr:uid="{00000000-0005-0000-0000-0000327D0000}"/>
    <cellStyle name="표준 5 7 2 3 2 2 2" xfId="32051" xr:uid="{00000000-0005-0000-0000-0000337D0000}"/>
    <cellStyle name="표준 5 7 2 3 2 3" xfId="32052" xr:uid="{00000000-0005-0000-0000-0000347D0000}"/>
    <cellStyle name="표준 5 7 2 3 3" xfId="32053" xr:uid="{00000000-0005-0000-0000-0000357D0000}"/>
    <cellStyle name="표준 5 7 2 3 3 2" xfId="32054" xr:uid="{00000000-0005-0000-0000-0000367D0000}"/>
    <cellStyle name="표준 5 7 2 3 3 2 2" xfId="32055" xr:uid="{00000000-0005-0000-0000-0000377D0000}"/>
    <cellStyle name="표준 5 7 2 3 3 3" xfId="32056" xr:uid="{00000000-0005-0000-0000-0000387D0000}"/>
    <cellStyle name="표준 5 7 2 3 4" xfId="32057" xr:uid="{00000000-0005-0000-0000-0000397D0000}"/>
    <cellStyle name="표준 5 7 2 3 4 2" xfId="32058" xr:uid="{00000000-0005-0000-0000-00003A7D0000}"/>
    <cellStyle name="표준 5 7 2 3 4 2 2" xfId="32059" xr:uid="{00000000-0005-0000-0000-00003B7D0000}"/>
    <cellStyle name="표준 5 7 2 3 4 3" xfId="32060" xr:uid="{00000000-0005-0000-0000-00003C7D0000}"/>
    <cellStyle name="표준 5 7 2 3 5" xfId="32061" xr:uid="{00000000-0005-0000-0000-00003D7D0000}"/>
    <cellStyle name="표준 5 7 2 3 5 2" xfId="32062" xr:uid="{00000000-0005-0000-0000-00003E7D0000}"/>
    <cellStyle name="표준 5 7 2 3 6" xfId="32063" xr:uid="{00000000-0005-0000-0000-00003F7D0000}"/>
    <cellStyle name="표준 5 7 2 4" xfId="32064" xr:uid="{00000000-0005-0000-0000-0000407D0000}"/>
    <cellStyle name="표준 5 7 2 4 2" xfId="32065" xr:uid="{00000000-0005-0000-0000-0000417D0000}"/>
    <cellStyle name="표준 5 7 2 4 2 2" xfId="32066" xr:uid="{00000000-0005-0000-0000-0000427D0000}"/>
    <cellStyle name="표준 5 7 2 4 2 2 2" xfId="32067" xr:uid="{00000000-0005-0000-0000-0000437D0000}"/>
    <cellStyle name="표준 5 7 2 4 2 3" xfId="32068" xr:uid="{00000000-0005-0000-0000-0000447D0000}"/>
    <cellStyle name="표준 5 7 2 4 3" xfId="32069" xr:uid="{00000000-0005-0000-0000-0000457D0000}"/>
    <cellStyle name="표준 5 7 2 4 3 2" xfId="32070" xr:uid="{00000000-0005-0000-0000-0000467D0000}"/>
    <cellStyle name="표준 5 7 2 4 3 2 2" xfId="32071" xr:uid="{00000000-0005-0000-0000-0000477D0000}"/>
    <cellStyle name="표준 5 7 2 4 3 3" xfId="32072" xr:uid="{00000000-0005-0000-0000-0000487D0000}"/>
    <cellStyle name="표준 5 7 2 4 4" xfId="32073" xr:uid="{00000000-0005-0000-0000-0000497D0000}"/>
    <cellStyle name="표준 5 7 2 4 4 2" xfId="32074" xr:uid="{00000000-0005-0000-0000-00004A7D0000}"/>
    <cellStyle name="표준 5 7 2 4 4 2 2" xfId="32075" xr:uid="{00000000-0005-0000-0000-00004B7D0000}"/>
    <cellStyle name="표준 5 7 2 4 4 3" xfId="32076" xr:uid="{00000000-0005-0000-0000-00004C7D0000}"/>
    <cellStyle name="표준 5 7 2 4 5" xfId="32077" xr:uid="{00000000-0005-0000-0000-00004D7D0000}"/>
    <cellStyle name="표준 5 7 2 4 5 2" xfId="32078" xr:uid="{00000000-0005-0000-0000-00004E7D0000}"/>
    <cellStyle name="표준 5 7 2 4 6" xfId="32079" xr:uid="{00000000-0005-0000-0000-00004F7D0000}"/>
    <cellStyle name="표준 5 7 2 5" xfId="32080" xr:uid="{00000000-0005-0000-0000-0000507D0000}"/>
    <cellStyle name="표준 5 7 2 5 2" xfId="32081" xr:uid="{00000000-0005-0000-0000-0000517D0000}"/>
    <cellStyle name="표준 5 7 2 5 2 2" xfId="32082" xr:uid="{00000000-0005-0000-0000-0000527D0000}"/>
    <cellStyle name="표준 5 7 2 5 3" xfId="32083" xr:uid="{00000000-0005-0000-0000-0000537D0000}"/>
    <cellStyle name="표준 5 7 2 6" xfId="32084" xr:uid="{00000000-0005-0000-0000-0000547D0000}"/>
    <cellStyle name="표준 5 7 2 6 2" xfId="32085" xr:uid="{00000000-0005-0000-0000-0000557D0000}"/>
    <cellStyle name="표준 5 7 2 6 2 2" xfId="32086" xr:uid="{00000000-0005-0000-0000-0000567D0000}"/>
    <cellStyle name="표준 5 7 2 6 3" xfId="32087" xr:uid="{00000000-0005-0000-0000-0000577D0000}"/>
    <cellStyle name="표준 5 7 2 7" xfId="32088" xr:uid="{00000000-0005-0000-0000-0000587D0000}"/>
    <cellStyle name="표준 5 7 2 7 2" xfId="32089" xr:uid="{00000000-0005-0000-0000-0000597D0000}"/>
    <cellStyle name="표준 5 7 2 7 2 2" xfId="32090" xr:uid="{00000000-0005-0000-0000-00005A7D0000}"/>
    <cellStyle name="표준 5 7 2 7 3" xfId="32091" xr:uid="{00000000-0005-0000-0000-00005B7D0000}"/>
    <cellStyle name="표준 5 7 2 8" xfId="32092" xr:uid="{00000000-0005-0000-0000-00005C7D0000}"/>
    <cellStyle name="표준 5 7 2 8 2" xfId="32093" xr:uid="{00000000-0005-0000-0000-00005D7D0000}"/>
    <cellStyle name="표준 5 7 2 8 2 2" xfId="32094" xr:uid="{00000000-0005-0000-0000-00005E7D0000}"/>
    <cellStyle name="표준 5 7 2 8 3" xfId="32095" xr:uid="{00000000-0005-0000-0000-00005F7D0000}"/>
    <cellStyle name="표준 5 7 2 9" xfId="32096" xr:uid="{00000000-0005-0000-0000-0000607D0000}"/>
    <cellStyle name="표준 5 7 2 9 2" xfId="32097" xr:uid="{00000000-0005-0000-0000-0000617D0000}"/>
    <cellStyle name="표준 5 7 3" xfId="32098" xr:uid="{00000000-0005-0000-0000-0000627D0000}"/>
    <cellStyle name="표준 5 7 3 10" xfId="32099" xr:uid="{00000000-0005-0000-0000-0000637D0000}"/>
    <cellStyle name="표준 5 7 3 2" xfId="32100" xr:uid="{00000000-0005-0000-0000-0000647D0000}"/>
    <cellStyle name="표준 5 7 3 2 2" xfId="32101" xr:uid="{00000000-0005-0000-0000-0000657D0000}"/>
    <cellStyle name="표준 5 7 3 2 2 2" xfId="32102" xr:uid="{00000000-0005-0000-0000-0000667D0000}"/>
    <cellStyle name="표준 5 7 3 2 2 2 2" xfId="32103" xr:uid="{00000000-0005-0000-0000-0000677D0000}"/>
    <cellStyle name="표준 5 7 3 2 2 2 2 2" xfId="32104" xr:uid="{00000000-0005-0000-0000-0000687D0000}"/>
    <cellStyle name="표준 5 7 3 2 2 2 3" xfId="32105" xr:uid="{00000000-0005-0000-0000-0000697D0000}"/>
    <cellStyle name="표준 5 7 3 2 2 3" xfId="32106" xr:uid="{00000000-0005-0000-0000-00006A7D0000}"/>
    <cellStyle name="표준 5 7 3 2 2 3 2" xfId="32107" xr:uid="{00000000-0005-0000-0000-00006B7D0000}"/>
    <cellStyle name="표준 5 7 3 2 2 3 2 2" xfId="32108" xr:uid="{00000000-0005-0000-0000-00006C7D0000}"/>
    <cellStyle name="표준 5 7 3 2 2 3 3" xfId="32109" xr:uid="{00000000-0005-0000-0000-00006D7D0000}"/>
    <cellStyle name="표준 5 7 3 2 2 4" xfId="32110" xr:uid="{00000000-0005-0000-0000-00006E7D0000}"/>
    <cellStyle name="표준 5 7 3 2 2 4 2" xfId="32111" xr:uid="{00000000-0005-0000-0000-00006F7D0000}"/>
    <cellStyle name="표준 5 7 3 2 2 4 2 2" xfId="32112" xr:uid="{00000000-0005-0000-0000-0000707D0000}"/>
    <cellStyle name="표준 5 7 3 2 2 4 3" xfId="32113" xr:uid="{00000000-0005-0000-0000-0000717D0000}"/>
    <cellStyle name="표준 5 7 3 2 2 5" xfId="32114" xr:uid="{00000000-0005-0000-0000-0000727D0000}"/>
    <cellStyle name="표준 5 7 3 2 2 5 2" xfId="32115" xr:uid="{00000000-0005-0000-0000-0000737D0000}"/>
    <cellStyle name="표준 5 7 3 2 2 6" xfId="32116" xr:uid="{00000000-0005-0000-0000-0000747D0000}"/>
    <cellStyle name="표준 5 7 3 2 3" xfId="32117" xr:uid="{00000000-0005-0000-0000-0000757D0000}"/>
    <cellStyle name="표준 5 7 3 2 3 2" xfId="32118" xr:uid="{00000000-0005-0000-0000-0000767D0000}"/>
    <cellStyle name="표준 5 7 3 2 3 2 2" xfId="32119" xr:uid="{00000000-0005-0000-0000-0000777D0000}"/>
    <cellStyle name="표준 5 7 3 2 3 3" xfId="32120" xr:uid="{00000000-0005-0000-0000-0000787D0000}"/>
    <cellStyle name="표준 5 7 3 2 4" xfId="32121" xr:uid="{00000000-0005-0000-0000-0000797D0000}"/>
    <cellStyle name="표준 5 7 3 2 4 2" xfId="32122" xr:uid="{00000000-0005-0000-0000-00007A7D0000}"/>
    <cellStyle name="표준 5 7 3 2 4 2 2" xfId="32123" xr:uid="{00000000-0005-0000-0000-00007B7D0000}"/>
    <cellStyle name="표준 5 7 3 2 4 3" xfId="32124" xr:uid="{00000000-0005-0000-0000-00007C7D0000}"/>
    <cellStyle name="표준 5 7 3 2 5" xfId="32125" xr:uid="{00000000-0005-0000-0000-00007D7D0000}"/>
    <cellStyle name="표준 5 7 3 2 5 2" xfId="32126" xr:uid="{00000000-0005-0000-0000-00007E7D0000}"/>
    <cellStyle name="표준 5 7 3 2 5 2 2" xfId="32127" xr:uid="{00000000-0005-0000-0000-00007F7D0000}"/>
    <cellStyle name="표준 5 7 3 2 5 3" xfId="32128" xr:uid="{00000000-0005-0000-0000-0000807D0000}"/>
    <cellStyle name="표준 5 7 3 2 6" xfId="32129" xr:uid="{00000000-0005-0000-0000-0000817D0000}"/>
    <cellStyle name="표준 5 7 3 2 6 2" xfId="32130" xr:uid="{00000000-0005-0000-0000-0000827D0000}"/>
    <cellStyle name="표준 5 7 3 2 7" xfId="32131" xr:uid="{00000000-0005-0000-0000-0000837D0000}"/>
    <cellStyle name="표준 5 7 3 2 8" xfId="32132" xr:uid="{00000000-0005-0000-0000-0000847D0000}"/>
    <cellStyle name="표준 5 7 3 3" xfId="32133" xr:uid="{00000000-0005-0000-0000-0000857D0000}"/>
    <cellStyle name="표준 5 7 3 3 2" xfId="32134" xr:uid="{00000000-0005-0000-0000-0000867D0000}"/>
    <cellStyle name="표준 5 7 3 3 2 2" xfId="32135" xr:uid="{00000000-0005-0000-0000-0000877D0000}"/>
    <cellStyle name="표준 5 7 3 3 2 2 2" xfId="32136" xr:uid="{00000000-0005-0000-0000-0000887D0000}"/>
    <cellStyle name="표준 5 7 3 3 2 3" xfId="32137" xr:uid="{00000000-0005-0000-0000-0000897D0000}"/>
    <cellStyle name="표준 5 7 3 3 3" xfId="32138" xr:uid="{00000000-0005-0000-0000-00008A7D0000}"/>
    <cellStyle name="표준 5 7 3 3 3 2" xfId="32139" xr:uid="{00000000-0005-0000-0000-00008B7D0000}"/>
    <cellStyle name="표준 5 7 3 3 3 2 2" xfId="32140" xr:uid="{00000000-0005-0000-0000-00008C7D0000}"/>
    <cellStyle name="표준 5 7 3 3 3 3" xfId="32141" xr:uid="{00000000-0005-0000-0000-00008D7D0000}"/>
    <cellStyle name="표준 5 7 3 3 4" xfId="32142" xr:uid="{00000000-0005-0000-0000-00008E7D0000}"/>
    <cellStyle name="표준 5 7 3 3 4 2" xfId="32143" xr:uid="{00000000-0005-0000-0000-00008F7D0000}"/>
    <cellStyle name="표준 5 7 3 3 4 2 2" xfId="32144" xr:uid="{00000000-0005-0000-0000-0000907D0000}"/>
    <cellStyle name="표준 5 7 3 3 4 3" xfId="32145" xr:uid="{00000000-0005-0000-0000-0000917D0000}"/>
    <cellStyle name="표준 5 7 3 3 5" xfId="32146" xr:uid="{00000000-0005-0000-0000-0000927D0000}"/>
    <cellStyle name="표준 5 7 3 3 5 2" xfId="32147" xr:uid="{00000000-0005-0000-0000-0000937D0000}"/>
    <cellStyle name="표준 5 7 3 3 6" xfId="32148" xr:uid="{00000000-0005-0000-0000-0000947D0000}"/>
    <cellStyle name="표준 5 7 3 4" xfId="32149" xr:uid="{00000000-0005-0000-0000-0000957D0000}"/>
    <cellStyle name="표준 5 7 3 4 2" xfId="32150" xr:uid="{00000000-0005-0000-0000-0000967D0000}"/>
    <cellStyle name="표준 5 7 3 4 2 2" xfId="32151" xr:uid="{00000000-0005-0000-0000-0000977D0000}"/>
    <cellStyle name="표준 5 7 3 4 3" xfId="32152" xr:uid="{00000000-0005-0000-0000-0000987D0000}"/>
    <cellStyle name="표준 5 7 3 5" xfId="32153" xr:uid="{00000000-0005-0000-0000-0000997D0000}"/>
    <cellStyle name="표준 5 7 3 5 2" xfId="32154" xr:uid="{00000000-0005-0000-0000-00009A7D0000}"/>
    <cellStyle name="표준 5 7 3 5 2 2" xfId="32155" xr:uid="{00000000-0005-0000-0000-00009B7D0000}"/>
    <cellStyle name="표준 5 7 3 5 3" xfId="32156" xr:uid="{00000000-0005-0000-0000-00009C7D0000}"/>
    <cellStyle name="표준 5 7 3 6" xfId="32157" xr:uid="{00000000-0005-0000-0000-00009D7D0000}"/>
    <cellStyle name="표준 5 7 3 6 2" xfId="32158" xr:uid="{00000000-0005-0000-0000-00009E7D0000}"/>
    <cellStyle name="표준 5 7 3 6 2 2" xfId="32159" xr:uid="{00000000-0005-0000-0000-00009F7D0000}"/>
    <cellStyle name="표준 5 7 3 6 3" xfId="32160" xr:uid="{00000000-0005-0000-0000-0000A07D0000}"/>
    <cellStyle name="표준 5 7 3 7" xfId="32161" xr:uid="{00000000-0005-0000-0000-0000A17D0000}"/>
    <cellStyle name="표준 5 7 3 7 2" xfId="32162" xr:uid="{00000000-0005-0000-0000-0000A27D0000}"/>
    <cellStyle name="표준 5 7 3 7 2 2" xfId="32163" xr:uid="{00000000-0005-0000-0000-0000A37D0000}"/>
    <cellStyle name="표준 5 7 3 7 3" xfId="32164" xr:uid="{00000000-0005-0000-0000-0000A47D0000}"/>
    <cellStyle name="표준 5 7 3 8" xfId="32165" xr:uid="{00000000-0005-0000-0000-0000A57D0000}"/>
    <cellStyle name="표준 5 7 3 8 2" xfId="32166" xr:uid="{00000000-0005-0000-0000-0000A67D0000}"/>
    <cellStyle name="표준 5 7 3 9" xfId="32167" xr:uid="{00000000-0005-0000-0000-0000A77D0000}"/>
    <cellStyle name="표준 5 7 4" xfId="32168" xr:uid="{00000000-0005-0000-0000-0000A87D0000}"/>
    <cellStyle name="표준 5 7 4 2" xfId="32169" xr:uid="{00000000-0005-0000-0000-0000A97D0000}"/>
    <cellStyle name="표준 5 7 4 2 2" xfId="32170" xr:uid="{00000000-0005-0000-0000-0000AA7D0000}"/>
    <cellStyle name="표준 5 7 4 2 2 2" xfId="32171" xr:uid="{00000000-0005-0000-0000-0000AB7D0000}"/>
    <cellStyle name="표준 5 7 4 2 2 2 2" xfId="32172" xr:uid="{00000000-0005-0000-0000-0000AC7D0000}"/>
    <cellStyle name="표준 5 7 4 2 2 3" xfId="32173" xr:uid="{00000000-0005-0000-0000-0000AD7D0000}"/>
    <cellStyle name="표준 5 7 4 2 3" xfId="32174" xr:uid="{00000000-0005-0000-0000-0000AE7D0000}"/>
    <cellStyle name="표준 5 7 4 2 3 2" xfId="32175" xr:uid="{00000000-0005-0000-0000-0000AF7D0000}"/>
    <cellStyle name="표준 5 7 4 2 3 2 2" xfId="32176" xr:uid="{00000000-0005-0000-0000-0000B07D0000}"/>
    <cellStyle name="표준 5 7 4 2 3 3" xfId="32177" xr:uid="{00000000-0005-0000-0000-0000B17D0000}"/>
    <cellStyle name="표준 5 7 4 2 4" xfId="32178" xr:uid="{00000000-0005-0000-0000-0000B27D0000}"/>
    <cellStyle name="표준 5 7 4 2 4 2" xfId="32179" xr:uid="{00000000-0005-0000-0000-0000B37D0000}"/>
    <cellStyle name="표준 5 7 4 2 4 2 2" xfId="32180" xr:uid="{00000000-0005-0000-0000-0000B47D0000}"/>
    <cellStyle name="표준 5 7 4 2 4 3" xfId="32181" xr:uid="{00000000-0005-0000-0000-0000B57D0000}"/>
    <cellStyle name="표준 5 7 4 2 5" xfId="32182" xr:uid="{00000000-0005-0000-0000-0000B67D0000}"/>
    <cellStyle name="표준 5 7 4 2 5 2" xfId="32183" xr:uid="{00000000-0005-0000-0000-0000B77D0000}"/>
    <cellStyle name="표준 5 7 4 2 6" xfId="32184" xr:uid="{00000000-0005-0000-0000-0000B87D0000}"/>
    <cellStyle name="표준 5 7 4 3" xfId="32185" xr:uid="{00000000-0005-0000-0000-0000B97D0000}"/>
    <cellStyle name="표준 5 7 4 3 2" xfId="32186" xr:uid="{00000000-0005-0000-0000-0000BA7D0000}"/>
    <cellStyle name="표준 5 7 4 3 2 2" xfId="32187" xr:uid="{00000000-0005-0000-0000-0000BB7D0000}"/>
    <cellStyle name="표준 5 7 4 3 3" xfId="32188" xr:uid="{00000000-0005-0000-0000-0000BC7D0000}"/>
    <cellStyle name="표준 5 7 4 4" xfId="32189" xr:uid="{00000000-0005-0000-0000-0000BD7D0000}"/>
    <cellStyle name="표준 5 7 4 4 2" xfId="32190" xr:uid="{00000000-0005-0000-0000-0000BE7D0000}"/>
    <cellStyle name="표준 5 7 4 4 2 2" xfId="32191" xr:uid="{00000000-0005-0000-0000-0000BF7D0000}"/>
    <cellStyle name="표준 5 7 4 4 3" xfId="32192" xr:uid="{00000000-0005-0000-0000-0000C07D0000}"/>
    <cellStyle name="표준 5 7 4 5" xfId="32193" xr:uid="{00000000-0005-0000-0000-0000C17D0000}"/>
    <cellStyle name="표준 5 7 4 5 2" xfId="32194" xr:uid="{00000000-0005-0000-0000-0000C27D0000}"/>
    <cellStyle name="표준 5 7 4 5 2 2" xfId="32195" xr:uid="{00000000-0005-0000-0000-0000C37D0000}"/>
    <cellStyle name="표준 5 7 4 5 3" xfId="32196" xr:uid="{00000000-0005-0000-0000-0000C47D0000}"/>
    <cellStyle name="표준 5 7 4 6" xfId="32197" xr:uid="{00000000-0005-0000-0000-0000C57D0000}"/>
    <cellStyle name="표준 5 7 4 6 2" xfId="32198" xr:uid="{00000000-0005-0000-0000-0000C67D0000}"/>
    <cellStyle name="표준 5 7 4 7" xfId="32199" xr:uid="{00000000-0005-0000-0000-0000C77D0000}"/>
    <cellStyle name="표준 5 7 4 8" xfId="32200" xr:uid="{00000000-0005-0000-0000-0000C87D0000}"/>
    <cellStyle name="표준 5 7 5" xfId="32201" xr:uid="{00000000-0005-0000-0000-0000C97D0000}"/>
    <cellStyle name="표준 5 7 5 2" xfId="32202" xr:uid="{00000000-0005-0000-0000-0000CA7D0000}"/>
    <cellStyle name="표준 5 7 5 2 2" xfId="32203" xr:uid="{00000000-0005-0000-0000-0000CB7D0000}"/>
    <cellStyle name="표준 5 7 5 2 2 2" xfId="32204" xr:uid="{00000000-0005-0000-0000-0000CC7D0000}"/>
    <cellStyle name="표준 5 7 5 2 3" xfId="32205" xr:uid="{00000000-0005-0000-0000-0000CD7D0000}"/>
    <cellStyle name="표준 5 7 5 3" xfId="32206" xr:uid="{00000000-0005-0000-0000-0000CE7D0000}"/>
    <cellStyle name="표준 5 7 5 3 2" xfId="32207" xr:uid="{00000000-0005-0000-0000-0000CF7D0000}"/>
    <cellStyle name="표준 5 7 5 3 2 2" xfId="32208" xr:uid="{00000000-0005-0000-0000-0000D07D0000}"/>
    <cellStyle name="표준 5 7 5 3 3" xfId="32209" xr:uid="{00000000-0005-0000-0000-0000D17D0000}"/>
    <cellStyle name="표준 5 7 5 4" xfId="32210" xr:uid="{00000000-0005-0000-0000-0000D27D0000}"/>
    <cellStyle name="표준 5 7 5 4 2" xfId="32211" xr:uid="{00000000-0005-0000-0000-0000D37D0000}"/>
    <cellStyle name="표준 5 7 5 4 2 2" xfId="32212" xr:uid="{00000000-0005-0000-0000-0000D47D0000}"/>
    <cellStyle name="표준 5 7 5 4 3" xfId="32213" xr:uid="{00000000-0005-0000-0000-0000D57D0000}"/>
    <cellStyle name="표준 5 7 5 5" xfId="32214" xr:uid="{00000000-0005-0000-0000-0000D67D0000}"/>
    <cellStyle name="표준 5 7 5 5 2" xfId="32215" xr:uid="{00000000-0005-0000-0000-0000D77D0000}"/>
    <cellStyle name="표준 5 7 5 6" xfId="32216" xr:uid="{00000000-0005-0000-0000-0000D87D0000}"/>
    <cellStyle name="표준 5 7 6" xfId="32217" xr:uid="{00000000-0005-0000-0000-0000D97D0000}"/>
    <cellStyle name="표준 5 7 6 2" xfId="32218" xr:uid="{00000000-0005-0000-0000-0000DA7D0000}"/>
    <cellStyle name="표준 5 7 6 2 2" xfId="32219" xr:uid="{00000000-0005-0000-0000-0000DB7D0000}"/>
    <cellStyle name="표준 5 7 6 2 2 2" xfId="32220" xr:uid="{00000000-0005-0000-0000-0000DC7D0000}"/>
    <cellStyle name="표준 5 7 6 2 3" xfId="32221" xr:uid="{00000000-0005-0000-0000-0000DD7D0000}"/>
    <cellStyle name="표준 5 7 6 3" xfId="32222" xr:uid="{00000000-0005-0000-0000-0000DE7D0000}"/>
    <cellStyle name="표준 5 7 6 3 2" xfId="32223" xr:uid="{00000000-0005-0000-0000-0000DF7D0000}"/>
    <cellStyle name="표준 5 7 6 3 2 2" xfId="32224" xr:uid="{00000000-0005-0000-0000-0000E07D0000}"/>
    <cellStyle name="표준 5 7 6 3 3" xfId="32225" xr:uid="{00000000-0005-0000-0000-0000E17D0000}"/>
    <cellStyle name="표준 5 7 6 4" xfId="32226" xr:uid="{00000000-0005-0000-0000-0000E27D0000}"/>
    <cellStyle name="표준 5 7 6 4 2" xfId="32227" xr:uid="{00000000-0005-0000-0000-0000E37D0000}"/>
    <cellStyle name="표준 5 7 6 4 2 2" xfId="32228" xr:uid="{00000000-0005-0000-0000-0000E47D0000}"/>
    <cellStyle name="표준 5 7 6 4 3" xfId="32229" xr:uid="{00000000-0005-0000-0000-0000E57D0000}"/>
    <cellStyle name="표준 5 7 6 5" xfId="32230" xr:uid="{00000000-0005-0000-0000-0000E67D0000}"/>
    <cellStyle name="표준 5 7 6 5 2" xfId="32231" xr:uid="{00000000-0005-0000-0000-0000E77D0000}"/>
    <cellStyle name="표준 5 7 6 6" xfId="32232" xr:uid="{00000000-0005-0000-0000-0000E87D0000}"/>
    <cellStyle name="표준 5 7 7" xfId="32233" xr:uid="{00000000-0005-0000-0000-0000E97D0000}"/>
    <cellStyle name="표준 5 7 7 2" xfId="32234" xr:uid="{00000000-0005-0000-0000-0000EA7D0000}"/>
    <cellStyle name="표준 5 7 7 2 2" xfId="32235" xr:uid="{00000000-0005-0000-0000-0000EB7D0000}"/>
    <cellStyle name="표준 5 7 7 3" xfId="32236" xr:uid="{00000000-0005-0000-0000-0000EC7D0000}"/>
    <cellStyle name="표준 5 7 8" xfId="32237" xr:uid="{00000000-0005-0000-0000-0000ED7D0000}"/>
    <cellStyle name="표준 5 7 8 2" xfId="32238" xr:uid="{00000000-0005-0000-0000-0000EE7D0000}"/>
    <cellStyle name="표준 5 7 8 2 2" xfId="32239" xr:uid="{00000000-0005-0000-0000-0000EF7D0000}"/>
    <cellStyle name="표준 5 7 8 3" xfId="32240" xr:uid="{00000000-0005-0000-0000-0000F07D0000}"/>
    <cellStyle name="표준 5 7 9" xfId="32241" xr:uid="{00000000-0005-0000-0000-0000F17D0000}"/>
    <cellStyle name="표준 5 7 9 2" xfId="32242" xr:uid="{00000000-0005-0000-0000-0000F27D0000}"/>
    <cellStyle name="표준 5 7 9 2 2" xfId="32243" xr:uid="{00000000-0005-0000-0000-0000F37D0000}"/>
    <cellStyle name="표준 5 7 9 3" xfId="32244" xr:uid="{00000000-0005-0000-0000-0000F47D0000}"/>
    <cellStyle name="표준 5 8" xfId="32245" xr:uid="{00000000-0005-0000-0000-0000F57D0000}"/>
    <cellStyle name="표준 5 8 10" xfId="32246" xr:uid="{00000000-0005-0000-0000-0000F67D0000}"/>
    <cellStyle name="표준 5 8 10 2" xfId="32247" xr:uid="{00000000-0005-0000-0000-0000F77D0000}"/>
    <cellStyle name="표준 5 8 11" xfId="32248" xr:uid="{00000000-0005-0000-0000-0000F87D0000}"/>
    <cellStyle name="표준 5 8 12" xfId="32249" xr:uid="{00000000-0005-0000-0000-0000F97D0000}"/>
    <cellStyle name="표준 5 8 2" xfId="32250" xr:uid="{00000000-0005-0000-0000-0000FA7D0000}"/>
    <cellStyle name="표준 5 8 2 2" xfId="32251" xr:uid="{00000000-0005-0000-0000-0000FB7D0000}"/>
    <cellStyle name="표준 5 8 2 2 2" xfId="32252" xr:uid="{00000000-0005-0000-0000-0000FC7D0000}"/>
    <cellStyle name="표준 5 8 2 2 2 2" xfId="32253" xr:uid="{00000000-0005-0000-0000-0000FD7D0000}"/>
    <cellStyle name="표준 5 8 2 2 2 2 2" xfId="32254" xr:uid="{00000000-0005-0000-0000-0000FE7D0000}"/>
    <cellStyle name="표준 5 8 2 2 2 3" xfId="32255" xr:uid="{00000000-0005-0000-0000-0000FF7D0000}"/>
    <cellStyle name="표준 5 8 2 2 3" xfId="32256" xr:uid="{00000000-0005-0000-0000-0000007E0000}"/>
    <cellStyle name="표준 5 8 2 2 3 2" xfId="32257" xr:uid="{00000000-0005-0000-0000-0000017E0000}"/>
    <cellStyle name="표준 5 8 2 2 3 2 2" xfId="32258" xr:uid="{00000000-0005-0000-0000-0000027E0000}"/>
    <cellStyle name="표준 5 8 2 2 3 3" xfId="32259" xr:uid="{00000000-0005-0000-0000-0000037E0000}"/>
    <cellStyle name="표준 5 8 2 2 4" xfId="32260" xr:uid="{00000000-0005-0000-0000-0000047E0000}"/>
    <cellStyle name="표준 5 8 2 2 4 2" xfId="32261" xr:uid="{00000000-0005-0000-0000-0000057E0000}"/>
    <cellStyle name="표준 5 8 2 2 4 2 2" xfId="32262" xr:uid="{00000000-0005-0000-0000-0000067E0000}"/>
    <cellStyle name="표준 5 8 2 2 4 3" xfId="32263" xr:uid="{00000000-0005-0000-0000-0000077E0000}"/>
    <cellStyle name="표준 5 8 2 2 5" xfId="32264" xr:uid="{00000000-0005-0000-0000-0000087E0000}"/>
    <cellStyle name="표준 5 8 2 2 5 2" xfId="32265" xr:uid="{00000000-0005-0000-0000-0000097E0000}"/>
    <cellStyle name="표준 5 8 2 2 6" xfId="32266" xr:uid="{00000000-0005-0000-0000-00000A7E0000}"/>
    <cellStyle name="표준 5 8 2 3" xfId="32267" xr:uid="{00000000-0005-0000-0000-00000B7E0000}"/>
    <cellStyle name="표준 5 8 2 3 2" xfId="32268" xr:uid="{00000000-0005-0000-0000-00000C7E0000}"/>
    <cellStyle name="표준 5 8 2 3 2 2" xfId="32269" xr:uid="{00000000-0005-0000-0000-00000D7E0000}"/>
    <cellStyle name="표준 5 8 2 3 3" xfId="32270" xr:uid="{00000000-0005-0000-0000-00000E7E0000}"/>
    <cellStyle name="표준 5 8 2 4" xfId="32271" xr:uid="{00000000-0005-0000-0000-00000F7E0000}"/>
    <cellStyle name="표준 5 8 2 4 2" xfId="32272" xr:uid="{00000000-0005-0000-0000-0000107E0000}"/>
    <cellStyle name="표준 5 8 2 4 2 2" xfId="32273" xr:uid="{00000000-0005-0000-0000-0000117E0000}"/>
    <cellStyle name="표준 5 8 2 4 3" xfId="32274" xr:uid="{00000000-0005-0000-0000-0000127E0000}"/>
    <cellStyle name="표준 5 8 2 5" xfId="32275" xr:uid="{00000000-0005-0000-0000-0000137E0000}"/>
    <cellStyle name="표준 5 8 2 5 2" xfId="32276" xr:uid="{00000000-0005-0000-0000-0000147E0000}"/>
    <cellStyle name="표준 5 8 2 5 2 2" xfId="32277" xr:uid="{00000000-0005-0000-0000-0000157E0000}"/>
    <cellStyle name="표준 5 8 2 5 3" xfId="32278" xr:uid="{00000000-0005-0000-0000-0000167E0000}"/>
    <cellStyle name="표준 5 8 2 6" xfId="32279" xr:uid="{00000000-0005-0000-0000-0000177E0000}"/>
    <cellStyle name="표준 5 8 2 6 2" xfId="32280" xr:uid="{00000000-0005-0000-0000-0000187E0000}"/>
    <cellStyle name="표준 5 8 2 6 2 2" xfId="32281" xr:uid="{00000000-0005-0000-0000-0000197E0000}"/>
    <cellStyle name="표준 5 8 2 6 3" xfId="32282" xr:uid="{00000000-0005-0000-0000-00001A7E0000}"/>
    <cellStyle name="표준 5 8 2 7" xfId="32283" xr:uid="{00000000-0005-0000-0000-00001B7E0000}"/>
    <cellStyle name="표준 5 8 2 7 2" xfId="32284" xr:uid="{00000000-0005-0000-0000-00001C7E0000}"/>
    <cellStyle name="표준 5 8 2 8" xfId="32285" xr:uid="{00000000-0005-0000-0000-00001D7E0000}"/>
    <cellStyle name="표준 5 8 2 9" xfId="32286" xr:uid="{00000000-0005-0000-0000-00001E7E0000}"/>
    <cellStyle name="표준 5 8 3" xfId="32287" xr:uid="{00000000-0005-0000-0000-00001F7E0000}"/>
    <cellStyle name="표준 5 8 3 2" xfId="32288" xr:uid="{00000000-0005-0000-0000-0000207E0000}"/>
    <cellStyle name="표준 5 8 3 2 2" xfId="32289" xr:uid="{00000000-0005-0000-0000-0000217E0000}"/>
    <cellStyle name="표준 5 8 3 2 2 2" xfId="32290" xr:uid="{00000000-0005-0000-0000-0000227E0000}"/>
    <cellStyle name="표준 5 8 3 2 2 2 2" xfId="32291" xr:uid="{00000000-0005-0000-0000-0000237E0000}"/>
    <cellStyle name="표준 5 8 3 2 2 3" xfId="32292" xr:uid="{00000000-0005-0000-0000-0000247E0000}"/>
    <cellStyle name="표준 5 8 3 2 3" xfId="32293" xr:uid="{00000000-0005-0000-0000-0000257E0000}"/>
    <cellStyle name="표준 5 8 3 2 3 2" xfId="32294" xr:uid="{00000000-0005-0000-0000-0000267E0000}"/>
    <cellStyle name="표준 5 8 3 2 3 2 2" xfId="32295" xr:uid="{00000000-0005-0000-0000-0000277E0000}"/>
    <cellStyle name="표준 5 8 3 2 3 3" xfId="32296" xr:uid="{00000000-0005-0000-0000-0000287E0000}"/>
    <cellStyle name="표준 5 8 3 2 4" xfId="32297" xr:uid="{00000000-0005-0000-0000-0000297E0000}"/>
    <cellStyle name="표준 5 8 3 2 4 2" xfId="32298" xr:uid="{00000000-0005-0000-0000-00002A7E0000}"/>
    <cellStyle name="표준 5 8 3 2 4 2 2" xfId="32299" xr:uid="{00000000-0005-0000-0000-00002B7E0000}"/>
    <cellStyle name="표준 5 8 3 2 4 3" xfId="32300" xr:uid="{00000000-0005-0000-0000-00002C7E0000}"/>
    <cellStyle name="표준 5 8 3 2 5" xfId="32301" xr:uid="{00000000-0005-0000-0000-00002D7E0000}"/>
    <cellStyle name="표준 5 8 3 2 5 2" xfId="32302" xr:uid="{00000000-0005-0000-0000-00002E7E0000}"/>
    <cellStyle name="표준 5 8 3 2 6" xfId="32303" xr:uid="{00000000-0005-0000-0000-00002F7E0000}"/>
    <cellStyle name="표준 5 8 3 3" xfId="32304" xr:uid="{00000000-0005-0000-0000-0000307E0000}"/>
    <cellStyle name="표준 5 8 3 3 2" xfId="32305" xr:uid="{00000000-0005-0000-0000-0000317E0000}"/>
    <cellStyle name="표준 5 8 3 3 2 2" xfId="32306" xr:uid="{00000000-0005-0000-0000-0000327E0000}"/>
    <cellStyle name="표준 5 8 3 3 3" xfId="32307" xr:uid="{00000000-0005-0000-0000-0000337E0000}"/>
    <cellStyle name="표준 5 8 3 4" xfId="32308" xr:uid="{00000000-0005-0000-0000-0000347E0000}"/>
    <cellStyle name="표준 5 8 3 4 2" xfId="32309" xr:uid="{00000000-0005-0000-0000-0000357E0000}"/>
    <cellStyle name="표준 5 8 3 4 2 2" xfId="32310" xr:uid="{00000000-0005-0000-0000-0000367E0000}"/>
    <cellStyle name="표준 5 8 3 4 3" xfId="32311" xr:uid="{00000000-0005-0000-0000-0000377E0000}"/>
    <cellStyle name="표준 5 8 3 5" xfId="32312" xr:uid="{00000000-0005-0000-0000-0000387E0000}"/>
    <cellStyle name="표준 5 8 3 5 2" xfId="32313" xr:uid="{00000000-0005-0000-0000-0000397E0000}"/>
    <cellStyle name="표준 5 8 3 5 2 2" xfId="32314" xr:uid="{00000000-0005-0000-0000-00003A7E0000}"/>
    <cellStyle name="표준 5 8 3 5 3" xfId="32315" xr:uid="{00000000-0005-0000-0000-00003B7E0000}"/>
    <cellStyle name="표준 5 8 3 6" xfId="32316" xr:uid="{00000000-0005-0000-0000-00003C7E0000}"/>
    <cellStyle name="표준 5 8 3 6 2" xfId="32317" xr:uid="{00000000-0005-0000-0000-00003D7E0000}"/>
    <cellStyle name="표준 5 8 3 7" xfId="32318" xr:uid="{00000000-0005-0000-0000-00003E7E0000}"/>
    <cellStyle name="표준 5 8 3 8" xfId="32319" xr:uid="{00000000-0005-0000-0000-00003F7E0000}"/>
    <cellStyle name="표준 5 8 4" xfId="32320" xr:uid="{00000000-0005-0000-0000-0000407E0000}"/>
    <cellStyle name="표준 5 8 4 2" xfId="32321" xr:uid="{00000000-0005-0000-0000-0000417E0000}"/>
    <cellStyle name="표준 5 8 4 2 2" xfId="32322" xr:uid="{00000000-0005-0000-0000-0000427E0000}"/>
    <cellStyle name="표준 5 8 4 2 2 2" xfId="32323" xr:uid="{00000000-0005-0000-0000-0000437E0000}"/>
    <cellStyle name="표준 5 8 4 2 3" xfId="32324" xr:uid="{00000000-0005-0000-0000-0000447E0000}"/>
    <cellStyle name="표준 5 8 4 3" xfId="32325" xr:uid="{00000000-0005-0000-0000-0000457E0000}"/>
    <cellStyle name="표준 5 8 4 3 2" xfId="32326" xr:uid="{00000000-0005-0000-0000-0000467E0000}"/>
    <cellStyle name="표준 5 8 4 3 2 2" xfId="32327" xr:uid="{00000000-0005-0000-0000-0000477E0000}"/>
    <cellStyle name="표준 5 8 4 3 3" xfId="32328" xr:uid="{00000000-0005-0000-0000-0000487E0000}"/>
    <cellStyle name="표준 5 8 4 4" xfId="32329" xr:uid="{00000000-0005-0000-0000-0000497E0000}"/>
    <cellStyle name="표준 5 8 4 4 2" xfId="32330" xr:uid="{00000000-0005-0000-0000-00004A7E0000}"/>
    <cellStyle name="표준 5 8 4 4 2 2" xfId="32331" xr:uid="{00000000-0005-0000-0000-00004B7E0000}"/>
    <cellStyle name="표준 5 8 4 4 3" xfId="32332" xr:uid="{00000000-0005-0000-0000-00004C7E0000}"/>
    <cellStyle name="표준 5 8 4 5" xfId="32333" xr:uid="{00000000-0005-0000-0000-00004D7E0000}"/>
    <cellStyle name="표준 5 8 4 5 2" xfId="32334" xr:uid="{00000000-0005-0000-0000-00004E7E0000}"/>
    <cellStyle name="표준 5 8 4 6" xfId="32335" xr:uid="{00000000-0005-0000-0000-00004F7E0000}"/>
    <cellStyle name="표준 5 8 5" xfId="32336" xr:uid="{00000000-0005-0000-0000-0000507E0000}"/>
    <cellStyle name="표준 5 8 5 2" xfId="32337" xr:uid="{00000000-0005-0000-0000-0000517E0000}"/>
    <cellStyle name="표준 5 8 5 2 2" xfId="32338" xr:uid="{00000000-0005-0000-0000-0000527E0000}"/>
    <cellStyle name="표준 5 8 5 2 2 2" xfId="32339" xr:uid="{00000000-0005-0000-0000-0000537E0000}"/>
    <cellStyle name="표준 5 8 5 2 3" xfId="32340" xr:uid="{00000000-0005-0000-0000-0000547E0000}"/>
    <cellStyle name="표준 5 8 5 3" xfId="32341" xr:uid="{00000000-0005-0000-0000-0000557E0000}"/>
    <cellStyle name="표준 5 8 5 3 2" xfId="32342" xr:uid="{00000000-0005-0000-0000-0000567E0000}"/>
    <cellStyle name="표준 5 8 5 3 2 2" xfId="32343" xr:uid="{00000000-0005-0000-0000-0000577E0000}"/>
    <cellStyle name="표준 5 8 5 3 3" xfId="32344" xr:uid="{00000000-0005-0000-0000-0000587E0000}"/>
    <cellStyle name="표준 5 8 5 4" xfId="32345" xr:uid="{00000000-0005-0000-0000-0000597E0000}"/>
    <cellStyle name="표준 5 8 5 4 2" xfId="32346" xr:uid="{00000000-0005-0000-0000-00005A7E0000}"/>
    <cellStyle name="표준 5 8 5 4 2 2" xfId="32347" xr:uid="{00000000-0005-0000-0000-00005B7E0000}"/>
    <cellStyle name="표준 5 8 5 4 3" xfId="32348" xr:uid="{00000000-0005-0000-0000-00005C7E0000}"/>
    <cellStyle name="표준 5 8 5 5" xfId="32349" xr:uid="{00000000-0005-0000-0000-00005D7E0000}"/>
    <cellStyle name="표준 5 8 5 5 2" xfId="32350" xr:uid="{00000000-0005-0000-0000-00005E7E0000}"/>
    <cellStyle name="표준 5 8 5 6" xfId="32351" xr:uid="{00000000-0005-0000-0000-00005F7E0000}"/>
    <cellStyle name="표준 5 8 6" xfId="32352" xr:uid="{00000000-0005-0000-0000-0000607E0000}"/>
    <cellStyle name="표준 5 8 6 2" xfId="32353" xr:uid="{00000000-0005-0000-0000-0000617E0000}"/>
    <cellStyle name="표준 5 8 6 2 2" xfId="32354" xr:uid="{00000000-0005-0000-0000-0000627E0000}"/>
    <cellStyle name="표준 5 8 6 3" xfId="32355" xr:uid="{00000000-0005-0000-0000-0000637E0000}"/>
    <cellStyle name="표준 5 8 7" xfId="32356" xr:uid="{00000000-0005-0000-0000-0000647E0000}"/>
    <cellStyle name="표준 5 8 7 2" xfId="32357" xr:uid="{00000000-0005-0000-0000-0000657E0000}"/>
    <cellStyle name="표준 5 8 7 2 2" xfId="32358" xr:uid="{00000000-0005-0000-0000-0000667E0000}"/>
    <cellStyle name="표준 5 8 7 3" xfId="32359" xr:uid="{00000000-0005-0000-0000-0000677E0000}"/>
    <cellStyle name="표준 5 8 8" xfId="32360" xr:uid="{00000000-0005-0000-0000-0000687E0000}"/>
    <cellStyle name="표준 5 8 8 2" xfId="32361" xr:uid="{00000000-0005-0000-0000-0000697E0000}"/>
    <cellStyle name="표준 5 8 8 2 2" xfId="32362" xr:uid="{00000000-0005-0000-0000-00006A7E0000}"/>
    <cellStyle name="표준 5 8 8 3" xfId="32363" xr:uid="{00000000-0005-0000-0000-00006B7E0000}"/>
    <cellStyle name="표준 5 8 9" xfId="32364" xr:uid="{00000000-0005-0000-0000-00006C7E0000}"/>
    <cellStyle name="표준 5 8 9 2" xfId="32365" xr:uid="{00000000-0005-0000-0000-00006D7E0000}"/>
    <cellStyle name="표준 5 8 9 2 2" xfId="32366" xr:uid="{00000000-0005-0000-0000-00006E7E0000}"/>
    <cellStyle name="표준 5 8 9 3" xfId="32367" xr:uid="{00000000-0005-0000-0000-00006F7E0000}"/>
    <cellStyle name="표준 5 9" xfId="32368" xr:uid="{00000000-0005-0000-0000-0000707E0000}"/>
    <cellStyle name="표준 5 9 10" xfId="32369" xr:uid="{00000000-0005-0000-0000-0000717E0000}"/>
    <cellStyle name="표준 5 9 11" xfId="32370" xr:uid="{00000000-0005-0000-0000-0000727E0000}"/>
    <cellStyle name="표준 5 9 2" xfId="32371" xr:uid="{00000000-0005-0000-0000-0000737E0000}"/>
    <cellStyle name="표준 5 9 2 2" xfId="32372" xr:uid="{00000000-0005-0000-0000-0000747E0000}"/>
    <cellStyle name="표준 5 9 2 2 2" xfId="32373" xr:uid="{00000000-0005-0000-0000-0000757E0000}"/>
    <cellStyle name="표준 5 9 2 2 2 2" xfId="32374" xr:uid="{00000000-0005-0000-0000-0000767E0000}"/>
    <cellStyle name="표준 5 9 2 2 2 2 2" xfId="32375" xr:uid="{00000000-0005-0000-0000-0000777E0000}"/>
    <cellStyle name="표준 5 9 2 2 2 3" xfId="32376" xr:uid="{00000000-0005-0000-0000-0000787E0000}"/>
    <cellStyle name="표준 5 9 2 2 3" xfId="32377" xr:uid="{00000000-0005-0000-0000-0000797E0000}"/>
    <cellStyle name="표준 5 9 2 2 3 2" xfId="32378" xr:uid="{00000000-0005-0000-0000-00007A7E0000}"/>
    <cellStyle name="표준 5 9 2 2 3 2 2" xfId="32379" xr:uid="{00000000-0005-0000-0000-00007B7E0000}"/>
    <cellStyle name="표준 5 9 2 2 3 3" xfId="32380" xr:uid="{00000000-0005-0000-0000-00007C7E0000}"/>
    <cellStyle name="표준 5 9 2 2 4" xfId="32381" xr:uid="{00000000-0005-0000-0000-00007D7E0000}"/>
    <cellStyle name="표준 5 9 2 2 4 2" xfId="32382" xr:uid="{00000000-0005-0000-0000-00007E7E0000}"/>
    <cellStyle name="표준 5 9 2 2 4 2 2" xfId="32383" xr:uid="{00000000-0005-0000-0000-00007F7E0000}"/>
    <cellStyle name="표준 5 9 2 2 4 3" xfId="32384" xr:uid="{00000000-0005-0000-0000-0000807E0000}"/>
    <cellStyle name="표준 5 9 2 2 5" xfId="32385" xr:uid="{00000000-0005-0000-0000-0000817E0000}"/>
    <cellStyle name="표준 5 9 2 2 5 2" xfId="32386" xr:uid="{00000000-0005-0000-0000-0000827E0000}"/>
    <cellStyle name="표준 5 9 2 2 6" xfId="32387" xr:uid="{00000000-0005-0000-0000-0000837E0000}"/>
    <cellStyle name="표준 5 9 2 3" xfId="32388" xr:uid="{00000000-0005-0000-0000-0000847E0000}"/>
    <cellStyle name="표준 5 9 2 3 2" xfId="32389" xr:uid="{00000000-0005-0000-0000-0000857E0000}"/>
    <cellStyle name="표준 5 9 2 3 2 2" xfId="32390" xr:uid="{00000000-0005-0000-0000-0000867E0000}"/>
    <cellStyle name="표준 5 9 2 3 3" xfId="32391" xr:uid="{00000000-0005-0000-0000-0000877E0000}"/>
    <cellStyle name="표준 5 9 2 4" xfId="32392" xr:uid="{00000000-0005-0000-0000-0000887E0000}"/>
    <cellStyle name="표준 5 9 2 4 2" xfId="32393" xr:uid="{00000000-0005-0000-0000-0000897E0000}"/>
    <cellStyle name="표준 5 9 2 4 2 2" xfId="32394" xr:uid="{00000000-0005-0000-0000-00008A7E0000}"/>
    <cellStyle name="표준 5 9 2 4 3" xfId="32395" xr:uid="{00000000-0005-0000-0000-00008B7E0000}"/>
    <cellStyle name="표준 5 9 2 5" xfId="32396" xr:uid="{00000000-0005-0000-0000-00008C7E0000}"/>
    <cellStyle name="표준 5 9 2 5 2" xfId="32397" xr:uid="{00000000-0005-0000-0000-00008D7E0000}"/>
    <cellStyle name="표준 5 9 2 5 2 2" xfId="32398" xr:uid="{00000000-0005-0000-0000-00008E7E0000}"/>
    <cellStyle name="표준 5 9 2 5 3" xfId="32399" xr:uid="{00000000-0005-0000-0000-00008F7E0000}"/>
    <cellStyle name="표준 5 9 2 6" xfId="32400" xr:uid="{00000000-0005-0000-0000-0000907E0000}"/>
    <cellStyle name="표준 5 9 2 6 2" xfId="32401" xr:uid="{00000000-0005-0000-0000-0000917E0000}"/>
    <cellStyle name="표준 5 9 2 6 2 2" xfId="32402" xr:uid="{00000000-0005-0000-0000-0000927E0000}"/>
    <cellStyle name="표준 5 9 2 6 3" xfId="32403" xr:uid="{00000000-0005-0000-0000-0000937E0000}"/>
    <cellStyle name="표준 5 9 2 7" xfId="32404" xr:uid="{00000000-0005-0000-0000-0000947E0000}"/>
    <cellStyle name="표준 5 9 2 7 2" xfId="32405" xr:uid="{00000000-0005-0000-0000-0000957E0000}"/>
    <cellStyle name="표준 5 9 2 8" xfId="32406" xr:uid="{00000000-0005-0000-0000-0000967E0000}"/>
    <cellStyle name="표준 5 9 2 9" xfId="32407" xr:uid="{00000000-0005-0000-0000-0000977E0000}"/>
    <cellStyle name="표준 5 9 3" xfId="32408" xr:uid="{00000000-0005-0000-0000-0000987E0000}"/>
    <cellStyle name="표준 5 9 3 2" xfId="32409" xr:uid="{00000000-0005-0000-0000-0000997E0000}"/>
    <cellStyle name="표준 5 9 3 2 2" xfId="32410" xr:uid="{00000000-0005-0000-0000-00009A7E0000}"/>
    <cellStyle name="표준 5 9 3 2 2 2" xfId="32411" xr:uid="{00000000-0005-0000-0000-00009B7E0000}"/>
    <cellStyle name="표준 5 9 3 2 3" xfId="32412" xr:uid="{00000000-0005-0000-0000-00009C7E0000}"/>
    <cellStyle name="표준 5 9 3 3" xfId="32413" xr:uid="{00000000-0005-0000-0000-00009D7E0000}"/>
    <cellStyle name="표준 5 9 3 3 2" xfId="32414" xr:uid="{00000000-0005-0000-0000-00009E7E0000}"/>
    <cellStyle name="표준 5 9 3 3 2 2" xfId="32415" xr:uid="{00000000-0005-0000-0000-00009F7E0000}"/>
    <cellStyle name="표준 5 9 3 3 3" xfId="32416" xr:uid="{00000000-0005-0000-0000-0000A07E0000}"/>
    <cellStyle name="표준 5 9 3 4" xfId="32417" xr:uid="{00000000-0005-0000-0000-0000A17E0000}"/>
    <cellStyle name="표준 5 9 3 4 2" xfId="32418" xr:uid="{00000000-0005-0000-0000-0000A27E0000}"/>
    <cellStyle name="표준 5 9 3 4 2 2" xfId="32419" xr:uid="{00000000-0005-0000-0000-0000A37E0000}"/>
    <cellStyle name="표준 5 9 3 4 3" xfId="32420" xr:uid="{00000000-0005-0000-0000-0000A47E0000}"/>
    <cellStyle name="표준 5 9 3 5" xfId="32421" xr:uid="{00000000-0005-0000-0000-0000A57E0000}"/>
    <cellStyle name="표준 5 9 3 5 2" xfId="32422" xr:uid="{00000000-0005-0000-0000-0000A67E0000}"/>
    <cellStyle name="표준 5 9 3 6" xfId="32423" xr:uid="{00000000-0005-0000-0000-0000A77E0000}"/>
    <cellStyle name="표준 5 9 4" xfId="32424" xr:uid="{00000000-0005-0000-0000-0000A87E0000}"/>
    <cellStyle name="표준 5 9 4 2" xfId="32425" xr:uid="{00000000-0005-0000-0000-0000A97E0000}"/>
    <cellStyle name="표준 5 9 4 2 2" xfId="32426" xr:uid="{00000000-0005-0000-0000-0000AA7E0000}"/>
    <cellStyle name="표준 5 9 4 2 2 2" xfId="32427" xr:uid="{00000000-0005-0000-0000-0000AB7E0000}"/>
    <cellStyle name="표준 5 9 4 2 3" xfId="32428" xr:uid="{00000000-0005-0000-0000-0000AC7E0000}"/>
    <cellStyle name="표준 5 9 4 3" xfId="32429" xr:uid="{00000000-0005-0000-0000-0000AD7E0000}"/>
    <cellStyle name="표준 5 9 4 3 2" xfId="32430" xr:uid="{00000000-0005-0000-0000-0000AE7E0000}"/>
    <cellStyle name="표준 5 9 4 3 2 2" xfId="32431" xr:uid="{00000000-0005-0000-0000-0000AF7E0000}"/>
    <cellStyle name="표준 5 9 4 3 3" xfId="32432" xr:uid="{00000000-0005-0000-0000-0000B07E0000}"/>
    <cellStyle name="표준 5 9 4 4" xfId="32433" xr:uid="{00000000-0005-0000-0000-0000B17E0000}"/>
    <cellStyle name="표준 5 9 4 4 2" xfId="32434" xr:uid="{00000000-0005-0000-0000-0000B27E0000}"/>
    <cellStyle name="표준 5 9 4 4 2 2" xfId="32435" xr:uid="{00000000-0005-0000-0000-0000B37E0000}"/>
    <cellStyle name="표준 5 9 4 4 3" xfId="32436" xr:uid="{00000000-0005-0000-0000-0000B47E0000}"/>
    <cellStyle name="표준 5 9 4 5" xfId="32437" xr:uid="{00000000-0005-0000-0000-0000B57E0000}"/>
    <cellStyle name="표준 5 9 4 5 2" xfId="32438" xr:uid="{00000000-0005-0000-0000-0000B67E0000}"/>
    <cellStyle name="표준 5 9 4 6" xfId="32439" xr:uid="{00000000-0005-0000-0000-0000B77E0000}"/>
    <cellStyle name="표준 5 9 5" xfId="32440" xr:uid="{00000000-0005-0000-0000-0000B87E0000}"/>
    <cellStyle name="표준 5 9 5 2" xfId="32441" xr:uid="{00000000-0005-0000-0000-0000B97E0000}"/>
    <cellStyle name="표준 5 9 5 2 2" xfId="32442" xr:uid="{00000000-0005-0000-0000-0000BA7E0000}"/>
    <cellStyle name="표준 5 9 5 3" xfId="32443" xr:uid="{00000000-0005-0000-0000-0000BB7E0000}"/>
    <cellStyle name="표준 5 9 6" xfId="32444" xr:uid="{00000000-0005-0000-0000-0000BC7E0000}"/>
    <cellStyle name="표준 5 9 6 2" xfId="32445" xr:uid="{00000000-0005-0000-0000-0000BD7E0000}"/>
    <cellStyle name="표준 5 9 6 2 2" xfId="32446" xr:uid="{00000000-0005-0000-0000-0000BE7E0000}"/>
    <cellStyle name="표준 5 9 6 3" xfId="32447" xr:uid="{00000000-0005-0000-0000-0000BF7E0000}"/>
    <cellStyle name="표준 5 9 7" xfId="32448" xr:uid="{00000000-0005-0000-0000-0000C07E0000}"/>
    <cellStyle name="표준 5 9 7 2" xfId="32449" xr:uid="{00000000-0005-0000-0000-0000C17E0000}"/>
    <cellStyle name="표준 5 9 7 2 2" xfId="32450" xr:uid="{00000000-0005-0000-0000-0000C27E0000}"/>
    <cellStyle name="표준 5 9 7 3" xfId="32451" xr:uid="{00000000-0005-0000-0000-0000C37E0000}"/>
    <cellStyle name="표준 5 9 8" xfId="32452" xr:uid="{00000000-0005-0000-0000-0000C47E0000}"/>
    <cellStyle name="표준 5 9 8 2" xfId="32453" xr:uid="{00000000-0005-0000-0000-0000C57E0000}"/>
    <cellStyle name="표준 5 9 8 2 2" xfId="32454" xr:uid="{00000000-0005-0000-0000-0000C67E0000}"/>
    <cellStyle name="표준 5 9 8 3" xfId="32455" xr:uid="{00000000-0005-0000-0000-0000C77E0000}"/>
    <cellStyle name="표준 5 9 9" xfId="32456" xr:uid="{00000000-0005-0000-0000-0000C87E0000}"/>
    <cellStyle name="표준 5 9 9 2" xfId="32457" xr:uid="{00000000-0005-0000-0000-0000C97E0000}"/>
    <cellStyle name="표준 6" xfId="32458" xr:uid="{00000000-0005-0000-0000-0000CA7E0000}"/>
    <cellStyle name="표준 6 10" xfId="32459" xr:uid="{00000000-0005-0000-0000-0000CB7E0000}"/>
    <cellStyle name="표준 6 10 2" xfId="32460" xr:uid="{00000000-0005-0000-0000-0000CC7E0000}"/>
    <cellStyle name="표준 6 10 2 2" xfId="32461" xr:uid="{00000000-0005-0000-0000-0000CD7E0000}"/>
    <cellStyle name="표준 6 10 2 2 2" xfId="32462" xr:uid="{00000000-0005-0000-0000-0000CE7E0000}"/>
    <cellStyle name="표준 6 10 2 2 2 2" xfId="32463" xr:uid="{00000000-0005-0000-0000-0000CF7E0000}"/>
    <cellStyle name="표준 6 10 2 2 3" xfId="32464" xr:uid="{00000000-0005-0000-0000-0000D07E0000}"/>
    <cellStyle name="표준 6 10 2 3" xfId="32465" xr:uid="{00000000-0005-0000-0000-0000D17E0000}"/>
    <cellStyle name="표준 6 10 2 3 2" xfId="32466" xr:uid="{00000000-0005-0000-0000-0000D27E0000}"/>
    <cellStyle name="표준 6 10 2 3 2 2" xfId="32467" xr:uid="{00000000-0005-0000-0000-0000D37E0000}"/>
    <cellStyle name="표준 6 10 2 3 3" xfId="32468" xr:uid="{00000000-0005-0000-0000-0000D47E0000}"/>
    <cellStyle name="표준 6 10 2 4" xfId="32469" xr:uid="{00000000-0005-0000-0000-0000D57E0000}"/>
    <cellStyle name="표준 6 10 2 4 2" xfId="32470" xr:uid="{00000000-0005-0000-0000-0000D67E0000}"/>
    <cellStyle name="표준 6 10 2 4 2 2" xfId="32471" xr:uid="{00000000-0005-0000-0000-0000D77E0000}"/>
    <cellStyle name="표준 6 10 2 4 3" xfId="32472" xr:uid="{00000000-0005-0000-0000-0000D87E0000}"/>
    <cellStyle name="표준 6 10 2 5" xfId="32473" xr:uid="{00000000-0005-0000-0000-0000D97E0000}"/>
    <cellStyle name="표준 6 10 2 5 2" xfId="32474" xr:uid="{00000000-0005-0000-0000-0000DA7E0000}"/>
    <cellStyle name="표준 6 10 2 6" xfId="32475" xr:uid="{00000000-0005-0000-0000-0000DB7E0000}"/>
    <cellStyle name="표준 6 10 3" xfId="32476" xr:uid="{00000000-0005-0000-0000-0000DC7E0000}"/>
    <cellStyle name="표준 6 10 3 2" xfId="32477" xr:uid="{00000000-0005-0000-0000-0000DD7E0000}"/>
    <cellStyle name="표준 6 10 3 2 2" xfId="32478" xr:uid="{00000000-0005-0000-0000-0000DE7E0000}"/>
    <cellStyle name="표준 6 10 3 3" xfId="32479" xr:uid="{00000000-0005-0000-0000-0000DF7E0000}"/>
    <cellStyle name="표준 6 10 4" xfId="32480" xr:uid="{00000000-0005-0000-0000-0000E07E0000}"/>
    <cellStyle name="표준 6 10 4 2" xfId="32481" xr:uid="{00000000-0005-0000-0000-0000E17E0000}"/>
    <cellStyle name="표준 6 10 4 2 2" xfId="32482" xr:uid="{00000000-0005-0000-0000-0000E27E0000}"/>
    <cellStyle name="표준 6 10 4 3" xfId="32483" xr:uid="{00000000-0005-0000-0000-0000E37E0000}"/>
    <cellStyle name="표준 6 10 5" xfId="32484" xr:uid="{00000000-0005-0000-0000-0000E47E0000}"/>
    <cellStyle name="표준 6 10 5 2" xfId="32485" xr:uid="{00000000-0005-0000-0000-0000E57E0000}"/>
    <cellStyle name="표준 6 10 5 2 2" xfId="32486" xr:uid="{00000000-0005-0000-0000-0000E67E0000}"/>
    <cellStyle name="표준 6 10 5 3" xfId="32487" xr:uid="{00000000-0005-0000-0000-0000E77E0000}"/>
    <cellStyle name="표준 6 10 6" xfId="32488" xr:uid="{00000000-0005-0000-0000-0000E87E0000}"/>
    <cellStyle name="표준 6 10 6 2" xfId="32489" xr:uid="{00000000-0005-0000-0000-0000E97E0000}"/>
    <cellStyle name="표준 6 10 7" xfId="32490" xr:uid="{00000000-0005-0000-0000-0000EA7E0000}"/>
    <cellStyle name="표준 6 10 8" xfId="32491" xr:uid="{00000000-0005-0000-0000-0000EB7E0000}"/>
    <cellStyle name="표준 6 11" xfId="32492" xr:uid="{00000000-0005-0000-0000-0000EC7E0000}"/>
    <cellStyle name="표준 6 11 2" xfId="32493" xr:uid="{00000000-0005-0000-0000-0000ED7E0000}"/>
    <cellStyle name="표준 6 11 2 2" xfId="32494" xr:uid="{00000000-0005-0000-0000-0000EE7E0000}"/>
    <cellStyle name="표준 6 11 2 2 2" xfId="32495" xr:uid="{00000000-0005-0000-0000-0000EF7E0000}"/>
    <cellStyle name="표준 6 11 2 3" xfId="32496" xr:uid="{00000000-0005-0000-0000-0000F07E0000}"/>
    <cellStyle name="표준 6 11 3" xfId="32497" xr:uid="{00000000-0005-0000-0000-0000F17E0000}"/>
    <cellStyle name="표준 6 11 3 2" xfId="32498" xr:uid="{00000000-0005-0000-0000-0000F27E0000}"/>
    <cellStyle name="표준 6 11 3 2 2" xfId="32499" xr:uid="{00000000-0005-0000-0000-0000F37E0000}"/>
    <cellStyle name="표준 6 11 3 3" xfId="32500" xr:uid="{00000000-0005-0000-0000-0000F47E0000}"/>
    <cellStyle name="표준 6 11 4" xfId="32501" xr:uid="{00000000-0005-0000-0000-0000F57E0000}"/>
    <cellStyle name="표준 6 11 4 2" xfId="32502" xr:uid="{00000000-0005-0000-0000-0000F67E0000}"/>
    <cellStyle name="표준 6 11 4 2 2" xfId="32503" xr:uid="{00000000-0005-0000-0000-0000F77E0000}"/>
    <cellStyle name="표준 6 11 4 3" xfId="32504" xr:uid="{00000000-0005-0000-0000-0000F87E0000}"/>
    <cellStyle name="표준 6 11 5" xfId="32505" xr:uid="{00000000-0005-0000-0000-0000F97E0000}"/>
    <cellStyle name="표준 6 11 5 2" xfId="32506" xr:uid="{00000000-0005-0000-0000-0000FA7E0000}"/>
    <cellStyle name="표준 6 11 6" xfId="32507" xr:uid="{00000000-0005-0000-0000-0000FB7E0000}"/>
    <cellStyle name="표준 6 12" xfId="32508" xr:uid="{00000000-0005-0000-0000-0000FC7E0000}"/>
    <cellStyle name="표준 6 12 2" xfId="32509" xr:uid="{00000000-0005-0000-0000-0000FD7E0000}"/>
    <cellStyle name="표준 6 12 2 2" xfId="32510" xr:uid="{00000000-0005-0000-0000-0000FE7E0000}"/>
    <cellStyle name="표준 6 12 3" xfId="32511" xr:uid="{00000000-0005-0000-0000-0000FF7E0000}"/>
    <cellStyle name="표준 6 13" xfId="32512" xr:uid="{00000000-0005-0000-0000-0000007F0000}"/>
    <cellStyle name="표준 6 13 2" xfId="32513" xr:uid="{00000000-0005-0000-0000-0000017F0000}"/>
    <cellStyle name="표준 6 13 2 2" xfId="32514" xr:uid="{00000000-0005-0000-0000-0000027F0000}"/>
    <cellStyle name="표준 6 13 3" xfId="32515" xr:uid="{00000000-0005-0000-0000-0000037F0000}"/>
    <cellStyle name="표준 6 14" xfId="32516" xr:uid="{00000000-0005-0000-0000-0000047F0000}"/>
    <cellStyle name="표준 6 14 2" xfId="32517" xr:uid="{00000000-0005-0000-0000-0000057F0000}"/>
    <cellStyle name="표준 6 14 2 2" xfId="32518" xr:uid="{00000000-0005-0000-0000-0000067F0000}"/>
    <cellStyle name="표준 6 14 3" xfId="32519" xr:uid="{00000000-0005-0000-0000-0000077F0000}"/>
    <cellStyle name="표준 6 15" xfId="32520" xr:uid="{00000000-0005-0000-0000-0000087F0000}"/>
    <cellStyle name="표준 6 15 2" xfId="32521" xr:uid="{00000000-0005-0000-0000-0000097F0000}"/>
    <cellStyle name="표준 6 15 2 2" xfId="32522" xr:uid="{00000000-0005-0000-0000-00000A7F0000}"/>
    <cellStyle name="표준 6 15 3" xfId="32523" xr:uid="{00000000-0005-0000-0000-00000B7F0000}"/>
    <cellStyle name="표준 6 16" xfId="32524" xr:uid="{00000000-0005-0000-0000-00000C7F0000}"/>
    <cellStyle name="표준 6 16 2" xfId="32525" xr:uid="{00000000-0005-0000-0000-00000D7F0000}"/>
    <cellStyle name="표준 6 17" xfId="32526" xr:uid="{00000000-0005-0000-0000-00000E7F0000}"/>
    <cellStyle name="표준 6 18" xfId="32527" xr:uid="{00000000-0005-0000-0000-00000F7F0000}"/>
    <cellStyle name="표준 6 2" xfId="32528" xr:uid="{00000000-0005-0000-0000-0000107F0000}"/>
    <cellStyle name="표준 6 2 10" xfId="32529" xr:uid="{00000000-0005-0000-0000-0000117F0000}"/>
    <cellStyle name="표준 6 2 10 2" xfId="32530" xr:uid="{00000000-0005-0000-0000-0000127F0000}"/>
    <cellStyle name="표준 6 2 10 2 2" xfId="32531" xr:uid="{00000000-0005-0000-0000-0000137F0000}"/>
    <cellStyle name="표준 6 2 10 3" xfId="32532" xr:uid="{00000000-0005-0000-0000-0000147F0000}"/>
    <cellStyle name="표준 6 2 11" xfId="32533" xr:uid="{00000000-0005-0000-0000-0000157F0000}"/>
    <cellStyle name="표준 6 2 11 2" xfId="32534" xr:uid="{00000000-0005-0000-0000-0000167F0000}"/>
    <cellStyle name="표준 6 2 11 2 2" xfId="32535" xr:uid="{00000000-0005-0000-0000-0000177F0000}"/>
    <cellStyle name="표준 6 2 11 3" xfId="32536" xr:uid="{00000000-0005-0000-0000-0000187F0000}"/>
    <cellStyle name="표준 6 2 12" xfId="32537" xr:uid="{00000000-0005-0000-0000-0000197F0000}"/>
    <cellStyle name="표준 6 2 12 2" xfId="32538" xr:uid="{00000000-0005-0000-0000-00001A7F0000}"/>
    <cellStyle name="표준 6 2 12 2 2" xfId="32539" xr:uid="{00000000-0005-0000-0000-00001B7F0000}"/>
    <cellStyle name="표준 6 2 12 3" xfId="32540" xr:uid="{00000000-0005-0000-0000-00001C7F0000}"/>
    <cellStyle name="표준 6 2 13" xfId="32541" xr:uid="{00000000-0005-0000-0000-00001D7F0000}"/>
    <cellStyle name="표준 6 2 13 2" xfId="32542" xr:uid="{00000000-0005-0000-0000-00001E7F0000}"/>
    <cellStyle name="표준 6 2 14" xfId="32543" xr:uid="{00000000-0005-0000-0000-00001F7F0000}"/>
    <cellStyle name="표준 6 2 15" xfId="32544" xr:uid="{00000000-0005-0000-0000-0000207F0000}"/>
    <cellStyle name="표준 6 2 2" xfId="32545" xr:uid="{00000000-0005-0000-0000-0000217F0000}"/>
    <cellStyle name="표준 6 2 2 10" xfId="32546" xr:uid="{00000000-0005-0000-0000-0000227F0000}"/>
    <cellStyle name="표준 6 2 2 10 2" xfId="32547" xr:uid="{00000000-0005-0000-0000-0000237F0000}"/>
    <cellStyle name="표준 6 2 2 10 2 2" xfId="32548" xr:uid="{00000000-0005-0000-0000-0000247F0000}"/>
    <cellStyle name="표준 6 2 2 10 3" xfId="32549" xr:uid="{00000000-0005-0000-0000-0000257F0000}"/>
    <cellStyle name="표준 6 2 2 11" xfId="32550" xr:uid="{00000000-0005-0000-0000-0000267F0000}"/>
    <cellStyle name="표준 6 2 2 11 2" xfId="32551" xr:uid="{00000000-0005-0000-0000-0000277F0000}"/>
    <cellStyle name="표준 6 2 2 11 2 2" xfId="32552" xr:uid="{00000000-0005-0000-0000-0000287F0000}"/>
    <cellStyle name="표준 6 2 2 11 3" xfId="32553" xr:uid="{00000000-0005-0000-0000-0000297F0000}"/>
    <cellStyle name="표준 6 2 2 12" xfId="32554" xr:uid="{00000000-0005-0000-0000-00002A7F0000}"/>
    <cellStyle name="표준 6 2 2 12 2" xfId="32555" xr:uid="{00000000-0005-0000-0000-00002B7F0000}"/>
    <cellStyle name="표준 6 2 2 13" xfId="32556" xr:uid="{00000000-0005-0000-0000-00002C7F0000}"/>
    <cellStyle name="표준 6 2 2 14" xfId="32557" xr:uid="{00000000-0005-0000-0000-00002D7F0000}"/>
    <cellStyle name="표준 6 2 2 2" xfId="32558" xr:uid="{00000000-0005-0000-0000-00002E7F0000}"/>
    <cellStyle name="표준 6 2 2 2 10" xfId="32559" xr:uid="{00000000-0005-0000-0000-00002F7F0000}"/>
    <cellStyle name="표준 6 2 2 2 11" xfId="32560" xr:uid="{00000000-0005-0000-0000-0000307F0000}"/>
    <cellStyle name="표준 6 2 2 2 2" xfId="32561" xr:uid="{00000000-0005-0000-0000-0000317F0000}"/>
    <cellStyle name="표준 6 2 2 2 2 2" xfId="32562" xr:uid="{00000000-0005-0000-0000-0000327F0000}"/>
    <cellStyle name="표준 6 2 2 2 2 2 2" xfId="32563" xr:uid="{00000000-0005-0000-0000-0000337F0000}"/>
    <cellStyle name="표준 6 2 2 2 2 2 2 2" xfId="32564" xr:uid="{00000000-0005-0000-0000-0000347F0000}"/>
    <cellStyle name="표준 6 2 2 2 2 2 2 2 2" xfId="32565" xr:uid="{00000000-0005-0000-0000-0000357F0000}"/>
    <cellStyle name="표준 6 2 2 2 2 2 2 3" xfId="32566" xr:uid="{00000000-0005-0000-0000-0000367F0000}"/>
    <cellStyle name="표준 6 2 2 2 2 2 3" xfId="32567" xr:uid="{00000000-0005-0000-0000-0000377F0000}"/>
    <cellStyle name="표준 6 2 2 2 2 2 3 2" xfId="32568" xr:uid="{00000000-0005-0000-0000-0000387F0000}"/>
    <cellStyle name="표준 6 2 2 2 2 2 3 2 2" xfId="32569" xr:uid="{00000000-0005-0000-0000-0000397F0000}"/>
    <cellStyle name="표준 6 2 2 2 2 2 3 3" xfId="32570" xr:uid="{00000000-0005-0000-0000-00003A7F0000}"/>
    <cellStyle name="표준 6 2 2 2 2 2 4" xfId="32571" xr:uid="{00000000-0005-0000-0000-00003B7F0000}"/>
    <cellStyle name="표준 6 2 2 2 2 2 4 2" xfId="32572" xr:uid="{00000000-0005-0000-0000-00003C7F0000}"/>
    <cellStyle name="표준 6 2 2 2 2 2 4 2 2" xfId="32573" xr:uid="{00000000-0005-0000-0000-00003D7F0000}"/>
    <cellStyle name="표준 6 2 2 2 2 2 4 3" xfId="32574" xr:uid="{00000000-0005-0000-0000-00003E7F0000}"/>
    <cellStyle name="표준 6 2 2 2 2 2 5" xfId="32575" xr:uid="{00000000-0005-0000-0000-00003F7F0000}"/>
    <cellStyle name="표준 6 2 2 2 2 2 5 2" xfId="32576" xr:uid="{00000000-0005-0000-0000-0000407F0000}"/>
    <cellStyle name="표준 6 2 2 2 2 2 6" xfId="32577" xr:uid="{00000000-0005-0000-0000-0000417F0000}"/>
    <cellStyle name="표준 6 2 2 2 2 3" xfId="32578" xr:uid="{00000000-0005-0000-0000-0000427F0000}"/>
    <cellStyle name="표준 6 2 2 2 2 3 2" xfId="32579" xr:uid="{00000000-0005-0000-0000-0000437F0000}"/>
    <cellStyle name="표준 6 2 2 2 2 3 2 2" xfId="32580" xr:uid="{00000000-0005-0000-0000-0000447F0000}"/>
    <cellStyle name="표준 6 2 2 2 2 3 3" xfId="32581" xr:uid="{00000000-0005-0000-0000-0000457F0000}"/>
    <cellStyle name="표준 6 2 2 2 2 4" xfId="32582" xr:uid="{00000000-0005-0000-0000-0000467F0000}"/>
    <cellStyle name="표준 6 2 2 2 2 4 2" xfId="32583" xr:uid="{00000000-0005-0000-0000-0000477F0000}"/>
    <cellStyle name="표준 6 2 2 2 2 4 2 2" xfId="32584" xr:uid="{00000000-0005-0000-0000-0000487F0000}"/>
    <cellStyle name="표준 6 2 2 2 2 4 3" xfId="32585" xr:uid="{00000000-0005-0000-0000-0000497F0000}"/>
    <cellStyle name="표준 6 2 2 2 2 5" xfId="32586" xr:uid="{00000000-0005-0000-0000-00004A7F0000}"/>
    <cellStyle name="표준 6 2 2 2 2 5 2" xfId="32587" xr:uid="{00000000-0005-0000-0000-00004B7F0000}"/>
    <cellStyle name="표준 6 2 2 2 2 5 2 2" xfId="32588" xr:uid="{00000000-0005-0000-0000-00004C7F0000}"/>
    <cellStyle name="표준 6 2 2 2 2 5 3" xfId="32589" xr:uid="{00000000-0005-0000-0000-00004D7F0000}"/>
    <cellStyle name="표준 6 2 2 2 2 6" xfId="32590" xr:uid="{00000000-0005-0000-0000-00004E7F0000}"/>
    <cellStyle name="표준 6 2 2 2 2 6 2" xfId="32591" xr:uid="{00000000-0005-0000-0000-00004F7F0000}"/>
    <cellStyle name="표준 6 2 2 2 2 6 2 2" xfId="32592" xr:uid="{00000000-0005-0000-0000-0000507F0000}"/>
    <cellStyle name="표준 6 2 2 2 2 6 3" xfId="32593" xr:uid="{00000000-0005-0000-0000-0000517F0000}"/>
    <cellStyle name="표준 6 2 2 2 2 7" xfId="32594" xr:uid="{00000000-0005-0000-0000-0000527F0000}"/>
    <cellStyle name="표준 6 2 2 2 2 7 2" xfId="32595" xr:uid="{00000000-0005-0000-0000-0000537F0000}"/>
    <cellStyle name="표준 6 2 2 2 2 8" xfId="32596" xr:uid="{00000000-0005-0000-0000-0000547F0000}"/>
    <cellStyle name="표준 6 2 2 2 2 9" xfId="32597" xr:uid="{00000000-0005-0000-0000-0000557F0000}"/>
    <cellStyle name="표준 6 2 2 2 3" xfId="32598" xr:uid="{00000000-0005-0000-0000-0000567F0000}"/>
    <cellStyle name="표준 6 2 2 2 3 2" xfId="32599" xr:uid="{00000000-0005-0000-0000-0000577F0000}"/>
    <cellStyle name="표준 6 2 2 2 3 2 2" xfId="32600" xr:uid="{00000000-0005-0000-0000-0000587F0000}"/>
    <cellStyle name="표준 6 2 2 2 3 2 2 2" xfId="32601" xr:uid="{00000000-0005-0000-0000-0000597F0000}"/>
    <cellStyle name="표준 6 2 2 2 3 2 3" xfId="32602" xr:uid="{00000000-0005-0000-0000-00005A7F0000}"/>
    <cellStyle name="표준 6 2 2 2 3 3" xfId="32603" xr:uid="{00000000-0005-0000-0000-00005B7F0000}"/>
    <cellStyle name="표준 6 2 2 2 3 3 2" xfId="32604" xr:uid="{00000000-0005-0000-0000-00005C7F0000}"/>
    <cellStyle name="표준 6 2 2 2 3 3 2 2" xfId="32605" xr:uid="{00000000-0005-0000-0000-00005D7F0000}"/>
    <cellStyle name="표준 6 2 2 2 3 3 3" xfId="32606" xr:uid="{00000000-0005-0000-0000-00005E7F0000}"/>
    <cellStyle name="표준 6 2 2 2 3 4" xfId="32607" xr:uid="{00000000-0005-0000-0000-00005F7F0000}"/>
    <cellStyle name="표준 6 2 2 2 3 4 2" xfId="32608" xr:uid="{00000000-0005-0000-0000-0000607F0000}"/>
    <cellStyle name="표준 6 2 2 2 3 4 2 2" xfId="32609" xr:uid="{00000000-0005-0000-0000-0000617F0000}"/>
    <cellStyle name="표준 6 2 2 2 3 4 3" xfId="32610" xr:uid="{00000000-0005-0000-0000-0000627F0000}"/>
    <cellStyle name="표준 6 2 2 2 3 5" xfId="32611" xr:uid="{00000000-0005-0000-0000-0000637F0000}"/>
    <cellStyle name="표준 6 2 2 2 3 5 2" xfId="32612" xr:uid="{00000000-0005-0000-0000-0000647F0000}"/>
    <cellStyle name="표준 6 2 2 2 3 6" xfId="32613" xr:uid="{00000000-0005-0000-0000-0000657F0000}"/>
    <cellStyle name="표준 6 2 2 2 4" xfId="32614" xr:uid="{00000000-0005-0000-0000-0000667F0000}"/>
    <cellStyle name="표준 6 2 2 2 4 2" xfId="32615" xr:uid="{00000000-0005-0000-0000-0000677F0000}"/>
    <cellStyle name="표준 6 2 2 2 4 2 2" xfId="32616" xr:uid="{00000000-0005-0000-0000-0000687F0000}"/>
    <cellStyle name="표준 6 2 2 2 4 2 2 2" xfId="32617" xr:uid="{00000000-0005-0000-0000-0000697F0000}"/>
    <cellStyle name="표준 6 2 2 2 4 2 3" xfId="32618" xr:uid="{00000000-0005-0000-0000-00006A7F0000}"/>
    <cellStyle name="표준 6 2 2 2 4 3" xfId="32619" xr:uid="{00000000-0005-0000-0000-00006B7F0000}"/>
    <cellStyle name="표준 6 2 2 2 4 3 2" xfId="32620" xr:uid="{00000000-0005-0000-0000-00006C7F0000}"/>
    <cellStyle name="표준 6 2 2 2 4 3 2 2" xfId="32621" xr:uid="{00000000-0005-0000-0000-00006D7F0000}"/>
    <cellStyle name="표준 6 2 2 2 4 3 3" xfId="32622" xr:uid="{00000000-0005-0000-0000-00006E7F0000}"/>
    <cellStyle name="표준 6 2 2 2 4 4" xfId="32623" xr:uid="{00000000-0005-0000-0000-00006F7F0000}"/>
    <cellStyle name="표준 6 2 2 2 4 4 2" xfId="32624" xr:uid="{00000000-0005-0000-0000-0000707F0000}"/>
    <cellStyle name="표준 6 2 2 2 4 4 2 2" xfId="32625" xr:uid="{00000000-0005-0000-0000-0000717F0000}"/>
    <cellStyle name="표준 6 2 2 2 4 4 3" xfId="32626" xr:uid="{00000000-0005-0000-0000-0000727F0000}"/>
    <cellStyle name="표준 6 2 2 2 4 5" xfId="32627" xr:uid="{00000000-0005-0000-0000-0000737F0000}"/>
    <cellStyle name="표준 6 2 2 2 4 5 2" xfId="32628" xr:uid="{00000000-0005-0000-0000-0000747F0000}"/>
    <cellStyle name="표준 6 2 2 2 4 6" xfId="32629" xr:uid="{00000000-0005-0000-0000-0000757F0000}"/>
    <cellStyle name="표준 6 2 2 2 5" xfId="32630" xr:uid="{00000000-0005-0000-0000-0000767F0000}"/>
    <cellStyle name="표준 6 2 2 2 5 2" xfId="32631" xr:uid="{00000000-0005-0000-0000-0000777F0000}"/>
    <cellStyle name="표준 6 2 2 2 5 2 2" xfId="32632" xr:uid="{00000000-0005-0000-0000-0000787F0000}"/>
    <cellStyle name="표준 6 2 2 2 5 3" xfId="32633" xr:uid="{00000000-0005-0000-0000-0000797F0000}"/>
    <cellStyle name="표준 6 2 2 2 6" xfId="32634" xr:uid="{00000000-0005-0000-0000-00007A7F0000}"/>
    <cellStyle name="표준 6 2 2 2 6 2" xfId="32635" xr:uid="{00000000-0005-0000-0000-00007B7F0000}"/>
    <cellStyle name="표준 6 2 2 2 6 2 2" xfId="32636" xr:uid="{00000000-0005-0000-0000-00007C7F0000}"/>
    <cellStyle name="표준 6 2 2 2 6 3" xfId="32637" xr:uid="{00000000-0005-0000-0000-00007D7F0000}"/>
    <cellStyle name="표준 6 2 2 2 7" xfId="32638" xr:uid="{00000000-0005-0000-0000-00007E7F0000}"/>
    <cellStyle name="표준 6 2 2 2 7 2" xfId="32639" xr:uid="{00000000-0005-0000-0000-00007F7F0000}"/>
    <cellStyle name="표준 6 2 2 2 7 2 2" xfId="32640" xr:uid="{00000000-0005-0000-0000-0000807F0000}"/>
    <cellStyle name="표준 6 2 2 2 7 3" xfId="32641" xr:uid="{00000000-0005-0000-0000-0000817F0000}"/>
    <cellStyle name="표준 6 2 2 2 8" xfId="32642" xr:uid="{00000000-0005-0000-0000-0000827F0000}"/>
    <cellStyle name="표준 6 2 2 2 8 2" xfId="32643" xr:uid="{00000000-0005-0000-0000-0000837F0000}"/>
    <cellStyle name="표준 6 2 2 2 8 2 2" xfId="32644" xr:uid="{00000000-0005-0000-0000-0000847F0000}"/>
    <cellStyle name="표준 6 2 2 2 8 3" xfId="32645" xr:uid="{00000000-0005-0000-0000-0000857F0000}"/>
    <cellStyle name="표준 6 2 2 2 9" xfId="32646" xr:uid="{00000000-0005-0000-0000-0000867F0000}"/>
    <cellStyle name="표준 6 2 2 2 9 2" xfId="32647" xr:uid="{00000000-0005-0000-0000-0000877F0000}"/>
    <cellStyle name="표준 6 2 2 3" xfId="32648" xr:uid="{00000000-0005-0000-0000-0000887F0000}"/>
    <cellStyle name="표준 6 2 2 3 10" xfId="32649" xr:uid="{00000000-0005-0000-0000-0000897F0000}"/>
    <cellStyle name="표준 6 2 2 3 11" xfId="32650" xr:uid="{00000000-0005-0000-0000-00008A7F0000}"/>
    <cellStyle name="표준 6 2 2 3 2" xfId="32651" xr:uid="{00000000-0005-0000-0000-00008B7F0000}"/>
    <cellStyle name="표준 6 2 2 3 2 2" xfId="32652" xr:uid="{00000000-0005-0000-0000-00008C7F0000}"/>
    <cellStyle name="표준 6 2 2 3 2 2 2" xfId="32653" xr:uid="{00000000-0005-0000-0000-00008D7F0000}"/>
    <cellStyle name="표준 6 2 2 3 2 2 2 2" xfId="32654" xr:uid="{00000000-0005-0000-0000-00008E7F0000}"/>
    <cellStyle name="표준 6 2 2 3 2 2 2 2 2" xfId="32655" xr:uid="{00000000-0005-0000-0000-00008F7F0000}"/>
    <cellStyle name="표준 6 2 2 3 2 2 2 3" xfId="32656" xr:uid="{00000000-0005-0000-0000-0000907F0000}"/>
    <cellStyle name="표준 6 2 2 3 2 2 3" xfId="32657" xr:uid="{00000000-0005-0000-0000-0000917F0000}"/>
    <cellStyle name="표준 6 2 2 3 2 2 3 2" xfId="32658" xr:uid="{00000000-0005-0000-0000-0000927F0000}"/>
    <cellStyle name="표준 6 2 2 3 2 2 3 2 2" xfId="32659" xr:uid="{00000000-0005-0000-0000-0000937F0000}"/>
    <cellStyle name="표준 6 2 2 3 2 2 3 3" xfId="32660" xr:uid="{00000000-0005-0000-0000-0000947F0000}"/>
    <cellStyle name="표준 6 2 2 3 2 2 4" xfId="32661" xr:uid="{00000000-0005-0000-0000-0000957F0000}"/>
    <cellStyle name="표준 6 2 2 3 2 2 4 2" xfId="32662" xr:uid="{00000000-0005-0000-0000-0000967F0000}"/>
    <cellStyle name="표준 6 2 2 3 2 2 4 2 2" xfId="32663" xr:uid="{00000000-0005-0000-0000-0000977F0000}"/>
    <cellStyle name="표준 6 2 2 3 2 2 4 3" xfId="32664" xr:uid="{00000000-0005-0000-0000-0000987F0000}"/>
    <cellStyle name="표준 6 2 2 3 2 2 5" xfId="32665" xr:uid="{00000000-0005-0000-0000-0000997F0000}"/>
    <cellStyle name="표준 6 2 2 3 2 2 5 2" xfId="32666" xr:uid="{00000000-0005-0000-0000-00009A7F0000}"/>
    <cellStyle name="표준 6 2 2 3 2 2 6" xfId="32667" xr:uid="{00000000-0005-0000-0000-00009B7F0000}"/>
    <cellStyle name="표준 6 2 2 3 2 3" xfId="32668" xr:uid="{00000000-0005-0000-0000-00009C7F0000}"/>
    <cellStyle name="표준 6 2 2 3 2 3 2" xfId="32669" xr:uid="{00000000-0005-0000-0000-00009D7F0000}"/>
    <cellStyle name="표준 6 2 2 3 2 3 2 2" xfId="32670" xr:uid="{00000000-0005-0000-0000-00009E7F0000}"/>
    <cellStyle name="표준 6 2 2 3 2 3 3" xfId="32671" xr:uid="{00000000-0005-0000-0000-00009F7F0000}"/>
    <cellStyle name="표준 6 2 2 3 2 4" xfId="32672" xr:uid="{00000000-0005-0000-0000-0000A07F0000}"/>
    <cellStyle name="표준 6 2 2 3 2 4 2" xfId="32673" xr:uid="{00000000-0005-0000-0000-0000A17F0000}"/>
    <cellStyle name="표준 6 2 2 3 2 4 2 2" xfId="32674" xr:uid="{00000000-0005-0000-0000-0000A27F0000}"/>
    <cellStyle name="표준 6 2 2 3 2 4 3" xfId="32675" xr:uid="{00000000-0005-0000-0000-0000A37F0000}"/>
    <cellStyle name="표준 6 2 2 3 2 5" xfId="32676" xr:uid="{00000000-0005-0000-0000-0000A47F0000}"/>
    <cellStyle name="표준 6 2 2 3 2 5 2" xfId="32677" xr:uid="{00000000-0005-0000-0000-0000A57F0000}"/>
    <cellStyle name="표준 6 2 2 3 2 5 2 2" xfId="32678" xr:uid="{00000000-0005-0000-0000-0000A67F0000}"/>
    <cellStyle name="표준 6 2 2 3 2 5 3" xfId="32679" xr:uid="{00000000-0005-0000-0000-0000A77F0000}"/>
    <cellStyle name="표준 6 2 2 3 2 6" xfId="32680" xr:uid="{00000000-0005-0000-0000-0000A87F0000}"/>
    <cellStyle name="표준 6 2 2 3 2 6 2" xfId="32681" xr:uid="{00000000-0005-0000-0000-0000A97F0000}"/>
    <cellStyle name="표준 6 2 2 3 2 6 2 2" xfId="32682" xr:uid="{00000000-0005-0000-0000-0000AA7F0000}"/>
    <cellStyle name="표준 6 2 2 3 2 6 3" xfId="32683" xr:uid="{00000000-0005-0000-0000-0000AB7F0000}"/>
    <cellStyle name="표준 6 2 2 3 2 7" xfId="32684" xr:uid="{00000000-0005-0000-0000-0000AC7F0000}"/>
    <cellStyle name="표준 6 2 2 3 2 7 2" xfId="32685" xr:uid="{00000000-0005-0000-0000-0000AD7F0000}"/>
    <cellStyle name="표준 6 2 2 3 2 8" xfId="32686" xr:uid="{00000000-0005-0000-0000-0000AE7F0000}"/>
    <cellStyle name="표준 6 2 2 3 2 9" xfId="32687" xr:uid="{00000000-0005-0000-0000-0000AF7F0000}"/>
    <cellStyle name="표준 6 2 2 3 3" xfId="32688" xr:uid="{00000000-0005-0000-0000-0000B07F0000}"/>
    <cellStyle name="표준 6 2 2 3 3 2" xfId="32689" xr:uid="{00000000-0005-0000-0000-0000B17F0000}"/>
    <cellStyle name="표준 6 2 2 3 3 2 2" xfId="32690" xr:uid="{00000000-0005-0000-0000-0000B27F0000}"/>
    <cellStyle name="표준 6 2 2 3 3 2 2 2" xfId="32691" xr:uid="{00000000-0005-0000-0000-0000B37F0000}"/>
    <cellStyle name="표준 6 2 2 3 3 2 3" xfId="32692" xr:uid="{00000000-0005-0000-0000-0000B47F0000}"/>
    <cellStyle name="표준 6 2 2 3 3 3" xfId="32693" xr:uid="{00000000-0005-0000-0000-0000B57F0000}"/>
    <cellStyle name="표준 6 2 2 3 3 3 2" xfId="32694" xr:uid="{00000000-0005-0000-0000-0000B67F0000}"/>
    <cellStyle name="표준 6 2 2 3 3 3 2 2" xfId="32695" xr:uid="{00000000-0005-0000-0000-0000B77F0000}"/>
    <cellStyle name="표준 6 2 2 3 3 3 3" xfId="32696" xr:uid="{00000000-0005-0000-0000-0000B87F0000}"/>
    <cellStyle name="표준 6 2 2 3 3 4" xfId="32697" xr:uid="{00000000-0005-0000-0000-0000B97F0000}"/>
    <cellStyle name="표준 6 2 2 3 3 4 2" xfId="32698" xr:uid="{00000000-0005-0000-0000-0000BA7F0000}"/>
    <cellStyle name="표준 6 2 2 3 3 4 2 2" xfId="32699" xr:uid="{00000000-0005-0000-0000-0000BB7F0000}"/>
    <cellStyle name="표준 6 2 2 3 3 4 3" xfId="32700" xr:uid="{00000000-0005-0000-0000-0000BC7F0000}"/>
    <cellStyle name="표준 6 2 2 3 3 5" xfId="32701" xr:uid="{00000000-0005-0000-0000-0000BD7F0000}"/>
    <cellStyle name="표준 6 2 2 3 3 5 2" xfId="32702" xr:uid="{00000000-0005-0000-0000-0000BE7F0000}"/>
    <cellStyle name="표준 6 2 2 3 3 6" xfId="32703" xr:uid="{00000000-0005-0000-0000-0000BF7F0000}"/>
    <cellStyle name="표준 6 2 2 3 4" xfId="32704" xr:uid="{00000000-0005-0000-0000-0000C07F0000}"/>
    <cellStyle name="표준 6 2 2 3 4 2" xfId="32705" xr:uid="{00000000-0005-0000-0000-0000C17F0000}"/>
    <cellStyle name="표준 6 2 2 3 4 2 2" xfId="32706" xr:uid="{00000000-0005-0000-0000-0000C27F0000}"/>
    <cellStyle name="표준 6 2 2 3 4 2 2 2" xfId="32707" xr:uid="{00000000-0005-0000-0000-0000C37F0000}"/>
    <cellStyle name="표준 6 2 2 3 4 2 3" xfId="32708" xr:uid="{00000000-0005-0000-0000-0000C47F0000}"/>
    <cellStyle name="표준 6 2 2 3 4 3" xfId="32709" xr:uid="{00000000-0005-0000-0000-0000C57F0000}"/>
    <cellStyle name="표준 6 2 2 3 4 3 2" xfId="32710" xr:uid="{00000000-0005-0000-0000-0000C67F0000}"/>
    <cellStyle name="표준 6 2 2 3 4 3 2 2" xfId="32711" xr:uid="{00000000-0005-0000-0000-0000C77F0000}"/>
    <cellStyle name="표준 6 2 2 3 4 3 3" xfId="32712" xr:uid="{00000000-0005-0000-0000-0000C87F0000}"/>
    <cellStyle name="표준 6 2 2 3 4 4" xfId="32713" xr:uid="{00000000-0005-0000-0000-0000C97F0000}"/>
    <cellStyle name="표준 6 2 2 3 4 4 2" xfId="32714" xr:uid="{00000000-0005-0000-0000-0000CA7F0000}"/>
    <cellStyle name="표준 6 2 2 3 4 4 2 2" xfId="32715" xr:uid="{00000000-0005-0000-0000-0000CB7F0000}"/>
    <cellStyle name="표준 6 2 2 3 4 4 3" xfId="32716" xr:uid="{00000000-0005-0000-0000-0000CC7F0000}"/>
    <cellStyle name="표준 6 2 2 3 4 5" xfId="32717" xr:uid="{00000000-0005-0000-0000-0000CD7F0000}"/>
    <cellStyle name="표준 6 2 2 3 4 5 2" xfId="32718" xr:uid="{00000000-0005-0000-0000-0000CE7F0000}"/>
    <cellStyle name="표준 6 2 2 3 4 6" xfId="32719" xr:uid="{00000000-0005-0000-0000-0000CF7F0000}"/>
    <cellStyle name="표준 6 2 2 3 5" xfId="32720" xr:uid="{00000000-0005-0000-0000-0000D07F0000}"/>
    <cellStyle name="표준 6 2 2 3 5 2" xfId="32721" xr:uid="{00000000-0005-0000-0000-0000D17F0000}"/>
    <cellStyle name="표준 6 2 2 3 5 2 2" xfId="32722" xr:uid="{00000000-0005-0000-0000-0000D27F0000}"/>
    <cellStyle name="표준 6 2 2 3 5 3" xfId="32723" xr:uid="{00000000-0005-0000-0000-0000D37F0000}"/>
    <cellStyle name="표준 6 2 2 3 6" xfId="32724" xr:uid="{00000000-0005-0000-0000-0000D47F0000}"/>
    <cellStyle name="표준 6 2 2 3 6 2" xfId="32725" xr:uid="{00000000-0005-0000-0000-0000D57F0000}"/>
    <cellStyle name="표준 6 2 2 3 6 2 2" xfId="32726" xr:uid="{00000000-0005-0000-0000-0000D67F0000}"/>
    <cellStyle name="표준 6 2 2 3 6 3" xfId="32727" xr:uid="{00000000-0005-0000-0000-0000D77F0000}"/>
    <cellStyle name="표준 6 2 2 3 7" xfId="32728" xr:uid="{00000000-0005-0000-0000-0000D87F0000}"/>
    <cellStyle name="표준 6 2 2 3 7 2" xfId="32729" xr:uid="{00000000-0005-0000-0000-0000D97F0000}"/>
    <cellStyle name="표준 6 2 2 3 7 2 2" xfId="32730" xr:uid="{00000000-0005-0000-0000-0000DA7F0000}"/>
    <cellStyle name="표준 6 2 2 3 7 3" xfId="32731" xr:uid="{00000000-0005-0000-0000-0000DB7F0000}"/>
    <cellStyle name="표준 6 2 2 3 8" xfId="32732" xr:uid="{00000000-0005-0000-0000-0000DC7F0000}"/>
    <cellStyle name="표준 6 2 2 3 8 2" xfId="32733" xr:uid="{00000000-0005-0000-0000-0000DD7F0000}"/>
    <cellStyle name="표준 6 2 2 3 8 2 2" xfId="32734" xr:uid="{00000000-0005-0000-0000-0000DE7F0000}"/>
    <cellStyle name="표준 6 2 2 3 8 3" xfId="32735" xr:uid="{00000000-0005-0000-0000-0000DF7F0000}"/>
    <cellStyle name="표준 6 2 2 3 9" xfId="32736" xr:uid="{00000000-0005-0000-0000-0000E07F0000}"/>
    <cellStyle name="표준 6 2 2 3 9 2" xfId="32737" xr:uid="{00000000-0005-0000-0000-0000E17F0000}"/>
    <cellStyle name="표준 6 2 2 4" xfId="32738" xr:uid="{00000000-0005-0000-0000-0000E27F0000}"/>
    <cellStyle name="표준 6 2 2 4 10" xfId="32739" xr:uid="{00000000-0005-0000-0000-0000E37F0000}"/>
    <cellStyle name="표준 6 2 2 4 2" xfId="32740" xr:uid="{00000000-0005-0000-0000-0000E47F0000}"/>
    <cellStyle name="표준 6 2 2 4 2 2" xfId="32741" xr:uid="{00000000-0005-0000-0000-0000E57F0000}"/>
    <cellStyle name="표준 6 2 2 4 2 2 2" xfId="32742" xr:uid="{00000000-0005-0000-0000-0000E67F0000}"/>
    <cellStyle name="표준 6 2 2 4 2 2 2 2" xfId="32743" xr:uid="{00000000-0005-0000-0000-0000E77F0000}"/>
    <cellStyle name="표준 6 2 2 4 2 2 2 2 2" xfId="32744" xr:uid="{00000000-0005-0000-0000-0000E87F0000}"/>
    <cellStyle name="표준 6 2 2 4 2 2 2 3" xfId="32745" xr:uid="{00000000-0005-0000-0000-0000E97F0000}"/>
    <cellStyle name="표준 6 2 2 4 2 2 3" xfId="32746" xr:uid="{00000000-0005-0000-0000-0000EA7F0000}"/>
    <cellStyle name="표준 6 2 2 4 2 2 3 2" xfId="32747" xr:uid="{00000000-0005-0000-0000-0000EB7F0000}"/>
    <cellStyle name="표준 6 2 2 4 2 2 3 2 2" xfId="32748" xr:uid="{00000000-0005-0000-0000-0000EC7F0000}"/>
    <cellStyle name="표준 6 2 2 4 2 2 3 3" xfId="32749" xr:uid="{00000000-0005-0000-0000-0000ED7F0000}"/>
    <cellStyle name="표준 6 2 2 4 2 2 4" xfId="32750" xr:uid="{00000000-0005-0000-0000-0000EE7F0000}"/>
    <cellStyle name="표준 6 2 2 4 2 2 4 2" xfId="32751" xr:uid="{00000000-0005-0000-0000-0000EF7F0000}"/>
    <cellStyle name="표준 6 2 2 4 2 2 4 2 2" xfId="32752" xr:uid="{00000000-0005-0000-0000-0000F07F0000}"/>
    <cellStyle name="표준 6 2 2 4 2 2 4 3" xfId="32753" xr:uid="{00000000-0005-0000-0000-0000F17F0000}"/>
    <cellStyle name="표준 6 2 2 4 2 2 5" xfId="32754" xr:uid="{00000000-0005-0000-0000-0000F27F0000}"/>
    <cellStyle name="표준 6 2 2 4 2 2 5 2" xfId="32755" xr:uid="{00000000-0005-0000-0000-0000F37F0000}"/>
    <cellStyle name="표준 6 2 2 4 2 2 6" xfId="32756" xr:uid="{00000000-0005-0000-0000-0000F47F0000}"/>
    <cellStyle name="표준 6 2 2 4 2 3" xfId="32757" xr:uid="{00000000-0005-0000-0000-0000F57F0000}"/>
    <cellStyle name="표준 6 2 2 4 2 3 2" xfId="32758" xr:uid="{00000000-0005-0000-0000-0000F67F0000}"/>
    <cellStyle name="표준 6 2 2 4 2 3 2 2" xfId="32759" xr:uid="{00000000-0005-0000-0000-0000F77F0000}"/>
    <cellStyle name="표준 6 2 2 4 2 3 3" xfId="32760" xr:uid="{00000000-0005-0000-0000-0000F87F0000}"/>
    <cellStyle name="표준 6 2 2 4 2 4" xfId="32761" xr:uid="{00000000-0005-0000-0000-0000F97F0000}"/>
    <cellStyle name="표준 6 2 2 4 2 4 2" xfId="32762" xr:uid="{00000000-0005-0000-0000-0000FA7F0000}"/>
    <cellStyle name="표준 6 2 2 4 2 4 2 2" xfId="32763" xr:uid="{00000000-0005-0000-0000-0000FB7F0000}"/>
    <cellStyle name="표준 6 2 2 4 2 4 3" xfId="32764" xr:uid="{00000000-0005-0000-0000-0000FC7F0000}"/>
    <cellStyle name="표준 6 2 2 4 2 5" xfId="32765" xr:uid="{00000000-0005-0000-0000-0000FD7F0000}"/>
    <cellStyle name="표준 6 2 2 4 2 5 2" xfId="32766" xr:uid="{00000000-0005-0000-0000-0000FE7F0000}"/>
    <cellStyle name="표준 6 2 2 4 2 5 2 2" xfId="32767" xr:uid="{00000000-0005-0000-0000-0000FF7F0000}"/>
    <cellStyle name="표준 6 2 2 4 2 5 3" xfId="32768" xr:uid="{00000000-0005-0000-0000-000000800000}"/>
    <cellStyle name="표준 6 2 2 4 2 6" xfId="32769" xr:uid="{00000000-0005-0000-0000-000001800000}"/>
    <cellStyle name="표준 6 2 2 4 2 6 2" xfId="32770" xr:uid="{00000000-0005-0000-0000-000002800000}"/>
    <cellStyle name="표준 6 2 2 4 2 7" xfId="32771" xr:uid="{00000000-0005-0000-0000-000003800000}"/>
    <cellStyle name="표준 6 2 2 4 2 8" xfId="32772" xr:uid="{00000000-0005-0000-0000-000004800000}"/>
    <cellStyle name="표준 6 2 2 4 3" xfId="32773" xr:uid="{00000000-0005-0000-0000-000005800000}"/>
    <cellStyle name="표준 6 2 2 4 3 2" xfId="32774" xr:uid="{00000000-0005-0000-0000-000006800000}"/>
    <cellStyle name="표준 6 2 2 4 3 2 2" xfId="32775" xr:uid="{00000000-0005-0000-0000-000007800000}"/>
    <cellStyle name="표준 6 2 2 4 3 2 2 2" xfId="32776" xr:uid="{00000000-0005-0000-0000-000008800000}"/>
    <cellStyle name="표준 6 2 2 4 3 2 3" xfId="32777" xr:uid="{00000000-0005-0000-0000-000009800000}"/>
    <cellStyle name="표준 6 2 2 4 3 3" xfId="32778" xr:uid="{00000000-0005-0000-0000-00000A800000}"/>
    <cellStyle name="표준 6 2 2 4 3 3 2" xfId="32779" xr:uid="{00000000-0005-0000-0000-00000B800000}"/>
    <cellStyle name="표준 6 2 2 4 3 3 2 2" xfId="32780" xr:uid="{00000000-0005-0000-0000-00000C800000}"/>
    <cellStyle name="표준 6 2 2 4 3 3 3" xfId="32781" xr:uid="{00000000-0005-0000-0000-00000D800000}"/>
    <cellStyle name="표준 6 2 2 4 3 4" xfId="32782" xr:uid="{00000000-0005-0000-0000-00000E800000}"/>
    <cellStyle name="표준 6 2 2 4 3 4 2" xfId="32783" xr:uid="{00000000-0005-0000-0000-00000F800000}"/>
    <cellStyle name="표준 6 2 2 4 3 4 2 2" xfId="32784" xr:uid="{00000000-0005-0000-0000-000010800000}"/>
    <cellStyle name="표준 6 2 2 4 3 4 3" xfId="32785" xr:uid="{00000000-0005-0000-0000-000011800000}"/>
    <cellStyle name="표준 6 2 2 4 3 5" xfId="32786" xr:uid="{00000000-0005-0000-0000-000012800000}"/>
    <cellStyle name="표준 6 2 2 4 3 5 2" xfId="32787" xr:uid="{00000000-0005-0000-0000-000013800000}"/>
    <cellStyle name="표준 6 2 2 4 3 6" xfId="32788" xr:uid="{00000000-0005-0000-0000-000014800000}"/>
    <cellStyle name="표준 6 2 2 4 4" xfId="32789" xr:uid="{00000000-0005-0000-0000-000015800000}"/>
    <cellStyle name="표준 6 2 2 4 4 2" xfId="32790" xr:uid="{00000000-0005-0000-0000-000016800000}"/>
    <cellStyle name="표준 6 2 2 4 4 2 2" xfId="32791" xr:uid="{00000000-0005-0000-0000-000017800000}"/>
    <cellStyle name="표준 6 2 2 4 4 3" xfId="32792" xr:uid="{00000000-0005-0000-0000-000018800000}"/>
    <cellStyle name="표준 6 2 2 4 5" xfId="32793" xr:uid="{00000000-0005-0000-0000-000019800000}"/>
    <cellStyle name="표준 6 2 2 4 5 2" xfId="32794" xr:uid="{00000000-0005-0000-0000-00001A800000}"/>
    <cellStyle name="표준 6 2 2 4 5 2 2" xfId="32795" xr:uid="{00000000-0005-0000-0000-00001B800000}"/>
    <cellStyle name="표준 6 2 2 4 5 3" xfId="32796" xr:uid="{00000000-0005-0000-0000-00001C800000}"/>
    <cellStyle name="표준 6 2 2 4 6" xfId="32797" xr:uid="{00000000-0005-0000-0000-00001D800000}"/>
    <cellStyle name="표준 6 2 2 4 6 2" xfId="32798" xr:uid="{00000000-0005-0000-0000-00001E800000}"/>
    <cellStyle name="표준 6 2 2 4 6 2 2" xfId="32799" xr:uid="{00000000-0005-0000-0000-00001F800000}"/>
    <cellStyle name="표준 6 2 2 4 6 3" xfId="32800" xr:uid="{00000000-0005-0000-0000-000020800000}"/>
    <cellStyle name="표준 6 2 2 4 7" xfId="32801" xr:uid="{00000000-0005-0000-0000-000021800000}"/>
    <cellStyle name="표준 6 2 2 4 7 2" xfId="32802" xr:uid="{00000000-0005-0000-0000-000022800000}"/>
    <cellStyle name="표준 6 2 2 4 7 2 2" xfId="32803" xr:uid="{00000000-0005-0000-0000-000023800000}"/>
    <cellStyle name="표준 6 2 2 4 7 3" xfId="32804" xr:uid="{00000000-0005-0000-0000-000024800000}"/>
    <cellStyle name="표준 6 2 2 4 8" xfId="32805" xr:uid="{00000000-0005-0000-0000-000025800000}"/>
    <cellStyle name="표준 6 2 2 4 8 2" xfId="32806" xr:uid="{00000000-0005-0000-0000-000026800000}"/>
    <cellStyle name="표준 6 2 2 4 9" xfId="32807" xr:uid="{00000000-0005-0000-0000-000027800000}"/>
    <cellStyle name="표준 6 2 2 5" xfId="32808" xr:uid="{00000000-0005-0000-0000-000028800000}"/>
    <cellStyle name="표준 6 2 2 5 2" xfId="32809" xr:uid="{00000000-0005-0000-0000-000029800000}"/>
    <cellStyle name="표준 6 2 2 5 2 2" xfId="32810" xr:uid="{00000000-0005-0000-0000-00002A800000}"/>
    <cellStyle name="표준 6 2 2 5 2 2 2" xfId="32811" xr:uid="{00000000-0005-0000-0000-00002B800000}"/>
    <cellStyle name="표준 6 2 2 5 2 2 2 2" xfId="32812" xr:uid="{00000000-0005-0000-0000-00002C800000}"/>
    <cellStyle name="표준 6 2 2 5 2 2 3" xfId="32813" xr:uid="{00000000-0005-0000-0000-00002D800000}"/>
    <cellStyle name="표준 6 2 2 5 2 3" xfId="32814" xr:uid="{00000000-0005-0000-0000-00002E800000}"/>
    <cellStyle name="표준 6 2 2 5 2 3 2" xfId="32815" xr:uid="{00000000-0005-0000-0000-00002F800000}"/>
    <cellStyle name="표준 6 2 2 5 2 3 2 2" xfId="32816" xr:uid="{00000000-0005-0000-0000-000030800000}"/>
    <cellStyle name="표준 6 2 2 5 2 3 3" xfId="32817" xr:uid="{00000000-0005-0000-0000-000031800000}"/>
    <cellStyle name="표준 6 2 2 5 2 4" xfId="32818" xr:uid="{00000000-0005-0000-0000-000032800000}"/>
    <cellStyle name="표준 6 2 2 5 2 4 2" xfId="32819" xr:uid="{00000000-0005-0000-0000-000033800000}"/>
    <cellStyle name="표준 6 2 2 5 2 4 2 2" xfId="32820" xr:uid="{00000000-0005-0000-0000-000034800000}"/>
    <cellStyle name="표준 6 2 2 5 2 4 3" xfId="32821" xr:uid="{00000000-0005-0000-0000-000035800000}"/>
    <cellStyle name="표준 6 2 2 5 2 5" xfId="32822" xr:uid="{00000000-0005-0000-0000-000036800000}"/>
    <cellStyle name="표준 6 2 2 5 2 5 2" xfId="32823" xr:uid="{00000000-0005-0000-0000-000037800000}"/>
    <cellStyle name="표준 6 2 2 5 2 6" xfId="32824" xr:uid="{00000000-0005-0000-0000-000038800000}"/>
    <cellStyle name="표준 6 2 2 5 3" xfId="32825" xr:uid="{00000000-0005-0000-0000-000039800000}"/>
    <cellStyle name="표준 6 2 2 5 3 2" xfId="32826" xr:uid="{00000000-0005-0000-0000-00003A800000}"/>
    <cellStyle name="표준 6 2 2 5 3 2 2" xfId="32827" xr:uid="{00000000-0005-0000-0000-00003B800000}"/>
    <cellStyle name="표준 6 2 2 5 3 3" xfId="32828" xr:uid="{00000000-0005-0000-0000-00003C800000}"/>
    <cellStyle name="표준 6 2 2 5 4" xfId="32829" xr:uid="{00000000-0005-0000-0000-00003D800000}"/>
    <cellStyle name="표준 6 2 2 5 4 2" xfId="32830" xr:uid="{00000000-0005-0000-0000-00003E800000}"/>
    <cellStyle name="표준 6 2 2 5 4 2 2" xfId="32831" xr:uid="{00000000-0005-0000-0000-00003F800000}"/>
    <cellStyle name="표준 6 2 2 5 4 3" xfId="32832" xr:uid="{00000000-0005-0000-0000-000040800000}"/>
    <cellStyle name="표준 6 2 2 5 5" xfId="32833" xr:uid="{00000000-0005-0000-0000-000041800000}"/>
    <cellStyle name="표준 6 2 2 5 5 2" xfId="32834" xr:uid="{00000000-0005-0000-0000-000042800000}"/>
    <cellStyle name="표준 6 2 2 5 5 2 2" xfId="32835" xr:uid="{00000000-0005-0000-0000-000043800000}"/>
    <cellStyle name="표준 6 2 2 5 5 3" xfId="32836" xr:uid="{00000000-0005-0000-0000-000044800000}"/>
    <cellStyle name="표준 6 2 2 5 6" xfId="32837" xr:uid="{00000000-0005-0000-0000-000045800000}"/>
    <cellStyle name="표준 6 2 2 5 6 2" xfId="32838" xr:uid="{00000000-0005-0000-0000-000046800000}"/>
    <cellStyle name="표준 6 2 2 5 7" xfId="32839" xr:uid="{00000000-0005-0000-0000-000047800000}"/>
    <cellStyle name="표준 6 2 2 5 8" xfId="32840" xr:uid="{00000000-0005-0000-0000-000048800000}"/>
    <cellStyle name="표준 6 2 2 6" xfId="32841" xr:uid="{00000000-0005-0000-0000-000049800000}"/>
    <cellStyle name="표준 6 2 2 6 2" xfId="32842" xr:uid="{00000000-0005-0000-0000-00004A800000}"/>
    <cellStyle name="표준 6 2 2 6 2 2" xfId="32843" xr:uid="{00000000-0005-0000-0000-00004B800000}"/>
    <cellStyle name="표준 6 2 2 6 2 2 2" xfId="32844" xr:uid="{00000000-0005-0000-0000-00004C800000}"/>
    <cellStyle name="표준 6 2 2 6 2 3" xfId="32845" xr:uid="{00000000-0005-0000-0000-00004D800000}"/>
    <cellStyle name="표준 6 2 2 6 3" xfId="32846" xr:uid="{00000000-0005-0000-0000-00004E800000}"/>
    <cellStyle name="표준 6 2 2 6 3 2" xfId="32847" xr:uid="{00000000-0005-0000-0000-00004F800000}"/>
    <cellStyle name="표준 6 2 2 6 3 2 2" xfId="32848" xr:uid="{00000000-0005-0000-0000-000050800000}"/>
    <cellStyle name="표준 6 2 2 6 3 3" xfId="32849" xr:uid="{00000000-0005-0000-0000-000051800000}"/>
    <cellStyle name="표준 6 2 2 6 4" xfId="32850" xr:uid="{00000000-0005-0000-0000-000052800000}"/>
    <cellStyle name="표준 6 2 2 6 4 2" xfId="32851" xr:uid="{00000000-0005-0000-0000-000053800000}"/>
    <cellStyle name="표준 6 2 2 6 4 2 2" xfId="32852" xr:uid="{00000000-0005-0000-0000-000054800000}"/>
    <cellStyle name="표준 6 2 2 6 4 3" xfId="32853" xr:uid="{00000000-0005-0000-0000-000055800000}"/>
    <cellStyle name="표준 6 2 2 6 5" xfId="32854" xr:uid="{00000000-0005-0000-0000-000056800000}"/>
    <cellStyle name="표준 6 2 2 6 5 2" xfId="32855" xr:uid="{00000000-0005-0000-0000-000057800000}"/>
    <cellStyle name="표준 6 2 2 6 6" xfId="32856" xr:uid="{00000000-0005-0000-0000-000058800000}"/>
    <cellStyle name="표준 6 2 2 7" xfId="32857" xr:uid="{00000000-0005-0000-0000-000059800000}"/>
    <cellStyle name="표준 6 2 2 7 2" xfId="32858" xr:uid="{00000000-0005-0000-0000-00005A800000}"/>
    <cellStyle name="표준 6 2 2 7 2 2" xfId="32859" xr:uid="{00000000-0005-0000-0000-00005B800000}"/>
    <cellStyle name="표준 6 2 2 7 2 2 2" xfId="32860" xr:uid="{00000000-0005-0000-0000-00005C800000}"/>
    <cellStyle name="표준 6 2 2 7 2 3" xfId="32861" xr:uid="{00000000-0005-0000-0000-00005D800000}"/>
    <cellStyle name="표준 6 2 2 7 3" xfId="32862" xr:uid="{00000000-0005-0000-0000-00005E800000}"/>
    <cellStyle name="표준 6 2 2 7 3 2" xfId="32863" xr:uid="{00000000-0005-0000-0000-00005F800000}"/>
    <cellStyle name="표준 6 2 2 7 3 2 2" xfId="32864" xr:uid="{00000000-0005-0000-0000-000060800000}"/>
    <cellStyle name="표준 6 2 2 7 3 3" xfId="32865" xr:uid="{00000000-0005-0000-0000-000061800000}"/>
    <cellStyle name="표준 6 2 2 7 4" xfId="32866" xr:uid="{00000000-0005-0000-0000-000062800000}"/>
    <cellStyle name="표준 6 2 2 7 4 2" xfId="32867" xr:uid="{00000000-0005-0000-0000-000063800000}"/>
    <cellStyle name="표준 6 2 2 7 4 2 2" xfId="32868" xr:uid="{00000000-0005-0000-0000-000064800000}"/>
    <cellStyle name="표준 6 2 2 7 4 3" xfId="32869" xr:uid="{00000000-0005-0000-0000-000065800000}"/>
    <cellStyle name="표준 6 2 2 7 5" xfId="32870" xr:uid="{00000000-0005-0000-0000-000066800000}"/>
    <cellStyle name="표준 6 2 2 7 5 2" xfId="32871" xr:uid="{00000000-0005-0000-0000-000067800000}"/>
    <cellStyle name="표준 6 2 2 7 6" xfId="32872" xr:uid="{00000000-0005-0000-0000-000068800000}"/>
    <cellStyle name="표준 6 2 2 8" xfId="32873" xr:uid="{00000000-0005-0000-0000-000069800000}"/>
    <cellStyle name="표준 6 2 2 8 2" xfId="32874" xr:uid="{00000000-0005-0000-0000-00006A800000}"/>
    <cellStyle name="표준 6 2 2 8 2 2" xfId="32875" xr:uid="{00000000-0005-0000-0000-00006B800000}"/>
    <cellStyle name="표준 6 2 2 8 3" xfId="32876" xr:uid="{00000000-0005-0000-0000-00006C800000}"/>
    <cellStyle name="표준 6 2 2 9" xfId="32877" xr:uid="{00000000-0005-0000-0000-00006D800000}"/>
    <cellStyle name="표준 6 2 2 9 2" xfId="32878" xr:uid="{00000000-0005-0000-0000-00006E800000}"/>
    <cellStyle name="표준 6 2 2 9 2 2" xfId="32879" xr:uid="{00000000-0005-0000-0000-00006F800000}"/>
    <cellStyle name="표준 6 2 2 9 3" xfId="32880" xr:uid="{00000000-0005-0000-0000-000070800000}"/>
    <cellStyle name="표준 6 2 3" xfId="32881" xr:uid="{00000000-0005-0000-0000-000071800000}"/>
    <cellStyle name="표준 6 2 3 10" xfId="32882" xr:uid="{00000000-0005-0000-0000-000072800000}"/>
    <cellStyle name="표준 6 2 3 11" xfId="32883" xr:uid="{00000000-0005-0000-0000-000073800000}"/>
    <cellStyle name="표준 6 2 3 2" xfId="32884" xr:uid="{00000000-0005-0000-0000-000074800000}"/>
    <cellStyle name="표준 6 2 3 2 2" xfId="32885" xr:uid="{00000000-0005-0000-0000-000075800000}"/>
    <cellStyle name="표준 6 2 3 2 2 2" xfId="32886" xr:uid="{00000000-0005-0000-0000-000076800000}"/>
    <cellStyle name="표준 6 2 3 2 2 2 2" xfId="32887" xr:uid="{00000000-0005-0000-0000-000077800000}"/>
    <cellStyle name="표준 6 2 3 2 2 2 2 2" xfId="32888" xr:uid="{00000000-0005-0000-0000-000078800000}"/>
    <cellStyle name="표준 6 2 3 2 2 2 3" xfId="32889" xr:uid="{00000000-0005-0000-0000-000079800000}"/>
    <cellStyle name="표준 6 2 3 2 2 3" xfId="32890" xr:uid="{00000000-0005-0000-0000-00007A800000}"/>
    <cellStyle name="표준 6 2 3 2 2 3 2" xfId="32891" xr:uid="{00000000-0005-0000-0000-00007B800000}"/>
    <cellStyle name="표준 6 2 3 2 2 3 2 2" xfId="32892" xr:uid="{00000000-0005-0000-0000-00007C800000}"/>
    <cellStyle name="표준 6 2 3 2 2 3 3" xfId="32893" xr:uid="{00000000-0005-0000-0000-00007D800000}"/>
    <cellStyle name="표준 6 2 3 2 2 4" xfId="32894" xr:uid="{00000000-0005-0000-0000-00007E800000}"/>
    <cellStyle name="표준 6 2 3 2 2 4 2" xfId="32895" xr:uid="{00000000-0005-0000-0000-00007F800000}"/>
    <cellStyle name="표준 6 2 3 2 2 4 2 2" xfId="32896" xr:uid="{00000000-0005-0000-0000-000080800000}"/>
    <cellStyle name="표준 6 2 3 2 2 4 3" xfId="32897" xr:uid="{00000000-0005-0000-0000-000081800000}"/>
    <cellStyle name="표준 6 2 3 2 2 5" xfId="32898" xr:uid="{00000000-0005-0000-0000-000082800000}"/>
    <cellStyle name="표준 6 2 3 2 2 5 2" xfId="32899" xr:uid="{00000000-0005-0000-0000-000083800000}"/>
    <cellStyle name="표준 6 2 3 2 2 6" xfId="32900" xr:uid="{00000000-0005-0000-0000-000084800000}"/>
    <cellStyle name="표준 6 2 3 2 3" xfId="32901" xr:uid="{00000000-0005-0000-0000-000085800000}"/>
    <cellStyle name="표준 6 2 3 2 3 2" xfId="32902" xr:uid="{00000000-0005-0000-0000-000086800000}"/>
    <cellStyle name="표준 6 2 3 2 3 2 2" xfId="32903" xr:uid="{00000000-0005-0000-0000-000087800000}"/>
    <cellStyle name="표준 6 2 3 2 3 3" xfId="32904" xr:uid="{00000000-0005-0000-0000-000088800000}"/>
    <cellStyle name="표준 6 2 3 2 4" xfId="32905" xr:uid="{00000000-0005-0000-0000-000089800000}"/>
    <cellStyle name="표준 6 2 3 2 4 2" xfId="32906" xr:uid="{00000000-0005-0000-0000-00008A800000}"/>
    <cellStyle name="표준 6 2 3 2 4 2 2" xfId="32907" xr:uid="{00000000-0005-0000-0000-00008B800000}"/>
    <cellStyle name="표준 6 2 3 2 4 3" xfId="32908" xr:uid="{00000000-0005-0000-0000-00008C800000}"/>
    <cellStyle name="표준 6 2 3 2 5" xfId="32909" xr:uid="{00000000-0005-0000-0000-00008D800000}"/>
    <cellStyle name="표준 6 2 3 2 5 2" xfId="32910" xr:uid="{00000000-0005-0000-0000-00008E800000}"/>
    <cellStyle name="표준 6 2 3 2 5 2 2" xfId="32911" xr:uid="{00000000-0005-0000-0000-00008F800000}"/>
    <cellStyle name="표준 6 2 3 2 5 3" xfId="32912" xr:uid="{00000000-0005-0000-0000-000090800000}"/>
    <cellStyle name="표준 6 2 3 2 6" xfId="32913" xr:uid="{00000000-0005-0000-0000-000091800000}"/>
    <cellStyle name="표준 6 2 3 2 6 2" xfId="32914" xr:uid="{00000000-0005-0000-0000-000092800000}"/>
    <cellStyle name="표준 6 2 3 2 6 2 2" xfId="32915" xr:uid="{00000000-0005-0000-0000-000093800000}"/>
    <cellStyle name="표준 6 2 3 2 6 3" xfId="32916" xr:uid="{00000000-0005-0000-0000-000094800000}"/>
    <cellStyle name="표준 6 2 3 2 7" xfId="32917" xr:uid="{00000000-0005-0000-0000-000095800000}"/>
    <cellStyle name="표준 6 2 3 2 7 2" xfId="32918" xr:uid="{00000000-0005-0000-0000-000096800000}"/>
    <cellStyle name="표준 6 2 3 2 8" xfId="32919" xr:uid="{00000000-0005-0000-0000-000097800000}"/>
    <cellStyle name="표준 6 2 3 2 9" xfId="32920" xr:uid="{00000000-0005-0000-0000-000098800000}"/>
    <cellStyle name="표준 6 2 3 3" xfId="32921" xr:uid="{00000000-0005-0000-0000-000099800000}"/>
    <cellStyle name="표준 6 2 3 3 2" xfId="32922" xr:uid="{00000000-0005-0000-0000-00009A800000}"/>
    <cellStyle name="표준 6 2 3 3 2 2" xfId="32923" xr:uid="{00000000-0005-0000-0000-00009B800000}"/>
    <cellStyle name="표준 6 2 3 3 2 2 2" xfId="32924" xr:uid="{00000000-0005-0000-0000-00009C800000}"/>
    <cellStyle name="표준 6 2 3 3 2 3" xfId="32925" xr:uid="{00000000-0005-0000-0000-00009D800000}"/>
    <cellStyle name="표준 6 2 3 3 3" xfId="32926" xr:uid="{00000000-0005-0000-0000-00009E800000}"/>
    <cellStyle name="표준 6 2 3 3 3 2" xfId="32927" xr:uid="{00000000-0005-0000-0000-00009F800000}"/>
    <cellStyle name="표준 6 2 3 3 3 2 2" xfId="32928" xr:uid="{00000000-0005-0000-0000-0000A0800000}"/>
    <cellStyle name="표준 6 2 3 3 3 3" xfId="32929" xr:uid="{00000000-0005-0000-0000-0000A1800000}"/>
    <cellStyle name="표준 6 2 3 3 4" xfId="32930" xr:uid="{00000000-0005-0000-0000-0000A2800000}"/>
    <cellStyle name="표준 6 2 3 3 4 2" xfId="32931" xr:uid="{00000000-0005-0000-0000-0000A3800000}"/>
    <cellStyle name="표준 6 2 3 3 4 2 2" xfId="32932" xr:uid="{00000000-0005-0000-0000-0000A4800000}"/>
    <cellStyle name="표준 6 2 3 3 4 3" xfId="32933" xr:uid="{00000000-0005-0000-0000-0000A5800000}"/>
    <cellStyle name="표준 6 2 3 3 5" xfId="32934" xr:uid="{00000000-0005-0000-0000-0000A6800000}"/>
    <cellStyle name="표준 6 2 3 3 5 2" xfId="32935" xr:uid="{00000000-0005-0000-0000-0000A7800000}"/>
    <cellStyle name="표준 6 2 3 3 6" xfId="32936" xr:uid="{00000000-0005-0000-0000-0000A8800000}"/>
    <cellStyle name="표준 6 2 3 4" xfId="32937" xr:uid="{00000000-0005-0000-0000-0000A9800000}"/>
    <cellStyle name="표준 6 2 3 4 2" xfId="32938" xr:uid="{00000000-0005-0000-0000-0000AA800000}"/>
    <cellStyle name="표준 6 2 3 4 2 2" xfId="32939" xr:uid="{00000000-0005-0000-0000-0000AB800000}"/>
    <cellStyle name="표준 6 2 3 4 2 2 2" xfId="32940" xr:uid="{00000000-0005-0000-0000-0000AC800000}"/>
    <cellStyle name="표준 6 2 3 4 2 3" xfId="32941" xr:uid="{00000000-0005-0000-0000-0000AD800000}"/>
    <cellStyle name="표준 6 2 3 4 3" xfId="32942" xr:uid="{00000000-0005-0000-0000-0000AE800000}"/>
    <cellStyle name="표준 6 2 3 4 3 2" xfId="32943" xr:uid="{00000000-0005-0000-0000-0000AF800000}"/>
    <cellStyle name="표준 6 2 3 4 3 2 2" xfId="32944" xr:uid="{00000000-0005-0000-0000-0000B0800000}"/>
    <cellStyle name="표준 6 2 3 4 3 3" xfId="32945" xr:uid="{00000000-0005-0000-0000-0000B1800000}"/>
    <cellStyle name="표준 6 2 3 4 4" xfId="32946" xr:uid="{00000000-0005-0000-0000-0000B2800000}"/>
    <cellStyle name="표준 6 2 3 4 4 2" xfId="32947" xr:uid="{00000000-0005-0000-0000-0000B3800000}"/>
    <cellStyle name="표준 6 2 3 4 4 2 2" xfId="32948" xr:uid="{00000000-0005-0000-0000-0000B4800000}"/>
    <cellStyle name="표준 6 2 3 4 4 3" xfId="32949" xr:uid="{00000000-0005-0000-0000-0000B5800000}"/>
    <cellStyle name="표준 6 2 3 4 5" xfId="32950" xr:uid="{00000000-0005-0000-0000-0000B6800000}"/>
    <cellStyle name="표준 6 2 3 4 5 2" xfId="32951" xr:uid="{00000000-0005-0000-0000-0000B7800000}"/>
    <cellStyle name="표준 6 2 3 4 6" xfId="32952" xr:uid="{00000000-0005-0000-0000-0000B8800000}"/>
    <cellStyle name="표준 6 2 3 5" xfId="32953" xr:uid="{00000000-0005-0000-0000-0000B9800000}"/>
    <cellStyle name="표준 6 2 3 5 2" xfId="32954" xr:uid="{00000000-0005-0000-0000-0000BA800000}"/>
    <cellStyle name="표준 6 2 3 5 2 2" xfId="32955" xr:uid="{00000000-0005-0000-0000-0000BB800000}"/>
    <cellStyle name="표준 6 2 3 5 3" xfId="32956" xr:uid="{00000000-0005-0000-0000-0000BC800000}"/>
    <cellStyle name="표준 6 2 3 6" xfId="32957" xr:uid="{00000000-0005-0000-0000-0000BD800000}"/>
    <cellStyle name="표준 6 2 3 6 2" xfId="32958" xr:uid="{00000000-0005-0000-0000-0000BE800000}"/>
    <cellStyle name="표준 6 2 3 6 2 2" xfId="32959" xr:uid="{00000000-0005-0000-0000-0000BF800000}"/>
    <cellStyle name="표준 6 2 3 6 3" xfId="32960" xr:uid="{00000000-0005-0000-0000-0000C0800000}"/>
    <cellStyle name="표준 6 2 3 7" xfId="32961" xr:uid="{00000000-0005-0000-0000-0000C1800000}"/>
    <cellStyle name="표준 6 2 3 7 2" xfId="32962" xr:uid="{00000000-0005-0000-0000-0000C2800000}"/>
    <cellStyle name="표준 6 2 3 7 2 2" xfId="32963" xr:uid="{00000000-0005-0000-0000-0000C3800000}"/>
    <cellStyle name="표준 6 2 3 7 3" xfId="32964" xr:uid="{00000000-0005-0000-0000-0000C4800000}"/>
    <cellStyle name="표준 6 2 3 8" xfId="32965" xr:uid="{00000000-0005-0000-0000-0000C5800000}"/>
    <cellStyle name="표준 6 2 3 8 2" xfId="32966" xr:uid="{00000000-0005-0000-0000-0000C6800000}"/>
    <cellStyle name="표준 6 2 3 8 2 2" xfId="32967" xr:uid="{00000000-0005-0000-0000-0000C7800000}"/>
    <cellStyle name="표준 6 2 3 8 3" xfId="32968" xr:uid="{00000000-0005-0000-0000-0000C8800000}"/>
    <cellStyle name="표준 6 2 3 9" xfId="32969" xr:uid="{00000000-0005-0000-0000-0000C9800000}"/>
    <cellStyle name="표준 6 2 3 9 2" xfId="32970" xr:uid="{00000000-0005-0000-0000-0000CA800000}"/>
    <cellStyle name="표준 6 2 4" xfId="32971" xr:uid="{00000000-0005-0000-0000-0000CB800000}"/>
    <cellStyle name="표준 6 2 4 10" xfId="32972" xr:uid="{00000000-0005-0000-0000-0000CC800000}"/>
    <cellStyle name="표준 6 2 4 11" xfId="32973" xr:uid="{00000000-0005-0000-0000-0000CD800000}"/>
    <cellStyle name="표준 6 2 4 2" xfId="32974" xr:uid="{00000000-0005-0000-0000-0000CE800000}"/>
    <cellStyle name="표준 6 2 4 2 2" xfId="32975" xr:uid="{00000000-0005-0000-0000-0000CF800000}"/>
    <cellStyle name="표준 6 2 4 2 2 2" xfId="32976" xr:uid="{00000000-0005-0000-0000-0000D0800000}"/>
    <cellStyle name="표준 6 2 4 2 2 2 2" xfId="32977" xr:uid="{00000000-0005-0000-0000-0000D1800000}"/>
    <cellStyle name="표준 6 2 4 2 2 2 2 2" xfId="32978" xr:uid="{00000000-0005-0000-0000-0000D2800000}"/>
    <cellStyle name="표준 6 2 4 2 2 2 3" xfId="32979" xr:uid="{00000000-0005-0000-0000-0000D3800000}"/>
    <cellStyle name="표준 6 2 4 2 2 3" xfId="32980" xr:uid="{00000000-0005-0000-0000-0000D4800000}"/>
    <cellStyle name="표준 6 2 4 2 2 3 2" xfId="32981" xr:uid="{00000000-0005-0000-0000-0000D5800000}"/>
    <cellStyle name="표준 6 2 4 2 2 3 2 2" xfId="32982" xr:uid="{00000000-0005-0000-0000-0000D6800000}"/>
    <cellStyle name="표준 6 2 4 2 2 3 3" xfId="32983" xr:uid="{00000000-0005-0000-0000-0000D7800000}"/>
    <cellStyle name="표준 6 2 4 2 2 4" xfId="32984" xr:uid="{00000000-0005-0000-0000-0000D8800000}"/>
    <cellStyle name="표준 6 2 4 2 2 4 2" xfId="32985" xr:uid="{00000000-0005-0000-0000-0000D9800000}"/>
    <cellStyle name="표준 6 2 4 2 2 4 2 2" xfId="32986" xr:uid="{00000000-0005-0000-0000-0000DA800000}"/>
    <cellStyle name="표준 6 2 4 2 2 4 3" xfId="32987" xr:uid="{00000000-0005-0000-0000-0000DB800000}"/>
    <cellStyle name="표준 6 2 4 2 2 5" xfId="32988" xr:uid="{00000000-0005-0000-0000-0000DC800000}"/>
    <cellStyle name="표준 6 2 4 2 2 5 2" xfId="32989" xr:uid="{00000000-0005-0000-0000-0000DD800000}"/>
    <cellStyle name="표준 6 2 4 2 2 6" xfId="32990" xr:uid="{00000000-0005-0000-0000-0000DE800000}"/>
    <cellStyle name="표준 6 2 4 2 3" xfId="32991" xr:uid="{00000000-0005-0000-0000-0000DF800000}"/>
    <cellStyle name="표준 6 2 4 2 3 2" xfId="32992" xr:uid="{00000000-0005-0000-0000-0000E0800000}"/>
    <cellStyle name="표준 6 2 4 2 3 2 2" xfId="32993" xr:uid="{00000000-0005-0000-0000-0000E1800000}"/>
    <cellStyle name="표준 6 2 4 2 3 3" xfId="32994" xr:uid="{00000000-0005-0000-0000-0000E2800000}"/>
    <cellStyle name="표준 6 2 4 2 4" xfId="32995" xr:uid="{00000000-0005-0000-0000-0000E3800000}"/>
    <cellStyle name="표준 6 2 4 2 4 2" xfId="32996" xr:uid="{00000000-0005-0000-0000-0000E4800000}"/>
    <cellStyle name="표준 6 2 4 2 4 2 2" xfId="32997" xr:uid="{00000000-0005-0000-0000-0000E5800000}"/>
    <cellStyle name="표준 6 2 4 2 4 3" xfId="32998" xr:uid="{00000000-0005-0000-0000-0000E6800000}"/>
    <cellStyle name="표준 6 2 4 2 5" xfId="32999" xr:uid="{00000000-0005-0000-0000-0000E7800000}"/>
    <cellStyle name="표준 6 2 4 2 5 2" xfId="33000" xr:uid="{00000000-0005-0000-0000-0000E8800000}"/>
    <cellStyle name="표준 6 2 4 2 5 2 2" xfId="33001" xr:uid="{00000000-0005-0000-0000-0000E9800000}"/>
    <cellStyle name="표준 6 2 4 2 5 3" xfId="33002" xr:uid="{00000000-0005-0000-0000-0000EA800000}"/>
    <cellStyle name="표준 6 2 4 2 6" xfId="33003" xr:uid="{00000000-0005-0000-0000-0000EB800000}"/>
    <cellStyle name="표준 6 2 4 2 6 2" xfId="33004" xr:uid="{00000000-0005-0000-0000-0000EC800000}"/>
    <cellStyle name="표준 6 2 4 2 6 2 2" xfId="33005" xr:uid="{00000000-0005-0000-0000-0000ED800000}"/>
    <cellStyle name="표준 6 2 4 2 6 3" xfId="33006" xr:uid="{00000000-0005-0000-0000-0000EE800000}"/>
    <cellStyle name="표준 6 2 4 2 7" xfId="33007" xr:uid="{00000000-0005-0000-0000-0000EF800000}"/>
    <cellStyle name="표준 6 2 4 2 7 2" xfId="33008" xr:uid="{00000000-0005-0000-0000-0000F0800000}"/>
    <cellStyle name="표준 6 2 4 2 8" xfId="33009" xr:uid="{00000000-0005-0000-0000-0000F1800000}"/>
    <cellStyle name="표준 6 2 4 2 9" xfId="33010" xr:uid="{00000000-0005-0000-0000-0000F2800000}"/>
    <cellStyle name="표준 6 2 4 3" xfId="33011" xr:uid="{00000000-0005-0000-0000-0000F3800000}"/>
    <cellStyle name="표준 6 2 4 3 2" xfId="33012" xr:uid="{00000000-0005-0000-0000-0000F4800000}"/>
    <cellStyle name="표준 6 2 4 3 2 2" xfId="33013" xr:uid="{00000000-0005-0000-0000-0000F5800000}"/>
    <cellStyle name="표준 6 2 4 3 2 2 2" xfId="33014" xr:uid="{00000000-0005-0000-0000-0000F6800000}"/>
    <cellStyle name="표준 6 2 4 3 2 3" xfId="33015" xr:uid="{00000000-0005-0000-0000-0000F7800000}"/>
    <cellStyle name="표준 6 2 4 3 3" xfId="33016" xr:uid="{00000000-0005-0000-0000-0000F8800000}"/>
    <cellStyle name="표준 6 2 4 3 3 2" xfId="33017" xr:uid="{00000000-0005-0000-0000-0000F9800000}"/>
    <cellStyle name="표준 6 2 4 3 3 2 2" xfId="33018" xr:uid="{00000000-0005-0000-0000-0000FA800000}"/>
    <cellStyle name="표준 6 2 4 3 3 3" xfId="33019" xr:uid="{00000000-0005-0000-0000-0000FB800000}"/>
    <cellStyle name="표준 6 2 4 3 4" xfId="33020" xr:uid="{00000000-0005-0000-0000-0000FC800000}"/>
    <cellStyle name="표준 6 2 4 3 4 2" xfId="33021" xr:uid="{00000000-0005-0000-0000-0000FD800000}"/>
    <cellStyle name="표준 6 2 4 3 4 2 2" xfId="33022" xr:uid="{00000000-0005-0000-0000-0000FE800000}"/>
    <cellStyle name="표준 6 2 4 3 4 3" xfId="33023" xr:uid="{00000000-0005-0000-0000-0000FF800000}"/>
    <cellStyle name="표준 6 2 4 3 5" xfId="33024" xr:uid="{00000000-0005-0000-0000-000000810000}"/>
    <cellStyle name="표준 6 2 4 3 5 2" xfId="33025" xr:uid="{00000000-0005-0000-0000-000001810000}"/>
    <cellStyle name="표준 6 2 4 3 6" xfId="33026" xr:uid="{00000000-0005-0000-0000-000002810000}"/>
    <cellStyle name="표준 6 2 4 4" xfId="33027" xr:uid="{00000000-0005-0000-0000-000003810000}"/>
    <cellStyle name="표준 6 2 4 4 2" xfId="33028" xr:uid="{00000000-0005-0000-0000-000004810000}"/>
    <cellStyle name="표준 6 2 4 4 2 2" xfId="33029" xr:uid="{00000000-0005-0000-0000-000005810000}"/>
    <cellStyle name="표준 6 2 4 4 2 2 2" xfId="33030" xr:uid="{00000000-0005-0000-0000-000006810000}"/>
    <cellStyle name="표준 6 2 4 4 2 3" xfId="33031" xr:uid="{00000000-0005-0000-0000-000007810000}"/>
    <cellStyle name="표준 6 2 4 4 3" xfId="33032" xr:uid="{00000000-0005-0000-0000-000008810000}"/>
    <cellStyle name="표준 6 2 4 4 3 2" xfId="33033" xr:uid="{00000000-0005-0000-0000-000009810000}"/>
    <cellStyle name="표준 6 2 4 4 3 2 2" xfId="33034" xr:uid="{00000000-0005-0000-0000-00000A810000}"/>
    <cellStyle name="표준 6 2 4 4 3 3" xfId="33035" xr:uid="{00000000-0005-0000-0000-00000B810000}"/>
    <cellStyle name="표준 6 2 4 4 4" xfId="33036" xr:uid="{00000000-0005-0000-0000-00000C810000}"/>
    <cellStyle name="표준 6 2 4 4 4 2" xfId="33037" xr:uid="{00000000-0005-0000-0000-00000D810000}"/>
    <cellStyle name="표준 6 2 4 4 4 2 2" xfId="33038" xr:uid="{00000000-0005-0000-0000-00000E810000}"/>
    <cellStyle name="표준 6 2 4 4 4 3" xfId="33039" xr:uid="{00000000-0005-0000-0000-00000F810000}"/>
    <cellStyle name="표준 6 2 4 4 5" xfId="33040" xr:uid="{00000000-0005-0000-0000-000010810000}"/>
    <cellStyle name="표준 6 2 4 4 5 2" xfId="33041" xr:uid="{00000000-0005-0000-0000-000011810000}"/>
    <cellStyle name="표준 6 2 4 4 6" xfId="33042" xr:uid="{00000000-0005-0000-0000-000012810000}"/>
    <cellStyle name="표준 6 2 4 5" xfId="33043" xr:uid="{00000000-0005-0000-0000-000013810000}"/>
    <cellStyle name="표준 6 2 4 5 2" xfId="33044" xr:uid="{00000000-0005-0000-0000-000014810000}"/>
    <cellStyle name="표준 6 2 4 5 2 2" xfId="33045" xr:uid="{00000000-0005-0000-0000-000015810000}"/>
    <cellStyle name="표준 6 2 4 5 3" xfId="33046" xr:uid="{00000000-0005-0000-0000-000016810000}"/>
    <cellStyle name="표준 6 2 4 6" xfId="33047" xr:uid="{00000000-0005-0000-0000-000017810000}"/>
    <cellStyle name="표준 6 2 4 6 2" xfId="33048" xr:uid="{00000000-0005-0000-0000-000018810000}"/>
    <cellStyle name="표준 6 2 4 6 2 2" xfId="33049" xr:uid="{00000000-0005-0000-0000-000019810000}"/>
    <cellStyle name="표준 6 2 4 6 3" xfId="33050" xr:uid="{00000000-0005-0000-0000-00001A810000}"/>
    <cellStyle name="표준 6 2 4 7" xfId="33051" xr:uid="{00000000-0005-0000-0000-00001B810000}"/>
    <cellStyle name="표준 6 2 4 7 2" xfId="33052" xr:uid="{00000000-0005-0000-0000-00001C810000}"/>
    <cellStyle name="표준 6 2 4 7 2 2" xfId="33053" xr:uid="{00000000-0005-0000-0000-00001D810000}"/>
    <cellStyle name="표준 6 2 4 7 3" xfId="33054" xr:uid="{00000000-0005-0000-0000-00001E810000}"/>
    <cellStyle name="표준 6 2 4 8" xfId="33055" xr:uid="{00000000-0005-0000-0000-00001F810000}"/>
    <cellStyle name="표준 6 2 4 8 2" xfId="33056" xr:uid="{00000000-0005-0000-0000-000020810000}"/>
    <cellStyle name="표준 6 2 4 8 2 2" xfId="33057" xr:uid="{00000000-0005-0000-0000-000021810000}"/>
    <cellStyle name="표준 6 2 4 8 3" xfId="33058" xr:uid="{00000000-0005-0000-0000-000022810000}"/>
    <cellStyle name="표준 6 2 4 9" xfId="33059" xr:uid="{00000000-0005-0000-0000-000023810000}"/>
    <cellStyle name="표준 6 2 4 9 2" xfId="33060" xr:uid="{00000000-0005-0000-0000-000024810000}"/>
    <cellStyle name="표준 6 2 5" xfId="33061" xr:uid="{00000000-0005-0000-0000-000025810000}"/>
    <cellStyle name="표준 6 2 5 10" xfId="33062" xr:uid="{00000000-0005-0000-0000-000026810000}"/>
    <cellStyle name="표준 6 2 5 2" xfId="33063" xr:uid="{00000000-0005-0000-0000-000027810000}"/>
    <cellStyle name="표준 6 2 5 2 2" xfId="33064" xr:uid="{00000000-0005-0000-0000-000028810000}"/>
    <cellStyle name="표준 6 2 5 2 2 2" xfId="33065" xr:uid="{00000000-0005-0000-0000-000029810000}"/>
    <cellStyle name="표준 6 2 5 2 2 2 2" xfId="33066" xr:uid="{00000000-0005-0000-0000-00002A810000}"/>
    <cellStyle name="표준 6 2 5 2 2 2 2 2" xfId="33067" xr:uid="{00000000-0005-0000-0000-00002B810000}"/>
    <cellStyle name="표준 6 2 5 2 2 2 3" xfId="33068" xr:uid="{00000000-0005-0000-0000-00002C810000}"/>
    <cellStyle name="표준 6 2 5 2 2 3" xfId="33069" xr:uid="{00000000-0005-0000-0000-00002D810000}"/>
    <cellStyle name="표준 6 2 5 2 2 3 2" xfId="33070" xr:uid="{00000000-0005-0000-0000-00002E810000}"/>
    <cellStyle name="표준 6 2 5 2 2 3 2 2" xfId="33071" xr:uid="{00000000-0005-0000-0000-00002F810000}"/>
    <cellStyle name="표준 6 2 5 2 2 3 3" xfId="33072" xr:uid="{00000000-0005-0000-0000-000030810000}"/>
    <cellStyle name="표준 6 2 5 2 2 4" xfId="33073" xr:uid="{00000000-0005-0000-0000-000031810000}"/>
    <cellStyle name="표준 6 2 5 2 2 4 2" xfId="33074" xr:uid="{00000000-0005-0000-0000-000032810000}"/>
    <cellStyle name="표준 6 2 5 2 2 4 2 2" xfId="33075" xr:uid="{00000000-0005-0000-0000-000033810000}"/>
    <cellStyle name="표준 6 2 5 2 2 4 3" xfId="33076" xr:uid="{00000000-0005-0000-0000-000034810000}"/>
    <cellStyle name="표준 6 2 5 2 2 5" xfId="33077" xr:uid="{00000000-0005-0000-0000-000035810000}"/>
    <cellStyle name="표준 6 2 5 2 2 5 2" xfId="33078" xr:uid="{00000000-0005-0000-0000-000036810000}"/>
    <cellStyle name="표준 6 2 5 2 2 6" xfId="33079" xr:uid="{00000000-0005-0000-0000-000037810000}"/>
    <cellStyle name="표준 6 2 5 2 3" xfId="33080" xr:uid="{00000000-0005-0000-0000-000038810000}"/>
    <cellStyle name="표준 6 2 5 2 3 2" xfId="33081" xr:uid="{00000000-0005-0000-0000-000039810000}"/>
    <cellStyle name="표준 6 2 5 2 3 2 2" xfId="33082" xr:uid="{00000000-0005-0000-0000-00003A810000}"/>
    <cellStyle name="표준 6 2 5 2 3 3" xfId="33083" xr:uid="{00000000-0005-0000-0000-00003B810000}"/>
    <cellStyle name="표준 6 2 5 2 4" xfId="33084" xr:uid="{00000000-0005-0000-0000-00003C810000}"/>
    <cellStyle name="표준 6 2 5 2 4 2" xfId="33085" xr:uid="{00000000-0005-0000-0000-00003D810000}"/>
    <cellStyle name="표준 6 2 5 2 4 2 2" xfId="33086" xr:uid="{00000000-0005-0000-0000-00003E810000}"/>
    <cellStyle name="표준 6 2 5 2 4 3" xfId="33087" xr:uid="{00000000-0005-0000-0000-00003F810000}"/>
    <cellStyle name="표준 6 2 5 2 5" xfId="33088" xr:uid="{00000000-0005-0000-0000-000040810000}"/>
    <cellStyle name="표준 6 2 5 2 5 2" xfId="33089" xr:uid="{00000000-0005-0000-0000-000041810000}"/>
    <cellStyle name="표준 6 2 5 2 5 2 2" xfId="33090" xr:uid="{00000000-0005-0000-0000-000042810000}"/>
    <cellStyle name="표준 6 2 5 2 5 3" xfId="33091" xr:uid="{00000000-0005-0000-0000-000043810000}"/>
    <cellStyle name="표준 6 2 5 2 6" xfId="33092" xr:uid="{00000000-0005-0000-0000-000044810000}"/>
    <cellStyle name="표준 6 2 5 2 6 2" xfId="33093" xr:uid="{00000000-0005-0000-0000-000045810000}"/>
    <cellStyle name="표준 6 2 5 2 7" xfId="33094" xr:uid="{00000000-0005-0000-0000-000046810000}"/>
    <cellStyle name="표준 6 2 5 2 8" xfId="33095" xr:uid="{00000000-0005-0000-0000-000047810000}"/>
    <cellStyle name="표준 6 2 5 3" xfId="33096" xr:uid="{00000000-0005-0000-0000-000048810000}"/>
    <cellStyle name="표준 6 2 5 3 2" xfId="33097" xr:uid="{00000000-0005-0000-0000-000049810000}"/>
    <cellStyle name="표준 6 2 5 3 2 2" xfId="33098" xr:uid="{00000000-0005-0000-0000-00004A810000}"/>
    <cellStyle name="표준 6 2 5 3 2 2 2" xfId="33099" xr:uid="{00000000-0005-0000-0000-00004B810000}"/>
    <cellStyle name="표준 6 2 5 3 2 3" xfId="33100" xr:uid="{00000000-0005-0000-0000-00004C810000}"/>
    <cellStyle name="표준 6 2 5 3 3" xfId="33101" xr:uid="{00000000-0005-0000-0000-00004D810000}"/>
    <cellStyle name="표준 6 2 5 3 3 2" xfId="33102" xr:uid="{00000000-0005-0000-0000-00004E810000}"/>
    <cellStyle name="표준 6 2 5 3 3 2 2" xfId="33103" xr:uid="{00000000-0005-0000-0000-00004F810000}"/>
    <cellStyle name="표준 6 2 5 3 3 3" xfId="33104" xr:uid="{00000000-0005-0000-0000-000050810000}"/>
    <cellStyle name="표준 6 2 5 3 4" xfId="33105" xr:uid="{00000000-0005-0000-0000-000051810000}"/>
    <cellStyle name="표준 6 2 5 3 4 2" xfId="33106" xr:uid="{00000000-0005-0000-0000-000052810000}"/>
    <cellStyle name="표준 6 2 5 3 4 2 2" xfId="33107" xr:uid="{00000000-0005-0000-0000-000053810000}"/>
    <cellStyle name="표준 6 2 5 3 4 3" xfId="33108" xr:uid="{00000000-0005-0000-0000-000054810000}"/>
    <cellStyle name="표준 6 2 5 3 5" xfId="33109" xr:uid="{00000000-0005-0000-0000-000055810000}"/>
    <cellStyle name="표준 6 2 5 3 5 2" xfId="33110" xr:uid="{00000000-0005-0000-0000-000056810000}"/>
    <cellStyle name="표준 6 2 5 3 6" xfId="33111" xr:uid="{00000000-0005-0000-0000-000057810000}"/>
    <cellStyle name="표준 6 2 5 4" xfId="33112" xr:uid="{00000000-0005-0000-0000-000058810000}"/>
    <cellStyle name="표준 6 2 5 4 2" xfId="33113" xr:uid="{00000000-0005-0000-0000-000059810000}"/>
    <cellStyle name="표준 6 2 5 4 2 2" xfId="33114" xr:uid="{00000000-0005-0000-0000-00005A810000}"/>
    <cellStyle name="표준 6 2 5 4 3" xfId="33115" xr:uid="{00000000-0005-0000-0000-00005B810000}"/>
    <cellStyle name="표준 6 2 5 5" xfId="33116" xr:uid="{00000000-0005-0000-0000-00005C810000}"/>
    <cellStyle name="표준 6 2 5 5 2" xfId="33117" xr:uid="{00000000-0005-0000-0000-00005D810000}"/>
    <cellStyle name="표준 6 2 5 5 2 2" xfId="33118" xr:uid="{00000000-0005-0000-0000-00005E810000}"/>
    <cellStyle name="표준 6 2 5 5 3" xfId="33119" xr:uid="{00000000-0005-0000-0000-00005F810000}"/>
    <cellStyle name="표준 6 2 5 6" xfId="33120" xr:uid="{00000000-0005-0000-0000-000060810000}"/>
    <cellStyle name="표준 6 2 5 6 2" xfId="33121" xr:uid="{00000000-0005-0000-0000-000061810000}"/>
    <cellStyle name="표준 6 2 5 6 2 2" xfId="33122" xr:uid="{00000000-0005-0000-0000-000062810000}"/>
    <cellStyle name="표준 6 2 5 6 3" xfId="33123" xr:uid="{00000000-0005-0000-0000-000063810000}"/>
    <cellStyle name="표준 6 2 5 7" xfId="33124" xr:uid="{00000000-0005-0000-0000-000064810000}"/>
    <cellStyle name="표준 6 2 5 7 2" xfId="33125" xr:uid="{00000000-0005-0000-0000-000065810000}"/>
    <cellStyle name="표준 6 2 5 7 2 2" xfId="33126" xr:uid="{00000000-0005-0000-0000-000066810000}"/>
    <cellStyle name="표준 6 2 5 7 3" xfId="33127" xr:uid="{00000000-0005-0000-0000-000067810000}"/>
    <cellStyle name="표준 6 2 5 8" xfId="33128" xr:uid="{00000000-0005-0000-0000-000068810000}"/>
    <cellStyle name="표준 6 2 5 8 2" xfId="33129" xr:uid="{00000000-0005-0000-0000-000069810000}"/>
    <cellStyle name="표준 6 2 5 9" xfId="33130" xr:uid="{00000000-0005-0000-0000-00006A810000}"/>
    <cellStyle name="표준 6 2 6" xfId="33131" xr:uid="{00000000-0005-0000-0000-00006B810000}"/>
    <cellStyle name="표준 6 2 6 2" xfId="33132" xr:uid="{00000000-0005-0000-0000-00006C810000}"/>
    <cellStyle name="표준 6 2 6 2 2" xfId="33133" xr:uid="{00000000-0005-0000-0000-00006D810000}"/>
    <cellStyle name="표준 6 2 6 2 2 2" xfId="33134" xr:uid="{00000000-0005-0000-0000-00006E810000}"/>
    <cellStyle name="표준 6 2 6 2 2 2 2" xfId="33135" xr:uid="{00000000-0005-0000-0000-00006F810000}"/>
    <cellStyle name="표준 6 2 6 2 2 3" xfId="33136" xr:uid="{00000000-0005-0000-0000-000070810000}"/>
    <cellStyle name="표준 6 2 6 2 3" xfId="33137" xr:uid="{00000000-0005-0000-0000-000071810000}"/>
    <cellStyle name="표준 6 2 6 2 3 2" xfId="33138" xr:uid="{00000000-0005-0000-0000-000072810000}"/>
    <cellStyle name="표준 6 2 6 2 3 2 2" xfId="33139" xr:uid="{00000000-0005-0000-0000-000073810000}"/>
    <cellStyle name="표준 6 2 6 2 3 3" xfId="33140" xr:uid="{00000000-0005-0000-0000-000074810000}"/>
    <cellStyle name="표준 6 2 6 2 4" xfId="33141" xr:uid="{00000000-0005-0000-0000-000075810000}"/>
    <cellStyle name="표준 6 2 6 2 4 2" xfId="33142" xr:uid="{00000000-0005-0000-0000-000076810000}"/>
    <cellStyle name="표준 6 2 6 2 4 2 2" xfId="33143" xr:uid="{00000000-0005-0000-0000-000077810000}"/>
    <cellStyle name="표준 6 2 6 2 4 3" xfId="33144" xr:uid="{00000000-0005-0000-0000-000078810000}"/>
    <cellStyle name="표준 6 2 6 2 5" xfId="33145" xr:uid="{00000000-0005-0000-0000-000079810000}"/>
    <cellStyle name="표준 6 2 6 2 5 2" xfId="33146" xr:uid="{00000000-0005-0000-0000-00007A810000}"/>
    <cellStyle name="표준 6 2 6 2 6" xfId="33147" xr:uid="{00000000-0005-0000-0000-00007B810000}"/>
    <cellStyle name="표준 6 2 6 3" xfId="33148" xr:uid="{00000000-0005-0000-0000-00007C810000}"/>
    <cellStyle name="표준 6 2 6 3 2" xfId="33149" xr:uid="{00000000-0005-0000-0000-00007D810000}"/>
    <cellStyle name="표준 6 2 6 3 2 2" xfId="33150" xr:uid="{00000000-0005-0000-0000-00007E810000}"/>
    <cellStyle name="표준 6 2 6 3 3" xfId="33151" xr:uid="{00000000-0005-0000-0000-00007F810000}"/>
    <cellStyle name="표준 6 2 6 4" xfId="33152" xr:uid="{00000000-0005-0000-0000-000080810000}"/>
    <cellStyle name="표준 6 2 6 4 2" xfId="33153" xr:uid="{00000000-0005-0000-0000-000081810000}"/>
    <cellStyle name="표준 6 2 6 4 2 2" xfId="33154" xr:uid="{00000000-0005-0000-0000-000082810000}"/>
    <cellStyle name="표준 6 2 6 4 3" xfId="33155" xr:uid="{00000000-0005-0000-0000-000083810000}"/>
    <cellStyle name="표준 6 2 6 5" xfId="33156" xr:uid="{00000000-0005-0000-0000-000084810000}"/>
    <cellStyle name="표준 6 2 6 5 2" xfId="33157" xr:uid="{00000000-0005-0000-0000-000085810000}"/>
    <cellStyle name="표준 6 2 6 5 2 2" xfId="33158" xr:uid="{00000000-0005-0000-0000-000086810000}"/>
    <cellStyle name="표준 6 2 6 5 3" xfId="33159" xr:uid="{00000000-0005-0000-0000-000087810000}"/>
    <cellStyle name="표준 6 2 6 6" xfId="33160" xr:uid="{00000000-0005-0000-0000-000088810000}"/>
    <cellStyle name="표준 6 2 6 6 2" xfId="33161" xr:uid="{00000000-0005-0000-0000-000089810000}"/>
    <cellStyle name="표준 6 2 6 7" xfId="33162" xr:uid="{00000000-0005-0000-0000-00008A810000}"/>
    <cellStyle name="표준 6 2 6 8" xfId="33163" xr:uid="{00000000-0005-0000-0000-00008B810000}"/>
    <cellStyle name="표준 6 2 7" xfId="33164" xr:uid="{00000000-0005-0000-0000-00008C810000}"/>
    <cellStyle name="표준 6 2 7 2" xfId="33165" xr:uid="{00000000-0005-0000-0000-00008D810000}"/>
    <cellStyle name="표준 6 2 7 2 2" xfId="33166" xr:uid="{00000000-0005-0000-0000-00008E810000}"/>
    <cellStyle name="표준 6 2 7 2 2 2" xfId="33167" xr:uid="{00000000-0005-0000-0000-00008F810000}"/>
    <cellStyle name="표준 6 2 7 2 3" xfId="33168" xr:uid="{00000000-0005-0000-0000-000090810000}"/>
    <cellStyle name="표준 6 2 7 3" xfId="33169" xr:uid="{00000000-0005-0000-0000-000091810000}"/>
    <cellStyle name="표준 6 2 7 3 2" xfId="33170" xr:uid="{00000000-0005-0000-0000-000092810000}"/>
    <cellStyle name="표준 6 2 7 3 2 2" xfId="33171" xr:uid="{00000000-0005-0000-0000-000093810000}"/>
    <cellStyle name="표준 6 2 7 3 3" xfId="33172" xr:uid="{00000000-0005-0000-0000-000094810000}"/>
    <cellStyle name="표준 6 2 7 4" xfId="33173" xr:uid="{00000000-0005-0000-0000-000095810000}"/>
    <cellStyle name="표준 6 2 7 4 2" xfId="33174" xr:uid="{00000000-0005-0000-0000-000096810000}"/>
    <cellStyle name="표준 6 2 7 4 2 2" xfId="33175" xr:uid="{00000000-0005-0000-0000-000097810000}"/>
    <cellStyle name="표준 6 2 7 4 3" xfId="33176" xr:uid="{00000000-0005-0000-0000-000098810000}"/>
    <cellStyle name="표준 6 2 7 5" xfId="33177" xr:uid="{00000000-0005-0000-0000-000099810000}"/>
    <cellStyle name="표준 6 2 7 5 2" xfId="33178" xr:uid="{00000000-0005-0000-0000-00009A810000}"/>
    <cellStyle name="표준 6 2 7 6" xfId="33179" xr:uid="{00000000-0005-0000-0000-00009B810000}"/>
    <cellStyle name="표준 6 2 8" xfId="33180" xr:uid="{00000000-0005-0000-0000-00009C810000}"/>
    <cellStyle name="표준 6 2 8 2" xfId="33181" xr:uid="{00000000-0005-0000-0000-00009D810000}"/>
    <cellStyle name="표준 6 2 8 2 2" xfId="33182" xr:uid="{00000000-0005-0000-0000-00009E810000}"/>
    <cellStyle name="표준 6 2 8 2 2 2" xfId="33183" xr:uid="{00000000-0005-0000-0000-00009F810000}"/>
    <cellStyle name="표준 6 2 8 2 3" xfId="33184" xr:uid="{00000000-0005-0000-0000-0000A0810000}"/>
    <cellStyle name="표준 6 2 8 3" xfId="33185" xr:uid="{00000000-0005-0000-0000-0000A1810000}"/>
    <cellStyle name="표준 6 2 8 3 2" xfId="33186" xr:uid="{00000000-0005-0000-0000-0000A2810000}"/>
    <cellStyle name="표준 6 2 8 3 2 2" xfId="33187" xr:uid="{00000000-0005-0000-0000-0000A3810000}"/>
    <cellStyle name="표준 6 2 8 3 3" xfId="33188" xr:uid="{00000000-0005-0000-0000-0000A4810000}"/>
    <cellStyle name="표준 6 2 8 4" xfId="33189" xr:uid="{00000000-0005-0000-0000-0000A5810000}"/>
    <cellStyle name="표준 6 2 8 4 2" xfId="33190" xr:uid="{00000000-0005-0000-0000-0000A6810000}"/>
    <cellStyle name="표준 6 2 8 4 2 2" xfId="33191" xr:uid="{00000000-0005-0000-0000-0000A7810000}"/>
    <cellStyle name="표준 6 2 8 4 3" xfId="33192" xr:uid="{00000000-0005-0000-0000-0000A8810000}"/>
    <cellStyle name="표준 6 2 8 5" xfId="33193" xr:uid="{00000000-0005-0000-0000-0000A9810000}"/>
    <cellStyle name="표준 6 2 8 5 2" xfId="33194" xr:uid="{00000000-0005-0000-0000-0000AA810000}"/>
    <cellStyle name="표준 6 2 8 6" xfId="33195" xr:uid="{00000000-0005-0000-0000-0000AB810000}"/>
    <cellStyle name="표준 6 2 9" xfId="33196" xr:uid="{00000000-0005-0000-0000-0000AC810000}"/>
    <cellStyle name="표준 6 2 9 2" xfId="33197" xr:uid="{00000000-0005-0000-0000-0000AD810000}"/>
    <cellStyle name="표준 6 2 9 2 2" xfId="33198" xr:uid="{00000000-0005-0000-0000-0000AE810000}"/>
    <cellStyle name="표준 6 2 9 3" xfId="33199" xr:uid="{00000000-0005-0000-0000-0000AF810000}"/>
    <cellStyle name="표준 6 3" xfId="33200" xr:uid="{00000000-0005-0000-0000-0000B0810000}"/>
    <cellStyle name="표준 6 3 10" xfId="33201" xr:uid="{00000000-0005-0000-0000-0000B1810000}"/>
    <cellStyle name="표준 6 3 10 2" xfId="33202" xr:uid="{00000000-0005-0000-0000-0000B2810000}"/>
    <cellStyle name="표준 6 3 10 2 2" xfId="33203" xr:uid="{00000000-0005-0000-0000-0000B3810000}"/>
    <cellStyle name="표준 6 3 10 3" xfId="33204" xr:uid="{00000000-0005-0000-0000-0000B4810000}"/>
    <cellStyle name="표준 6 3 11" xfId="33205" xr:uid="{00000000-0005-0000-0000-0000B5810000}"/>
    <cellStyle name="표준 6 3 11 2" xfId="33206" xr:uid="{00000000-0005-0000-0000-0000B6810000}"/>
    <cellStyle name="표준 6 3 11 2 2" xfId="33207" xr:uid="{00000000-0005-0000-0000-0000B7810000}"/>
    <cellStyle name="표준 6 3 11 3" xfId="33208" xr:uid="{00000000-0005-0000-0000-0000B8810000}"/>
    <cellStyle name="표준 6 3 12" xfId="33209" xr:uid="{00000000-0005-0000-0000-0000B9810000}"/>
    <cellStyle name="표준 6 3 12 2" xfId="33210" xr:uid="{00000000-0005-0000-0000-0000BA810000}"/>
    <cellStyle name="표준 6 3 13" xfId="33211" xr:uid="{00000000-0005-0000-0000-0000BB810000}"/>
    <cellStyle name="표준 6 3 14" xfId="33212" xr:uid="{00000000-0005-0000-0000-0000BC810000}"/>
    <cellStyle name="표준 6 3 2" xfId="33213" xr:uid="{00000000-0005-0000-0000-0000BD810000}"/>
    <cellStyle name="표준 6 3 2 10" xfId="33214" xr:uid="{00000000-0005-0000-0000-0000BE810000}"/>
    <cellStyle name="표준 6 3 2 11" xfId="33215" xr:uid="{00000000-0005-0000-0000-0000BF810000}"/>
    <cellStyle name="표준 6 3 2 2" xfId="33216" xr:uid="{00000000-0005-0000-0000-0000C0810000}"/>
    <cellStyle name="표준 6 3 2 2 2" xfId="33217" xr:uid="{00000000-0005-0000-0000-0000C1810000}"/>
    <cellStyle name="표준 6 3 2 2 2 2" xfId="33218" xr:uid="{00000000-0005-0000-0000-0000C2810000}"/>
    <cellStyle name="표준 6 3 2 2 2 2 2" xfId="33219" xr:uid="{00000000-0005-0000-0000-0000C3810000}"/>
    <cellStyle name="표준 6 3 2 2 2 2 2 2" xfId="33220" xr:uid="{00000000-0005-0000-0000-0000C4810000}"/>
    <cellStyle name="표준 6 3 2 2 2 2 3" xfId="33221" xr:uid="{00000000-0005-0000-0000-0000C5810000}"/>
    <cellStyle name="표준 6 3 2 2 2 3" xfId="33222" xr:uid="{00000000-0005-0000-0000-0000C6810000}"/>
    <cellStyle name="표준 6 3 2 2 2 3 2" xfId="33223" xr:uid="{00000000-0005-0000-0000-0000C7810000}"/>
    <cellStyle name="표준 6 3 2 2 2 3 2 2" xfId="33224" xr:uid="{00000000-0005-0000-0000-0000C8810000}"/>
    <cellStyle name="표준 6 3 2 2 2 3 3" xfId="33225" xr:uid="{00000000-0005-0000-0000-0000C9810000}"/>
    <cellStyle name="표준 6 3 2 2 2 4" xfId="33226" xr:uid="{00000000-0005-0000-0000-0000CA810000}"/>
    <cellStyle name="표준 6 3 2 2 2 4 2" xfId="33227" xr:uid="{00000000-0005-0000-0000-0000CB810000}"/>
    <cellStyle name="표준 6 3 2 2 2 4 2 2" xfId="33228" xr:uid="{00000000-0005-0000-0000-0000CC810000}"/>
    <cellStyle name="표준 6 3 2 2 2 4 3" xfId="33229" xr:uid="{00000000-0005-0000-0000-0000CD810000}"/>
    <cellStyle name="표준 6 3 2 2 2 5" xfId="33230" xr:uid="{00000000-0005-0000-0000-0000CE810000}"/>
    <cellStyle name="표준 6 3 2 2 2 5 2" xfId="33231" xr:uid="{00000000-0005-0000-0000-0000CF810000}"/>
    <cellStyle name="표준 6 3 2 2 2 6" xfId="33232" xr:uid="{00000000-0005-0000-0000-0000D0810000}"/>
    <cellStyle name="표준 6 3 2 2 3" xfId="33233" xr:uid="{00000000-0005-0000-0000-0000D1810000}"/>
    <cellStyle name="표준 6 3 2 2 3 2" xfId="33234" xr:uid="{00000000-0005-0000-0000-0000D2810000}"/>
    <cellStyle name="표준 6 3 2 2 3 2 2" xfId="33235" xr:uid="{00000000-0005-0000-0000-0000D3810000}"/>
    <cellStyle name="표준 6 3 2 2 3 3" xfId="33236" xr:uid="{00000000-0005-0000-0000-0000D4810000}"/>
    <cellStyle name="표준 6 3 2 2 4" xfId="33237" xr:uid="{00000000-0005-0000-0000-0000D5810000}"/>
    <cellStyle name="표준 6 3 2 2 4 2" xfId="33238" xr:uid="{00000000-0005-0000-0000-0000D6810000}"/>
    <cellStyle name="표준 6 3 2 2 4 2 2" xfId="33239" xr:uid="{00000000-0005-0000-0000-0000D7810000}"/>
    <cellStyle name="표준 6 3 2 2 4 3" xfId="33240" xr:uid="{00000000-0005-0000-0000-0000D8810000}"/>
    <cellStyle name="표준 6 3 2 2 5" xfId="33241" xr:uid="{00000000-0005-0000-0000-0000D9810000}"/>
    <cellStyle name="표준 6 3 2 2 5 2" xfId="33242" xr:uid="{00000000-0005-0000-0000-0000DA810000}"/>
    <cellStyle name="표준 6 3 2 2 5 2 2" xfId="33243" xr:uid="{00000000-0005-0000-0000-0000DB810000}"/>
    <cellStyle name="표준 6 3 2 2 5 3" xfId="33244" xr:uid="{00000000-0005-0000-0000-0000DC810000}"/>
    <cellStyle name="표준 6 3 2 2 6" xfId="33245" xr:uid="{00000000-0005-0000-0000-0000DD810000}"/>
    <cellStyle name="표준 6 3 2 2 6 2" xfId="33246" xr:uid="{00000000-0005-0000-0000-0000DE810000}"/>
    <cellStyle name="표준 6 3 2 2 6 2 2" xfId="33247" xr:uid="{00000000-0005-0000-0000-0000DF810000}"/>
    <cellStyle name="표준 6 3 2 2 6 3" xfId="33248" xr:uid="{00000000-0005-0000-0000-0000E0810000}"/>
    <cellStyle name="표준 6 3 2 2 7" xfId="33249" xr:uid="{00000000-0005-0000-0000-0000E1810000}"/>
    <cellStyle name="표준 6 3 2 2 7 2" xfId="33250" xr:uid="{00000000-0005-0000-0000-0000E2810000}"/>
    <cellStyle name="표준 6 3 2 2 8" xfId="33251" xr:uid="{00000000-0005-0000-0000-0000E3810000}"/>
    <cellStyle name="표준 6 3 2 2 9" xfId="33252" xr:uid="{00000000-0005-0000-0000-0000E4810000}"/>
    <cellStyle name="표준 6 3 2 3" xfId="33253" xr:uid="{00000000-0005-0000-0000-0000E5810000}"/>
    <cellStyle name="표준 6 3 2 3 2" xfId="33254" xr:uid="{00000000-0005-0000-0000-0000E6810000}"/>
    <cellStyle name="표준 6 3 2 3 2 2" xfId="33255" xr:uid="{00000000-0005-0000-0000-0000E7810000}"/>
    <cellStyle name="표준 6 3 2 3 2 2 2" xfId="33256" xr:uid="{00000000-0005-0000-0000-0000E8810000}"/>
    <cellStyle name="표준 6 3 2 3 2 3" xfId="33257" xr:uid="{00000000-0005-0000-0000-0000E9810000}"/>
    <cellStyle name="표준 6 3 2 3 3" xfId="33258" xr:uid="{00000000-0005-0000-0000-0000EA810000}"/>
    <cellStyle name="표준 6 3 2 3 3 2" xfId="33259" xr:uid="{00000000-0005-0000-0000-0000EB810000}"/>
    <cellStyle name="표준 6 3 2 3 3 2 2" xfId="33260" xr:uid="{00000000-0005-0000-0000-0000EC810000}"/>
    <cellStyle name="표준 6 3 2 3 3 3" xfId="33261" xr:uid="{00000000-0005-0000-0000-0000ED810000}"/>
    <cellStyle name="표준 6 3 2 3 4" xfId="33262" xr:uid="{00000000-0005-0000-0000-0000EE810000}"/>
    <cellStyle name="표준 6 3 2 3 4 2" xfId="33263" xr:uid="{00000000-0005-0000-0000-0000EF810000}"/>
    <cellStyle name="표준 6 3 2 3 4 2 2" xfId="33264" xr:uid="{00000000-0005-0000-0000-0000F0810000}"/>
    <cellStyle name="표준 6 3 2 3 4 3" xfId="33265" xr:uid="{00000000-0005-0000-0000-0000F1810000}"/>
    <cellStyle name="표준 6 3 2 3 5" xfId="33266" xr:uid="{00000000-0005-0000-0000-0000F2810000}"/>
    <cellStyle name="표준 6 3 2 3 5 2" xfId="33267" xr:uid="{00000000-0005-0000-0000-0000F3810000}"/>
    <cellStyle name="표준 6 3 2 3 6" xfId="33268" xr:uid="{00000000-0005-0000-0000-0000F4810000}"/>
    <cellStyle name="표준 6 3 2 4" xfId="33269" xr:uid="{00000000-0005-0000-0000-0000F5810000}"/>
    <cellStyle name="표준 6 3 2 4 2" xfId="33270" xr:uid="{00000000-0005-0000-0000-0000F6810000}"/>
    <cellStyle name="표준 6 3 2 4 2 2" xfId="33271" xr:uid="{00000000-0005-0000-0000-0000F7810000}"/>
    <cellStyle name="표준 6 3 2 4 2 2 2" xfId="33272" xr:uid="{00000000-0005-0000-0000-0000F8810000}"/>
    <cellStyle name="표준 6 3 2 4 2 3" xfId="33273" xr:uid="{00000000-0005-0000-0000-0000F9810000}"/>
    <cellStyle name="표준 6 3 2 4 3" xfId="33274" xr:uid="{00000000-0005-0000-0000-0000FA810000}"/>
    <cellStyle name="표준 6 3 2 4 3 2" xfId="33275" xr:uid="{00000000-0005-0000-0000-0000FB810000}"/>
    <cellStyle name="표준 6 3 2 4 3 2 2" xfId="33276" xr:uid="{00000000-0005-0000-0000-0000FC810000}"/>
    <cellStyle name="표준 6 3 2 4 3 3" xfId="33277" xr:uid="{00000000-0005-0000-0000-0000FD810000}"/>
    <cellStyle name="표준 6 3 2 4 4" xfId="33278" xr:uid="{00000000-0005-0000-0000-0000FE810000}"/>
    <cellStyle name="표준 6 3 2 4 4 2" xfId="33279" xr:uid="{00000000-0005-0000-0000-0000FF810000}"/>
    <cellStyle name="표준 6 3 2 4 4 2 2" xfId="33280" xr:uid="{00000000-0005-0000-0000-000000820000}"/>
    <cellStyle name="표준 6 3 2 4 4 3" xfId="33281" xr:uid="{00000000-0005-0000-0000-000001820000}"/>
    <cellStyle name="표준 6 3 2 4 5" xfId="33282" xr:uid="{00000000-0005-0000-0000-000002820000}"/>
    <cellStyle name="표준 6 3 2 4 5 2" xfId="33283" xr:uid="{00000000-0005-0000-0000-000003820000}"/>
    <cellStyle name="표준 6 3 2 4 6" xfId="33284" xr:uid="{00000000-0005-0000-0000-000004820000}"/>
    <cellStyle name="표준 6 3 2 5" xfId="33285" xr:uid="{00000000-0005-0000-0000-000005820000}"/>
    <cellStyle name="표준 6 3 2 5 2" xfId="33286" xr:uid="{00000000-0005-0000-0000-000006820000}"/>
    <cellStyle name="표준 6 3 2 5 2 2" xfId="33287" xr:uid="{00000000-0005-0000-0000-000007820000}"/>
    <cellStyle name="표준 6 3 2 5 3" xfId="33288" xr:uid="{00000000-0005-0000-0000-000008820000}"/>
    <cellStyle name="표준 6 3 2 6" xfId="33289" xr:uid="{00000000-0005-0000-0000-000009820000}"/>
    <cellStyle name="표준 6 3 2 6 2" xfId="33290" xr:uid="{00000000-0005-0000-0000-00000A820000}"/>
    <cellStyle name="표준 6 3 2 6 2 2" xfId="33291" xr:uid="{00000000-0005-0000-0000-00000B820000}"/>
    <cellStyle name="표준 6 3 2 6 3" xfId="33292" xr:uid="{00000000-0005-0000-0000-00000C820000}"/>
    <cellStyle name="표준 6 3 2 7" xfId="33293" xr:uid="{00000000-0005-0000-0000-00000D820000}"/>
    <cellStyle name="표준 6 3 2 7 2" xfId="33294" xr:uid="{00000000-0005-0000-0000-00000E820000}"/>
    <cellStyle name="표준 6 3 2 7 2 2" xfId="33295" xr:uid="{00000000-0005-0000-0000-00000F820000}"/>
    <cellStyle name="표준 6 3 2 7 3" xfId="33296" xr:uid="{00000000-0005-0000-0000-000010820000}"/>
    <cellStyle name="표준 6 3 2 8" xfId="33297" xr:uid="{00000000-0005-0000-0000-000011820000}"/>
    <cellStyle name="표준 6 3 2 8 2" xfId="33298" xr:uid="{00000000-0005-0000-0000-000012820000}"/>
    <cellStyle name="표준 6 3 2 8 2 2" xfId="33299" xr:uid="{00000000-0005-0000-0000-000013820000}"/>
    <cellStyle name="표준 6 3 2 8 3" xfId="33300" xr:uid="{00000000-0005-0000-0000-000014820000}"/>
    <cellStyle name="표준 6 3 2 9" xfId="33301" xr:uid="{00000000-0005-0000-0000-000015820000}"/>
    <cellStyle name="표준 6 3 2 9 2" xfId="33302" xr:uid="{00000000-0005-0000-0000-000016820000}"/>
    <cellStyle name="표준 6 3 3" xfId="33303" xr:uid="{00000000-0005-0000-0000-000017820000}"/>
    <cellStyle name="표준 6 3 3 10" xfId="33304" xr:uid="{00000000-0005-0000-0000-000018820000}"/>
    <cellStyle name="표준 6 3 3 11" xfId="33305" xr:uid="{00000000-0005-0000-0000-000019820000}"/>
    <cellStyle name="표준 6 3 3 2" xfId="33306" xr:uid="{00000000-0005-0000-0000-00001A820000}"/>
    <cellStyle name="표준 6 3 3 2 2" xfId="33307" xr:uid="{00000000-0005-0000-0000-00001B820000}"/>
    <cellStyle name="표준 6 3 3 2 2 2" xfId="33308" xr:uid="{00000000-0005-0000-0000-00001C820000}"/>
    <cellStyle name="표준 6 3 3 2 2 2 2" xfId="33309" xr:uid="{00000000-0005-0000-0000-00001D820000}"/>
    <cellStyle name="표준 6 3 3 2 2 2 2 2" xfId="33310" xr:uid="{00000000-0005-0000-0000-00001E820000}"/>
    <cellStyle name="표준 6 3 3 2 2 2 3" xfId="33311" xr:uid="{00000000-0005-0000-0000-00001F820000}"/>
    <cellStyle name="표준 6 3 3 2 2 3" xfId="33312" xr:uid="{00000000-0005-0000-0000-000020820000}"/>
    <cellStyle name="표준 6 3 3 2 2 3 2" xfId="33313" xr:uid="{00000000-0005-0000-0000-000021820000}"/>
    <cellStyle name="표준 6 3 3 2 2 3 2 2" xfId="33314" xr:uid="{00000000-0005-0000-0000-000022820000}"/>
    <cellStyle name="표준 6 3 3 2 2 3 3" xfId="33315" xr:uid="{00000000-0005-0000-0000-000023820000}"/>
    <cellStyle name="표준 6 3 3 2 2 4" xfId="33316" xr:uid="{00000000-0005-0000-0000-000024820000}"/>
    <cellStyle name="표준 6 3 3 2 2 4 2" xfId="33317" xr:uid="{00000000-0005-0000-0000-000025820000}"/>
    <cellStyle name="표준 6 3 3 2 2 4 2 2" xfId="33318" xr:uid="{00000000-0005-0000-0000-000026820000}"/>
    <cellStyle name="표준 6 3 3 2 2 4 3" xfId="33319" xr:uid="{00000000-0005-0000-0000-000027820000}"/>
    <cellStyle name="표준 6 3 3 2 2 5" xfId="33320" xr:uid="{00000000-0005-0000-0000-000028820000}"/>
    <cellStyle name="표준 6 3 3 2 2 5 2" xfId="33321" xr:uid="{00000000-0005-0000-0000-000029820000}"/>
    <cellStyle name="표준 6 3 3 2 2 6" xfId="33322" xr:uid="{00000000-0005-0000-0000-00002A820000}"/>
    <cellStyle name="표준 6 3 3 2 3" xfId="33323" xr:uid="{00000000-0005-0000-0000-00002B820000}"/>
    <cellStyle name="표준 6 3 3 2 3 2" xfId="33324" xr:uid="{00000000-0005-0000-0000-00002C820000}"/>
    <cellStyle name="표준 6 3 3 2 3 2 2" xfId="33325" xr:uid="{00000000-0005-0000-0000-00002D820000}"/>
    <cellStyle name="표준 6 3 3 2 3 3" xfId="33326" xr:uid="{00000000-0005-0000-0000-00002E820000}"/>
    <cellStyle name="표준 6 3 3 2 4" xfId="33327" xr:uid="{00000000-0005-0000-0000-00002F820000}"/>
    <cellStyle name="표준 6 3 3 2 4 2" xfId="33328" xr:uid="{00000000-0005-0000-0000-000030820000}"/>
    <cellStyle name="표준 6 3 3 2 4 2 2" xfId="33329" xr:uid="{00000000-0005-0000-0000-000031820000}"/>
    <cellStyle name="표준 6 3 3 2 4 3" xfId="33330" xr:uid="{00000000-0005-0000-0000-000032820000}"/>
    <cellStyle name="표준 6 3 3 2 5" xfId="33331" xr:uid="{00000000-0005-0000-0000-000033820000}"/>
    <cellStyle name="표준 6 3 3 2 5 2" xfId="33332" xr:uid="{00000000-0005-0000-0000-000034820000}"/>
    <cellStyle name="표준 6 3 3 2 5 2 2" xfId="33333" xr:uid="{00000000-0005-0000-0000-000035820000}"/>
    <cellStyle name="표준 6 3 3 2 5 3" xfId="33334" xr:uid="{00000000-0005-0000-0000-000036820000}"/>
    <cellStyle name="표준 6 3 3 2 6" xfId="33335" xr:uid="{00000000-0005-0000-0000-000037820000}"/>
    <cellStyle name="표준 6 3 3 2 6 2" xfId="33336" xr:uid="{00000000-0005-0000-0000-000038820000}"/>
    <cellStyle name="표준 6 3 3 2 6 2 2" xfId="33337" xr:uid="{00000000-0005-0000-0000-000039820000}"/>
    <cellStyle name="표준 6 3 3 2 6 3" xfId="33338" xr:uid="{00000000-0005-0000-0000-00003A820000}"/>
    <cellStyle name="표준 6 3 3 2 7" xfId="33339" xr:uid="{00000000-0005-0000-0000-00003B820000}"/>
    <cellStyle name="표준 6 3 3 2 7 2" xfId="33340" xr:uid="{00000000-0005-0000-0000-00003C820000}"/>
    <cellStyle name="표준 6 3 3 2 8" xfId="33341" xr:uid="{00000000-0005-0000-0000-00003D820000}"/>
    <cellStyle name="표준 6 3 3 2 9" xfId="33342" xr:uid="{00000000-0005-0000-0000-00003E820000}"/>
    <cellStyle name="표준 6 3 3 3" xfId="33343" xr:uid="{00000000-0005-0000-0000-00003F820000}"/>
    <cellStyle name="표준 6 3 3 3 2" xfId="33344" xr:uid="{00000000-0005-0000-0000-000040820000}"/>
    <cellStyle name="표준 6 3 3 3 2 2" xfId="33345" xr:uid="{00000000-0005-0000-0000-000041820000}"/>
    <cellStyle name="표준 6 3 3 3 2 2 2" xfId="33346" xr:uid="{00000000-0005-0000-0000-000042820000}"/>
    <cellStyle name="표준 6 3 3 3 2 3" xfId="33347" xr:uid="{00000000-0005-0000-0000-000043820000}"/>
    <cellStyle name="표준 6 3 3 3 3" xfId="33348" xr:uid="{00000000-0005-0000-0000-000044820000}"/>
    <cellStyle name="표준 6 3 3 3 3 2" xfId="33349" xr:uid="{00000000-0005-0000-0000-000045820000}"/>
    <cellStyle name="표준 6 3 3 3 3 2 2" xfId="33350" xr:uid="{00000000-0005-0000-0000-000046820000}"/>
    <cellStyle name="표준 6 3 3 3 3 3" xfId="33351" xr:uid="{00000000-0005-0000-0000-000047820000}"/>
    <cellStyle name="표준 6 3 3 3 4" xfId="33352" xr:uid="{00000000-0005-0000-0000-000048820000}"/>
    <cellStyle name="표준 6 3 3 3 4 2" xfId="33353" xr:uid="{00000000-0005-0000-0000-000049820000}"/>
    <cellStyle name="표준 6 3 3 3 4 2 2" xfId="33354" xr:uid="{00000000-0005-0000-0000-00004A820000}"/>
    <cellStyle name="표준 6 3 3 3 4 3" xfId="33355" xr:uid="{00000000-0005-0000-0000-00004B820000}"/>
    <cellStyle name="표준 6 3 3 3 5" xfId="33356" xr:uid="{00000000-0005-0000-0000-00004C820000}"/>
    <cellStyle name="표준 6 3 3 3 5 2" xfId="33357" xr:uid="{00000000-0005-0000-0000-00004D820000}"/>
    <cellStyle name="표준 6 3 3 3 6" xfId="33358" xr:uid="{00000000-0005-0000-0000-00004E820000}"/>
    <cellStyle name="표준 6 3 3 4" xfId="33359" xr:uid="{00000000-0005-0000-0000-00004F820000}"/>
    <cellStyle name="표준 6 3 3 4 2" xfId="33360" xr:uid="{00000000-0005-0000-0000-000050820000}"/>
    <cellStyle name="표준 6 3 3 4 2 2" xfId="33361" xr:uid="{00000000-0005-0000-0000-000051820000}"/>
    <cellStyle name="표준 6 3 3 4 2 2 2" xfId="33362" xr:uid="{00000000-0005-0000-0000-000052820000}"/>
    <cellStyle name="표준 6 3 3 4 2 3" xfId="33363" xr:uid="{00000000-0005-0000-0000-000053820000}"/>
    <cellStyle name="표준 6 3 3 4 3" xfId="33364" xr:uid="{00000000-0005-0000-0000-000054820000}"/>
    <cellStyle name="표준 6 3 3 4 3 2" xfId="33365" xr:uid="{00000000-0005-0000-0000-000055820000}"/>
    <cellStyle name="표준 6 3 3 4 3 2 2" xfId="33366" xr:uid="{00000000-0005-0000-0000-000056820000}"/>
    <cellStyle name="표준 6 3 3 4 3 3" xfId="33367" xr:uid="{00000000-0005-0000-0000-000057820000}"/>
    <cellStyle name="표준 6 3 3 4 4" xfId="33368" xr:uid="{00000000-0005-0000-0000-000058820000}"/>
    <cellStyle name="표준 6 3 3 4 4 2" xfId="33369" xr:uid="{00000000-0005-0000-0000-000059820000}"/>
    <cellStyle name="표준 6 3 3 4 4 2 2" xfId="33370" xr:uid="{00000000-0005-0000-0000-00005A820000}"/>
    <cellStyle name="표준 6 3 3 4 4 3" xfId="33371" xr:uid="{00000000-0005-0000-0000-00005B820000}"/>
    <cellStyle name="표준 6 3 3 4 5" xfId="33372" xr:uid="{00000000-0005-0000-0000-00005C820000}"/>
    <cellStyle name="표준 6 3 3 4 5 2" xfId="33373" xr:uid="{00000000-0005-0000-0000-00005D820000}"/>
    <cellStyle name="표준 6 3 3 4 6" xfId="33374" xr:uid="{00000000-0005-0000-0000-00005E820000}"/>
    <cellStyle name="표준 6 3 3 5" xfId="33375" xr:uid="{00000000-0005-0000-0000-00005F820000}"/>
    <cellStyle name="표준 6 3 3 5 2" xfId="33376" xr:uid="{00000000-0005-0000-0000-000060820000}"/>
    <cellStyle name="표준 6 3 3 5 2 2" xfId="33377" xr:uid="{00000000-0005-0000-0000-000061820000}"/>
    <cellStyle name="표준 6 3 3 5 3" xfId="33378" xr:uid="{00000000-0005-0000-0000-000062820000}"/>
    <cellStyle name="표준 6 3 3 6" xfId="33379" xr:uid="{00000000-0005-0000-0000-000063820000}"/>
    <cellStyle name="표준 6 3 3 6 2" xfId="33380" xr:uid="{00000000-0005-0000-0000-000064820000}"/>
    <cellStyle name="표준 6 3 3 6 2 2" xfId="33381" xr:uid="{00000000-0005-0000-0000-000065820000}"/>
    <cellStyle name="표준 6 3 3 6 3" xfId="33382" xr:uid="{00000000-0005-0000-0000-000066820000}"/>
    <cellStyle name="표준 6 3 3 7" xfId="33383" xr:uid="{00000000-0005-0000-0000-000067820000}"/>
    <cellStyle name="표준 6 3 3 7 2" xfId="33384" xr:uid="{00000000-0005-0000-0000-000068820000}"/>
    <cellStyle name="표준 6 3 3 7 2 2" xfId="33385" xr:uid="{00000000-0005-0000-0000-000069820000}"/>
    <cellStyle name="표준 6 3 3 7 3" xfId="33386" xr:uid="{00000000-0005-0000-0000-00006A820000}"/>
    <cellStyle name="표준 6 3 3 8" xfId="33387" xr:uid="{00000000-0005-0000-0000-00006B820000}"/>
    <cellStyle name="표준 6 3 3 8 2" xfId="33388" xr:uid="{00000000-0005-0000-0000-00006C820000}"/>
    <cellStyle name="표준 6 3 3 8 2 2" xfId="33389" xr:uid="{00000000-0005-0000-0000-00006D820000}"/>
    <cellStyle name="표준 6 3 3 8 3" xfId="33390" xr:uid="{00000000-0005-0000-0000-00006E820000}"/>
    <cellStyle name="표준 6 3 3 9" xfId="33391" xr:uid="{00000000-0005-0000-0000-00006F820000}"/>
    <cellStyle name="표준 6 3 3 9 2" xfId="33392" xr:uid="{00000000-0005-0000-0000-000070820000}"/>
    <cellStyle name="표준 6 3 4" xfId="33393" xr:uid="{00000000-0005-0000-0000-000071820000}"/>
    <cellStyle name="표준 6 3 4 10" xfId="33394" xr:uid="{00000000-0005-0000-0000-000072820000}"/>
    <cellStyle name="표준 6 3 4 2" xfId="33395" xr:uid="{00000000-0005-0000-0000-000073820000}"/>
    <cellStyle name="표준 6 3 4 2 2" xfId="33396" xr:uid="{00000000-0005-0000-0000-000074820000}"/>
    <cellStyle name="표준 6 3 4 2 2 2" xfId="33397" xr:uid="{00000000-0005-0000-0000-000075820000}"/>
    <cellStyle name="표준 6 3 4 2 2 2 2" xfId="33398" xr:uid="{00000000-0005-0000-0000-000076820000}"/>
    <cellStyle name="표준 6 3 4 2 2 2 2 2" xfId="33399" xr:uid="{00000000-0005-0000-0000-000077820000}"/>
    <cellStyle name="표준 6 3 4 2 2 2 3" xfId="33400" xr:uid="{00000000-0005-0000-0000-000078820000}"/>
    <cellStyle name="표준 6 3 4 2 2 3" xfId="33401" xr:uid="{00000000-0005-0000-0000-000079820000}"/>
    <cellStyle name="표준 6 3 4 2 2 3 2" xfId="33402" xr:uid="{00000000-0005-0000-0000-00007A820000}"/>
    <cellStyle name="표준 6 3 4 2 2 3 2 2" xfId="33403" xr:uid="{00000000-0005-0000-0000-00007B820000}"/>
    <cellStyle name="표준 6 3 4 2 2 3 3" xfId="33404" xr:uid="{00000000-0005-0000-0000-00007C820000}"/>
    <cellStyle name="표준 6 3 4 2 2 4" xfId="33405" xr:uid="{00000000-0005-0000-0000-00007D820000}"/>
    <cellStyle name="표준 6 3 4 2 2 4 2" xfId="33406" xr:uid="{00000000-0005-0000-0000-00007E820000}"/>
    <cellStyle name="표준 6 3 4 2 2 4 2 2" xfId="33407" xr:uid="{00000000-0005-0000-0000-00007F820000}"/>
    <cellStyle name="표준 6 3 4 2 2 4 3" xfId="33408" xr:uid="{00000000-0005-0000-0000-000080820000}"/>
    <cellStyle name="표준 6 3 4 2 2 5" xfId="33409" xr:uid="{00000000-0005-0000-0000-000081820000}"/>
    <cellStyle name="표준 6 3 4 2 2 5 2" xfId="33410" xr:uid="{00000000-0005-0000-0000-000082820000}"/>
    <cellStyle name="표준 6 3 4 2 2 6" xfId="33411" xr:uid="{00000000-0005-0000-0000-000083820000}"/>
    <cellStyle name="표준 6 3 4 2 3" xfId="33412" xr:uid="{00000000-0005-0000-0000-000084820000}"/>
    <cellStyle name="표준 6 3 4 2 3 2" xfId="33413" xr:uid="{00000000-0005-0000-0000-000085820000}"/>
    <cellStyle name="표준 6 3 4 2 3 2 2" xfId="33414" xr:uid="{00000000-0005-0000-0000-000086820000}"/>
    <cellStyle name="표준 6 3 4 2 3 3" xfId="33415" xr:uid="{00000000-0005-0000-0000-000087820000}"/>
    <cellStyle name="표준 6 3 4 2 4" xfId="33416" xr:uid="{00000000-0005-0000-0000-000088820000}"/>
    <cellStyle name="표준 6 3 4 2 4 2" xfId="33417" xr:uid="{00000000-0005-0000-0000-000089820000}"/>
    <cellStyle name="표준 6 3 4 2 4 2 2" xfId="33418" xr:uid="{00000000-0005-0000-0000-00008A820000}"/>
    <cellStyle name="표준 6 3 4 2 4 3" xfId="33419" xr:uid="{00000000-0005-0000-0000-00008B820000}"/>
    <cellStyle name="표준 6 3 4 2 5" xfId="33420" xr:uid="{00000000-0005-0000-0000-00008C820000}"/>
    <cellStyle name="표준 6 3 4 2 5 2" xfId="33421" xr:uid="{00000000-0005-0000-0000-00008D820000}"/>
    <cellStyle name="표준 6 3 4 2 5 2 2" xfId="33422" xr:uid="{00000000-0005-0000-0000-00008E820000}"/>
    <cellStyle name="표준 6 3 4 2 5 3" xfId="33423" xr:uid="{00000000-0005-0000-0000-00008F820000}"/>
    <cellStyle name="표준 6 3 4 2 6" xfId="33424" xr:uid="{00000000-0005-0000-0000-000090820000}"/>
    <cellStyle name="표준 6 3 4 2 6 2" xfId="33425" xr:uid="{00000000-0005-0000-0000-000091820000}"/>
    <cellStyle name="표준 6 3 4 2 7" xfId="33426" xr:uid="{00000000-0005-0000-0000-000092820000}"/>
    <cellStyle name="표준 6 3 4 2 8" xfId="33427" xr:uid="{00000000-0005-0000-0000-000093820000}"/>
    <cellStyle name="표준 6 3 4 3" xfId="33428" xr:uid="{00000000-0005-0000-0000-000094820000}"/>
    <cellStyle name="표준 6 3 4 3 2" xfId="33429" xr:uid="{00000000-0005-0000-0000-000095820000}"/>
    <cellStyle name="표준 6 3 4 3 2 2" xfId="33430" xr:uid="{00000000-0005-0000-0000-000096820000}"/>
    <cellStyle name="표준 6 3 4 3 2 2 2" xfId="33431" xr:uid="{00000000-0005-0000-0000-000097820000}"/>
    <cellStyle name="표준 6 3 4 3 2 3" xfId="33432" xr:uid="{00000000-0005-0000-0000-000098820000}"/>
    <cellStyle name="표준 6 3 4 3 3" xfId="33433" xr:uid="{00000000-0005-0000-0000-000099820000}"/>
    <cellStyle name="표준 6 3 4 3 3 2" xfId="33434" xr:uid="{00000000-0005-0000-0000-00009A820000}"/>
    <cellStyle name="표준 6 3 4 3 3 2 2" xfId="33435" xr:uid="{00000000-0005-0000-0000-00009B820000}"/>
    <cellStyle name="표준 6 3 4 3 3 3" xfId="33436" xr:uid="{00000000-0005-0000-0000-00009C820000}"/>
    <cellStyle name="표준 6 3 4 3 4" xfId="33437" xr:uid="{00000000-0005-0000-0000-00009D820000}"/>
    <cellStyle name="표준 6 3 4 3 4 2" xfId="33438" xr:uid="{00000000-0005-0000-0000-00009E820000}"/>
    <cellStyle name="표준 6 3 4 3 4 2 2" xfId="33439" xr:uid="{00000000-0005-0000-0000-00009F820000}"/>
    <cellStyle name="표준 6 3 4 3 4 3" xfId="33440" xr:uid="{00000000-0005-0000-0000-0000A0820000}"/>
    <cellStyle name="표준 6 3 4 3 5" xfId="33441" xr:uid="{00000000-0005-0000-0000-0000A1820000}"/>
    <cellStyle name="표준 6 3 4 3 5 2" xfId="33442" xr:uid="{00000000-0005-0000-0000-0000A2820000}"/>
    <cellStyle name="표준 6 3 4 3 6" xfId="33443" xr:uid="{00000000-0005-0000-0000-0000A3820000}"/>
    <cellStyle name="표준 6 3 4 4" xfId="33444" xr:uid="{00000000-0005-0000-0000-0000A4820000}"/>
    <cellStyle name="표준 6 3 4 4 2" xfId="33445" xr:uid="{00000000-0005-0000-0000-0000A5820000}"/>
    <cellStyle name="표준 6 3 4 4 2 2" xfId="33446" xr:uid="{00000000-0005-0000-0000-0000A6820000}"/>
    <cellStyle name="표준 6 3 4 4 3" xfId="33447" xr:uid="{00000000-0005-0000-0000-0000A7820000}"/>
    <cellStyle name="표준 6 3 4 5" xfId="33448" xr:uid="{00000000-0005-0000-0000-0000A8820000}"/>
    <cellStyle name="표준 6 3 4 5 2" xfId="33449" xr:uid="{00000000-0005-0000-0000-0000A9820000}"/>
    <cellStyle name="표준 6 3 4 5 2 2" xfId="33450" xr:uid="{00000000-0005-0000-0000-0000AA820000}"/>
    <cellStyle name="표준 6 3 4 5 3" xfId="33451" xr:uid="{00000000-0005-0000-0000-0000AB820000}"/>
    <cellStyle name="표준 6 3 4 6" xfId="33452" xr:uid="{00000000-0005-0000-0000-0000AC820000}"/>
    <cellStyle name="표준 6 3 4 6 2" xfId="33453" xr:uid="{00000000-0005-0000-0000-0000AD820000}"/>
    <cellStyle name="표준 6 3 4 6 2 2" xfId="33454" xr:uid="{00000000-0005-0000-0000-0000AE820000}"/>
    <cellStyle name="표준 6 3 4 6 3" xfId="33455" xr:uid="{00000000-0005-0000-0000-0000AF820000}"/>
    <cellStyle name="표준 6 3 4 7" xfId="33456" xr:uid="{00000000-0005-0000-0000-0000B0820000}"/>
    <cellStyle name="표준 6 3 4 7 2" xfId="33457" xr:uid="{00000000-0005-0000-0000-0000B1820000}"/>
    <cellStyle name="표준 6 3 4 7 2 2" xfId="33458" xr:uid="{00000000-0005-0000-0000-0000B2820000}"/>
    <cellStyle name="표준 6 3 4 7 3" xfId="33459" xr:uid="{00000000-0005-0000-0000-0000B3820000}"/>
    <cellStyle name="표준 6 3 4 8" xfId="33460" xr:uid="{00000000-0005-0000-0000-0000B4820000}"/>
    <cellStyle name="표준 6 3 4 8 2" xfId="33461" xr:uid="{00000000-0005-0000-0000-0000B5820000}"/>
    <cellStyle name="표준 6 3 4 9" xfId="33462" xr:uid="{00000000-0005-0000-0000-0000B6820000}"/>
    <cellStyle name="표준 6 3 5" xfId="33463" xr:uid="{00000000-0005-0000-0000-0000B7820000}"/>
    <cellStyle name="표준 6 3 5 2" xfId="33464" xr:uid="{00000000-0005-0000-0000-0000B8820000}"/>
    <cellStyle name="표준 6 3 5 2 2" xfId="33465" xr:uid="{00000000-0005-0000-0000-0000B9820000}"/>
    <cellStyle name="표준 6 3 5 2 2 2" xfId="33466" xr:uid="{00000000-0005-0000-0000-0000BA820000}"/>
    <cellStyle name="표준 6 3 5 2 2 2 2" xfId="33467" xr:uid="{00000000-0005-0000-0000-0000BB820000}"/>
    <cellStyle name="표준 6 3 5 2 2 3" xfId="33468" xr:uid="{00000000-0005-0000-0000-0000BC820000}"/>
    <cellStyle name="표준 6 3 5 2 3" xfId="33469" xr:uid="{00000000-0005-0000-0000-0000BD820000}"/>
    <cellStyle name="표준 6 3 5 2 3 2" xfId="33470" xr:uid="{00000000-0005-0000-0000-0000BE820000}"/>
    <cellStyle name="표준 6 3 5 2 3 2 2" xfId="33471" xr:uid="{00000000-0005-0000-0000-0000BF820000}"/>
    <cellStyle name="표준 6 3 5 2 3 3" xfId="33472" xr:uid="{00000000-0005-0000-0000-0000C0820000}"/>
    <cellStyle name="표준 6 3 5 2 4" xfId="33473" xr:uid="{00000000-0005-0000-0000-0000C1820000}"/>
    <cellStyle name="표준 6 3 5 2 4 2" xfId="33474" xr:uid="{00000000-0005-0000-0000-0000C2820000}"/>
    <cellStyle name="표준 6 3 5 2 4 2 2" xfId="33475" xr:uid="{00000000-0005-0000-0000-0000C3820000}"/>
    <cellStyle name="표준 6 3 5 2 4 3" xfId="33476" xr:uid="{00000000-0005-0000-0000-0000C4820000}"/>
    <cellStyle name="표준 6 3 5 2 5" xfId="33477" xr:uid="{00000000-0005-0000-0000-0000C5820000}"/>
    <cellStyle name="표준 6 3 5 2 5 2" xfId="33478" xr:uid="{00000000-0005-0000-0000-0000C6820000}"/>
    <cellStyle name="표준 6 3 5 2 6" xfId="33479" xr:uid="{00000000-0005-0000-0000-0000C7820000}"/>
    <cellStyle name="표준 6 3 5 3" xfId="33480" xr:uid="{00000000-0005-0000-0000-0000C8820000}"/>
    <cellStyle name="표준 6 3 5 3 2" xfId="33481" xr:uid="{00000000-0005-0000-0000-0000C9820000}"/>
    <cellStyle name="표준 6 3 5 3 2 2" xfId="33482" xr:uid="{00000000-0005-0000-0000-0000CA820000}"/>
    <cellStyle name="표준 6 3 5 3 3" xfId="33483" xr:uid="{00000000-0005-0000-0000-0000CB820000}"/>
    <cellStyle name="표준 6 3 5 4" xfId="33484" xr:uid="{00000000-0005-0000-0000-0000CC820000}"/>
    <cellStyle name="표준 6 3 5 4 2" xfId="33485" xr:uid="{00000000-0005-0000-0000-0000CD820000}"/>
    <cellStyle name="표준 6 3 5 4 2 2" xfId="33486" xr:uid="{00000000-0005-0000-0000-0000CE820000}"/>
    <cellStyle name="표준 6 3 5 4 3" xfId="33487" xr:uid="{00000000-0005-0000-0000-0000CF820000}"/>
    <cellStyle name="표준 6 3 5 5" xfId="33488" xr:uid="{00000000-0005-0000-0000-0000D0820000}"/>
    <cellStyle name="표준 6 3 5 5 2" xfId="33489" xr:uid="{00000000-0005-0000-0000-0000D1820000}"/>
    <cellStyle name="표준 6 3 5 5 2 2" xfId="33490" xr:uid="{00000000-0005-0000-0000-0000D2820000}"/>
    <cellStyle name="표준 6 3 5 5 3" xfId="33491" xr:uid="{00000000-0005-0000-0000-0000D3820000}"/>
    <cellStyle name="표준 6 3 5 6" xfId="33492" xr:uid="{00000000-0005-0000-0000-0000D4820000}"/>
    <cellStyle name="표준 6 3 5 6 2" xfId="33493" xr:uid="{00000000-0005-0000-0000-0000D5820000}"/>
    <cellStyle name="표준 6 3 5 7" xfId="33494" xr:uid="{00000000-0005-0000-0000-0000D6820000}"/>
    <cellStyle name="표준 6 3 5 8" xfId="33495" xr:uid="{00000000-0005-0000-0000-0000D7820000}"/>
    <cellStyle name="표준 6 3 6" xfId="33496" xr:uid="{00000000-0005-0000-0000-0000D8820000}"/>
    <cellStyle name="표준 6 3 6 2" xfId="33497" xr:uid="{00000000-0005-0000-0000-0000D9820000}"/>
    <cellStyle name="표준 6 3 6 2 2" xfId="33498" xr:uid="{00000000-0005-0000-0000-0000DA820000}"/>
    <cellStyle name="표준 6 3 6 2 2 2" xfId="33499" xr:uid="{00000000-0005-0000-0000-0000DB820000}"/>
    <cellStyle name="표준 6 3 6 2 3" xfId="33500" xr:uid="{00000000-0005-0000-0000-0000DC820000}"/>
    <cellStyle name="표준 6 3 6 3" xfId="33501" xr:uid="{00000000-0005-0000-0000-0000DD820000}"/>
    <cellStyle name="표준 6 3 6 3 2" xfId="33502" xr:uid="{00000000-0005-0000-0000-0000DE820000}"/>
    <cellStyle name="표준 6 3 6 3 2 2" xfId="33503" xr:uid="{00000000-0005-0000-0000-0000DF820000}"/>
    <cellStyle name="표준 6 3 6 3 3" xfId="33504" xr:uid="{00000000-0005-0000-0000-0000E0820000}"/>
    <cellStyle name="표준 6 3 6 4" xfId="33505" xr:uid="{00000000-0005-0000-0000-0000E1820000}"/>
    <cellStyle name="표준 6 3 6 4 2" xfId="33506" xr:uid="{00000000-0005-0000-0000-0000E2820000}"/>
    <cellStyle name="표준 6 3 6 4 2 2" xfId="33507" xr:uid="{00000000-0005-0000-0000-0000E3820000}"/>
    <cellStyle name="표준 6 3 6 4 3" xfId="33508" xr:uid="{00000000-0005-0000-0000-0000E4820000}"/>
    <cellStyle name="표준 6 3 6 5" xfId="33509" xr:uid="{00000000-0005-0000-0000-0000E5820000}"/>
    <cellStyle name="표준 6 3 6 5 2" xfId="33510" xr:uid="{00000000-0005-0000-0000-0000E6820000}"/>
    <cellStyle name="표준 6 3 6 6" xfId="33511" xr:uid="{00000000-0005-0000-0000-0000E7820000}"/>
    <cellStyle name="표준 6 3 7" xfId="33512" xr:uid="{00000000-0005-0000-0000-0000E8820000}"/>
    <cellStyle name="표준 6 3 7 2" xfId="33513" xr:uid="{00000000-0005-0000-0000-0000E9820000}"/>
    <cellStyle name="표준 6 3 7 2 2" xfId="33514" xr:uid="{00000000-0005-0000-0000-0000EA820000}"/>
    <cellStyle name="표준 6 3 7 2 2 2" xfId="33515" xr:uid="{00000000-0005-0000-0000-0000EB820000}"/>
    <cellStyle name="표준 6 3 7 2 3" xfId="33516" xr:uid="{00000000-0005-0000-0000-0000EC820000}"/>
    <cellStyle name="표준 6 3 7 3" xfId="33517" xr:uid="{00000000-0005-0000-0000-0000ED820000}"/>
    <cellStyle name="표준 6 3 7 3 2" xfId="33518" xr:uid="{00000000-0005-0000-0000-0000EE820000}"/>
    <cellStyle name="표준 6 3 7 3 2 2" xfId="33519" xr:uid="{00000000-0005-0000-0000-0000EF820000}"/>
    <cellStyle name="표준 6 3 7 3 3" xfId="33520" xr:uid="{00000000-0005-0000-0000-0000F0820000}"/>
    <cellStyle name="표준 6 3 7 4" xfId="33521" xr:uid="{00000000-0005-0000-0000-0000F1820000}"/>
    <cellStyle name="표준 6 3 7 4 2" xfId="33522" xr:uid="{00000000-0005-0000-0000-0000F2820000}"/>
    <cellStyle name="표준 6 3 7 4 2 2" xfId="33523" xr:uid="{00000000-0005-0000-0000-0000F3820000}"/>
    <cellStyle name="표준 6 3 7 4 3" xfId="33524" xr:uid="{00000000-0005-0000-0000-0000F4820000}"/>
    <cellStyle name="표준 6 3 7 5" xfId="33525" xr:uid="{00000000-0005-0000-0000-0000F5820000}"/>
    <cellStyle name="표준 6 3 7 5 2" xfId="33526" xr:uid="{00000000-0005-0000-0000-0000F6820000}"/>
    <cellStyle name="표준 6 3 7 6" xfId="33527" xr:uid="{00000000-0005-0000-0000-0000F7820000}"/>
    <cellStyle name="표준 6 3 8" xfId="33528" xr:uid="{00000000-0005-0000-0000-0000F8820000}"/>
    <cellStyle name="표준 6 3 8 2" xfId="33529" xr:uid="{00000000-0005-0000-0000-0000F9820000}"/>
    <cellStyle name="표준 6 3 8 2 2" xfId="33530" xr:uid="{00000000-0005-0000-0000-0000FA820000}"/>
    <cellStyle name="표준 6 3 8 3" xfId="33531" xr:uid="{00000000-0005-0000-0000-0000FB820000}"/>
    <cellStyle name="표준 6 3 9" xfId="33532" xr:uid="{00000000-0005-0000-0000-0000FC820000}"/>
    <cellStyle name="표준 6 3 9 2" xfId="33533" xr:uid="{00000000-0005-0000-0000-0000FD820000}"/>
    <cellStyle name="표준 6 3 9 2 2" xfId="33534" xr:uid="{00000000-0005-0000-0000-0000FE820000}"/>
    <cellStyle name="표준 6 3 9 3" xfId="33535" xr:uid="{00000000-0005-0000-0000-0000FF820000}"/>
    <cellStyle name="표준 6 4" xfId="33536" xr:uid="{00000000-0005-0000-0000-000000830000}"/>
    <cellStyle name="표준 6 4 10" xfId="33537" xr:uid="{00000000-0005-0000-0000-000001830000}"/>
    <cellStyle name="표준 6 4 10 2" xfId="33538" xr:uid="{00000000-0005-0000-0000-000002830000}"/>
    <cellStyle name="표준 6 4 10 2 2" xfId="33539" xr:uid="{00000000-0005-0000-0000-000003830000}"/>
    <cellStyle name="표준 6 4 10 3" xfId="33540" xr:uid="{00000000-0005-0000-0000-000004830000}"/>
    <cellStyle name="표준 6 4 11" xfId="33541" xr:uid="{00000000-0005-0000-0000-000005830000}"/>
    <cellStyle name="표준 6 4 11 2" xfId="33542" xr:uid="{00000000-0005-0000-0000-000006830000}"/>
    <cellStyle name="표준 6 4 12" xfId="33543" xr:uid="{00000000-0005-0000-0000-000007830000}"/>
    <cellStyle name="표준 6 4 13" xfId="33544" xr:uid="{00000000-0005-0000-0000-000008830000}"/>
    <cellStyle name="표준 6 4 2" xfId="33545" xr:uid="{00000000-0005-0000-0000-000009830000}"/>
    <cellStyle name="표준 6 4 2 10" xfId="33546" xr:uid="{00000000-0005-0000-0000-00000A830000}"/>
    <cellStyle name="표준 6 4 2 11" xfId="33547" xr:uid="{00000000-0005-0000-0000-00000B830000}"/>
    <cellStyle name="표준 6 4 2 2" xfId="33548" xr:uid="{00000000-0005-0000-0000-00000C830000}"/>
    <cellStyle name="표준 6 4 2 2 2" xfId="33549" xr:uid="{00000000-0005-0000-0000-00000D830000}"/>
    <cellStyle name="표준 6 4 2 2 2 2" xfId="33550" xr:uid="{00000000-0005-0000-0000-00000E830000}"/>
    <cellStyle name="표준 6 4 2 2 2 2 2" xfId="33551" xr:uid="{00000000-0005-0000-0000-00000F830000}"/>
    <cellStyle name="표준 6 4 2 2 2 2 2 2" xfId="33552" xr:uid="{00000000-0005-0000-0000-000010830000}"/>
    <cellStyle name="표준 6 4 2 2 2 2 3" xfId="33553" xr:uid="{00000000-0005-0000-0000-000011830000}"/>
    <cellStyle name="표준 6 4 2 2 2 3" xfId="33554" xr:uid="{00000000-0005-0000-0000-000012830000}"/>
    <cellStyle name="표준 6 4 2 2 2 3 2" xfId="33555" xr:uid="{00000000-0005-0000-0000-000013830000}"/>
    <cellStyle name="표준 6 4 2 2 2 3 2 2" xfId="33556" xr:uid="{00000000-0005-0000-0000-000014830000}"/>
    <cellStyle name="표준 6 4 2 2 2 3 3" xfId="33557" xr:uid="{00000000-0005-0000-0000-000015830000}"/>
    <cellStyle name="표준 6 4 2 2 2 4" xfId="33558" xr:uid="{00000000-0005-0000-0000-000016830000}"/>
    <cellStyle name="표준 6 4 2 2 2 4 2" xfId="33559" xr:uid="{00000000-0005-0000-0000-000017830000}"/>
    <cellStyle name="표준 6 4 2 2 2 4 2 2" xfId="33560" xr:uid="{00000000-0005-0000-0000-000018830000}"/>
    <cellStyle name="표준 6 4 2 2 2 4 3" xfId="33561" xr:uid="{00000000-0005-0000-0000-000019830000}"/>
    <cellStyle name="표준 6 4 2 2 2 5" xfId="33562" xr:uid="{00000000-0005-0000-0000-00001A830000}"/>
    <cellStyle name="표준 6 4 2 2 2 5 2" xfId="33563" xr:uid="{00000000-0005-0000-0000-00001B830000}"/>
    <cellStyle name="표준 6 4 2 2 2 6" xfId="33564" xr:uid="{00000000-0005-0000-0000-00001C830000}"/>
    <cellStyle name="표준 6 4 2 2 3" xfId="33565" xr:uid="{00000000-0005-0000-0000-00001D830000}"/>
    <cellStyle name="표준 6 4 2 2 3 2" xfId="33566" xr:uid="{00000000-0005-0000-0000-00001E830000}"/>
    <cellStyle name="표준 6 4 2 2 3 2 2" xfId="33567" xr:uid="{00000000-0005-0000-0000-00001F830000}"/>
    <cellStyle name="표준 6 4 2 2 3 3" xfId="33568" xr:uid="{00000000-0005-0000-0000-000020830000}"/>
    <cellStyle name="표준 6 4 2 2 4" xfId="33569" xr:uid="{00000000-0005-0000-0000-000021830000}"/>
    <cellStyle name="표준 6 4 2 2 4 2" xfId="33570" xr:uid="{00000000-0005-0000-0000-000022830000}"/>
    <cellStyle name="표준 6 4 2 2 4 2 2" xfId="33571" xr:uid="{00000000-0005-0000-0000-000023830000}"/>
    <cellStyle name="표준 6 4 2 2 4 3" xfId="33572" xr:uid="{00000000-0005-0000-0000-000024830000}"/>
    <cellStyle name="표준 6 4 2 2 5" xfId="33573" xr:uid="{00000000-0005-0000-0000-000025830000}"/>
    <cellStyle name="표준 6 4 2 2 5 2" xfId="33574" xr:uid="{00000000-0005-0000-0000-000026830000}"/>
    <cellStyle name="표준 6 4 2 2 5 2 2" xfId="33575" xr:uid="{00000000-0005-0000-0000-000027830000}"/>
    <cellStyle name="표준 6 4 2 2 5 3" xfId="33576" xr:uid="{00000000-0005-0000-0000-000028830000}"/>
    <cellStyle name="표준 6 4 2 2 6" xfId="33577" xr:uid="{00000000-0005-0000-0000-000029830000}"/>
    <cellStyle name="표준 6 4 2 2 6 2" xfId="33578" xr:uid="{00000000-0005-0000-0000-00002A830000}"/>
    <cellStyle name="표준 6 4 2 2 6 2 2" xfId="33579" xr:uid="{00000000-0005-0000-0000-00002B830000}"/>
    <cellStyle name="표준 6 4 2 2 6 3" xfId="33580" xr:uid="{00000000-0005-0000-0000-00002C830000}"/>
    <cellStyle name="표준 6 4 2 2 7" xfId="33581" xr:uid="{00000000-0005-0000-0000-00002D830000}"/>
    <cellStyle name="표준 6 4 2 2 7 2" xfId="33582" xr:uid="{00000000-0005-0000-0000-00002E830000}"/>
    <cellStyle name="표준 6 4 2 2 8" xfId="33583" xr:uid="{00000000-0005-0000-0000-00002F830000}"/>
    <cellStyle name="표준 6 4 2 2 9" xfId="33584" xr:uid="{00000000-0005-0000-0000-000030830000}"/>
    <cellStyle name="표준 6 4 2 3" xfId="33585" xr:uid="{00000000-0005-0000-0000-000031830000}"/>
    <cellStyle name="표준 6 4 2 3 2" xfId="33586" xr:uid="{00000000-0005-0000-0000-000032830000}"/>
    <cellStyle name="표준 6 4 2 3 2 2" xfId="33587" xr:uid="{00000000-0005-0000-0000-000033830000}"/>
    <cellStyle name="표준 6 4 2 3 2 2 2" xfId="33588" xr:uid="{00000000-0005-0000-0000-000034830000}"/>
    <cellStyle name="표준 6 4 2 3 2 3" xfId="33589" xr:uid="{00000000-0005-0000-0000-000035830000}"/>
    <cellStyle name="표준 6 4 2 3 3" xfId="33590" xr:uid="{00000000-0005-0000-0000-000036830000}"/>
    <cellStyle name="표준 6 4 2 3 3 2" xfId="33591" xr:uid="{00000000-0005-0000-0000-000037830000}"/>
    <cellStyle name="표준 6 4 2 3 3 2 2" xfId="33592" xr:uid="{00000000-0005-0000-0000-000038830000}"/>
    <cellStyle name="표준 6 4 2 3 3 3" xfId="33593" xr:uid="{00000000-0005-0000-0000-000039830000}"/>
    <cellStyle name="표준 6 4 2 3 4" xfId="33594" xr:uid="{00000000-0005-0000-0000-00003A830000}"/>
    <cellStyle name="표준 6 4 2 3 4 2" xfId="33595" xr:uid="{00000000-0005-0000-0000-00003B830000}"/>
    <cellStyle name="표준 6 4 2 3 4 2 2" xfId="33596" xr:uid="{00000000-0005-0000-0000-00003C830000}"/>
    <cellStyle name="표준 6 4 2 3 4 3" xfId="33597" xr:uid="{00000000-0005-0000-0000-00003D830000}"/>
    <cellStyle name="표준 6 4 2 3 5" xfId="33598" xr:uid="{00000000-0005-0000-0000-00003E830000}"/>
    <cellStyle name="표준 6 4 2 3 5 2" xfId="33599" xr:uid="{00000000-0005-0000-0000-00003F830000}"/>
    <cellStyle name="표준 6 4 2 3 6" xfId="33600" xr:uid="{00000000-0005-0000-0000-000040830000}"/>
    <cellStyle name="표준 6 4 2 4" xfId="33601" xr:uid="{00000000-0005-0000-0000-000041830000}"/>
    <cellStyle name="표준 6 4 2 4 2" xfId="33602" xr:uid="{00000000-0005-0000-0000-000042830000}"/>
    <cellStyle name="표준 6 4 2 4 2 2" xfId="33603" xr:uid="{00000000-0005-0000-0000-000043830000}"/>
    <cellStyle name="표준 6 4 2 4 2 2 2" xfId="33604" xr:uid="{00000000-0005-0000-0000-000044830000}"/>
    <cellStyle name="표준 6 4 2 4 2 3" xfId="33605" xr:uid="{00000000-0005-0000-0000-000045830000}"/>
    <cellStyle name="표준 6 4 2 4 3" xfId="33606" xr:uid="{00000000-0005-0000-0000-000046830000}"/>
    <cellStyle name="표준 6 4 2 4 3 2" xfId="33607" xr:uid="{00000000-0005-0000-0000-000047830000}"/>
    <cellStyle name="표준 6 4 2 4 3 2 2" xfId="33608" xr:uid="{00000000-0005-0000-0000-000048830000}"/>
    <cellStyle name="표준 6 4 2 4 3 3" xfId="33609" xr:uid="{00000000-0005-0000-0000-000049830000}"/>
    <cellStyle name="표준 6 4 2 4 4" xfId="33610" xr:uid="{00000000-0005-0000-0000-00004A830000}"/>
    <cellStyle name="표준 6 4 2 4 4 2" xfId="33611" xr:uid="{00000000-0005-0000-0000-00004B830000}"/>
    <cellStyle name="표준 6 4 2 4 4 2 2" xfId="33612" xr:uid="{00000000-0005-0000-0000-00004C830000}"/>
    <cellStyle name="표준 6 4 2 4 4 3" xfId="33613" xr:uid="{00000000-0005-0000-0000-00004D830000}"/>
    <cellStyle name="표준 6 4 2 4 5" xfId="33614" xr:uid="{00000000-0005-0000-0000-00004E830000}"/>
    <cellStyle name="표준 6 4 2 4 5 2" xfId="33615" xr:uid="{00000000-0005-0000-0000-00004F830000}"/>
    <cellStyle name="표준 6 4 2 4 6" xfId="33616" xr:uid="{00000000-0005-0000-0000-000050830000}"/>
    <cellStyle name="표준 6 4 2 5" xfId="33617" xr:uid="{00000000-0005-0000-0000-000051830000}"/>
    <cellStyle name="표준 6 4 2 5 2" xfId="33618" xr:uid="{00000000-0005-0000-0000-000052830000}"/>
    <cellStyle name="표준 6 4 2 5 2 2" xfId="33619" xr:uid="{00000000-0005-0000-0000-000053830000}"/>
    <cellStyle name="표준 6 4 2 5 3" xfId="33620" xr:uid="{00000000-0005-0000-0000-000054830000}"/>
    <cellStyle name="표준 6 4 2 6" xfId="33621" xr:uid="{00000000-0005-0000-0000-000055830000}"/>
    <cellStyle name="표준 6 4 2 6 2" xfId="33622" xr:uid="{00000000-0005-0000-0000-000056830000}"/>
    <cellStyle name="표준 6 4 2 6 2 2" xfId="33623" xr:uid="{00000000-0005-0000-0000-000057830000}"/>
    <cellStyle name="표준 6 4 2 6 3" xfId="33624" xr:uid="{00000000-0005-0000-0000-000058830000}"/>
    <cellStyle name="표준 6 4 2 7" xfId="33625" xr:uid="{00000000-0005-0000-0000-000059830000}"/>
    <cellStyle name="표준 6 4 2 7 2" xfId="33626" xr:uid="{00000000-0005-0000-0000-00005A830000}"/>
    <cellStyle name="표준 6 4 2 7 2 2" xfId="33627" xr:uid="{00000000-0005-0000-0000-00005B830000}"/>
    <cellStyle name="표준 6 4 2 7 3" xfId="33628" xr:uid="{00000000-0005-0000-0000-00005C830000}"/>
    <cellStyle name="표준 6 4 2 8" xfId="33629" xr:uid="{00000000-0005-0000-0000-00005D830000}"/>
    <cellStyle name="표준 6 4 2 8 2" xfId="33630" xr:uid="{00000000-0005-0000-0000-00005E830000}"/>
    <cellStyle name="표준 6 4 2 8 2 2" xfId="33631" xr:uid="{00000000-0005-0000-0000-00005F830000}"/>
    <cellStyle name="표준 6 4 2 8 3" xfId="33632" xr:uid="{00000000-0005-0000-0000-000060830000}"/>
    <cellStyle name="표준 6 4 2 9" xfId="33633" xr:uid="{00000000-0005-0000-0000-000061830000}"/>
    <cellStyle name="표준 6 4 2 9 2" xfId="33634" xr:uid="{00000000-0005-0000-0000-000062830000}"/>
    <cellStyle name="표준 6 4 3" xfId="33635" xr:uid="{00000000-0005-0000-0000-000063830000}"/>
    <cellStyle name="표준 6 4 3 10" xfId="33636" xr:uid="{00000000-0005-0000-0000-000064830000}"/>
    <cellStyle name="표준 6 4 3 2" xfId="33637" xr:uid="{00000000-0005-0000-0000-000065830000}"/>
    <cellStyle name="표준 6 4 3 2 2" xfId="33638" xr:uid="{00000000-0005-0000-0000-000066830000}"/>
    <cellStyle name="표준 6 4 3 2 2 2" xfId="33639" xr:uid="{00000000-0005-0000-0000-000067830000}"/>
    <cellStyle name="표준 6 4 3 2 2 2 2" xfId="33640" xr:uid="{00000000-0005-0000-0000-000068830000}"/>
    <cellStyle name="표준 6 4 3 2 2 2 2 2" xfId="33641" xr:uid="{00000000-0005-0000-0000-000069830000}"/>
    <cellStyle name="표준 6 4 3 2 2 2 3" xfId="33642" xr:uid="{00000000-0005-0000-0000-00006A830000}"/>
    <cellStyle name="표준 6 4 3 2 2 3" xfId="33643" xr:uid="{00000000-0005-0000-0000-00006B830000}"/>
    <cellStyle name="표준 6 4 3 2 2 3 2" xfId="33644" xr:uid="{00000000-0005-0000-0000-00006C830000}"/>
    <cellStyle name="표준 6 4 3 2 2 3 2 2" xfId="33645" xr:uid="{00000000-0005-0000-0000-00006D830000}"/>
    <cellStyle name="표준 6 4 3 2 2 3 3" xfId="33646" xr:uid="{00000000-0005-0000-0000-00006E830000}"/>
    <cellStyle name="표준 6 4 3 2 2 4" xfId="33647" xr:uid="{00000000-0005-0000-0000-00006F830000}"/>
    <cellStyle name="표준 6 4 3 2 2 4 2" xfId="33648" xr:uid="{00000000-0005-0000-0000-000070830000}"/>
    <cellStyle name="표준 6 4 3 2 2 4 2 2" xfId="33649" xr:uid="{00000000-0005-0000-0000-000071830000}"/>
    <cellStyle name="표준 6 4 3 2 2 4 3" xfId="33650" xr:uid="{00000000-0005-0000-0000-000072830000}"/>
    <cellStyle name="표준 6 4 3 2 2 5" xfId="33651" xr:uid="{00000000-0005-0000-0000-000073830000}"/>
    <cellStyle name="표준 6 4 3 2 2 5 2" xfId="33652" xr:uid="{00000000-0005-0000-0000-000074830000}"/>
    <cellStyle name="표준 6 4 3 2 2 6" xfId="33653" xr:uid="{00000000-0005-0000-0000-000075830000}"/>
    <cellStyle name="표준 6 4 3 2 3" xfId="33654" xr:uid="{00000000-0005-0000-0000-000076830000}"/>
    <cellStyle name="표준 6 4 3 2 3 2" xfId="33655" xr:uid="{00000000-0005-0000-0000-000077830000}"/>
    <cellStyle name="표준 6 4 3 2 3 2 2" xfId="33656" xr:uid="{00000000-0005-0000-0000-000078830000}"/>
    <cellStyle name="표준 6 4 3 2 3 3" xfId="33657" xr:uid="{00000000-0005-0000-0000-000079830000}"/>
    <cellStyle name="표준 6 4 3 2 4" xfId="33658" xr:uid="{00000000-0005-0000-0000-00007A830000}"/>
    <cellStyle name="표준 6 4 3 2 4 2" xfId="33659" xr:uid="{00000000-0005-0000-0000-00007B830000}"/>
    <cellStyle name="표준 6 4 3 2 4 2 2" xfId="33660" xr:uid="{00000000-0005-0000-0000-00007C830000}"/>
    <cellStyle name="표준 6 4 3 2 4 3" xfId="33661" xr:uid="{00000000-0005-0000-0000-00007D830000}"/>
    <cellStyle name="표준 6 4 3 2 5" xfId="33662" xr:uid="{00000000-0005-0000-0000-00007E830000}"/>
    <cellStyle name="표준 6 4 3 2 5 2" xfId="33663" xr:uid="{00000000-0005-0000-0000-00007F830000}"/>
    <cellStyle name="표준 6 4 3 2 5 2 2" xfId="33664" xr:uid="{00000000-0005-0000-0000-000080830000}"/>
    <cellStyle name="표준 6 4 3 2 5 3" xfId="33665" xr:uid="{00000000-0005-0000-0000-000081830000}"/>
    <cellStyle name="표준 6 4 3 2 6" xfId="33666" xr:uid="{00000000-0005-0000-0000-000082830000}"/>
    <cellStyle name="표준 6 4 3 2 6 2" xfId="33667" xr:uid="{00000000-0005-0000-0000-000083830000}"/>
    <cellStyle name="표준 6 4 3 2 7" xfId="33668" xr:uid="{00000000-0005-0000-0000-000084830000}"/>
    <cellStyle name="표준 6 4 3 2 8" xfId="33669" xr:uid="{00000000-0005-0000-0000-000085830000}"/>
    <cellStyle name="표준 6 4 3 3" xfId="33670" xr:uid="{00000000-0005-0000-0000-000086830000}"/>
    <cellStyle name="표준 6 4 3 3 2" xfId="33671" xr:uid="{00000000-0005-0000-0000-000087830000}"/>
    <cellStyle name="표준 6 4 3 3 2 2" xfId="33672" xr:uid="{00000000-0005-0000-0000-000088830000}"/>
    <cellStyle name="표준 6 4 3 3 2 2 2" xfId="33673" xr:uid="{00000000-0005-0000-0000-000089830000}"/>
    <cellStyle name="표준 6 4 3 3 2 3" xfId="33674" xr:uid="{00000000-0005-0000-0000-00008A830000}"/>
    <cellStyle name="표준 6 4 3 3 3" xfId="33675" xr:uid="{00000000-0005-0000-0000-00008B830000}"/>
    <cellStyle name="표준 6 4 3 3 3 2" xfId="33676" xr:uid="{00000000-0005-0000-0000-00008C830000}"/>
    <cellStyle name="표준 6 4 3 3 3 2 2" xfId="33677" xr:uid="{00000000-0005-0000-0000-00008D830000}"/>
    <cellStyle name="표준 6 4 3 3 3 3" xfId="33678" xr:uid="{00000000-0005-0000-0000-00008E830000}"/>
    <cellStyle name="표준 6 4 3 3 4" xfId="33679" xr:uid="{00000000-0005-0000-0000-00008F830000}"/>
    <cellStyle name="표준 6 4 3 3 4 2" xfId="33680" xr:uid="{00000000-0005-0000-0000-000090830000}"/>
    <cellStyle name="표준 6 4 3 3 4 2 2" xfId="33681" xr:uid="{00000000-0005-0000-0000-000091830000}"/>
    <cellStyle name="표준 6 4 3 3 4 3" xfId="33682" xr:uid="{00000000-0005-0000-0000-000092830000}"/>
    <cellStyle name="표준 6 4 3 3 5" xfId="33683" xr:uid="{00000000-0005-0000-0000-000093830000}"/>
    <cellStyle name="표준 6 4 3 3 5 2" xfId="33684" xr:uid="{00000000-0005-0000-0000-000094830000}"/>
    <cellStyle name="표준 6 4 3 3 6" xfId="33685" xr:uid="{00000000-0005-0000-0000-000095830000}"/>
    <cellStyle name="표준 6 4 3 4" xfId="33686" xr:uid="{00000000-0005-0000-0000-000096830000}"/>
    <cellStyle name="표준 6 4 3 4 2" xfId="33687" xr:uid="{00000000-0005-0000-0000-000097830000}"/>
    <cellStyle name="표준 6 4 3 4 2 2" xfId="33688" xr:uid="{00000000-0005-0000-0000-000098830000}"/>
    <cellStyle name="표준 6 4 3 4 3" xfId="33689" xr:uid="{00000000-0005-0000-0000-000099830000}"/>
    <cellStyle name="표준 6 4 3 5" xfId="33690" xr:uid="{00000000-0005-0000-0000-00009A830000}"/>
    <cellStyle name="표준 6 4 3 5 2" xfId="33691" xr:uid="{00000000-0005-0000-0000-00009B830000}"/>
    <cellStyle name="표준 6 4 3 5 2 2" xfId="33692" xr:uid="{00000000-0005-0000-0000-00009C830000}"/>
    <cellStyle name="표준 6 4 3 5 3" xfId="33693" xr:uid="{00000000-0005-0000-0000-00009D830000}"/>
    <cellStyle name="표준 6 4 3 6" xfId="33694" xr:uid="{00000000-0005-0000-0000-00009E830000}"/>
    <cellStyle name="표준 6 4 3 6 2" xfId="33695" xr:uid="{00000000-0005-0000-0000-00009F830000}"/>
    <cellStyle name="표준 6 4 3 6 2 2" xfId="33696" xr:uid="{00000000-0005-0000-0000-0000A0830000}"/>
    <cellStyle name="표준 6 4 3 6 3" xfId="33697" xr:uid="{00000000-0005-0000-0000-0000A1830000}"/>
    <cellStyle name="표준 6 4 3 7" xfId="33698" xr:uid="{00000000-0005-0000-0000-0000A2830000}"/>
    <cellStyle name="표준 6 4 3 7 2" xfId="33699" xr:uid="{00000000-0005-0000-0000-0000A3830000}"/>
    <cellStyle name="표준 6 4 3 7 2 2" xfId="33700" xr:uid="{00000000-0005-0000-0000-0000A4830000}"/>
    <cellStyle name="표준 6 4 3 7 3" xfId="33701" xr:uid="{00000000-0005-0000-0000-0000A5830000}"/>
    <cellStyle name="표준 6 4 3 8" xfId="33702" xr:uid="{00000000-0005-0000-0000-0000A6830000}"/>
    <cellStyle name="표준 6 4 3 8 2" xfId="33703" xr:uid="{00000000-0005-0000-0000-0000A7830000}"/>
    <cellStyle name="표준 6 4 3 9" xfId="33704" xr:uid="{00000000-0005-0000-0000-0000A8830000}"/>
    <cellStyle name="표준 6 4 4" xfId="33705" xr:uid="{00000000-0005-0000-0000-0000A9830000}"/>
    <cellStyle name="표준 6 4 4 2" xfId="33706" xr:uid="{00000000-0005-0000-0000-0000AA830000}"/>
    <cellStyle name="표준 6 4 4 2 2" xfId="33707" xr:uid="{00000000-0005-0000-0000-0000AB830000}"/>
    <cellStyle name="표준 6 4 4 2 2 2" xfId="33708" xr:uid="{00000000-0005-0000-0000-0000AC830000}"/>
    <cellStyle name="표준 6 4 4 2 2 2 2" xfId="33709" xr:uid="{00000000-0005-0000-0000-0000AD830000}"/>
    <cellStyle name="표준 6 4 4 2 2 3" xfId="33710" xr:uid="{00000000-0005-0000-0000-0000AE830000}"/>
    <cellStyle name="표준 6 4 4 2 3" xfId="33711" xr:uid="{00000000-0005-0000-0000-0000AF830000}"/>
    <cellStyle name="표준 6 4 4 2 3 2" xfId="33712" xr:uid="{00000000-0005-0000-0000-0000B0830000}"/>
    <cellStyle name="표준 6 4 4 2 3 2 2" xfId="33713" xr:uid="{00000000-0005-0000-0000-0000B1830000}"/>
    <cellStyle name="표준 6 4 4 2 3 3" xfId="33714" xr:uid="{00000000-0005-0000-0000-0000B2830000}"/>
    <cellStyle name="표준 6 4 4 2 4" xfId="33715" xr:uid="{00000000-0005-0000-0000-0000B3830000}"/>
    <cellStyle name="표준 6 4 4 2 4 2" xfId="33716" xr:uid="{00000000-0005-0000-0000-0000B4830000}"/>
    <cellStyle name="표준 6 4 4 2 4 2 2" xfId="33717" xr:uid="{00000000-0005-0000-0000-0000B5830000}"/>
    <cellStyle name="표준 6 4 4 2 4 3" xfId="33718" xr:uid="{00000000-0005-0000-0000-0000B6830000}"/>
    <cellStyle name="표준 6 4 4 2 5" xfId="33719" xr:uid="{00000000-0005-0000-0000-0000B7830000}"/>
    <cellStyle name="표준 6 4 4 2 5 2" xfId="33720" xr:uid="{00000000-0005-0000-0000-0000B8830000}"/>
    <cellStyle name="표준 6 4 4 2 6" xfId="33721" xr:uid="{00000000-0005-0000-0000-0000B9830000}"/>
    <cellStyle name="표준 6 4 4 3" xfId="33722" xr:uid="{00000000-0005-0000-0000-0000BA830000}"/>
    <cellStyle name="표준 6 4 4 3 2" xfId="33723" xr:uid="{00000000-0005-0000-0000-0000BB830000}"/>
    <cellStyle name="표준 6 4 4 3 2 2" xfId="33724" xr:uid="{00000000-0005-0000-0000-0000BC830000}"/>
    <cellStyle name="표준 6 4 4 3 3" xfId="33725" xr:uid="{00000000-0005-0000-0000-0000BD830000}"/>
    <cellStyle name="표준 6 4 4 4" xfId="33726" xr:uid="{00000000-0005-0000-0000-0000BE830000}"/>
    <cellStyle name="표준 6 4 4 4 2" xfId="33727" xr:uid="{00000000-0005-0000-0000-0000BF830000}"/>
    <cellStyle name="표준 6 4 4 4 2 2" xfId="33728" xr:uid="{00000000-0005-0000-0000-0000C0830000}"/>
    <cellStyle name="표준 6 4 4 4 3" xfId="33729" xr:uid="{00000000-0005-0000-0000-0000C1830000}"/>
    <cellStyle name="표준 6 4 4 5" xfId="33730" xr:uid="{00000000-0005-0000-0000-0000C2830000}"/>
    <cellStyle name="표준 6 4 4 5 2" xfId="33731" xr:uid="{00000000-0005-0000-0000-0000C3830000}"/>
    <cellStyle name="표준 6 4 4 5 2 2" xfId="33732" xr:uid="{00000000-0005-0000-0000-0000C4830000}"/>
    <cellStyle name="표준 6 4 4 5 3" xfId="33733" xr:uid="{00000000-0005-0000-0000-0000C5830000}"/>
    <cellStyle name="표준 6 4 4 6" xfId="33734" xr:uid="{00000000-0005-0000-0000-0000C6830000}"/>
    <cellStyle name="표준 6 4 4 6 2" xfId="33735" xr:uid="{00000000-0005-0000-0000-0000C7830000}"/>
    <cellStyle name="표준 6 4 4 7" xfId="33736" xr:uid="{00000000-0005-0000-0000-0000C8830000}"/>
    <cellStyle name="표준 6 4 4 8" xfId="33737" xr:uid="{00000000-0005-0000-0000-0000C9830000}"/>
    <cellStyle name="표준 6 4 5" xfId="33738" xr:uid="{00000000-0005-0000-0000-0000CA830000}"/>
    <cellStyle name="표준 6 4 5 2" xfId="33739" xr:uid="{00000000-0005-0000-0000-0000CB830000}"/>
    <cellStyle name="표준 6 4 5 2 2" xfId="33740" xr:uid="{00000000-0005-0000-0000-0000CC830000}"/>
    <cellStyle name="표준 6 4 5 2 2 2" xfId="33741" xr:uid="{00000000-0005-0000-0000-0000CD830000}"/>
    <cellStyle name="표준 6 4 5 2 3" xfId="33742" xr:uid="{00000000-0005-0000-0000-0000CE830000}"/>
    <cellStyle name="표준 6 4 5 3" xfId="33743" xr:uid="{00000000-0005-0000-0000-0000CF830000}"/>
    <cellStyle name="표준 6 4 5 3 2" xfId="33744" xr:uid="{00000000-0005-0000-0000-0000D0830000}"/>
    <cellStyle name="표준 6 4 5 3 2 2" xfId="33745" xr:uid="{00000000-0005-0000-0000-0000D1830000}"/>
    <cellStyle name="표준 6 4 5 3 3" xfId="33746" xr:uid="{00000000-0005-0000-0000-0000D2830000}"/>
    <cellStyle name="표준 6 4 5 4" xfId="33747" xr:uid="{00000000-0005-0000-0000-0000D3830000}"/>
    <cellStyle name="표준 6 4 5 4 2" xfId="33748" xr:uid="{00000000-0005-0000-0000-0000D4830000}"/>
    <cellStyle name="표준 6 4 5 4 2 2" xfId="33749" xr:uid="{00000000-0005-0000-0000-0000D5830000}"/>
    <cellStyle name="표준 6 4 5 4 3" xfId="33750" xr:uid="{00000000-0005-0000-0000-0000D6830000}"/>
    <cellStyle name="표준 6 4 5 5" xfId="33751" xr:uid="{00000000-0005-0000-0000-0000D7830000}"/>
    <cellStyle name="표준 6 4 5 5 2" xfId="33752" xr:uid="{00000000-0005-0000-0000-0000D8830000}"/>
    <cellStyle name="표준 6 4 5 6" xfId="33753" xr:uid="{00000000-0005-0000-0000-0000D9830000}"/>
    <cellStyle name="표준 6 4 6" xfId="33754" xr:uid="{00000000-0005-0000-0000-0000DA830000}"/>
    <cellStyle name="표준 6 4 6 2" xfId="33755" xr:uid="{00000000-0005-0000-0000-0000DB830000}"/>
    <cellStyle name="표준 6 4 6 2 2" xfId="33756" xr:uid="{00000000-0005-0000-0000-0000DC830000}"/>
    <cellStyle name="표준 6 4 6 2 2 2" xfId="33757" xr:uid="{00000000-0005-0000-0000-0000DD830000}"/>
    <cellStyle name="표준 6 4 6 2 3" xfId="33758" xr:uid="{00000000-0005-0000-0000-0000DE830000}"/>
    <cellStyle name="표준 6 4 6 3" xfId="33759" xr:uid="{00000000-0005-0000-0000-0000DF830000}"/>
    <cellStyle name="표준 6 4 6 3 2" xfId="33760" xr:uid="{00000000-0005-0000-0000-0000E0830000}"/>
    <cellStyle name="표준 6 4 6 3 2 2" xfId="33761" xr:uid="{00000000-0005-0000-0000-0000E1830000}"/>
    <cellStyle name="표준 6 4 6 3 3" xfId="33762" xr:uid="{00000000-0005-0000-0000-0000E2830000}"/>
    <cellStyle name="표준 6 4 6 4" xfId="33763" xr:uid="{00000000-0005-0000-0000-0000E3830000}"/>
    <cellStyle name="표준 6 4 6 4 2" xfId="33764" xr:uid="{00000000-0005-0000-0000-0000E4830000}"/>
    <cellStyle name="표준 6 4 6 4 2 2" xfId="33765" xr:uid="{00000000-0005-0000-0000-0000E5830000}"/>
    <cellStyle name="표준 6 4 6 4 3" xfId="33766" xr:uid="{00000000-0005-0000-0000-0000E6830000}"/>
    <cellStyle name="표준 6 4 6 5" xfId="33767" xr:uid="{00000000-0005-0000-0000-0000E7830000}"/>
    <cellStyle name="표준 6 4 6 5 2" xfId="33768" xr:uid="{00000000-0005-0000-0000-0000E8830000}"/>
    <cellStyle name="표준 6 4 6 6" xfId="33769" xr:uid="{00000000-0005-0000-0000-0000E9830000}"/>
    <cellStyle name="표준 6 4 7" xfId="33770" xr:uid="{00000000-0005-0000-0000-0000EA830000}"/>
    <cellStyle name="표준 6 4 7 2" xfId="33771" xr:uid="{00000000-0005-0000-0000-0000EB830000}"/>
    <cellStyle name="표준 6 4 7 2 2" xfId="33772" xr:uid="{00000000-0005-0000-0000-0000EC830000}"/>
    <cellStyle name="표준 6 4 7 3" xfId="33773" xr:uid="{00000000-0005-0000-0000-0000ED830000}"/>
    <cellStyle name="표준 6 4 8" xfId="33774" xr:uid="{00000000-0005-0000-0000-0000EE830000}"/>
    <cellStyle name="표준 6 4 8 2" xfId="33775" xr:uid="{00000000-0005-0000-0000-0000EF830000}"/>
    <cellStyle name="표준 6 4 8 2 2" xfId="33776" xr:uid="{00000000-0005-0000-0000-0000F0830000}"/>
    <cellStyle name="표준 6 4 8 3" xfId="33777" xr:uid="{00000000-0005-0000-0000-0000F1830000}"/>
    <cellStyle name="표준 6 4 9" xfId="33778" xr:uid="{00000000-0005-0000-0000-0000F2830000}"/>
    <cellStyle name="표준 6 4 9 2" xfId="33779" xr:uid="{00000000-0005-0000-0000-0000F3830000}"/>
    <cellStyle name="표준 6 4 9 2 2" xfId="33780" xr:uid="{00000000-0005-0000-0000-0000F4830000}"/>
    <cellStyle name="표준 6 4 9 3" xfId="33781" xr:uid="{00000000-0005-0000-0000-0000F5830000}"/>
    <cellStyle name="표준 6 5" xfId="33782" xr:uid="{00000000-0005-0000-0000-0000F6830000}"/>
    <cellStyle name="표준 6 5 10" xfId="33783" xr:uid="{00000000-0005-0000-0000-0000F7830000}"/>
    <cellStyle name="표준 6 5 10 2" xfId="33784" xr:uid="{00000000-0005-0000-0000-0000F8830000}"/>
    <cellStyle name="표준 6 5 11" xfId="33785" xr:uid="{00000000-0005-0000-0000-0000F9830000}"/>
    <cellStyle name="표준 6 5 12" xfId="33786" xr:uid="{00000000-0005-0000-0000-0000FA830000}"/>
    <cellStyle name="표준 6 5 2" xfId="33787" xr:uid="{00000000-0005-0000-0000-0000FB830000}"/>
    <cellStyle name="표준 6 5 2 2" xfId="33788" xr:uid="{00000000-0005-0000-0000-0000FC830000}"/>
    <cellStyle name="표준 6 5 2 2 2" xfId="33789" xr:uid="{00000000-0005-0000-0000-0000FD830000}"/>
    <cellStyle name="표준 6 5 2 2 2 2" xfId="33790" xr:uid="{00000000-0005-0000-0000-0000FE830000}"/>
    <cellStyle name="표준 6 5 2 2 2 2 2" xfId="33791" xr:uid="{00000000-0005-0000-0000-0000FF830000}"/>
    <cellStyle name="표준 6 5 2 2 2 3" xfId="33792" xr:uid="{00000000-0005-0000-0000-000000840000}"/>
    <cellStyle name="표준 6 5 2 2 3" xfId="33793" xr:uid="{00000000-0005-0000-0000-000001840000}"/>
    <cellStyle name="표준 6 5 2 2 3 2" xfId="33794" xr:uid="{00000000-0005-0000-0000-000002840000}"/>
    <cellStyle name="표준 6 5 2 2 3 2 2" xfId="33795" xr:uid="{00000000-0005-0000-0000-000003840000}"/>
    <cellStyle name="표준 6 5 2 2 3 3" xfId="33796" xr:uid="{00000000-0005-0000-0000-000004840000}"/>
    <cellStyle name="표준 6 5 2 2 4" xfId="33797" xr:uid="{00000000-0005-0000-0000-000005840000}"/>
    <cellStyle name="표준 6 5 2 2 4 2" xfId="33798" xr:uid="{00000000-0005-0000-0000-000006840000}"/>
    <cellStyle name="표준 6 5 2 2 4 2 2" xfId="33799" xr:uid="{00000000-0005-0000-0000-000007840000}"/>
    <cellStyle name="표준 6 5 2 2 4 3" xfId="33800" xr:uid="{00000000-0005-0000-0000-000008840000}"/>
    <cellStyle name="표준 6 5 2 2 5" xfId="33801" xr:uid="{00000000-0005-0000-0000-000009840000}"/>
    <cellStyle name="표준 6 5 2 2 5 2" xfId="33802" xr:uid="{00000000-0005-0000-0000-00000A840000}"/>
    <cellStyle name="표준 6 5 2 2 6" xfId="33803" xr:uid="{00000000-0005-0000-0000-00000B840000}"/>
    <cellStyle name="표준 6 5 2 3" xfId="33804" xr:uid="{00000000-0005-0000-0000-00000C840000}"/>
    <cellStyle name="표준 6 5 2 3 2" xfId="33805" xr:uid="{00000000-0005-0000-0000-00000D840000}"/>
    <cellStyle name="표준 6 5 2 3 2 2" xfId="33806" xr:uid="{00000000-0005-0000-0000-00000E840000}"/>
    <cellStyle name="표준 6 5 2 3 3" xfId="33807" xr:uid="{00000000-0005-0000-0000-00000F840000}"/>
    <cellStyle name="표준 6 5 2 4" xfId="33808" xr:uid="{00000000-0005-0000-0000-000010840000}"/>
    <cellStyle name="표준 6 5 2 4 2" xfId="33809" xr:uid="{00000000-0005-0000-0000-000011840000}"/>
    <cellStyle name="표준 6 5 2 4 2 2" xfId="33810" xr:uid="{00000000-0005-0000-0000-000012840000}"/>
    <cellStyle name="표준 6 5 2 4 3" xfId="33811" xr:uid="{00000000-0005-0000-0000-000013840000}"/>
    <cellStyle name="표준 6 5 2 5" xfId="33812" xr:uid="{00000000-0005-0000-0000-000014840000}"/>
    <cellStyle name="표준 6 5 2 5 2" xfId="33813" xr:uid="{00000000-0005-0000-0000-000015840000}"/>
    <cellStyle name="표준 6 5 2 5 2 2" xfId="33814" xr:uid="{00000000-0005-0000-0000-000016840000}"/>
    <cellStyle name="표준 6 5 2 5 3" xfId="33815" xr:uid="{00000000-0005-0000-0000-000017840000}"/>
    <cellStyle name="표준 6 5 2 6" xfId="33816" xr:uid="{00000000-0005-0000-0000-000018840000}"/>
    <cellStyle name="표준 6 5 2 6 2" xfId="33817" xr:uid="{00000000-0005-0000-0000-000019840000}"/>
    <cellStyle name="표준 6 5 2 6 2 2" xfId="33818" xr:uid="{00000000-0005-0000-0000-00001A840000}"/>
    <cellStyle name="표준 6 5 2 6 3" xfId="33819" xr:uid="{00000000-0005-0000-0000-00001B840000}"/>
    <cellStyle name="표준 6 5 2 7" xfId="33820" xr:uid="{00000000-0005-0000-0000-00001C840000}"/>
    <cellStyle name="표준 6 5 2 7 2" xfId="33821" xr:uid="{00000000-0005-0000-0000-00001D840000}"/>
    <cellStyle name="표준 6 5 2 8" xfId="33822" xr:uid="{00000000-0005-0000-0000-00001E840000}"/>
    <cellStyle name="표준 6 5 2 9" xfId="33823" xr:uid="{00000000-0005-0000-0000-00001F840000}"/>
    <cellStyle name="표준 6 5 3" xfId="33824" xr:uid="{00000000-0005-0000-0000-000020840000}"/>
    <cellStyle name="표준 6 5 3 2" xfId="33825" xr:uid="{00000000-0005-0000-0000-000021840000}"/>
    <cellStyle name="표준 6 5 3 2 2" xfId="33826" xr:uid="{00000000-0005-0000-0000-000022840000}"/>
    <cellStyle name="표준 6 5 3 2 2 2" xfId="33827" xr:uid="{00000000-0005-0000-0000-000023840000}"/>
    <cellStyle name="표준 6 5 3 2 2 2 2" xfId="33828" xr:uid="{00000000-0005-0000-0000-000024840000}"/>
    <cellStyle name="표준 6 5 3 2 2 3" xfId="33829" xr:uid="{00000000-0005-0000-0000-000025840000}"/>
    <cellStyle name="표준 6 5 3 2 3" xfId="33830" xr:uid="{00000000-0005-0000-0000-000026840000}"/>
    <cellStyle name="표준 6 5 3 2 3 2" xfId="33831" xr:uid="{00000000-0005-0000-0000-000027840000}"/>
    <cellStyle name="표준 6 5 3 2 3 2 2" xfId="33832" xr:uid="{00000000-0005-0000-0000-000028840000}"/>
    <cellStyle name="표준 6 5 3 2 3 3" xfId="33833" xr:uid="{00000000-0005-0000-0000-000029840000}"/>
    <cellStyle name="표준 6 5 3 2 4" xfId="33834" xr:uid="{00000000-0005-0000-0000-00002A840000}"/>
    <cellStyle name="표준 6 5 3 2 4 2" xfId="33835" xr:uid="{00000000-0005-0000-0000-00002B840000}"/>
    <cellStyle name="표준 6 5 3 2 4 2 2" xfId="33836" xr:uid="{00000000-0005-0000-0000-00002C840000}"/>
    <cellStyle name="표준 6 5 3 2 4 3" xfId="33837" xr:uid="{00000000-0005-0000-0000-00002D840000}"/>
    <cellStyle name="표준 6 5 3 2 5" xfId="33838" xr:uid="{00000000-0005-0000-0000-00002E840000}"/>
    <cellStyle name="표준 6 5 3 2 5 2" xfId="33839" xr:uid="{00000000-0005-0000-0000-00002F840000}"/>
    <cellStyle name="표준 6 5 3 2 6" xfId="33840" xr:uid="{00000000-0005-0000-0000-000030840000}"/>
    <cellStyle name="표준 6 5 3 3" xfId="33841" xr:uid="{00000000-0005-0000-0000-000031840000}"/>
    <cellStyle name="표준 6 5 3 3 2" xfId="33842" xr:uid="{00000000-0005-0000-0000-000032840000}"/>
    <cellStyle name="표준 6 5 3 3 2 2" xfId="33843" xr:uid="{00000000-0005-0000-0000-000033840000}"/>
    <cellStyle name="표준 6 5 3 3 3" xfId="33844" xr:uid="{00000000-0005-0000-0000-000034840000}"/>
    <cellStyle name="표준 6 5 3 4" xfId="33845" xr:uid="{00000000-0005-0000-0000-000035840000}"/>
    <cellStyle name="표준 6 5 3 4 2" xfId="33846" xr:uid="{00000000-0005-0000-0000-000036840000}"/>
    <cellStyle name="표준 6 5 3 4 2 2" xfId="33847" xr:uid="{00000000-0005-0000-0000-000037840000}"/>
    <cellStyle name="표준 6 5 3 4 3" xfId="33848" xr:uid="{00000000-0005-0000-0000-000038840000}"/>
    <cellStyle name="표준 6 5 3 5" xfId="33849" xr:uid="{00000000-0005-0000-0000-000039840000}"/>
    <cellStyle name="표준 6 5 3 5 2" xfId="33850" xr:uid="{00000000-0005-0000-0000-00003A840000}"/>
    <cellStyle name="표준 6 5 3 5 2 2" xfId="33851" xr:uid="{00000000-0005-0000-0000-00003B840000}"/>
    <cellStyle name="표준 6 5 3 5 3" xfId="33852" xr:uid="{00000000-0005-0000-0000-00003C840000}"/>
    <cellStyle name="표준 6 5 3 6" xfId="33853" xr:uid="{00000000-0005-0000-0000-00003D840000}"/>
    <cellStyle name="표준 6 5 3 6 2" xfId="33854" xr:uid="{00000000-0005-0000-0000-00003E840000}"/>
    <cellStyle name="표준 6 5 3 7" xfId="33855" xr:uid="{00000000-0005-0000-0000-00003F840000}"/>
    <cellStyle name="표준 6 5 3 8" xfId="33856" xr:uid="{00000000-0005-0000-0000-000040840000}"/>
    <cellStyle name="표준 6 5 4" xfId="33857" xr:uid="{00000000-0005-0000-0000-000041840000}"/>
    <cellStyle name="표준 6 5 4 2" xfId="33858" xr:uid="{00000000-0005-0000-0000-000042840000}"/>
    <cellStyle name="표준 6 5 4 2 2" xfId="33859" xr:uid="{00000000-0005-0000-0000-000043840000}"/>
    <cellStyle name="표준 6 5 4 2 2 2" xfId="33860" xr:uid="{00000000-0005-0000-0000-000044840000}"/>
    <cellStyle name="표준 6 5 4 2 3" xfId="33861" xr:uid="{00000000-0005-0000-0000-000045840000}"/>
    <cellStyle name="표준 6 5 4 3" xfId="33862" xr:uid="{00000000-0005-0000-0000-000046840000}"/>
    <cellStyle name="표준 6 5 4 3 2" xfId="33863" xr:uid="{00000000-0005-0000-0000-000047840000}"/>
    <cellStyle name="표준 6 5 4 3 2 2" xfId="33864" xr:uid="{00000000-0005-0000-0000-000048840000}"/>
    <cellStyle name="표준 6 5 4 3 3" xfId="33865" xr:uid="{00000000-0005-0000-0000-000049840000}"/>
    <cellStyle name="표준 6 5 4 4" xfId="33866" xr:uid="{00000000-0005-0000-0000-00004A840000}"/>
    <cellStyle name="표준 6 5 4 4 2" xfId="33867" xr:uid="{00000000-0005-0000-0000-00004B840000}"/>
    <cellStyle name="표준 6 5 4 4 2 2" xfId="33868" xr:uid="{00000000-0005-0000-0000-00004C840000}"/>
    <cellStyle name="표준 6 5 4 4 3" xfId="33869" xr:uid="{00000000-0005-0000-0000-00004D840000}"/>
    <cellStyle name="표준 6 5 4 5" xfId="33870" xr:uid="{00000000-0005-0000-0000-00004E840000}"/>
    <cellStyle name="표준 6 5 4 5 2" xfId="33871" xr:uid="{00000000-0005-0000-0000-00004F840000}"/>
    <cellStyle name="표준 6 5 4 6" xfId="33872" xr:uid="{00000000-0005-0000-0000-000050840000}"/>
    <cellStyle name="표준 6 5 5" xfId="33873" xr:uid="{00000000-0005-0000-0000-000051840000}"/>
    <cellStyle name="표준 6 5 5 2" xfId="33874" xr:uid="{00000000-0005-0000-0000-000052840000}"/>
    <cellStyle name="표준 6 5 5 2 2" xfId="33875" xr:uid="{00000000-0005-0000-0000-000053840000}"/>
    <cellStyle name="표준 6 5 5 2 2 2" xfId="33876" xr:uid="{00000000-0005-0000-0000-000054840000}"/>
    <cellStyle name="표준 6 5 5 2 3" xfId="33877" xr:uid="{00000000-0005-0000-0000-000055840000}"/>
    <cellStyle name="표준 6 5 5 3" xfId="33878" xr:uid="{00000000-0005-0000-0000-000056840000}"/>
    <cellStyle name="표준 6 5 5 3 2" xfId="33879" xr:uid="{00000000-0005-0000-0000-000057840000}"/>
    <cellStyle name="표준 6 5 5 3 2 2" xfId="33880" xr:uid="{00000000-0005-0000-0000-000058840000}"/>
    <cellStyle name="표준 6 5 5 3 3" xfId="33881" xr:uid="{00000000-0005-0000-0000-000059840000}"/>
    <cellStyle name="표준 6 5 5 4" xfId="33882" xr:uid="{00000000-0005-0000-0000-00005A840000}"/>
    <cellStyle name="표준 6 5 5 4 2" xfId="33883" xr:uid="{00000000-0005-0000-0000-00005B840000}"/>
    <cellStyle name="표준 6 5 5 4 2 2" xfId="33884" xr:uid="{00000000-0005-0000-0000-00005C840000}"/>
    <cellStyle name="표준 6 5 5 4 3" xfId="33885" xr:uid="{00000000-0005-0000-0000-00005D840000}"/>
    <cellStyle name="표준 6 5 5 5" xfId="33886" xr:uid="{00000000-0005-0000-0000-00005E840000}"/>
    <cellStyle name="표준 6 5 5 5 2" xfId="33887" xr:uid="{00000000-0005-0000-0000-00005F840000}"/>
    <cellStyle name="표준 6 5 5 6" xfId="33888" xr:uid="{00000000-0005-0000-0000-000060840000}"/>
    <cellStyle name="표준 6 5 6" xfId="33889" xr:uid="{00000000-0005-0000-0000-000061840000}"/>
    <cellStyle name="표준 6 5 6 2" xfId="33890" xr:uid="{00000000-0005-0000-0000-000062840000}"/>
    <cellStyle name="표준 6 5 6 2 2" xfId="33891" xr:uid="{00000000-0005-0000-0000-000063840000}"/>
    <cellStyle name="표준 6 5 6 3" xfId="33892" xr:uid="{00000000-0005-0000-0000-000064840000}"/>
    <cellStyle name="표준 6 5 7" xfId="33893" xr:uid="{00000000-0005-0000-0000-000065840000}"/>
    <cellStyle name="표준 6 5 7 2" xfId="33894" xr:uid="{00000000-0005-0000-0000-000066840000}"/>
    <cellStyle name="표준 6 5 7 2 2" xfId="33895" xr:uid="{00000000-0005-0000-0000-000067840000}"/>
    <cellStyle name="표준 6 5 7 3" xfId="33896" xr:uid="{00000000-0005-0000-0000-000068840000}"/>
    <cellStyle name="표준 6 5 8" xfId="33897" xr:uid="{00000000-0005-0000-0000-000069840000}"/>
    <cellStyle name="표준 6 5 8 2" xfId="33898" xr:uid="{00000000-0005-0000-0000-00006A840000}"/>
    <cellStyle name="표준 6 5 8 2 2" xfId="33899" xr:uid="{00000000-0005-0000-0000-00006B840000}"/>
    <cellStyle name="표준 6 5 8 3" xfId="33900" xr:uid="{00000000-0005-0000-0000-00006C840000}"/>
    <cellStyle name="표준 6 5 9" xfId="33901" xr:uid="{00000000-0005-0000-0000-00006D840000}"/>
    <cellStyle name="표준 6 5 9 2" xfId="33902" xr:uid="{00000000-0005-0000-0000-00006E840000}"/>
    <cellStyle name="표준 6 5 9 2 2" xfId="33903" xr:uid="{00000000-0005-0000-0000-00006F840000}"/>
    <cellStyle name="표준 6 5 9 3" xfId="33904" xr:uid="{00000000-0005-0000-0000-000070840000}"/>
    <cellStyle name="표준 6 6" xfId="33905" xr:uid="{00000000-0005-0000-0000-000071840000}"/>
    <cellStyle name="표준 6 6 10" xfId="33906" xr:uid="{00000000-0005-0000-0000-000072840000}"/>
    <cellStyle name="표준 6 6 11" xfId="33907" xr:uid="{00000000-0005-0000-0000-000073840000}"/>
    <cellStyle name="표준 6 6 2" xfId="33908" xr:uid="{00000000-0005-0000-0000-000074840000}"/>
    <cellStyle name="표준 6 6 2 2" xfId="33909" xr:uid="{00000000-0005-0000-0000-000075840000}"/>
    <cellStyle name="표준 6 6 2 2 2" xfId="33910" xr:uid="{00000000-0005-0000-0000-000076840000}"/>
    <cellStyle name="표준 6 6 2 2 2 2" xfId="33911" xr:uid="{00000000-0005-0000-0000-000077840000}"/>
    <cellStyle name="표준 6 6 2 2 2 2 2" xfId="33912" xr:uid="{00000000-0005-0000-0000-000078840000}"/>
    <cellStyle name="표준 6 6 2 2 2 3" xfId="33913" xr:uid="{00000000-0005-0000-0000-000079840000}"/>
    <cellStyle name="표준 6 6 2 2 3" xfId="33914" xr:uid="{00000000-0005-0000-0000-00007A840000}"/>
    <cellStyle name="표준 6 6 2 2 3 2" xfId="33915" xr:uid="{00000000-0005-0000-0000-00007B840000}"/>
    <cellStyle name="표준 6 6 2 2 3 2 2" xfId="33916" xr:uid="{00000000-0005-0000-0000-00007C840000}"/>
    <cellStyle name="표준 6 6 2 2 3 3" xfId="33917" xr:uid="{00000000-0005-0000-0000-00007D840000}"/>
    <cellStyle name="표준 6 6 2 2 4" xfId="33918" xr:uid="{00000000-0005-0000-0000-00007E840000}"/>
    <cellStyle name="표준 6 6 2 2 4 2" xfId="33919" xr:uid="{00000000-0005-0000-0000-00007F840000}"/>
    <cellStyle name="표준 6 6 2 2 4 2 2" xfId="33920" xr:uid="{00000000-0005-0000-0000-000080840000}"/>
    <cellStyle name="표준 6 6 2 2 4 3" xfId="33921" xr:uid="{00000000-0005-0000-0000-000081840000}"/>
    <cellStyle name="표준 6 6 2 2 5" xfId="33922" xr:uid="{00000000-0005-0000-0000-000082840000}"/>
    <cellStyle name="표준 6 6 2 2 5 2" xfId="33923" xr:uid="{00000000-0005-0000-0000-000083840000}"/>
    <cellStyle name="표준 6 6 2 2 6" xfId="33924" xr:uid="{00000000-0005-0000-0000-000084840000}"/>
    <cellStyle name="표준 6 6 2 3" xfId="33925" xr:uid="{00000000-0005-0000-0000-000085840000}"/>
    <cellStyle name="표준 6 6 2 3 2" xfId="33926" xr:uid="{00000000-0005-0000-0000-000086840000}"/>
    <cellStyle name="표준 6 6 2 3 2 2" xfId="33927" xr:uid="{00000000-0005-0000-0000-000087840000}"/>
    <cellStyle name="표준 6 6 2 3 3" xfId="33928" xr:uid="{00000000-0005-0000-0000-000088840000}"/>
    <cellStyle name="표준 6 6 2 4" xfId="33929" xr:uid="{00000000-0005-0000-0000-000089840000}"/>
    <cellStyle name="표준 6 6 2 4 2" xfId="33930" xr:uid="{00000000-0005-0000-0000-00008A840000}"/>
    <cellStyle name="표준 6 6 2 4 2 2" xfId="33931" xr:uid="{00000000-0005-0000-0000-00008B840000}"/>
    <cellStyle name="표준 6 6 2 4 3" xfId="33932" xr:uid="{00000000-0005-0000-0000-00008C840000}"/>
    <cellStyle name="표준 6 6 2 5" xfId="33933" xr:uid="{00000000-0005-0000-0000-00008D840000}"/>
    <cellStyle name="표준 6 6 2 5 2" xfId="33934" xr:uid="{00000000-0005-0000-0000-00008E840000}"/>
    <cellStyle name="표준 6 6 2 5 2 2" xfId="33935" xr:uid="{00000000-0005-0000-0000-00008F840000}"/>
    <cellStyle name="표준 6 6 2 5 3" xfId="33936" xr:uid="{00000000-0005-0000-0000-000090840000}"/>
    <cellStyle name="표준 6 6 2 6" xfId="33937" xr:uid="{00000000-0005-0000-0000-000091840000}"/>
    <cellStyle name="표준 6 6 2 6 2" xfId="33938" xr:uid="{00000000-0005-0000-0000-000092840000}"/>
    <cellStyle name="표준 6 6 2 6 2 2" xfId="33939" xr:uid="{00000000-0005-0000-0000-000093840000}"/>
    <cellStyle name="표준 6 6 2 6 3" xfId="33940" xr:uid="{00000000-0005-0000-0000-000094840000}"/>
    <cellStyle name="표준 6 6 2 7" xfId="33941" xr:uid="{00000000-0005-0000-0000-000095840000}"/>
    <cellStyle name="표준 6 6 2 7 2" xfId="33942" xr:uid="{00000000-0005-0000-0000-000096840000}"/>
    <cellStyle name="표준 6 6 2 8" xfId="33943" xr:uid="{00000000-0005-0000-0000-000097840000}"/>
    <cellStyle name="표준 6 6 2 9" xfId="33944" xr:uid="{00000000-0005-0000-0000-000098840000}"/>
    <cellStyle name="표준 6 6 3" xfId="33945" xr:uid="{00000000-0005-0000-0000-000099840000}"/>
    <cellStyle name="표준 6 6 3 2" xfId="33946" xr:uid="{00000000-0005-0000-0000-00009A840000}"/>
    <cellStyle name="표준 6 6 3 2 2" xfId="33947" xr:uid="{00000000-0005-0000-0000-00009B840000}"/>
    <cellStyle name="표준 6 6 3 2 2 2" xfId="33948" xr:uid="{00000000-0005-0000-0000-00009C840000}"/>
    <cellStyle name="표준 6 6 3 2 3" xfId="33949" xr:uid="{00000000-0005-0000-0000-00009D840000}"/>
    <cellStyle name="표준 6 6 3 3" xfId="33950" xr:uid="{00000000-0005-0000-0000-00009E840000}"/>
    <cellStyle name="표준 6 6 3 3 2" xfId="33951" xr:uid="{00000000-0005-0000-0000-00009F840000}"/>
    <cellStyle name="표준 6 6 3 3 2 2" xfId="33952" xr:uid="{00000000-0005-0000-0000-0000A0840000}"/>
    <cellStyle name="표준 6 6 3 3 3" xfId="33953" xr:uid="{00000000-0005-0000-0000-0000A1840000}"/>
    <cellStyle name="표준 6 6 3 4" xfId="33954" xr:uid="{00000000-0005-0000-0000-0000A2840000}"/>
    <cellStyle name="표준 6 6 3 4 2" xfId="33955" xr:uid="{00000000-0005-0000-0000-0000A3840000}"/>
    <cellStyle name="표준 6 6 3 4 2 2" xfId="33956" xr:uid="{00000000-0005-0000-0000-0000A4840000}"/>
    <cellStyle name="표준 6 6 3 4 3" xfId="33957" xr:uid="{00000000-0005-0000-0000-0000A5840000}"/>
    <cellStyle name="표준 6 6 3 5" xfId="33958" xr:uid="{00000000-0005-0000-0000-0000A6840000}"/>
    <cellStyle name="표준 6 6 3 5 2" xfId="33959" xr:uid="{00000000-0005-0000-0000-0000A7840000}"/>
    <cellStyle name="표준 6 6 3 6" xfId="33960" xr:uid="{00000000-0005-0000-0000-0000A8840000}"/>
    <cellStyle name="표준 6 6 4" xfId="33961" xr:uid="{00000000-0005-0000-0000-0000A9840000}"/>
    <cellStyle name="표준 6 6 4 2" xfId="33962" xr:uid="{00000000-0005-0000-0000-0000AA840000}"/>
    <cellStyle name="표준 6 6 4 2 2" xfId="33963" xr:uid="{00000000-0005-0000-0000-0000AB840000}"/>
    <cellStyle name="표준 6 6 4 2 2 2" xfId="33964" xr:uid="{00000000-0005-0000-0000-0000AC840000}"/>
    <cellStyle name="표준 6 6 4 2 3" xfId="33965" xr:uid="{00000000-0005-0000-0000-0000AD840000}"/>
    <cellStyle name="표준 6 6 4 3" xfId="33966" xr:uid="{00000000-0005-0000-0000-0000AE840000}"/>
    <cellStyle name="표준 6 6 4 3 2" xfId="33967" xr:uid="{00000000-0005-0000-0000-0000AF840000}"/>
    <cellStyle name="표준 6 6 4 3 2 2" xfId="33968" xr:uid="{00000000-0005-0000-0000-0000B0840000}"/>
    <cellStyle name="표준 6 6 4 3 3" xfId="33969" xr:uid="{00000000-0005-0000-0000-0000B1840000}"/>
    <cellStyle name="표준 6 6 4 4" xfId="33970" xr:uid="{00000000-0005-0000-0000-0000B2840000}"/>
    <cellStyle name="표준 6 6 4 4 2" xfId="33971" xr:uid="{00000000-0005-0000-0000-0000B3840000}"/>
    <cellStyle name="표준 6 6 4 4 2 2" xfId="33972" xr:uid="{00000000-0005-0000-0000-0000B4840000}"/>
    <cellStyle name="표준 6 6 4 4 3" xfId="33973" xr:uid="{00000000-0005-0000-0000-0000B5840000}"/>
    <cellStyle name="표준 6 6 4 5" xfId="33974" xr:uid="{00000000-0005-0000-0000-0000B6840000}"/>
    <cellStyle name="표준 6 6 4 5 2" xfId="33975" xr:uid="{00000000-0005-0000-0000-0000B7840000}"/>
    <cellStyle name="표준 6 6 4 6" xfId="33976" xr:uid="{00000000-0005-0000-0000-0000B8840000}"/>
    <cellStyle name="표준 6 6 5" xfId="33977" xr:uid="{00000000-0005-0000-0000-0000B9840000}"/>
    <cellStyle name="표준 6 6 5 2" xfId="33978" xr:uid="{00000000-0005-0000-0000-0000BA840000}"/>
    <cellStyle name="표준 6 6 5 2 2" xfId="33979" xr:uid="{00000000-0005-0000-0000-0000BB840000}"/>
    <cellStyle name="표준 6 6 5 3" xfId="33980" xr:uid="{00000000-0005-0000-0000-0000BC840000}"/>
    <cellStyle name="표준 6 6 6" xfId="33981" xr:uid="{00000000-0005-0000-0000-0000BD840000}"/>
    <cellStyle name="표준 6 6 6 2" xfId="33982" xr:uid="{00000000-0005-0000-0000-0000BE840000}"/>
    <cellStyle name="표준 6 6 6 2 2" xfId="33983" xr:uid="{00000000-0005-0000-0000-0000BF840000}"/>
    <cellStyle name="표준 6 6 6 3" xfId="33984" xr:uid="{00000000-0005-0000-0000-0000C0840000}"/>
    <cellStyle name="표준 6 6 7" xfId="33985" xr:uid="{00000000-0005-0000-0000-0000C1840000}"/>
    <cellStyle name="표준 6 6 7 2" xfId="33986" xr:uid="{00000000-0005-0000-0000-0000C2840000}"/>
    <cellStyle name="표준 6 6 7 2 2" xfId="33987" xr:uid="{00000000-0005-0000-0000-0000C3840000}"/>
    <cellStyle name="표준 6 6 7 3" xfId="33988" xr:uid="{00000000-0005-0000-0000-0000C4840000}"/>
    <cellStyle name="표준 6 6 8" xfId="33989" xr:uid="{00000000-0005-0000-0000-0000C5840000}"/>
    <cellStyle name="표준 6 6 8 2" xfId="33990" xr:uid="{00000000-0005-0000-0000-0000C6840000}"/>
    <cellStyle name="표준 6 6 8 2 2" xfId="33991" xr:uid="{00000000-0005-0000-0000-0000C7840000}"/>
    <cellStyle name="표준 6 6 8 3" xfId="33992" xr:uid="{00000000-0005-0000-0000-0000C8840000}"/>
    <cellStyle name="표준 6 6 9" xfId="33993" xr:uid="{00000000-0005-0000-0000-0000C9840000}"/>
    <cellStyle name="표준 6 6 9 2" xfId="33994" xr:uid="{00000000-0005-0000-0000-0000CA840000}"/>
    <cellStyle name="표준 6 7" xfId="33995" xr:uid="{00000000-0005-0000-0000-0000CB840000}"/>
    <cellStyle name="표준 6 7 10" xfId="33996" xr:uid="{00000000-0005-0000-0000-0000CC840000}"/>
    <cellStyle name="표준 6 7 2" xfId="33997" xr:uid="{00000000-0005-0000-0000-0000CD840000}"/>
    <cellStyle name="표준 6 7 2 2" xfId="33998" xr:uid="{00000000-0005-0000-0000-0000CE840000}"/>
    <cellStyle name="표준 6 7 2 2 2" xfId="33999" xr:uid="{00000000-0005-0000-0000-0000CF840000}"/>
    <cellStyle name="표준 6 7 2 2 2 2" xfId="34000" xr:uid="{00000000-0005-0000-0000-0000D0840000}"/>
    <cellStyle name="표준 6 7 2 2 2 2 2" xfId="34001" xr:uid="{00000000-0005-0000-0000-0000D1840000}"/>
    <cellStyle name="표준 6 7 2 2 2 3" xfId="34002" xr:uid="{00000000-0005-0000-0000-0000D2840000}"/>
    <cellStyle name="표준 6 7 2 2 3" xfId="34003" xr:uid="{00000000-0005-0000-0000-0000D3840000}"/>
    <cellStyle name="표준 6 7 2 2 3 2" xfId="34004" xr:uid="{00000000-0005-0000-0000-0000D4840000}"/>
    <cellStyle name="표준 6 7 2 2 3 2 2" xfId="34005" xr:uid="{00000000-0005-0000-0000-0000D5840000}"/>
    <cellStyle name="표준 6 7 2 2 3 3" xfId="34006" xr:uid="{00000000-0005-0000-0000-0000D6840000}"/>
    <cellStyle name="표준 6 7 2 2 4" xfId="34007" xr:uid="{00000000-0005-0000-0000-0000D7840000}"/>
    <cellStyle name="표준 6 7 2 2 4 2" xfId="34008" xr:uid="{00000000-0005-0000-0000-0000D8840000}"/>
    <cellStyle name="표준 6 7 2 2 4 2 2" xfId="34009" xr:uid="{00000000-0005-0000-0000-0000D9840000}"/>
    <cellStyle name="표준 6 7 2 2 4 3" xfId="34010" xr:uid="{00000000-0005-0000-0000-0000DA840000}"/>
    <cellStyle name="표준 6 7 2 2 5" xfId="34011" xr:uid="{00000000-0005-0000-0000-0000DB840000}"/>
    <cellStyle name="표준 6 7 2 2 5 2" xfId="34012" xr:uid="{00000000-0005-0000-0000-0000DC840000}"/>
    <cellStyle name="표준 6 7 2 2 6" xfId="34013" xr:uid="{00000000-0005-0000-0000-0000DD840000}"/>
    <cellStyle name="표준 6 7 2 3" xfId="34014" xr:uid="{00000000-0005-0000-0000-0000DE840000}"/>
    <cellStyle name="표준 6 7 2 3 2" xfId="34015" xr:uid="{00000000-0005-0000-0000-0000DF840000}"/>
    <cellStyle name="표준 6 7 2 3 2 2" xfId="34016" xr:uid="{00000000-0005-0000-0000-0000E0840000}"/>
    <cellStyle name="표준 6 7 2 3 3" xfId="34017" xr:uid="{00000000-0005-0000-0000-0000E1840000}"/>
    <cellStyle name="표준 6 7 2 4" xfId="34018" xr:uid="{00000000-0005-0000-0000-0000E2840000}"/>
    <cellStyle name="표준 6 7 2 4 2" xfId="34019" xr:uid="{00000000-0005-0000-0000-0000E3840000}"/>
    <cellStyle name="표준 6 7 2 4 2 2" xfId="34020" xr:uid="{00000000-0005-0000-0000-0000E4840000}"/>
    <cellStyle name="표준 6 7 2 4 3" xfId="34021" xr:uid="{00000000-0005-0000-0000-0000E5840000}"/>
    <cellStyle name="표준 6 7 2 5" xfId="34022" xr:uid="{00000000-0005-0000-0000-0000E6840000}"/>
    <cellStyle name="표준 6 7 2 5 2" xfId="34023" xr:uid="{00000000-0005-0000-0000-0000E7840000}"/>
    <cellStyle name="표준 6 7 2 5 2 2" xfId="34024" xr:uid="{00000000-0005-0000-0000-0000E8840000}"/>
    <cellStyle name="표준 6 7 2 5 3" xfId="34025" xr:uid="{00000000-0005-0000-0000-0000E9840000}"/>
    <cellStyle name="표준 6 7 2 6" xfId="34026" xr:uid="{00000000-0005-0000-0000-0000EA840000}"/>
    <cellStyle name="표준 6 7 2 6 2" xfId="34027" xr:uid="{00000000-0005-0000-0000-0000EB840000}"/>
    <cellStyle name="표준 6 7 2 7" xfId="34028" xr:uid="{00000000-0005-0000-0000-0000EC840000}"/>
    <cellStyle name="표준 6 7 2 8" xfId="34029" xr:uid="{00000000-0005-0000-0000-0000ED840000}"/>
    <cellStyle name="표준 6 7 3" xfId="34030" xr:uid="{00000000-0005-0000-0000-0000EE840000}"/>
    <cellStyle name="표준 6 7 3 2" xfId="34031" xr:uid="{00000000-0005-0000-0000-0000EF840000}"/>
    <cellStyle name="표준 6 7 3 2 2" xfId="34032" xr:uid="{00000000-0005-0000-0000-0000F0840000}"/>
    <cellStyle name="표준 6 7 3 2 2 2" xfId="34033" xr:uid="{00000000-0005-0000-0000-0000F1840000}"/>
    <cellStyle name="표준 6 7 3 2 3" xfId="34034" xr:uid="{00000000-0005-0000-0000-0000F2840000}"/>
    <cellStyle name="표준 6 7 3 3" xfId="34035" xr:uid="{00000000-0005-0000-0000-0000F3840000}"/>
    <cellStyle name="표준 6 7 3 3 2" xfId="34036" xr:uid="{00000000-0005-0000-0000-0000F4840000}"/>
    <cellStyle name="표준 6 7 3 3 2 2" xfId="34037" xr:uid="{00000000-0005-0000-0000-0000F5840000}"/>
    <cellStyle name="표준 6 7 3 3 3" xfId="34038" xr:uid="{00000000-0005-0000-0000-0000F6840000}"/>
    <cellStyle name="표준 6 7 3 4" xfId="34039" xr:uid="{00000000-0005-0000-0000-0000F7840000}"/>
    <cellStyle name="표준 6 7 3 4 2" xfId="34040" xr:uid="{00000000-0005-0000-0000-0000F8840000}"/>
    <cellStyle name="표준 6 7 3 4 2 2" xfId="34041" xr:uid="{00000000-0005-0000-0000-0000F9840000}"/>
    <cellStyle name="표준 6 7 3 4 3" xfId="34042" xr:uid="{00000000-0005-0000-0000-0000FA840000}"/>
    <cellStyle name="표준 6 7 3 5" xfId="34043" xr:uid="{00000000-0005-0000-0000-0000FB840000}"/>
    <cellStyle name="표준 6 7 3 5 2" xfId="34044" xr:uid="{00000000-0005-0000-0000-0000FC840000}"/>
    <cellStyle name="표준 6 7 3 6" xfId="34045" xr:uid="{00000000-0005-0000-0000-0000FD840000}"/>
    <cellStyle name="표준 6 7 4" xfId="34046" xr:uid="{00000000-0005-0000-0000-0000FE840000}"/>
    <cellStyle name="표준 6 7 4 2" xfId="34047" xr:uid="{00000000-0005-0000-0000-0000FF840000}"/>
    <cellStyle name="표준 6 7 4 2 2" xfId="34048" xr:uid="{00000000-0005-0000-0000-000000850000}"/>
    <cellStyle name="표준 6 7 4 3" xfId="34049" xr:uid="{00000000-0005-0000-0000-000001850000}"/>
    <cellStyle name="표준 6 7 5" xfId="34050" xr:uid="{00000000-0005-0000-0000-000002850000}"/>
    <cellStyle name="표준 6 7 5 2" xfId="34051" xr:uid="{00000000-0005-0000-0000-000003850000}"/>
    <cellStyle name="표준 6 7 5 2 2" xfId="34052" xr:uid="{00000000-0005-0000-0000-000004850000}"/>
    <cellStyle name="표준 6 7 5 3" xfId="34053" xr:uid="{00000000-0005-0000-0000-000005850000}"/>
    <cellStyle name="표준 6 7 6" xfId="34054" xr:uid="{00000000-0005-0000-0000-000006850000}"/>
    <cellStyle name="표준 6 7 6 2" xfId="34055" xr:uid="{00000000-0005-0000-0000-000007850000}"/>
    <cellStyle name="표준 6 7 6 2 2" xfId="34056" xr:uid="{00000000-0005-0000-0000-000008850000}"/>
    <cellStyle name="표준 6 7 6 3" xfId="34057" xr:uid="{00000000-0005-0000-0000-000009850000}"/>
    <cellStyle name="표준 6 7 7" xfId="34058" xr:uid="{00000000-0005-0000-0000-00000A850000}"/>
    <cellStyle name="표준 6 7 7 2" xfId="34059" xr:uid="{00000000-0005-0000-0000-00000B850000}"/>
    <cellStyle name="표준 6 7 7 2 2" xfId="34060" xr:uid="{00000000-0005-0000-0000-00000C850000}"/>
    <cellStyle name="표준 6 7 7 3" xfId="34061" xr:uid="{00000000-0005-0000-0000-00000D850000}"/>
    <cellStyle name="표준 6 7 8" xfId="34062" xr:uid="{00000000-0005-0000-0000-00000E850000}"/>
    <cellStyle name="표준 6 7 8 2" xfId="34063" xr:uid="{00000000-0005-0000-0000-00000F850000}"/>
    <cellStyle name="표준 6 7 9" xfId="34064" xr:uid="{00000000-0005-0000-0000-000010850000}"/>
    <cellStyle name="표준 6 8" xfId="34065" xr:uid="{00000000-0005-0000-0000-000011850000}"/>
    <cellStyle name="표준 6 8 2" xfId="34066" xr:uid="{00000000-0005-0000-0000-000012850000}"/>
    <cellStyle name="표준 6 8 2 2" xfId="34067" xr:uid="{00000000-0005-0000-0000-000013850000}"/>
    <cellStyle name="표준 6 8 2 2 2" xfId="34068" xr:uid="{00000000-0005-0000-0000-000014850000}"/>
    <cellStyle name="표준 6 8 2 2 2 2" xfId="34069" xr:uid="{00000000-0005-0000-0000-000015850000}"/>
    <cellStyle name="표준 6 8 2 2 2 2 2" xfId="34070" xr:uid="{00000000-0005-0000-0000-000016850000}"/>
    <cellStyle name="표준 6 8 2 2 2 3" xfId="34071" xr:uid="{00000000-0005-0000-0000-000017850000}"/>
    <cellStyle name="표준 6 8 2 2 3" xfId="34072" xr:uid="{00000000-0005-0000-0000-000018850000}"/>
    <cellStyle name="표준 6 8 2 2 3 2" xfId="34073" xr:uid="{00000000-0005-0000-0000-000019850000}"/>
    <cellStyle name="표준 6 8 2 2 3 2 2" xfId="34074" xr:uid="{00000000-0005-0000-0000-00001A850000}"/>
    <cellStyle name="표준 6 8 2 2 3 3" xfId="34075" xr:uid="{00000000-0005-0000-0000-00001B850000}"/>
    <cellStyle name="표준 6 8 2 2 4" xfId="34076" xr:uid="{00000000-0005-0000-0000-00001C850000}"/>
    <cellStyle name="표준 6 8 2 2 4 2" xfId="34077" xr:uid="{00000000-0005-0000-0000-00001D850000}"/>
    <cellStyle name="표준 6 8 2 2 4 2 2" xfId="34078" xr:uid="{00000000-0005-0000-0000-00001E850000}"/>
    <cellStyle name="표준 6 8 2 2 4 3" xfId="34079" xr:uid="{00000000-0005-0000-0000-00001F850000}"/>
    <cellStyle name="표준 6 8 2 2 5" xfId="34080" xr:uid="{00000000-0005-0000-0000-000020850000}"/>
    <cellStyle name="표준 6 8 2 2 5 2" xfId="34081" xr:uid="{00000000-0005-0000-0000-000021850000}"/>
    <cellStyle name="표준 6 8 2 2 6" xfId="34082" xr:uid="{00000000-0005-0000-0000-000022850000}"/>
    <cellStyle name="표준 6 8 2 3" xfId="34083" xr:uid="{00000000-0005-0000-0000-000023850000}"/>
    <cellStyle name="표준 6 8 2 3 2" xfId="34084" xr:uid="{00000000-0005-0000-0000-000024850000}"/>
    <cellStyle name="표준 6 8 2 3 2 2" xfId="34085" xr:uid="{00000000-0005-0000-0000-000025850000}"/>
    <cellStyle name="표준 6 8 2 3 3" xfId="34086" xr:uid="{00000000-0005-0000-0000-000026850000}"/>
    <cellStyle name="표준 6 8 2 4" xfId="34087" xr:uid="{00000000-0005-0000-0000-000027850000}"/>
    <cellStyle name="표준 6 8 2 4 2" xfId="34088" xr:uid="{00000000-0005-0000-0000-000028850000}"/>
    <cellStyle name="표준 6 8 2 4 2 2" xfId="34089" xr:uid="{00000000-0005-0000-0000-000029850000}"/>
    <cellStyle name="표준 6 8 2 4 3" xfId="34090" xr:uid="{00000000-0005-0000-0000-00002A850000}"/>
    <cellStyle name="표준 6 8 2 5" xfId="34091" xr:uid="{00000000-0005-0000-0000-00002B850000}"/>
    <cellStyle name="표준 6 8 2 5 2" xfId="34092" xr:uid="{00000000-0005-0000-0000-00002C850000}"/>
    <cellStyle name="표준 6 8 2 5 2 2" xfId="34093" xr:uid="{00000000-0005-0000-0000-00002D850000}"/>
    <cellStyle name="표준 6 8 2 5 3" xfId="34094" xr:uid="{00000000-0005-0000-0000-00002E850000}"/>
    <cellStyle name="표준 6 8 2 6" xfId="34095" xr:uid="{00000000-0005-0000-0000-00002F850000}"/>
    <cellStyle name="표준 6 8 2 6 2" xfId="34096" xr:uid="{00000000-0005-0000-0000-000030850000}"/>
    <cellStyle name="표준 6 8 2 7" xfId="34097" xr:uid="{00000000-0005-0000-0000-000031850000}"/>
    <cellStyle name="표준 6 8 2 8" xfId="34098" xr:uid="{00000000-0005-0000-0000-000032850000}"/>
    <cellStyle name="표준 6 8 3" xfId="34099" xr:uid="{00000000-0005-0000-0000-000033850000}"/>
    <cellStyle name="표준 6 8 3 2" xfId="34100" xr:uid="{00000000-0005-0000-0000-000034850000}"/>
    <cellStyle name="표준 6 8 3 2 2" xfId="34101" xr:uid="{00000000-0005-0000-0000-000035850000}"/>
    <cellStyle name="표준 6 8 3 2 2 2" xfId="34102" xr:uid="{00000000-0005-0000-0000-000036850000}"/>
    <cellStyle name="표준 6 8 3 2 3" xfId="34103" xr:uid="{00000000-0005-0000-0000-000037850000}"/>
    <cellStyle name="표준 6 8 3 3" xfId="34104" xr:uid="{00000000-0005-0000-0000-000038850000}"/>
    <cellStyle name="표준 6 8 3 3 2" xfId="34105" xr:uid="{00000000-0005-0000-0000-000039850000}"/>
    <cellStyle name="표준 6 8 3 3 2 2" xfId="34106" xr:uid="{00000000-0005-0000-0000-00003A850000}"/>
    <cellStyle name="표준 6 8 3 3 3" xfId="34107" xr:uid="{00000000-0005-0000-0000-00003B850000}"/>
    <cellStyle name="표준 6 8 3 4" xfId="34108" xr:uid="{00000000-0005-0000-0000-00003C850000}"/>
    <cellStyle name="표준 6 8 3 4 2" xfId="34109" xr:uid="{00000000-0005-0000-0000-00003D850000}"/>
    <cellStyle name="표준 6 8 3 4 2 2" xfId="34110" xr:uid="{00000000-0005-0000-0000-00003E850000}"/>
    <cellStyle name="표준 6 8 3 4 3" xfId="34111" xr:uid="{00000000-0005-0000-0000-00003F850000}"/>
    <cellStyle name="표준 6 8 3 5" xfId="34112" xr:uid="{00000000-0005-0000-0000-000040850000}"/>
    <cellStyle name="표준 6 8 3 5 2" xfId="34113" xr:uid="{00000000-0005-0000-0000-000041850000}"/>
    <cellStyle name="표준 6 8 3 6" xfId="34114" xr:uid="{00000000-0005-0000-0000-000042850000}"/>
    <cellStyle name="표준 6 8 4" xfId="34115" xr:uid="{00000000-0005-0000-0000-000043850000}"/>
    <cellStyle name="표준 6 8 4 2" xfId="34116" xr:uid="{00000000-0005-0000-0000-000044850000}"/>
    <cellStyle name="표준 6 8 4 2 2" xfId="34117" xr:uid="{00000000-0005-0000-0000-000045850000}"/>
    <cellStyle name="표준 6 8 4 3" xfId="34118" xr:uid="{00000000-0005-0000-0000-000046850000}"/>
    <cellStyle name="표준 6 8 5" xfId="34119" xr:uid="{00000000-0005-0000-0000-000047850000}"/>
    <cellStyle name="표준 6 8 5 2" xfId="34120" xr:uid="{00000000-0005-0000-0000-000048850000}"/>
    <cellStyle name="표준 6 8 5 2 2" xfId="34121" xr:uid="{00000000-0005-0000-0000-000049850000}"/>
    <cellStyle name="표준 6 8 5 3" xfId="34122" xr:uid="{00000000-0005-0000-0000-00004A850000}"/>
    <cellStyle name="표준 6 8 6" xfId="34123" xr:uid="{00000000-0005-0000-0000-00004B850000}"/>
    <cellStyle name="표준 6 8 6 2" xfId="34124" xr:uid="{00000000-0005-0000-0000-00004C850000}"/>
    <cellStyle name="표준 6 8 6 2 2" xfId="34125" xr:uid="{00000000-0005-0000-0000-00004D850000}"/>
    <cellStyle name="표준 6 8 6 3" xfId="34126" xr:uid="{00000000-0005-0000-0000-00004E850000}"/>
    <cellStyle name="표준 6 8 7" xfId="34127" xr:uid="{00000000-0005-0000-0000-00004F850000}"/>
    <cellStyle name="표준 6 8 7 2" xfId="34128" xr:uid="{00000000-0005-0000-0000-000050850000}"/>
    <cellStyle name="표준 6 8 8" xfId="34129" xr:uid="{00000000-0005-0000-0000-000051850000}"/>
    <cellStyle name="표준 6 8 9" xfId="34130" xr:uid="{00000000-0005-0000-0000-000052850000}"/>
    <cellStyle name="표준 6 9" xfId="34131" xr:uid="{00000000-0005-0000-0000-000053850000}"/>
    <cellStyle name="표준 6 9 2" xfId="34132" xr:uid="{00000000-0005-0000-0000-000054850000}"/>
    <cellStyle name="표준 6 9 2 2" xfId="34133" xr:uid="{00000000-0005-0000-0000-000055850000}"/>
    <cellStyle name="표준 6 9 2 2 2" xfId="34134" xr:uid="{00000000-0005-0000-0000-000056850000}"/>
    <cellStyle name="표준 6 9 2 2 2 2" xfId="34135" xr:uid="{00000000-0005-0000-0000-000057850000}"/>
    <cellStyle name="표준 6 9 2 2 3" xfId="34136" xr:uid="{00000000-0005-0000-0000-000058850000}"/>
    <cellStyle name="표준 6 9 2 3" xfId="34137" xr:uid="{00000000-0005-0000-0000-000059850000}"/>
    <cellStyle name="표준 6 9 2 3 2" xfId="34138" xr:uid="{00000000-0005-0000-0000-00005A850000}"/>
    <cellStyle name="표준 6 9 2 3 2 2" xfId="34139" xr:uid="{00000000-0005-0000-0000-00005B850000}"/>
    <cellStyle name="표준 6 9 2 3 3" xfId="34140" xr:uid="{00000000-0005-0000-0000-00005C850000}"/>
    <cellStyle name="표준 6 9 2 4" xfId="34141" xr:uid="{00000000-0005-0000-0000-00005D850000}"/>
    <cellStyle name="표준 6 9 2 4 2" xfId="34142" xr:uid="{00000000-0005-0000-0000-00005E850000}"/>
    <cellStyle name="표준 6 9 2 4 2 2" xfId="34143" xr:uid="{00000000-0005-0000-0000-00005F850000}"/>
    <cellStyle name="표준 6 9 2 4 3" xfId="34144" xr:uid="{00000000-0005-0000-0000-000060850000}"/>
    <cellStyle name="표준 6 9 2 5" xfId="34145" xr:uid="{00000000-0005-0000-0000-000061850000}"/>
    <cellStyle name="표준 6 9 2 5 2" xfId="34146" xr:uid="{00000000-0005-0000-0000-000062850000}"/>
    <cellStyle name="표준 6 9 2 6" xfId="34147" xr:uid="{00000000-0005-0000-0000-000063850000}"/>
    <cellStyle name="표준 6 9 3" xfId="34148" xr:uid="{00000000-0005-0000-0000-000064850000}"/>
    <cellStyle name="표준 6 9 3 2" xfId="34149" xr:uid="{00000000-0005-0000-0000-000065850000}"/>
    <cellStyle name="표준 6 9 3 2 2" xfId="34150" xr:uid="{00000000-0005-0000-0000-000066850000}"/>
    <cellStyle name="표준 6 9 3 3" xfId="34151" xr:uid="{00000000-0005-0000-0000-000067850000}"/>
    <cellStyle name="표준 6 9 4" xfId="34152" xr:uid="{00000000-0005-0000-0000-000068850000}"/>
    <cellStyle name="표준 6 9 4 2" xfId="34153" xr:uid="{00000000-0005-0000-0000-000069850000}"/>
    <cellStyle name="표준 6 9 4 2 2" xfId="34154" xr:uid="{00000000-0005-0000-0000-00006A850000}"/>
    <cellStyle name="표준 6 9 4 3" xfId="34155" xr:uid="{00000000-0005-0000-0000-00006B850000}"/>
    <cellStyle name="표준 6 9 5" xfId="34156" xr:uid="{00000000-0005-0000-0000-00006C850000}"/>
    <cellStyle name="표준 6 9 5 2" xfId="34157" xr:uid="{00000000-0005-0000-0000-00006D850000}"/>
    <cellStyle name="표준 6 9 5 2 2" xfId="34158" xr:uid="{00000000-0005-0000-0000-00006E850000}"/>
    <cellStyle name="표준 6 9 5 3" xfId="34159" xr:uid="{00000000-0005-0000-0000-00006F850000}"/>
    <cellStyle name="표준 6 9 6" xfId="34160" xr:uid="{00000000-0005-0000-0000-000070850000}"/>
    <cellStyle name="표준 6 9 6 2" xfId="34161" xr:uid="{00000000-0005-0000-0000-000071850000}"/>
    <cellStyle name="표준 6 9 7" xfId="34162" xr:uid="{00000000-0005-0000-0000-000072850000}"/>
    <cellStyle name="표준 6 9 8" xfId="34163" xr:uid="{00000000-0005-0000-0000-000073850000}"/>
    <cellStyle name="표준 7" xfId="34164" xr:uid="{00000000-0005-0000-0000-000074850000}"/>
    <cellStyle name="표준 7 10" xfId="34165" xr:uid="{00000000-0005-0000-0000-000075850000}"/>
    <cellStyle name="표준 7 10 2" xfId="34166" xr:uid="{00000000-0005-0000-0000-000076850000}"/>
    <cellStyle name="표준 7 10 2 2" xfId="34167" xr:uid="{00000000-0005-0000-0000-000077850000}"/>
    <cellStyle name="표준 7 10 3" xfId="34168" xr:uid="{00000000-0005-0000-0000-000078850000}"/>
    <cellStyle name="표준 7 11" xfId="34169" xr:uid="{00000000-0005-0000-0000-000079850000}"/>
    <cellStyle name="표준 7 11 2" xfId="34170" xr:uid="{00000000-0005-0000-0000-00007A850000}"/>
    <cellStyle name="표준 7 11 2 2" xfId="34171" xr:uid="{00000000-0005-0000-0000-00007B850000}"/>
    <cellStyle name="표준 7 11 3" xfId="34172" xr:uid="{00000000-0005-0000-0000-00007C850000}"/>
    <cellStyle name="표준 7 12" xfId="34173" xr:uid="{00000000-0005-0000-0000-00007D850000}"/>
    <cellStyle name="표준 7 12 2" xfId="34174" xr:uid="{00000000-0005-0000-0000-00007E850000}"/>
    <cellStyle name="표준 7 12 2 2" xfId="34175" xr:uid="{00000000-0005-0000-0000-00007F850000}"/>
    <cellStyle name="표준 7 12 3" xfId="34176" xr:uid="{00000000-0005-0000-0000-000080850000}"/>
    <cellStyle name="표준 7 13" xfId="34177" xr:uid="{00000000-0005-0000-0000-000081850000}"/>
    <cellStyle name="표준 7 13 2" xfId="34178" xr:uid="{00000000-0005-0000-0000-000082850000}"/>
    <cellStyle name="표준 7 14" xfId="34179" xr:uid="{00000000-0005-0000-0000-000083850000}"/>
    <cellStyle name="표준 7 15" xfId="34180" xr:uid="{00000000-0005-0000-0000-000084850000}"/>
    <cellStyle name="표준 7 2" xfId="34181" xr:uid="{00000000-0005-0000-0000-000085850000}"/>
    <cellStyle name="표준 7 2 10" xfId="34182" xr:uid="{00000000-0005-0000-0000-000086850000}"/>
    <cellStyle name="표준 7 2 10 2" xfId="34183" xr:uid="{00000000-0005-0000-0000-000087850000}"/>
    <cellStyle name="표준 7 2 10 2 2" xfId="34184" xr:uid="{00000000-0005-0000-0000-000088850000}"/>
    <cellStyle name="표준 7 2 10 3" xfId="34185" xr:uid="{00000000-0005-0000-0000-000089850000}"/>
    <cellStyle name="표준 7 2 11" xfId="34186" xr:uid="{00000000-0005-0000-0000-00008A850000}"/>
    <cellStyle name="표준 7 2 11 2" xfId="34187" xr:uid="{00000000-0005-0000-0000-00008B850000}"/>
    <cellStyle name="표준 7 2 11 2 2" xfId="34188" xr:uid="{00000000-0005-0000-0000-00008C850000}"/>
    <cellStyle name="표준 7 2 11 3" xfId="34189" xr:uid="{00000000-0005-0000-0000-00008D850000}"/>
    <cellStyle name="표준 7 2 12" xfId="34190" xr:uid="{00000000-0005-0000-0000-00008E850000}"/>
    <cellStyle name="표준 7 2 12 2" xfId="34191" xr:uid="{00000000-0005-0000-0000-00008F850000}"/>
    <cellStyle name="표준 7 2 13" xfId="34192" xr:uid="{00000000-0005-0000-0000-000090850000}"/>
    <cellStyle name="표준 7 2 14" xfId="34193" xr:uid="{00000000-0005-0000-0000-000091850000}"/>
    <cellStyle name="표준 7 2 2" xfId="34194" xr:uid="{00000000-0005-0000-0000-000092850000}"/>
    <cellStyle name="표준 7 2 2 10" xfId="34195" xr:uid="{00000000-0005-0000-0000-000093850000}"/>
    <cellStyle name="표준 7 2 2 11" xfId="34196" xr:uid="{00000000-0005-0000-0000-000094850000}"/>
    <cellStyle name="표준 7 2 2 2" xfId="34197" xr:uid="{00000000-0005-0000-0000-000095850000}"/>
    <cellStyle name="표준 7 2 2 2 2" xfId="34198" xr:uid="{00000000-0005-0000-0000-000096850000}"/>
    <cellStyle name="표준 7 2 2 2 2 2" xfId="34199" xr:uid="{00000000-0005-0000-0000-000097850000}"/>
    <cellStyle name="표준 7 2 2 2 2 2 2" xfId="34200" xr:uid="{00000000-0005-0000-0000-000098850000}"/>
    <cellStyle name="표준 7 2 2 2 2 2 2 2" xfId="34201" xr:uid="{00000000-0005-0000-0000-000099850000}"/>
    <cellStyle name="표준 7 2 2 2 2 2 3" xfId="34202" xr:uid="{00000000-0005-0000-0000-00009A850000}"/>
    <cellStyle name="표준 7 2 2 2 2 3" xfId="34203" xr:uid="{00000000-0005-0000-0000-00009B850000}"/>
    <cellStyle name="표준 7 2 2 2 2 3 2" xfId="34204" xr:uid="{00000000-0005-0000-0000-00009C850000}"/>
    <cellStyle name="표준 7 2 2 2 2 3 2 2" xfId="34205" xr:uid="{00000000-0005-0000-0000-00009D850000}"/>
    <cellStyle name="표준 7 2 2 2 2 3 3" xfId="34206" xr:uid="{00000000-0005-0000-0000-00009E850000}"/>
    <cellStyle name="표준 7 2 2 2 2 4" xfId="34207" xr:uid="{00000000-0005-0000-0000-00009F850000}"/>
    <cellStyle name="표준 7 2 2 2 2 4 2" xfId="34208" xr:uid="{00000000-0005-0000-0000-0000A0850000}"/>
    <cellStyle name="표준 7 2 2 2 2 4 2 2" xfId="34209" xr:uid="{00000000-0005-0000-0000-0000A1850000}"/>
    <cellStyle name="표준 7 2 2 2 2 4 3" xfId="34210" xr:uid="{00000000-0005-0000-0000-0000A2850000}"/>
    <cellStyle name="표준 7 2 2 2 2 5" xfId="34211" xr:uid="{00000000-0005-0000-0000-0000A3850000}"/>
    <cellStyle name="표준 7 2 2 2 2 5 2" xfId="34212" xr:uid="{00000000-0005-0000-0000-0000A4850000}"/>
    <cellStyle name="표준 7 2 2 2 2 6" xfId="34213" xr:uid="{00000000-0005-0000-0000-0000A5850000}"/>
    <cellStyle name="표준 7 2 2 2 3" xfId="34214" xr:uid="{00000000-0005-0000-0000-0000A6850000}"/>
    <cellStyle name="표준 7 2 2 2 3 2" xfId="34215" xr:uid="{00000000-0005-0000-0000-0000A7850000}"/>
    <cellStyle name="표준 7 2 2 2 3 2 2" xfId="34216" xr:uid="{00000000-0005-0000-0000-0000A8850000}"/>
    <cellStyle name="표준 7 2 2 2 3 3" xfId="34217" xr:uid="{00000000-0005-0000-0000-0000A9850000}"/>
    <cellStyle name="표준 7 2 2 2 4" xfId="34218" xr:uid="{00000000-0005-0000-0000-0000AA850000}"/>
    <cellStyle name="표준 7 2 2 2 4 2" xfId="34219" xr:uid="{00000000-0005-0000-0000-0000AB850000}"/>
    <cellStyle name="표준 7 2 2 2 4 2 2" xfId="34220" xr:uid="{00000000-0005-0000-0000-0000AC850000}"/>
    <cellStyle name="표준 7 2 2 2 4 3" xfId="34221" xr:uid="{00000000-0005-0000-0000-0000AD850000}"/>
    <cellStyle name="표준 7 2 2 2 5" xfId="34222" xr:uid="{00000000-0005-0000-0000-0000AE850000}"/>
    <cellStyle name="표준 7 2 2 2 5 2" xfId="34223" xr:uid="{00000000-0005-0000-0000-0000AF850000}"/>
    <cellStyle name="표준 7 2 2 2 5 2 2" xfId="34224" xr:uid="{00000000-0005-0000-0000-0000B0850000}"/>
    <cellStyle name="표준 7 2 2 2 5 3" xfId="34225" xr:uid="{00000000-0005-0000-0000-0000B1850000}"/>
    <cellStyle name="표준 7 2 2 2 6" xfId="34226" xr:uid="{00000000-0005-0000-0000-0000B2850000}"/>
    <cellStyle name="표준 7 2 2 2 6 2" xfId="34227" xr:uid="{00000000-0005-0000-0000-0000B3850000}"/>
    <cellStyle name="표준 7 2 2 2 6 2 2" xfId="34228" xr:uid="{00000000-0005-0000-0000-0000B4850000}"/>
    <cellStyle name="표준 7 2 2 2 6 3" xfId="34229" xr:uid="{00000000-0005-0000-0000-0000B5850000}"/>
    <cellStyle name="표준 7 2 2 2 7" xfId="34230" xr:uid="{00000000-0005-0000-0000-0000B6850000}"/>
    <cellStyle name="표준 7 2 2 2 7 2" xfId="34231" xr:uid="{00000000-0005-0000-0000-0000B7850000}"/>
    <cellStyle name="표준 7 2 2 2 8" xfId="34232" xr:uid="{00000000-0005-0000-0000-0000B8850000}"/>
    <cellStyle name="표준 7 2 2 2 9" xfId="34233" xr:uid="{00000000-0005-0000-0000-0000B9850000}"/>
    <cellStyle name="표준 7 2 2 3" xfId="34234" xr:uid="{00000000-0005-0000-0000-0000BA850000}"/>
    <cellStyle name="표준 7 2 2 3 2" xfId="34235" xr:uid="{00000000-0005-0000-0000-0000BB850000}"/>
    <cellStyle name="표준 7 2 2 3 2 2" xfId="34236" xr:uid="{00000000-0005-0000-0000-0000BC850000}"/>
    <cellStyle name="표준 7 2 2 3 2 2 2" xfId="34237" xr:uid="{00000000-0005-0000-0000-0000BD850000}"/>
    <cellStyle name="표준 7 2 2 3 2 3" xfId="34238" xr:uid="{00000000-0005-0000-0000-0000BE850000}"/>
    <cellStyle name="표준 7 2 2 3 3" xfId="34239" xr:uid="{00000000-0005-0000-0000-0000BF850000}"/>
    <cellStyle name="표준 7 2 2 3 3 2" xfId="34240" xr:uid="{00000000-0005-0000-0000-0000C0850000}"/>
    <cellStyle name="표준 7 2 2 3 3 2 2" xfId="34241" xr:uid="{00000000-0005-0000-0000-0000C1850000}"/>
    <cellStyle name="표준 7 2 2 3 3 3" xfId="34242" xr:uid="{00000000-0005-0000-0000-0000C2850000}"/>
    <cellStyle name="표준 7 2 2 3 4" xfId="34243" xr:uid="{00000000-0005-0000-0000-0000C3850000}"/>
    <cellStyle name="표준 7 2 2 3 4 2" xfId="34244" xr:uid="{00000000-0005-0000-0000-0000C4850000}"/>
    <cellStyle name="표준 7 2 2 3 4 2 2" xfId="34245" xr:uid="{00000000-0005-0000-0000-0000C5850000}"/>
    <cellStyle name="표준 7 2 2 3 4 3" xfId="34246" xr:uid="{00000000-0005-0000-0000-0000C6850000}"/>
    <cellStyle name="표준 7 2 2 3 5" xfId="34247" xr:uid="{00000000-0005-0000-0000-0000C7850000}"/>
    <cellStyle name="표준 7 2 2 3 5 2" xfId="34248" xr:uid="{00000000-0005-0000-0000-0000C8850000}"/>
    <cellStyle name="표준 7 2 2 3 6" xfId="34249" xr:uid="{00000000-0005-0000-0000-0000C9850000}"/>
    <cellStyle name="표준 7 2 2 4" xfId="34250" xr:uid="{00000000-0005-0000-0000-0000CA850000}"/>
    <cellStyle name="표준 7 2 2 4 2" xfId="34251" xr:uid="{00000000-0005-0000-0000-0000CB850000}"/>
    <cellStyle name="표준 7 2 2 4 2 2" xfId="34252" xr:uid="{00000000-0005-0000-0000-0000CC850000}"/>
    <cellStyle name="표준 7 2 2 4 2 2 2" xfId="34253" xr:uid="{00000000-0005-0000-0000-0000CD850000}"/>
    <cellStyle name="표준 7 2 2 4 2 3" xfId="34254" xr:uid="{00000000-0005-0000-0000-0000CE850000}"/>
    <cellStyle name="표준 7 2 2 4 3" xfId="34255" xr:uid="{00000000-0005-0000-0000-0000CF850000}"/>
    <cellStyle name="표준 7 2 2 4 3 2" xfId="34256" xr:uid="{00000000-0005-0000-0000-0000D0850000}"/>
    <cellStyle name="표준 7 2 2 4 3 2 2" xfId="34257" xr:uid="{00000000-0005-0000-0000-0000D1850000}"/>
    <cellStyle name="표준 7 2 2 4 3 3" xfId="34258" xr:uid="{00000000-0005-0000-0000-0000D2850000}"/>
    <cellStyle name="표준 7 2 2 4 4" xfId="34259" xr:uid="{00000000-0005-0000-0000-0000D3850000}"/>
    <cellStyle name="표준 7 2 2 4 4 2" xfId="34260" xr:uid="{00000000-0005-0000-0000-0000D4850000}"/>
    <cellStyle name="표준 7 2 2 4 4 2 2" xfId="34261" xr:uid="{00000000-0005-0000-0000-0000D5850000}"/>
    <cellStyle name="표준 7 2 2 4 4 3" xfId="34262" xr:uid="{00000000-0005-0000-0000-0000D6850000}"/>
    <cellStyle name="표준 7 2 2 4 5" xfId="34263" xr:uid="{00000000-0005-0000-0000-0000D7850000}"/>
    <cellStyle name="표준 7 2 2 4 5 2" xfId="34264" xr:uid="{00000000-0005-0000-0000-0000D8850000}"/>
    <cellStyle name="표준 7 2 2 4 6" xfId="34265" xr:uid="{00000000-0005-0000-0000-0000D9850000}"/>
    <cellStyle name="표준 7 2 2 5" xfId="34266" xr:uid="{00000000-0005-0000-0000-0000DA850000}"/>
    <cellStyle name="표준 7 2 2 5 2" xfId="34267" xr:uid="{00000000-0005-0000-0000-0000DB850000}"/>
    <cellStyle name="표준 7 2 2 5 2 2" xfId="34268" xr:uid="{00000000-0005-0000-0000-0000DC850000}"/>
    <cellStyle name="표준 7 2 2 5 3" xfId="34269" xr:uid="{00000000-0005-0000-0000-0000DD850000}"/>
    <cellStyle name="표준 7 2 2 6" xfId="34270" xr:uid="{00000000-0005-0000-0000-0000DE850000}"/>
    <cellStyle name="표준 7 2 2 6 2" xfId="34271" xr:uid="{00000000-0005-0000-0000-0000DF850000}"/>
    <cellStyle name="표준 7 2 2 6 2 2" xfId="34272" xr:uid="{00000000-0005-0000-0000-0000E0850000}"/>
    <cellStyle name="표준 7 2 2 6 3" xfId="34273" xr:uid="{00000000-0005-0000-0000-0000E1850000}"/>
    <cellStyle name="표준 7 2 2 7" xfId="34274" xr:uid="{00000000-0005-0000-0000-0000E2850000}"/>
    <cellStyle name="표준 7 2 2 7 2" xfId="34275" xr:uid="{00000000-0005-0000-0000-0000E3850000}"/>
    <cellStyle name="표준 7 2 2 7 2 2" xfId="34276" xr:uid="{00000000-0005-0000-0000-0000E4850000}"/>
    <cellStyle name="표준 7 2 2 7 3" xfId="34277" xr:uid="{00000000-0005-0000-0000-0000E5850000}"/>
    <cellStyle name="표준 7 2 2 8" xfId="34278" xr:uid="{00000000-0005-0000-0000-0000E6850000}"/>
    <cellStyle name="표준 7 2 2 8 2" xfId="34279" xr:uid="{00000000-0005-0000-0000-0000E7850000}"/>
    <cellStyle name="표준 7 2 2 8 2 2" xfId="34280" xr:uid="{00000000-0005-0000-0000-0000E8850000}"/>
    <cellStyle name="표준 7 2 2 8 3" xfId="34281" xr:uid="{00000000-0005-0000-0000-0000E9850000}"/>
    <cellStyle name="표준 7 2 2 9" xfId="34282" xr:uid="{00000000-0005-0000-0000-0000EA850000}"/>
    <cellStyle name="표준 7 2 2 9 2" xfId="34283" xr:uid="{00000000-0005-0000-0000-0000EB850000}"/>
    <cellStyle name="표준 7 2 3" xfId="34284" xr:uid="{00000000-0005-0000-0000-0000EC850000}"/>
    <cellStyle name="표준 7 2 3 10" xfId="34285" xr:uid="{00000000-0005-0000-0000-0000ED850000}"/>
    <cellStyle name="표준 7 2 3 11" xfId="34286" xr:uid="{00000000-0005-0000-0000-0000EE850000}"/>
    <cellStyle name="표준 7 2 3 2" xfId="34287" xr:uid="{00000000-0005-0000-0000-0000EF850000}"/>
    <cellStyle name="표준 7 2 3 2 2" xfId="34288" xr:uid="{00000000-0005-0000-0000-0000F0850000}"/>
    <cellStyle name="표준 7 2 3 2 2 2" xfId="34289" xr:uid="{00000000-0005-0000-0000-0000F1850000}"/>
    <cellStyle name="표준 7 2 3 2 2 2 2" xfId="34290" xr:uid="{00000000-0005-0000-0000-0000F2850000}"/>
    <cellStyle name="표준 7 2 3 2 2 2 2 2" xfId="34291" xr:uid="{00000000-0005-0000-0000-0000F3850000}"/>
    <cellStyle name="표준 7 2 3 2 2 2 3" xfId="34292" xr:uid="{00000000-0005-0000-0000-0000F4850000}"/>
    <cellStyle name="표준 7 2 3 2 2 3" xfId="34293" xr:uid="{00000000-0005-0000-0000-0000F5850000}"/>
    <cellStyle name="표준 7 2 3 2 2 3 2" xfId="34294" xr:uid="{00000000-0005-0000-0000-0000F6850000}"/>
    <cellStyle name="표준 7 2 3 2 2 3 2 2" xfId="34295" xr:uid="{00000000-0005-0000-0000-0000F7850000}"/>
    <cellStyle name="표준 7 2 3 2 2 3 3" xfId="34296" xr:uid="{00000000-0005-0000-0000-0000F8850000}"/>
    <cellStyle name="표준 7 2 3 2 2 4" xfId="34297" xr:uid="{00000000-0005-0000-0000-0000F9850000}"/>
    <cellStyle name="표준 7 2 3 2 2 4 2" xfId="34298" xr:uid="{00000000-0005-0000-0000-0000FA850000}"/>
    <cellStyle name="표준 7 2 3 2 2 4 2 2" xfId="34299" xr:uid="{00000000-0005-0000-0000-0000FB850000}"/>
    <cellStyle name="표준 7 2 3 2 2 4 3" xfId="34300" xr:uid="{00000000-0005-0000-0000-0000FC850000}"/>
    <cellStyle name="표준 7 2 3 2 2 5" xfId="34301" xr:uid="{00000000-0005-0000-0000-0000FD850000}"/>
    <cellStyle name="표준 7 2 3 2 2 5 2" xfId="34302" xr:uid="{00000000-0005-0000-0000-0000FE850000}"/>
    <cellStyle name="표준 7 2 3 2 2 6" xfId="34303" xr:uid="{00000000-0005-0000-0000-0000FF850000}"/>
    <cellStyle name="표준 7 2 3 2 3" xfId="34304" xr:uid="{00000000-0005-0000-0000-000000860000}"/>
    <cellStyle name="표준 7 2 3 2 3 2" xfId="34305" xr:uid="{00000000-0005-0000-0000-000001860000}"/>
    <cellStyle name="표준 7 2 3 2 3 2 2" xfId="34306" xr:uid="{00000000-0005-0000-0000-000002860000}"/>
    <cellStyle name="표준 7 2 3 2 3 3" xfId="34307" xr:uid="{00000000-0005-0000-0000-000003860000}"/>
    <cellStyle name="표준 7 2 3 2 4" xfId="34308" xr:uid="{00000000-0005-0000-0000-000004860000}"/>
    <cellStyle name="표준 7 2 3 2 4 2" xfId="34309" xr:uid="{00000000-0005-0000-0000-000005860000}"/>
    <cellStyle name="표준 7 2 3 2 4 2 2" xfId="34310" xr:uid="{00000000-0005-0000-0000-000006860000}"/>
    <cellStyle name="표준 7 2 3 2 4 3" xfId="34311" xr:uid="{00000000-0005-0000-0000-000007860000}"/>
    <cellStyle name="표준 7 2 3 2 5" xfId="34312" xr:uid="{00000000-0005-0000-0000-000008860000}"/>
    <cellStyle name="표준 7 2 3 2 5 2" xfId="34313" xr:uid="{00000000-0005-0000-0000-000009860000}"/>
    <cellStyle name="표준 7 2 3 2 5 2 2" xfId="34314" xr:uid="{00000000-0005-0000-0000-00000A860000}"/>
    <cellStyle name="표준 7 2 3 2 5 3" xfId="34315" xr:uid="{00000000-0005-0000-0000-00000B860000}"/>
    <cellStyle name="표준 7 2 3 2 6" xfId="34316" xr:uid="{00000000-0005-0000-0000-00000C860000}"/>
    <cellStyle name="표준 7 2 3 2 6 2" xfId="34317" xr:uid="{00000000-0005-0000-0000-00000D860000}"/>
    <cellStyle name="표준 7 2 3 2 6 2 2" xfId="34318" xr:uid="{00000000-0005-0000-0000-00000E860000}"/>
    <cellStyle name="표준 7 2 3 2 6 3" xfId="34319" xr:uid="{00000000-0005-0000-0000-00000F860000}"/>
    <cellStyle name="표준 7 2 3 2 7" xfId="34320" xr:uid="{00000000-0005-0000-0000-000010860000}"/>
    <cellStyle name="표준 7 2 3 2 7 2" xfId="34321" xr:uid="{00000000-0005-0000-0000-000011860000}"/>
    <cellStyle name="표준 7 2 3 2 8" xfId="34322" xr:uid="{00000000-0005-0000-0000-000012860000}"/>
    <cellStyle name="표준 7 2 3 2 9" xfId="34323" xr:uid="{00000000-0005-0000-0000-000013860000}"/>
    <cellStyle name="표준 7 2 3 3" xfId="34324" xr:uid="{00000000-0005-0000-0000-000014860000}"/>
    <cellStyle name="표준 7 2 3 3 2" xfId="34325" xr:uid="{00000000-0005-0000-0000-000015860000}"/>
    <cellStyle name="표준 7 2 3 3 2 2" xfId="34326" xr:uid="{00000000-0005-0000-0000-000016860000}"/>
    <cellStyle name="표준 7 2 3 3 2 2 2" xfId="34327" xr:uid="{00000000-0005-0000-0000-000017860000}"/>
    <cellStyle name="표준 7 2 3 3 2 3" xfId="34328" xr:uid="{00000000-0005-0000-0000-000018860000}"/>
    <cellStyle name="표준 7 2 3 3 3" xfId="34329" xr:uid="{00000000-0005-0000-0000-000019860000}"/>
    <cellStyle name="표준 7 2 3 3 3 2" xfId="34330" xr:uid="{00000000-0005-0000-0000-00001A860000}"/>
    <cellStyle name="표준 7 2 3 3 3 2 2" xfId="34331" xr:uid="{00000000-0005-0000-0000-00001B860000}"/>
    <cellStyle name="표준 7 2 3 3 3 3" xfId="34332" xr:uid="{00000000-0005-0000-0000-00001C860000}"/>
    <cellStyle name="표준 7 2 3 3 4" xfId="34333" xr:uid="{00000000-0005-0000-0000-00001D860000}"/>
    <cellStyle name="표준 7 2 3 3 4 2" xfId="34334" xr:uid="{00000000-0005-0000-0000-00001E860000}"/>
    <cellStyle name="표준 7 2 3 3 4 2 2" xfId="34335" xr:uid="{00000000-0005-0000-0000-00001F860000}"/>
    <cellStyle name="표준 7 2 3 3 4 3" xfId="34336" xr:uid="{00000000-0005-0000-0000-000020860000}"/>
    <cellStyle name="표준 7 2 3 3 5" xfId="34337" xr:uid="{00000000-0005-0000-0000-000021860000}"/>
    <cellStyle name="표준 7 2 3 3 5 2" xfId="34338" xr:uid="{00000000-0005-0000-0000-000022860000}"/>
    <cellStyle name="표준 7 2 3 3 6" xfId="34339" xr:uid="{00000000-0005-0000-0000-000023860000}"/>
    <cellStyle name="표준 7 2 3 4" xfId="34340" xr:uid="{00000000-0005-0000-0000-000024860000}"/>
    <cellStyle name="표준 7 2 3 4 2" xfId="34341" xr:uid="{00000000-0005-0000-0000-000025860000}"/>
    <cellStyle name="표준 7 2 3 4 2 2" xfId="34342" xr:uid="{00000000-0005-0000-0000-000026860000}"/>
    <cellStyle name="표준 7 2 3 4 2 2 2" xfId="34343" xr:uid="{00000000-0005-0000-0000-000027860000}"/>
    <cellStyle name="표준 7 2 3 4 2 3" xfId="34344" xr:uid="{00000000-0005-0000-0000-000028860000}"/>
    <cellStyle name="표준 7 2 3 4 3" xfId="34345" xr:uid="{00000000-0005-0000-0000-000029860000}"/>
    <cellStyle name="표준 7 2 3 4 3 2" xfId="34346" xr:uid="{00000000-0005-0000-0000-00002A860000}"/>
    <cellStyle name="표준 7 2 3 4 3 2 2" xfId="34347" xr:uid="{00000000-0005-0000-0000-00002B860000}"/>
    <cellStyle name="표준 7 2 3 4 3 3" xfId="34348" xr:uid="{00000000-0005-0000-0000-00002C860000}"/>
    <cellStyle name="표준 7 2 3 4 4" xfId="34349" xr:uid="{00000000-0005-0000-0000-00002D860000}"/>
    <cellStyle name="표준 7 2 3 4 4 2" xfId="34350" xr:uid="{00000000-0005-0000-0000-00002E860000}"/>
    <cellStyle name="표준 7 2 3 4 4 2 2" xfId="34351" xr:uid="{00000000-0005-0000-0000-00002F860000}"/>
    <cellStyle name="표준 7 2 3 4 4 3" xfId="34352" xr:uid="{00000000-0005-0000-0000-000030860000}"/>
    <cellStyle name="표준 7 2 3 4 5" xfId="34353" xr:uid="{00000000-0005-0000-0000-000031860000}"/>
    <cellStyle name="표준 7 2 3 4 5 2" xfId="34354" xr:uid="{00000000-0005-0000-0000-000032860000}"/>
    <cellStyle name="표준 7 2 3 4 6" xfId="34355" xr:uid="{00000000-0005-0000-0000-000033860000}"/>
    <cellStyle name="표준 7 2 3 5" xfId="34356" xr:uid="{00000000-0005-0000-0000-000034860000}"/>
    <cellStyle name="표준 7 2 3 5 2" xfId="34357" xr:uid="{00000000-0005-0000-0000-000035860000}"/>
    <cellStyle name="표준 7 2 3 5 2 2" xfId="34358" xr:uid="{00000000-0005-0000-0000-000036860000}"/>
    <cellStyle name="표준 7 2 3 5 3" xfId="34359" xr:uid="{00000000-0005-0000-0000-000037860000}"/>
    <cellStyle name="표준 7 2 3 6" xfId="34360" xr:uid="{00000000-0005-0000-0000-000038860000}"/>
    <cellStyle name="표준 7 2 3 6 2" xfId="34361" xr:uid="{00000000-0005-0000-0000-000039860000}"/>
    <cellStyle name="표준 7 2 3 6 2 2" xfId="34362" xr:uid="{00000000-0005-0000-0000-00003A860000}"/>
    <cellStyle name="표준 7 2 3 6 3" xfId="34363" xr:uid="{00000000-0005-0000-0000-00003B860000}"/>
    <cellStyle name="표준 7 2 3 7" xfId="34364" xr:uid="{00000000-0005-0000-0000-00003C860000}"/>
    <cellStyle name="표준 7 2 3 7 2" xfId="34365" xr:uid="{00000000-0005-0000-0000-00003D860000}"/>
    <cellStyle name="표준 7 2 3 7 2 2" xfId="34366" xr:uid="{00000000-0005-0000-0000-00003E860000}"/>
    <cellStyle name="표준 7 2 3 7 3" xfId="34367" xr:uid="{00000000-0005-0000-0000-00003F860000}"/>
    <cellStyle name="표준 7 2 3 8" xfId="34368" xr:uid="{00000000-0005-0000-0000-000040860000}"/>
    <cellStyle name="표준 7 2 3 8 2" xfId="34369" xr:uid="{00000000-0005-0000-0000-000041860000}"/>
    <cellStyle name="표준 7 2 3 8 2 2" xfId="34370" xr:uid="{00000000-0005-0000-0000-000042860000}"/>
    <cellStyle name="표준 7 2 3 8 3" xfId="34371" xr:uid="{00000000-0005-0000-0000-000043860000}"/>
    <cellStyle name="표준 7 2 3 9" xfId="34372" xr:uid="{00000000-0005-0000-0000-000044860000}"/>
    <cellStyle name="표준 7 2 3 9 2" xfId="34373" xr:uid="{00000000-0005-0000-0000-000045860000}"/>
    <cellStyle name="표준 7 2 4" xfId="34374" xr:uid="{00000000-0005-0000-0000-000046860000}"/>
    <cellStyle name="표준 7 2 4 10" xfId="34375" xr:uid="{00000000-0005-0000-0000-000047860000}"/>
    <cellStyle name="표준 7 2 4 2" xfId="34376" xr:uid="{00000000-0005-0000-0000-000048860000}"/>
    <cellStyle name="표준 7 2 4 2 2" xfId="34377" xr:uid="{00000000-0005-0000-0000-000049860000}"/>
    <cellStyle name="표준 7 2 4 2 2 2" xfId="34378" xr:uid="{00000000-0005-0000-0000-00004A860000}"/>
    <cellStyle name="표준 7 2 4 2 2 2 2" xfId="34379" xr:uid="{00000000-0005-0000-0000-00004B860000}"/>
    <cellStyle name="표준 7 2 4 2 2 2 2 2" xfId="34380" xr:uid="{00000000-0005-0000-0000-00004C860000}"/>
    <cellStyle name="표준 7 2 4 2 2 2 3" xfId="34381" xr:uid="{00000000-0005-0000-0000-00004D860000}"/>
    <cellStyle name="표준 7 2 4 2 2 3" xfId="34382" xr:uid="{00000000-0005-0000-0000-00004E860000}"/>
    <cellStyle name="표준 7 2 4 2 2 3 2" xfId="34383" xr:uid="{00000000-0005-0000-0000-00004F860000}"/>
    <cellStyle name="표준 7 2 4 2 2 3 2 2" xfId="34384" xr:uid="{00000000-0005-0000-0000-000050860000}"/>
    <cellStyle name="표준 7 2 4 2 2 3 3" xfId="34385" xr:uid="{00000000-0005-0000-0000-000051860000}"/>
    <cellStyle name="표준 7 2 4 2 2 4" xfId="34386" xr:uid="{00000000-0005-0000-0000-000052860000}"/>
    <cellStyle name="표준 7 2 4 2 2 4 2" xfId="34387" xr:uid="{00000000-0005-0000-0000-000053860000}"/>
    <cellStyle name="표준 7 2 4 2 2 4 2 2" xfId="34388" xr:uid="{00000000-0005-0000-0000-000054860000}"/>
    <cellStyle name="표준 7 2 4 2 2 4 3" xfId="34389" xr:uid="{00000000-0005-0000-0000-000055860000}"/>
    <cellStyle name="표준 7 2 4 2 2 5" xfId="34390" xr:uid="{00000000-0005-0000-0000-000056860000}"/>
    <cellStyle name="표준 7 2 4 2 2 5 2" xfId="34391" xr:uid="{00000000-0005-0000-0000-000057860000}"/>
    <cellStyle name="표준 7 2 4 2 2 6" xfId="34392" xr:uid="{00000000-0005-0000-0000-000058860000}"/>
    <cellStyle name="표준 7 2 4 2 3" xfId="34393" xr:uid="{00000000-0005-0000-0000-000059860000}"/>
    <cellStyle name="표준 7 2 4 2 3 2" xfId="34394" xr:uid="{00000000-0005-0000-0000-00005A860000}"/>
    <cellStyle name="표준 7 2 4 2 3 2 2" xfId="34395" xr:uid="{00000000-0005-0000-0000-00005B860000}"/>
    <cellStyle name="표준 7 2 4 2 3 3" xfId="34396" xr:uid="{00000000-0005-0000-0000-00005C860000}"/>
    <cellStyle name="표준 7 2 4 2 4" xfId="34397" xr:uid="{00000000-0005-0000-0000-00005D860000}"/>
    <cellStyle name="표준 7 2 4 2 4 2" xfId="34398" xr:uid="{00000000-0005-0000-0000-00005E860000}"/>
    <cellStyle name="표준 7 2 4 2 4 2 2" xfId="34399" xr:uid="{00000000-0005-0000-0000-00005F860000}"/>
    <cellStyle name="표준 7 2 4 2 4 3" xfId="34400" xr:uid="{00000000-0005-0000-0000-000060860000}"/>
    <cellStyle name="표준 7 2 4 2 5" xfId="34401" xr:uid="{00000000-0005-0000-0000-000061860000}"/>
    <cellStyle name="표준 7 2 4 2 5 2" xfId="34402" xr:uid="{00000000-0005-0000-0000-000062860000}"/>
    <cellStyle name="표준 7 2 4 2 5 2 2" xfId="34403" xr:uid="{00000000-0005-0000-0000-000063860000}"/>
    <cellStyle name="표준 7 2 4 2 5 3" xfId="34404" xr:uid="{00000000-0005-0000-0000-000064860000}"/>
    <cellStyle name="표준 7 2 4 2 6" xfId="34405" xr:uid="{00000000-0005-0000-0000-000065860000}"/>
    <cellStyle name="표준 7 2 4 2 6 2" xfId="34406" xr:uid="{00000000-0005-0000-0000-000066860000}"/>
    <cellStyle name="표준 7 2 4 2 7" xfId="34407" xr:uid="{00000000-0005-0000-0000-000067860000}"/>
    <cellStyle name="표준 7 2 4 2 8" xfId="34408" xr:uid="{00000000-0005-0000-0000-000068860000}"/>
    <cellStyle name="표준 7 2 4 3" xfId="34409" xr:uid="{00000000-0005-0000-0000-000069860000}"/>
    <cellStyle name="표준 7 2 4 3 2" xfId="34410" xr:uid="{00000000-0005-0000-0000-00006A860000}"/>
    <cellStyle name="표준 7 2 4 3 2 2" xfId="34411" xr:uid="{00000000-0005-0000-0000-00006B860000}"/>
    <cellStyle name="표준 7 2 4 3 2 2 2" xfId="34412" xr:uid="{00000000-0005-0000-0000-00006C860000}"/>
    <cellStyle name="표준 7 2 4 3 2 3" xfId="34413" xr:uid="{00000000-0005-0000-0000-00006D860000}"/>
    <cellStyle name="표준 7 2 4 3 3" xfId="34414" xr:uid="{00000000-0005-0000-0000-00006E860000}"/>
    <cellStyle name="표준 7 2 4 3 3 2" xfId="34415" xr:uid="{00000000-0005-0000-0000-00006F860000}"/>
    <cellStyle name="표준 7 2 4 3 3 2 2" xfId="34416" xr:uid="{00000000-0005-0000-0000-000070860000}"/>
    <cellStyle name="표준 7 2 4 3 3 3" xfId="34417" xr:uid="{00000000-0005-0000-0000-000071860000}"/>
    <cellStyle name="표준 7 2 4 3 4" xfId="34418" xr:uid="{00000000-0005-0000-0000-000072860000}"/>
    <cellStyle name="표준 7 2 4 3 4 2" xfId="34419" xr:uid="{00000000-0005-0000-0000-000073860000}"/>
    <cellStyle name="표준 7 2 4 3 4 2 2" xfId="34420" xr:uid="{00000000-0005-0000-0000-000074860000}"/>
    <cellStyle name="표준 7 2 4 3 4 3" xfId="34421" xr:uid="{00000000-0005-0000-0000-000075860000}"/>
    <cellStyle name="표준 7 2 4 3 5" xfId="34422" xr:uid="{00000000-0005-0000-0000-000076860000}"/>
    <cellStyle name="표준 7 2 4 3 5 2" xfId="34423" xr:uid="{00000000-0005-0000-0000-000077860000}"/>
    <cellStyle name="표준 7 2 4 3 6" xfId="34424" xr:uid="{00000000-0005-0000-0000-000078860000}"/>
    <cellStyle name="표준 7 2 4 4" xfId="34425" xr:uid="{00000000-0005-0000-0000-000079860000}"/>
    <cellStyle name="표준 7 2 4 4 2" xfId="34426" xr:uid="{00000000-0005-0000-0000-00007A860000}"/>
    <cellStyle name="표준 7 2 4 4 2 2" xfId="34427" xr:uid="{00000000-0005-0000-0000-00007B860000}"/>
    <cellStyle name="표준 7 2 4 4 3" xfId="34428" xr:uid="{00000000-0005-0000-0000-00007C860000}"/>
    <cellStyle name="표준 7 2 4 5" xfId="34429" xr:uid="{00000000-0005-0000-0000-00007D860000}"/>
    <cellStyle name="표준 7 2 4 5 2" xfId="34430" xr:uid="{00000000-0005-0000-0000-00007E860000}"/>
    <cellStyle name="표준 7 2 4 5 2 2" xfId="34431" xr:uid="{00000000-0005-0000-0000-00007F860000}"/>
    <cellStyle name="표준 7 2 4 5 3" xfId="34432" xr:uid="{00000000-0005-0000-0000-000080860000}"/>
    <cellStyle name="표준 7 2 4 6" xfId="34433" xr:uid="{00000000-0005-0000-0000-000081860000}"/>
    <cellStyle name="표준 7 2 4 6 2" xfId="34434" xr:uid="{00000000-0005-0000-0000-000082860000}"/>
    <cellStyle name="표준 7 2 4 6 2 2" xfId="34435" xr:uid="{00000000-0005-0000-0000-000083860000}"/>
    <cellStyle name="표준 7 2 4 6 3" xfId="34436" xr:uid="{00000000-0005-0000-0000-000084860000}"/>
    <cellStyle name="표준 7 2 4 7" xfId="34437" xr:uid="{00000000-0005-0000-0000-000085860000}"/>
    <cellStyle name="표준 7 2 4 7 2" xfId="34438" xr:uid="{00000000-0005-0000-0000-000086860000}"/>
    <cellStyle name="표준 7 2 4 7 2 2" xfId="34439" xr:uid="{00000000-0005-0000-0000-000087860000}"/>
    <cellStyle name="표준 7 2 4 7 3" xfId="34440" xr:uid="{00000000-0005-0000-0000-000088860000}"/>
    <cellStyle name="표준 7 2 4 8" xfId="34441" xr:uid="{00000000-0005-0000-0000-000089860000}"/>
    <cellStyle name="표준 7 2 4 8 2" xfId="34442" xr:uid="{00000000-0005-0000-0000-00008A860000}"/>
    <cellStyle name="표준 7 2 4 9" xfId="34443" xr:uid="{00000000-0005-0000-0000-00008B860000}"/>
    <cellStyle name="표준 7 2 5" xfId="34444" xr:uid="{00000000-0005-0000-0000-00008C860000}"/>
    <cellStyle name="표준 7 2 5 2" xfId="34445" xr:uid="{00000000-0005-0000-0000-00008D860000}"/>
    <cellStyle name="표준 7 2 5 2 2" xfId="34446" xr:uid="{00000000-0005-0000-0000-00008E860000}"/>
    <cellStyle name="표준 7 2 5 2 2 2" xfId="34447" xr:uid="{00000000-0005-0000-0000-00008F860000}"/>
    <cellStyle name="표준 7 2 5 2 2 2 2" xfId="34448" xr:uid="{00000000-0005-0000-0000-000090860000}"/>
    <cellStyle name="표준 7 2 5 2 2 3" xfId="34449" xr:uid="{00000000-0005-0000-0000-000091860000}"/>
    <cellStyle name="표준 7 2 5 2 3" xfId="34450" xr:uid="{00000000-0005-0000-0000-000092860000}"/>
    <cellStyle name="표준 7 2 5 2 3 2" xfId="34451" xr:uid="{00000000-0005-0000-0000-000093860000}"/>
    <cellStyle name="표준 7 2 5 2 3 2 2" xfId="34452" xr:uid="{00000000-0005-0000-0000-000094860000}"/>
    <cellStyle name="표준 7 2 5 2 3 3" xfId="34453" xr:uid="{00000000-0005-0000-0000-000095860000}"/>
    <cellStyle name="표준 7 2 5 2 4" xfId="34454" xr:uid="{00000000-0005-0000-0000-000096860000}"/>
    <cellStyle name="표준 7 2 5 2 4 2" xfId="34455" xr:uid="{00000000-0005-0000-0000-000097860000}"/>
    <cellStyle name="표준 7 2 5 2 4 2 2" xfId="34456" xr:uid="{00000000-0005-0000-0000-000098860000}"/>
    <cellStyle name="표준 7 2 5 2 4 3" xfId="34457" xr:uid="{00000000-0005-0000-0000-000099860000}"/>
    <cellStyle name="표준 7 2 5 2 5" xfId="34458" xr:uid="{00000000-0005-0000-0000-00009A860000}"/>
    <cellStyle name="표준 7 2 5 2 5 2" xfId="34459" xr:uid="{00000000-0005-0000-0000-00009B860000}"/>
    <cellStyle name="표준 7 2 5 2 6" xfId="34460" xr:uid="{00000000-0005-0000-0000-00009C860000}"/>
    <cellStyle name="표준 7 2 5 3" xfId="34461" xr:uid="{00000000-0005-0000-0000-00009D860000}"/>
    <cellStyle name="표준 7 2 5 3 2" xfId="34462" xr:uid="{00000000-0005-0000-0000-00009E860000}"/>
    <cellStyle name="표준 7 2 5 3 2 2" xfId="34463" xr:uid="{00000000-0005-0000-0000-00009F860000}"/>
    <cellStyle name="표준 7 2 5 3 3" xfId="34464" xr:uid="{00000000-0005-0000-0000-0000A0860000}"/>
    <cellStyle name="표준 7 2 5 4" xfId="34465" xr:uid="{00000000-0005-0000-0000-0000A1860000}"/>
    <cellStyle name="표준 7 2 5 4 2" xfId="34466" xr:uid="{00000000-0005-0000-0000-0000A2860000}"/>
    <cellStyle name="표준 7 2 5 4 2 2" xfId="34467" xr:uid="{00000000-0005-0000-0000-0000A3860000}"/>
    <cellStyle name="표준 7 2 5 4 3" xfId="34468" xr:uid="{00000000-0005-0000-0000-0000A4860000}"/>
    <cellStyle name="표준 7 2 5 5" xfId="34469" xr:uid="{00000000-0005-0000-0000-0000A5860000}"/>
    <cellStyle name="표준 7 2 5 5 2" xfId="34470" xr:uid="{00000000-0005-0000-0000-0000A6860000}"/>
    <cellStyle name="표준 7 2 5 5 2 2" xfId="34471" xr:uid="{00000000-0005-0000-0000-0000A7860000}"/>
    <cellStyle name="표준 7 2 5 5 3" xfId="34472" xr:uid="{00000000-0005-0000-0000-0000A8860000}"/>
    <cellStyle name="표준 7 2 5 6" xfId="34473" xr:uid="{00000000-0005-0000-0000-0000A9860000}"/>
    <cellStyle name="표준 7 2 5 6 2" xfId="34474" xr:uid="{00000000-0005-0000-0000-0000AA860000}"/>
    <cellStyle name="표준 7 2 5 7" xfId="34475" xr:uid="{00000000-0005-0000-0000-0000AB860000}"/>
    <cellStyle name="표준 7 2 5 8" xfId="34476" xr:uid="{00000000-0005-0000-0000-0000AC860000}"/>
    <cellStyle name="표준 7 2 6" xfId="34477" xr:uid="{00000000-0005-0000-0000-0000AD860000}"/>
    <cellStyle name="표준 7 2 6 2" xfId="34478" xr:uid="{00000000-0005-0000-0000-0000AE860000}"/>
    <cellStyle name="표준 7 2 6 2 2" xfId="34479" xr:uid="{00000000-0005-0000-0000-0000AF860000}"/>
    <cellStyle name="표준 7 2 6 2 2 2" xfId="34480" xr:uid="{00000000-0005-0000-0000-0000B0860000}"/>
    <cellStyle name="표준 7 2 6 2 3" xfId="34481" xr:uid="{00000000-0005-0000-0000-0000B1860000}"/>
    <cellStyle name="표준 7 2 6 3" xfId="34482" xr:uid="{00000000-0005-0000-0000-0000B2860000}"/>
    <cellStyle name="표준 7 2 6 3 2" xfId="34483" xr:uid="{00000000-0005-0000-0000-0000B3860000}"/>
    <cellStyle name="표준 7 2 6 3 2 2" xfId="34484" xr:uid="{00000000-0005-0000-0000-0000B4860000}"/>
    <cellStyle name="표준 7 2 6 3 3" xfId="34485" xr:uid="{00000000-0005-0000-0000-0000B5860000}"/>
    <cellStyle name="표준 7 2 6 4" xfId="34486" xr:uid="{00000000-0005-0000-0000-0000B6860000}"/>
    <cellStyle name="표준 7 2 6 4 2" xfId="34487" xr:uid="{00000000-0005-0000-0000-0000B7860000}"/>
    <cellStyle name="표준 7 2 6 4 2 2" xfId="34488" xr:uid="{00000000-0005-0000-0000-0000B8860000}"/>
    <cellStyle name="표준 7 2 6 4 3" xfId="34489" xr:uid="{00000000-0005-0000-0000-0000B9860000}"/>
    <cellStyle name="표준 7 2 6 5" xfId="34490" xr:uid="{00000000-0005-0000-0000-0000BA860000}"/>
    <cellStyle name="표준 7 2 6 5 2" xfId="34491" xr:uid="{00000000-0005-0000-0000-0000BB860000}"/>
    <cellStyle name="표준 7 2 6 6" xfId="34492" xr:uid="{00000000-0005-0000-0000-0000BC860000}"/>
    <cellStyle name="표준 7 2 7" xfId="34493" xr:uid="{00000000-0005-0000-0000-0000BD860000}"/>
    <cellStyle name="표준 7 2 7 2" xfId="34494" xr:uid="{00000000-0005-0000-0000-0000BE860000}"/>
    <cellStyle name="표준 7 2 7 2 2" xfId="34495" xr:uid="{00000000-0005-0000-0000-0000BF860000}"/>
    <cellStyle name="표준 7 2 7 2 2 2" xfId="34496" xr:uid="{00000000-0005-0000-0000-0000C0860000}"/>
    <cellStyle name="표준 7 2 7 2 3" xfId="34497" xr:uid="{00000000-0005-0000-0000-0000C1860000}"/>
    <cellStyle name="표준 7 2 7 3" xfId="34498" xr:uid="{00000000-0005-0000-0000-0000C2860000}"/>
    <cellStyle name="표준 7 2 7 3 2" xfId="34499" xr:uid="{00000000-0005-0000-0000-0000C3860000}"/>
    <cellStyle name="표준 7 2 7 3 2 2" xfId="34500" xr:uid="{00000000-0005-0000-0000-0000C4860000}"/>
    <cellStyle name="표준 7 2 7 3 3" xfId="34501" xr:uid="{00000000-0005-0000-0000-0000C5860000}"/>
    <cellStyle name="표준 7 2 7 4" xfId="34502" xr:uid="{00000000-0005-0000-0000-0000C6860000}"/>
    <cellStyle name="표준 7 2 7 4 2" xfId="34503" xr:uid="{00000000-0005-0000-0000-0000C7860000}"/>
    <cellStyle name="표준 7 2 7 4 2 2" xfId="34504" xr:uid="{00000000-0005-0000-0000-0000C8860000}"/>
    <cellStyle name="표준 7 2 7 4 3" xfId="34505" xr:uid="{00000000-0005-0000-0000-0000C9860000}"/>
    <cellStyle name="표준 7 2 7 5" xfId="34506" xr:uid="{00000000-0005-0000-0000-0000CA860000}"/>
    <cellStyle name="표준 7 2 7 5 2" xfId="34507" xr:uid="{00000000-0005-0000-0000-0000CB860000}"/>
    <cellStyle name="표준 7 2 7 6" xfId="34508" xr:uid="{00000000-0005-0000-0000-0000CC860000}"/>
    <cellStyle name="표준 7 2 8" xfId="34509" xr:uid="{00000000-0005-0000-0000-0000CD860000}"/>
    <cellStyle name="표준 7 2 8 2" xfId="34510" xr:uid="{00000000-0005-0000-0000-0000CE860000}"/>
    <cellStyle name="표준 7 2 8 2 2" xfId="34511" xr:uid="{00000000-0005-0000-0000-0000CF860000}"/>
    <cellStyle name="표준 7 2 8 3" xfId="34512" xr:uid="{00000000-0005-0000-0000-0000D0860000}"/>
    <cellStyle name="표준 7 2 9" xfId="34513" xr:uid="{00000000-0005-0000-0000-0000D1860000}"/>
    <cellStyle name="표준 7 2 9 2" xfId="34514" xr:uid="{00000000-0005-0000-0000-0000D2860000}"/>
    <cellStyle name="표준 7 2 9 2 2" xfId="34515" xr:uid="{00000000-0005-0000-0000-0000D3860000}"/>
    <cellStyle name="표준 7 2 9 3" xfId="34516" xr:uid="{00000000-0005-0000-0000-0000D4860000}"/>
    <cellStyle name="표준 7 3" xfId="34517" xr:uid="{00000000-0005-0000-0000-0000D5860000}"/>
    <cellStyle name="표준 7 3 10" xfId="34518" xr:uid="{00000000-0005-0000-0000-0000D6860000}"/>
    <cellStyle name="표준 7 3 10 2" xfId="34519" xr:uid="{00000000-0005-0000-0000-0000D7860000}"/>
    <cellStyle name="표준 7 3 10 2 2" xfId="34520" xr:uid="{00000000-0005-0000-0000-0000D8860000}"/>
    <cellStyle name="표준 7 3 10 3" xfId="34521" xr:uid="{00000000-0005-0000-0000-0000D9860000}"/>
    <cellStyle name="표준 7 3 11" xfId="34522" xr:uid="{00000000-0005-0000-0000-0000DA860000}"/>
    <cellStyle name="표준 7 3 11 2" xfId="34523" xr:uid="{00000000-0005-0000-0000-0000DB860000}"/>
    <cellStyle name="표준 7 3 12" xfId="34524" xr:uid="{00000000-0005-0000-0000-0000DC860000}"/>
    <cellStyle name="표준 7 3 13" xfId="34525" xr:uid="{00000000-0005-0000-0000-0000DD860000}"/>
    <cellStyle name="표준 7 3 2" xfId="34526" xr:uid="{00000000-0005-0000-0000-0000DE860000}"/>
    <cellStyle name="표준 7 3 2 10" xfId="34527" xr:uid="{00000000-0005-0000-0000-0000DF860000}"/>
    <cellStyle name="표준 7 3 2 11" xfId="34528" xr:uid="{00000000-0005-0000-0000-0000E0860000}"/>
    <cellStyle name="표준 7 3 2 2" xfId="34529" xr:uid="{00000000-0005-0000-0000-0000E1860000}"/>
    <cellStyle name="표준 7 3 2 2 2" xfId="34530" xr:uid="{00000000-0005-0000-0000-0000E2860000}"/>
    <cellStyle name="표준 7 3 2 2 2 2" xfId="34531" xr:uid="{00000000-0005-0000-0000-0000E3860000}"/>
    <cellStyle name="표준 7 3 2 2 2 2 2" xfId="34532" xr:uid="{00000000-0005-0000-0000-0000E4860000}"/>
    <cellStyle name="표준 7 3 2 2 2 2 2 2" xfId="34533" xr:uid="{00000000-0005-0000-0000-0000E5860000}"/>
    <cellStyle name="표준 7 3 2 2 2 2 3" xfId="34534" xr:uid="{00000000-0005-0000-0000-0000E6860000}"/>
    <cellStyle name="표준 7 3 2 2 2 3" xfId="34535" xr:uid="{00000000-0005-0000-0000-0000E7860000}"/>
    <cellStyle name="표준 7 3 2 2 2 3 2" xfId="34536" xr:uid="{00000000-0005-0000-0000-0000E8860000}"/>
    <cellStyle name="표준 7 3 2 2 2 3 2 2" xfId="34537" xr:uid="{00000000-0005-0000-0000-0000E9860000}"/>
    <cellStyle name="표준 7 3 2 2 2 3 3" xfId="34538" xr:uid="{00000000-0005-0000-0000-0000EA860000}"/>
    <cellStyle name="표준 7 3 2 2 2 4" xfId="34539" xr:uid="{00000000-0005-0000-0000-0000EB860000}"/>
    <cellStyle name="표준 7 3 2 2 2 4 2" xfId="34540" xr:uid="{00000000-0005-0000-0000-0000EC860000}"/>
    <cellStyle name="표준 7 3 2 2 2 4 2 2" xfId="34541" xr:uid="{00000000-0005-0000-0000-0000ED860000}"/>
    <cellStyle name="표준 7 3 2 2 2 4 3" xfId="34542" xr:uid="{00000000-0005-0000-0000-0000EE860000}"/>
    <cellStyle name="표준 7 3 2 2 2 5" xfId="34543" xr:uid="{00000000-0005-0000-0000-0000EF860000}"/>
    <cellStyle name="표준 7 3 2 2 2 5 2" xfId="34544" xr:uid="{00000000-0005-0000-0000-0000F0860000}"/>
    <cellStyle name="표준 7 3 2 2 2 6" xfId="34545" xr:uid="{00000000-0005-0000-0000-0000F1860000}"/>
    <cellStyle name="표준 7 3 2 2 3" xfId="34546" xr:uid="{00000000-0005-0000-0000-0000F2860000}"/>
    <cellStyle name="표준 7 3 2 2 3 2" xfId="34547" xr:uid="{00000000-0005-0000-0000-0000F3860000}"/>
    <cellStyle name="표준 7 3 2 2 3 2 2" xfId="34548" xr:uid="{00000000-0005-0000-0000-0000F4860000}"/>
    <cellStyle name="표준 7 3 2 2 3 3" xfId="34549" xr:uid="{00000000-0005-0000-0000-0000F5860000}"/>
    <cellStyle name="표준 7 3 2 2 4" xfId="34550" xr:uid="{00000000-0005-0000-0000-0000F6860000}"/>
    <cellStyle name="표준 7 3 2 2 4 2" xfId="34551" xr:uid="{00000000-0005-0000-0000-0000F7860000}"/>
    <cellStyle name="표준 7 3 2 2 4 2 2" xfId="34552" xr:uid="{00000000-0005-0000-0000-0000F8860000}"/>
    <cellStyle name="표준 7 3 2 2 4 3" xfId="34553" xr:uid="{00000000-0005-0000-0000-0000F9860000}"/>
    <cellStyle name="표준 7 3 2 2 5" xfId="34554" xr:uid="{00000000-0005-0000-0000-0000FA860000}"/>
    <cellStyle name="표준 7 3 2 2 5 2" xfId="34555" xr:uid="{00000000-0005-0000-0000-0000FB860000}"/>
    <cellStyle name="표준 7 3 2 2 5 2 2" xfId="34556" xr:uid="{00000000-0005-0000-0000-0000FC860000}"/>
    <cellStyle name="표준 7 3 2 2 5 3" xfId="34557" xr:uid="{00000000-0005-0000-0000-0000FD860000}"/>
    <cellStyle name="표준 7 3 2 2 6" xfId="34558" xr:uid="{00000000-0005-0000-0000-0000FE860000}"/>
    <cellStyle name="표준 7 3 2 2 6 2" xfId="34559" xr:uid="{00000000-0005-0000-0000-0000FF860000}"/>
    <cellStyle name="표준 7 3 2 2 6 2 2" xfId="34560" xr:uid="{00000000-0005-0000-0000-000000870000}"/>
    <cellStyle name="표준 7 3 2 2 6 3" xfId="34561" xr:uid="{00000000-0005-0000-0000-000001870000}"/>
    <cellStyle name="표준 7 3 2 2 7" xfId="34562" xr:uid="{00000000-0005-0000-0000-000002870000}"/>
    <cellStyle name="표준 7 3 2 2 7 2" xfId="34563" xr:uid="{00000000-0005-0000-0000-000003870000}"/>
    <cellStyle name="표준 7 3 2 2 8" xfId="34564" xr:uid="{00000000-0005-0000-0000-000004870000}"/>
    <cellStyle name="표준 7 3 2 2 9" xfId="34565" xr:uid="{00000000-0005-0000-0000-000005870000}"/>
    <cellStyle name="표준 7 3 2 3" xfId="34566" xr:uid="{00000000-0005-0000-0000-000006870000}"/>
    <cellStyle name="표준 7 3 2 3 2" xfId="34567" xr:uid="{00000000-0005-0000-0000-000007870000}"/>
    <cellStyle name="표준 7 3 2 3 2 2" xfId="34568" xr:uid="{00000000-0005-0000-0000-000008870000}"/>
    <cellStyle name="표준 7 3 2 3 2 2 2" xfId="34569" xr:uid="{00000000-0005-0000-0000-000009870000}"/>
    <cellStyle name="표준 7 3 2 3 2 3" xfId="34570" xr:uid="{00000000-0005-0000-0000-00000A870000}"/>
    <cellStyle name="표준 7 3 2 3 3" xfId="34571" xr:uid="{00000000-0005-0000-0000-00000B870000}"/>
    <cellStyle name="표준 7 3 2 3 3 2" xfId="34572" xr:uid="{00000000-0005-0000-0000-00000C870000}"/>
    <cellStyle name="표준 7 3 2 3 3 2 2" xfId="34573" xr:uid="{00000000-0005-0000-0000-00000D870000}"/>
    <cellStyle name="표준 7 3 2 3 3 3" xfId="34574" xr:uid="{00000000-0005-0000-0000-00000E870000}"/>
    <cellStyle name="표준 7 3 2 3 4" xfId="34575" xr:uid="{00000000-0005-0000-0000-00000F870000}"/>
    <cellStyle name="표준 7 3 2 3 4 2" xfId="34576" xr:uid="{00000000-0005-0000-0000-000010870000}"/>
    <cellStyle name="표준 7 3 2 3 4 2 2" xfId="34577" xr:uid="{00000000-0005-0000-0000-000011870000}"/>
    <cellStyle name="표준 7 3 2 3 4 3" xfId="34578" xr:uid="{00000000-0005-0000-0000-000012870000}"/>
    <cellStyle name="표준 7 3 2 3 5" xfId="34579" xr:uid="{00000000-0005-0000-0000-000013870000}"/>
    <cellStyle name="표준 7 3 2 3 5 2" xfId="34580" xr:uid="{00000000-0005-0000-0000-000014870000}"/>
    <cellStyle name="표준 7 3 2 3 6" xfId="34581" xr:uid="{00000000-0005-0000-0000-000015870000}"/>
    <cellStyle name="표준 7 3 2 4" xfId="34582" xr:uid="{00000000-0005-0000-0000-000016870000}"/>
    <cellStyle name="표준 7 3 2 4 2" xfId="34583" xr:uid="{00000000-0005-0000-0000-000017870000}"/>
    <cellStyle name="표준 7 3 2 4 2 2" xfId="34584" xr:uid="{00000000-0005-0000-0000-000018870000}"/>
    <cellStyle name="표준 7 3 2 4 2 2 2" xfId="34585" xr:uid="{00000000-0005-0000-0000-000019870000}"/>
    <cellStyle name="표준 7 3 2 4 2 3" xfId="34586" xr:uid="{00000000-0005-0000-0000-00001A870000}"/>
    <cellStyle name="표준 7 3 2 4 3" xfId="34587" xr:uid="{00000000-0005-0000-0000-00001B870000}"/>
    <cellStyle name="표준 7 3 2 4 3 2" xfId="34588" xr:uid="{00000000-0005-0000-0000-00001C870000}"/>
    <cellStyle name="표준 7 3 2 4 3 2 2" xfId="34589" xr:uid="{00000000-0005-0000-0000-00001D870000}"/>
    <cellStyle name="표준 7 3 2 4 3 3" xfId="34590" xr:uid="{00000000-0005-0000-0000-00001E870000}"/>
    <cellStyle name="표준 7 3 2 4 4" xfId="34591" xr:uid="{00000000-0005-0000-0000-00001F870000}"/>
    <cellStyle name="표준 7 3 2 4 4 2" xfId="34592" xr:uid="{00000000-0005-0000-0000-000020870000}"/>
    <cellStyle name="표준 7 3 2 4 4 2 2" xfId="34593" xr:uid="{00000000-0005-0000-0000-000021870000}"/>
    <cellStyle name="표준 7 3 2 4 4 3" xfId="34594" xr:uid="{00000000-0005-0000-0000-000022870000}"/>
    <cellStyle name="표준 7 3 2 4 5" xfId="34595" xr:uid="{00000000-0005-0000-0000-000023870000}"/>
    <cellStyle name="표준 7 3 2 4 5 2" xfId="34596" xr:uid="{00000000-0005-0000-0000-000024870000}"/>
    <cellStyle name="표준 7 3 2 4 6" xfId="34597" xr:uid="{00000000-0005-0000-0000-000025870000}"/>
    <cellStyle name="표준 7 3 2 5" xfId="34598" xr:uid="{00000000-0005-0000-0000-000026870000}"/>
    <cellStyle name="표준 7 3 2 5 2" xfId="34599" xr:uid="{00000000-0005-0000-0000-000027870000}"/>
    <cellStyle name="표준 7 3 2 5 2 2" xfId="34600" xr:uid="{00000000-0005-0000-0000-000028870000}"/>
    <cellStyle name="표준 7 3 2 5 3" xfId="34601" xr:uid="{00000000-0005-0000-0000-000029870000}"/>
    <cellStyle name="표준 7 3 2 6" xfId="34602" xr:uid="{00000000-0005-0000-0000-00002A870000}"/>
    <cellStyle name="표준 7 3 2 6 2" xfId="34603" xr:uid="{00000000-0005-0000-0000-00002B870000}"/>
    <cellStyle name="표준 7 3 2 6 2 2" xfId="34604" xr:uid="{00000000-0005-0000-0000-00002C870000}"/>
    <cellStyle name="표준 7 3 2 6 3" xfId="34605" xr:uid="{00000000-0005-0000-0000-00002D870000}"/>
    <cellStyle name="표준 7 3 2 7" xfId="34606" xr:uid="{00000000-0005-0000-0000-00002E870000}"/>
    <cellStyle name="표준 7 3 2 7 2" xfId="34607" xr:uid="{00000000-0005-0000-0000-00002F870000}"/>
    <cellStyle name="표준 7 3 2 7 2 2" xfId="34608" xr:uid="{00000000-0005-0000-0000-000030870000}"/>
    <cellStyle name="표준 7 3 2 7 3" xfId="34609" xr:uid="{00000000-0005-0000-0000-000031870000}"/>
    <cellStyle name="표준 7 3 2 8" xfId="34610" xr:uid="{00000000-0005-0000-0000-000032870000}"/>
    <cellStyle name="표준 7 3 2 8 2" xfId="34611" xr:uid="{00000000-0005-0000-0000-000033870000}"/>
    <cellStyle name="표준 7 3 2 8 2 2" xfId="34612" xr:uid="{00000000-0005-0000-0000-000034870000}"/>
    <cellStyle name="표준 7 3 2 8 3" xfId="34613" xr:uid="{00000000-0005-0000-0000-000035870000}"/>
    <cellStyle name="표준 7 3 2 9" xfId="34614" xr:uid="{00000000-0005-0000-0000-000036870000}"/>
    <cellStyle name="표준 7 3 2 9 2" xfId="34615" xr:uid="{00000000-0005-0000-0000-000037870000}"/>
    <cellStyle name="표준 7 3 3" xfId="34616" xr:uid="{00000000-0005-0000-0000-000038870000}"/>
    <cellStyle name="표준 7 3 3 2" xfId="34617" xr:uid="{00000000-0005-0000-0000-000039870000}"/>
    <cellStyle name="표준 7 3 3 2 2" xfId="34618" xr:uid="{00000000-0005-0000-0000-00003A870000}"/>
    <cellStyle name="표준 7 3 3 2 2 2" xfId="34619" xr:uid="{00000000-0005-0000-0000-00003B870000}"/>
    <cellStyle name="표준 7 3 3 2 2 2 2" xfId="34620" xr:uid="{00000000-0005-0000-0000-00003C870000}"/>
    <cellStyle name="표준 7 3 3 2 2 3" xfId="34621" xr:uid="{00000000-0005-0000-0000-00003D870000}"/>
    <cellStyle name="표준 7 3 3 2 3" xfId="34622" xr:uid="{00000000-0005-0000-0000-00003E870000}"/>
    <cellStyle name="표준 7 3 3 2 3 2" xfId="34623" xr:uid="{00000000-0005-0000-0000-00003F870000}"/>
    <cellStyle name="표준 7 3 3 2 3 2 2" xfId="34624" xr:uid="{00000000-0005-0000-0000-000040870000}"/>
    <cellStyle name="표준 7 3 3 2 3 3" xfId="34625" xr:uid="{00000000-0005-0000-0000-000041870000}"/>
    <cellStyle name="표준 7 3 3 2 4" xfId="34626" xr:uid="{00000000-0005-0000-0000-000042870000}"/>
    <cellStyle name="표준 7 3 3 2 4 2" xfId="34627" xr:uid="{00000000-0005-0000-0000-000043870000}"/>
    <cellStyle name="표준 7 3 3 2 4 2 2" xfId="34628" xr:uid="{00000000-0005-0000-0000-000044870000}"/>
    <cellStyle name="표준 7 3 3 2 4 3" xfId="34629" xr:uid="{00000000-0005-0000-0000-000045870000}"/>
    <cellStyle name="표준 7 3 3 2 5" xfId="34630" xr:uid="{00000000-0005-0000-0000-000046870000}"/>
    <cellStyle name="표준 7 3 3 2 5 2" xfId="34631" xr:uid="{00000000-0005-0000-0000-000047870000}"/>
    <cellStyle name="표준 7 3 3 2 6" xfId="34632" xr:uid="{00000000-0005-0000-0000-000048870000}"/>
    <cellStyle name="표준 7 3 3 3" xfId="34633" xr:uid="{00000000-0005-0000-0000-000049870000}"/>
    <cellStyle name="표준 7 3 3 3 2" xfId="34634" xr:uid="{00000000-0005-0000-0000-00004A870000}"/>
    <cellStyle name="표준 7 3 3 3 2 2" xfId="34635" xr:uid="{00000000-0005-0000-0000-00004B870000}"/>
    <cellStyle name="표준 7 3 3 3 3" xfId="34636" xr:uid="{00000000-0005-0000-0000-00004C870000}"/>
    <cellStyle name="표준 7 3 3 4" xfId="34637" xr:uid="{00000000-0005-0000-0000-00004D870000}"/>
    <cellStyle name="표준 7 3 3 4 2" xfId="34638" xr:uid="{00000000-0005-0000-0000-00004E870000}"/>
    <cellStyle name="표준 7 3 3 4 2 2" xfId="34639" xr:uid="{00000000-0005-0000-0000-00004F870000}"/>
    <cellStyle name="표준 7 3 3 4 3" xfId="34640" xr:uid="{00000000-0005-0000-0000-000050870000}"/>
    <cellStyle name="표준 7 3 3 5" xfId="34641" xr:uid="{00000000-0005-0000-0000-000051870000}"/>
    <cellStyle name="표준 7 3 3 5 2" xfId="34642" xr:uid="{00000000-0005-0000-0000-000052870000}"/>
    <cellStyle name="표준 7 3 3 5 2 2" xfId="34643" xr:uid="{00000000-0005-0000-0000-000053870000}"/>
    <cellStyle name="표준 7 3 3 5 3" xfId="34644" xr:uid="{00000000-0005-0000-0000-000054870000}"/>
    <cellStyle name="표준 7 3 3 6" xfId="34645" xr:uid="{00000000-0005-0000-0000-000055870000}"/>
    <cellStyle name="표준 7 3 3 6 2" xfId="34646" xr:uid="{00000000-0005-0000-0000-000056870000}"/>
    <cellStyle name="표준 7 3 3 6 2 2" xfId="34647" xr:uid="{00000000-0005-0000-0000-000057870000}"/>
    <cellStyle name="표준 7 3 3 6 3" xfId="34648" xr:uid="{00000000-0005-0000-0000-000058870000}"/>
    <cellStyle name="표준 7 3 3 7" xfId="34649" xr:uid="{00000000-0005-0000-0000-000059870000}"/>
    <cellStyle name="표준 7 3 3 7 2" xfId="34650" xr:uid="{00000000-0005-0000-0000-00005A870000}"/>
    <cellStyle name="표준 7 3 3 8" xfId="34651" xr:uid="{00000000-0005-0000-0000-00005B870000}"/>
    <cellStyle name="표준 7 3 3 9" xfId="34652" xr:uid="{00000000-0005-0000-0000-00005C870000}"/>
    <cellStyle name="표준 7 3 4" xfId="34653" xr:uid="{00000000-0005-0000-0000-00005D870000}"/>
    <cellStyle name="표준 7 3 4 2" xfId="34654" xr:uid="{00000000-0005-0000-0000-00005E870000}"/>
    <cellStyle name="표준 7 3 4 2 2" xfId="34655" xr:uid="{00000000-0005-0000-0000-00005F870000}"/>
    <cellStyle name="표준 7 3 4 2 2 2" xfId="34656" xr:uid="{00000000-0005-0000-0000-000060870000}"/>
    <cellStyle name="표준 7 3 4 2 2 2 2" xfId="34657" xr:uid="{00000000-0005-0000-0000-000061870000}"/>
    <cellStyle name="표준 7 3 4 2 2 3" xfId="34658" xr:uid="{00000000-0005-0000-0000-000062870000}"/>
    <cellStyle name="표준 7 3 4 2 3" xfId="34659" xr:uid="{00000000-0005-0000-0000-000063870000}"/>
    <cellStyle name="표준 7 3 4 2 3 2" xfId="34660" xr:uid="{00000000-0005-0000-0000-000064870000}"/>
    <cellStyle name="표준 7 3 4 2 3 2 2" xfId="34661" xr:uid="{00000000-0005-0000-0000-000065870000}"/>
    <cellStyle name="표준 7 3 4 2 3 3" xfId="34662" xr:uid="{00000000-0005-0000-0000-000066870000}"/>
    <cellStyle name="표준 7 3 4 2 4" xfId="34663" xr:uid="{00000000-0005-0000-0000-000067870000}"/>
    <cellStyle name="표준 7 3 4 2 4 2" xfId="34664" xr:uid="{00000000-0005-0000-0000-000068870000}"/>
    <cellStyle name="표준 7 3 4 2 4 2 2" xfId="34665" xr:uid="{00000000-0005-0000-0000-000069870000}"/>
    <cellStyle name="표준 7 3 4 2 4 3" xfId="34666" xr:uid="{00000000-0005-0000-0000-00006A870000}"/>
    <cellStyle name="표준 7 3 4 2 5" xfId="34667" xr:uid="{00000000-0005-0000-0000-00006B870000}"/>
    <cellStyle name="표준 7 3 4 2 5 2" xfId="34668" xr:uid="{00000000-0005-0000-0000-00006C870000}"/>
    <cellStyle name="표준 7 3 4 2 6" xfId="34669" xr:uid="{00000000-0005-0000-0000-00006D870000}"/>
    <cellStyle name="표준 7 3 4 3" xfId="34670" xr:uid="{00000000-0005-0000-0000-00006E870000}"/>
    <cellStyle name="표준 7 3 4 3 2" xfId="34671" xr:uid="{00000000-0005-0000-0000-00006F870000}"/>
    <cellStyle name="표준 7 3 4 3 2 2" xfId="34672" xr:uid="{00000000-0005-0000-0000-000070870000}"/>
    <cellStyle name="표준 7 3 4 3 3" xfId="34673" xr:uid="{00000000-0005-0000-0000-000071870000}"/>
    <cellStyle name="표준 7 3 4 4" xfId="34674" xr:uid="{00000000-0005-0000-0000-000072870000}"/>
    <cellStyle name="표준 7 3 4 4 2" xfId="34675" xr:uid="{00000000-0005-0000-0000-000073870000}"/>
    <cellStyle name="표준 7 3 4 4 2 2" xfId="34676" xr:uid="{00000000-0005-0000-0000-000074870000}"/>
    <cellStyle name="표준 7 3 4 4 3" xfId="34677" xr:uid="{00000000-0005-0000-0000-000075870000}"/>
    <cellStyle name="표준 7 3 4 5" xfId="34678" xr:uid="{00000000-0005-0000-0000-000076870000}"/>
    <cellStyle name="표준 7 3 4 5 2" xfId="34679" xr:uid="{00000000-0005-0000-0000-000077870000}"/>
    <cellStyle name="표준 7 3 4 5 2 2" xfId="34680" xr:uid="{00000000-0005-0000-0000-000078870000}"/>
    <cellStyle name="표준 7 3 4 5 3" xfId="34681" xr:uid="{00000000-0005-0000-0000-000079870000}"/>
    <cellStyle name="표준 7 3 4 6" xfId="34682" xr:uid="{00000000-0005-0000-0000-00007A870000}"/>
    <cellStyle name="표준 7 3 4 6 2" xfId="34683" xr:uid="{00000000-0005-0000-0000-00007B870000}"/>
    <cellStyle name="표준 7 3 4 7" xfId="34684" xr:uid="{00000000-0005-0000-0000-00007C870000}"/>
    <cellStyle name="표준 7 3 4 8" xfId="34685" xr:uid="{00000000-0005-0000-0000-00007D870000}"/>
    <cellStyle name="표준 7 3 5" xfId="34686" xr:uid="{00000000-0005-0000-0000-00007E870000}"/>
    <cellStyle name="표준 7 3 5 2" xfId="34687" xr:uid="{00000000-0005-0000-0000-00007F870000}"/>
    <cellStyle name="표준 7 3 5 2 2" xfId="34688" xr:uid="{00000000-0005-0000-0000-000080870000}"/>
    <cellStyle name="표준 7 3 5 2 2 2" xfId="34689" xr:uid="{00000000-0005-0000-0000-000081870000}"/>
    <cellStyle name="표준 7 3 5 2 3" xfId="34690" xr:uid="{00000000-0005-0000-0000-000082870000}"/>
    <cellStyle name="표준 7 3 5 3" xfId="34691" xr:uid="{00000000-0005-0000-0000-000083870000}"/>
    <cellStyle name="표준 7 3 5 3 2" xfId="34692" xr:uid="{00000000-0005-0000-0000-000084870000}"/>
    <cellStyle name="표준 7 3 5 3 2 2" xfId="34693" xr:uid="{00000000-0005-0000-0000-000085870000}"/>
    <cellStyle name="표준 7 3 5 3 3" xfId="34694" xr:uid="{00000000-0005-0000-0000-000086870000}"/>
    <cellStyle name="표준 7 3 5 4" xfId="34695" xr:uid="{00000000-0005-0000-0000-000087870000}"/>
    <cellStyle name="표준 7 3 5 4 2" xfId="34696" xr:uid="{00000000-0005-0000-0000-000088870000}"/>
    <cellStyle name="표준 7 3 5 4 2 2" xfId="34697" xr:uid="{00000000-0005-0000-0000-000089870000}"/>
    <cellStyle name="표준 7 3 5 4 3" xfId="34698" xr:uid="{00000000-0005-0000-0000-00008A870000}"/>
    <cellStyle name="표준 7 3 5 5" xfId="34699" xr:uid="{00000000-0005-0000-0000-00008B870000}"/>
    <cellStyle name="표준 7 3 5 5 2" xfId="34700" xr:uid="{00000000-0005-0000-0000-00008C870000}"/>
    <cellStyle name="표준 7 3 5 6" xfId="34701" xr:uid="{00000000-0005-0000-0000-00008D870000}"/>
    <cellStyle name="표준 7 3 6" xfId="34702" xr:uid="{00000000-0005-0000-0000-00008E870000}"/>
    <cellStyle name="표준 7 3 6 2" xfId="34703" xr:uid="{00000000-0005-0000-0000-00008F870000}"/>
    <cellStyle name="표준 7 3 6 2 2" xfId="34704" xr:uid="{00000000-0005-0000-0000-000090870000}"/>
    <cellStyle name="표준 7 3 6 2 2 2" xfId="34705" xr:uid="{00000000-0005-0000-0000-000091870000}"/>
    <cellStyle name="표준 7 3 6 2 3" xfId="34706" xr:uid="{00000000-0005-0000-0000-000092870000}"/>
    <cellStyle name="표준 7 3 6 3" xfId="34707" xr:uid="{00000000-0005-0000-0000-000093870000}"/>
    <cellStyle name="표준 7 3 6 3 2" xfId="34708" xr:uid="{00000000-0005-0000-0000-000094870000}"/>
    <cellStyle name="표준 7 3 6 3 2 2" xfId="34709" xr:uid="{00000000-0005-0000-0000-000095870000}"/>
    <cellStyle name="표준 7 3 6 3 3" xfId="34710" xr:uid="{00000000-0005-0000-0000-000096870000}"/>
    <cellStyle name="표준 7 3 6 4" xfId="34711" xr:uid="{00000000-0005-0000-0000-000097870000}"/>
    <cellStyle name="표준 7 3 6 4 2" xfId="34712" xr:uid="{00000000-0005-0000-0000-000098870000}"/>
    <cellStyle name="표준 7 3 6 4 2 2" xfId="34713" xr:uid="{00000000-0005-0000-0000-000099870000}"/>
    <cellStyle name="표준 7 3 6 4 3" xfId="34714" xr:uid="{00000000-0005-0000-0000-00009A870000}"/>
    <cellStyle name="표준 7 3 6 5" xfId="34715" xr:uid="{00000000-0005-0000-0000-00009B870000}"/>
    <cellStyle name="표준 7 3 6 5 2" xfId="34716" xr:uid="{00000000-0005-0000-0000-00009C870000}"/>
    <cellStyle name="표준 7 3 6 6" xfId="34717" xr:uid="{00000000-0005-0000-0000-00009D870000}"/>
    <cellStyle name="표준 7 3 7" xfId="34718" xr:uid="{00000000-0005-0000-0000-00009E870000}"/>
    <cellStyle name="표준 7 3 7 2" xfId="34719" xr:uid="{00000000-0005-0000-0000-00009F870000}"/>
    <cellStyle name="표준 7 3 7 2 2" xfId="34720" xr:uid="{00000000-0005-0000-0000-0000A0870000}"/>
    <cellStyle name="표준 7 3 7 3" xfId="34721" xr:uid="{00000000-0005-0000-0000-0000A1870000}"/>
    <cellStyle name="표준 7 3 8" xfId="34722" xr:uid="{00000000-0005-0000-0000-0000A2870000}"/>
    <cellStyle name="표준 7 3 8 2" xfId="34723" xr:uid="{00000000-0005-0000-0000-0000A3870000}"/>
    <cellStyle name="표준 7 3 8 2 2" xfId="34724" xr:uid="{00000000-0005-0000-0000-0000A4870000}"/>
    <cellStyle name="표준 7 3 8 3" xfId="34725" xr:uid="{00000000-0005-0000-0000-0000A5870000}"/>
    <cellStyle name="표준 7 3 9" xfId="34726" xr:uid="{00000000-0005-0000-0000-0000A6870000}"/>
    <cellStyle name="표준 7 3 9 2" xfId="34727" xr:uid="{00000000-0005-0000-0000-0000A7870000}"/>
    <cellStyle name="표준 7 3 9 2 2" xfId="34728" xr:uid="{00000000-0005-0000-0000-0000A8870000}"/>
    <cellStyle name="표준 7 3 9 3" xfId="34729" xr:uid="{00000000-0005-0000-0000-0000A9870000}"/>
    <cellStyle name="표준 7 4" xfId="34730" xr:uid="{00000000-0005-0000-0000-0000AA870000}"/>
    <cellStyle name="표준 7 4 10" xfId="34731" xr:uid="{00000000-0005-0000-0000-0000AB870000}"/>
    <cellStyle name="표준 7 4 11" xfId="34732" xr:uid="{00000000-0005-0000-0000-0000AC870000}"/>
    <cellStyle name="표준 7 4 2" xfId="34733" xr:uid="{00000000-0005-0000-0000-0000AD870000}"/>
    <cellStyle name="표준 7 4 2 2" xfId="34734" xr:uid="{00000000-0005-0000-0000-0000AE870000}"/>
    <cellStyle name="표준 7 4 2 2 2" xfId="34735" xr:uid="{00000000-0005-0000-0000-0000AF870000}"/>
    <cellStyle name="표준 7 4 2 2 2 2" xfId="34736" xr:uid="{00000000-0005-0000-0000-0000B0870000}"/>
    <cellStyle name="표준 7 4 2 2 2 2 2" xfId="34737" xr:uid="{00000000-0005-0000-0000-0000B1870000}"/>
    <cellStyle name="표준 7 4 2 2 2 3" xfId="34738" xr:uid="{00000000-0005-0000-0000-0000B2870000}"/>
    <cellStyle name="표준 7 4 2 2 3" xfId="34739" xr:uid="{00000000-0005-0000-0000-0000B3870000}"/>
    <cellStyle name="표준 7 4 2 2 3 2" xfId="34740" xr:uid="{00000000-0005-0000-0000-0000B4870000}"/>
    <cellStyle name="표준 7 4 2 2 3 2 2" xfId="34741" xr:uid="{00000000-0005-0000-0000-0000B5870000}"/>
    <cellStyle name="표준 7 4 2 2 3 3" xfId="34742" xr:uid="{00000000-0005-0000-0000-0000B6870000}"/>
    <cellStyle name="표준 7 4 2 2 4" xfId="34743" xr:uid="{00000000-0005-0000-0000-0000B7870000}"/>
    <cellStyle name="표준 7 4 2 2 4 2" xfId="34744" xr:uid="{00000000-0005-0000-0000-0000B8870000}"/>
    <cellStyle name="표준 7 4 2 2 4 2 2" xfId="34745" xr:uid="{00000000-0005-0000-0000-0000B9870000}"/>
    <cellStyle name="표준 7 4 2 2 4 3" xfId="34746" xr:uid="{00000000-0005-0000-0000-0000BA870000}"/>
    <cellStyle name="표준 7 4 2 2 5" xfId="34747" xr:uid="{00000000-0005-0000-0000-0000BB870000}"/>
    <cellStyle name="표준 7 4 2 2 5 2" xfId="34748" xr:uid="{00000000-0005-0000-0000-0000BC870000}"/>
    <cellStyle name="표준 7 4 2 2 6" xfId="34749" xr:uid="{00000000-0005-0000-0000-0000BD870000}"/>
    <cellStyle name="표준 7 4 2 3" xfId="34750" xr:uid="{00000000-0005-0000-0000-0000BE870000}"/>
    <cellStyle name="표준 7 4 2 3 2" xfId="34751" xr:uid="{00000000-0005-0000-0000-0000BF870000}"/>
    <cellStyle name="표준 7 4 2 3 2 2" xfId="34752" xr:uid="{00000000-0005-0000-0000-0000C0870000}"/>
    <cellStyle name="표준 7 4 2 3 3" xfId="34753" xr:uid="{00000000-0005-0000-0000-0000C1870000}"/>
    <cellStyle name="표준 7 4 2 4" xfId="34754" xr:uid="{00000000-0005-0000-0000-0000C2870000}"/>
    <cellStyle name="표준 7 4 2 4 2" xfId="34755" xr:uid="{00000000-0005-0000-0000-0000C3870000}"/>
    <cellStyle name="표준 7 4 2 4 2 2" xfId="34756" xr:uid="{00000000-0005-0000-0000-0000C4870000}"/>
    <cellStyle name="표준 7 4 2 4 3" xfId="34757" xr:uid="{00000000-0005-0000-0000-0000C5870000}"/>
    <cellStyle name="표준 7 4 2 5" xfId="34758" xr:uid="{00000000-0005-0000-0000-0000C6870000}"/>
    <cellStyle name="표준 7 4 2 5 2" xfId="34759" xr:uid="{00000000-0005-0000-0000-0000C7870000}"/>
    <cellStyle name="표준 7 4 2 5 2 2" xfId="34760" xr:uid="{00000000-0005-0000-0000-0000C8870000}"/>
    <cellStyle name="표준 7 4 2 5 3" xfId="34761" xr:uid="{00000000-0005-0000-0000-0000C9870000}"/>
    <cellStyle name="표준 7 4 2 6" xfId="34762" xr:uid="{00000000-0005-0000-0000-0000CA870000}"/>
    <cellStyle name="표준 7 4 2 6 2" xfId="34763" xr:uid="{00000000-0005-0000-0000-0000CB870000}"/>
    <cellStyle name="표준 7 4 2 6 2 2" xfId="34764" xr:uid="{00000000-0005-0000-0000-0000CC870000}"/>
    <cellStyle name="표준 7 4 2 6 3" xfId="34765" xr:uid="{00000000-0005-0000-0000-0000CD870000}"/>
    <cellStyle name="표준 7 4 2 7" xfId="34766" xr:uid="{00000000-0005-0000-0000-0000CE870000}"/>
    <cellStyle name="표준 7 4 2 7 2" xfId="34767" xr:uid="{00000000-0005-0000-0000-0000CF870000}"/>
    <cellStyle name="표준 7 4 2 8" xfId="34768" xr:uid="{00000000-0005-0000-0000-0000D0870000}"/>
    <cellStyle name="표준 7 4 2 9" xfId="34769" xr:uid="{00000000-0005-0000-0000-0000D1870000}"/>
    <cellStyle name="표준 7 4 3" xfId="34770" xr:uid="{00000000-0005-0000-0000-0000D2870000}"/>
    <cellStyle name="표준 7 4 3 2" xfId="34771" xr:uid="{00000000-0005-0000-0000-0000D3870000}"/>
    <cellStyle name="표준 7 4 3 2 2" xfId="34772" xr:uid="{00000000-0005-0000-0000-0000D4870000}"/>
    <cellStyle name="표준 7 4 3 2 2 2" xfId="34773" xr:uid="{00000000-0005-0000-0000-0000D5870000}"/>
    <cellStyle name="표준 7 4 3 2 3" xfId="34774" xr:uid="{00000000-0005-0000-0000-0000D6870000}"/>
    <cellStyle name="표준 7 4 3 3" xfId="34775" xr:uid="{00000000-0005-0000-0000-0000D7870000}"/>
    <cellStyle name="표준 7 4 3 3 2" xfId="34776" xr:uid="{00000000-0005-0000-0000-0000D8870000}"/>
    <cellStyle name="표준 7 4 3 3 2 2" xfId="34777" xr:uid="{00000000-0005-0000-0000-0000D9870000}"/>
    <cellStyle name="표준 7 4 3 3 3" xfId="34778" xr:uid="{00000000-0005-0000-0000-0000DA870000}"/>
    <cellStyle name="표준 7 4 3 4" xfId="34779" xr:uid="{00000000-0005-0000-0000-0000DB870000}"/>
    <cellStyle name="표준 7 4 3 4 2" xfId="34780" xr:uid="{00000000-0005-0000-0000-0000DC870000}"/>
    <cellStyle name="표준 7 4 3 4 2 2" xfId="34781" xr:uid="{00000000-0005-0000-0000-0000DD870000}"/>
    <cellStyle name="표준 7 4 3 4 3" xfId="34782" xr:uid="{00000000-0005-0000-0000-0000DE870000}"/>
    <cellStyle name="표준 7 4 3 5" xfId="34783" xr:uid="{00000000-0005-0000-0000-0000DF870000}"/>
    <cellStyle name="표준 7 4 3 5 2" xfId="34784" xr:uid="{00000000-0005-0000-0000-0000E0870000}"/>
    <cellStyle name="표준 7 4 3 6" xfId="34785" xr:uid="{00000000-0005-0000-0000-0000E1870000}"/>
    <cellStyle name="표준 7 4 4" xfId="34786" xr:uid="{00000000-0005-0000-0000-0000E2870000}"/>
    <cellStyle name="표준 7 4 4 2" xfId="34787" xr:uid="{00000000-0005-0000-0000-0000E3870000}"/>
    <cellStyle name="표준 7 4 4 2 2" xfId="34788" xr:uid="{00000000-0005-0000-0000-0000E4870000}"/>
    <cellStyle name="표준 7 4 4 2 2 2" xfId="34789" xr:uid="{00000000-0005-0000-0000-0000E5870000}"/>
    <cellStyle name="표준 7 4 4 2 3" xfId="34790" xr:uid="{00000000-0005-0000-0000-0000E6870000}"/>
    <cellStyle name="표준 7 4 4 3" xfId="34791" xr:uid="{00000000-0005-0000-0000-0000E7870000}"/>
    <cellStyle name="표준 7 4 4 3 2" xfId="34792" xr:uid="{00000000-0005-0000-0000-0000E8870000}"/>
    <cellStyle name="표준 7 4 4 3 2 2" xfId="34793" xr:uid="{00000000-0005-0000-0000-0000E9870000}"/>
    <cellStyle name="표준 7 4 4 3 3" xfId="34794" xr:uid="{00000000-0005-0000-0000-0000EA870000}"/>
    <cellStyle name="표준 7 4 4 4" xfId="34795" xr:uid="{00000000-0005-0000-0000-0000EB870000}"/>
    <cellStyle name="표준 7 4 4 4 2" xfId="34796" xr:uid="{00000000-0005-0000-0000-0000EC870000}"/>
    <cellStyle name="표준 7 4 4 4 2 2" xfId="34797" xr:uid="{00000000-0005-0000-0000-0000ED870000}"/>
    <cellStyle name="표준 7 4 4 4 3" xfId="34798" xr:uid="{00000000-0005-0000-0000-0000EE870000}"/>
    <cellStyle name="표준 7 4 4 5" xfId="34799" xr:uid="{00000000-0005-0000-0000-0000EF870000}"/>
    <cellStyle name="표준 7 4 4 5 2" xfId="34800" xr:uid="{00000000-0005-0000-0000-0000F0870000}"/>
    <cellStyle name="표준 7 4 4 6" xfId="34801" xr:uid="{00000000-0005-0000-0000-0000F1870000}"/>
    <cellStyle name="표준 7 4 5" xfId="34802" xr:uid="{00000000-0005-0000-0000-0000F2870000}"/>
    <cellStyle name="표준 7 4 5 2" xfId="34803" xr:uid="{00000000-0005-0000-0000-0000F3870000}"/>
    <cellStyle name="표준 7 4 5 2 2" xfId="34804" xr:uid="{00000000-0005-0000-0000-0000F4870000}"/>
    <cellStyle name="표준 7 4 5 3" xfId="34805" xr:uid="{00000000-0005-0000-0000-0000F5870000}"/>
    <cellStyle name="표준 7 4 6" xfId="34806" xr:uid="{00000000-0005-0000-0000-0000F6870000}"/>
    <cellStyle name="표준 7 4 6 2" xfId="34807" xr:uid="{00000000-0005-0000-0000-0000F7870000}"/>
    <cellStyle name="표준 7 4 6 2 2" xfId="34808" xr:uid="{00000000-0005-0000-0000-0000F8870000}"/>
    <cellStyle name="표준 7 4 6 3" xfId="34809" xr:uid="{00000000-0005-0000-0000-0000F9870000}"/>
    <cellStyle name="표준 7 4 7" xfId="34810" xr:uid="{00000000-0005-0000-0000-0000FA870000}"/>
    <cellStyle name="표준 7 4 7 2" xfId="34811" xr:uid="{00000000-0005-0000-0000-0000FB870000}"/>
    <cellStyle name="표준 7 4 7 2 2" xfId="34812" xr:uid="{00000000-0005-0000-0000-0000FC870000}"/>
    <cellStyle name="표준 7 4 7 3" xfId="34813" xr:uid="{00000000-0005-0000-0000-0000FD870000}"/>
    <cellStyle name="표준 7 4 8" xfId="34814" xr:uid="{00000000-0005-0000-0000-0000FE870000}"/>
    <cellStyle name="표준 7 4 8 2" xfId="34815" xr:uid="{00000000-0005-0000-0000-0000FF870000}"/>
    <cellStyle name="표준 7 4 8 2 2" xfId="34816" xr:uid="{00000000-0005-0000-0000-000000880000}"/>
    <cellStyle name="표준 7 4 8 3" xfId="34817" xr:uid="{00000000-0005-0000-0000-000001880000}"/>
    <cellStyle name="표준 7 4 9" xfId="34818" xr:uid="{00000000-0005-0000-0000-000002880000}"/>
    <cellStyle name="표준 7 4 9 2" xfId="34819" xr:uid="{00000000-0005-0000-0000-000003880000}"/>
    <cellStyle name="표준 7 5" xfId="34820" xr:uid="{00000000-0005-0000-0000-000004880000}"/>
    <cellStyle name="표준 7 5 10" xfId="34821" xr:uid="{00000000-0005-0000-0000-000005880000}"/>
    <cellStyle name="표준 7 5 2" xfId="34822" xr:uid="{00000000-0005-0000-0000-000006880000}"/>
    <cellStyle name="표준 7 5 2 2" xfId="34823" xr:uid="{00000000-0005-0000-0000-000007880000}"/>
    <cellStyle name="표준 7 5 2 2 2" xfId="34824" xr:uid="{00000000-0005-0000-0000-000008880000}"/>
    <cellStyle name="표준 7 5 2 2 2 2" xfId="34825" xr:uid="{00000000-0005-0000-0000-000009880000}"/>
    <cellStyle name="표준 7 5 2 2 2 2 2" xfId="34826" xr:uid="{00000000-0005-0000-0000-00000A880000}"/>
    <cellStyle name="표준 7 5 2 2 2 3" xfId="34827" xr:uid="{00000000-0005-0000-0000-00000B880000}"/>
    <cellStyle name="표준 7 5 2 2 3" xfId="34828" xr:uid="{00000000-0005-0000-0000-00000C880000}"/>
    <cellStyle name="표준 7 5 2 2 3 2" xfId="34829" xr:uid="{00000000-0005-0000-0000-00000D880000}"/>
    <cellStyle name="표준 7 5 2 2 3 2 2" xfId="34830" xr:uid="{00000000-0005-0000-0000-00000E880000}"/>
    <cellStyle name="표준 7 5 2 2 3 3" xfId="34831" xr:uid="{00000000-0005-0000-0000-00000F880000}"/>
    <cellStyle name="표준 7 5 2 2 4" xfId="34832" xr:uid="{00000000-0005-0000-0000-000010880000}"/>
    <cellStyle name="표준 7 5 2 2 4 2" xfId="34833" xr:uid="{00000000-0005-0000-0000-000011880000}"/>
    <cellStyle name="표준 7 5 2 2 4 2 2" xfId="34834" xr:uid="{00000000-0005-0000-0000-000012880000}"/>
    <cellStyle name="표준 7 5 2 2 4 3" xfId="34835" xr:uid="{00000000-0005-0000-0000-000013880000}"/>
    <cellStyle name="표준 7 5 2 2 5" xfId="34836" xr:uid="{00000000-0005-0000-0000-000014880000}"/>
    <cellStyle name="표준 7 5 2 2 5 2" xfId="34837" xr:uid="{00000000-0005-0000-0000-000015880000}"/>
    <cellStyle name="표준 7 5 2 2 6" xfId="34838" xr:uid="{00000000-0005-0000-0000-000016880000}"/>
    <cellStyle name="표준 7 5 2 3" xfId="34839" xr:uid="{00000000-0005-0000-0000-000017880000}"/>
    <cellStyle name="표준 7 5 2 3 2" xfId="34840" xr:uid="{00000000-0005-0000-0000-000018880000}"/>
    <cellStyle name="표준 7 5 2 3 2 2" xfId="34841" xr:uid="{00000000-0005-0000-0000-000019880000}"/>
    <cellStyle name="표준 7 5 2 3 3" xfId="34842" xr:uid="{00000000-0005-0000-0000-00001A880000}"/>
    <cellStyle name="표준 7 5 2 4" xfId="34843" xr:uid="{00000000-0005-0000-0000-00001B880000}"/>
    <cellStyle name="표준 7 5 2 4 2" xfId="34844" xr:uid="{00000000-0005-0000-0000-00001C880000}"/>
    <cellStyle name="표준 7 5 2 4 2 2" xfId="34845" xr:uid="{00000000-0005-0000-0000-00001D880000}"/>
    <cellStyle name="표준 7 5 2 4 3" xfId="34846" xr:uid="{00000000-0005-0000-0000-00001E880000}"/>
    <cellStyle name="표준 7 5 2 5" xfId="34847" xr:uid="{00000000-0005-0000-0000-00001F880000}"/>
    <cellStyle name="표준 7 5 2 5 2" xfId="34848" xr:uid="{00000000-0005-0000-0000-000020880000}"/>
    <cellStyle name="표준 7 5 2 5 2 2" xfId="34849" xr:uid="{00000000-0005-0000-0000-000021880000}"/>
    <cellStyle name="표준 7 5 2 5 3" xfId="34850" xr:uid="{00000000-0005-0000-0000-000022880000}"/>
    <cellStyle name="표준 7 5 2 6" xfId="34851" xr:uid="{00000000-0005-0000-0000-000023880000}"/>
    <cellStyle name="표준 7 5 2 6 2" xfId="34852" xr:uid="{00000000-0005-0000-0000-000024880000}"/>
    <cellStyle name="표준 7 5 2 7" xfId="34853" xr:uid="{00000000-0005-0000-0000-000025880000}"/>
    <cellStyle name="표준 7 5 2 8" xfId="34854" xr:uid="{00000000-0005-0000-0000-000026880000}"/>
    <cellStyle name="표준 7 5 3" xfId="34855" xr:uid="{00000000-0005-0000-0000-000027880000}"/>
    <cellStyle name="표준 7 5 3 2" xfId="34856" xr:uid="{00000000-0005-0000-0000-000028880000}"/>
    <cellStyle name="표준 7 5 3 2 2" xfId="34857" xr:uid="{00000000-0005-0000-0000-000029880000}"/>
    <cellStyle name="표준 7 5 3 2 2 2" xfId="34858" xr:uid="{00000000-0005-0000-0000-00002A880000}"/>
    <cellStyle name="표준 7 5 3 2 3" xfId="34859" xr:uid="{00000000-0005-0000-0000-00002B880000}"/>
    <cellStyle name="표준 7 5 3 3" xfId="34860" xr:uid="{00000000-0005-0000-0000-00002C880000}"/>
    <cellStyle name="표준 7 5 3 3 2" xfId="34861" xr:uid="{00000000-0005-0000-0000-00002D880000}"/>
    <cellStyle name="표준 7 5 3 3 2 2" xfId="34862" xr:uid="{00000000-0005-0000-0000-00002E880000}"/>
    <cellStyle name="표준 7 5 3 3 3" xfId="34863" xr:uid="{00000000-0005-0000-0000-00002F880000}"/>
    <cellStyle name="표준 7 5 3 4" xfId="34864" xr:uid="{00000000-0005-0000-0000-000030880000}"/>
    <cellStyle name="표준 7 5 3 4 2" xfId="34865" xr:uid="{00000000-0005-0000-0000-000031880000}"/>
    <cellStyle name="표준 7 5 3 4 2 2" xfId="34866" xr:uid="{00000000-0005-0000-0000-000032880000}"/>
    <cellStyle name="표준 7 5 3 4 3" xfId="34867" xr:uid="{00000000-0005-0000-0000-000033880000}"/>
    <cellStyle name="표준 7 5 3 5" xfId="34868" xr:uid="{00000000-0005-0000-0000-000034880000}"/>
    <cellStyle name="표준 7 5 3 5 2" xfId="34869" xr:uid="{00000000-0005-0000-0000-000035880000}"/>
    <cellStyle name="표준 7 5 3 6" xfId="34870" xr:uid="{00000000-0005-0000-0000-000036880000}"/>
    <cellStyle name="표준 7 5 4" xfId="34871" xr:uid="{00000000-0005-0000-0000-000037880000}"/>
    <cellStyle name="표준 7 5 4 2" xfId="34872" xr:uid="{00000000-0005-0000-0000-000038880000}"/>
    <cellStyle name="표준 7 5 4 2 2" xfId="34873" xr:uid="{00000000-0005-0000-0000-000039880000}"/>
    <cellStyle name="표준 7 5 4 3" xfId="34874" xr:uid="{00000000-0005-0000-0000-00003A880000}"/>
    <cellStyle name="표준 7 5 5" xfId="34875" xr:uid="{00000000-0005-0000-0000-00003B880000}"/>
    <cellStyle name="표준 7 5 5 2" xfId="34876" xr:uid="{00000000-0005-0000-0000-00003C880000}"/>
    <cellStyle name="표준 7 5 5 2 2" xfId="34877" xr:uid="{00000000-0005-0000-0000-00003D880000}"/>
    <cellStyle name="표준 7 5 5 3" xfId="34878" xr:uid="{00000000-0005-0000-0000-00003E880000}"/>
    <cellStyle name="표준 7 5 6" xfId="34879" xr:uid="{00000000-0005-0000-0000-00003F880000}"/>
    <cellStyle name="표준 7 5 6 2" xfId="34880" xr:uid="{00000000-0005-0000-0000-000040880000}"/>
    <cellStyle name="표준 7 5 6 2 2" xfId="34881" xr:uid="{00000000-0005-0000-0000-000041880000}"/>
    <cellStyle name="표준 7 5 6 3" xfId="34882" xr:uid="{00000000-0005-0000-0000-000042880000}"/>
    <cellStyle name="표준 7 5 7" xfId="34883" xr:uid="{00000000-0005-0000-0000-000043880000}"/>
    <cellStyle name="표준 7 5 7 2" xfId="34884" xr:uid="{00000000-0005-0000-0000-000044880000}"/>
    <cellStyle name="표준 7 5 7 2 2" xfId="34885" xr:uid="{00000000-0005-0000-0000-000045880000}"/>
    <cellStyle name="표준 7 5 7 3" xfId="34886" xr:uid="{00000000-0005-0000-0000-000046880000}"/>
    <cellStyle name="표준 7 5 8" xfId="34887" xr:uid="{00000000-0005-0000-0000-000047880000}"/>
    <cellStyle name="표준 7 5 8 2" xfId="34888" xr:uid="{00000000-0005-0000-0000-000048880000}"/>
    <cellStyle name="표준 7 5 9" xfId="34889" xr:uid="{00000000-0005-0000-0000-000049880000}"/>
    <cellStyle name="표준 7 6" xfId="34890" xr:uid="{00000000-0005-0000-0000-00004A880000}"/>
    <cellStyle name="표준 7 6 2" xfId="34891" xr:uid="{00000000-0005-0000-0000-00004B880000}"/>
    <cellStyle name="표준 7 6 2 2" xfId="34892" xr:uid="{00000000-0005-0000-0000-00004C880000}"/>
    <cellStyle name="표준 7 6 2 2 2" xfId="34893" xr:uid="{00000000-0005-0000-0000-00004D880000}"/>
    <cellStyle name="표준 7 6 2 2 2 2" xfId="34894" xr:uid="{00000000-0005-0000-0000-00004E880000}"/>
    <cellStyle name="표준 7 6 2 2 3" xfId="34895" xr:uid="{00000000-0005-0000-0000-00004F880000}"/>
    <cellStyle name="표준 7 6 2 3" xfId="34896" xr:uid="{00000000-0005-0000-0000-000050880000}"/>
    <cellStyle name="표준 7 6 2 3 2" xfId="34897" xr:uid="{00000000-0005-0000-0000-000051880000}"/>
    <cellStyle name="표준 7 6 2 3 2 2" xfId="34898" xr:uid="{00000000-0005-0000-0000-000052880000}"/>
    <cellStyle name="표준 7 6 2 3 3" xfId="34899" xr:uid="{00000000-0005-0000-0000-000053880000}"/>
    <cellStyle name="표준 7 6 2 4" xfId="34900" xr:uid="{00000000-0005-0000-0000-000054880000}"/>
    <cellStyle name="표준 7 6 2 4 2" xfId="34901" xr:uid="{00000000-0005-0000-0000-000055880000}"/>
    <cellStyle name="표준 7 6 2 4 2 2" xfId="34902" xr:uid="{00000000-0005-0000-0000-000056880000}"/>
    <cellStyle name="표준 7 6 2 4 3" xfId="34903" xr:uid="{00000000-0005-0000-0000-000057880000}"/>
    <cellStyle name="표준 7 6 2 5" xfId="34904" xr:uid="{00000000-0005-0000-0000-000058880000}"/>
    <cellStyle name="표준 7 6 2 5 2" xfId="34905" xr:uid="{00000000-0005-0000-0000-000059880000}"/>
    <cellStyle name="표준 7 6 2 6" xfId="34906" xr:uid="{00000000-0005-0000-0000-00005A880000}"/>
    <cellStyle name="표준 7 6 3" xfId="34907" xr:uid="{00000000-0005-0000-0000-00005B880000}"/>
    <cellStyle name="표준 7 6 3 2" xfId="34908" xr:uid="{00000000-0005-0000-0000-00005C880000}"/>
    <cellStyle name="표준 7 6 3 2 2" xfId="34909" xr:uid="{00000000-0005-0000-0000-00005D880000}"/>
    <cellStyle name="표준 7 6 3 3" xfId="34910" xr:uid="{00000000-0005-0000-0000-00005E880000}"/>
    <cellStyle name="표준 7 6 4" xfId="34911" xr:uid="{00000000-0005-0000-0000-00005F880000}"/>
    <cellStyle name="표준 7 6 4 2" xfId="34912" xr:uid="{00000000-0005-0000-0000-000060880000}"/>
    <cellStyle name="표준 7 6 4 2 2" xfId="34913" xr:uid="{00000000-0005-0000-0000-000061880000}"/>
    <cellStyle name="표준 7 6 4 3" xfId="34914" xr:uid="{00000000-0005-0000-0000-000062880000}"/>
    <cellStyle name="표준 7 6 5" xfId="34915" xr:uid="{00000000-0005-0000-0000-000063880000}"/>
    <cellStyle name="표준 7 6 5 2" xfId="34916" xr:uid="{00000000-0005-0000-0000-000064880000}"/>
    <cellStyle name="표준 7 6 5 2 2" xfId="34917" xr:uid="{00000000-0005-0000-0000-000065880000}"/>
    <cellStyle name="표준 7 6 5 3" xfId="34918" xr:uid="{00000000-0005-0000-0000-000066880000}"/>
    <cellStyle name="표준 7 6 6" xfId="34919" xr:uid="{00000000-0005-0000-0000-000067880000}"/>
    <cellStyle name="표준 7 6 6 2" xfId="34920" xr:uid="{00000000-0005-0000-0000-000068880000}"/>
    <cellStyle name="표준 7 6 7" xfId="34921" xr:uid="{00000000-0005-0000-0000-000069880000}"/>
    <cellStyle name="표준 7 6 8" xfId="34922" xr:uid="{00000000-0005-0000-0000-00006A880000}"/>
    <cellStyle name="표준 7 7" xfId="34923" xr:uid="{00000000-0005-0000-0000-00006B880000}"/>
    <cellStyle name="표준 7 7 2" xfId="34924" xr:uid="{00000000-0005-0000-0000-00006C880000}"/>
    <cellStyle name="표준 7 7 2 2" xfId="34925" xr:uid="{00000000-0005-0000-0000-00006D880000}"/>
    <cellStyle name="표준 7 7 2 2 2" xfId="34926" xr:uid="{00000000-0005-0000-0000-00006E880000}"/>
    <cellStyle name="표준 7 7 2 3" xfId="34927" xr:uid="{00000000-0005-0000-0000-00006F880000}"/>
    <cellStyle name="표준 7 7 3" xfId="34928" xr:uid="{00000000-0005-0000-0000-000070880000}"/>
    <cellStyle name="표준 7 7 3 2" xfId="34929" xr:uid="{00000000-0005-0000-0000-000071880000}"/>
    <cellStyle name="표준 7 7 3 2 2" xfId="34930" xr:uid="{00000000-0005-0000-0000-000072880000}"/>
    <cellStyle name="표준 7 7 3 3" xfId="34931" xr:uid="{00000000-0005-0000-0000-000073880000}"/>
    <cellStyle name="표준 7 7 4" xfId="34932" xr:uid="{00000000-0005-0000-0000-000074880000}"/>
    <cellStyle name="표준 7 7 4 2" xfId="34933" xr:uid="{00000000-0005-0000-0000-000075880000}"/>
    <cellStyle name="표준 7 7 4 2 2" xfId="34934" xr:uid="{00000000-0005-0000-0000-000076880000}"/>
    <cellStyle name="표준 7 7 4 3" xfId="34935" xr:uid="{00000000-0005-0000-0000-000077880000}"/>
    <cellStyle name="표준 7 7 5" xfId="34936" xr:uid="{00000000-0005-0000-0000-000078880000}"/>
    <cellStyle name="표준 7 7 5 2" xfId="34937" xr:uid="{00000000-0005-0000-0000-000079880000}"/>
    <cellStyle name="표준 7 7 6" xfId="34938" xr:uid="{00000000-0005-0000-0000-00007A880000}"/>
    <cellStyle name="표준 7 8" xfId="34939" xr:uid="{00000000-0005-0000-0000-00007B880000}"/>
    <cellStyle name="표준 7 8 2" xfId="34940" xr:uid="{00000000-0005-0000-0000-00007C880000}"/>
    <cellStyle name="표준 7 8 2 2" xfId="34941" xr:uid="{00000000-0005-0000-0000-00007D880000}"/>
    <cellStyle name="표준 7 8 2 2 2" xfId="34942" xr:uid="{00000000-0005-0000-0000-00007E880000}"/>
    <cellStyle name="표준 7 8 2 3" xfId="34943" xr:uid="{00000000-0005-0000-0000-00007F880000}"/>
    <cellStyle name="표준 7 8 3" xfId="34944" xr:uid="{00000000-0005-0000-0000-000080880000}"/>
    <cellStyle name="표준 7 8 3 2" xfId="34945" xr:uid="{00000000-0005-0000-0000-000081880000}"/>
    <cellStyle name="표준 7 8 3 2 2" xfId="34946" xr:uid="{00000000-0005-0000-0000-000082880000}"/>
    <cellStyle name="표준 7 8 3 3" xfId="34947" xr:uid="{00000000-0005-0000-0000-000083880000}"/>
    <cellStyle name="표준 7 8 4" xfId="34948" xr:uid="{00000000-0005-0000-0000-000084880000}"/>
    <cellStyle name="표준 7 8 4 2" xfId="34949" xr:uid="{00000000-0005-0000-0000-000085880000}"/>
    <cellStyle name="표준 7 8 4 2 2" xfId="34950" xr:uid="{00000000-0005-0000-0000-000086880000}"/>
    <cellStyle name="표준 7 8 4 3" xfId="34951" xr:uid="{00000000-0005-0000-0000-000087880000}"/>
    <cellStyle name="표준 7 8 5" xfId="34952" xr:uid="{00000000-0005-0000-0000-000088880000}"/>
    <cellStyle name="표준 7 8 5 2" xfId="34953" xr:uid="{00000000-0005-0000-0000-000089880000}"/>
    <cellStyle name="표준 7 8 6" xfId="34954" xr:uid="{00000000-0005-0000-0000-00008A880000}"/>
    <cellStyle name="표준 7 9" xfId="34955" xr:uid="{00000000-0005-0000-0000-00008B880000}"/>
    <cellStyle name="표준 7 9 2" xfId="34956" xr:uid="{00000000-0005-0000-0000-00008C880000}"/>
    <cellStyle name="표준 7 9 2 2" xfId="34957" xr:uid="{00000000-0005-0000-0000-00008D880000}"/>
    <cellStyle name="표준 7 9 3" xfId="34958" xr:uid="{00000000-0005-0000-0000-00008E880000}"/>
    <cellStyle name="표준 8" xfId="34959" xr:uid="{00000000-0005-0000-0000-00008F880000}"/>
    <cellStyle name="표준 8 10" xfId="34960" xr:uid="{00000000-0005-0000-0000-000090880000}"/>
    <cellStyle name="표준 8 10 2" xfId="34961" xr:uid="{00000000-0005-0000-0000-000091880000}"/>
    <cellStyle name="표준 8 10 2 2" xfId="34962" xr:uid="{00000000-0005-0000-0000-000092880000}"/>
    <cellStyle name="표준 8 10 2 2 2" xfId="34963" xr:uid="{00000000-0005-0000-0000-000093880000}"/>
    <cellStyle name="표준 8 10 2 2 2 2" xfId="34964" xr:uid="{00000000-0005-0000-0000-000094880000}"/>
    <cellStyle name="표준 8 10 2 2 3" xfId="34965" xr:uid="{00000000-0005-0000-0000-000095880000}"/>
    <cellStyle name="표준 8 10 2 3" xfId="34966" xr:uid="{00000000-0005-0000-0000-000096880000}"/>
    <cellStyle name="표준 8 10 2 3 2" xfId="34967" xr:uid="{00000000-0005-0000-0000-000097880000}"/>
    <cellStyle name="표준 8 10 2 3 2 2" xfId="34968" xr:uid="{00000000-0005-0000-0000-000098880000}"/>
    <cellStyle name="표준 8 10 2 3 3" xfId="34969" xr:uid="{00000000-0005-0000-0000-000099880000}"/>
    <cellStyle name="표준 8 10 2 4" xfId="34970" xr:uid="{00000000-0005-0000-0000-00009A880000}"/>
    <cellStyle name="표준 8 10 2 4 2" xfId="34971" xr:uid="{00000000-0005-0000-0000-00009B880000}"/>
    <cellStyle name="표준 8 10 2 4 2 2" xfId="34972" xr:uid="{00000000-0005-0000-0000-00009C880000}"/>
    <cellStyle name="표준 8 10 2 4 3" xfId="34973" xr:uid="{00000000-0005-0000-0000-00009D880000}"/>
    <cellStyle name="표준 8 10 2 5" xfId="34974" xr:uid="{00000000-0005-0000-0000-00009E880000}"/>
    <cellStyle name="표준 8 10 2 5 2" xfId="34975" xr:uid="{00000000-0005-0000-0000-00009F880000}"/>
    <cellStyle name="표준 8 10 2 6" xfId="34976" xr:uid="{00000000-0005-0000-0000-0000A0880000}"/>
    <cellStyle name="표준 8 10 3" xfId="34977" xr:uid="{00000000-0005-0000-0000-0000A1880000}"/>
    <cellStyle name="표준 8 10 3 2" xfId="34978" xr:uid="{00000000-0005-0000-0000-0000A2880000}"/>
    <cellStyle name="표준 8 10 3 2 2" xfId="34979" xr:uid="{00000000-0005-0000-0000-0000A3880000}"/>
    <cellStyle name="표준 8 10 3 3" xfId="34980" xr:uid="{00000000-0005-0000-0000-0000A4880000}"/>
    <cellStyle name="표준 8 10 4" xfId="34981" xr:uid="{00000000-0005-0000-0000-0000A5880000}"/>
    <cellStyle name="표준 8 10 4 2" xfId="34982" xr:uid="{00000000-0005-0000-0000-0000A6880000}"/>
    <cellStyle name="표준 8 10 4 2 2" xfId="34983" xr:uid="{00000000-0005-0000-0000-0000A7880000}"/>
    <cellStyle name="표준 8 10 4 3" xfId="34984" xr:uid="{00000000-0005-0000-0000-0000A8880000}"/>
    <cellStyle name="표준 8 10 5" xfId="34985" xr:uid="{00000000-0005-0000-0000-0000A9880000}"/>
    <cellStyle name="표준 8 10 5 2" xfId="34986" xr:uid="{00000000-0005-0000-0000-0000AA880000}"/>
    <cellStyle name="표준 8 10 5 2 2" xfId="34987" xr:uid="{00000000-0005-0000-0000-0000AB880000}"/>
    <cellStyle name="표준 8 10 5 3" xfId="34988" xr:uid="{00000000-0005-0000-0000-0000AC880000}"/>
    <cellStyle name="표준 8 10 6" xfId="34989" xr:uid="{00000000-0005-0000-0000-0000AD880000}"/>
    <cellStyle name="표준 8 10 6 2" xfId="34990" xr:uid="{00000000-0005-0000-0000-0000AE880000}"/>
    <cellStyle name="표준 8 10 7" xfId="34991" xr:uid="{00000000-0005-0000-0000-0000AF880000}"/>
    <cellStyle name="표준 8 10 8" xfId="34992" xr:uid="{00000000-0005-0000-0000-0000B0880000}"/>
    <cellStyle name="표준 8 11" xfId="34993" xr:uid="{00000000-0005-0000-0000-0000B1880000}"/>
    <cellStyle name="표준 8 11 2" xfId="34994" xr:uid="{00000000-0005-0000-0000-0000B2880000}"/>
    <cellStyle name="표준 8 11 2 2" xfId="34995" xr:uid="{00000000-0005-0000-0000-0000B3880000}"/>
    <cellStyle name="표준 8 11 2 2 2" xfId="34996" xr:uid="{00000000-0005-0000-0000-0000B4880000}"/>
    <cellStyle name="표준 8 11 2 3" xfId="34997" xr:uid="{00000000-0005-0000-0000-0000B5880000}"/>
    <cellStyle name="표준 8 11 3" xfId="34998" xr:uid="{00000000-0005-0000-0000-0000B6880000}"/>
    <cellStyle name="표준 8 11 3 2" xfId="34999" xr:uid="{00000000-0005-0000-0000-0000B7880000}"/>
    <cellStyle name="표준 8 11 3 2 2" xfId="35000" xr:uid="{00000000-0005-0000-0000-0000B8880000}"/>
    <cellStyle name="표준 8 11 3 3" xfId="35001" xr:uid="{00000000-0005-0000-0000-0000B9880000}"/>
    <cellStyle name="표준 8 11 4" xfId="35002" xr:uid="{00000000-0005-0000-0000-0000BA880000}"/>
    <cellStyle name="표준 8 11 4 2" xfId="35003" xr:uid="{00000000-0005-0000-0000-0000BB880000}"/>
    <cellStyle name="표준 8 11 4 2 2" xfId="35004" xr:uid="{00000000-0005-0000-0000-0000BC880000}"/>
    <cellStyle name="표준 8 11 4 3" xfId="35005" xr:uid="{00000000-0005-0000-0000-0000BD880000}"/>
    <cellStyle name="표준 8 11 5" xfId="35006" xr:uid="{00000000-0005-0000-0000-0000BE880000}"/>
    <cellStyle name="표준 8 11 5 2" xfId="35007" xr:uid="{00000000-0005-0000-0000-0000BF880000}"/>
    <cellStyle name="표준 8 11 6" xfId="35008" xr:uid="{00000000-0005-0000-0000-0000C0880000}"/>
    <cellStyle name="표준 8 12" xfId="35009" xr:uid="{00000000-0005-0000-0000-0000C1880000}"/>
    <cellStyle name="표준 8 12 2" xfId="35010" xr:uid="{00000000-0005-0000-0000-0000C2880000}"/>
    <cellStyle name="표준 8 12 2 2" xfId="35011" xr:uid="{00000000-0005-0000-0000-0000C3880000}"/>
    <cellStyle name="표준 8 12 3" xfId="35012" xr:uid="{00000000-0005-0000-0000-0000C4880000}"/>
    <cellStyle name="표준 8 13" xfId="35013" xr:uid="{00000000-0005-0000-0000-0000C5880000}"/>
    <cellStyle name="표준 8 13 2" xfId="35014" xr:uid="{00000000-0005-0000-0000-0000C6880000}"/>
    <cellStyle name="표준 8 13 2 2" xfId="35015" xr:uid="{00000000-0005-0000-0000-0000C7880000}"/>
    <cellStyle name="표준 8 13 3" xfId="35016" xr:uid="{00000000-0005-0000-0000-0000C8880000}"/>
    <cellStyle name="표준 8 14" xfId="35017" xr:uid="{00000000-0005-0000-0000-0000C9880000}"/>
    <cellStyle name="표준 8 14 2" xfId="35018" xr:uid="{00000000-0005-0000-0000-0000CA880000}"/>
    <cellStyle name="표준 8 14 2 2" xfId="35019" xr:uid="{00000000-0005-0000-0000-0000CB880000}"/>
    <cellStyle name="표준 8 14 3" xfId="35020" xr:uid="{00000000-0005-0000-0000-0000CC880000}"/>
    <cellStyle name="표준 8 15" xfId="35021" xr:uid="{00000000-0005-0000-0000-0000CD880000}"/>
    <cellStyle name="표준 8 15 2" xfId="35022" xr:uid="{00000000-0005-0000-0000-0000CE880000}"/>
    <cellStyle name="표준 8 15 2 2" xfId="35023" xr:uid="{00000000-0005-0000-0000-0000CF880000}"/>
    <cellStyle name="표준 8 15 3" xfId="35024" xr:uid="{00000000-0005-0000-0000-0000D0880000}"/>
    <cellStyle name="표준 8 16" xfId="35025" xr:uid="{00000000-0005-0000-0000-0000D1880000}"/>
    <cellStyle name="표준 8 16 2" xfId="35026" xr:uid="{00000000-0005-0000-0000-0000D2880000}"/>
    <cellStyle name="표준 8 17" xfId="35027" xr:uid="{00000000-0005-0000-0000-0000D3880000}"/>
    <cellStyle name="표준 8 18" xfId="35028" xr:uid="{00000000-0005-0000-0000-0000D4880000}"/>
    <cellStyle name="표준 8 2" xfId="35029" xr:uid="{00000000-0005-0000-0000-0000D5880000}"/>
    <cellStyle name="표준 8 2 10" xfId="35030" xr:uid="{00000000-0005-0000-0000-0000D6880000}"/>
    <cellStyle name="표준 8 2 10 2" xfId="35031" xr:uid="{00000000-0005-0000-0000-0000D7880000}"/>
    <cellStyle name="표준 8 2 10 2 2" xfId="35032" xr:uid="{00000000-0005-0000-0000-0000D8880000}"/>
    <cellStyle name="표준 8 2 10 3" xfId="35033" xr:uid="{00000000-0005-0000-0000-0000D9880000}"/>
    <cellStyle name="표준 8 2 11" xfId="35034" xr:uid="{00000000-0005-0000-0000-0000DA880000}"/>
    <cellStyle name="표준 8 2 11 2" xfId="35035" xr:uid="{00000000-0005-0000-0000-0000DB880000}"/>
    <cellStyle name="표준 8 2 11 2 2" xfId="35036" xr:uid="{00000000-0005-0000-0000-0000DC880000}"/>
    <cellStyle name="표준 8 2 11 3" xfId="35037" xr:uid="{00000000-0005-0000-0000-0000DD880000}"/>
    <cellStyle name="표준 8 2 12" xfId="35038" xr:uid="{00000000-0005-0000-0000-0000DE880000}"/>
    <cellStyle name="표준 8 2 12 2" xfId="35039" xr:uid="{00000000-0005-0000-0000-0000DF880000}"/>
    <cellStyle name="표준 8 2 13" xfId="35040" xr:uid="{00000000-0005-0000-0000-0000E0880000}"/>
    <cellStyle name="표준 8 2 14" xfId="35041" xr:uid="{00000000-0005-0000-0000-0000E1880000}"/>
    <cellStyle name="표준 8 2 2" xfId="35042" xr:uid="{00000000-0005-0000-0000-0000E2880000}"/>
    <cellStyle name="표준 8 2 2 10" xfId="35043" xr:uid="{00000000-0005-0000-0000-0000E3880000}"/>
    <cellStyle name="표준 8 2 2 11" xfId="35044" xr:uid="{00000000-0005-0000-0000-0000E4880000}"/>
    <cellStyle name="표준 8 2 2 2" xfId="35045" xr:uid="{00000000-0005-0000-0000-0000E5880000}"/>
    <cellStyle name="표준 8 2 2 2 2" xfId="35046" xr:uid="{00000000-0005-0000-0000-0000E6880000}"/>
    <cellStyle name="표준 8 2 2 2 2 2" xfId="35047" xr:uid="{00000000-0005-0000-0000-0000E7880000}"/>
    <cellStyle name="표준 8 2 2 2 2 2 2" xfId="35048" xr:uid="{00000000-0005-0000-0000-0000E8880000}"/>
    <cellStyle name="표준 8 2 2 2 2 2 2 2" xfId="35049" xr:uid="{00000000-0005-0000-0000-0000E9880000}"/>
    <cellStyle name="표준 8 2 2 2 2 2 3" xfId="35050" xr:uid="{00000000-0005-0000-0000-0000EA880000}"/>
    <cellStyle name="표준 8 2 2 2 2 3" xfId="35051" xr:uid="{00000000-0005-0000-0000-0000EB880000}"/>
    <cellStyle name="표준 8 2 2 2 2 3 2" xfId="35052" xr:uid="{00000000-0005-0000-0000-0000EC880000}"/>
    <cellStyle name="표준 8 2 2 2 2 3 2 2" xfId="35053" xr:uid="{00000000-0005-0000-0000-0000ED880000}"/>
    <cellStyle name="표준 8 2 2 2 2 3 3" xfId="35054" xr:uid="{00000000-0005-0000-0000-0000EE880000}"/>
    <cellStyle name="표준 8 2 2 2 2 4" xfId="35055" xr:uid="{00000000-0005-0000-0000-0000EF880000}"/>
    <cellStyle name="표준 8 2 2 2 2 4 2" xfId="35056" xr:uid="{00000000-0005-0000-0000-0000F0880000}"/>
    <cellStyle name="표준 8 2 2 2 2 4 2 2" xfId="35057" xr:uid="{00000000-0005-0000-0000-0000F1880000}"/>
    <cellStyle name="표준 8 2 2 2 2 4 3" xfId="35058" xr:uid="{00000000-0005-0000-0000-0000F2880000}"/>
    <cellStyle name="표준 8 2 2 2 2 5" xfId="35059" xr:uid="{00000000-0005-0000-0000-0000F3880000}"/>
    <cellStyle name="표준 8 2 2 2 2 5 2" xfId="35060" xr:uid="{00000000-0005-0000-0000-0000F4880000}"/>
    <cellStyle name="표준 8 2 2 2 2 6" xfId="35061" xr:uid="{00000000-0005-0000-0000-0000F5880000}"/>
    <cellStyle name="표준 8 2 2 2 3" xfId="35062" xr:uid="{00000000-0005-0000-0000-0000F6880000}"/>
    <cellStyle name="표준 8 2 2 2 3 2" xfId="35063" xr:uid="{00000000-0005-0000-0000-0000F7880000}"/>
    <cellStyle name="표준 8 2 2 2 3 2 2" xfId="35064" xr:uid="{00000000-0005-0000-0000-0000F8880000}"/>
    <cellStyle name="표준 8 2 2 2 3 3" xfId="35065" xr:uid="{00000000-0005-0000-0000-0000F9880000}"/>
    <cellStyle name="표준 8 2 2 2 4" xfId="35066" xr:uid="{00000000-0005-0000-0000-0000FA880000}"/>
    <cellStyle name="표준 8 2 2 2 4 2" xfId="35067" xr:uid="{00000000-0005-0000-0000-0000FB880000}"/>
    <cellStyle name="표준 8 2 2 2 4 2 2" xfId="35068" xr:uid="{00000000-0005-0000-0000-0000FC880000}"/>
    <cellStyle name="표준 8 2 2 2 4 3" xfId="35069" xr:uid="{00000000-0005-0000-0000-0000FD880000}"/>
    <cellStyle name="표준 8 2 2 2 5" xfId="35070" xr:uid="{00000000-0005-0000-0000-0000FE880000}"/>
    <cellStyle name="표준 8 2 2 2 5 2" xfId="35071" xr:uid="{00000000-0005-0000-0000-0000FF880000}"/>
    <cellStyle name="표준 8 2 2 2 5 2 2" xfId="35072" xr:uid="{00000000-0005-0000-0000-000000890000}"/>
    <cellStyle name="표준 8 2 2 2 5 3" xfId="35073" xr:uid="{00000000-0005-0000-0000-000001890000}"/>
    <cellStyle name="표준 8 2 2 2 6" xfId="35074" xr:uid="{00000000-0005-0000-0000-000002890000}"/>
    <cellStyle name="표준 8 2 2 2 6 2" xfId="35075" xr:uid="{00000000-0005-0000-0000-000003890000}"/>
    <cellStyle name="표준 8 2 2 2 6 2 2" xfId="35076" xr:uid="{00000000-0005-0000-0000-000004890000}"/>
    <cellStyle name="표준 8 2 2 2 6 3" xfId="35077" xr:uid="{00000000-0005-0000-0000-000005890000}"/>
    <cellStyle name="표준 8 2 2 2 7" xfId="35078" xr:uid="{00000000-0005-0000-0000-000006890000}"/>
    <cellStyle name="표준 8 2 2 2 7 2" xfId="35079" xr:uid="{00000000-0005-0000-0000-000007890000}"/>
    <cellStyle name="표준 8 2 2 2 8" xfId="35080" xr:uid="{00000000-0005-0000-0000-000008890000}"/>
    <cellStyle name="표준 8 2 2 2 9" xfId="35081" xr:uid="{00000000-0005-0000-0000-000009890000}"/>
    <cellStyle name="표준 8 2 2 3" xfId="35082" xr:uid="{00000000-0005-0000-0000-00000A890000}"/>
    <cellStyle name="표준 8 2 2 3 2" xfId="35083" xr:uid="{00000000-0005-0000-0000-00000B890000}"/>
    <cellStyle name="표준 8 2 2 3 2 2" xfId="35084" xr:uid="{00000000-0005-0000-0000-00000C890000}"/>
    <cellStyle name="표준 8 2 2 3 2 2 2" xfId="35085" xr:uid="{00000000-0005-0000-0000-00000D890000}"/>
    <cellStyle name="표준 8 2 2 3 2 3" xfId="35086" xr:uid="{00000000-0005-0000-0000-00000E890000}"/>
    <cellStyle name="표준 8 2 2 3 3" xfId="35087" xr:uid="{00000000-0005-0000-0000-00000F890000}"/>
    <cellStyle name="표준 8 2 2 3 3 2" xfId="35088" xr:uid="{00000000-0005-0000-0000-000010890000}"/>
    <cellStyle name="표준 8 2 2 3 3 2 2" xfId="35089" xr:uid="{00000000-0005-0000-0000-000011890000}"/>
    <cellStyle name="표준 8 2 2 3 3 3" xfId="35090" xr:uid="{00000000-0005-0000-0000-000012890000}"/>
    <cellStyle name="표준 8 2 2 3 4" xfId="35091" xr:uid="{00000000-0005-0000-0000-000013890000}"/>
    <cellStyle name="표준 8 2 2 3 4 2" xfId="35092" xr:uid="{00000000-0005-0000-0000-000014890000}"/>
    <cellStyle name="표준 8 2 2 3 4 2 2" xfId="35093" xr:uid="{00000000-0005-0000-0000-000015890000}"/>
    <cellStyle name="표준 8 2 2 3 4 3" xfId="35094" xr:uid="{00000000-0005-0000-0000-000016890000}"/>
    <cellStyle name="표준 8 2 2 3 5" xfId="35095" xr:uid="{00000000-0005-0000-0000-000017890000}"/>
    <cellStyle name="표준 8 2 2 3 5 2" xfId="35096" xr:uid="{00000000-0005-0000-0000-000018890000}"/>
    <cellStyle name="표준 8 2 2 3 6" xfId="35097" xr:uid="{00000000-0005-0000-0000-000019890000}"/>
    <cellStyle name="표준 8 2 2 4" xfId="35098" xr:uid="{00000000-0005-0000-0000-00001A890000}"/>
    <cellStyle name="표준 8 2 2 4 2" xfId="35099" xr:uid="{00000000-0005-0000-0000-00001B890000}"/>
    <cellStyle name="표준 8 2 2 4 2 2" xfId="35100" xr:uid="{00000000-0005-0000-0000-00001C890000}"/>
    <cellStyle name="표준 8 2 2 4 2 2 2" xfId="35101" xr:uid="{00000000-0005-0000-0000-00001D890000}"/>
    <cellStyle name="표준 8 2 2 4 2 3" xfId="35102" xr:uid="{00000000-0005-0000-0000-00001E890000}"/>
    <cellStyle name="표준 8 2 2 4 3" xfId="35103" xr:uid="{00000000-0005-0000-0000-00001F890000}"/>
    <cellStyle name="표준 8 2 2 4 3 2" xfId="35104" xr:uid="{00000000-0005-0000-0000-000020890000}"/>
    <cellStyle name="표준 8 2 2 4 3 2 2" xfId="35105" xr:uid="{00000000-0005-0000-0000-000021890000}"/>
    <cellStyle name="표준 8 2 2 4 3 3" xfId="35106" xr:uid="{00000000-0005-0000-0000-000022890000}"/>
    <cellStyle name="표준 8 2 2 4 4" xfId="35107" xr:uid="{00000000-0005-0000-0000-000023890000}"/>
    <cellStyle name="표준 8 2 2 4 4 2" xfId="35108" xr:uid="{00000000-0005-0000-0000-000024890000}"/>
    <cellStyle name="표준 8 2 2 4 4 2 2" xfId="35109" xr:uid="{00000000-0005-0000-0000-000025890000}"/>
    <cellStyle name="표준 8 2 2 4 4 3" xfId="35110" xr:uid="{00000000-0005-0000-0000-000026890000}"/>
    <cellStyle name="표준 8 2 2 4 5" xfId="35111" xr:uid="{00000000-0005-0000-0000-000027890000}"/>
    <cellStyle name="표준 8 2 2 4 5 2" xfId="35112" xr:uid="{00000000-0005-0000-0000-000028890000}"/>
    <cellStyle name="표준 8 2 2 4 6" xfId="35113" xr:uid="{00000000-0005-0000-0000-000029890000}"/>
    <cellStyle name="표준 8 2 2 5" xfId="35114" xr:uid="{00000000-0005-0000-0000-00002A890000}"/>
    <cellStyle name="표준 8 2 2 5 2" xfId="35115" xr:uid="{00000000-0005-0000-0000-00002B890000}"/>
    <cellStyle name="표준 8 2 2 5 2 2" xfId="35116" xr:uid="{00000000-0005-0000-0000-00002C890000}"/>
    <cellStyle name="표준 8 2 2 5 3" xfId="35117" xr:uid="{00000000-0005-0000-0000-00002D890000}"/>
    <cellStyle name="표준 8 2 2 6" xfId="35118" xr:uid="{00000000-0005-0000-0000-00002E890000}"/>
    <cellStyle name="표준 8 2 2 6 2" xfId="35119" xr:uid="{00000000-0005-0000-0000-00002F890000}"/>
    <cellStyle name="표준 8 2 2 6 2 2" xfId="35120" xr:uid="{00000000-0005-0000-0000-000030890000}"/>
    <cellStyle name="표준 8 2 2 6 3" xfId="35121" xr:uid="{00000000-0005-0000-0000-000031890000}"/>
    <cellStyle name="표준 8 2 2 7" xfId="35122" xr:uid="{00000000-0005-0000-0000-000032890000}"/>
    <cellStyle name="표준 8 2 2 7 2" xfId="35123" xr:uid="{00000000-0005-0000-0000-000033890000}"/>
    <cellStyle name="표준 8 2 2 7 2 2" xfId="35124" xr:uid="{00000000-0005-0000-0000-000034890000}"/>
    <cellStyle name="표준 8 2 2 7 3" xfId="35125" xr:uid="{00000000-0005-0000-0000-000035890000}"/>
    <cellStyle name="표준 8 2 2 8" xfId="35126" xr:uid="{00000000-0005-0000-0000-000036890000}"/>
    <cellStyle name="표준 8 2 2 8 2" xfId="35127" xr:uid="{00000000-0005-0000-0000-000037890000}"/>
    <cellStyle name="표준 8 2 2 8 2 2" xfId="35128" xr:uid="{00000000-0005-0000-0000-000038890000}"/>
    <cellStyle name="표준 8 2 2 8 3" xfId="35129" xr:uid="{00000000-0005-0000-0000-000039890000}"/>
    <cellStyle name="표준 8 2 2 9" xfId="35130" xr:uid="{00000000-0005-0000-0000-00003A890000}"/>
    <cellStyle name="표준 8 2 2 9 2" xfId="35131" xr:uid="{00000000-0005-0000-0000-00003B890000}"/>
    <cellStyle name="표준 8 2 3" xfId="35132" xr:uid="{00000000-0005-0000-0000-00003C890000}"/>
    <cellStyle name="표준 8 2 3 10" xfId="35133" xr:uid="{00000000-0005-0000-0000-00003D890000}"/>
    <cellStyle name="표준 8 2 3 11" xfId="35134" xr:uid="{00000000-0005-0000-0000-00003E890000}"/>
    <cellStyle name="표준 8 2 3 2" xfId="35135" xr:uid="{00000000-0005-0000-0000-00003F890000}"/>
    <cellStyle name="표준 8 2 3 2 2" xfId="35136" xr:uid="{00000000-0005-0000-0000-000040890000}"/>
    <cellStyle name="표준 8 2 3 2 2 2" xfId="35137" xr:uid="{00000000-0005-0000-0000-000041890000}"/>
    <cellStyle name="표준 8 2 3 2 2 2 2" xfId="35138" xr:uid="{00000000-0005-0000-0000-000042890000}"/>
    <cellStyle name="표준 8 2 3 2 2 2 2 2" xfId="35139" xr:uid="{00000000-0005-0000-0000-000043890000}"/>
    <cellStyle name="표준 8 2 3 2 2 2 3" xfId="35140" xr:uid="{00000000-0005-0000-0000-000044890000}"/>
    <cellStyle name="표준 8 2 3 2 2 3" xfId="35141" xr:uid="{00000000-0005-0000-0000-000045890000}"/>
    <cellStyle name="표준 8 2 3 2 2 3 2" xfId="35142" xr:uid="{00000000-0005-0000-0000-000046890000}"/>
    <cellStyle name="표준 8 2 3 2 2 3 2 2" xfId="35143" xr:uid="{00000000-0005-0000-0000-000047890000}"/>
    <cellStyle name="표준 8 2 3 2 2 3 3" xfId="35144" xr:uid="{00000000-0005-0000-0000-000048890000}"/>
    <cellStyle name="표준 8 2 3 2 2 4" xfId="35145" xr:uid="{00000000-0005-0000-0000-000049890000}"/>
    <cellStyle name="표준 8 2 3 2 2 4 2" xfId="35146" xr:uid="{00000000-0005-0000-0000-00004A890000}"/>
    <cellStyle name="표준 8 2 3 2 2 4 2 2" xfId="35147" xr:uid="{00000000-0005-0000-0000-00004B890000}"/>
    <cellStyle name="표준 8 2 3 2 2 4 3" xfId="35148" xr:uid="{00000000-0005-0000-0000-00004C890000}"/>
    <cellStyle name="표준 8 2 3 2 2 5" xfId="35149" xr:uid="{00000000-0005-0000-0000-00004D890000}"/>
    <cellStyle name="표준 8 2 3 2 2 5 2" xfId="35150" xr:uid="{00000000-0005-0000-0000-00004E890000}"/>
    <cellStyle name="표준 8 2 3 2 2 6" xfId="35151" xr:uid="{00000000-0005-0000-0000-00004F890000}"/>
    <cellStyle name="표준 8 2 3 2 3" xfId="35152" xr:uid="{00000000-0005-0000-0000-000050890000}"/>
    <cellStyle name="표준 8 2 3 2 3 2" xfId="35153" xr:uid="{00000000-0005-0000-0000-000051890000}"/>
    <cellStyle name="표준 8 2 3 2 3 2 2" xfId="35154" xr:uid="{00000000-0005-0000-0000-000052890000}"/>
    <cellStyle name="표준 8 2 3 2 3 3" xfId="35155" xr:uid="{00000000-0005-0000-0000-000053890000}"/>
    <cellStyle name="표준 8 2 3 2 4" xfId="35156" xr:uid="{00000000-0005-0000-0000-000054890000}"/>
    <cellStyle name="표준 8 2 3 2 4 2" xfId="35157" xr:uid="{00000000-0005-0000-0000-000055890000}"/>
    <cellStyle name="표준 8 2 3 2 4 2 2" xfId="35158" xr:uid="{00000000-0005-0000-0000-000056890000}"/>
    <cellStyle name="표준 8 2 3 2 4 3" xfId="35159" xr:uid="{00000000-0005-0000-0000-000057890000}"/>
    <cellStyle name="표준 8 2 3 2 5" xfId="35160" xr:uid="{00000000-0005-0000-0000-000058890000}"/>
    <cellStyle name="표준 8 2 3 2 5 2" xfId="35161" xr:uid="{00000000-0005-0000-0000-000059890000}"/>
    <cellStyle name="표준 8 2 3 2 5 2 2" xfId="35162" xr:uid="{00000000-0005-0000-0000-00005A890000}"/>
    <cellStyle name="표준 8 2 3 2 5 3" xfId="35163" xr:uid="{00000000-0005-0000-0000-00005B890000}"/>
    <cellStyle name="표준 8 2 3 2 6" xfId="35164" xr:uid="{00000000-0005-0000-0000-00005C890000}"/>
    <cellStyle name="표준 8 2 3 2 6 2" xfId="35165" xr:uid="{00000000-0005-0000-0000-00005D890000}"/>
    <cellStyle name="표준 8 2 3 2 6 2 2" xfId="35166" xr:uid="{00000000-0005-0000-0000-00005E890000}"/>
    <cellStyle name="표준 8 2 3 2 6 3" xfId="35167" xr:uid="{00000000-0005-0000-0000-00005F890000}"/>
    <cellStyle name="표준 8 2 3 2 7" xfId="35168" xr:uid="{00000000-0005-0000-0000-000060890000}"/>
    <cellStyle name="표준 8 2 3 2 7 2" xfId="35169" xr:uid="{00000000-0005-0000-0000-000061890000}"/>
    <cellStyle name="표준 8 2 3 2 8" xfId="35170" xr:uid="{00000000-0005-0000-0000-000062890000}"/>
    <cellStyle name="표준 8 2 3 2 9" xfId="35171" xr:uid="{00000000-0005-0000-0000-000063890000}"/>
    <cellStyle name="표준 8 2 3 3" xfId="35172" xr:uid="{00000000-0005-0000-0000-000064890000}"/>
    <cellStyle name="표준 8 2 3 3 2" xfId="35173" xr:uid="{00000000-0005-0000-0000-000065890000}"/>
    <cellStyle name="표준 8 2 3 3 2 2" xfId="35174" xr:uid="{00000000-0005-0000-0000-000066890000}"/>
    <cellStyle name="표준 8 2 3 3 2 2 2" xfId="35175" xr:uid="{00000000-0005-0000-0000-000067890000}"/>
    <cellStyle name="표준 8 2 3 3 2 3" xfId="35176" xr:uid="{00000000-0005-0000-0000-000068890000}"/>
    <cellStyle name="표준 8 2 3 3 3" xfId="35177" xr:uid="{00000000-0005-0000-0000-000069890000}"/>
    <cellStyle name="표준 8 2 3 3 3 2" xfId="35178" xr:uid="{00000000-0005-0000-0000-00006A890000}"/>
    <cellStyle name="표준 8 2 3 3 3 2 2" xfId="35179" xr:uid="{00000000-0005-0000-0000-00006B890000}"/>
    <cellStyle name="표준 8 2 3 3 3 3" xfId="35180" xr:uid="{00000000-0005-0000-0000-00006C890000}"/>
    <cellStyle name="표준 8 2 3 3 4" xfId="35181" xr:uid="{00000000-0005-0000-0000-00006D890000}"/>
    <cellStyle name="표준 8 2 3 3 4 2" xfId="35182" xr:uid="{00000000-0005-0000-0000-00006E890000}"/>
    <cellStyle name="표준 8 2 3 3 4 2 2" xfId="35183" xr:uid="{00000000-0005-0000-0000-00006F890000}"/>
    <cellStyle name="표준 8 2 3 3 4 3" xfId="35184" xr:uid="{00000000-0005-0000-0000-000070890000}"/>
    <cellStyle name="표준 8 2 3 3 5" xfId="35185" xr:uid="{00000000-0005-0000-0000-000071890000}"/>
    <cellStyle name="표준 8 2 3 3 5 2" xfId="35186" xr:uid="{00000000-0005-0000-0000-000072890000}"/>
    <cellStyle name="표준 8 2 3 3 6" xfId="35187" xr:uid="{00000000-0005-0000-0000-000073890000}"/>
    <cellStyle name="표준 8 2 3 4" xfId="35188" xr:uid="{00000000-0005-0000-0000-000074890000}"/>
    <cellStyle name="표준 8 2 3 4 2" xfId="35189" xr:uid="{00000000-0005-0000-0000-000075890000}"/>
    <cellStyle name="표준 8 2 3 4 2 2" xfId="35190" xr:uid="{00000000-0005-0000-0000-000076890000}"/>
    <cellStyle name="표준 8 2 3 4 2 2 2" xfId="35191" xr:uid="{00000000-0005-0000-0000-000077890000}"/>
    <cellStyle name="표준 8 2 3 4 2 3" xfId="35192" xr:uid="{00000000-0005-0000-0000-000078890000}"/>
    <cellStyle name="표준 8 2 3 4 3" xfId="35193" xr:uid="{00000000-0005-0000-0000-000079890000}"/>
    <cellStyle name="표준 8 2 3 4 3 2" xfId="35194" xr:uid="{00000000-0005-0000-0000-00007A890000}"/>
    <cellStyle name="표준 8 2 3 4 3 2 2" xfId="35195" xr:uid="{00000000-0005-0000-0000-00007B890000}"/>
    <cellStyle name="표준 8 2 3 4 3 3" xfId="35196" xr:uid="{00000000-0005-0000-0000-00007C890000}"/>
    <cellStyle name="표준 8 2 3 4 4" xfId="35197" xr:uid="{00000000-0005-0000-0000-00007D890000}"/>
    <cellStyle name="표준 8 2 3 4 4 2" xfId="35198" xr:uid="{00000000-0005-0000-0000-00007E890000}"/>
    <cellStyle name="표준 8 2 3 4 4 2 2" xfId="35199" xr:uid="{00000000-0005-0000-0000-00007F890000}"/>
    <cellStyle name="표준 8 2 3 4 4 3" xfId="35200" xr:uid="{00000000-0005-0000-0000-000080890000}"/>
    <cellStyle name="표준 8 2 3 4 5" xfId="35201" xr:uid="{00000000-0005-0000-0000-000081890000}"/>
    <cellStyle name="표준 8 2 3 4 5 2" xfId="35202" xr:uid="{00000000-0005-0000-0000-000082890000}"/>
    <cellStyle name="표준 8 2 3 4 6" xfId="35203" xr:uid="{00000000-0005-0000-0000-000083890000}"/>
    <cellStyle name="표준 8 2 3 5" xfId="35204" xr:uid="{00000000-0005-0000-0000-000084890000}"/>
    <cellStyle name="표준 8 2 3 5 2" xfId="35205" xr:uid="{00000000-0005-0000-0000-000085890000}"/>
    <cellStyle name="표준 8 2 3 5 2 2" xfId="35206" xr:uid="{00000000-0005-0000-0000-000086890000}"/>
    <cellStyle name="표준 8 2 3 5 3" xfId="35207" xr:uid="{00000000-0005-0000-0000-000087890000}"/>
    <cellStyle name="표준 8 2 3 6" xfId="35208" xr:uid="{00000000-0005-0000-0000-000088890000}"/>
    <cellStyle name="표준 8 2 3 6 2" xfId="35209" xr:uid="{00000000-0005-0000-0000-000089890000}"/>
    <cellStyle name="표준 8 2 3 6 2 2" xfId="35210" xr:uid="{00000000-0005-0000-0000-00008A890000}"/>
    <cellStyle name="표준 8 2 3 6 3" xfId="35211" xr:uid="{00000000-0005-0000-0000-00008B890000}"/>
    <cellStyle name="표준 8 2 3 7" xfId="35212" xr:uid="{00000000-0005-0000-0000-00008C890000}"/>
    <cellStyle name="표준 8 2 3 7 2" xfId="35213" xr:uid="{00000000-0005-0000-0000-00008D890000}"/>
    <cellStyle name="표준 8 2 3 7 2 2" xfId="35214" xr:uid="{00000000-0005-0000-0000-00008E890000}"/>
    <cellStyle name="표준 8 2 3 7 3" xfId="35215" xr:uid="{00000000-0005-0000-0000-00008F890000}"/>
    <cellStyle name="표준 8 2 3 8" xfId="35216" xr:uid="{00000000-0005-0000-0000-000090890000}"/>
    <cellStyle name="표준 8 2 3 8 2" xfId="35217" xr:uid="{00000000-0005-0000-0000-000091890000}"/>
    <cellStyle name="표준 8 2 3 8 2 2" xfId="35218" xr:uid="{00000000-0005-0000-0000-000092890000}"/>
    <cellStyle name="표준 8 2 3 8 3" xfId="35219" xr:uid="{00000000-0005-0000-0000-000093890000}"/>
    <cellStyle name="표준 8 2 3 9" xfId="35220" xr:uid="{00000000-0005-0000-0000-000094890000}"/>
    <cellStyle name="표준 8 2 3 9 2" xfId="35221" xr:uid="{00000000-0005-0000-0000-000095890000}"/>
    <cellStyle name="표준 8 2 4" xfId="35222" xr:uid="{00000000-0005-0000-0000-000096890000}"/>
    <cellStyle name="표준 8 2 4 10" xfId="35223" xr:uid="{00000000-0005-0000-0000-000097890000}"/>
    <cellStyle name="표준 8 2 4 2" xfId="35224" xr:uid="{00000000-0005-0000-0000-000098890000}"/>
    <cellStyle name="표준 8 2 4 2 2" xfId="35225" xr:uid="{00000000-0005-0000-0000-000099890000}"/>
    <cellStyle name="표준 8 2 4 2 2 2" xfId="35226" xr:uid="{00000000-0005-0000-0000-00009A890000}"/>
    <cellStyle name="표준 8 2 4 2 2 2 2" xfId="35227" xr:uid="{00000000-0005-0000-0000-00009B890000}"/>
    <cellStyle name="표준 8 2 4 2 2 2 2 2" xfId="35228" xr:uid="{00000000-0005-0000-0000-00009C890000}"/>
    <cellStyle name="표준 8 2 4 2 2 2 3" xfId="35229" xr:uid="{00000000-0005-0000-0000-00009D890000}"/>
    <cellStyle name="표준 8 2 4 2 2 3" xfId="35230" xr:uid="{00000000-0005-0000-0000-00009E890000}"/>
    <cellStyle name="표준 8 2 4 2 2 3 2" xfId="35231" xr:uid="{00000000-0005-0000-0000-00009F890000}"/>
    <cellStyle name="표준 8 2 4 2 2 3 2 2" xfId="35232" xr:uid="{00000000-0005-0000-0000-0000A0890000}"/>
    <cellStyle name="표준 8 2 4 2 2 3 3" xfId="35233" xr:uid="{00000000-0005-0000-0000-0000A1890000}"/>
    <cellStyle name="표준 8 2 4 2 2 4" xfId="35234" xr:uid="{00000000-0005-0000-0000-0000A2890000}"/>
    <cellStyle name="표준 8 2 4 2 2 4 2" xfId="35235" xr:uid="{00000000-0005-0000-0000-0000A3890000}"/>
    <cellStyle name="표준 8 2 4 2 2 4 2 2" xfId="35236" xr:uid="{00000000-0005-0000-0000-0000A4890000}"/>
    <cellStyle name="표준 8 2 4 2 2 4 3" xfId="35237" xr:uid="{00000000-0005-0000-0000-0000A5890000}"/>
    <cellStyle name="표준 8 2 4 2 2 5" xfId="35238" xr:uid="{00000000-0005-0000-0000-0000A6890000}"/>
    <cellStyle name="표준 8 2 4 2 2 5 2" xfId="35239" xr:uid="{00000000-0005-0000-0000-0000A7890000}"/>
    <cellStyle name="표준 8 2 4 2 2 6" xfId="35240" xr:uid="{00000000-0005-0000-0000-0000A8890000}"/>
    <cellStyle name="표준 8 2 4 2 3" xfId="35241" xr:uid="{00000000-0005-0000-0000-0000A9890000}"/>
    <cellStyle name="표준 8 2 4 2 3 2" xfId="35242" xr:uid="{00000000-0005-0000-0000-0000AA890000}"/>
    <cellStyle name="표준 8 2 4 2 3 2 2" xfId="35243" xr:uid="{00000000-0005-0000-0000-0000AB890000}"/>
    <cellStyle name="표준 8 2 4 2 3 3" xfId="35244" xr:uid="{00000000-0005-0000-0000-0000AC890000}"/>
    <cellStyle name="표준 8 2 4 2 4" xfId="35245" xr:uid="{00000000-0005-0000-0000-0000AD890000}"/>
    <cellStyle name="표준 8 2 4 2 4 2" xfId="35246" xr:uid="{00000000-0005-0000-0000-0000AE890000}"/>
    <cellStyle name="표준 8 2 4 2 4 2 2" xfId="35247" xr:uid="{00000000-0005-0000-0000-0000AF890000}"/>
    <cellStyle name="표준 8 2 4 2 4 3" xfId="35248" xr:uid="{00000000-0005-0000-0000-0000B0890000}"/>
    <cellStyle name="표준 8 2 4 2 5" xfId="35249" xr:uid="{00000000-0005-0000-0000-0000B1890000}"/>
    <cellStyle name="표준 8 2 4 2 5 2" xfId="35250" xr:uid="{00000000-0005-0000-0000-0000B2890000}"/>
    <cellStyle name="표준 8 2 4 2 5 2 2" xfId="35251" xr:uid="{00000000-0005-0000-0000-0000B3890000}"/>
    <cellStyle name="표준 8 2 4 2 5 3" xfId="35252" xr:uid="{00000000-0005-0000-0000-0000B4890000}"/>
    <cellStyle name="표준 8 2 4 2 6" xfId="35253" xr:uid="{00000000-0005-0000-0000-0000B5890000}"/>
    <cellStyle name="표준 8 2 4 2 6 2" xfId="35254" xr:uid="{00000000-0005-0000-0000-0000B6890000}"/>
    <cellStyle name="표준 8 2 4 2 7" xfId="35255" xr:uid="{00000000-0005-0000-0000-0000B7890000}"/>
    <cellStyle name="표준 8 2 4 2 8" xfId="35256" xr:uid="{00000000-0005-0000-0000-0000B8890000}"/>
    <cellStyle name="표준 8 2 4 3" xfId="35257" xr:uid="{00000000-0005-0000-0000-0000B9890000}"/>
    <cellStyle name="표준 8 2 4 3 2" xfId="35258" xr:uid="{00000000-0005-0000-0000-0000BA890000}"/>
    <cellStyle name="표준 8 2 4 3 2 2" xfId="35259" xr:uid="{00000000-0005-0000-0000-0000BB890000}"/>
    <cellStyle name="표준 8 2 4 3 2 2 2" xfId="35260" xr:uid="{00000000-0005-0000-0000-0000BC890000}"/>
    <cellStyle name="표준 8 2 4 3 2 3" xfId="35261" xr:uid="{00000000-0005-0000-0000-0000BD890000}"/>
    <cellStyle name="표준 8 2 4 3 3" xfId="35262" xr:uid="{00000000-0005-0000-0000-0000BE890000}"/>
    <cellStyle name="표준 8 2 4 3 3 2" xfId="35263" xr:uid="{00000000-0005-0000-0000-0000BF890000}"/>
    <cellStyle name="표준 8 2 4 3 3 2 2" xfId="35264" xr:uid="{00000000-0005-0000-0000-0000C0890000}"/>
    <cellStyle name="표준 8 2 4 3 3 3" xfId="35265" xr:uid="{00000000-0005-0000-0000-0000C1890000}"/>
    <cellStyle name="표준 8 2 4 3 4" xfId="35266" xr:uid="{00000000-0005-0000-0000-0000C2890000}"/>
    <cellStyle name="표준 8 2 4 3 4 2" xfId="35267" xr:uid="{00000000-0005-0000-0000-0000C3890000}"/>
    <cellStyle name="표준 8 2 4 3 4 2 2" xfId="35268" xr:uid="{00000000-0005-0000-0000-0000C4890000}"/>
    <cellStyle name="표준 8 2 4 3 4 3" xfId="35269" xr:uid="{00000000-0005-0000-0000-0000C5890000}"/>
    <cellStyle name="표준 8 2 4 3 5" xfId="35270" xr:uid="{00000000-0005-0000-0000-0000C6890000}"/>
    <cellStyle name="표준 8 2 4 3 5 2" xfId="35271" xr:uid="{00000000-0005-0000-0000-0000C7890000}"/>
    <cellStyle name="표준 8 2 4 3 6" xfId="35272" xr:uid="{00000000-0005-0000-0000-0000C8890000}"/>
    <cellStyle name="표준 8 2 4 4" xfId="35273" xr:uid="{00000000-0005-0000-0000-0000C9890000}"/>
    <cellStyle name="표준 8 2 4 4 2" xfId="35274" xr:uid="{00000000-0005-0000-0000-0000CA890000}"/>
    <cellStyle name="표준 8 2 4 4 2 2" xfId="35275" xr:uid="{00000000-0005-0000-0000-0000CB890000}"/>
    <cellStyle name="표준 8 2 4 4 3" xfId="35276" xr:uid="{00000000-0005-0000-0000-0000CC890000}"/>
    <cellStyle name="표준 8 2 4 5" xfId="35277" xr:uid="{00000000-0005-0000-0000-0000CD890000}"/>
    <cellStyle name="표준 8 2 4 5 2" xfId="35278" xr:uid="{00000000-0005-0000-0000-0000CE890000}"/>
    <cellStyle name="표준 8 2 4 5 2 2" xfId="35279" xr:uid="{00000000-0005-0000-0000-0000CF890000}"/>
    <cellStyle name="표준 8 2 4 5 3" xfId="35280" xr:uid="{00000000-0005-0000-0000-0000D0890000}"/>
    <cellStyle name="표준 8 2 4 6" xfId="35281" xr:uid="{00000000-0005-0000-0000-0000D1890000}"/>
    <cellStyle name="표준 8 2 4 6 2" xfId="35282" xr:uid="{00000000-0005-0000-0000-0000D2890000}"/>
    <cellStyle name="표준 8 2 4 6 2 2" xfId="35283" xr:uid="{00000000-0005-0000-0000-0000D3890000}"/>
    <cellStyle name="표준 8 2 4 6 3" xfId="35284" xr:uid="{00000000-0005-0000-0000-0000D4890000}"/>
    <cellStyle name="표준 8 2 4 7" xfId="35285" xr:uid="{00000000-0005-0000-0000-0000D5890000}"/>
    <cellStyle name="표준 8 2 4 7 2" xfId="35286" xr:uid="{00000000-0005-0000-0000-0000D6890000}"/>
    <cellStyle name="표준 8 2 4 7 2 2" xfId="35287" xr:uid="{00000000-0005-0000-0000-0000D7890000}"/>
    <cellStyle name="표준 8 2 4 7 3" xfId="35288" xr:uid="{00000000-0005-0000-0000-0000D8890000}"/>
    <cellStyle name="표준 8 2 4 8" xfId="35289" xr:uid="{00000000-0005-0000-0000-0000D9890000}"/>
    <cellStyle name="표준 8 2 4 8 2" xfId="35290" xr:uid="{00000000-0005-0000-0000-0000DA890000}"/>
    <cellStyle name="표준 8 2 4 9" xfId="35291" xr:uid="{00000000-0005-0000-0000-0000DB890000}"/>
    <cellStyle name="표준 8 2 5" xfId="35292" xr:uid="{00000000-0005-0000-0000-0000DC890000}"/>
    <cellStyle name="표준 8 2 5 2" xfId="35293" xr:uid="{00000000-0005-0000-0000-0000DD890000}"/>
    <cellStyle name="표준 8 2 5 2 2" xfId="35294" xr:uid="{00000000-0005-0000-0000-0000DE890000}"/>
    <cellStyle name="표준 8 2 5 2 2 2" xfId="35295" xr:uid="{00000000-0005-0000-0000-0000DF890000}"/>
    <cellStyle name="표준 8 2 5 2 2 2 2" xfId="35296" xr:uid="{00000000-0005-0000-0000-0000E0890000}"/>
    <cellStyle name="표준 8 2 5 2 2 3" xfId="35297" xr:uid="{00000000-0005-0000-0000-0000E1890000}"/>
    <cellStyle name="표준 8 2 5 2 3" xfId="35298" xr:uid="{00000000-0005-0000-0000-0000E2890000}"/>
    <cellStyle name="표준 8 2 5 2 3 2" xfId="35299" xr:uid="{00000000-0005-0000-0000-0000E3890000}"/>
    <cellStyle name="표준 8 2 5 2 3 2 2" xfId="35300" xr:uid="{00000000-0005-0000-0000-0000E4890000}"/>
    <cellStyle name="표준 8 2 5 2 3 3" xfId="35301" xr:uid="{00000000-0005-0000-0000-0000E5890000}"/>
    <cellStyle name="표준 8 2 5 2 4" xfId="35302" xr:uid="{00000000-0005-0000-0000-0000E6890000}"/>
    <cellStyle name="표준 8 2 5 2 4 2" xfId="35303" xr:uid="{00000000-0005-0000-0000-0000E7890000}"/>
    <cellStyle name="표준 8 2 5 2 4 2 2" xfId="35304" xr:uid="{00000000-0005-0000-0000-0000E8890000}"/>
    <cellStyle name="표준 8 2 5 2 4 3" xfId="35305" xr:uid="{00000000-0005-0000-0000-0000E9890000}"/>
    <cellStyle name="표준 8 2 5 2 5" xfId="35306" xr:uid="{00000000-0005-0000-0000-0000EA890000}"/>
    <cellStyle name="표준 8 2 5 2 5 2" xfId="35307" xr:uid="{00000000-0005-0000-0000-0000EB890000}"/>
    <cellStyle name="표준 8 2 5 2 6" xfId="35308" xr:uid="{00000000-0005-0000-0000-0000EC890000}"/>
    <cellStyle name="표준 8 2 5 3" xfId="35309" xr:uid="{00000000-0005-0000-0000-0000ED890000}"/>
    <cellStyle name="표준 8 2 5 3 2" xfId="35310" xr:uid="{00000000-0005-0000-0000-0000EE890000}"/>
    <cellStyle name="표준 8 2 5 3 2 2" xfId="35311" xr:uid="{00000000-0005-0000-0000-0000EF890000}"/>
    <cellStyle name="표준 8 2 5 3 3" xfId="35312" xr:uid="{00000000-0005-0000-0000-0000F0890000}"/>
    <cellStyle name="표준 8 2 5 4" xfId="35313" xr:uid="{00000000-0005-0000-0000-0000F1890000}"/>
    <cellStyle name="표준 8 2 5 4 2" xfId="35314" xr:uid="{00000000-0005-0000-0000-0000F2890000}"/>
    <cellStyle name="표준 8 2 5 4 2 2" xfId="35315" xr:uid="{00000000-0005-0000-0000-0000F3890000}"/>
    <cellStyle name="표준 8 2 5 4 3" xfId="35316" xr:uid="{00000000-0005-0000-0000-0000F4890000}"/>
    <cellStyle name="표준 8 2 5 5" xfId="35317" xr:uid="{00000000-0005-0000-0000-0000F5890000}"/>
    <cellStyle name="표준 8 2 5 5 2" xfId="35318" xr:uid="{00000000-0005-0000-0000-0000F6890000}"/>
    <cellStyle name="표준 8 2 5 5 2 2" xfId="35319" xr:uid="{00000000-0005-0000-0000-0000F7890000}"/>
    <cellStyle name="표준 8 2 5 5 3" xfId="35320" xr:uid="{00000000-0005-0000-0000-0000F8890000}"/>
    <cellStyle name="표준 8 2 5 6" xfId="35321" xr:uid="{00000000-0005-0000-0000-0000F9890000}"/>
    <cellStyle name="표준 8 2 5 6 2" xfId="35322" xr:uid="{00000000-0005-0000-0000-0000FA890000}"/>
    <cellStyle name="표준 8 2 5 7" xfId="35323" xr:uid="{00000000-0005-0000-0000-0000FB890000}"/>
    <cellStyle name="표준 8 2 5 8" xfId="35324" xr:uid="{00000000-0005-0000-0000-0000FC890000}"/>
    <cellStyle name="표준 8 2 6" xfId="35325" xr:uid="{00000000-0005-0000-0000-0000FD890000}"/>
    <cellStyle name="표준 8 2 6 2" xfId="35326" xr:uid="{00000000-0005-0000-0000-0000FE890000}"/>
    <cellStyle name="표준 8 2 6 2 2" xfId="35327" xr:uid="{00000000-0005-0000-0000-0000FF890000}"/>
    <cellStyle name="표준 8 2 6 2 2 2" xfId="35328" xr:uid="{00000000-0005-0000-0000-0000008A0000}"/>
    <cellStyle name="표준 8 2 6 2 3" xfId="35329" xr:uid="{00000000-0005-0000-0000-0000018A0000}"/>
    <cellStyle name="표준 8 2 6 3" xfId="35330" xr:uid="{00000000-0005-0000-0000-0000028A0000}"/>
    <cellStyle name="표준 8 2 6 3 2" xfId="35331" xr:uid="{00000000-0005-0000-0000-0000038A0000}"/>
    <cellStyle name="표준 8 2 6 3 2 2" xfId="35332" xr:uid="{00000000-0005-0000-0000-0000048A0000}"/>
    <cellStyle name="표준 8 2 6 3 3" xfId="35333" xr:uid="{00000000-0005-0000-0000-0000058A0000}"/>
    <cellStyle name="표준 8 2 6 4" xfId="35334" xr:uid="{00000000-0005-0000-0000-0000068A0000}"/>
    <cellStyle name="표준 8 2 6 4 2" xfId="35335" xr:uid="{00000000-0005-0000-0000-0000078A0000}"/>
    <cellStyle name="표준 8 2 6 4 2 2" xfId="35336" xr:uid="{00000000-0005-0000-0000-0000088A0000}"/>
    <cellStyle name="표준 8 2 6 4 3" xfId="35337" xr:uid="{00000000-0005-0000-0000-0000098A0000}"/>
    <cellStyle name="표준 8 2 6 5" xfId="35338" xr:uid="{00000000-0005-0000-0000-00000A8A0000}"/>
    <cellStyle name="표준 8 2 6 5 2" xfId="35339" xr:uid="{00000000-0005-0000-0000-00000B8A0000}"/>
    <cellStyle name="표준 8 2 6 6" xfId="35340" xr:uid="{00000000-0005-0000-0000-00000C8A0000}"/>
    <cellStyle name="표준 8 2 7" xfId="35341" xr:uid="{00000000-0005-0000-0000-00000D8A0000}"/>
    <cellStyle name="표준 8 2 7 2" xfId="35342" xr:uid="{00000000-0005-0000-0000-00000E8A0000}"/>
    <cellStyle name="표준 8 2 7 2 2" xfId="35343" xr:uid="{00000000-0005-0000-0000-00000F8A0000}"/>
    <cellStyle name="표준 8 2 7 2 2 2" xfId="35344" xr:uid="{00000000-0005-0000-0000-0000108A0000}"/>
    <cellStyle name="표준 8 2 7 2 3" xfId="35345" xr:uid="{00000000-0005-0000-0000-0000118A0000}"/>
    <cellStyle name="표준 8 2 7 3" xfId="35346" xr:uid="{00000000-0005-0000-0000-0000128A0000}"/>
    <cellStyle name="표준 8 2 7 3 2" xfId="35347" xr:uid="{00000000-0005-0000-0000-0000138A0000}"/>
    <cellStyle name="표준 8 2 7 3 2 2" xfId="35348" xr:uid="{00000000-0005-0000-0000-0000148A0000}"/>
    <cellStyle name="표준 8 2 7 3 3" xfId="35349" xr:uid="{00000000-0005-0000-0000-0000158A0000}"/>
    <cellStyle name="표준 8 2 7 4" xfId="35350" xr:uid="{00000000-0005-0000-0000-0000168A0000}"/>
    <cellStyle name="표준 8 2 7 4 2" xfId="35351" xr:uid="{00000000-0005-0000-0000-0000178A0000}"/>
    <cellStyle name="표준 8 2 7 4 2 2" xfId="35352" xr:uid="{00000000-0005-0000-0000-0000188A0000}"/>
    <cellStyle name="표준 8 2 7 4 3" xfId="35353" xr:uid="{00000000-0005-0000-0000-0000198A0000}"/>
    <cellStyle name="표준 8 2 7 5" xfId="35354" xr:uid="{00000000-0005-0000-0000-00001A8A0000}"/>
    <cellStyle name="표준 8 2 7 5 2" xfId="35355" xr:uid="{00000000-0005-0000-0000-00001B8A0000}"/>
    <cellStyle name="표준 8 2 7 6" xfId="35356" xr:uid="{00000000-0005-0000-0000-00001C8A0000}"/>
    <cellStyle name="표준 8 2 8" xfId="35357" xr:uid="{00000000-0005-0000-0000-00001D8A0000}"/>
    <cellStyle name="표준 8 2 8 2" xfId="35358" xr:uid="{00000000-0005-0000-0000-00001E8A0000}"/>
    <cellStyle name="표준 8 2 8 2 2" xfId="35359" xr:uid="{00000000-0005-0000-0000-00001F8A0000}"/>
    <cellStyle name="표준 8 2 8 3" xfId="35360" xr:uid="{00000000-0005-0000-0000-0000208A0000}"/>
    <cellStyle name="표준 8 2 9" xfId="35361" xr:uid="{00000000-0005-0000-0000-0000218A0000}"/>
    <cellStyle name="표준 8 2 9 2" xfId="35362" xr:uid="{00000000-0005-0000-0000-0000228A0000}"/>
    <cellStyle name="표준 8 2 9 2 2" xfId="35363" xr:uid="{00000000-0005-0000-0000-0000238A0000}"/>
    <cellStyle name="표준 8 2 9 3" xfId="35364" xr:uid="{00000000-0005-0000-0000-0000248A0000}"/>
    <cellStyle name="표준 8 3" xfId="35365" xr:uid="{00000000-0005-0000-0000-0000258A0000}"/>
    <cellStyle name="표준 8 3 10" xfId="35366" xr:uid="{00000000-0005-0000-0000-0000268A0000}"/>
    <cellStyle name="표준 8 3 10 2" xfId="35367" xr:uid="{00000000-0005-0000-0000-0000278A0000}"/>
    <cellStyle name="표준 8 3 10 2 2" xfId="35368" xr:uid="{00000000-0005-0000-0000-0000288A0000}"/>
    <cellStyle name="표준 8 3 10 3" xfId="35369" xr:uid="{00000000-0005-0000-0000-0000298A0000}"/>
    <cellStyle name="표준 8 3 11" xfId="35370" xr:uid="{00000000-0005-0000-0000-00002A8A0000}"/>
    <cellStyle name="표준 8 3 11 2" xfId="35371" xr:uid="{00000000-0005-0000-0000-00002B8A0000}"/>
    <cellStyle name="표준 8 3 11 2 2" xfId="35372" xr:uid="{00000000-0005-0000-0000-00002C8A0000}"/>
    <cellStyle name="표준 8 3 11 3" xfId="35373" xr:uid="{00000000-0005-0000-0000-00002D8A0000}"/>
    <cellStyle name="표준 8 3 12" xfId="35374" xr:uid="{00000000-0005-0000-0000-00002E8A0000}"/>
    <cellStyle name="표준 8 3 12 2" xfId="35375" xr:uid="{00000000-0005-0000-0000-00002F8A0000}"/>
    <cellStyle name="표준 8 3 13" xfId="35376" xr:uid="{00000000-0005-0000-0000-0000308A0000}"/>
    <cellStyle name="표준 8 3 14" xfId="35377" xr:uid="{00000000-0005-0000-0000-0000318A0000}"/>
    <cellStyle name="표준 8 3 2" xfId="35378" xr:uid="{00000000-0005-0000-0000-0000328A0000}"/>
    <cellStyle name="표준 8 3 2 10" xfId="35379" xr:uid="{00000000-0005-0000-0000-0000338A0000}"/>
    <cellStyle name="표준 8 3 2 11" xfId="35380" xr:uid="{00000000-0005-0000-0000-0000348A0000}"/>
    <cellStyle name="표준 8 3 2 2" xfId="35381" xr:uid="{00000000-0005-0000-0000-0000358A0000}"/>
    <cellStyle name="표준 8 3 2 2 2" xfId="35382" xr:uid="{00000000-0005-0000-0000-0000368A0000}"/>
    <cellStyle name="표준 8 3 2 2 2 2" xfId="35383" xr:uid="{00000000-0005-0000-0000-0000378A0000}"/>
    <cellStyle name="표준 8 3 2 2 2 2 2" xfId="35384" xr:uid="{00000000-0005-0000-0000-0000388A0000}"/>
    <cellStyle name="표준 8 3 2 2 2 2 2 2" xfId="35385" xr:uid="{00000000-0005-0000-0000-0000398A0000}"/>
    <cellStyle name="표준 8 3 2 2 2 2 3" xfId="35386" xr:uid="{00000000-0005-0000-0000-00003A8A0000}"/>
    <cellStyle name="표준 8 3 2 2 2 3" xfId="35387" xr:uid="{00000000-0005-0000-0000-00003B8A0000}"/>
    <cellStyle name="표준 8 3 2 2 2 3 2" xfId="35388" xr:uid="{00000000-0005-0000-0000-00003C8A0000}"/>
    <cellStyle name="표준 8 3 2 2 2 3 2 2" xfId="35389" xr:uid="{00000000-0005-0000-0000-00003D8A0000}"/>
    <cellStyle name="표준 8 3 2 2 2 3 3" xfId="35390" xr:uid="{00000000-0005-0000-0000-00003E8A0000}"/>
    <cellStyle name="표준 8 3 2 2 2 4" xfId="35391" xr:uid="{00000000-0005-0000-0000-00003F8A0000}"/>
    <cellStyle name="표준 8 3 2 2 2 4 2" xfId="35392" xr:uid="{00000000-0005-0000-0000-0000408A0000}"/>
    <cellStyle name="표준 8 3 2 2 2 4 2 2" xfId="35393" xr:uid="{00000000-0005-0000-0000-0000418A0000}"/>
    <cellStyle name="표준 8 3 2 2 2 4 3" xfId="35394" xr:uid="{00000000-0005-0000-0000-0000428A0000}"/>
    <cellStyle name="표준 8 3 2 2 2 5" xfId="35395" xr:uid="{00000000-0005-0000-0000-0000438A0000}"/>
    <cellStyle name="표준 8 3 2 2 2 5 2" xfId="35396" xr:uid="{00000000-0005-0000-0000-0000448A0000}"/>
    <cellStyle name="표준 8 3 2 2 2 6" xfId="35397" xr:uid="{00000000-0005-0000-0000-0000458A0000}"/>
    <cellStyle name="표준 8 3 2 2 3" xfId="35398" xr:uid="{00000000-0005-0000-0000-0000468A0000}"/>
    <cellStyle name="표준 8 3 2 2 3 2" xfId="35399" xr:uid="{00000000-0005-0000-0000-0000478A0000}"/>
    <cellStyle name="표준 8 3 2 2 3 2 2" xfId="35400" xr:uid="{00000000-0005-0000-0000-0000488A0000}"/>
    <cellStyle name="표준 8 3 2 2 3 3" xfId="35401" xr:uid="{00000000-0005-0000-0000-0000498A0000}"/>
    <cellStyle name="표준 8 3 2 2 4" xfId="35402" xr:uid="{00000000-0005-0000-0000-00004A8A0000}"/>
    <cellStyle name="표준 8 3 2 2 4 2" xfId="35403" xr:uid="{00000000-0005-0000-0000-00004B8A0000}"/>
    <cellStyle name="표준 8 3 2 2 4 2 2" xfId="35404" xr:uid="{00000000-0005-0000-0000-00004C8A0000}"/>
    <cellStyle name="표준 8 3 2 2 4 3" xfId="35405" xr:uid="{00000000-0005-0000-0000-00004D8A0000}"/>
    <cellStyle name="표준 8 3 2 2 5" xfId="35406" xr:uid="{00000000-0005-0000-0000-00004E8A0000}"/>
    <cellStyle name="표준 8 3 2 2 5 2" xfId="35407" xr:uid="{00000000-0005-0000-0000-00004F8A0000}"/>
    <cellStyle name="표준 8 3 2 2 5 2 2" xfId="35408" xr:uid="{00000000-0005-0000-0000-0000508A0000}"/>
    <cellStyle name="표준 8 3 2 2 5 3" xfId="35409" xr:uid="{00000000-0005-0000-0000-0000518A0000}"/>
    <cellStyle name="표준 8 3 2 2 6" xfId="35410" xr:uid="{00000000-0005-0000-0000-0000528A0000}"/>
    <cellStyle name="표준 8 3 2 2 6 2" xfId="35411" xr:uid="{00000000-0005-0000-0000-0000538A0000}"/>
    <cellStyle name="표준 8 3 2 2 6 2 2" xfId="35412" xr:uid="{00000000-0005-0000-0000-0000548A0000}"/>
    <cellStyle name="표준 8 3 2 2 6 3" xfId="35413" xr:uid="{00000000-0005-0000-0000-0000558A0000}"/>
    <cellStyle name="표준 8 3 2 2 7" xfId="35414" xr:uid="{00000000-0005-0000-0000-0000568A0000}"/>
    <cellStyle name="표준 8 3 2 2 7 2" xfId="35415" xr:uid="{00000000-0005-0000-0000-0000578A0000}"/>
    <cellStyle name="표준 8 3 2 2 8" xfId="35416" xr:uid="{00000000-0005-0000-0000-0000588A0000}"/>
    <cellStyle name="표준 8 3 2 2 9" xfId="35417" xr:uid="{00000000-0005-0000-0000-0000598A0000}"/>
    <cellStyle name="표준 8 3 2 3" xfId="35418" xr:uid="{00000000-0005-0000-0000-00005A8A0000}"/>
    <cellStyle name="표준 8 3 2 3 2" xfId="35419" xr:uid="{00000000-0005-0000-0000-00005B8A0000}"/>
    <cellStyle name="표준 8 3 2 3 2 2" xfId="35420" xr:uid="{00000000-0005-0000-0000-00005C8A0000}"/>
    <cellStyle name="표준 8 3 2 3 2 2 2" xfId="35421" xr:uid="{00000000-0005-0000-0000-00005D8A0000}"/>
    <cellStyle name="표준 8 3 2 3 2 3" xfId="35422" xr:uid="{00000000-0005-0000-0000-00005E8A0000}"/>
    <cellStyle name="표준 8 3 2 3 3" xfId="35423" xr:uid="{00000000-0005-0000-0000-00005F8A0000}"/>
    <cellStyle name="표준 8 3 2 3 3 2" xfId="35424" xr:uid="{00000000-0005-0000-0000-0000608A0000}"/>
    <cellStyle name="표준 8 3 2 3 3 2 2" xfId="35425" xr:uid="{00000000-0005-0000-0000-0000618A0000}"/>
    <cellStyle name="표준 8 3 2 3 3 3" xfId="35426" xr:uid="{00000000-0005-0000-0000-0000628A0000}"/>
    <cellStyle name="표준 8 3 2 3 4" xfId="35427" xr:uid="{00000000-0005-0000-0000-0000638A0000}"/>
    <cellStyle name="표준 8 3 2 3 4 2" xfId="35428" xr:uid="{00000000-0005-0000-0000-0000648A0000}"/>
    <cellStyle name="표준 8 3 2 3 4 2 2" xfId="35429" xr:uid="{00000000-0005-0000-0000-0000658A0000}"/>
    <cellStyle name="표준 8 3 2 3 4 3" xfId="35430" xr:uid="{00000000-0005-0000-0000-0000668A0000}"/>
    <cellStyle name="표준 8 3 2 3 5" xfId="35431" xr:uid="{00000000-0005-0000-0000-0000678A0000}"/>
    <cellStyle name="표준 8 3 2 3 5 2" xfId="35432" xr:uid="{00000000-0005-0000-0000-0000688A0000}"/>
    <cellStyle name="표준 8 3 2 3 6" xfId="35433" xr:uid="{00000000-0005-0000-0000-0000698A0000}"/>
    <cellStyle name="표준 8 3 2 4" xfId="35434" xr:uid="{00000000-0005-0000-0000-00006A8A0000}"/>
    <cellStyle name="표준 8 3 2 4 2" xfId="35435" xr:uid="{00000000-0005-0000-0000-00006B8A0000}"/>
    <cellStyle name="표준 8 3 2 4 2 2" xfId="35436" xr:uid="{00000000-0005-0000-0000-00006C8A0000}"/>
    <cellStyle name="표준 8 3 2 4 2 2 2" xfId="35437" xr:uid="{00000000-0005-0000-0000-00006D8A0000}"/>
    <cellStyle name="표준 8 3 2 4 2 3" xfId="35438" xr:uid="{00000000-0005-0000-0000-00006E8A0000}"/>
    <cellStyle name="표준 8 3 2 4 3" xfId="35439" xr:uid="{00000000-0005-0000-0000-00006F8A0000}"/>
    <cellStyle name="표준 8 3 2 4 3 2" xfId="35440" xr:uid="{00000000-0005-0000-0000-0000708A0000}"/>
    <cellStyle name="표준 8 3 2 4 3 2 2" xfId="35441" xr:uid="{00000000-0005-0000-0000-0000718A0000}"/>
    <cellStyle name="표준 8 3 2 4 3 3" xfId="35442" xr:uid="{00000000-0005-0000-0000-0000728A0000}"/>
    <cellStyle name="표준 8 3 2 4 4" xfId="35443" xr:uid="{00000000-0005-0000-0000-0000738A0000}"/>
    <cellStyle name="표준 8 3 2 4 4 2" xfId="35444" xr:uid="{00000000-0005-0000-0000-0000748A0000}"/>
    <cellStyle name="표준 8 3 2 4 4 2 2" xfId="35445" xr:uid="{00000000-0005-0000-0000-0000758A0000}"/>
    <cellStyle name="표준 8 3 2 4 4 3" xfId="35446" xr:uid="{00000000-0005-0000-0000-0000768A0000}"/>
    <cellStyle name="표준 8 3 2 4 5" xfId="35447" xr:uid="{00000000-0005-0000-0000-0000778A0000}"/>
    <cellStyle name="표준 8 3 2 4 5 2" xfId="35448" xr:uid="{00000000-0005-0000-0000-0000788A0000}"/>
    <cellStyle name="표준 8 3 2 4 6" xfId="35449" xr:uid="{00000000-0005-0000-0000-0000798A0000}"/>
    <cellStyle name="표준 8 3 2 5" xfId="35450" xr:uid="{00000000-0005-0000-0000-00007A8A0000}"/>
    <cellStyle name="표준 8 3 2 5 2" xfId="35451" xr:uid="{00000000-0005-0000-0000-00007B8A0000}"/>
    <cellStyle name="표준 8 3 2 5 2 2" xfId="35452" xr:uid="{00000000-0005-0000-0000-00007C8A0000}"/>
    <cellStyle name="표준 8 3 2 5 3" xfId="35453" xr:uid="{00000000-0005-0000-0000-00007D8A0000}"/>
    <cellStyle name="표준 8 3 2 6" xfId="35454" xr:uid="{00000000-0005-0000-0000-00007E8A0000}"/>
    <cellStyle name="표준 8 3 2 6 2" xfId="35455" xr:uid="{00000000-0005-0000-0000-00007F8A0000}"/>
    <cellStyle name="표준 8 3 2 6 2 2" xfId="35456" xr:uid="{00000000-0005-0000-0000-0000808A0000}"/>
    <cellStyle name="표준 8 3 2 6 3" xfId="35457" xr:uid="{00000000-0005-0000-0000-0000818A0000}"/>
    <cellStyle name="표준 8 3 2 7" xfId="35458" xr:uid="{00000000-0005-0000-0000-0000828A0000}"/>
    <cellStyle name="표준 8 3 2 7 2" xfId="35459" xr:uid="{00000000-0005-0000-0000-0000838A0000}"/>
    <cellStyle name="표준 8 3 2 7 2 2" xfId="35460" xr:uid="{00000000-0005-0000-0000-0000848A0000}"/>
    <cellStyle name="표준 8 3 2 7 3" xfId="35461" xr:uid="{00000000-0005-0000-0000-0000858A0000}"/>
    <cellStyle name="표준 8 3 2 8" xfId="35462" xr:uid="{00000000-0005-0000-0000-0000868A0000}"/>
    <cellStyle name="표준 8 3 2 8 2" xfId="35463" xr:uid="{00000000-0005-0000-0000-0000878A0000}"/>
    <cellStyle name="표준 8 3 2 8 2 2" xfId="35464" xr:uid="{00000000-0005-0000-0000-0000888A0000}"/>
    <cellStyle name="표준 8 3 2 8 3" xfId="35465" xr:uid="{00000000-0005-0000-0000-0000898A0000}"/>
    <cellStyle name="표준 8 3 2 9" xfId="35466" xr:uid="{00000000-0005-0000-0000-00008A8A0000}"/>
    <cellStyle name="표준 8 3 2 9 2" xfId="35467" xr:uid="{00000000-0005-0000-0000-00008B8A0000}"/>
    <cellStyle name="표준 8 3 3" xfId="35468" xr:uid="{00000000-0005-0000-0000-00008C8A0000}"/>
    <cellStyle name="표준 8 3 3 10" xfId="35469" xr:uid="{00000000-0005-0000-0000-00008D8A0000}"/>
    <cellStyle name="표준 8 3 3 11" xfId="35470" xr:uid="{00000000-0005-0000-0000-00008E8A0000}"/>
    <cellStyle name="표준 8 3 3 2" xfId="35471" xr:uid="{00000000-0005-0000-0000-00008F8A0000}"/>
    <cellStyle name="표준 8 3 3 2 2" xfId="35472" xr:uid="{00000000-0005-0000-0000-0000908A0000}"/>
    <cellStyle name="표준 8 3 3 2 2 2" xfId="35473" xr:uid="{00000000-0005-0000-0000-0000918A0000}"/>
    <cellStyle name="표준 8 3 3 2 2 2 2" xfId="35474" xr:uid="{00000000-0005-0000-0000-0000928A0000}"/>
    <cellStyle name="표준 8 3 3 2 2 2 2 2" xfId="35475" xr:uid="{00000000-0005-0000-0000-0000938A0000}"/>
    <cellStyle name="표준 8 3 3 2 2 2 3" xfId="35476" xr:uid="{00000000-0005-0000-0000-0000948A0000}"/>
    <cellStyle name="표준 8 3 3 2 2 3" xfId="35477" xr:uid="{00000000-0005-0000-0000-0000958A0000}"/>
    <cellStyle name="표준 8 3 3 2 2 3 2" xfId="35478" xr:uid="{00000000-0005-0000-0000-0000968A0000}"/>
    <cellStyle name="표준 8 3 3 2 2 3 2 2" xfId="35479" xr:uid="{00000000-0005-0000-0000-0000978A0000}"/>
    <cellStyle name="표준 8 3 3 2 2 3 3" xfId="35480" xr:uid="{00000000-0005-0000-0000-0000988A0000}"/>
    <cellStyle name="표준 8 3 3 2 2 4" xfId="35481" xr:uid="{00000000-0005-0000-0000-0000998A0000}"/>
    <cellStyle name="표준 8 3 3 2 2 4 2" xfId="35482" xr:uid="{00000000-0005-0000-0000-00009A8A0000}"/>
    <cellStyle name="표준 8 3 3 2 2 4 2 2" xfId="35483" xr:uid="{00000000-0005-0000-0000-00009B8A0000}"/>
    <cellStyle name="표준 8 3 3 2 2 4 3" xfId="35484" xr:uid="{00000000-0005-0000-0000-00009C8A0000}"/>
    <cellStyle name="표준 8 3 3 2 2 5" xfId="35485" xr:uid="{00000000-0005-0000-0000-00009D8A0000}"/>
    <cellStyle name="표준 8 3 3 2 2 5 2" xfId="35486" xr:uid="{00000000-0005-0000-0000-00009E8A0000}"/>
    <cellStyle name="표준 8 3 3 2 2 6" xfId="35487" xr:uid="{00000000-0005-0000-0000-00009F8A0000}"/>
    <cellStyle name="표준 8 3 3 2 3" xfId="35488" xr:uid="{00000000-0005-0000-0000-0000A08A0000}"/>
    <cellStyle name="표준 8 3 3 2 3 2" xfId="35489" xr:uid="{00000000-0005-0000-0000-0000A18A0000}"/>
    <cellStyle name="표준 8 3 3 2 3 2 2" xfId="35490" xr:uid="{00000000-0005-0000-0000-0000A28A0000}"/>
    <cellStyle name="표준 8 3 3 2 3 3" xfId="35491" xr:uid="{00000000-0005-0000-0000-0000A38A0000}"/>
    <cellStyle name="표준 8 3 3 2 4" xfId="35492" xr:uid="{00000000-0005-0000-0000-0000A48A0000}"/>
    <cellStyle name="표준 8 3 3 2 4 2" xfId="35493" xr:uid="{00000000-0005-0000-0000-0000A58A0000}"/>
    <cellStyle name="표준 8 3 3 2 4 2 2" xfId="35494" xr:uid="{00000000-0005-0000-0000-0000A68A0000}"/>
    <cellStyle name="표준 8 3 3 2 4 3" xfId="35495" xr:uid="{00000000-0005-0000-0000-0000A78A0000}"/>
    <cellStyle name="표준 8 3 3 2 5" xfId="35496" xr:uid="{00000000-0005-0000-0000-0000A88A0000}"/>
    <cellStyle name="표준 8 3 3 2 5 2" xfId="35497" xr:uid="{00000000-0005-0000-0000-0000A98A0000}"/>
    <cellStyle name="표준 8 3 3 2 5 2 2" xfId="35498" xr:uid="{00000000-0005-0000-0000-0000AA8A0000}"/>
    <cellStyle name="표준 8 3 3 2 5 3" xfId="35499" xr:uid="{00000000-0005-0000-0000-0000AB8A0000}"/>
    <cellStyle name="표준 8 3 3 2 6" xfId="35500" xr:uid="{00000000-0005-0000-0000-0000AC8A0000}"/>
    <cellStyle name="표준 8 3 3 2 6 2" xfId="35501" xr:uid="{00000000-0005-0000-0000-0000AD8A0000}"/>
    <cellStyle name="표준 8 3 3 2 6 2 2" xfId="35502" xr:uid="{00000000-0005-0000-0000-0000AE8A0000}"/>
    <cellStyle name="표준 8 3 3 2 6 3" xfId="35503" xr:uid="{00000000-0005-0000-0000-0000AF8A0000}"/>
    <cellStyle name="표준 8 3 3 2 7" xfId="35504" xr:uid="{00000000-0005-0000-0000-0000B08A0000}"/>
    <cellStyle name="표준 8 3 3 2 7 2" xfId="35505" xr:uid="{00000000-0005-0000-0000-0000B18A0000}"/>
    <cellStyle name="표준 8 3 3 2 8" xfId="35506" xr:uid="{00000000-0005-0000-0000-0000B28A0000}"/>
    <cellStyle name="표준 8 3 3 2 9" xfId="35507" xr:uid="{00000000-0005-0000-0000-0000B38A0000}"/>
    <cellStyle name="표준 8 3 3 3" xfId="35508" xr:uid="{00000000-0005-0000-0000-0000B48A0000}"/>
    <cellStyle name="표준 8 3 3 3 2" xfId="35509" xr:uid="{00000000-0005-0000-0000-0000B58A0000}"/>
    <cellStyle name="표준 8 3 3 3 2 2" xfId="35510" xr:uid="{00000000-0005-0000-0000-0000B68A0000}"/>
    <cellStyle name="표준 8 3 3 3 2 2 2" xfId="35511" xr:uid="{00000000-0005-0000-0000-0000B78A0000}"/>
    <cellStyle name="표준 8 3 3 3 2 3" xfId="35512" xr:uid="{00000000-0005-0000-0000-0000B88A0000}"/>
    <cellStyle name="표준 8 3 3 3 3" xfId="35513" xr:uid="{00000000-0005-0000-0000-0000B98A0000}"/>
    <cellStyle name="표준 8 3 3 3 3 2" xfId="35514" xr:uid="{00000000-0005-0000-0000-0000BA8A0000}"/>
    <cellStyle name="표준 8 3 3 3 3 2 2" xfId="35515" xr:uid="{00000000-0005-0000-0000-0000BB8A0000}"/>
    <cellStyle name="표준 8 3 3 3 3 3" xfId="35516" xr:uid="{00000000-0005-0000-0000-0000BC8A0000}"/>
    <cellStyle name="표준 8 3 3 3 4" xfId="35517" xr:uid="{00000000-0005-0000-0000-0000BD8A0000}"/>
    <cellStyle name="표준 8 3 3 3 4 2" xfId="35518" xr:uid="{00000000-0005-0000-0000-0000BE8A0000}"/>
    <cellStyle name="표준 8 3 3 3 4 2 2" xfId="35519" xr:uid="{00000000-0005-0000-0000-0000BF8A0000}"/>
    <cellStyle name="표준 8 3 3 3 4 3" xfId="35520" xr:uid="{00000000-0005-0000-0000-0000C08A0000}"/>
    <cellStyle name="표준 8 3 3 3 5" xfId="35521" xr:uid="{00000000-0005-0000-0000-0000C18A0000}"/>
    <cellStyle name="표준 8 3 3 3 5 2" xfId="35522" xr:uid="{00000000-0005-0000-0000-0000C28A0000}"/>
    <cellStyle name="표준 8 3 3 3 6" xfId="35523" xr:uid="{00000000-0005-0000-0000-0000C38A0000}"/>
    <cellStyle name="표준 8 3 3 4" xfId="35524" xr:uid="{00000000-0005-0000-0000-0000C48A0000}"/>
    <cellStyle name="표준 8 3 3 4 2" xfId="35525" xr:uid="{00000000-0005-0000-0000-0000C58A0000}"/>
    <cellStyle name="표준 8 3 3 4 2 2" xfId="35526" xr:uid="{00000000-0005-0000-0000-0000C68A0000}"/>
    <cellStyle name="표준 8 3 3 4 2 2 2" xfId="35527" xr:uid="{00000000-0005-0000-0000-0000C78A0000}"/>
    <cellStyle name="표준 8 3 3 4 2 3" xfId="35528" xr:uid="{00000000-0005-0000-0000-0000C88A0000}"/>
    <cellStyle name="표준 8 3 3 4 3" xfId="35529" xr:uid="{00000000-0005-0000-0000-0000C98A0000}"/>
    <cellStyle name="표준 8 3 3 4 3 2" xfId="35530" xr:uid="{00000000-0005-0000-0000-0000CA8A0000}"/>
    <cellStyle name="표준 8 3 3 4 3 2 2" xfId="35531" xr:uid="{00000000-0005-0000-0000-0000CB8A0000}"/>
    <cellStyle name="표준 8 3 3 4 3 3" xfId="35532" xr:uid="{00000000-0005-0000-0000-0000CC8A0000}"/>
    <cellStyle name="표준 8 3 3 4 4" xfId="35533" xr:uid="{00000000-0005-0000-0000-0000CD8A0000}"/>
    <cellStyle name="표준 8 3 3 4 4 2" xfId="35534" xr:uid="{00000000-0005-0000-0000-0000CE8A0000}"/>
    <cellStyle name="표준 8 3 3 4 4 2 2" xfId="35535" xr:uid="{00000000-0005-0000-0000-0000CF8A0000}"/>
    <cellStyle name="표준 8 3 3 4 4 3" xfId="35536" xr:uid="{00000000-0005-0000-0000-0000D08A0000}"/>
    <cellStyle name="표준 8 3 3 4 5" xfId="35537" xr:uid="{00000000-0005-0000-0000-0000D18A0000}"/>
    <cellStyle name="표준 8 3 3 4 5 2" xfId="35538" xr:uid="{00000000-0005-0000-0000-0000D28A0000}"/>
    <cellStyle name="표준 8 3 3 4 6" xfId="35539" xr:uid="{00000000-0005-0000-0000-0000D38A0000}"/>
    <cellStyle name="표준 8 3 3 5" xfId="35540" xr:uid="{00000000-0005-0000-0000-0000D48A0000}"/>
    <cellStyle name="표준 8 3 3 5 2" xfId="35541" xr:uid="{00000000-0005-0000-0000-0000D58A0000}"/>
    <cellStyle name="표준 8 3 3 5 2 2" xfId="35542" xr:uid="{00000000-0005-0000-0000-0000D68A0000}"/>
    <cellStyle name="표준 8 3 3 5 3" xfId="35543" xr:uid="{00000000-0005-0000-0000-0000D78A0000}"/>
    <cellStyle name="표준 8 3 3 6" xfId="35544" xr:uid="{00000000-0005-0000-0000-0000D88A0000}"/>
    <cellStyle name="표준 8 3 3 6 2" xfId="35545" xr:uid="{00000000-0005-0000-0000-0000D98A0000}"/>
    <cellStyle name="표준 8 3 3 6 2 2" xfId="35546" xr:uid="{00000000-0005-0000-0000-0000DA8A0000}"/>
    <cellStyle name="표준 8 3 3 6 3" xfId="35547" xr:uid="{00000000-0005-0000-0000-0000DB8A0000}"/>
    <cellStyle name="표준 8 3 3 7" xfId="35548" xr:uid="{00000000-0005-0000-0000-0000DC8A0000}"/>
    <cellStyle name="표준 8 3 3 7 2" xfId="35549" xr:uid="{00000000-0005-0000-0000-0000DD8A0000}"/>
    <cellStyle name="표준 8 3 3 7 2 2" xfId="35550" xr:uid="{00000000-0005-0000-0000-0000DE8A0000}"/>
    <cellStyle name="표준 8 3 3 7 3" xfId="35551" xr:uid="{00000000-0005-0000-0000-0000DF8A0000}"/>
    <cellStyle name="표준 8 3 3 8" xfId="35552" xr:uid="{00000000-0005-0000-0000-0000E08A0000}"/>
    <cellStyle name="표준 8 3 3 8 2" xfId="35553" xr:uid="{00000000-0005-0000-0000-0000E18A0000}"/>
    <cellStyle name="표준 8 3 3 8 2 2" xfId="35554" xr:uid="{00000000-0005-0000-0000-0000E28A0000}"/>
    <cellStyle name="표준 8 3 3 8 3" xfId="35555" xr:uid="{00000000-0005-0000-0000-0000E38A0000}"/>
    <cellStyle name="표준 8 3 3 9" xfId="35556" xr:uid="{00000000-0005-0000-0000-0000E48A0000}"/>
    <cellStyle name="표준 8 3 3 9 2" xfId="35557" xr:uid="{00000000-0005-0000-0000-0000E58A0000}"/>
    <cellStyle name="표준 8 3 4" xfId="35558" xr:uid="{00000000-0005-0000-0000-0000E68A0000}"/>
    <cellStyle name="표준 8 3 4 10" xfId="35559" xr:uid="{00000000-0005-0000-0000-0000E78A0000}"/>
    <cellStyle name="표준 8 3 4 2" xfId="35560" xr:uid="{00000000-0005-0000-0000-0000E88A0000}"/>
    <cellStyle name="표준 8 3 4 2 2" xfId="35561" xr:uid="{00000000-0005-0000-0000-0000E98A0000}"/>
    <cellStyle name="표준 8 3 4 2 2 2" xfId="35562" xr:uid="{00000000-0005-0000-0000-0000EA8A0000}"/>
    <cellStyle name="표준 8 3 4 2 2 2 2" xfId="35563" xr:uid="{00000000-0005-0000-0000-0000EB8A0000}"/>
    <cellStyle name="표준 8 3 4 2 2 2 2 2" xfId="35564" xr:uid="{00000000-0005-0000-0000-0000EC8A0000}"/>
    <cellStyle name="표준 8 3 4 2 2 2 3" xfId="35565" xr:uid="{00000000-0005-0000-0000-0000ED8A0000}"/>
    <cellStyle name="표준 8 3 4 2 2 3" xfId="35566" xr:uid="{00000000-0005-0000-0000-0000EE8A0000}"/>
    <cellStyle name="표준 8 3 4 2 2 3 2" xfId="35567" xr:uid="{00000000-0005-0000-0000-0000EF8A0000}"/>
    <cellStyle name="표준 8 3 4 2 2 3 2 2" xfId="35568" xr:uid="{00000000-0005-0000-0000-0000F08A0000}"/>
    <cellStyle name="표준 8 3 4 2 2 3 3" xfId="35569" xr:uid="{00000000-0005-0000-0000-0000F18A0000}"/>
    <cellStyle name="표준 8 3 4 2 2 4" xfId="35570" xr:uid="{00000000-0005-0000-0000-0000F28A0000}"/>
    <cellStyle name="표준 8 3 4 2 2 4 2" xfId="35571" xr:uid="{00000000-0005-0000-0000-0000F38A0000}"/>
    <cellStyle name="표준 8 3 4 2 2 4 2 2" xfId="35572" xr:uid="{00000000-0005-0000-0000-0000F48A0000}"/>
    <cellStyle name="표준 8 3 4 2 2 4 3" xfId="35573" xr:uid="{00000000-0005-0000-0000-0000F58A0000}"/>
    <cellStyle name="표준 8 3 4 2 2 5" xfId="35574" xr:uid="{00000000-0005-0000-0000-0000F68A0000}"/>
    <cellStyle name="표준 8 3 4 2 2 5 2" xfId="35575" xr:uid="{00000000-0005-0000-0000-0000F78A0000}"/>
    <cellStyle name="표준 8 3 4 2 2 6" xfId="35576" xr:uid="{00000000-0005-0000-0000-0000F88A0000}"/>
    <cellStyle name="표준 8 3 4 2 3" xfId="35577" xr:uid="{00000000-0005-0000-0000-0000F98A0000}"/>
    <cellStyle name="표준 8 3 4 2 3 2" xfId="35578" xr:uid="{00000000-0005-0000-0000-0000FA8A0000}"/>
    <cellStyle name="표준 8 3 4 2 3 2 2" xfId="35579" xr:uid="{00000000-0005-0000-0000-0000FB8A0000}"/>
    <cellStyle name="표준 8 3 4 2 3 3" xfId="35580" xr:uid="{00000000-0005-0000-0000-0000FC8A0000}"/>
    <cellStyle name="표준 8 3 4 2 4" xfId="35581" xr:uid="{00000000-0005-0000-0000-0000FD8A0000}"/>
    <cellStyle name="표준 8 3 4 2 4 2" xfId="35582" xr:uid="{00000000-0005-0000-0000-0000FE8A0000}"/>
    <cellStyle name="표준 8 3 4 2 4 2 2" xfId="35583" xr:uid="{00000000-0005-0000-0000-0000FF8A0000}"/>
    <cellStyle name="표준 8 3 4 2 4 3" xfId="35584" xr:uid="{00000000-0005-0000-0000-0000008B0000}"/>
    <cellStyle name="표준 8 3 4 2 5" xfId="35585" xr:uid="{00000000-0005-0000-0000-0000018B0000}"/>
    <cellStyle name="표준 8 3 4 2 5 2" xfId="35586" xr:uid="{00000000-0005-0000-0000-0000028B0000}"/>
    <cellStyle name="표준 8 3 4 2 5 2 2" xfId="35587" xr:uid="{00000000-0005-0000-0000-0000038B0000}"/>
    <cellStyle name="표준 8 3 4 2 5 3" xfId="35588" xr:uid="{00000000-0005-0000-0000-0000048B0000}"/>
    <cellStyle name="표준 8 3 4 2 6" xfId="35589" xr:uid="{00000000-0005-0000-0000-0000058B0000}"/>
    <cellStyle name="표준 8 3 4 2 6 2" xfId="35590" xr:uid="{00000000-0005-0000-0000-0000068B0000}"/>
    <cellStyle name="표준 8 3 4 2 7" xfId="35591" xr:uid="{00000000-0005-0000-0000-0000078B0000}"/>
    <cellStyle name="표준 8 3 4 2 8" xfId="35592" xr:uid="{00000000-0005-0000-0000-0000088B0000}"/>
    <cellStyle name="표준 8 3 4 3" xfId="35593" xr:uid="{00000000-0005-0000-0000-0000098B0000}"/>
    <cellStyle name="표준 8 3 4 3 2" xfId="35594" xr:uid="{00000000-0005-0000-0000-00000A8B0000}"/>
    <cellStyle name="표준 8 3 4 3 2 2" xfId="35595" xr:uid="{00000000-0005-0000-0000-00000B8B0000}"/>
    <cellStyle name="표준 8 3 4 3 2 2 2" xfId="35596" xr:uid="{00000000-0005-0000-0000-00000C8B0000}"/>
    <cellStyle name="표준 8 3 4 3 2 3" xfId="35597" xr:uid="{00000000-0005-0000-0000-00000D8B0000}"/>
    <cellStyle name="표준 8 3 4 3 3" xfId="35598" xr:uid="{00000000-0005-0000-0000-00000E8B0000}"/>
    <cellStyle name="표준 8 3 4 3 3 2" xfId="35599" xr:uid="{00000000-0005-0000-0000-00000F8B0000}"/>
    <cellStyle name="표준 8 3 4 3 3 2 2" xfId="35600" xr:uid="{00000000-0005-0000-0000-0000108B0000}"/>
    <cellStyle name="표준 8 3 4 3 3 3" xfId="35601" xr:uid="{00000000-0005-0000-0000-0000118B0000}"/>
    <cellStyle name="표준 8 3 4 3 4" xfId="35602" xr:uid="{00000000-0005-0000-0000-0000128B0000}"/>
    <cellStyle name="표준 8 3 4 3 4 2" xfId="35603" xr:uid="{00000000-0005-0000-0000-0000138B0000}"/>
    <cellStyle name="표준 8 3 4 3 4 2 2" xfId="35604" xr:uid="{00000000-0005-0000-0000-0000148B0000}"/>
    <cellStyle name="표준 8 3 4 3 4 3" xfId="35605" xr:uid="{00000000-0005-0000-0000-0000158B0000}"/>
    <cellStyle name="표준 8 3 4 3 5" xfId="35606" xr:uid="{00000000-0005-0000-0000-0000168B0000}"/>
    <cellStyle name="표준 8 3 4 3 5 2" xfId="35607" xr:uid="{00000000-0005-0000-0000-0000178B0000}"/>
    <cellStyle name="표준 8 3 4 3 6" xfId="35608" xr:uid="{00000000-0005-0000-0000-0000188B0000}"/>
    <cellStyle name="표준 8 3 4 4" xfId="35609" xr:uid="{00000000-0005-0000-0000-0000198B0000}"/>
    <cellStyle name="표준 8 3 4 4 2" xfId="35610" xr:uid="{00000000-0005-0000-0000-00001A8B0000}"/>
    <cellStyle name="표준 8 3 4 4 2 2" xfId="35611" xr:uid="{00000000-0005-0000-0000-00001B8B0000}"/>
    <cellStyle name="표준 8 3 4 4 3" xfId="35612" xr:uid="{00000000-0005-0000-0000-00001C8B0000}"/>
    <cellStyle name="표준 8 3 4 5" xfId="35613" xr:uid="{00000000-0005-0000-0000-00001D8B0000}"/>
    <cellStyle name="표준 8 3 4 5 2" xfId="35614" xr:uid="{00000000-0005-0000-0000-00001E8B0000}"/>
    <cellStyle name="표준 8 3 4 5 2 2" xfId="35615" xr:uid="{00000000-0005-0000-0000-00001F8B0000}"/>
    <cellStyle name="표준 8 3 4 5 3" xfId="35616" xr:uid="{00000000-0005-0000-0000-0000208B0000}"/>
    <cellStyle name="표준 8 3 4 6" xfId="35617" xr:uid="{00000000-0005-0000-0000-0000218B0000}"/>
    <cellStyle name="표준 8 3 4 6 2" xfId="35618" xr:uid="{00000000-0005-0000-0000-0000228B0000}"/>
    <cellStyle name="표준 8 3 4 6 2 2" xfId="35619" xr:uid="{00000000-0005-0000-0000-0000238B0000}"/>
    <cellStyle name="표준 8 3 4 6 3" xfId="35620" xr:uid="{00000000-0005-0000-0000-0000248B0000}"/>
    <cellStyle name="표준 8 3 4 7" xfId="35621" xr:uid="{00000000-0005-0000-0000-0000258B0000}"/>
    <cellStyle name="표준 8 3 4 7 2" xfId="35622" xr:uid="{00000000-0005-0000-0000-0000268B0000}"/>
    <cellStyle name="표준 8 3 4 7 2 2" xfId="35623" xr:uid="{00000000-0005-0000-0000-0000278B0000}"/>
    <cellStyle name="표준 8 3 4 7 3" xfId="35624" xr:uid="{00000000-0005-0000-0000-0000288B0000}"/>
    <cellStyle name="표준 8 3 4 8" xfId="35625" xr:uid="{00000000-0005-0000-0000-0000298B0000}"/>
    <cellStyle name="표준 8 3 4 8 2" xfId="35626" xr:uid="{00000000-0005-0000-0000-00002A8B0000}"/>
    <cellStyle name="표준 8 3 4 9" xfId="35627" xr:uid="{00000000-0005-0000-0000-00002B8B0000}"/>
    <cellStyle name="표준 8 3 5" xfId="35628" xr:uid="{00000000-0005-0000-0000-00002C8B0000}"/>
    <cellStyle name="표준 8 3 5 2" xfId="35629" xr:uid="{00000000-0005-0000-0000-00002D8B0000}"/>
    <cellStyle name="표준 8 3 5 2 2" xfId="35630" xr:uid="{00000000-0005-0000-0000-00002E8B0000}"/>
    <cellStyle name="표준 8 3 5 2 2 2" xfId="35631" xr:uid="{00000000-0005-0000-0000-00002F8B0000}"/>
    <cellStyle name="표준 8 3 5 2 2 2 2" xfId="35632" xr:uid="{00000000-0005-0000-0000-0000308B0000}"/>
    <cellStyle name="표준 8 3 5 2 2 3" xfId="35633" xr:uid="{00000000-0005-0000-0000-0000318B0000}"/>
    <cellStyle name="표준 8 3 5 2 3" xfId="35634" xr:uid="{00000000-0005-0000-0000-0000328B0000}"/>
    <cellStyle name="표준 8 3 5 2 3 2" xfId="35635" xr:uid="{00000000-0005-0000-0000-0000338B0000}"/>
    <cellStyle name="표준 8 3 5 2 3 2 2" xfId="35636" xr:uid="{00000000-0005-0000-0000-0000348B0000}"/>
    <cellStyle name="표준 8 3 5 2 3 3" xfId="35637" xr:uid="{00000000-0005-0000-0000-0000358B0000}"/>
    <cellStyle name="표준 8 3 5 2 4" xfId="35638" xr:uid="{00000000-0005-0000-0000-0000368B0000}"/>
    <cellStyle name="표준 8 3 5 2 4 2" xfId="35639" xr:uid="{00000000-0005-0000-0000-0000378B0000}"/>
    <cellStyle name="표준 8 3 5 2 4 2 2" xfId="35640" xr:uid="{00000000-0005-0000-0000-0000388B0000}"/>
    <cellStyle name="표준 8 3 5 2 4 3" xfId="35641" xr:uid="{00000000-0005-0000-0000-0000398B0000}"/>
    <cellStyle name="표준 8 3 5 2 5" xfId="35642" xr:uid="{00000000-0005-0000-0000-00003A8B0000}"/>
    <cellStyle name="표준 8 3 5 2 5 2" xfId="35643" xr:uid="{00000000-0005-0000-0000-00003B8B0000}"/>
    <cellStyle name="표준 8 3 5 2 6" xfId="35644" xr:uid="{00000000-0005-0000-0000-00003C8B0000}"/>
    <cellStyle name="표준 8 3 5 3" xfId="35645" xr:uid="{00000000-0005-0000-0000-00003D8B0000}"/>
    <cellStyle name="표준 8 3 5 3 2" xfId="35646" xr:uid="{00000000-0005-0000-0000-00003E8B0000}"/>
    <cellStyle name="표준 8 3 5 3 2 2" xfId="35647" xr:uid="{00000000-0005-0000-0000-00003F8B0000}"/>
    <cellStyle name="표준 8 3 5 3 3" xfId="35648" xr:uid="{00000000-0005-0000-0000-0000408B0000}"/>
    <cellStyle name="표준 8 3 5 4" xfId="35649" xr:uid="{00000000-0005-0000-0000-0000418B0000}"/>
    <cellStyle name="표준 8 3 5 4 2" xfId="35650" xr:uid="{00000000-0005-0000-0000-0000428B0000}"/>
    <cellStyle name="표준 8 3 5 4 2 2" xfId="35651" xr:uid="{00000000-0005-0000-0000-0000438B0000}"/>
    <cellStyle name="표준 8 3 5 4 3" xfId="35652" xr:uid="{00000000-0005-0000-0000-0000448B0000}"/>
    <cellStyle name="표준 8 3 5 5" xfId="35653" xr:uid="{00000000-0005-0000-0000-0000458B0000}"/>
    <cellStyle name="표준 8 3 5 5 2" xfId="35654" xr:uid="{00000000-0005-0000-0000-0000468B0000}"/>
    <cellStyle name="표준 8 3 5 5 2 2" xfId="35655" xr:uid="{00000000-0005-0000-0000-0000478B0000}"/>
    <cellStyle name="표준 8 3 5 5 3" xfId="35656" xr:uid="{00000000-0005-0000-0000-0000488B0000}"/>
    <cellStyle name="표준 8 3 5 6" xfId="35657" xr:uid="{00000000-0005-0000-0000-0000498B0000}"/>
    <cellStyle name="표준 8 3 5 6 2" xfId="35658" xr:uid="{00000000-0005-0000-0000-00004A8B0000}"/>
    <cellStyle name="표준 8 3 5 7" xfId="35659" xr:uid="{00000000-0005-0000-0000-00004B8B0000}"/>
    <cellStyle name="표준 8 3 5 8" xfId="35660" xr:uid="{00000000-0005-0000-0000-00004C8B0000}"/>
    <cellStyle name="표준 8 3 6" xfId="35661" xr:uid="{00000000-0005-0000-0000-00004D8B0000}"/>
    <cellStyle name="표준 8 3 6 2" xfId="35662" xr:uid="{00000000-0005-0000-0000-00004E8B0000}"/>
    <cellStyle name="표준 8 3 6 2 2" xfId="35663" xr:uid="{00000000-0005-0000-0000-00004F8B0000}"/>
    <cellStyle name="표준 8 3 6 2 2 2" xfId="35664" xr:uid="{00000000-0005-0000-0000-0000508B0000}"/>
    <cellStyle name="표준 8 3 6 2 3" xfId="35665" xr:uid="{00000000-0005-0000-0000-0000518B0000}"/>
    <cellStyle name="표준 8 3 6 3" xfId="35666" xr:uid="{00000000-0005-0000-0000-0000528B0000}"/>
    <cellStyle name="표준 8 3 6 3 2" xfId="35667" xr:uid="{00000000-0005-0000-0000-0000538B0000}"/>
    <cellStyle name="표준 8 3 6 3 2 2" xfId="35668" xr:uid="{00000000-0005-0000-0000-0000548B0000}"/>
    <cellStyle name="표준 8 3 6 3 3" xfId="35669" xr:uid="{00000000-0005-0000-0000-0000558B0000}"/>
    <cellStyle name="표준 8 3 6 4" xfId="35670" xr:uid="{00000000-0005-0000-0000-0000568B0000}"/>
    <cellStyle name="표준 8 3 6 4 2" xfId="35671" xr:uid="{00000000-0005-0000-0000-0000578B0000}"/>
    <cellStyle name="표준 8 3 6 4 2 2" xfId="35672" xr:uid="{00000000-0005-0000-0000-0000588B0000}"/>
    <cellStyle name="표준 8 3 6 4 3" xfId="35673" xr:uid="{00000000-0005-0000-0000-0000598B0000}"/>
    <cellStyle name="표준 8 3 6 5" xfId="35674" xr:uid="{00000000-0005-0000-0000-00005A8B0000}"/>
    <cellStyle name="표준 8 3 6 5 2" xfId="35675" xr:uid="{00000000-0005-0000-0000-00005B8B0000}"/>
    <cellStyle name="표준 8 3 6 6" xfId="35676" xr:uid="{00000000-0005-0000-0000-00005C8B0000}"/>
    <cellStyle name="표준 8 3 7" xfId="35677" xr:uid="{00000000-0005-0000-0000-00005D8B0000}"/>
    <cellStyle name="표준 8 3 7 2" xfId="35678" xr:uid="{00000000-0005-0000-0000-00005E8B0000}"/>
    <cellStyle name="표준 8 3 7 2 2" xfId="35679" xr:uid="{00000000-0005-0000-0000-00005F8B0000}"/>
    <cellStyle name="표준 8 3 7 2 2 2" xfId="35680" xr:uid="{00000000-0005-0000-0000-0000608B0000}"/>
    <cellStyle name="표준 8 3 7 2 3" xfId="35681" xr:uid="{00000000-0005-0000-0000-0000618B0000}"/>
    <cellStyle name="표준 8 3 7 3" xfId="35682" xr:uid="{00000000-0005-0000-0000-0000628B0000}"/>
    <cellStyle name="표준 8 3 7 3 2" xfId="35683" xr:uid="{00000000-0005-0000-0000-0000638B0000}"/>
    <cellStyle name="표준 8 3 7 3 2 2" xfId="35684" xr:uid="{00000000-0005-0000-0000-0000648B0000}"/>
    <cellStyle name="표준 8 3 7 3 3" xfId="35685" xr:uid="{00000000-0005-0000-0000-0000658B0000}"/>
    <cellStyle name="표준 8 3 7 4" xfId="35686" xr:uid="{00000000-0005-0000-0000-0000668B0000}"/>
    <cellStyle name="표준 8 3 7 4 2" xfId="35687" xr:uid="{00000000-0005-0000-0000-0000678B0000}"/>
    <cellStyle name="표준 8 3 7 4 2 2" xfId="35688" xr:uid="{00000000-0005-0000-0000-0000688B0000}"/>
    <cellStyle name="표준 8 3 7 4 3" xfId="35689" xr:uid="{00000000-0005-0000-0000-0000698B0000}"/>
    <cellStyle name="표준 8 3 7 5" xfId="35690" xr:uid="{00000000-0005-0000-0000-00006A8B0000}"/>
    <cellStyle name="표준 8 3 7 5 2" xfId="35691" xr:uid="{00000000-0005-0000-0000-00006B8B0000}"/>
    <cellStyle name="표준 8 3 7 6" xfId="35692" xr:uid="{00000000-0005-0000-0000-00006C8B0000}"/>
    <cellStyle name="표준 8 3 8" xfId="35693" xr:uid="{00000000-0005-0000-0000-00006D8B0000}"/>
    <cellStyle name="표준 8 3 8 2" xfId="35694" xr:uid="{00000000-0005-0000-0000-00006E8B0000}"/>
    <cellStyle name="표준 8 3 8 2 2" xfId="35695" xr:uid="{00000000-0005-0000-0000-00006F8B0000}"/>
    <cellStyle name="표준 8 3 8 3" xfId="35696" xr:uid="{00000000-0005-0000-0000-0000708B0000}"/>
    <cellStyle name="표준 8 3 9" xfId="35697" xr:uid="{00000000-0005-0000-0000-0000718B0000}"/>
    <cellStyle name="표준 8 3 9 2" xfId="35698" xr:uid="{00000000-0005-0000-0000-0000728B0000}"/>
    <cellStyle name="표준 8 3 9 2 2" xfId="35699" xr:uid="{00000000-0005-0000-0000-0000738B0000}"/>
    <cellStyle name="표준 8 3 9 3" xfId="35700" xr:uid="{00000000-0005-0000-0000-0000748B0000}"/>
    <cellStyle name="표준 8 4" xfId="35701" xr:uid="{00000000-0005-0000-0000-0000758B0000}"/>
    <cellStyle name="표준 8 4 10" xfId="35702" xr:uid="{00000000-0005-0000-0000-0000768B0000}"/>
    <cellStyle name="표준 8 4 10 2" xfId="35703" xr:uid="{00000000-0005-0000-0000-0000778B0000}"/>
    <cellStyle name="표준 8 4 10 2 2" xfId="35704" xr:uid="{00000000-0005-0000-0000-0000788B0000}"/>
    <cellStyle name="표준 8 4 10 3" xfId="35705" xr:uid="{00000000-0005-0000-0000-0000798B0000}"/>
    <cellStyle name="표준 8 4 11" xfId="35706" xr:uid="{00000000-0005-0000-0000-00007A8B0000}"/>
    <cellStyle name="표준 8 4 11 2" xfId="35707" xr:uid="{00000000-0005-0000-0000-00007B8B0000}"/>
    <cellStyle name="표준 8 4 12" xfId="35708" xr:uid="{00000000-0005-0000-0000-00007C8B0000}"/>
    <cellStyle name="표준 8 4 13" xfId="35709" xr:uid="{00000000-0005-0000-0000-00007D8B0000}"/>
    <cellStyle name="표준 8 4 2" xfId="35710" xr:uid="{00000000-0005-0000-0000-00007E8B0000}"/>
    <cellStyle name="표준 8 4 2 10" xfId="35711" xr:uid="{00000000-0005-0000-0000-00007F8B0000}"/>
    <cellStyle name="표준 8 4 2 11" xfId="35712" xr:uid="{00000000-0005-0000-0000-0000808B0000}"/>
    <cellStyle name="표준 8 4 2 2" xfId="35713" xr:uid="{00000000-0005-0000-0000-0000818B0000}"/>
    <cellStyle name="표준 8 4 2 2 2" xfId="35714" xr:uid="{00000000-0005-0000-0000-0000828B0000}"/>
    <cellStyle name="표준 8 4 2 2 2 2" xfId="35715" xr:uid="{00000000-0005-0000-0000-0000838B0000}"/>
    <cellStyle name="표준 8 4 2 2 2 2 2" xfId="35716" xr:uid="{00000000-0005-0000-0000-0000848B0000}"/>
    <cellStyle name="표준 8 4 2 2 2 2 2 2" xfId="35717" xr:uid="{00000000-0005-0000-0000-0000858B0000}"/>
    <cellStyle name="표준 8 4 2 2 2 2 3" xfId="35718" xr:uid="{00000000-0005-0000-0000-0000868B0000}"/>
    <cellStyle name="표준 8 4 2 2 2 3" xfId="35719" xr:uid="{00000000-0005-0000-0000-0000878B0000}"/>
    <cellStyle name="표준 8 4 2 2 2 3 2" xfId="35720" xr:uid="{00000000-0005-0000-0000-0000888B0000}"/>
    <cellStyle name="표준 8 4 2 2 2 3 2 2" xfId="35721" xr:uid="{00000000-0005-0000-0000-0000898B0000}"/>
    <cellStyle name="표준 8 4 2 2 2 3 3" xfId="35722" xr:uid="{00000000-0005-0000-0000-00008A8B0000}"/>
    <cellStyle name="표준 8 4 2 2 2 4" xfId="35723" xr:uid="{00000000-0005-0000-0000-00008B8B0000}"/>
    <cellStyle name="표준 8 4 2 2 2 4 2" xfId="35724" xr:uid="{00000000-0005-0000-0000-00008C8B0000}"/>
    <cellStyle name="표준 8 4 2 2 2 4 2 2" xfId="35725" xr:uid="{00000000-0005-0000-0000-00008D8B0000}"/>
    <cellStyle name="표준 8 4 2 2 2 4 3" xfId="35726" xr:uid="{00000000-0005-0000-0000-00008E8B0000}"/>
    <cellStyle name="표준 8 4 2 2 2 5" xfId="35727" xr:uid="{00000000-0005-0000-0000-00008F8B0000}"/>
    <cellStyle name="표준 8 4 2 2 2 5 2" xfId="35728" xr:uid="{00000000-0005-0000-0000-0000908B0000}"/>
    <cellStyle name="표준 8 4 2 2 2 6" xfId="35729" xr:uid="{00000000-0005-0000-0000-0000918B0000}"/>
    <cellStyle name="표준 8 4 2 2 3" xfId="35730" xr:uid="{00000000-0005-0000-0000-0000928B0000}"/>
    <cellStyle name="표준 8 4 2 2 3 2" xfId="35731" xr:uid="{00000000-0005-0000-0000-0000938B0000}"/>
    <cellStyle name="표준 8 4 2 2 3 2 2" xfId="35732" xr:uid="{00000000-0005-0000-0000-0000948B0000}"/>
    <cellStyle name="표준 8 4 2 2 3 3" xfId="35733" xr:uid="{00000000-0005-0000-0000-0000958B0000}"/>
    <cellStyle name="표준 8 4 2 2 4" xfId="35734" xr:uid="{00000000-0005-0000-0000-0000968B0000}"/>
    <cellStyle name="표준 8 4 2 2 4 2" xfId="35735" xr:uid="{00000000-0005-0000-0000-0000978B0000}"/>
    <cellStyle name="표준 8 4 2 2 4 2 2" xfId="35736" xr:uid="{00000000-0005-0000-0000-0000988B0000}"/>
    <cellStyle name="표준 8 4 2 2 4 3" xfId="35737" xr:uid="{00000000-0005-0000-0000-0000998B0000}"/>
    <cellStyle name="표준 8 4 2 2 5" xfId="35738" xr:uid="{00000000-0005-0000-0000-00009A8B0000}"/>
    <cellStyle name="표준 8 4 2 2 5 2" xfId="35739" xr:uid="{00000000-0005-0000-0000-00009B8B0000}"/>
    <cellStyle name="표준 8 4 2 2 5 2 2" xfId="35740" xr:uid="{00000000-0005-0000-0000-00009C8B0000}"/>
    <cellStyle name="표준 8 4 2 2 5 3" xfId="35741" xr:uid="{00000000-0005-0000-0000-00009D8B0000}"/>
    <cellStyle name="표준 8 4 2 2 6" xfId="35742" xr:uid="{00000000-0005-0000-0000-00009E8B0000}"/>
    <cellStyle name="표준 8 4 2 2 6 2" xfId="35743" xr:uid="{00000000-0005-0000-0000-00009F8B0000}"/>
    <cellStyle name="표준 8 4 2 2 6 2 2" xfId="35744" xr:uid="{00000000-0005-0000-0000-0000A08B0000}"/>
    <cellStyle name="표준 8 4 2 2 6 3" xfId="35745" xr:uid="{00000000-0005-0000-0000-0000A18B0000}"/>
    <cellStyle name="표준 8 4 2 2 7" xfId="35746" xr:uid="{00000000-0005-0000-0000-0000A28B0000}"/>
    <cellStyle name="표준 8 4 2 2 7 2" xfId="35747" xr:uid="{00000000-0005-0000-0000-0000A38B0000}"/>
    <cellStyle name="표준 8 4 2 2 8" xfId="35748" xr:uid="{00000000-0005-0000-0000-0000A48B0000}"/>
    <cellStyle name="표준 8 4 2 2 9" xfId="35749" xr:uid="{00000000-0005-0000-0000-0000A58B0000}"/>
    <cellStyle name="표준 8 4 2 3" xfId="35750" xr:uid="{00000000-0005-0000-0000-0000A68B0000}"/>
    <cellStyle name="표준 8 4 2 3 2" xfId="35751" xr:uid="{00000000-0005-0000-0000-0000A78B0000}"/>
    <cellStyle name="표준 8 4 2 3 2 2" xfId="35752" xr:uid="{00000000-0005-0000-0000-0000A88B0000}"/>
    <cellStyle name="표준 8 4 2 3 2 2 2" xfId="35753" xr:uid="{00000000-0005-0000-0000-0000A98B0000}"/>
    <cellStyle name="표준 8 4 2 3 2 3" xfId="35754" xr:uid="{00000000-0005-0000-0000-0000AA8B0000}"/>
    <cellStyle name="표준 8 4 2 3 3" xfId="35755" xr:uid="{00000000-0005-0000-0000-0000AB8B0000}"/>
    <cellStyle name="표준 8 4 2 3 3 2" xfId="35756" xr:uid="{00000000-0005-0000-0000-0000AC8B0000}"/>
    <cellStyle name="표준 8 4 2 3 3 2 2" xfId="35757" xr:uid="{00000000-0005-0000-0000-0000AD8B0000}"/>
    <cellStyle name="표준 8 4 2 3 3 3" xfId="35758" xr:uid="{00000000-0005-0000-0000-0000AE8B0000}"/>
    <cellStyle name="표준 8 4 2 3 4" xfId="35759" xr:uid="{00000000-0005-0000-0000-0000AF8B0000}"/>
    <cellStyle name="표준 8 4 2 3 4 2" xfId="35760" xr:uid="{00000000-0005-0000-0000-0000B08B0000}"/>
    <cellStyle name="표준 8 4 2 3 4 2 2" xfId="35761" xr:uid="{00000000-0005-0000-0000-0000B18B0000}"/>
    <cellStyle name="표준 8 4 2 3 4 3" xfId="35762" xr:uid="{00000000-0005-0000-0000-0000B28B0000}"/>
    <cellStyle name="표준 8 4 2 3 5" xfId="35763" xr:uid="{00000000-0005-0000-0000-0000B38B0000}"/>
    <cellStyle name="표준 8 4 2 3 5 2" xfId="35764" xr:uid="{00000000-0005-0000-0000-0000B48B0000}"/>
    <cellStyle name="표준 8 4 2 3 6" xfId="35765" xr:uid="{00000000-0005-0000-0000-0000B58B0000}"/>
    <cellStyle name="표준 8 4 2 4" xfId="35766" xr:uid="{00000000-0005-0000-0000-0000B68B0000}"/>
    <cellStyle name="표준 8 4 2 4 2" xfId="35767" xr:uid="{00000000-0005-0000-0000-0000B78B0000}"/>
    <cellStyle name="표준 8 4 2 4 2 2" xfId="35768" xr:uid="{00000000-0005-0000-0000-0000B88B0000}"/>
    <cellStyle name="표준 8 4 2 4 2 2 2" xfId="35769" xr:uid="{00000000-0005-0000-0000-0000B98B0000}"/>
    <cellStyle name="표준 8 4 2 4 2 3" xfId="35770" xr:uid="{00000000-0005-0000-0000-0000BA8B0000}"/>
    <cellStyle name="표준 8 4 2 4 3" xfId="35771" xr:uid="{00000000-0005-0000-0000-0000BB8B0000}"/>
    <cellStyle name="표준 8 4 2 4 3 2" xfId="35772" xr:uid="{00000000-0005-0000-0000-0000BC8B0000}"/>
    <cellStyle name="표준 8 4 2 4 3 2 2" xfId="35773" xr:uid="{00000000-0005-0000-0000-0000BD8B0000}"/>
    <cellStyle name="표준 8 4 2 4 3 3" xfId="35774" xr:uid="{00000000-0005-0000-0000-0000BE8B0000}"/>
    <cellStyle name="표준 8 4 2 4 4" xfId="35775" xr:uid="{00000000-0005-0000-0000-0000BF8B0000}"/>
    <cellStyle name="표준 8 4 2 4 4 2" xfId="35776" xr:uid="{00000000-0005-0000-0000-0000C08B0000}"/>
    <cellStyle name="표준 8 4 2 4 4 2 2" xfId="35777" xr:uid="{00000000-0005-0000-0000-0000C18B0000}"/>
    <cellStyle name="표준 8 4 2 4 4 3" xfId="35778" xr:uid="{00000000-0005-0000-0000-0000C28B0000}"/>
    <cellStyle name="표준 8 4 2 4 5" xfId="35779" xr:uid="{00000000-0005-0000-0000-0000C38B0000}"/>
    <cellStyle name="표준 8 4 2 4 5 2" xfId="35780" xr:uid="{00000000-0005-0000-0000-0000C48B0000}"/>
    <cellStyle name="표준 8 4 2 4 6" xfId="35781" xr:uid="{00000000-0005-0000-0000-0000C58B0000}"/>
    <cellStyle name="표준 8 4 2 5" xfId="35782" xr:uid="{00000000-0005-0000-0000-0000C68B0000}"/>
    <cellStyle name="표준 8 4 2 5 2" xfId="35783" xr:uid="{00000000-0005-0000-0000-0000C78B0000}"/>
    <cellStyle name="표준 8 4 2 5 2 2" xfId="35784" xr:uid="{00000000-0005-0000-0000-0000C88B0000}"/>
    <cellStyle name="표준 8 4 2 5 3" xfId="35785" xr:uid="{00000000-0005-0000-0000-0000C98B0000}"/>
    <cellStyle name="표준 8 4 2 6" xfId="35786" xr:uid="{00000000-0005-0000-0000-0000CA8B0000}"/>
    <cellStyle name="표준 8 4 2 6 2" xfId="35787" xr:uid="{00000000-0005-0000-0000-0000CB8B0000}"/>
    <cellStyle name="표준 8 4 2 6 2 2" xfId="35788" xr:uid="{00000000-0005-0000-0000-0000CC8B0000}"/>
    <cellStyle name="표준 8 4 2 6 3" xfId="35789" xr:uid="{00000000-0005-0000-0000-0000CD8B0000}"/>
    <cellStyle name="표준 8 4 2 7" xfId="35790" xr:uid="{00000000-0005-0000-0000-0000CE8B0000}"/>
    <cellStyle name="표준 8 4 2 7 2" xfId="35791" xr:uid="{00000000-0005-0000-0000-0000CF8B0000}"/>
    <cellStyle name="표준 8 4 2 7 2 2" xfId="35792" xr:uid="{00000000-0005-0000-0000-0000D08B0000}"/>
    <cellStyle name="표준 8 4 2 7 3" xfId="35793" xr:uid="{00000000-0005-0000-0000-0000D18B0000}"/>
    <cellStyle name="표준 8 4 2 8" xfId="35794" xr:uid="{00000000-0005-0000-0000-0000D28B0000}"/>
    <cellStyle name="표준 8 4 2 8 2" xfId="35795" xr:uid="{00000000-0005-0000-0000-0000D38B0000}"/>
    <cellStyle name="표준 8 4 2 8 2 2" xfId="35796" xr:uid="{00000000-0005-0000-0000-0000D48B0000}"/>
    <cellStyle name="표준 8 4 2 8 3" xfId="35797" xr:uid="{00000000-0005-0000-0000-0000D58B0000}"/>
    <cellStyle name="표준 8 4 2 9" xfId="35798" xr:uid="{00000000-0005-0000-0000-0000D68B0000}"/>
    <cellStyle name="표준 8 4 2 9 2" xfId="35799" xr:uid="{00000000-0005-0000-0000-0000D78B0000}"/>
    <cellStyle name="표준 8 4 3" xfId="35800" xr:uid="{00000000-0005-0000-0000-0000D88B0000}"/>
    <cellStyle name="표준 8 4 3 10" xfId="35801" xr:uid="{00000000-0005-0000-0000-0000D98B0000}"/>
    <cellStyle name="표준 8 4 3 2" xfId="35802" xr:uid="{00000000-0005-0000-0000-0000DA8B0000}"/>
    <cellStyle name="표준 8 4 3 2 2" xfId="35803" xr:uid="{00000000-0005-0000-0000-0000DB8B0000}"/>
    <cellStyle name="표준 8 4 3 2 2 2" xfId="35804" xr:uid="{00000000-0005-0000-0000-0000DC8B0000}"/>
    <cellStyle name="표준 8 4 3 2 2 2 2" xfId="35805" xr:uid="{00000000-0005-0000-0000-0000DD8B0000}"/>
    <cellStyle name="표준 8 4 3 2 2 2 2 2" xfId="35806" xr:uid="{00000000-0005-0000-0000-0000DE8B0000}"/>
    <cellStyle name="표준 8 4 3 2 2 2 3" xfId="35807" xr:uid="{00000000-0005-0000-0000-0000DF8B0000}"/>
    <cellStyle name="표준 8 4 3 2 2 3" xfId="35808" xr:uid="{00000000-0005-0000-0000-0000E08B0000}"/>
    <cellStyle name="표준 8 4 3 2 2 3 2" xfId="35809" xr:uid="{00000000-0005-0000-0000-0000E18B0000}"/>
    <cellStyle name="표준 8 4 3 2 2 3 2 2" xfId="35810" xr:uid="{00000000-0005-0000-0000-0000E28B0000}"/>
    <cellStyle name="표준 8 4 3 2 2 3 3" xfId="35811" xr:uid="{00000000-0005-0000-0000-0000E38B0000}"/>
    <cellStyle name="표준 8 4 3 2 2 4" xfId="35812" xr:uid="{00000000-0005-0000-0000-0000E48B0000}"/>
    <cellStyle name="표준 8 4 3 2 2 4 2" xfId="35813" xr:uid="{00000000-0005-0000-0000-0000E58B0000}"/>
    <cellStyle name="표준 8 4 3 2 2 4 2 2" xfId="35814" xr:uid="{00000000-0005-0000-0000-0000E68B0000}"/>
    <cellStyle name="표준 8 4 3 2 2 4 3" xfId="35815" xr:uid="{00000000-0005-0000-0000-0000E78B0000}"/>
    <cellStyle name="표준 8 4 3 2 2 5" xfId="35816" xr:uid="{00000000-0005-0000-0000-0000E88B0000}"/>
    <cellStyle name="표준 8 4 3 2 2 5 2" xfId="35817" xr:uid="{00000000-0005-0000-0000-0000E98B0000}"/>
    <cellStyle name="표준 8 4 3 2 2 6" xfId="35818" xr:uid="{00000000-0005-0000-0000-0000EA8B0000}"/>
    <cellStyle name="표준 8 4 3 2 3" xfId="35819" xr:uid="{00000000-0005-0000-0000-0000EB8B0000}"/>
    <cellStyle name="표준 8 4 3 2 3 2" xfId="35820" xr:uid="{00000000-0005-0000-0000-0000EC8B0000}"/>
    <cellStyle name="표준 8 4 3 2 3 2 2" xfId="35821" xr:uid="{00000000-0005-0000-0000-0000ED8B0000}"/>
    <cellStyle name="표준 8 4 3 2 3 3" xfId="35822" xr:uid="{00000000-0005-0000-0000-0000EE8B0000}"/>
    <cellStyle name="표준 8 4 3 2 4" xfId="35823" xr:uid="{00000000-0005-0000-0000-0000EF8B0000}"/>
    <cellStyle name="표준 8 4 3 2 4 2" xfId="35824" xr:uid="{00000000-0005-0000-0000-0000F08B0000}"/>
    <cellStyle name="표준 8 4 3 2 4 2 2" xfId="35825" xr:uid="{00000000-0005-0000-0000-0000F18B0000}"/>
    <cellStyle name="표준 8 4 3 2 4 3" xfId="35826" xr:uid="{00000000-0005-0000-0000-0000F28B0000}"/>
    <cellStyle name="표준 8 4 3 2 5" xfId="35827" xr:uid="{00000000-0005-0000-0000-0000F38B0000}"/>
    <cellStyle name="표준 8 4 3 2 5 2" xfId="35828" xr:uid="{00000000-0005-0000-0000-0000F48B0000}"/>
    <cellStyle name="표준 8 4 3 2 5 2 2" xfId="35829" xr:uid="{00000000-0005-0000-0000-0000F58B0000}"/>
    <cellStyle name="표준 8 4 3 2 5 3" xfId="35830" xr:uid="{00000000-0005-0000-0000-0000F68B0000}"/>
    <cellStyle name="표준 8 4 3 2 6" xfId="35831" xr:uid="{00000000-0005-0000-0000-0000F78B0000}"/>
    <cellStyle name="표준 8 4 3 2 6 2" xfId="35832" xr:uid="{00000000-0005-0000-0000-0000F88B0000}"/>
    <cellStyle name="표준 8 4 3 2 7" xfId="35833" xr:uid="{00000000-0005-0000-0000-0000F98B0000}"/>
    <cellStyle name="표준 8 4 3 2 8" xfId="35834" xr:uid="{00000000-0005-0000-0000-0000FA8B0000}"/>
    <cellStyle name="표준 8 4 3 3" xfId="35835" xr:uid="{00000000-0005-0000-0000-0000FB8B0000}"/>
    <cellStyle name="표준 8 4 3 3 2" xfId="35836" xr:uid="{00000000-0005-0000-0000-0000FC8B0000}"/>
    <cellStyle name="표준 8 4 3 3 2 2" xfId="35837" xr:uid="{00000000-0005-0000-0000-0000FD8B0000}"/>
    <cellStyle name="표준 8 4 3 3 2 2 2" xfId="35838" xr:uid="{00000000-0005-0000-0000-0000FE8B0000}"/>
    <cellStyle name="표준 8 4 3 3 2 3" xfId="35839" xr:uid="{00000000-0005-0000-0000-0000FF8B0000}"/>
    <cellStyle name="표준 8 4 3 3 3" xfId="35840" xr:uid="{00000000-0005-0000-0000-0000008C0000}"/>
    <cellStyle name="표준 8 4 3 3 3 2" xfId="35841" xr:uid="{00000000-0005-0000-0000-0000018C0000}"/>
    <cellStyle name="표준 8 4 3 3 3 2 2" xfId="35842" xr:uid="{00000000-0005-0000-0000-0000028C0000}"/>
    <cellStyle name="표준 8 4 3 3 3 3" xfId="35843" xr:uid="{00000000-0005-0000-0000-0000038C0000}"/>
    <cellStyle name="표준 8 4 3 3 4" xfId="35844" xr:uid="{00000000-0005-0000-0000-0000048C0000}"/>
    <cellStyle name="표준 8 4 3 3 4 2" xfId="35845" xr:uid="{00000000-0005-0000-0000-0000058C0000}"/>
    <cellStyle name="표준 8 4 3 3 4 2 2" xfId="35846" xr:uid="{00000000-0005-0000-0000-0000068C0000}"/>
    <cellStyle name="표준 8 4 3 3 4 3" xfId="35847" xr:uid="{00000000-0005-0000-0000-0000078C0000}"/>
    <cellStyle name="표준 8 4 3 3 5" xfId="35848" xr:uid="{00000000-0005-0000-0000-0000088C0000}"/>
    <cellStyle name="표준 8 4 3 3 5 2" xfId="35849" xr:uid="{00000000-0005-0000-0000-0000098C0000}"/>
    <cellStyle name="표준 8 4 3 3 6" xfId="35850" xr:uid="{00000000-0005-0000-0000-00000A8C0000}"/>
    <cellStyle name="표준 8 4 3 4" xfId="35851" xr:uid="{00000000-0005-0000-0000-00000B8C0000}"/>
    <cellStyle name="표준 8 4 3 4 2" xfId="35852" xr:uid="{00000000-0005-0000-0000-00000C8C0000}"/>
    <cellStyle name="표준 8 4 3 4 2 2" xfId="35853" xr:uid="{00000000-0005-0000-0000-00000D8C0000}"/>
    <cellStyle name="표준 8 4 3 4 3" xfId="35854" xr:uid="{00000000-0005-0000-0000-00000E8C0000}"/>
    <cellStyle name="표준 8 4 3 5" xfId="35855" xr:uid="{00000000-0005-0000-0000-00000F8C0000}"/>
    <cellStyle name="표준 8 4 3 5 2" xfId="35856" xr:uid="{00000000-0005-0000-0000-0000108C0000}"/>
    <cellStyle name="표준 8 4 3 5 2 2" xfId="35857" xr:uid="{00000000-0005-0000-0000-0000118C0000}"/>
    <cellStyle name="표준 8 4 3 5 3" xfId="35858" xr:uid="{00000000-0005-0000-0000-0000128C0000}"/>
    <cellStyle name="표준 8 4 3 6" xfId="35859" xr:uid="{00000000-0005-0000-0000-0000138C0000}"/>
    <cellStyle name="표준 8 4 3 6 2" xfId="35860" xr:uid="{00000000-0005-0000-0000-0000148C0000}"/>
    <cellStyle name="표준 8 4 3 6 2 2" xfId="35861" xr:uid="{00000000-0005-0000-0000-0000158C0000}"/>
    <cellStyle name="표준 8 4 3 6 3" xfId="35862" xr:uid="{00000000-0005-0000-0000-0000168C0000}"/>
    <cellStyle name="표준 8 4 3 7" xfId="35863" xr:uid="{00000000-0005-0000-0000-0000178C0000}"/>
    <cellStyle name="표준 8 4 3 7 2" xfId="35864" xr:uid="{00000000-0005-0000-0000-0000188C0000}"/>
    <cellStyle name="표준 8 4 3 7 2 2" xfId="35865" xr:uid="{00000000-0005-0000-0000-0000198C0000}"/>
    <cellStyle name="표준 8 4 3 7 3" xfId="35866" xr:uid="{00000000-0005-0000-0000-00001A8C0000}"/>
    <cellStyle name="표준 8 4 3 8" xfId="35867" xr:uid="{00000000-0005-0000-0000-00001B8C0000}"/>
    <cellStyle name="표준 8 4 3 8 2" xfId="35868" xr:uid="{00000000-0005-0000-0000-00001C8C0000}"/>
    <cellStyle name="표준 8 4 3 9" xfId="35869" xr:uid="{00000000-0005-0000-0000-00001D8C0000}"/>
    <cellStyle name="표준 8 4 4" xfId="35870" xr:uid="{00000000-0005-0000-0000-00001E8C0000}"/>
    <cellStyle name="표준 8 4 4 2" xfId="35871" xr:uid="{00000000-0005-0000-0000-00001F8C0000}"/>
    <cellStyle name="표준 8 4 4 2 2" xfId="35872" xr:uid="{00000000-0005-0000-0000-0000208C0000}"/>
    <cellStyle name="표준 8 4 4 2 2 2" xfId="35873" xr:uid="{00000000-0005-0000-0000-0000218C0000}"/>
    <cellStyle name="표준 8 4 4 2 2 2 2" xfId="35874" xr:uid="{00000000-0005-0000-0000-0000228C0000}"/>
    <cellStyle name="표준 8 4 4 2 2 3" xfId="35875" xr:uid="{00000000-0005-0000-0000-0000238C0000}"/>
    <cellStyle name="표준 8 4 4 2 3" xfId="35876" xr:uid="{00000000-0005-0000-0000-0000248C0000}"/>
    <cellStyle name="표준 8 4 4 2 3 2" xfId="35877" xr:uid="{00000000-0005-0000-0000-0000258C0000}"/>
    <cellStyle name="표준 8 4 4 2 3 2 2" xfId="35878" xr:uid="{00000000-0005-0000-0000-0000268C0000}"/>
    <cellStyle name="표준 8 4 4 2 3 3" xfId="35879" xr:uid="{00000000-0005-0000-0000-0000278C0000}"/>
    <cellStyle name="표준 8 4 4 2 4" xfId="35880" xr:uid="{00000000-0005-0000-0000-0000288C0000}"/>
    <cellStyle name="표준 8 4 4 2 4 2" xfId="35881" xr:uid="{00000000-0005-0000-0000-0000298C0000}"/>
    <cellStyle name="표준 8 4 4 2 4 2 2" xfId="35882" xr:uid="{00000000-0005-0000-0000-00002A8C0000}"/>
    <cellStyle name="표준 8 4 4 2 4 3" xfId="35883" xr:uid="{00000000-0005-0000-0000-00002B8C0000}"/>
    <cellStyle name="표준 8 4 4 2 5" xfId="35884" xr:uid="{00000000-0005-0000-0000-00002C8C0000}"/>
    <cellStyle name="표준 8 4 4 2 5 2" xfId="35885" xr:uid="{00000000-0005-0000-0000-00002D8C0000}"/>
    <cellStyle name="표준 8 4 4 2 6" xfId="35886" xr:uid="{00000000-0005-0000-0000-00002E8C0000}"/>
    <cellStyle name="표준 8 4 4 3" xfId="35887" xr:uid="{00000000-0005-0000-0000-00002F8C0000}"/>
    <cellStyle name="표준 8 4 4 3 2" xfId="35888" xr:uid="{00000000-0005-0000-0000-0000308C0000}"/>
    <cellStyle name="표준 8 4 4 3 2 2" xfId="35889" xr:uid="{00000000-0005-0000-0000-0000318C0000}"/>
    <cellStyle name="표준 8 4 4 3 3" xfId="35890" xr:uid="{00000000-0005-0000-0000-0000328C0000}"/>
    <cellStyle name="표준 8 4 4 4" xfId="35891" xr:uid="{00000000-0005-0000-0000-0000338C0000}"/>
    <cellStyle name="표준 8 4 4 4 2" xfId="35892" xr:uid="{00000000-0005-0000-0000-0000348C0000}"/>
    <cellStyle name="표준 8 4 4 4 2 2" xfId="35893" xr:uid="{00000000-0005-0000-0000-0000358C0000}"/>
    <cellStyle name="표준 8 4 4 4 3" xfId="35894" xr:uid="{00000000-0005-0000-0000-0000368C0000}"/>
    <cellStyle name="표준 8 4 4 5" xfId="35895" xr:uid="{00000000-0005-0000-0000-0000378C0000}"/>
    <cellStyle name="표준 8 4 4 5 2" xfId="35896" xr:uid="{00000000-0005-0000-0000-0000388C0000}"/>
    <cellStyle name="표준 8 4 4 5 2 2" xfId="35897" xr:uid="{00000000-0005-0000-0000-0000398C0000}"/>
    <cellStyle name="표준 8 4 4 5 3" xfId="35898" xr:uid="{00000000-0005-0000-0000-00003A8C0000}"/>
    <cellStyle name="표준 8 4 4 6" xfId="35899" xr:uid="{00000000-0005-0000-0000-00003B8C0000}"/>
    <cellStyle name="표준 8 4 4 6 2" xfId="35900" xr:uid="{00000000-0005-0000-0000-00003C8C0000}"/>
    <cellStyle name="표준 8 4 4 7" xfId="35901" xr:uid="{00000000-0005-0000-0000-00003D8C0000}"/>
    <cellStyle name="표준 8 4 4 8" xfId="35902" xr:uid="{00000000-0005-0000-0000-00003E8C0000}"/>
    <cellStyle name="표준 8 4 5" xfId="35903" xr:uid="{00000000-0005-0000-0000-00003F8C0000}"/>
    <cellStyle name="표준 8 4 5 2" xfId="35904" xr:uid="{00000000-0005-0000-0000-0000408C0000}"/>
    <cellStyle name="표준 8 4 5 2 2" xfId="35905" xr:uid="{00000000-0005-0000-0000-0000418C0000}"/>
    <cellStyle name="표준 8 4 5 2 2 2" xfId="35906" xr:uid="{00000000-0005-0000-0000-0000428C0000}"/>
    <cellStyle name="표준 8 4 5 2 3" xfId="35907" xr:uid="{00000000-0005-0000-0000-0000438C0000}"/>
    <cellStyle name="표준 8 4 5 3" xfId="35908" xr:uid="{00000000-0005-0000-0000-0000448C0000}"/>
    <cellStyle name="표준 8 4 5 3 2" xfId="35909" xr:uid="{00000000-0005-0000-0000-0000458C0000}"/>
    <cellStyle name="표준 8 4 5 3 2 2" xfId="35910" xr:uid="{00000000-0005-0000-0000-0000468C0000}"/>
    <cellStyle name="표준 8 4 5 3 3" xfId="35911" xr:uid="{00000000-0005-0000-0000-0000478C0000}"/>
    <cellStyle name="표준 8 4 5 4" xfId="35912" xr:uid="{00000000-0005-0000-0000-0000488C0000}"/>
    <cellStyle name="표준 8 4 5 4 2" xfId="35913" xr:uid="{00000000-0005-0000-0000-0000498C0000}"/>
    <cellStyle name="표준 8 4 5 4 2 2" xfId="35914" xr:uid="{00000000-0005-0000-0000-00004A8C0000}"/>
    <cellStyle name="표준 8 4 5 4 3" xfId="35915" xr:uid="{00000000-0005-0000-0000-00004B8C0000}"/>
    <cellStyle name="표준 8 4 5 5" xfId="35916" xr:uid="{00000000-0005-0000-0000-00004C8C0000}"/>
    <cellStyle name="표준 8 4 5 5 2" xfId="35917" xr:uid="{00000000-0005-0000-0000-00004D8C0000}"/>
    <cellStyle name="표준 8 4 5 6" xfId="35918" xr:uid="{00000000-0005-0000-0000-00004E8C0000}"/>
    <cellStyle name="표준 8 4 6" xfId="35919" xr:uid="{00000000-0005-0000-0000-00004F8C0000}"/>
    <cellStyle name="표준 8 4 6 2" xfId="35920" xr:uid="{00000000-0005-0000-0000-0000508C0000}"/>
    <cellStyle name="표준 8 4 6 2 2" xfId="35921" xr:uid="{00000000-0005-0000-0000-0000518C0000}"/>
    <cellStyle name="표준 8 4 6 2 2 2" xfId="35922" xr:uid="{00000000-0005-0000-0000-0000528C0000}"/>
    <cellStyle name="표준 8 4 6 2 3" xfId="35923" xr:uid="{00000000-0005-0000-0000-0000538C0000}"/>
    <cellStyle name="표준 8 4 6 3" xfId="35924" xr:uid="{00000000-0005-0000-0000-0000548C0000}"/>
    <cellStyle name="표준 8 4 6 3 2" xfId="35925" xr:uid="{00000000-0005-0000-0000-0000558C0000}"/>
    <cellStyle name="표준 8 4 6 3 2 2" xfId="35926" xr:uid="{00000000-0005-0000-0000-0000568C0000}"/>
    <cellStyle name="표준 8 4 6 3 3" xfId="35927" xr:uid="{00000000-0005-0000-0000-0000578C0000}"/>
    <cellStyle name="표준 8 4 6 4" xfId="35928" xr:uid="{00000000-0005-0000-0000-0000588C0000}"/>
    <cellStyle name="표준 8 4 6 4 2" xfId="35929" xr:uid="{00000000-0005-0000-0000-0000598C0000}"/>
    <cellStyle name="표준 8 4 6 4 2 2" xfId="35930" xr:uid="{00000000-0005-0000-0000-00005A8C0000}"/>
    <cellStyle name="표준 8 4 6 4 3" xfId="35931" xr:uid="{00000000-0005-0000-0000-00005B8C0000}"/>
    <cellStyle name="표준 8 4 6 5" xfId="35932" xr:uid="{00000000-0005-0000-0000-00005C8C0000}"/>
    <cellStyle name="표준 8 4 6 5 2" xfId="35933" xr:uid="{00000000-0005-0000-0000-00005D8C0000}"/>
    <cellStyle name="표준 8 4 6 6" xfId="35934" xr:uid="{00000000-0005-0000-0000-00005E8C0000}"/>
    <cellStyle name="표준 8 4 7" xfId="35935" xr:uid="{00000000-0005-0000-0000-00005F8C0000}"/>
    <cellStyle name="표준 8 4 7 2" xfId="35936" xr:uid="{00000000-0005-0000-0000-0000608C0000}"/>
    <cellStyle name="표준 8 4 7 2 2" xfId="35937" xr:uid="{00000000-0005-0000-0000-0000618C0000}"/>
    <cellStyle name="표준 8 4 7 3" xfId="35938" xr:uid="{00000000-0005-0000-0000-0000628C0000}"/>
    <cellStyle name="표준 8 4 8" xfId="35939" xr:uid="{00000000-0005-0000-0000-0000638C0000}"/>
    <cellStyle name="표준 8 4 8 2" xfId="35940" xr:uid="{00000000-0005-0000-0000-0000648C0000}"/>
    <cellStyle name="표준 8 4 8 2 2" xfId="35941" xr:uid="{00000000-0005-0000-0000-0000658C0000}"/>
    <cellStyle name="표준 8 4 8 3" xfId="35942" xr:uid="{00000000-0005-0000-0000-0000668C0000}"/>
    <cellStyle name="표준 8 4 9" xfId="35943" xr:uid="{00000000-0005-0000-0000-0000678C0000}"/>
    <cellStyle name="표준 8 4 9 2" xfId="35944" xr:uid="{00000000-0005-0000-0000-0000688C0000}"/>
    <cellStyle name="표준 8 4 9 2 2" xfId="35945" xr:uid="{00000000-0005-0000-0000-0000698C0000}"/>
    <cellStyle name="표준 8 4 9 3" xfId="35946" xr:uid="{00000000-0005-0000-0000-00006A8C0000}"/>
    <cellStyle name="표준 8 5" xfId="35947" xr:uid="{00000000-0005-0000-0000-00006B8C0000}"/>
    <cellStyle name="표준 8 5 10" xfId="35948" xr:uid="{00000000-0005-0000-0000-00006C8C0000}"/>
    <cellStyle name="표준 8 5 10 2" xfId="35949" xr:uid="{00000000-0005-0000-0000-00006D8C0000}"/>
    <cellStyle name="표준 8 5 11" xfId="35950" xr:uid="{00000000-0005-0000-0000-00006E8C0000}"/>
    <cellStyle name="표준 8 5 12" xfId="35951" xr:uid="{00000000-0005-0000-0000-00006F8C0000}"/>
    <cellStyle name="표준 8 5 2" xfId="35952" xr:uid="{00000000-0005-0000-0000-0000708C0000}"/>
    <cellStyle name="표준 8 5 2 2" xfId="35953" xr:uid="{00000000-0005-0000-0000-0000718C0000}"/>
    <cellStyle name="표준 8 5 2 2 2" xfId="35954" xr:uid="{00000000-0005-0000-0000-0000728C0000}"/>
    <cellStyle name="표준 8 5 2 2 2 2" xfId="35955" xr:uid="{00000000-0005-0000-0000-0000738C0000}"/>
    <cellStyle name="표준 8 5 2 2 2 2 2" xfId="35956" xr:uid="{00000000-0005-0000-0000-0000748C0000}"/>
    <cellStyle name="표준 8 5 2 2 2 3" xfId="35957" xr:uid="{00000000-0005-0000-0000-0000758C0000}"/>
    <cellStyle name="표준 8 5 2 2 3" xfId="35958" xr:uid="{00000000-0005-0000-0000-0000768C0000}"/>
    <cellStyle name="표준 8 5 2 2 3 2" xfId="35959" xr:uid="{00000000-0005-0000-0000-0000778C0000}"/>
    <cellStyle name="표준 8 5 2 2 3 2 2" xfId="35960" xr:uid="{00000000-0005-0000-0000-0000788C0000}"/>
    <cellStyle name="표준 8 5 2 2 3 3" xfId="35961" xr:uid="{00000000-0005-0000-0000-0000798C0000}"/>
    <cellStyle name="표준 8 5 2 2 4" xfId="35962" xr:uid="{00000000-0005-0000-0000-00007A8C0000}"/>
    <cellStyle name="표준 8 5 2 2 4 2" xfId="35963" xr:uid="{00000000-0005-0000-0000-00007B8C0000}"/>
    <cellStyle name="표준 8 5 2 2 4 2 2" xfId="35964" xr:uid="{00000000-0005-0000-0000-00007C8C0000}"/>
    <cellStyle name="표준 8 5 2 2 4 3" xfId="35965" xr:uid="{00000000-0005-0000-0000-00007D8C0000}"/>
    <cellStyle name="표준 8 5 2 2 5" xfId="35966" xr:uid="{00000000-0005-0000-0000-00007E8C0000}"/>
    <cellStyle name="표준 8 5 2 2 5 2" xfId="35967" xr:uid="{00000000-0005-0000-0000-00007F8C0000}"/>
    <cellStyle name="표준 8 5 2 2 6" xfId="35968" xr:uid="{00000000-0005-0000-0000-0000808C0000}"/>
    <cellStyle name="표준 8 5 2 3" xfId="35969" xr:uid="{00000000-0005-0000-0000-0000818C0000}"/>
    <cellStyle name="표준 8 5 2 3 2" xfId="35970" xr:uid="{00000000-0005-0000-0000-0000828C0000}"/>
    <cellStyle name="표준 8 5 2 3 2 2" xfId="35971" xr:uid="{00000000-0005-0000-0000-0000838C0000}"/>
    <cellStyle name="표준 8 5 2 3 3" xfId="35972" xr:uid="{00000000-0005-0000-0000-0000848C0000}"/>
    <cellStyle name="표준 8 5 2 4" xfId="35973" xr:uid="{00000000-0005-0000-0000-0000858C0000}"/>
    <cellStyle name="표준 8 5 2 4 2" xfId="35974" xr:uid="{00000000-0005-0000-0000-0000868C0000}"/>
    <cellStyle name="표준 8 5 2 4 2 2" xfId="35975" xr:uid="{00000000-0005-0000-0000-0000878C0000}"/>
    <cellStyle name="표준 8 5 2 4 3" xfId="35976" xr:uid="{00000000-0005-0000-0000-0000888C0000}"/>
    <cellStyle name="표준 8 5 2 5" xfId="35977" xr:uid="{00000000-0005-0000-0000-0000898C0000}"/>
    <cellStyle name="표준 8 5 2 5 2" xfId="35978" xr:uid="{00000000-0005-0000-0000-00008A8C0000}"/>
    <cellStyle name="표준 8 5 2 5 2 2" xfId="35979" xr:uid="{00000000-0005-0000-0000-00008B8C0000}"/>
    <cellStyle name="표준 8 5 2 5 3" xfId="35980" xr:uid="{00000000-0005-0000-0000-00008C8C0000}"/>
    <cellStyle name="표준 8 5 2 6" xfId="35981" xr:uid="{00000000-0005-0000-0000-00008D8C0000}"/>
    <cellStyle name="표준 8 5 2 6 2" xfId="35982" xr:uid="{00000000-0005-0000-0000-00008E8C0000}"/>
    <cellStyle name="표준 8 5 2 6 2 2" xfId="35983" xr:uid="{00000000-0005-0000-0000-00008F8C0000}"/>
    <cellStyle name="표준 8 5 2 6 3" xfId="35984" xr:uid="{00000000-0005-0000-0000-0000908C0000}"/>
    <cellStyle name="표준 8 5 2 7" xfId="35985" xr:uid="{00000000-0005-0000-0000-0000918C0000}"/>
    <cellStyle name="표준 8 5 2 7 2" xfId="35986" xr:uid="{00000000-0005-0000-0000-0000928C0000}"/>
    <cellStyle name="표준 8 5 2 8" xfId="35987" xr:uid="{00000000-0005-0000-0000-0000938C0000}"/>
    <cellStyle name="표준 8 5 2 9" xfId="35988" xr:uid="{00000000-0005-0000-0000-0000948C0000}"/>
    <cellStyle name="표준 8 5 3" xfId="35989" xr:uid="{00000000-0005-0000-0000-0000958C0000}"/>
    <cellStyle name="표준 8 5 3 2" xfId="35990" xr:uid="{00000000-0005-0000-0000-0000968C0000}"/>
    <cellStyle name="표준 8 5 3 2 2" xfId="35991" xr:uid="{00000000-0005-0000-0000-0000978C0000}"/>
    <cellStyle name="표준 8 5 3 2 2 2" xfId="35992" xr:uid="{00000000-0005-0000-0000-0000988C0000}"/>
    <cellStyle name="표준 8 5 3 2 2 2 2" xfId="35993" xr:uid="{00000000-0005-0000-0000-0000998C0000}"/>
    <cellStyle name="표준 8 5 3 2 2 3" xfId="35994" xr:uid="{00000000-0005-0000-0000-00009A8C0000}"/>
    <cellStyle name="표준 8 5 3 2 3" xfId="35995" xr:uid="{00000000-0005-0000-0000-00009B8C0000}"/>
    <cellStyle name="표준 8 5 3 2 3 2" xfId="35996" xr:uid="{00000000-0005-0000-0000-00009C8C0000}"/>
    <cellStyle name="표준 8 5 3 2 3 2 2" xfId="35997" xr:uid="{00000000-0005-0000-0000-00009D8C0000}"/>
    <cellStyle name="표준 8 5 3 2 3 3" xfId="35998" xr:uid="{00000000-0005-0000-0000-00009E8C0000}"/>
    <cellStyle name="표준 8 5 3 2 4" xfId="35999" xr:uid="{00000000-0005-0000-0000-00009F8C0000}"/>
    <cellStyle name="표준 8 5 3 2 4 2" xfId="36000" xr:uid="{00000000-0005-0000-0000-0000A08C0000}"/>
    <cellStyle name="표준 8 5 3 2 4 2 2" xfId="36001" xr:uid="{00000000-0005-0000-0000-0000A18C0000}"/>
    <cellStyle name="표준 8 5 3 2 4 3" xfId="36002" xr:uid="{00000000-0005-0000-0000-0000A28C0000}"/>
    <cellStyle name="표준 8 5 3 2 5" xfId="36003" xr:uid="{00000000-0005-0000-0000-0000A38C0000}"/>
    <cellStyle name="표준 8 5 3 2 5 2" xfId="36004" xr:uid="{00000000-0005-0000-0000-0000A48C0000}"/>
    <cellStyle name="표준 8 5 3 2 6" xfId="36005" xr:uid="{00000000-0005-0000-0000-0000A58C0000}"/>
    <cellStyle name="표준 8 5 3 3" xfId="36006" xr:uid="{00000000-0005-0000-0000-0000A68C0000}"/>
    <cellStyle name="표준 8 5 3 3 2" xfId="36007" xr:uid="{00000000-0005-0000-0000-0000A78C0000}"/>
    <cellStyle name="표준 8 5 3 3 2 2" xfId="36008" xr:uid="{00000000-0005-0000-0000-0000A88C0000}"/>
    <cellStyle name="표준 8 5 3 3 3" xfId="36009" xr:uid="{00000000-0005-0000-0000-0000A98C0000}"/>
    <cellStyle name="표준 8 5 3 4" xfId="36010" xr:uid="{00000000-0005-0000-0000-0000AA8C0000}"/>
    <cellStyle name="표준 8 5 3 4 2" xfId="36011" xr:uid="{00000000-0005-0000-0000-0000AB8C0000}"/>
    <cellStyle name="표준 8 5 3 4 2 2" xfId="36012" xr:uid="{00000000-0005-0000-0000-0000AC8C0000}"/>
    <cellStyle name="표준 8 5 3 4 3" xfId="36013" xr:uid="{00000000-0005-0000-0000-0000AD8C0000}"/>
    <cellStyle name="표준 8 5 3 5" xfId="36014" xr:uid="{00000000-0005-0000-0000-0000AE8C0000}"/>
    <cellStyle name="표준 8 5 3 5 2" xfId="36015" xr:uid="{00000000-0005-0000-0000-0000AF8C0000}"/>
    <cellStyle name="표준 8 5 3 5 2 2" xfId="36016" xr:uid="{00000000-0005-0000-0000-0000B08C0000}"/>
    <cellStyle name="표준 8 5 3 5 3" xfId="36017" xr:uid="{00000000-0005-0000-0000-0000B18C0000}"/>
    <cellStyle name="표준 8 5 3 6" xfId="36018" xr:uid="{00000000-0005-0000-0000-0000B28C0000}"/>
    <cellStyle name="표준 8 5 3 6 2" xfId="36019" xr:uid="{00000000-0005-0000-0000-0000B38C0000}"/>
    <cellStyle name="표준 8 5 3 7" xfId="36020" xr:uid="{00000000-0005-0000-0000-0000B48C0000}"/>
    <cellStyle name="표준 8 5 3 8" xfId="36021" xr:uid="{00000000-0005-0000-0000-0000B58C0000}"/>
    <cellStyle name="표준 8 5 4" xfId="36022" xr:uid="{00000000-0005-0000-0000-0000B68C0000}"/>
    <cellStyle name="표준 8 5 4 2" xfId="36023" xr:uid="{00000000-0005-0000-0000-0000B78C0000}"/>
    <cellStyle name="표준 8 5 4 2 2" xfId="36024" xr:uid="{00000000-0005-0000-0000-0000B88C0000}"/>
    <cellStyle name="표준 8 5 4 2 2 2" xfId="36025" xr:uid="{00000000-0005-0000-0000-0000B98C0000}"/>
    <cellStyle name="표준 8 5 4 2 3" xfId="36026" xr:uid="{00000000-0005-0000-0000-0000BA8C0000}"/>
    <cellStyle name="표준 8 5 4 3" xfId="36027" xr:uid="{00000000-0005-0000-0000-0000BB8C0000}"/>
    <cellStyle name="표준 8 5 4 3 2" xfId="36028" xr:uid="{00000000-0005-0000-0000-0000BC8C0000}"/>
    <cellStyle name="표준 8 5 4 3 2 2" xfId="36029" xr:uid="{00000000-0005-0000-0000-0000BD8C0000}"/>
    <cellStyle name="표준 8 5 4 3 3" xfId="36030" xr:uid="{00000000-0005-0000-0000-0000BE8C0000}"/>
    <cellStyle name="표준 8 5 4 4" xfId="36031" xr:uid="{00000000-0005-0000-0000-0000BF8C0000}"/>
    <cellStyle name="표준 8 5 4 4 2" xfId="36032" xr:uid="{00000000-0005-0000-0000-0000C08C0000}"/>
    <cellStyle name="표준 8 5 4 4 2 2" xfId="36033" xr:uid="{00000000-0005-0000-0000-0000C18C0000}"/>
    <cellStyle name="표준 8 5 4 4 3" xfId="36034" xr:uid="{00000000-0005-0000-0000-0000C28C0000}"/>
    <cellStyle name="표준 8 5 4 5" xfId="36035" xr:uid="{00000000-0005-0000-0000-0000C38C0000}"/>
    <cellStyle name="표준 8 5 4 5 2" xfId="36036" xr:uid="{00000000-0005-0000-0000-0000C48C0000}"/>
    <cellStyle name="표준 8 5 4 6" xfId="36037" xr:uid="{00000000-0005-0000-0000-0000C58C0000}"/>
    <cellStyle name="표준 8 5 5" xfId="36038" xr:uid="{00000000-0005-0000-0000-0000C68C0000}"/>
    <cellStyle name="표준 8 5 5 2" xfId="36039" xr:uid="{00000000-0005-0000-0000-0000C78C0000}"/>
    <cellStyle name="표준 8 5 5 2 2" xfId="36040" xr:uid="{00000000-0005-0000-0000-0000C88C0000}"/>
    <cellStyle name="표준 8 5 5 2 2 2" xfId="36041" xr:uid="{00000000-0005-0000-0000-0000C98C0000}"/>
    <cellStyle name="표준 8 5 5 2 3" xfId="36042" xr:uid="{00000000-0005-0000-0000-0000CA8C0000}"/>
    <cellStyle name="표준 8 5 5 3" xfId="36043" xr:uid="{00000000-0005-0000-0000-0000CB8C0000}"/>
    <cellStyle name="표준 8 5 5 3 2" xfId="36044" xr:uid="{00000000-0005-0000-0000-0000CC8C0000}"/>
    <cellStyle name="표준 8 5 5 3 2 2" xfId="36045" xr:uid="{00000000-0005-0000-0000-0000CD8C0000}"/>
    <cellStyle name="표준 8 5 5 3 3" xfId="36046" xr:uid="{00000000-0005-0000-0000-0000CE8C0000}"/>
    <cellStyle name="표준 8 5 5 4" xfId="36047" xr:uid="{00000000-0005-0000-0000-0000CF8C0000}"/>
    <cellStyle name="표준 8 5 5 4 2" xfId="36048" xr:uid="{00000000-0005-0000-0000-0000D08C0000}"/>
    <cellStyle name="표준 8 5 5 4 2 2" xfId="36049" xr:uid="{00000000-0005-0000-0000-0000D18C0000}"/>
    <cellStyle name="표준 8 5 5 4 3" xfId="36050" xr:uid="{00000000-0005-0000-0000-0000D28C0000}"/>
    <cellStyle name="표준 8 5 5 5" xfId="36051" xr:uid="{00000000-0005-0000-0000-0000D38C0000}"/>
    <cellStyle name="표준 8 5 5 5 2" xfId="36052" xr:uid="{00000000-0005-0000-0000-0000D48C0000}"/>
    <cellStyle name="표준 8 5 5 6" xfId="36053" xr:uid="{00000000-0005-0000-0000-0000D58C0000}"/>
    <cellStyle name="표준 8 5 6" xfId="36054" xr:uid="{00000000-0005-0000-0000-0000D68C0000}"/>
    <cellStyle name="표준 8 5 6 2" xfId="36055" xr:uid="{00000000-0005-0000-0000-0000D78C0000}"/>
    <cellStyle name="표준 8 5 6 2 2" xfId="36056" xr:uid="{00000000-0005-0000-0000-0000D88C0000}"/>
    <cellStyle name="표준 8 5 6 3" xfId="36057" xr:uid="{00000000-0005-0000-0000-0000D98C0000}"/>
    <cellStyle name="표준 8 5 7" xfId="36058" xr:uid="{00000000-0005-0000-0000-0000DA8C0000}"/>
    <cellStyle name="표준 8 5 7 2" xfId="36059" xr:uid="{00000000-0005-0000-0000-0000DB8C0000}"/>
    <cellStyle name="표준 8 5 7 2 2" xfId="36060" xr:uid="{00000000-0005-0000-0000-0000DC8C0000}"/>
    <cellStyle name="표준 8 5 7 3" xfId="36061" xr:uid="{00000000-0005-0000-0000-0000DD8C0000}"/>
    <cellStyle name="표준 8 5 8" xfId="36062" xr:uid="{00000000-0005-0000-0000-0000DE8C0000}"/>
    <cellStyle name="표준 8 5 8 2" xfId="36063" xr:uid="{00000000-0005-0000-0000-0000DF8C0000}"/>
    <cellStyle name="표준 8 5 8 2 2" xfId="36064" xr:uid="{00000000-0005-0000-0000-0000E08C0000}"/>
    <cellStyle name="표준 8 5 8 3" xfId="36065" xr:uid="{00000000-0005-0000-0000-0000E18C0000}"/>
    <cellStyle name="표준 8 5 9" xfId="36066" xr:uid="{00000000-0005-0000-0000-0000E28C0000}"/>
    <cellStyle name="표준 8 5 9 2" xfId="36067" xr:uid="{00000000-0005-0000-0000-0000E38C0000}"/>
    <cellStyle name="표준 8 5 9 2 2" xfId="36068" xr:uid="{00000000-0005-0000-0000-0000E48C0000}"/>
    <cellStyle name="표준 8 5 9 3" xfId="36069" xr:uid="{00000000-0005-0000-0000-0000E58C0000}"/>
    <cellStyle name="표준 8 6" xfId="36070" xr:uid="{00000000-0005-0000-0000-0000E68C0000}"/>
    <cellStyle name="표준 8 6 10" xfId="36071" xr:uid="{00000000-0005-0000-0000-0000E78C0000}"/>
    <cellStyle name="표준 8 6 11" xfId="36072" xr:uid="{00000000-0005-0000-0000-0000E88C0000}"/>
    <cellStyle name="표준 8 6 2" xfId="36073" xr:uid="{00000000-0005-0000-0000-0000E98C0000}"/>
    <cellStyle name="표준 8 6 2 2" xfId="36074" xr:uid="{00000000-0005-0000-0000-0000EA8C0000}"/>
    <cellStyle name="표준 8 6 2 2 2" xfId="36075" xr:uid="{00000000-0005-0000-0000-0000EB8C0000}"/>
    <cellStyle name="표준 8 6 2 2 2 2" xfId="36076" xr:uid="{00000000-0005-0000-0000-0000EC8C0000}"/>
    <cellStyle name="표준 8 6 2 2 2 2 2" xfId="36077" xr:uid="{00000000-0005-0000-0000-0000ED8C0000}"/>
    <cellStyle name="표준 8 6 2 2 2 3" xfId="36078" xr:uid="{00000000-0005-0000-0000-0000EE8C0000}"/>
    <cellStyle name="표준 8 6 2 2 3" xfId="36079" xr:uid="{00000000-0005-0000-0000-0000EF8C0000}"/>
    <cellStyle name="표준 8 6 2 2 3 2" xfId="36080" xr:uid="{00000000-0005-0000-0000-0000F08C0000}"/>
    <cellStyle name="표준 8 6 2 2 3 2 2" xfId="36081" xr:uid="{00000000-0005-0000-0000-0000F18C0000}"/>
    <cellStyle name="표준 8 6 2 2 3 3" xfId="36082" xr:uid="{00000000-0005-0000-0000-0000F28C0000}"/>
    <cellStyle name="표준 8 6 2 2 4" xfId="36083" xr:uid="{00000000-0005-0000-0000-0000F38C0000}"/>
    <cellStyle name="표준 8 6 2 2 4 2" xfId="36084" xr:uid="{00000000-0005-0000-0000-0000F48C0000}"/>
    <cellStyle name="표준 8 6 2 2 4 2 2" xfId="36085" xr:uid="{00000000-0005-0000-0000-0000F58C0000}"/>
    <cellStyle name="표준 8 6 2 2 4 3" xfId="36086" xr:uid="{00000000-0005-0000-0000-0000F68C0000}"/>
    <cellStyle name="표준 8 6 2 2 5" xfId="36087" xr:uid="{00000000-0005-0000-0000-0000F78C0000}"/>
    <cellStyle name="표준 8 6 2 2 5 2" xfId="36088" xr:uid="{00000000-0005-0000-0000-0000F88C0000}"/>
    <cellStyle name="표준 8 6 2 2 6" xfId="36089" xr:uid="{00000000-0005-0000-0000-0000F98C0000}"/>
    <cellStyle name="표준 8 6 2 3" xfId="36090" xr:uid="{00000000-0005-0000-0000-0000FA8C0000}"/>
    <cellStyle name="표준 8 6 2 3 2" xfId="36091" xr:uid="{00000000-0005-0000-0000-0000FB8C0000}"/>
    <cellStyle name="표준 8 6 2 3 2 2" xfId="36092" xr:uid="{00000000-0005-0000-0000-0000FC8C0000}"/>
    <cellStyle name="표준 8 6 2 3 3" xfId="36093" xr:uid="{00000000-0005-0000-0000-0000FD8C0000}"/>
    <cellStyle name="표준 8 6 2 4" xfId="36094" xr:uid="{00000000-0005-0000-0000-0000FE8C0000}"/>
    <cellStyle name="표준 8 6 2 4 2" xfId="36095" xr:uid="{00000000-0005-0000-0000-0000FF8C0000}"/>
    <cellStyle name="표준 8 6 2 4 2 2" xfId="36096" xr:uid="{00000000-0005-0000-0000-0000008D0000}"/>
    <cellStyle name="표준 8 6 2 4 3" xfId="36097" xr:uid="{00000000-0005-0000-0000-0000018D0000}"/>
    <cellStyle name="표준 8 6 2 5" xfId="36098" xr:uid="{00000000-0005-0000-0000-0000028D0000}"/>
    <cellStyle name="표준 8 6 2 5 2" xfId="36099" xr:uid="{00000000-0005-0000-0000-0000038D0000}"/>
    <cellStyle name="표준 8 6 2 5 2 2" xfId="36100" xr:uid="{00000000-0005-0000-0000-0000048D0000}"/>
    <cellStyle name="표준 8 6 2 5 3" xfId="36101" xr:uid="{00000000-0005-0000-0000-0000058D0000}"/>
    <cellStyle name="표준 8 6 2 6" xfId="36102" xr:uid="{00000000-0005-0000-0000-0000068D0000}"/>
    <cellStyle name="표준 8 6 2 6 2" xfId="36103" xr:uid="{00000000-0005-0000-0000-0000078D0000}"/>
    <cellStyle name="표준 8 6 2 6 2 2" xfId="36104" xr:uid="{00000000-0005-0000-0000-0000088D0000}"/>
    <cellStyle name="표준 8 6 2 6 3" xfId="36105" xr:uid="{00000000-0005-0000-0000-0000098D0000}"/>
    <cellStyle name="표준 8 6 2 7" xfId="36106" xr:uid="{00000000-0005-0000-0000-00000A8D0000}"/>
    <cellStyle name="표준 8 6 2 7 2" xfId="36107" xr:uid="{00000000-0005-0000-0000-00000B8D0000}"/>
    <cellStyle name="표준 8 6 2 8" xfId="36108" xr:uid="{00000000-0005-0000-0000-00000C8D0000}"/>
    <cellStyle name="표준 8 6 2 9" xfId="36109" xr:uid="{00000000-0005-0000-0000-00000D8D0000}"/>
    <cellStyle name="표준 8 6 3" xfId="36110" xr:uid="{00000000-0005-0000-0000-00000E8D0000}"/>
    <cellStyle name="표준 8 6 3 2" xfId="36111" xr:uid="{00000000-0005-0000-0000-00000F8D0000}"/>
    <cellStyle name="표준 8 6 3 2 2" xfId="36112" xr:uid="{00000000-0005-0000-0000-0000108D0000}"/>
    <cellStyle name="표준 8 6 3 2 2 2" xfId="36113" xr:uid="{00000000-0005-0000-0000-0000118D0000}"/>
    <cellStyle name="표준 8 6 3 2 3" xfId="36114" xr:uid="{00000000-0005-0000-0000-0000128D0000}"/>
    <cellStyle name="표준 8 6 3 3" xfId="36115" xr:uid="{00000000-0005-0000-0000-0000138D0000}"/>
    <cellStyle name="표준 8 6 3 3 2" xfId="36116" xr:uid="{00000000-0005-0000-0000-0000148D0000}"/>
    <cellStyle name="표준 8 6 3 3 2 2" xfId="36117" xr:uid="{00000000-0005-0000-0000-0000158D0000}"/>
    <cellStyle name="표준 8 6 3 3 3" xfId="36118" xr:uid="{00000000-0005-0000-0000-0000168D0000}"/>
    <cellStyle name="표준 8 6 3 4" xfId="36119" xr:uid="{00000000-0005-0000-0000-0000178D0000}"/>
    <cellStyle name="표준 8 6 3 4 2" xfId="36120" xr:uid="{00000000-0005-0000-0000-0000188D0000}"/>
    <cellStyle name="표준 8 6 3 4 2 2" xfId="36121" xr:uid="{00000000-0005-0000-0000-0000198D0000}"/>
    <cellStyle name="표준 8 6 3 4 3" xfId="36122" xr:uid="{00000000-0005-0000-0000-00001A8D0000}"/>
    <cellStyle name="표준 8 6 3 5" xfId="36123" xr:uid="{00000000-0005-0000-0000-00001B8D0000}"/>
    <cellStyle name="표준 8 6 3 5 2" xfId="36124" xr:uid="{00000000-0005-0000-0000-00001C8D0000}"/>
    <cellStyle name="표준 8 6 3 6" xfId="36125" xr:uid="{00000000-0005-0000-0000-00001D8D0000}"/>
    <cellStyle name="표준 8 6 4" xfId="36126" xr:uid="{00000000-0005-0000-0000-00001E8D0000}"/>
    <cellStyle name="표준 8 6 4 2" xfId="36127" xr:uid="{00000000-0005-0000-0000-00001F8D0000}"/>
    <cellStyle name="표준 8 6 4 2 2" xfId="36128" xr:uid="{00000000-0005-0000-0000-0000208D0000}"/>
    <cellStyle name="표준 8 6 4 2 2 2" xfId="36129" xr:uid="{00000000-0005-0000-0000-0000218D0000}"/>
    <cellStyle name="표준 8 6 4 2 3" xfId="36130" xr:uid="{00000000-0005-0000-0000-0000228D0000}"/>
    <cellStyle name="표준 8 6 4 3" xfId="36131" xr:uid="{00000000-0005-0000-0000-0000238D0000}"/>
    <cellStyle name="표준 8 6 4 3 2" xfId="36132" xr:uid="{00000000-0005-0000-0000-0000248D0000}"/>
    <cellStyle name="표준 8 6 4 3 2 2" xfId="36133" xr:uid="{00000000-0005-0000-0000-0000258D0000}"/>
    <cellStyle name="표준 8 6 4 3 3" xfId="36134" xr:uid="{00000000-0005-0000-0000-0000268D0000}"/>
    <cellStyle name="표준 8 6 4 4" xfId="36135" xr:uid="{00000000-0005-0000-0000-0000278D0000}"/>
    <cellStyle name="표준 8 6 4 4 2" xfId="36136" xr:uid="{00000000-0005-0000-0000-0000288D0000}"/>
    <cellStyle name="표준 8 6 4 4 2 2" xfId="36137" xr:uid="{00000000-0005-0000-0000-0000298D0000}"/>
    <cellStyle name="표준 8 6 4 4 3" xfId="36138" xr:uid="{00000000-0005-0000-0000-00002A8D0000}"/>
    <cellStyle name="표준 8 6 4 5" xfId="36139" xr:uid="{00000000-0005-0000-0000-00002B8D0000}"/>
    <cellStyle name="표준 8 6 4 5 2" xfId="36140" xr:uid="{00000000-0005-0000-0000-00002C8D0000}"/>
    <cellStyle name="표준 8 6 4 6" xfId="36141" xr:uid="{00000000-0005-0000-0000-00002D8D0000}"/>
    <cellStyle name="표준 8 6 5" xfId="36142" xr:uid="{00000000-0005-0000-0000-00002E8D0000}"/>
    <cellStyle name="표준 8 6 5 2" xfId="36143" xr:uid="{00000000-0005-0000-0000-00002F8D0000}"/>
    <cellStyle name="표준 8 6 5 2 2" xfId="36144" xr:uid="{00000000-0005-0000-0000-0000308D0000}"/>
    <cellStyle name="표준 8 6 5 3" xfId="36145" xr:uid="{00000000-0005-0000-0000-0000318D0000}"/>
    <cellStyle name="표준 8 6 6" xfId="36146" xr:uid="{00000000-0005-0000-0000-0000328D0000}"/>
    <cellStyle name="표준 8 6 6 2" xfId="36147" xr:uid="{00000000-0005-0000-0000-0000338D0000}"/>
    <cellStyle name="표준 8 6 6 2 2" xfId="36148" xr:uid="{00000000-0005-0000-0000-0000348D0000}"/>
    <cellStyle name="표준 8 6 6 3" xfId="36149" xr:uid="{00000000-0005-0000-0000-0000358D0000}"/>
    <cellStyle name="표준 8 6 7" xfId="36150" xr:uid="{00000000-0005-0000-0000-0000368D0000}"/>
    <cellStyle name="표준 8 6 7 2" xfId="36151" xr:uid="{00000000-0005-0000-0000-0000378D0000}"/>
    <cellStyle name="표준 8 6 7 2 2" xfId="36152" xr:uid="{00000000-0005-0000-0000-0000388D0000}"/>
    <cellStyle name="표준 8 6 7 3" xfId="36153" xr:uid="{00000000-0005-0000-0000-0000398D0000}"/>
    <cellStyle name="표준 8 6 8" xfId="36154" xr:uid="{00000000-0005-0000-0000-00003A8D0000}"/>
    <cellStyle name="표준 8 6 8 2" xfId="36155" xr:uid="{00000000-0005-0000-0000-00003B8D0000}"/>
    <cellStyle name="표준 8 6 8 2 2" xfId="36156" xr:uid="{00000000-0005-0000-0000-00003C8D0000}"/>
    <cellStyle name="표준 8 6 8 3" xfId="36157" xr:uid="{00000000-0005-0000-0000-00003D8D0000}"/>
    <cellStyle name="표준 8 6 9" xfId="36158" xr:uid="{00000000-0005-0000-0000-00003E8D0000}"/>
    <cellStyle name="표준 8 6 9 2" xfId="36159" xr:uid="{00000000-0005-0000-0000-00003F8D0000}"/>
    <cellStyle name="표준 8 7" xfId="36160" xr:uid="{00000000-0005-0000-0000-0000408D0000}"/>
    <cellStyle name="표준 8 7 10" xfId="36161" xr:uid="{00000000-0005-0000-0000-0000418D0000}"/>
    <cellStyle name="표준 8 7 2" xfId="36162" xr:uid="{00000000-0005-0000-0000-0000428D0000}"/>
    <cellStyle name="표준 8 7 2 2" xfId="36163" xr:uid="{00000000-0005-0000-0000-0000438D0000}"/>
    <cellStyle name="표준 8 7 2 2 2" xfId="36164" xr:uid="{00000000-0005-0000-0000-0000448D0000}"/>
    <cellStyle name="표준 8 7 2 2 2 2" xfId="36165" xr:uid="{00000000-0005-0000-0000-0000458D0000}"/>
    <cellStyle name="표준 8 7 2 2 2 2 2" xfId="36166" xr:uid="{00000000-0005-0000-0000-0000468D0000}"/>
    <cellStyle name="표준 8 7 2 2 2 3" xfId="36167" xr:uid="{00000000-0005-0000-0000-0000478D0000}"/>
    <cellStyle name="표준 8 7 2 2 3" xfId="36168" xr:uid="{00000000-0005-0000-0000-0000488D0000}"/>
    <cellStyle name="표준 8 7 2 2 3 2" xfId="36169" xr:uid="{00000000-0005-0000-0000-0000498D0000}"/>
    <cellStyle name="표준 8 7 2 2 3 2 2" xfId="36170" xr:uid="{00000000-0005-0000-0000-00004A8D0000}"/>
    <cellStyle name="표준 8 7 2 2 3 3" xfId="36171" xr:uid="{00000000-0005-0000-0000-00004B8D0000}"/>
    <cellStyle name="표준 8 7 2 2 4" xfId="36172" xr:uid="{00000000-0005-0000-0000-00004C8D0000}"/>
    <cellStyle name="표준 8 7 2 2 4 2" xfId="36173" xr:uid="{00000000-0005-0000-0000-00004D8D0000}"/>
    <cellStyle name="표준 8 7 2 2 4 2 2" xfId="36174" xr:uid="{00000000-0005-0000-0000-00004E8D0000}"/>
    <cellStyle name="표준 8 7 2 2 4 3" xfId="36175" xr:uid="{00000000-0005-0000-0000-00004F8D0000}"/>
    <cellStyle name="표준 8 7 2 2 5" xfId="36176" xr:uid="{00000000-0005-0000-0000-0000508D0000}"/>
    <cellStyle name="표준 8 7 2 2 5 2" xfId="36177" xr:uid="{00000000-0005-0000-0000-0000518D0000}"/>
    <cellStyle name="표준 8 7 2 2 6" xfId="36178" xr:uid="{00000000-0005-0000-0000-0000528D0000}"/>
    <cellStyle name="표준 8 7 2 3" xfId="36179" xr:uid="{00000000-0005-0000-0000-0000538D0000}"/>
    <cellStyle name="표준 8 7 2 3 2" xfId="36180" xr:uid="{00000000-0005-0000-0000-0000548D0000}"/>
    <cellStyle name="표준 8 7 2 3 2 2" xfId="36181" xr:uid="{00000000-0005-0000-0000-0000558D0000}"/>
    <cellStyle name="표준 8 7 2 3 3" xfId="36182" xr:uid="{00000000-0005-0000-0000-0000568D0000}"/>
    <cellStyle name="표준 8 7 2 4" xfId="36183" xr:uid="{00000000-0005-0000-0000-0000578D0000}"/>
    <cellStyle name="표준 8 7 2 4 2" xfId="36184" xr:uid="{00000000-0005-0000-0000-0000588D0000}"/>
    <cellStyle name="표준 8 7 2 4 2 2" xfId="36185" xr:uid="{00000000-0005-0000-0000-0000598D0000}"/>
    <cellStyle name="표준 8 7 2 4 3" xfId="36186" xr:uid="{00000000-0005-0000-0000-00005A8D0000}"/>
    <cellStyle name="표준 8 7 2 5" xfId="36187" xr:uid="{00000000-0005-0000-0000-00005B8D0000}"/>
    <cellStyle name="표준 8 7 2 5 2" xfId="36188" xr:uid="{00000000-0005-0000-0000-00005C8D0000}"/>
    <cellStyle name="표준 8 7 2 5 2 2" xfId="36189" xr:uid="{00000000-0005-0000-0000-00005D8D0000}"/>
    <cellStyle name="표준 8 7 2 5 3" xfId="36190" xr:uid="{00000000-0005-0000-0000-00005E8D0000}"/>
    <cellStyle name="표준 8 7 2 6" xfId="36191" xr:uid="{00000000-0005-0000-0000-00005F8D0000}"/>
    <cellStyle name="표준 8 7 2 6 2" xfId="36192" xr:uid="{00000000-0005-0000-0000-0000608D0000}"/>
    <cellStyle name="표준 8 7 2 7" xfId="36193" xr:uid="{00000000-0005-0000-0000-0000618D0000}"/>
    <cellStyle name="표준 8 7 2 8" xfId="36194" xr:uid="{00000000-0005-0000-0000-0000628D0000}"/>
    <cellStyle name="표준 8 7 3" xfId="36195" xr:uid="{00000000-0005-0000-0000-0000638D0000}"/>
    <cellStyle name="표준 8 7 3 2" xfId="36196" xr:uid="{00000000-0005-0000-0000-0000648D0000}"/>
    <cellStyle name="표준 8 7 3 2 2" xfId="36197" xr:uid="{00000000-0005-0000-0000-0000658D0000}"/>
    <cellStyle name="표준 8 7 3 2 2 2" xfId="36198" xr:uid="{00000000-0005-0000-0000-0000668D0000}"/>
    <cellStyle name="표준 8 7 3 2 3" xfId="36199" xr:uid="{00000000-0005-0000-0000-0000678D0000}"/>
    <cellStyle name="표준 8 7 3 3" xfId="36200" xr:uid="{00000000-0005-0000-0000-0000688D0000}"/>
    <cellStyle name="표준 8 7 3 3 2" xfId="36201" xr:uid="{00000000-0005-0000-0000-0000698D0000}"/>
    <cellStyle name="표준 8 7 3 3 2 2" xfId="36202" xr:uid="{00000000-0005-0000-0000-00006A8D0000}"/>
    <cellStyle name="표준 8 7 3 3 3" xfId="36203" xr:uid="{00000000-0005-0000-0000-00006B8D0000}"/>
    <cellStyle name="표준 8 7 3 4" xfId="36204" xr:uid="{00000000-0005-0000-0000-00006C8D0000}"/>
    <cellStyle name="표준 8 7 3 4 2" xfId="36205" xr:uid="{00000000-0005-0000-0000-00006D8D0000}"/>
    <cellStyle name="표준 8 7 3 4 2 2" xfId="36206" xr:uid="{00000000-0005-0000-0000-00006E8D0000}"/>
    <cellStyle name="표준 8 7 3 4 3" xfId="36207" xr:uid="{00000000-0005-0000-0000-00006F8D0000}"/>
    <cellStyle name="표준 8 7 3 5" xfId="36208" xr:uid="{00000000-0005-0000-0000-0000708D0000}"/>
    <cellStyle name="표준 8 7 3 5 2" xfId="36209" xr:uid="{00000000-0005-0000-0000-0000718D0000}"/>
    <cellStyle name="표준 8 7 3 6" xfId="36210" xr:uid="{00000000-0005-0000-0000-0000728D0000}"/>
    <cellStyle name="표준 8 7 4" xfId="36211" xr:uid="{00000000-0005-0000-0000-0000738D0000}"/>
    <cellStyle name="표준 8 7 4 2" xfId="36212" xr:uid="{00000000-0005-0000-0000-0000748D0000}"/>
    <cellStyle name="표준 8 7 4 2 2" xfId="36213" xr:uid="{00000000-0005-0000-0000-0000758D0000}"/>
    <cellStyle name="표준 8 7 4 3" xfId="36214" xr:uid="{00000000-0005-0000-0000-0000768D0000}"/>
    <cellStyle name="표준 8 7 5" xfId="36215" xr:uid="{00000000-0005-0000-0000-0000778D0000}"/>
    <cellStyle name="표준 8 7 5 2" xfId="36216" xr:uid="{00000000-0005-0000-0000-0000788D0000}"/>
    <cellStyle name="표준 8 7 5 2 2" xfId="36217" xr:uid="{00000000-0005-0000-0000-0000798D0000}"/>
    <cellStyle name="표준 8 7 5 3" xfId="36218" xr:uid="{00000000-0005-0000-0000-00007A8D0000}"/>
    <cellStyle name="표준 8 7 6" xfId="36219" xr:uid="{00000000-0005-0000-0000-00007B8D0000}"/>
    <cellStyle name="표준 8 7 6 2" xfId="36220" xr:uid="{00000000-0005-0000-0000-00007C8D0000}"/>
    <cellStyle name="표준 8 7 6 2 2" xfId="36221" xr:uid="{00000000-0005-0000-0000-00007D8D0000}"/>
    <cellStyle name="표준 8 7 6 3" xfId="36222" xr:uid="{00000000-0005-0000-0000-00007E8D0000}"/>
    <cellStyle name="표준 8 7 7" xfId="36223" xr:uid="{00000000-0005-0000-0000-00007F8D0000}"/>
    <cellStyle name="표준 8 7 7 2" xfId="36224" xr:uid="{00000000-0005-0000-0000-0000808D0000}"/>
    <cellStyle name="표준 8 7 7 2 2" xfId="36225" xr:uid="{00000000-0005-0000-0000-0000818D0000}"/>
    <cellStyle name="표준 8 7 7 3" xfId="36226" xr:uid="{00000000-0005-0000-0000-0000828D0000}"/>
    <cellStyle name="표준 8 7 8" xfId="36227" xr:uid="{00000000-0005-0000-0000-0000838D0000}"/>
    <cellStyle name="표준 8 7 8 2" xfId="36228" xr:uid="{00000000-0005-0000-0000-0000848D0000}"/>
    <cellStyle name="표준 8 7 9" xfId="36229" xr:uid="{00000000-0005-0000-0000-0000858D0000}"/>
    <cellStyle name="표준 8 8" xfId="36230" xr:uid="{00000000-0005-0000-0000-0000868D0000}"/>
    <cellStyle name="표준 8 8 2" xfId="36231" xr:uid="{00000000-0005-0000-0000-0000878D0000}"/>
    <cellStyle name="표준 8 8 2 2" xfId="36232" xr:uid="{00000000-0005-0000-0000-0000888D0000}"/>
    <cellStyle name="표준 8 8 2 2 2" xfId="36233" xr:uid="{00000000-0005-0000-0000-0000898D0000}"/>
    <cellStyle name="표준 8 8 2 2 2 2" xfId="36234" xr:uid="{00000000-0005-0000-0000-00008A8D0000}"/>
    <cellStyle name="표준 8 8 2 2 2 2 2" xfId="36235" xr:uid="{00000000-0005-0000-0000-00008B8D0000}"/>
    <cellStyle name="표준 8 8 2 2 2 3" xfId="36236" xr:uid="{00000000-0005-0000-0000-00008C8D0000}"/>
    <cellStyle name="표준 8 8 2 2 3" xfId="36237" xr:uid="{00000000-0005-0000-0000-00008D8D0000}"/>
    <cellStyle name="표준 8 8 2 2 3 2" xfId="36238" xr:uid="{00000000-0005-0000-0000-00008E8D0000}"/>
    <cellStyle name="표준 8 8 2 2 3 2 2" xfId="36239" xr:uid="{00000000-0005-0000-0000-00008F8D0000}"/>
    <cellStyle name="표준 8 8 2 2 3 3" xfId="36240" xr:uid="{00000000-0005-0000-0000-0000908D0000}"/>
    <cellStyle name="표준 8 8 2 2 4" xfId="36241" xr:uid="{00000000-0005-0000-0000-0000918D0000}"/>
    <cellStyle name="표준 8 8 2 2 4 2" xfId="36242" xr:uid="{00000000-0005-0000-0000-0000928D0000}"/>
    <cellStyle name="표준 8 8 2 2 4 2 2" xfId="36243" xr:uid="{00000000-0005-0000-0000-0000938D0000}"/>
    <cellStyle name="표준 8 8 2 2 4 3" xfId="36244" xr:uid="{00000000-0005-0000-0000-0000948D0000}"/>
    <cellStyle name="표준 8 8 2 2 5" xfId="36245" xr:uid="{00000000-0005-0000-0000-0000958D0000}"/>
    <cellStyle name="표준 8 8 2 2 5 2" xfId="36246" xr:uid="{00000000-0005-0000-0000-0000968D0000}"/>
    <cellStyle name="표준 8 8 2 2 6" xfId="36247" xr:uid="{00000000-0005-0000-0000-0000978D0000}"/>
    <cellStyle name="표준 8 8 2 3" xfId="36248" xr:uid="{00000000-0005-0000-0000-0000988D0000}"/>
    <cellStyle name="표준 8 8 2 3 2" xfId="36249" xr:uid="{00000000-0005-0000-0000-0000998D0000}"/>
    <cellStyle name="표준 8 8 2 3 2 2" xfId="36250" xr:uid="{00000000-0005-0000-0000-00009A8D0000}"/>
    <cellStyle name="표준 8 8 2 3 3" xfId="36251" xr:uid="{00000000-0005-0000-0000-00009B8D0000}"/>
    <cellStyle name="표준 8 8 2 4" xfId="36252" xr:uid="{00000000-0005-0000-0000-00009C8D0000}"/>
    <cellStyle name="표준 8 8 2 4 2" xfId="36253" xr:uid="{00000000-0005-0000-0000-00009D8D0000}"/>
    <cellStyle name="표준 8 8 2 4 2 2" xfId="36254" xr:uid="{00000000-0005-0000-0000-00009E8D0000}"/>
    <cellStyle name="표준 8 8 2 4 3" xfId="36255" xr:uid="{00000000-0005-0000-0000-00009F8D0000}"/>
    <cellStyle name="표준 8 8 2 5" xfId="36256" xr:uid="{00000000-0005-0000-0000-0000A08D0000}"/>
    <cellStyle name="표준 8 8 2 5 2" xfId="36257" xr:uid="{00000000-0005-0000-0000-0000A18D0000}"/>
    <cellStyle name="표준 8 8 2 5 2 2" xfId="36258" xr:uid="{00000000-0005-0000-0000-0000A28D0000}"/>
    <cellStyle name="표준 8 8 2 5 3" xfId="36259" xr:uid="{00000000-0005-0000-0000-0000A38D0000}"/>
    <cellStyle name="표준 8 8 2 6" xfId="36260" xr:uid="{00000000-0005-0000-0000-0000A48D0000}"/>
    <cellStyle name="표준 8 8 2 6 2" xfId="36261" xr:uid="{00000000-0005-0000-0000-0000A58D0000}"/>
    <cellStyle name="표준 8 8 2 7" xfId="36262" xr:uid="{00000000-0005-0000-0000-0000A68D0000}"/>
    <cellStyle name="표준 8 8 2 8" xfId="36263" xr:uid="{00000000-0005-0000-0000-0000A78D0000}"/>
    <cellStyle name="표준 8 8 3" xfId="36264" xr:uid="{00000000-0005-0000-0000-0000A88D0000}"/>
    <cellStyle name="표준 8 8 3 2" xfId="36265" xr:uid="{00000000-0005-0000-0000-0000A98D0000}"/>
    <cellStyle name="표준 8 8 3 2 2" xfId="36266" xr:uid="{00000000-0005-0000-0000-0000AA8D0000}"/>
    <cellStyle name="표준 8 8 3 2 2 2" xfId="36267" xr:uid="{00000000-0005-0000-0000-0000AB8D0000}"/>
    <cellStyle name="표준 8 8 3 2 3" xfId="36268" xr:uid="{00000000-0005-0000-0000-0000AC8D0000}"/>
    <cellStyle name="표준 8 8 3 3" xfId="36269" xr:uid="{00000000-0005-0000-0000-0000AD8D0000}"/>
    <cellStyle name="표준 8 8 3 3 2" xfId="36270" xr:uid="{00000000-0005-0000-0000-0000AE8D0000}"/>
    <cellStyle name="표준 8 8 3 3 2 2" xfId="36271" xr:uid="{00000000-0005-0000-0000-0000AF8D0000}"/>
    <cellStyle name="표준 8 8 3 3 3" xfId="36272" xr:uid="{00000000-0005-0000-0000-0000B08D0000}"/>
    <cellStyle name="표준 8 8 3 4" xfId="36273" xr:uid="{00000000-0005-0000-0000-0000B18D0000}"/>
    <cellStyle name="표준 8 8 3 4 2" xfId="36274" xr:uid="{00000000-0005-0000-0000-0000B28D0000}"/>
    <cellStyle name="표준 8 8 3 4 2 2" xfId="36275" xr:uid="{00000000-0005-0000-0000-0000B38D0000}"/>
    <cellStyle name="표준 8 8 3 4 3" xfId="36276" xr:uid="{00000000-0005-0000-0000-0000B48D0000}"/>
    <cellStyle name="표준 8 8 3 5" xfId="36277" xr:uid="{00000000-0005-0000-0000-0000B58D0000}"/>
    <cellStyle name="표준 8 8 3 5 2" xfId="36278" xr:uid="{00000000-0005-0000-0000-0000B68D0000}"/>
    <cellStyle name="표준 8 8 3 6" xfId="36279" xr:uid="{00000000-0005-0000-0000-0000B78D0000}"/>
    <cellStyle name="표준 8 8 4" xfId="36280" xr:uid="{00000000-0005-0000-0000-0000B88D0000}"/>
    <cellStyle name="표준 8 8 4 2" xfId="36281" xr:uid="{00000000-0005-0000-0000-0000B98D0000}"/>
    <cellStyle name="표준 8 8 4 2 2" xfId="36282" xr:uid="{00000000-0005-0000-0000-0000BA8D0000}"/>
    <cellStyle name="표준 8 8 4 3" xfId="36283" xr:uid="{00000000-0005-0000-0000-0000BB8D0000}"/>
    <cellStyle name="표준 8 8 5" xfId="36284" xr:uid="{00000000-0005-0000-0000-0000BC8D0000}"/>
    <cellStyle name="표준 8 8 5 2" xfId="36285" xr:uid="{00000000-0005-0000-0000-0000BD8D0000}"/>
    <cellStyle name="표준 8 8 5 2 2" xfId="36286" xr:uid="{00000000-0005-0000-0000-0000BE8D0000}"/>
    <cellStyle name="표준 8 8 5 3" xfId="36287" xr:uid="{00000000-0005-0000-0000-0000BF8D0000}"/>
    <cellStyle name="표준 8 8 6" xfId="36288" xr:uid="{00000000-0005-0000-0000-0000C08D0000}"/>
    <cellStyle name="표준 8 8 6 2" xfId="36289" xr:uid="{00000000-0005-0000-0000-0000C18D0000}"/>
    <cellStyle name="표준 8 8 6 2 2" xfId="36290" xr:uid="{00000000-0005-0000-0000-0000C28D0000}"/>
    <cellStyle name="표준 8 8 6 3" xfId="36291" xr:uid="{00000000-0005-0000-0000-0000C38D0000}"/>
    <cellStyle name="표준 8 8 7" xfId="36292" xr:uid="{00000000-0005-0000-0000-0000C48D0000}"/>
    <cellStyle name="표준 8 8 7 2" xfId="36293" xr:uid="{00000000-0005-0000-0000-0000C58D0000}"/>
    <cellStyle name="표준 8 8 8" xfId="36294" xr:uid="{00000000-0005-0000-0000-0000C68D0000}"/>
    <cellStyle name="표준 8 8 9" xfId="36295" xr:uid="{00000000-0005-0000-0000-0000C78D0000}"/>
    <cellStyle name="표준 8 9" xfId="36296" xr:uid="{00000000-0005-0000-0000-0000C88D0000}"/>
    <cellStyle name="표준 8 9 2" xfId="36297" xr:uid="{00000000-0005-0000-0000-0000C98D0000}"/>
    <cellStyle name="표준 8 9 2 2" xfId="36298" xr:uid="{00000000-0005-0000-0000-0000CA8D0000}"/>
    <cellStyle name="표준 8 9 2 2 2" xfId="36299" xr:uid="{00000000-0005-0000-0000-0000CB8D0000}"/>
    <cellStyle name="표준 8 9 2 2 2 2" xfId="36300" xr:uid="{00000000-0005-0000-0000-0000CC8D0000}"/>
    <cellStyle name="표준 8 9 2 2 3" xfId="36301" xr:uid="{00000000-0005-0000-0000-0000CD8D0000}"/>
    <cellStyle name="표준 8 9 2 3" xfId="36302" xr:uid="{00000000-0005-0000-0000-0000CE8D0000}"/>
    <cellStyle name="표준 8 9 2 3 2" xfId="36303" xr:uid="{00000000-0005-0000-0000-0000CF8D0000}"/>
    <cellStyle name="표준 8 9 2 3 2 2" xfId="36304" xr:uid="{00000000-0005-0000-0000-0000D08D0000}"/>
    <cellStyle name="표준 8 9 2 3 3" xfId="36305" xr:uid="{00000000-0005-0000-0000-0000D18D0000}"/>
    <cellStyle name="표준 8 9 2 4" xfId="36306" xr:uid="{00000000-0005-0000-0000-0000D28D0000}"/>
    <cellStyle name="표준 8 9 2 4 2" xfId="36307" xr:uid="{00000000-0005-0000-0000-0000D38D0000}"/>
    <cellStyle name="표준 8 9 2 4 2 2" xfId="36308" xr:uid="{00000000-0005-0000-0000-0000D48D0000}"/>
    <cellStyle name="표준 8 9 2 4 3" xfId="36309" xr:uid="{00000000-0005-0000-0000-0000D58D0000}"/>
    <cellStyle name="표준 8 9 2 5" xfId="36310" xr:uid="{00000000-0005-0000-0000-0000D68D0000}"/>
    <cellStyle name="표준 8 9 2 5 2" xfId="36311" xr:uid="{00000000-0005-0000-0000-0000D78D0000}"/>
    <cellStyle name="표준 8 9 2 6" xfId="36312" xr:uid="{00000000-0005-0000-0000-0000D88D0000}"/>
    <cellStyle name="표준 8 9 3" xfId="36313" xr:uid="{00000000-0005-0000-0000-0000D98D0000}"/>
    <cellStyle name="표준 8 9 3 2" xfId="36314" xr:uid="{00000000-0005-0000-0000-0000DA8D0000}"/>
    <cellStyle name="표준 8 9 3 2 2" xfId="36315" xr:uid="{00000000-0005-0000-0000-0000DB8D0000}"/>
    <cellStyle name="표준 8 9 3 3" xfId="36316" xr:uid="{00000000-0005-0000-0000-0000DC8D0000}"/>
    <cellStyle name="표준 8 9 4" xfId="36317" xr:uid="{00000000-0005-0000-0000-0000DD8D0000}"/>
    <cellStyle name="표준 8 9 4 2" xfId="36318" xr:uid="{00000000-0005-0000-0000-0000DE8D0000}"/>
    <cellStyle name="표준 8 9 4 2 2" xfId="36319" xr:uid="{00000000-0005-0000-0000-0000DF8D0000}"/>
    <cellStyle name="표준 8 9 4 3" xfId="36320" xr:uid="{00000000-0005-0000-0000-0000E08D0000}"/>
    <cellStyle name="표준 8 9 5" xfId="36321" xr:uid="{00000000-0005-0000-0000-0000E18D0000}"/>
    <cellStyle name="표준 8 9 5 2" xfId="36322" xr:uid="{00000000-0005-0000-0000-0000E28D0000}"/>
    <cellStyle name="표준 8 9 5 2 2" xfId="36323" xr:uid="{00000000-0005-0000-0000-0000E38D0000}"/>
    <cellStyle name="표준 8 9 5 3" xfId="36324" xr:uid="{00000000-0005-0000-0000-0000E48D0000}"/>
    <cellStyle name="표준 8 9 6" xfId="36325" xr:uid="{00000000-0005-0000-0000-0000E58D0000}"/>
    <cellStyle name="표준 8 9 6 2" xfId="36326" xr:uid="{00000000-0005-0000-0000-0000E68D0000}"/>
    <cellStyle name="표준 8 9 7" xfId="36327" xr:uid="{00000000-0005-0000-0000-0000E78D0000}"/>
    <cellStyle name="표준 8 9 8" xfId="36328" xr:uid="{00000000-0005-0000-0000-0000E88D0000}"/>
    <cellStyle name="표준 9" xfId="36329" xr:uid="{00000000-0005-0000-0000-0000E98D0000}"/>
    <cellStyle name="표준 9 10" xfId="36330" xr:uid="{00000000-0005-0000-0000-0000EA8D0000}"/>
    <cellStyle name="표준 9 10 2" xfId="36331" xr:uid="{00000000-0005-0000-0000-0000EB8D0000}"/>
    <cellStyle name="표준 9 10 2 2" xfId="36332" xr:uid="{00000000-0005-0000-0000-0000EC8D0000}"/>
    <cellStyle name="표준 9 10 3" xfId="36333" xr:uid="{00000000-0005-0000-0000-0000ED8D0000}"/>
    <cellStyle name="표준 9 11" xfId="36334" xr:uid="{00000000-0005-0000-0000-0000EE8D0000}"/>
    <cellStyle name="표준 9 11 2" xfId="36335" xr:uid="{00000000-0005-0000-0000-0000EF8D0000}"/>
    <cellStyle name="표준 9 11 2 2" xfId="36336" xr:uid="{00000000-0005-0000-0000-0000F08D0000}"/>
    <cellStyle name="표준 9 11 3" xfId="36337" xr:uid="{00000000-0005-0000-0000-0000F18D0000}"/>
    <cellStyle name="표준 9 12" xfId="36338" xr:uid="{00000000-0005-0000-0000-0000F28D0000}"/>
    <cellStyle name="표준 9 12 2" xfId="36339" xr:uid="{00000000-0005-0000-0000-0000F38D0000}"/>
    <cellStyle name="표준 9 13" xfId="36340" xr:uid="{00000000-0005-0000-0000-0000F48D0000}"/>
    <cellStyle name="표준 9 14" xfId="36341" xr:uid="{00000000-0005-0000-0000-0000F58D0000}"/>
    <cellStyle name="표준 9 2" xfId="36342" xr:uid="{00000000-0005-0000-0000-0000F68D0000}"/>
    <cellStyle name="표준 9 2 10" xfId="36343" xr:uid="{00000000-0005-0000-0000-0000F78D0000}"/>
    <cellStyle name="표준 9 2 11" xfId="36344" xr:uid="{00000000-0005-0000-0000-0000F88D0000}"/>
    <cellStyle name="표준 9 2 2" xfId="36345" xr:uid="{00000000-0005-0000-0000-0000F98D0000}"/>
    <cellStyle name="표준 9 2 2 2" xfId="36346" xr:uid="{00000000-0005-0000-0000-0000FA8D0000}"/>
    <cellStyle name="표준 9 2 2 2 2" xfId="36347" xr:uid="{00000000-0005-0000-0000-0000FB8D0000}"/>
    <cellStyle name="표준 9 2 2 2 2 2" xfId="36348" xr:uid="{00000000-0005-0000-0000-0000FC8D0000}"/>
    <cellStyle name="표준 9 2 2 2 2 2 2" xfId="36349" xr:uid="{00000000-0005-0000-0000-0000FD8D0000}"/>
    <cellStyle name="표준 9 2 2 2 2 3" xfId="36350" xr:uid="{00000000-0005-0000-0000-0000FE8D0000}"/>
    <cellStyle name="표준 9 2 2 2 3" xfId="36351" xr:uid="{00000000-0005-0000-0000-0000FF8D0000}"/>
    <cellStyle name="표준 9 2 2 2 3 2" xfId="36352" xr:uid="{00000000-0005-0000-0000-0000008E0000}"/>
    <cellStyle name="표준 9 2 2 2 3 2 2" xfId="36353" xr:uid="{00000000-0005-0000-0000-0000018E0000}"/>
    <cellStyle name="표준 9 2 2 2 3 3" xfId="36354" xr:uid="{00000000-0005-0000-0000-0000028E0000}"/>
    <cellStyle name="표준 9 2 2 2 4" xfId="36355" xr:uid="{00000000-0005-0000-0000-0000038E0000}"/>
    <cellStyle name="표준 9 2 2 2 4 2" xfId="36356" xr:uid="{00000000-0005-0000-0000-0000048E0000}"/>
    <cellStyle name="표준 9 2 2 2 4 2 2" xfId="36357" xr:uid="{00000000-0005-0000-0000-0000058E0000}"/>
    <cellStyle name="표준 9 2 2 2 4 3" xfId="36358" xr:uid="{00000000-0005-0000-0000-0000068E0000}"/>
    <cellStyle name="표준 9 2 2 2 5" xfId="36359" xr:uid="{00000000-0005-0000-0000-0000078E0000}"/>
    <cellStyle name="표준 9 2 2 2 5 2" xfId="36360" xr:uid="{00000000-0005-0000-0000-0000088E0000}"/>
    <cellStyle name="표준 9 2 2 2 6" xfId="36361" xr:uid="{00000000-0005-0000-0000-0000098E0000}"/>
    <cellStyle name="표준 9 2 2 3" xfId="36362" xr:uid="{00000000-0005-0000-0000-00000A8E0000}"/>
    <cellStyle name="표준 9 2 2 3 2" xfId="36363" xr:uid="{00000000-0005-0000-0000-00000B8E0000}"/>
    <cellStyle name="표준 9 2 2 3 2 2" xfId="36364" xr:uid="{00000000-0005-0000-0000-00000C8E0000}"/>
    <cellStyle name="표준 9 2 2 3 3" xfId="36365" xr:uid="{00000000-0005-0000-0000-00000D8E0000}"/>
    <cellStyle name="표준 9 2 2 4" xfId="36366" xr:uid="{00000000-0005-0000-0000-00000E8E0000}"/>
    <cellStyle name="표준 9 2 2 4 2" xfId="36367" xr:uid="{00000000-0005-0000-0000-00000F8E0000}"/>
    <cellStyle name="표준 9 2 2 4 2 2" xfId="36368" xr:uid="{00000000-0005-0000-0000-0000108E0000}"/>
    <cellStyle name="표준 9 2 2 4 3" xfId="36369" xr:uid="{00000000-0005-0000-0000-0000118E0000}"/>
    <cellStyle name="표준 9 2 2 5" xfId="36370" xr:uid="{00000000-0005-0000-0000-0000128E0000}"/>
    <cellStyle name="표준 9 2 2 5 2" xfId="36371" xr:uid="{00000000-0005-0000-0000-0000138E0000}"/>
    <cellStyle name="표준 9 2 2 5 2 2" xfId="36372" xr:uid="{00000000-0005-0000-0000-0000148E0000}"/>
    <cellStyle name="표준 9 2 2 5 3" xfId="36373" xr:uid="{00000000-0005-0000-0000-0000158E0000}"/>
    <cellStyle name="표준 9 2 2 6" xfId="36374" xr:uid="{00000000-0005-0000-0000-0000168E0000}"/>
    <cellStyle name="표준 9 2 2 6 2" xfId="36375" xr:uid="{00000000-0005-0000-0000-0000178E0000}"/>
    <cellStyle name="표준 9 2 2 6 2 2" xfId="36376" xr:uid="{00000000-0005-0000-0000-0000188E0000}"/>
    <cellStyle name="표준 9 2 2 6 3" xfId="36377" xr:uid="{00000000-0005-0000-0000-0000198E0000}"/>
    <cellStyle name="표준 9 2 2 7" xfId="36378" xr:uid="{00000000-0005-0000-0000-00001A8E0000}"/>
    <cellStyle name="표준 9 2 2 7 2" xfId="36379" xr:uid="{00000000-0005-0000-0000-00001B8E0000}"/>
    <cellStyle name="표준 9 2 2 8" xfId="36380" xr:uid="{00000000-0005-0000-0000-00001C8E0000}"/>
    <cellStyle name="표준 9 2 2 9" xfId="36381" xr:uid="{00000000-0005-0000-0000-00001D8E0000}"/>
    <cellStyle name="표준 9 2 3" xfId="36382" xr:uid="{00000000-0005-0000-0000-00001E8E0000}"/>
    <cellStyle name="표준 9 2 3 2" xfId="36383" xr:uid="{00000000-0005-0000-0000-00001F8E0000}"/>
    <cellStyle name="표준 9 2 3 2 2" xfId="36384" xr:uid="{00000000-0005-0000-0000-0000208E0000}"/>
    <cellStyle name="표준 9 2 3 2 2 2" xfId="36385" xr:uid="{00000000-0005-0000-0000-0000218E0000}"/>
    <cellStyle name="표준 9 2 3 2 3" xfId="36386" xr:uid="{00000000-0005-0000-0000-0000228E0000}"/>
    <cellStyle name="표준 9 2 3 3" xfId="36387" xr:uid="{00000000-0005-0000-0000-0000238E0000}"/>
    <cellStyle name="표준 9 2 3 3 2" xfId="36388" xr:uid="{00000000-0005-0000-0000-0000248E0000}"/>
    <cellStyle name="표준 9 2 3 3 2 2" xfId="36389" xr:uid="{00000000-0005-0000-0000-0000258E0000}"/>
    <cellStyle name="표준 9 2 3 3 3" xfId="36390" xr:uid="{00000000-0005-0000-0000-0000268E0000}"/>
    <cellStyle name="표준 9 2 3 4" xfId="36391" xr:uid="{00000000-0005-0000-0000-0000278E0000}"/>
    <cellStyle name="표준 9 2 3 4 2" xfId="36392" xr:uid="{00000000-0005-0000-0000-0000288E0000}"/>
    <cellStyle name="표준 9 2 3 4 2 2" xfId="36393" xr:uid="{00000000-0005-0000-0000-0000298E0000}"/>
    <cellStyle name="표준 9 2 3 4 3" xfId="36394" xr:uid="{00000000-0005-0000-0000-00002A8E0000}"/>
    <cellStyle name="표준 9 2 3 5" xfId="36395" xr:uid="{00000000-0005-0000-0000-00002B8E0000}"/>
    <cellStyle name="표준 9 2 3 5 2" xfId="36396" xr:uid="{00000000-0005-0000-0000-00002C8E0000}"/>
    <cellStyle name="표준 9 2 3 6" xfId="36397" xr:uid="{00000000-0005-0000-0000-00002D8E0000}"/>
    <cellStyle name="표준 9 2 4" xfId="36398" xr:uid="{00000000-0005-0000-0000-00002E8E0000}"/>
    <cellStyle name="표준 9 2 4 2" xfId="36399" xr:uid="{00000000-0005-0000-0000-00002F8E0000}"/>
    <cellStyle name="표준 9 2 4 2 2" xfId="36400" xr:uid="{00000000-0005-0000-0000-0000308E0000}"/>
    <cellStyle name="표준 9 2 4 2 2 2" xfId="36401" xr:uid="{00000000-0005-0000-0000-0000318E0000}"/>
    <cellStyle name="표준 9 2 4 2 3" xfId="36402" xr:uid="{00000000-0005-0000-0000-0000328E0000}"/>
    <cellStyle name="표준 9 2 4 3" xfId="36403" xr:uid="{00000000-0005-0000-0000-0000338E0000}"/>
    <cellStyle name="표준 9 2 4 3 2" xfId="36404" xr:uid="{00000000-0005-0000-0000-0000348E0000}"/>
    <cellStyle name="표준 9 2 4 3 2 2" xfId="36405" xr:uid="{00000000-0005-0000-0000-0000358E0000}"/>
    <cellStyle name="표준 9 2 4 3 3" xfId="36406" xr:uid="{00000000-0005-0000-0000-0000368E0000}"/>
    <cellStyle name="표준 9 2 4 4" xfId="36407" xr:uid="{00000000-0005-0000-0000-0000378E0000}"/>
    <cellStyle name="표준 9 2 4 4 2" xfId="36408" xr:uid="{00000000-0005-0000-0000-0000388E0000}"/>
    <cellStyle name="표준 9 2 4 4 2 2" xfId="36409" xr:uid="{00000000-0005-0000-0000-0000398E0000}"/>
    <cellStyle name="표준 9 2 4 4 3" xfId="36410" xr:uid="{00000000-0005-0000-0000-00003A8E0000}"/>
    <cellStyle name="표준 9 2 4 5" xfId="36411" xr:uid="{00000000-0005-0000-0000-00003B8E0000}"/>
    <cellStyle name="표준 9 2 4 5 2" xfId="36412" xr:uid="{00000000-0005-0000-0000-00003C8E0000}"/>
    <cellStyle name="표준 9 2 4 6" xfId="36413" xr:uid="{00000000-0005-0000-0000-00003D8E0000}"/>
    <cellStyle name="표준 9 2 5" xfId="36414" xr:uid="{00000000-0005-0000-0000-00003E8E0000}"/>
    <cellStyle name="표준 9 2 5 2" xfId="36415" xr:uid="{00000000-0005-0000-0000-00003F8E0000}"/>
    <cellStyle name="표준 9 2 5 2 2" xfId="36416" xr:uid="{00000000-0005-0000-0000-0000408E0000}"/>
    <cellStyle name="표준 9 2 5 3" xfId="36417" xr:uid="{00000000-0005-0000-0000-0000418E0000}"/>
    <cellStyle name="표준 9 2 6" xfId="36418" xr:uid="{00000000-0005-0000-0000-0000428E0000}"/>
    <cellStyle name="표준 9 2 6 2" xfId="36419" xr:uid="{00000000-0005-0000-0000-0000438E0000}"/>
    <cellStyle name="표준 9 2 6 2 2" xfId="36420" xr:uid="{00000000-0005-0000-0000-0000448E0000}"/>
    <cellStyle name="표준 9 2 6 3" xfId="36421" xr:uid="{00000000-0005-0000-0000-0000458E0000}"/>
    <cellStyle name="표준 9 2 7" xfId="36422" xr:uid="{00000000-0005-0000-0000-0000468E0000}"/>
    <cellStyle name="표준 9 2 7 2" xfId="36423" xr:uid="{00000000-0005-0000-0000-0000478E0000}"/>
    <cellStyle name="표준 9 2 7 2 2" xfId="36424" xr:uid="{00000000-0005-0000-0000-0000488E0000}"/>
    <cellStyle name="표준 9 2 7 3" xfId="36425" xr:uid="{00000000-0005-0000-0000-0000498E0000}"/>
    <cellStyle name="표준 9 2 8" xfId="36426" xr:uid="{00000000-0005-0000-0000-00004A8E0000}"/>
    <cellStyle name="표준 9 2 8 2" xfId="36427" xr:uid="{00000000-0005-0000-0000-00004B8E0000}"/>
    <cellStyle name="표준 9 2 8 2 2" xfId="36428" xr:uid="{00000000-0005-0000-0000-00004C8E0000}"/>
    <cellStyle name="표준 9 2 8 3" xfId="36429" xr:uid="{00000000-0005-0000-0000-00004D8E0000}"/>
    <cellStyle name="표준 9 2 9" xfId="36430" xr:uid="{00000000-0005-0000-0000-00004E8E0000}"/>
    <cellStyle name="표준 9 2 9 2" xfId="36431" xr:uid="{00000000-0005-0000-0000-00004F8E0000}"/>
    <cellStyle name="표준 9 3" xfId="36432" xr:uid="{00000000-0005-0000-0000-0000508E0000}"/>
    <cellStyle name="표준 9 3 10" xfId="36433" xr:uid="{00000000-0005-0000-0000-0000518E0000}"/>
    <cellStyle name="표준 9 3 11" xfId="36434" xr:uid="{00000000-0005-0000-0000-0000528E0000}"/>
    <cellStyle name="표준 9 3 2" xfId="36435" xr:uid="{00000000-0005-0000-0000-0000538E0000}"/>
    <cellStyle name="표준 9 3 2 2" xfId="36436" xr:uid="{00000000-0005-0000-0000-0000548E0000}"/>
    <cellStyle name="표준 9 3 2 2 2" xfId="36437" xr:uid="{00000000-0005-0000-0000-0000558E0000}"/>
    <cellStyle name="표준 9 3 2 2 2 2" xfId="36438" xr:uid="{00000000-0005-0000-0000-0000568E0000}"/>
    <cellStyle name="표준 9 3 2 2 2 2 2" xfId="36439" xr:uid="{00000000-0005-0000-0000-0000578E0000}"/>
    <cellStyle name="표준 9 3 2 2 2 3" xfId="36440" xr:uid="{00000000-0005-0000-0000-0000588E0000}"/>
    <cellStyle name="표준 9 3 2 2 3" xfId="36441" xr:uid="{00000000-0005-0000-0000-0000598E0000}"/>
    <cellStyle name="표준 9 3 2 2 3 2" xfId="36442" xr:uid="{00000000-0005-0000-0000-00005A8E0000}"/>
    <cellStyle name="표준 9 3 2 2 3 2 2" xfId="36443" xr:uid="{00000000-0005-0000-0000-00005B8E0000}"/>
    <cellStyle name="표준 9 3 2 2 3 3" xfId="36444" xr:uid="{00000000-0005-0000-0000-00005C8E0000}"/>
    <cellStyle name="표준 9 3 2 2 4" xfId="36445" xr:uid="{00000000-0005-0000-0000-00005D8E0000}"/>
    <cellStyle name="표준 9 3 2 2 4 2" xfId="36446" xr:uid="{00000000-0005-0000-0000-00005E8E0000}"/>
    <cellStyle name="표준 9 3 2 2 4 2 2" xfId="36447" xr:uid="{00000000-0005-0000-0000-00005F8E0000}"/>
    <cellStyle name="표준 9 3 2 2 4 3" xfId="36448" xr:uid="{00000000-0005-0000-0000-0000608E0000}"/>
    <cellStyle name="표준 9 3 2 2 5" xfId="36449" xr:uid="{00000000-0005-0000-0000-0000618E0000}"/>
    <cellStyle name="표준 9 3 2 2 5 2" xfId="36450" xr:uid="{00000000-0005-0000-0000-0000628E0000}"/>
    <cellStyle name="표준 9 3 2 2 6" xfId="36451" xr:uid="{00000000-0005-0000-0000-0000638E0000}"/>
    <cellStyle name="표준 9 3 2 3" xfId="36452" xr:uid="{00000000-0005-0000-0000-0000648E0000}"/>
    <cellStyle name="표준 9 3 2 3 2" xfId="36453" xr:uid="{00000000-0005-0000-0000-0000658E0000}"/>
    <cellStyle name="표준 9 3 2 3 2 2" xfId="36454" xr:uid="{00000000-0005-0000-0000-0000668E0000}"/>
    <cellStyle name="표준 9 3 2 3 3" xfId="36455" xr:uid="{00000000-0005-0000-0000-0000678E0000}"/>
    <cellStyle name="표준 9 3 2 4" xfId="36456" xr:uid="{00000000-0005-0000-0000-0000688E0000}"/>
    <cellStyle name="표준 9 3 2 4 2" xfId="36457" xr:uid="{00000000-0005-0000-0000-0000698E0000}"/>
    <cellStyle name="표준 9 3 2 4 2 2" xfId="36458" xr:uid="{00000000-0005-0000-0000-00006A8E0000}"/>
    <cellStyle name="표준 9 3 2 4 3" xfId="36459" xr:uid="{00000000-0005-0000-0000-00006B8E0000}"/>
    <cellStyle name="표준 9 3 2 5" xfId="36460" xr:uid="{00000000-0005-0000-0000-00006C8E0000}"/>
    <cellStyle name="표준 9 3 2 5 2" xfId="36461" xr:uid="{00000000-0005-0000-0000-00006D8E0000}"/>
    <cellStyle name="표준 9 3 2 5 2 2" xfId="36462" xr:uid="{00000000-0005-0000-0000-00006E8E0000}"/>
    <cellStyle name="표준 9 3 2 5 3" xfId="36463" xr:uid="{00000000-0005-0000-0000-00006F8E0000}"/>
    <cellStyle name="표준 9 3 2 6" xfId="36464" xr:uid="{00000000-0005-0000-0000-0000708E0000}"/>
    <cellStyle name="표준 9 3 2 6 2" xfId="36465" xr:uid="{00000000-0005-0000-0000-0000718E0000}"/>
    <cellStyle name="표준 9 3 2 6 2 2" xfId="36466" xr:uid="{00000000-0005-0000-0000-0000728E0000}"/>
    <cellStyle name="표준 9 3 2 6 3" xfId="36467" xr:uid="{00000000-0005-0000-0000-0000738E0000}"/>
    <cellStyle name="표준 9 3 2 7" xfId="36468" xr:uid="{00000000-0005-0000-0000-0000748E0000}"/>
    <cellStyle name="표준 9 3 2 7 2" xfId="36469" xr:uid="{00000000-0005-0000-0000-0000758E0000}"/>
    <cellStyle name="표준 9 3 2 8" xfId="36470" xr:uid="{00000000-0005-0000-0000-0000768E0000}"/>
    <cellStyle name="표준 9 3 2 9" xfId="36471" xr:uid="{00000000-0005-0000-0000-0000778E0000}"/>
    <cellStyle name="표준 9 3 3" xfId="36472" xr:uid="{00000000-0005-0000-0000-0000788E0000}"/>
    <cellStyle name="표준 9 3 3 2" xfId="36473" xr:uid="{00000000-0005-0000-0000-0000798E0000}"/>
    <cellStyle name="표준 9 3 3 2 2" xfId="36474" xr:uid="{00000000-0005-0000-0000-00007A8E0000}"/>
    <cellStyle name="표준 9 3 3 2 2 2" xfId="36475" xr:uid="{00000000-0005-0000-0000-00007B8E0000}"/>
    <cellStyle name="표준 9 3 3 2 3" xfId="36476" xr:uid="{00000000-0005-0000-0000-00007C8E0000}"/>
    <cellStyle name="표준 9 3 3 3" xfId="36477" xr:uid="{00000000-0005-0000-0000-00007D8E0000}"/>
    <cellStyle name="표준 9 3 3 3 2" xfId="36478" xr:uid="{00000000-0005-0000-0000-00007E8E0000}"/>
    <cellStyle name="표준 9 3 3 3 2 2" xfId="36479" xr:uid="{00000000-0005-0000-0000-00007F8E0000}"/>
    <cellStyle name="표준 9 3 3 3 3" xfId="36480" xr:uid="{00000000-0005-0000-0000-0000808E0000}"/>
    <cellStyle name="표준 9 3 3 4" xfId="36481" xr:uid="{00000000-0005-0000-0000-0000818E0000}"/>
    <cellStyle name="표준 9 3 3 4 2" xfId="36482" xr:uid="{00000000-0005-0000-0000-0000828E0000}"/>
    <cellStyle name="표준 9 3 3 4 2 2" xfId="36483" xr:uid="{00000000-0005-0000-0000-0000838E0000}"/>
    <cellStyle name="표준 9 3 3 4 3" xfId="36484" xr:uid="{00000000-0005-0000-0000-0000848E0000}"/>
    <cellStyle name="표준 9 3 3 5" xfId="36485" xr:uid="{00000000-0005-0000-0000-0000858E0000}"/>
    <cellStyle name="표준 9 3 3 5 2" xfId="36486" xr:uid="{00000000-0005-0000-0000-0000868E0000}"/>
    <cellStyle name="표준 9 3 3 6" xfId="36487" xr:uid="{00000000-0005-0000-0000-0000878E0000}"/>
    <cellStyle name="표준 9 3 4" xfId="36488" xr:uid="{00000000-0005-0000-0000-0000888E0000}"/>
    <cellStyle name="표준 9 3 4 2" xfId="36489" xr:uid="{00000000-0005-0000-0000-0000898E0000}"/>
    <cellStyle name="표준 9 3 4 2 2" xfId="36490" xr:uid="{00000000-0005-0000-0000-00008A8E0000}"/>
    <cellStyle name="표준 9 3 4 2 2 2" xfId="36491" xr:uid="{00000000-0005-0000-0000-00008B8E0000}"/>
    <cellStyle name="표준 9 3 4 2 3" xfId="36492" xr:uid="{00000000-0005-0000-0000-00008C8E0000}"/>
    <cellStyle name="표준 9 3 4 3" xfId="36493" xr:uid="{00000000-0005-0000-0000-00008D8E0000}"/>
    <cellStyle name="표준 9 3 4 3 2" xfId="36494" xr:uid="{00000000-0005-0000-0000-00008E8E0000}"/>
    <cellStyle name="표준 9 3 4 3 2 2" xfId="36495" xr:uid="{00000000-0005-0000-0000-00008F8E0000}"/>
    <cellStyle name="표준 9 3 4 3 3" xfId="36496" xr:uid="{00000000-0005-0000-0000-0000908E0000}"/>
    <cellStyle name="표준 9 3 4 4" xfId="36497" xr:uid="{00000000-0005-0000-0000-0000918E0000}"/>
    <cellStyle name="표준 9 3 4 4 2" xfId="36498" xr:uid="{00000000-0005-0000-0000-0000928E0000}"/>
    <cellStyle name="표준 9 3 4 4 2 2" xfId="36499" xr:uid="{00000000-0005-0000-0000-0000938E0000}"/>
    <cellStyle name="표준 9 3 4 4 3" xfId="36500" xr:uid="{00000000-0005-0000-0000-0000948E0000}"/>
    <cellStyle name="표준 9 3 4 5" xfId="36501" xr:uid="{00000000-0005-0000-0000-0000958E0000}"/>
    <cellStyle name="표준 9 3 4 5 2" xfId="36502" xr:uid="{00000000-0005-0000-0000-0000968E0000}"/>
    <cellStyle name="표준 9 3 4 6" xfId="36503" xr:uid="{00000000-0005-0000-0000-0000978E0000}"/>
    <cellStyle name="표준 9 3 5" xfId="36504" xr:uid="{00000000-0005-0000-0000-0000988E0000}"/>
    <cellStyle name="표준 9 3 5 2" xfId="36505" xr:uid="{00000000-0005-0000-0000-0000998E0000}"/>
    <cellStyle name="표준 9 3 5 2 2" xfId="36506" xr:uid="{00000000-0005-0000-0000-00009A8E0000}"/>
    <cellStyle name="표준 9 3 5 3" xfId="36507" xr:uid="{00000000-0005-0000-0000-00009B8E0000}"/>
    <cellStyle name="표준 9 3 6" xfId="36508" xr:uid="{00000000-0005-0000-0000-00009C8E0000}"/>
    <cellStyle name="표준 9 3 6 2" xfId="36509" xr:uid="{00000000-0005-0000-0000-00009D8E0000}"/>
    <cellStyle name="표준 9 3 6 2 2" xfId="36510" xr:uid="{00000000-0005-0000-0000-00009E8E0000}"/>
    <cellStyle name="표준 9 3 6 3" xfId="36511" xr:uid="{00000000-0005-0000-0000-00009F8E0000}"/>
    <cellStyle name="표준 9 3 7" xfId="36512" xr:uid="{00000000-0005-0000-0000-0000A08E0000}"/>
    <cellStyle name="표준 9 3 7 2" xfId="36513" xr:uid="{00000000-0005-0000-0000-0000A18E0000}"/>
    <cellStyle name="표준 9 3 7 2 2" xfId="36514" xr:uid="{00000000-0005-0000-0000-0000A28E0000}"/>
    <cellStyle name="표준 9 3 7 3" xfId="36515" xr:uid="{00000000-0005-0000-0000-0000A38E0000}"/>
    <cellStyle name="표준 9 3 8" xfId="36516" xr:uid="{00000000-0005-0000-0000-0000A48E0000}"/>
    <cellStyle name="표준 9 3 8 2" xfId="36517" xr:uid="{00000000-0005-0000-0000-0000A58E0000}"/>
    <cellStyle name="표준 9 3 8 2 2" xfId="36518" xr:uid="{00000000-0005-0000-0000-0000A68E0000}"/>
    <cellStyle name="표준 9 3 8 3" xfId="36519" xr:uid="{00000000-0005-0000-0000-0000A78E0000}"/>
    <cellStyle name="표준 9 3 9" xfId="36520" xr:uid="{00000000-0005-0000-0000-0000A88E0000}"/>
    <cellStyle name="표준 9 3 9 2" xfId="36521" xr:uid="{00000000-0005-0000-0000-0000A98E0000}"/>
    <cellStyle name="표준 9 4" xfId="36522" xr:uid="{00000000-0005-0000-0000-0000AA8E0000}"/>
    <cellStyle name="표준 9 4 10" xfId="36523" xr:uid="{00000000-0005-0000-0000-0000AB8E0000}"/>
    <cellStyle name="표준 9 4 2" xfId="36524" xr:uid="{00000000-0005-0000-0000-0000AC8E0000}"/>
    <cellStyle name="표준 9 4 2 2" xfId="36525" xr:uid="{00000000-0005-0000-0000-0000AD8E0000}"/>
    <cellStyle name="표준 9 4 2 2 2" xfId="36526" xr:uid="{00000000-0005-0000-0000-0000AE8E0000}"/>
    <cellStyle name="표준 9 4 2 2 2 2" xfId="36527" xr:uid="{00000000-0005-0000-0000-0000AF8E0000}"/>
    <cellStyle name="표준 9 4 2 2 2 2 2" xfId="36528" xr:uid="{00000000-0005-0000-0000-0000B08E0000}"/>
    <cellStyle name="표준 9 4 2 2 2 3" xfId="36529" xr:uid="{00000000-0005-0000-0000-0000B18E0000}"/>
    <cellStyle name="표준 9 4 2 2 3" xfId="36530" xr:uid="{00000000-0005-0000-0000-0000B28E0000}"/>
    <cellStyle name="표준 9 4 2 2 3 2" xfId="36531" xr:uid="{00000000-0005-0000-0000-0000B38E0000}"/>
    <cellStyle name="표준 9 4 2 2 3 2 2" xfId="36532" xr:uid="{00000000-0005-0000-0000-0000B48E0000}"/>
    <cellStyle name="표준 9 4 2 2 3 3" xfId="36533" xr:uid="{00000000-0005-0000-0000-0000B58E0000}"/>
    <cellStyle name="표준 9 4 2 2 4" xfId="36534" xr:uid="{00000000-0005-0000-0000-0000B68E0000}"/>
    <cellStyle name="표준 9 4 2 2 4 2" xfId="36535" xr:uid="{00000000-0005-0000-0000-0000B78E0000}"/>
    <cellStyle name="표준 9 4 2 2 4 2 2" xfId="36536" xr:uid="{00000000-0005-0000-0000-0000B88E0000}"/>
    <cellStyle name="표준 9 4 2 2 4 3" xfId="36537" xr:uid="{00000000-0005-0000-0000-0000B98E0000}"/>
    <cellStyle name="표준 9 4 2 2 5" xfId="36538" xr:uid="{00000000-0005-0000-0000-0000BA8E0000}"/>
    <cellStyle name="표준 9 4 2 2 5 2" xfId="36539" xr:uid="{00000000-0005-0000-0000-0000BB8E0000}"/>
    <cellStyle name="표준 9 4 2 2 6" xfId="36540" xr:uid="{00000000-0005-0000-0000-0000BC8E0000}"/>
    <cellStyle name="표준 9 4 2 3" xfId="36541" xr:uid="{00000000-0005-0000-0000-0000BD8E0000}"/>
    <cellStyle name="표준 9 4 2 3 2" xfId="36542" xr:uid="{00000000-0005-0000-0000-0000BE8E0000}"/>
    <cellStyle name="표준 9 4 2 3 2 2" xfId="36543" xr:uid="{00000000-0005-0000-0000-0000BF8E0000}"/>
    <cellStyle name="표준 9 4 2 3 3" xfId="36544" xr:uid="{00000000-0005-0000-0000-0000C08E0000}"/>
    <cellStyle name="표준 9 4 2 4" xfId="36545" xr:uid="{00000000-0005-0000-0000-0000C18E0000}"/>
    <cellStyle name="표준 9 4 2 4 2" xfId="36546" xr:uid="{00000000-0005-0000-0000-0000C28E0000}"/>
    <cellStyle name="표준 9 4 2 4 2 2" xfId="36547" xr:uid="{00000000-0005-0000-0000-0000C38E0000}"/>
    <cellStyle name="표준 9 4 2 4 3" xfId="36548" xr:uid="{00000000-0005-0000-0000-0000C48E0000}"/>
    <cellStyle name="표준 9 4 2 5" xfId="36549" xr:uid="{00000000-0005-0000-0000-0000C58E0000}"/>
    <cellStyle name="표준 9 4 2 5 2" xfId="36550" xr:uid="{00000000-0005-0000-0000-0000C68E0000}"/>
    <cellStyle name="표준 9 4 2 5 2 2" xfId="36551" xr:uid="{00000000-0005-0000-0000-0000C78E0000}"/>
    <cellStyle name="표준 9 4 2 5 3" xfId="36552" xr:uid="{00000000-0005-0000-0000-0000C88E0000}"/>
    <cellStyle name="표준 9 4 2 6" xfId="36553" xr:uid="{00000000-0005-0000-0000-0000C98E0000}"/>
    <cellStyle name="표준 9 4 2 6 2" xfId="36554" xr:uid="{00000000-0005-0000-0000-0000CA8E0000}"/>
    <cellStyle name="표준 9 4 2 7" xfId="36555" xr:uid="{00000000-0005-0000-0000-0000CB8E0000}"/>
    <cellStyle name="표준 9 4 2 8" xfId="36556" xr:uid="{00000000-0005-0000-0000-0000CC8E0000}"/>
    <cellStyle name="표준 9 4 3" xfId="36557" xr:uid="{00000000-0005-0000-0000-0000CD8E0000}"/>
    <cellStyle name="표준 9 4 3 2" xfId="36558" xr:uid="{00000000-0005-0000-0000-0000CE8E0000}"/>
    <cellStyle name="표준 9 4 3 2 2" xfId="36559" xr:uid="{00000000-0005-0000-0000-0000CF8E0000}"/>
    <cellStyle name="표준 9 4 3 2 2 2" xfId="36560" xr:uid="{00000000-0005-0000-0000-0000D08E0000}"/>
    <cellStyle name="표준 9 4 3 2 3" xfId="36561" xr:uid="{00000000-0005-0000-0000-0000D18E0000}"/>
    <cellStyle name="표준 9 4 3 3" xfId="36562" xr:uid="{00000000-0005-0000-0000-0000D28E0000}"/>
    <cellStyle name="표준 9 4 3 3 2" xfId="36563" xr:uid="{00000000-0005-0000-0000-0000D38E0000}"/>
    <cellStyle name="표준 9 4 3 3 2 2" xfId="36564" xr:uid="{00000000-0005-0000-0000-0000D48E0000}"/>
    <cellStyle name="표준 9 4 3 3 3" xfId="36565" xr:uid="{00000000-0005-0000-0000-0000D58E0000}"/>
    <cellStyle name="표준 9 4 3 4" xfId="36566" xr:uid="{00000000-0005-0000-0000-0000D68E0000}"/>
    <cellStyle name="표준 9 4 3 4 2" xfId="36567" xr:uid="{00000000-0005-0000-0000-0000D78E0000}"/>
    <cellStyle name="표준 9 4 3 4 2 2" xfId="36568" xr:uid="{00000000-0005-0000-0000-0000D88E0000}"/>
    <cellStyle name="표준 9 4 3 4 3" xfId="36569" xr:uid="{00000000-0005-0000-0000-0000D98E0000}"/>
    <cellStyle name="표준 9 4 3 5" xfId="36570" xr:uid="{00000000-0005-0000-0000-0000DA8E0000}"/>
    <cellStyle name="표준 9 4 3 5 2" xfId="36571" xr:uid="{00000000-0005-0000-0000-0000DB8E0000}"/>
    <cellStyle name="표준 9 4 3 6" xfId="36572" xr:uid="{00000000-0005-0000-0000-0000DC8E0000}"/>
    <cellStyle name="표준 9 4 4" xfId="36573" xr:uid="{00000000-0005-0000-0000-0000DD8E0000}"/>
    <cellStyle name="표준 9 4 4 2" xfId="36574" xr:uid="{00000000-0005-0000-0000-0000DE8E0000}"/>
    <cellStyle name="표준 9 4 4 2 2" xfId="36575" xr:uid="{00000000-0005-0000-0000-0000DF8E0000}"/>
    <cellStyle name="표준 9 4 4 3" xfId="36576" xr:uid="{00000000-0005-0000-0000-0000E08E0000}"/>
    <cellStyle name="표준 9 4 5" xfId="36577" xr:uid="{00000000-0005-0000-0000-0000E18E0000}"/>
    <cellStyle name="표준 9 4 5 2" xfId="36578" xr:uid="{00000000-0005-0000-0000-0000E28E0000}"/>
    <cellStyle name="표준 9 4 5 2 2" xfId="36579" xr:uid="{00000000-0005-0000-0000-0000E38E0000}"/>
    <cellStyle name="표준 9 4 5 3" xfId="36580" xr:uid="{00000000-0005-0000-0000-0000E48E0000}"/>
    <cellStyle name="표준 9 4 6" xfId="36581" xr:uid="{00000000-0005-0000-0000-0000E58E0000}"/>
    <cellStyle name="표준 9 4 6 2" xfId="36582" xr:uid="{00000000-0005-0000-0000-0000E68E0000}"/>
    <cellStyle name="표준 9 4 6 2 2" xfId="36583" xr:uid="{00000000-0005-0000-0000-0000E78E0000}"/>
    <cellStyle name="표준 9 4 6 3" xfId="36584" xr:uid="{00000000-0005-0000-0000-0000E88E0000}"/>
    <cellStyle name="표준 9 4 7" xfId="36585" xr:uid="{00000000-0005-0000-0000-0000E98E0000}"/>
    <cellStyle name="표준 9 4 7 2" xfId="36586" xr:uid="{00000000-0005-0000-0000-0000EA8E0000}"/>
    <cellStyle name="표준 9 4 7 2 2" xfId="36587" xr:uid="{00000000-0005-0000-0000-0000EB8E0000}"/>
    <cellStyle name="표준 9 4 7 3" xfId="36588" xr:uid="{00000000-0005-0000-0000-0000EC8E0000}"/>
    <cellStyle name="표준 9 4 8" xfId="36589" xr:uid="{00000000-0005-0000-0000-0000ED8E0000}"/>
    <cellStyle name="표준 9 4 8 2" xfId="36590" xr:uid="{00000000-0005-0000-0000-0000EE8E0000}"/>
    <cellStyle name="표준 9 4 9" xfId="36591" xr:uid="{00000000-0005-0000-0000-0000EF8E0000}"/>
    <cellStyle name="표준 9 5" xfId="36592" xr:uid="{00000000-0005-0000-0000-0000F08E0000}"/>
    <cellStyle name="표준 9 5 2" xfId="36593" xr:uid="{00000000-0005-0000-0000-0000F18E0000}"/>
    <cellStyle name="표준 9 5 2 2" xfId="36594" xr:uid="{00000000-0005-0000-0000-0000F28E0000}"/>
    <cellStyle name="표준 9 5 2 2 2" xfId="36595" xr:uid="{00000000-0005-0000-0000-0000F38E0000}"/>
    <cellStyle name="표준 9 5 2 2 2 2" xfId="36596" xr:uid="{00000000-0005-0000-0000-0000F48E0000}"/>
    <cellStyle name="표준 9 5 2 2 3" xfId="36597" xr:uid="{00000000-0005-0000-0000-0000F58E0000}"/>
    <cellStyle name="표준 9 5 2 3" xfId="36598" xr:uid="{00000000-0005-0000-0000-0000F68E0000}"/>
    <cellStyle name="표준 9 5 2 3 2" xfId="36599" xr:uid="{00000000-0005-0000-0000-0000F78E0000}"/>
    <cellStyle name="표준 9 5 2 3 2 2" xfId="36600" xr:uid="{00000000-0005-0000-0000-0000F88E0000}"/>
    <cellStyle name="표준 9 5 2 3 3" xfId="36601" xr:uid="{00000000-0005-0000-0000-0000F98E0000}"/>
    <cellStyle name="표준 9 5 2 4" xfId="36602" xr:uid="{00000000-0005-0000-0000-0000FA8E0000}"/>
    <cellStyle name="표준 9 5 2 4 2" xfId="36603" xr:uid="{00000000-0005-0000-0000-0000FB8E0000}"/>
    <cellStyle name="표준 9 5 2 4 2 2" xfId="36604" xr:uid="{00000000-0005-0000-0000-0000FC8E0000}"/>
    <cellStyle name="표준 9 5 2 4 3" xfId="36605" xr:uid="{00000000-0005-0000-0000-0000FD8E0000}"/>
    <cellStyle name="표준 9 5 2 5" xfId="36606" xr:uid="{00000000-0005-0000-0000-0000FE8E0000}"/>
    <cellStyle name="표준 9 5 2 5 2" xfId="36607" xr:uid="{00000000-0005-0000-0000-0000FF8E0000}"/>
    <cellStyle name="표준 9 5 2 6" xfId="36608" xr:uid="{00000000-0005-0000-0000-0000008F0000}"/>
    <cellStyle name="표준 9 5 3" xfId="36609" xr:uid="{00000000-0005-0000-0000-0000018F0000}"/>
    <cellStyle name="표준 9 5 3 2" xfId="36610" xr:uid="{00000000-0005-0000-0000-0000028F0000}"/>
    <cellStyle name="표준 9 5 3 2 2" xfId="36611" xr:uid="{00000000-0005-0000-0000-0000038F0000}"/>
    <cellStyle name="표준 9 5 3 3" xfId="36612" xr:uid="{00000000-0005-0000-0000-0000048F0000}"/>
    <cellStyle name="표준 9 5 4" xfId="36613" xr:uid="{00000000-0005-0000-0000-0000058F0000}"/>
    <cellStyle name="표준 9 5 4 2" xfId="36614" xr:uid="{00000000-0005-0000-0000-0000068F0000}"/>
    <cellStyle name="표준 9 5 4 2 2" xfId="36615" xr:uid="{00000000-0005-0000-0000-0000078F0000}"/>
    <cellStyle name="표준 9 5 4 3" xfId="36616" xr:uid="{00000000-0005-0000-0000-0000088F0000}"/>
    <cellStyle name="표준 9 5 5" xfId="36617" xr:uid="{00000000-0005-0000-0000-0000098F0000}"/>
    <cellStyle name="표준 9 5 5 2" xfId="36618" xr:uid="{00000000-0005-0000-0000-00000A8F0000}"/>
    <cellStyle name="표준 9 5 5 2 2" xfId="36619" xr:uid="{00000000-0005-0000-0000-00000B8F0000}"/>
    <cellStyle name="표준 9 5 5 3" xfId="36620" xr:uid="{00000000-0005-0000-0000-00000C8F0000}"/>
    <cellStyle name="표준 9 5 6" xfId="36621" xr:uid="{00000000-0005-0000-0000-00000D8F0000}"/>
    <cellStyle name="표준 9 5 6 2" xfId="36622" xr:uid="{00000000-0005-0000-0000-00000E8F0000}"/>
    <cellStyle name="표준 9 5 7" xfId="36623" xr:uid="{00000000-0005-0000-0000-00000F8F0000}"/>
    <cellStyle name="표준 9 5 8" xfId="36624" xr:uid="{00000000-0005-0000-0000-0000108F0000}"/>
    <cellStyle name="표준 9 6" xfId="36625" xr:uid="{00000000-0005-0000-0000-0000118F0000}"/>
    <cellStyle name="표준 9 6 2" xfId="36626" xr:uid="{00000000-0005-0000-0000-0000128F0000}"/>
    <cellStyle name="표준 9 6 2 2" xfId="36627" xr:uid="{00000000-0005-0000-0000-0000138F0000}"/>
    <cellStyle name="표준 9 6 2 2 2" xfId="36628" xr:uid="{00000000-0005-0000-0000-0000148F0000}"/>
    <cellStyle name="표준 9 6 2 3" xfId="36629" xr:uid="{00000000-0005-0000-0000-0000158F0000}"/>
    <cellStyle name="표준 9 6 3" xfId="36630" xr:uid="{00000000-0005-0000-0000-0000168F0000}"/>
    <cellStyle name="표준 9 6 3 2" xfId="36631" xr:uid="{00000000-0005-0000-0000-0000178F0000}"/>
    <cellStyle name="표준 9 6 3 2 2" xfId="36632" xr:uid="{00000000-0005-0000-0000-0000188F0000}"/>
    <cellStyle name="표준 9 6 3 3" xfId="36633" xr:uid="{00000000-0005-0000-0000-0000198F0000}"/>
    <cellStyle name="표준 9 6 4" xfId="36634" xr:uid="{00000000-0005-0000-0000-00001A8F0000}"/>
    <cellStyle name="표준 9 6 4 2" xfId="36635" xr:uid="{00000000-0005-0000-0000-00001B8F0000}"/>
    <cellStyle name="표준 9 6 4 2 2" xfId="36636" xr:uid="{00000000-0005-0000-0000-00001C8F0000}"/>
    <cellStyle name="표준 9 6 4 3" xfId="36637" xr:uid="{00000000-0005-0000-0000-00001D8F0000}"/>
    <cellStyle name="표준 9 6 5" xfId="36638" xr:uid="{00000000-0005-0000-0000-00001E8F0000}"/>
    <cellStyle name="표준 9 6 5 2" xfId="36639" xr:uid="{00000000-0005-0000-0000-00001F8F0000}"/>
    <cellStyle name="표준 9 6 6" xfId="36640" xr:uid="{00000000-0005-0000-0000-0000208F0000}"/>
    <cellStyle name="표준 9 7" xfId="36641" xr:uid="{00000000-0005-0000-0000-0000218F0000}"/>
    <cellStyle name="표준 9 7 2" xfId="36642" xr:uid="{00000000-0005-0000-0000-0000228F0000}"/>
    <cellStyle name="표준 9 7 2 2" xfId="36643" xr:uid="{00000000-0005-0000-0000-0000238F0000}"/>
    <cellStyle name="표준 9 7 2 2 2" xfId="36644" xr:uid="{00000000-0005-0000-0000-0000248F0000}"/>
    <cellStyle name="표준 9 7 2 3" xfId="36645" xr:uid="{00000000-0005-0000-0000-0000258F0000}"/>
    <cellStyle name="표준 9 7 3" xfId="36646" xr:uid="{00000000-0005-0000-0000-0000268F0000}"/>
    <cellStyle name="표준 9 7 3 2" xfId="36647" xr:uid="{00000000-0005-0000-0000-0000278F0000}"/>
    <cellStyle name="표준 9 7 3 2 2" xfId="36648" xr:uid="{00000000-0005-0000-0000-0000288F0000}"/>
    <cellStyle name="표준 9 7 3 3" xfId="36649" xr:uid="{00000000-0005-0000-0000-0000298F0000}"/>
    <cellStyle name="표준 9 7 4" xfId="36650" xr:uid="{00000000-0005-0000-0000-00002A8F0000}"/>
    <cellStyle name="표준 9 7 4 2" xfId="36651" xr:uid="{00000000-0005-0000-0000-00002B8F0000}"/>
    <cellStyle name="표준 9 7 4 2 2" xfId="36652" xr:uid="{00000000-0005-0000-0000-00002C8F0000}"/>
    <cellStyle name="표준 9 7 4 3" xfId="36653" xr:uid="{00000000-0005-0000-0000-00002D8F0000}"/>
    <cellStyle name="표준 9 7 5" xfId="36654" xr:uid="{00000000-0005-0000-0000-00002E8F0000}"/>
    <cellStyle name="표준 9 7 5 2" xfId="36655" xr:uid="{00000000-0005-0000-0000-00002F8F0000}"/>
    <cellStyle name="표준 9 7 6" xfId="36656" xr:uid="{00000000-0005-0000-0000-0000308F0000}"/>
    <cellStyle name="표준 9 8" xfId="36657" xr:uid="{00000000-0005-0000-0000-0000318F0000}"/>
    <cellStyle name="표준 9 8 2" xfId="36658" xr:uid="{00000000-0005-0000-0000-0000328F0000}"/>
    <cellStyle name="표준 9 8 2 2" xfId="36659" xr:uid="{00000000-0005-0000-0000-0000338F0000}"/>
    <cellStyle name="표준 9 8 3" xfId="36660" xr:uid="{00000000-0005-0000-0000-0000348F0000}"/>
    <cellStyle name="표준 9 9" xfId="36661" xr:uid="{00000000-0005-0000-0000-0000358F0000}"/>
    <cellStyle name="표준 9 9 2" xfId="36662" xr:uid="{00000000-0005-0000-0000-0000368F0000}"/>
    <cellStyle name="표준 9 9 2 2" xfId="36663" xr:uid="{00000000-0005-0000-0000-0000378F0000}"/>
    <cellStyle name="표준 9 9 3" xfId="36664" xr:uid="{00000000-0005-0000-0000-0000388F0000}"/>
    <cellStyle name="하이퍼링크" xfId="36667" builtinId="8"/>
    <cellStyle name="하이퍼링크 2" xfId="36665" xr:uid="{00000000-0005-0000-0000-0000398F0000}"/>
    <cellStyle name="하이퍼링크 3" xfId="36666" xr:uid="{00000000-0005-0000-0000-00003A8F0000}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charset val="129"/>
        <scheme val="minor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1"/>
      <tableStyleElement type="headerRow" dxfId="90"/>
    </tableStyle>
  </tableStyles>
  <colors>
    <mruColors>
      <color rgb="FFFFF681"/>
      <color rgb="FFD9D9D9"/>
      <color rgb="FFDAE9F8"/>
      <color rgb="FFCFB6F0"/>
      <color rgb="FF053343"/>
      <color rgb="FFDAF2D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item_material_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칼럼명세"/>
      <sheetName val="item_material_base"/>
      <sheetName val="#서브타입"/>
      <sheetName val="#무게관련"/>
    </sheetNames>
    <sheetDataSet>
      <sheetData sheetId="0">
        <row r="1">
          <cell r="F1" t="str">
            <v>각 아이템 타입 별 서브타입 현황 참조 링크</v>
          </cell>
        </row>
        <row r="2">
          <cell r="F2" t="str">
            <v>아이템 타입</v>
          </cell>
          <cell r="H2" t="str">
            <v>창고 보관 여부</v>
          </cell>
          <cell r="I2" t="str">
            <v>인벤토리 정렬 순서</v>
          </cell>
          <cell r="J2" t="str">
            <v>기본무게</v>
          </cell>
          <cell r="K2" t="str">
            <v>등급무게</v>
          </cell>
        </row>
        <row r="3">
          <cell r="F3">
            <v>30</v>
          </cell>
          <cell r="H3">
            <v>1</v>
          </cell>
          <cell r="I3">
            <v>1201</v>
          </cell>
          <cell r="J3">
            <v>1</v>
          </cell>
          <cell r="K3" t="str">
            <v>O</v>
          </cell>
        </row>
        <row r="4">
          <cell r="F4">
            <v>31</v>
          </cell>
          <cell r="H4">
            <v>1</v>
          </cell>
          <cell r="I4">
            <v>1202</v>
          </cell>
          <cell r="J4">
            <v>5</v>
          </cell>
          <cell r="K4" t="str">
            <v>O</v>
          </cell>
        </row>
        <row r="5">
          <cell r="F5">
            <v>32</v>
          </cell>
          <cell r="H5">
            <v>1</v>
          </cell>
          <cell r="I5">
            <v>1203</v>
          </cell>
          <cell r="J5">
            <v>10</v>
          </cell>
          <cell r="K5" t="str">
            <v>X</v>
          </cell>
        </row>
        <row r="6">
          <cell r="F6">
            <v>33</v>
          </cell>
          <cell r="H6">
            <v>1</v>
          </cell>
          <cell r="I6">
            <v>1302</v>
          </cell>
          <cell r="J6">
            <v>0</v>
          </cell>
          <cell r="K6" t="str">
            <v>X</v>
          </cell>
        </row>
        <row r="7">
          <cell r="F7">
            <v>34</v>
          </cell>
          <cell r="H7">
            <v>1</v>
          </cell>
          <cell r="I7">
            <v>10000</v>
          </cell>
          <cell r="J7">
            <v>0.01</v>
          </cell>
          <cell r="K7" t="str">
            <v>X</v>
          </cell>
        </row>
        <row r="8">
          <cell r="F8">
            <v>35</v>
          </cell>
          <cell r="H8">
            <v>1</v>
          </cell>
          <cell r="I8">
            <v>1301</v>
          </cell>
          <cell r="J8">
            <v>0.01</v>
          </cell>
          <cell r="K8" t="str">
            <v>X</v>
          </cell>
        </row>
        <row r="9">
          <cell r="F9">
            <v>36</v>
          </cell>
          <cell r="H9">
            <v>0</v>
          </cell>
          <cell r="I9">
            <v>1101</v>
          </cell>
          <cell r="J9">
            <v>0.01</v>
          </cell>
          <cell r="K9" t="str">
            <v>X</v>
          </cell>
        </row>
        <row r="10">
          <cell r="F10">
            <v>37</v>
          </cell>
          <cell r="H10">
            <v>0</v>
          </cell>
          <cell r="I10">
            <v>10000</v>
          </cell>
          <cell r="J10">
            <v>0</v>
          </cell>
          <cell r="K10" t="str">
            <v>X</v>
          </cell>
        </row>
        <row r="11">
          <cell r="F11">
            <v>38</v>
          </cell>
          <cell r="H11">
            <v>0</v>
          </cell>
          <cell r="I11">
            <v>10000</v>
          </cell>
          <cell r="J11">
            <v>0</v>
          </cell>
          <cell r="K11" t="str">
            <v>X</v>
          </cell>
        </row>
        <row r="12">
          <cell r="F12">
            <v>39</v>
          </cell>
          <cell r="H12">
            <v>0</v>
          </cell>
          <cell r="I12">
            <v>10000</v>
          </cell>
          <cell r="J12">
            <v>0</v>
          </cell>
          <cell r="K12" t="str">
            <v>X</v>
          </cell>
        </row>
        <row r="13">
          <cell r="F13">
            <v>40</v>
          </cell>
          <cell r="H13">
            <v>0</v>
          </cell>
          <cell r="I13">
            <v>10000</v>
          </cell>
          <cell r="J13">
            <v>0</v>
          </cell>
          <cell r="K13" t="str">
            <v>X</v>
          </cell>
        </row>
        <row r="14">
          <cell r="F14">
            <v>41</v>
          </cell>
          <cell r="H14">
            <v>0</v>
          </cell>
          <cell r="I14">
            <v>10000</v>
          </cell>
          <cell r="J14">
            <v>0</v>
          </cell>
          <cell r="K14" t="str">
            <v>X</v>
          </cell>
        </row>
        <row r="15">
          <cell r="F15">
            <v>42</v>
          </cell>
          <cell r="H15">
            <v>0</v>
          </cell>
          <cell r="I15">
            <v>10000</v>
          </cell>
          <cell r="J15">
            <v>0</v>
          </cell>
          <cell r="K15" t="str">
            <v>X</v>
          </cell>
        </row>
        <row r="16">
          <cell r="F16">
            <v>43</v>
          </cell>
          <cell r="H16">
            <v>0</v>
          </cell>
          <cell r="I16">
            <v>10000</v>
          </cell>
          <cell r="J16">
            <v>0</v>
          </cell>
          <cell r="K16" t="str">
            <v>X</v>
          </cell>
        </row>
        <row r="17">
          <cell r="F17">
            <v>44</v>
          </cell>
          <cell r="H17">
            <v>1</v>
          </cell>
          <cell r="I17">
            <v>2000</v>
          </cell>
          <cell r="J17">
            <v>0.01</v>
          </cell>
          <cell r="K17" t="str">
            <v>X</v>
          </cell>
        </row>
        <row r="18">
          <cell r="F18">
            <v>45</v>
          </cell>
          <cell r="H18">
            <v>1</v>
          </cell>
          <cell r="I18">
            <v>10000</v>
          </cell>
          <cell r="J18">
            <v>0.01</v>
          </cell>
          <cell r="K18" t="str">
            <v>X</v>
          </cell>
        </row>
        <row r="19">
          <cell r="F19">
            <v>46</v>
          </cell>
          <cell r="H19">
            <v>1</v>
          </cell>
          <cell r="I19">
            <v>10000</v>
          </cell>
          <cell r="J19">
            <v>0</v>
          </cell>
          <cell r="K19" t="str">
            <v>X</v>
          </cell>
        </row>
        <row r="20">
          <cell r="F20">
            <v>47</v>
          </cell>
          <cell r="H20">
            <v>1</v>
          </cell>
          <cell r="I20">
            <v>10000</v>
          </cell>
          <cell r="J20">
            <v>0</v>
          </cell>
          <cell r="K20" t="str">
            <v>X</v>
          </cell>
        </row>
        <row r="21">
          <cell r="F21">
            <v>48</v>
          </cell>
          <cell r="H21">
            <v>1</v>
          </cell>
          <cell r="I21">
            <v>10000</v>
          </cell>
          <cell r="J21">
            <v>0</v>
          </cell>
          <cell r="K21" t="str">
            <v>X</v>
          </cell>
        </row>
        <row r="22">
          <cell r="F22">
            <v>49</v>
          </cell>
          <cell r="H22">
            <v>1</v>
          </cell>
          <cell r="I22">
            <v>1303</v>
          </cell>
          <cell r="J22">
            <v>0.01</v>
          </cell>
          <cell r="K22" t="str">
            <v>X</v>
          </cell>
        </row>
        <row r="23">
          <cell r="F23">
            <v>50</v>
          </cell>
          <cell r="H23">
            <v>1</v>
          </cell>
          <cell r="I23">
            <v>1304</v>
          </cell>
          <cell r="J23">
            <v>0.01</v>
          </cell>
          <cell r="K23" t="str">
            <v>X</v>
          </cell>
        </row>
        <row r="24">
          <cell r="F24">
            <v>51</v>
          </cell>
          <cell r="H24">
            <v>1</v>
          </cell>
          <cell r="I24">
            <v>1304</v>
          </cell>
          <cell r="J24">
            <v>0.01</v>
          </cell>
          <cell r="K24" t="str">
            <v>X</v>
          </cell>
        </row>
        <row r="25">
          <cell r="F25">
            <v>52</v>
          </cell>
          <cell r="H25">
            <v>1</v>
          </cell>
          <cell r="I25">
            <v>1001</v>
          </cell>
          <cell r="J25">
            <v>0.01</v>
          </cell>
          <cell r="K25" t="str">
            <v>X</v>
          </cell>
        </row>
        <row r="26">
          <cell r="F26">
            <v>53</v>
          </cell>
          <cell r="H26">
            <v>1</v>
          </cell>
          <cell r="I26">
            <v>1002</v>
          </cell>
          <cell r="J26">
            <v>0.01</v>
          </cell>
          <cell r="K26" t="str">
            <v>X</v>
          </cell>
        </row>
        <row r="27">
          <cell r="F27">
            <v>54</v>
          </cell>
          <cell r="H27">
            <v>1</v>
          </cell>
          <cell r="I27">
            <v>1003</v>
          </cell>
          <cell r="J27">
            <v>0.01</v>
          </cell>
          <cell r="K27" t="str">
            <v>X</v>
          </cell>
        </row>
        <row r="28">
          <cell r="F28">
            <v>55</v>
          </cell>
          <cell r="H28">
            <v>1</v>
          </cell>
          <cell r="I28">
            <v>1004</v>
          </cell>
          <cell r="J28">
            <v>0.01</v>
          </cell>
          <cell r="K28" t="str">
            <v>X</v>
          </cell>
        </row>
        <row r="29">
          <cell r="F29">
            <v>56</v>
          </cell>
          <cell r="H29">
            <v>1</v>
          </cell>
          <cell r="I29">
            <v>1005</v>
          </cell>
          <cell r="J29">
            <v>0.01</v>
          </cell>
          <cell r="K29" t="str">
            <v>X</v>
          </cell>
        </row>
        <row r="30">
          <cell r="F30">
            <v>57</v>
          </cell>
          <cell r="H30">
            <v>1</v>
          </cell>
          <cell r="I30">
            <v>1006</v>
          </cell>
          <cell r="J30">
            <v>0.01</v>
          </cell>
          <cell r="K30" t="str">
            <v>X</v>
          </cell>
        </row>
        <row r="31">
          <cell r="F31">
            <v>58</v>
          </cell>
          <cell r="H31">
            <v>1</v>
          </cell>
          <cell r="I31">
            <v>10000</v>
          </cell>
          <cell r="J31">
            <v>0.01</v>
          </cell>
          <cell r="K31" t="str">
            <v>X</v>
          </cell>
        </row>
        <row r="32">
          <cell r="F32">
            <v>59</v>
          </cell>
          <cell r="H32">
            <v>1</v>
          </cell>
          <cell r="I32">
            <v>10000</v>
          </cell>
          <cell r="J32">
            <v>0.01</v>
          </cell>
          <cell r="K32" t="str">
            <v>X</v>
          </cell>
        </row>
        <row r="33">
          <cell r="F33">
            <v>60</v>
          </cell>
          <cell r="H33">
            <v>1</v>
          </cell>
          <cell r="I33">
            <v>10000</v>
          </cell>
          <cell r="J33">
            <v>0.01</v>
          </cell>
          <cell r="K33" t="str">
            <v>X</v>
          </cell>
        </row>
        <row r="34">
          <cell r="F34">
            <v>61</v>
          </cell>
          <cell r="H34">
            <v>1</v>
          </cell>
          <cell r="I34">
            <v>1502</v>
          </cell>
          <cell r="J34">
            <v>0.01</v>
          </cell>
          <cell r="K34" t="str">
            <v>X</v>
          </cell>
        </row>
        <row r="35">
          <cell r="F35">
            <v>62</v>
          </cell>
          <cell r="H35">
            <v>1</v>
          </cell>
          <cell r="I35">
            <v>1800</v>
          </cell>
          <cell r="J35">
            <v>0.01</v>
          </cell>
          <cell r="K35" t="str">
            <v>X</v>
          </cell>
        </row>
        <row r="36">
          <cell r="F36">
            <v>63</v>
          </cell>
          <cell r="H36">
            <v>1</v>
          </cell>
          <cell r="I36">
            <v>1007</v>
          </cell>
          <cell r="J36">
            <v>0</v>
          </cell>
          <cell r="K36" t="str">
            <v>X</v>
          </cell>
        </row>
        <row r="37">
          <cell r="F37">
            <v>64</v>
          </cell>
          <cell r="H37">
            <v>1</v>
          </cell>
          <cell r="I37">
            <v>1007</v>
          </cell>
          <cell r="J37">
            <v>0.01</v>
          </cell>
          <cell r="K37" t="str">
            <v>X</v>
          </cell>
        </row>
        <row r="38">
          <cell r="F38">
            <v>65</v>
          </cell>
          <cell r="H38">
            <v>0</v>
          </cell>
          <cell r="I38">
            <v>2000</v>
          </cell>
          <cell r="J38">
            <v>0</v>
          </cell>
          <cell r="K38" t="str">
            <v>X</v>
          </cell>
        </row>
        <row r="39">
          <cell r="F39">
            <v>66</v>
          </cell>
          <cell r="H39">
            <v>1</v>
          </cell>
          <cell r="I39">
            <v>1504</v>
          </cell>
        </row>
        <row r="40">
          <cell r="F40">
            <v>67</v>
          </cell>
          <cell r="H40">
            <v>1</v>
          </cell>
        </row>
        <row r="41">
          <cell r="F41">
            <v>68</v>
          </cell>
          <cell r="H41">
            <v>0</v>
          </cell>
          <cell r="I41">
            <v>1401</v>
          </cell>
          <cell r="J41">
            <v>0</v>
          </cell>
          <cell r="K41" t="str">
            <v>X</v>
          </cell>
        </row>
        <row r="42">
          <cell r="F42">
            <v>69</v>
          </cell>
          <cell r="H42">
            <v>0</v>
          </cell>
          <cell r="I42">
            <v>1403</v>
          </cell>
          <cell r="J42">
            <v>0</v>
          </cell>
          <cell r="K42" t="str">
            <v>X</v>
          </cell>
        </row>
        <row r="43">
          <cell r="F43">
            <v>70</v>
          </cell>
          <cell r="H43">
            <v>0</v>
          </cell>
          <cell r="I43">
            <v>1402</v>
          </cell>
          <cell r="J43">
            <v>0</v>
          </cell>
          <cell r="K43" t="str">
            <v>X</v>
          </cell>
        </row>
        <row r="44">
          <cell r="F44">
            <v>71</v>
          </cell>
          <cell r="H44">
            <v>0</v>
          </cell>
          <cell r="I44">
            <v>1306</v>
          </cell>
          <cell r="J44">
            <v>0</v>
          </cell>
          <cell r="K44" t="str">
            <v>X</v>
          </cell>
        </row>
        <row r="45">
          <cell r="F45">
            <v>72</v>
          </cell>
          <cell r="H45">
            <v>0</v>
          </cell>
          <cell r="I45">
            <v>1306</v>
          </cell>
          <cell r="J45">
            <v>0</v>
          </cell>
          <cell r="K45" t="str">
            <v>X</v>
          </cell>
        </row>
        <row r="46">
          <cell r="F46">
            <v>73</v>
          </cell>
          <cell r="H46">
            <v>0</v>
          </cell>
          <cell r="I46">
            <v>1306</v>
          </cell>
          <cell r="J46">
            <v>0</v>
          </cell>
          <cell r="K46" t="str">
            <v>X</v>
          </cell>
        </row>
        <row r="47">
          <cell r="F47">
            <v>74</v>
          </cell>
          <cell r="H47">
            <v>0</v>
          </cell>
          <cell r="I47">
            <v>1501</v>
          </cell>
          <cell r="J47">
            <v>0</v>
          </cell>
          <cell r="K47" t="str">
            <v>X</v>
          </cell>
        </row>
        <row r="48">
          <cell r="F48">
            <v>75</v>
          </cell>
          <cell r="H48">
            <v>1</v>
          </cell>
          <cell r="I48">
            <v>1800</v>
          </cell>
          <cell r="J48">
            <v>0.01</v>
          </cell>
          <cell r="K48" t="str">
            <v>X</v>
          </cell>
        </row>
        <row r="49">
          <cell r="F49">
            <v>76</v>
          </cell>
          <cell r="H49">
            <v>0</v>
          </cell>
          <cell r="I49">
            <v>10000</v>
          </cell>
          <cell r="J49">
            <v>0.01</v>
          </cell>
          <cell r="K49" t="str">
            <v>X</v>
          </cell>
        </row>
        <row r="50">
          <cell r="F50">
            <v>77</v>
          </cell>
          <cell r="H50">
            <v>0</v>
          </cell>
        </row>
        <row r="51">
          <cell r="F51">
            <v>78</v>
          </cell>
          <cell r="H51">
            <v>0</v>
          </cell>
          <cell r="I51">
            <v>1007</v>
          </cell>
        </row>
        <row r="52">
          <cell r="F52">
            <v>79</v>
          </cell>
          <cell r="H52">
            <v>1</v>
          </cell>
          <cell r="I52">
            <v>10000</v>
          </cell>
          <cell r="J52">
            <v>0</v>
          </cell>
        </row>
        <row r="53">
          <cell r="F53">
            <v>80</v>
          </cell>
          <cell r="H53">
            <v>0</v>
          </cell>
          <cell r="I53">
            <v>1305</v>
          </cell>
        </row>
        <row r="54">
          <cell r="F54">
            <v>81</v>
          </cell>
          <cell r="H54">
            <v>0</v>
          </cell>
          <cell r="I54">
            <v>1503</v>
          </cell>
          <cell r="J54">
            <v>0</v>
          </cell>
          <cell r="K54" t="str">
            <v>X</v>
          </cell>
        </row>
      </sheetData>
      <sheetData sheetId="1" refreshError="1"/>
      <sheetData sheetId="2" refreshError="1"/>
      <sheetData sheetId="3">
        <row r="1">
          <cell r="N1" t="str">
            <v>type</v>
          </cell>
          <cell r="O1" t="str">
            <v>무게가중치</v>
          </cell>
        </row>
        <row r="2">
          <cell r="N2">
            <v>1</v>
          </cell>
          <cell r="O2">
            <v>1</v>
          </cell>
        </row>
        <row r="3">
          <cell r="N3">
            <v>2</v>
          </cell>
          <cell r="O3">
            <v>1.5</v>
          </cell>
        </row>
        <row r="4">
          <cell r="N4">
            <v>3</v>
          </cell>
          <cell r="O4">
            <v>2</v>
          </cell>
        </row>
        <row r="5">
          <cell r="N5">
            <v>4</v>
          </cell>
          <cell r="O5">
            <v>2.5</v>
          </cell>
        </row>
        <row r="6">
          <cell r="N6">
            <v>5</v>
          </cell>
          <cell r="O6">
            <v>3</v>
          </cell>
        </row>
        <row r="7">
          <cell r="N7">
            <v>6</v>
          </cell>
          <cell r="O7">
            <v>3.5</v>
          </cell>
        </row>
        <row r="8">
          <cell r="N8">
            <v>99</v>
          </cell>
          <cell r="O8">
            <v>1</v>
          </cell>
        </row>
        <row r="9">
          <cell r="O9" t="str">
            <v>배율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Yim Un-Yong" id="{9E7AABC8-96C4-4320-9892-A2A8C4F6EE3F}" userId="f6cab0949c1ba9d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2478B5-A7BD-478F-84B1-EA50F0657C74}" name="표1" displayName="표1" ref="F2:R55" totalsRowShown="0" headerRowDxfId="87" dataDxfId="85" headerRowBorderDxfId="86" tableBorderDxfId="84" totalsRowBorderDxfId="83">
  <autoFilter ref="F2:R55" xr:uid="{DE2478B5-A7BD-478F-84B1-EA50F0657C74}"/>
  <tableColumns count="13">
    <tableColumn id="1" xr3:uid="{0780016E-6782-4F88-BD97-D87694C561D6}" name="아이템 타입" dataDxfId="82"/>
    <tableColumn id="2" xr3:uid="{77B00461-8C1C-4D1F-B553-0DA8B5E3F209}" name="타입 이름" dataDxfId="81"/>
    <tableColumn id="14" xr3:uid="{802011E8-4A8D-46B2-B00A-A56418F8C2B5}" name="창고 보관 여부" dataDxfId="80"/>
    <tableColumn id="3" xr3:uid="{FE1CD03B-51D8-4DCB-84CA-0CB23C3D4ABD}" name="인벤토리 정렬 순서" dataDxfId="79"/>
    <tableColumn id="4" xr3:uid="{98A13465-E6E6-4CE4-AEDB-5BEE7833DC81}" name="기본무게" dataDxfId="78"/>
    <tableColumn id="5" xr3:uid="{C06B5AF6-5957-4D3E-B36D-D19000FAE514}" name="등급무게" dataDxfId="77"/>
    <tableColumn id="10" xr3:uid="{11213002-49C4-430C-A4E3-A19B02F3F6C0}" name="삭제여부" dataDxfId="76"/>
    <tableColumn id="6" xr3:uid="{42A4770D-05B5-4608-BC45-38DBF0F07C35}" name="참조 데이터" dataDxfId="75"/>
    <tableColumn id="7" xr3:uid="{B16B61AB-3A47-4668-84AB-3E31A6959455}" name="type_compare_id에 들어갈 참조 값" dataDxfId="74"/>
    <tableColumn id="8" xr3:uid="{B4A1AE33-EF70-4CA2-9DDA-990CABA8B2CB}" name="compare_value_type에 들어갈 타입 값" dataDxfId="73"/>
    <tableColumn id="9" xr3:uid="{B74AB015-9F0A-48E7-BF79-12CC2E2CE084}" name="compare_value에 들어갈 수치 값" dataDxfId="72"/>
    <tableColumn id="12" xr3:uid="{B2F2DE28-F15B-44A6-BC07-95E5181EB5C6}" name="item_desc 다른 테이블 참고 키값에 들어갈 참조 데이터" dataDxfId="71"/>
    <tableColumn id="11" xr3:uid="{25318C14-D6B6-48B4-AB67-CAC1968E4389}" name="item_desc 다른 테이블 참고 키값에 들어갈 참조 값" dataDxfId="7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4-10-17T08:36:52.31" personId="{9E7AABC8-96C4-4320-9892-A2A8C4F6EE3F}" id="{57F3709D-90C7-43AE-B79B-BF634AA22D97}">
    <text>0=삭제불가 / 1=삭제가능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DdJVhFZQyJvWG2xVnh2VD0TS00S2cYNmtKkKwv1x62I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681"/>
  </sheetPr>
  <dimension ref="A1:R65"/>
  <sheetViews>
    <sheetView topLeftCell="K13" workbookViewId="0">
      <selection activeCell="F44" sqref="F44:R46"/>
    </sheetView>
  </sheetViews>
  <sheetFormatPr defaultColWidth="9" defaultRowHeight="16.5" customHeight="1" x14ac:dyDescent="0.3"/>
  <cols>
    <col min="1" max="1" width="2.125" style="2" customWidth="1"/>
    <col min="2" max="2" width="17.625" style="2" bestFit="1" customWidth="1"/>
    <col min="3" max="3" width="36.625" style="2" customWidth="1"/>
    <col min="4" max="4" width="39.75" style="2" bestFit="1" customWidth="1"/>
    <col min="5" max="5" width="2.5" style="2" customWidth="1"/>
    <col min="6" max="6" width="10.75" style="2" customWidth="1"/>
    <col min="7" max="7" width="22.125" style="2" customWidth="1"/>
    <col min="8" max="8" width="13.625" style="1" bestFit="1" customWidth="1"/>
    <col min="9" max="9" width="15.75" style="1" customWidth="1"/>
    <col min="10" max="12" width="8.75" style="2" customWidth="1"/>
    <col min="13" max="13" width="18.875" style="2" bestFit="1" customWidth="1"/>
    <col min="14" max="14" width="31.25" style="2" bestFit="1" customWidth="1"/>
    <col min="15" max="15" width="29.375" style="2" customWidth="1"/>
    <col min="16" max="16" width="43.875" style="2" bestFit="1" customWidth="1"/>
    <col min="17" max="17" width="39.625" style="2" customWidth="1"/>
    <col min="18" max="18" width="39.375" style="2" customWidth="1"/>
    <col min="19" max="16384" width="9" style="2"/>
  </cols>
  <sheetData>
    <row r="1" spans="1:18" x14ac:dyDescent="0.3">
      <c r="A1" s="6"/>
      <c r="B1" s="1"/>
      <c r="C1" s="1"/>
      <c r="F1" s="19" t="s">
        <v>214</v>
      </c>
      <c r="M1" s="18" t="s">
        <v>215</v>
      </c>
    </row>
    <row r="2" spans="1:18" ht="12" x14ac:dyDescent="0.3">
      <c r="A2" s="3"/>
      <c r="B2" s="11" t="s">
        <v>6</v>
      </c>
      <c r="C2" s="11" t="s">
        <v>7</v>
      </c>
      <c r="D2" s="11" t="s">
        <v>8</v>
      </c>
      <c r="F2" s="39" t="s">
        <v>69</v>
      </c>
      <c r="G2" s="40" t="s">
        <v>70</v>
      </c>
      <c r="H2" s="41" t="s">
        <v>1442</v>
      </c>
      <c r="I2" s="41" t="s">
        <v>402</v>
      </c>
      <c r="J2" s="40" t="s">
        <v>306</v>
      </c>
      <c r="K2" s="40" t="s">
        <v>309</v>
      </c>
      <c r="L2" s="40" t="s">
        <v>645</v>
      </c>
      <c r="M2" s="40" t="s">
        <v>71</v>
      </c>
      <c r="N2" s="42" t="s">
        <v>93</v>
      </c>
      <c r="O2" s="42" t="s">
        <v>94</v>
      </c>
      <c r="P2" s="43" t="s">
        <v>95</v>
      </c>
      <c r="Q2" s="43" t="s">
        <v>745</v>
      </c>
      <c r="R2" s="42" t="s">
        <v>750</v>
      </c>
    </row>
    <row r="3" spans="1:18" ht="12" x14ac:dyDescent="0.3">
      <c r="A3" s="4"/>
      <c r="B3" s="13" t="s">
        <v>0</v>
      </c>
      <c r="C3" s="13" t="s">
        <v>9</v>
      </c>
      <c r="D3" s="13"/>
      <c r="F3" s="33">
        <v>30</v>
      </c>
      <c r="G3" s="8" t="s">
        <v>47</v>
      </c>
      <c r="H3" s="30">
        <v>1</v>
      </c>
      <c r="I3" s="30">
        <v>1201</v>
      </c>
      <c r="J3" s="8">
        <v>1</v>
      </c>
      <c r="K3" s="8" t="s">
        <v>307</v>
      </c>
      <c r="L3" s="8">
        <v>1</v>
      </c>
      <c r="M3" s="8" t="s">
        <v>72</v>
      </c>
      <c r="N3" s="8" t="s">
        <v>74</v>
      </c>
      <c r="O3" s="8" t="s">
        <v>86</v>
      </c>
      <c r="P3" s="34" t="s">
        <v>87</v>
      </c>
      <c r="Q3" s="61" t="s">
        <v>746</v>
      </c>
      <c r="R3" s="60" t="s">
        <v>743</v>
      </c>
    </row>
    <row r="4" spans="1:18" ht="12" x14ac:dyDescent="0.3">
      <c r="A4" s="4"/>
      <c r="B4" s="13" t="s">
        <v>30</v>
      </c>
      <c r="C4" s="13" t="s">
        <v>10</v>
      </c>
      <c r="D4" s="12"/>
      <c r="F4" s="33">
        <v>31</v>
      </c>
      <c r="G4" s="8" t="s">
        <v>48</v>
      </c>
      <c r="H4" s="30">
        <v>1</v>
      </c>
      <c r="I4" s="30">
        <v>1202</v>
      </c>
      <c r="J4" s="8">
        <v>5</v>
      </c>
      <c r="K4" s="8" t="s">
        <v>307</v>
      </c>
      <c r="L4" s="8">
        <v>1</v>
      </c>
      <c r="M4" s="8" t="s">
        <v>748</v>
      </c>
      <c r="N4" s="8" t="s">
        <v>75</v>
      </c>
      <c r="O4" s="8">
        <v>0</v>
      </c>
      <c r="P4" s="34">
        <v>0</v>
      </c>
      <c r="Q4" s="34" t="s">
        <v>747</v>
      </c>
      <c r="R4" s="8" t="s">
        <v>744</v>
      </c>
    </row>
    <row r="5" spans="1:18" ht="12" x14ac:dyDescent="0.3">
      <c r="A5" s="1"/>
      <c r="B5" s="13" t="s">
        <v>3</v>
      </c>
      <c r="C5" s="13" t="s">
        <v>13</v>
      </c>
      <c r="D5" s="12"/>
      <c r="F5" s="33">
        <v>32</v>
      </c>
      <c r="G5" s="8" t="s">
        <v>49</v>
      </c>
      <c r="H5" s="30">
        <v>1</v>
      </c>
      <c r="I5" s="30">
        <v>1203</v>
      </c>
      <c r="J5" s="8">
        <v>10</v>
      </c>
      <c r="K5" s="8" t="s">
        <v>308</v>
      </c>
      <c r="L5" s="8">
        <v>1</v>
      </c>
      <c r="M5" s="8" t="s">
        <v>72</v>
      </c>
      <c r="N5" s="8" t="s">
        <v>74</v>
      </c>
      <c r="O5" s="8">
        <v>0</v>
      </c>
      <c r="P5" s="34">
        <v>0</v>
      </c>
      <c r="Q5" s="34"/>
      <c r="R5" s="8"/>
    </row>
    <row r="6" spans="1:18" ht="12" x14ac:dyDescent="0.3">
      <c r="A6" s="1"/>
      <c r="B6" s="13" t="s">
        <v>2</v>
      </c>
      <c r="C6" s="12" t="s">
        <v>12</v>
      </c>
      <c r="D6" s="13"/>
      <c r="F6" s="33">
        <v>33</v>
      </c>
      <c r="G6" s="8" t="s">
        <v>50</v>
      </c>
      <c r="H6" s="30">
        <v>1</v>
      </c>
      <c r="I6" s="30">
        <v>1302</v>
      </c>
      <c r="J6" s="8">
        <v>0</v>
      </c>
      <c r="K6" s="8" t="s">
        <v>308</v>
      </c>
      <c r="L6" s="8">
        <v>1</v>
      </c>
      <c r="M6" s="8" t="s">
        <v>72</v>
      </c>
      <c r="N6" s="8" t="s">
        <v>74</v>
      </c>
      <c r="O6" s="8">
        <v>0</v>
      </c>
      <c r="P6" s="34" t="s">
        <v>87</v>
      </c>
      <c r="Q6" s="34" t="s">
        <v>749</v>
      </c>
      <c r="R6" s="8" t="s">
        <v>751</v>
      </c>
    </row>
    <row r="7" spans="1:18" ht="12" x14ac:dyDescent="0.3">
      <c r="A7" s="1"/>
      <c r="B7" s="13" t="s">
        <v>4</v>
      </c>
      <c r="C7" s="12" t="s">
        <v>113</v>
      </c>
      <c r="D7" s="13"/>
      <c r="F7" s="33">
        <v>34</v>
      </c>
      <c r="G7" s="8" t="s">
        <v>637</v>
      </c>
      <c r="H7" s="30">
        <v>1</v>
      </c>
      <c r="I7" s="30">
        <v>10000</v>
      </c>
      <c r="J7" s="8">
        <v>0.01</v>
      </c>
      <c r="K7" s="8" t="s">
        <v>308</v>
      </c>
      <c r="L7" s="8">
        <v>1</v>
      </c>
      <c r="M7" s="8">
        <v>0</v>
      </c>
      <c r="N7" s="8">
        <v>0</v>
      </c>
      <c r="O7" s="8">
        <v>0</v>
      </c>
      <c r="P7" s="34">
        <v>0</v>
      </c>
      <c r="Q7" s="34"/>
      <c r="R7" s="8"/>
    </row>
    <row r="8" spans="1:18" ht="12" x14ac:dyDescent="0.3">
      <c r="A8" s="1"/>
      <c r="B8" s="13" t="s">
        <v>138</v>
      </c>
      <c r="C8" s="12" t="s">
        <v>142</v>
      </c>
      <c r="D8" s="13" t="s">
        <v>133</v>
      </c>
      <c r="F8" s="33">
        <v>35</v>
      </c>
      <c r="G8" s="8" t="s">
        <v>37</v>
      </c>
      <c r="H8" s="30">
        <v>1</v>
      </c>
      <c r="I8" s="30">
        <v>1301</v>
      </c>
      <c r="J8" s="8">
        <v>0.01</v>
      </c>
      <c r="K8" s="8" t="s">
        <v>308</v>
      </c>
      <c r="L8" s="8">
        <v>1</v>
      </c>
      <c r="M8" s="8">
        <v>0</v>
      </c>
      <c r="N8" s="8">
        <v>0</v>
      </c>
      <c r="O8" s="8">
        <v>0</v>
      </c>
      <c r="P8" s="34">
        <v>0</v>
      </c>
      <c r="Q8" s="34"/>
      <c r="R8" s="8"/>
    </row>
    <row r="9" spans="1:18" ht="12" x14ac:dyDescent="0.3">
      <c r="A9" s="1"/>
      <c r="B9" s="13" t="s">
        <v>139</v>
      </c>
      <c r="C9" s="12" t="s">
        <v>143</v>
      </c>
      <c r="D9" s="13" t="s">
        <v>133</v>
      </c>
      <c r="F9" s="33">
        <v>36</v>
      </c>
      <c r="G9" s="8" t="s">
        <v>51</v>
      </c>
      <c r="H9" s="30">
        <v>0</v>
      </c>
      <c r="I9" s="30">
        <v>1101</v>
      </c>
      <c r="J9" s="8">
        <v>0.01</v>
      </c>
      <c r="K9" s="8" t="s">
        <v>308</v>
      </c>
      <c r="L9" s="8">
        <v>1</v>
      </c>
      <c r="M9" s="8" t="s">
        <v>73</v>
      </c>
      <c r="N9" s="8" t="s">
        <v>75</v>
      </c>
      <c r="O9" s="8">
        <v>0</v>
      </c>
      <c r="P9" s="34">
        <v>0</v>
      </c>
      <c r="Q9" s="34"/>
      <c r="R9" s="8"/>
    </row>
    <row r="10" spans="1:18" ht="12" x14ac:dyDescent="0.3">
      <c r="A10" s="1"/>
      <c r="B10" s="13" t="s">
        <v>64</v>
      </c>
      <c r="C10" s="12" t="s">
        <v>114</v>
      </c>
      <c r="D10" s="12" t="s">
        <v>115</v>
      </c>
      <c r="F10" s="33">
        <v>37</v>
      </c>
      <c r="G10" s="8" t="s">
        <v>62</v>
      </c>
      <c r="H10" s="30">
        <v>0</v>
      </c>
      <c r="I10" s="30">
        <v>10000</v>
      </c>
      <c r="J10" s="8">
        <v>0</v>
      </c>
      <c r="K10" s="8" t="s">
        <v>308</v>
      </c>
      <c r="L10" s="8">
        <v>0</v>
      </c>
      <c r="M10" s="8" t="s">
        <v>76</v>
      </c>
      <c r="N10" s="8" t="s">
        <v>77</v>
      </c>
      <c r="O10" s="8">
        <v>0</v>
      </c>
      <c r="P10" s="34">
        <v>0</v>
      </c>
      <c r="Q10" s="34"/>
      <c r="R10" s="8"/>
    </row>
    <row r="11" spans="1:18" ht="12" x14ac:dyDescent="0.3">
      <c r="A11" s="1"/>
      <c r="B11" s="13" t="s">
        <v>65</v>
      </c>
      <c r="C11" s="12" t="s">
        <v>116</v>
      </c>
      <c r="D11" s="13" t="s">
        <v>117</v>
      </c>
      <c r="F11" s="33">
        <v>38</v>
      </c>
      <c r="G11" s="8" t="s">
        <v>54</v>
      </c>
      <c r="H11" s="30">
        <v>0</v>
      </c>
      <c r="I11" s="30">
        <v>10000</v>
      </c>
      <c r="J11" s="8">
        <v>0</v>
      </c>
      <c r="K11" s="8" t="s">
        <v>308</v>
      </c>
      <c r="L11" s="8">
        <v>0</v>
      </c>
      <c r="M11" s="8">
        <v>0</v>
      </c>
      <c r="N11" s="8">
        <v>0</v>
      </c>
      <c r="O11" s="8">
        <v>0</v>
      </c>
      <c r="P11" s="34">
        <v>0</v>
      </c>
      <c r="Q11" s="34"/>
      <c r="R11" s="8"/>
    </row>
    <row r="12" spans="1:18" ht="12" x14ac:dyDescent="0.3">
      <c r="A12" s="1"/>
      <c r="B12" s="13" t="s">
        <v>66</v>
      </c>
      <c r="C12" s="14" t="s">
        <v>118</v>
      </c>
      <c r="D12" s="12" t="s">
        <v>115</v>
      </c>
      <c r="F12" s="33">
        <v>39</v>
      </c>
      <c r="G12" s="8" t="s">
        <v>39</v>
      </c>
      <c r="H12" s="30">
        <v>0</v>
      </c>
      <c r="I12" s="30">
        <v>10000</v>
      </c>
      <c r="J12" s="8">
        <v>0</v>
      </c>
      <c r="K12" s="8" t="s">
        <v>308</v>
      </c>
      <c r="L12" s="8">
        <v>0</v>
      </c>
      <c r="M12" s="8">
        <v>0</v>
      </c>
      <c r="N12" s="8">
        <v>0</v>
      </c>
      <c r="O12" s="8">
        <v>0</v>
      </c>
      <c r="P12" s="34">
        <v>0</v>
      </c>
      <c r="Q12" s="34"/>
      <c r="R12" s="8"/>
    </row>
    <row r="13" spans="1:18" ht="12" x14ac:dyDescent="0.3">
      <c r="A13" s="1"/>
      <c r="B13" s="13" t="s">
        <v>106</v>
      </c>
      <c r="C13" s="12" t="s">
        <v>119</v>
      </c>
      <c r="D13" s="13" t="s">
        <v>120</v>
      </c>
      <c r="F13" s="33">
        <v>40</v>
      </c>
      <c r="G13" s="8" t="s">
        <v>63</v>
      </c>
      <c r="H13" s="30">
        <v>0</v>
      </c>
      <c r="I13" s="30">
        <v>10000</v>
      </c>
      <c r="J13" s="8">
        <v>0</v>
      </c>
      <c r="K13" s="8" t="s">
        <v>308</v>
      </c>
      <c r="L13" s="8">
        <v>0</v>
      </c>
      <c r="M13" s="8">
        <v>0</v>
      </c>
      <c r="N13" s="8">
        <v>0</v>
      </c>
      <c r="O13" s="8">
        <v>0</v>
      </c>
      <c r="P13" s="34">
        <v>0</v>
      </c>
      <c r="Q13" s="34"/>
      <c r="R13" s="8"/>
    </row>
    <row r="14" spans="1:18" ht="12" x14ac:dyDescent="0.3">
      <c r="A14" s="1"/>
      <c r="B14" s="12" t="s">
        <v>67</v>
      </c>
      <c r="C14" s="15" t="s">
        <v>121</v>
      </c>
      <c r="D14" s="13" t="s">
        <v>144</v>
      </c>
      <c r="F14" s="33">
        <v>41</v>
      </c>
      <c r="G14" s="8" t="s">
        <v>40</v>
      </c>
      <c r="H14" s="30">
        <v>0</v>
      </c>
      <c r="I14" s="30">
        <v>10000</v>
      </c>
      <c r="J14" s="8">
        <v>0</v>
      </c>
      <c r="K14" s="8" t="s">
        <v>308</v>
      </c>
      <c r="L14" s="8">
        <v>0</v>
      </c>
      <c r="M14" s="8">
        <v>0</v>
      </c>
      <c r="N14" s="8" t="s">
        <v>821</v>
      </c>
      <c r="O14" s="8" t="s">
        <v>817</v>
      </c>
      <c r="P14" s="34" t="s">
        <v>816</v>
      </c>
      <c r="Q14" s="34"/>
      <c r="R14" s="8"/>
    </row>
    <row r="15" spans="1:18" ht="12" x14ac:dyDescent="0.3">
      <c r="A15" s="1"/>
      <c r="B15" s="13" t="s">
        <v>5</v>
      </c>
      <c r="C15" s="12" t="s">
        <v>122</v>
      </c>
      <c r="D15" s="13"/>
      <c r="F15" s="33">
        <v>42</v>
      </c>
      <c r="G15" s="8" t="s">
        <v>55</v>
      </c>
      <c r="H15" s="30">
        <v>0</v>
      </c>
      <c r="I15" s="30">
        <v>10000</v>
      </c>
      <c r="J15" s="8">
        <v>0</v>
      </c>
      <c r="K15" s="8" t="s">
        <v>308</v>
      </c>
      <c r="L15" s="8">
        <v>0</v>
      </c>
      <c r="M15" s="8">
        <v>0</v>
      </c>
      <c r="N15" s="8">
        <v>0</v>
      </c>
      <c r="O15" s="8">
        <v>0</v>
      </c>
      <c r="P15" s="34">
        <v>0</v>
      </c>
      <c r="Q15" s="34"/>
      <c r="R15" s="8"/>
    </row>
    <row r="16" spans="1:18" ht="12" x14ac:dyDescent="0.3">
      <c r="A16" s="1"/>
      <c r="B16" s="13" t="s">
        <v>1</v>
      </c>
      <c r="C16" s="12" t="s">
        <v>11</v>
      </c>
      <c r="D16" s="12"/>
      <c r="F16" s="33">
        <v>43</v>
      </c>
      <c r="G16" s="8" t="s">
        <v>38</v>
      </c>
      <c r="H16" s="30">
        <v>0</v>
      </c>
      <c r="I16" s="30">
        <v>10000</v>
      </c>
      <c r="J16" s="8">
        <v>0</v>
      </c>
      <c r="K16" s="8" t="s">
        <v>308</v>
      </c>
      <c r="L16" s="8">
        <v>0</v>
      </c>
      <c r="M16" s="8" t="s">
        <v>78</v>
      </c>
      <c r="N16" s="8" t="s">
        <v>79</v>
      </c>
      <c r="O16" s="8" t="s">
        <v>88</v>
      </c>
      <c r="P16" s="34" t="s">
        <v>89</v>
      </c>
      <c r="Q16" s="34"/>
      <c r="R16" s="8"/>
    </row>
    <row r="17" spans="1:18" ht="12" x14ac:dyDescent="0.3">
      <c r="A17" s="1"/>
      <c r="B17" s="13" t="s">
        <v>96</v>
      </c>
      <c r="C17" s="12" t="s">
        <v>123</v>
      </c>
      <c r="D17" s="13" t="s">
        <v>124</v>
      </c>
      <c r="F17" s="33">
        <v>44</v>
      </c>
      <c r="G17" s="8" t="s">
        <v>52</v>
      </c>
      <c r="H17" s="30">
        <v>1</v>
      </c>
      <c r="I17" s="30">
        <v>2000</v>
      </c>
      <c r="J17" s="8">
        <v>0.01</v>
      </c>
      <c r="K17" s="8" t="s">
        <v>308</v>
      </c>
      <c r="L17" s="8">
        <v>0</v>
      </c>
      <c r="M17" s="8" t="s">
        <v>80</v>
      </c>
      <c r="N17" s="8" t="s">
        <v>81</v>
      </c>
      <c r="O17" s="8">
        <v>0</v>
      </c>
      <c r="P17" s="34">
        <v>0</v>
      </c>
      <c r="Q17" s="34"/>
      <c r="R17" s="8"/>
    </row>
    <row r="18" spans="1:18" ht="12" x14ac:dyDescent="0.3">
      <c r="A18" s="1"/>
      <c r="B18" s="13" t="s">
        <v>103</v>
      </c>
      <c r="C18" s="12" t="s">
        <v>125</v>
      </c>
      <c r="D18" s="13"/>
      <c r="F18" s="33">
        <v>45</v>
      </c>
      <c r="G18" s="8" t="s">
        <v>53</v>
      </c>
      <c r="H18" s="30">
        <v>1</v>
      </c>
      <c r="I18" s="30">
        <v>10000</v>
      </c>
      <c r="J18" s="8">
        <v>0.01</v>
      </c>
      <c r="K18" s="8" t="s">
        <v>308</v>
      </c>
      <c r="L18" s="8">
        <v>0</v>
      </c>
      <c r="M18" s="8" t="s">
        <v>80</v>
      </c>
      <c r="N18" s="8" t="s">
        <v>81</v>
      </c>
      <c r="O18" s="8">
        <v>0</v>
      </c>
      <c r="P18" s="34">
        <v>0</v>
      </c>
      <c r="Q18" s="34"/>
      <c r="R18" s="8"/>
    </row>
    <row r="19" spans="1:18" ht="12" x14ac:dyDescent="0.3">
      <c r="A19" s="1"/>
      <c r="B19" s="16" t="s">
        <v>108</v>
      </c>
      <c r="C19" s="12" t="s">
        <v>126</v>
      </c>
      <c r="D19" s="13" t="s">
        <v>127</v>
      </c>
      <c r="F19" s="33">
        <v>46</v>
      </c>
      <c r="G19" s="8" t="s">
        <v>44</v>
      </c>
      <c r="H19" s="30">
        <v>1</v>
      </c>
      <c r="I19" s="30">
        <v>10000</v>
      </c>
      <c r="J19" s="8">
        <v>0</v>
      </c>
      <c r="K19" s="8" t="s">
        <v>308</v>
      </c>
      <c r="L19" s="8">
        <v>0</v>
      </c>
      <c r="M19" s="8" t="s">
        <v>82</v>
      </c>
      <c r="N19" s="8" t="s">
        <v>83</v>
      </c>
      <c r="O19" s="8">
        <v>0</v>
      </c>
      <c r="P19" s="34">
        <v>0</v>
      </c>
      <c r="Q19" s="34"/>
      <c r="R19" s="8"/>
    </row>
    <row r="20" spans="1:18" ht="12" x14ac:dyDescent="0.3">
      <c r="A20" s="1"/>
      <c r="B20" s="13" t="s">
        <v>105</v>
      </c>
      <c r="C20" s="12" t="s">
        <v>128</v>
      </c>
      <c r="D20" s="13" t="s">
        <v>129</v>
      </c>
      <c r="F20" s="33">
        <v>47</v>
      </c>
      <c r="G20" s="8" t="s">
        <v>45</v>
      </c>
      <c r="H20" s="30">
        <v>1</v>
      </c>
      <c r="I20" s="30">
        <v>10000</v>
      </c>
      <c r="J20" s="8">
        <v>0</v>
      </c>
      <c r="K20" s="8" t="s">
        <v>308</v>
      </c>
      <c r="L20" s="8">
        <v>0</v>
      </c>
      <c r="M20" s="8">
        <v>0</v>
      </c>
      <c r="N20" s="8">
        <v>0</v>
      </c>
      <c r="O20" s="8" t="s">
        <v>88</v>
      </c>
      <c r="P20" s="34" t="s">
        <v>90</v>
      </c>
      <c r="Q20" s="34"/>
      <c r="R20" s="8"/>
    </row>
    <row r="21" spans="1:18" ht="12" x14ac:dyDescent="0.3">
      <c r="A21" s="1"/>
      <c r="B21" s="13" t="s">
        <v>102</v>
      </c>
      <c r="C21" s="12" t="s">
        <v>130</v>
      </c>
      <c r="D21" s="13"/>
      <c r="F21" s="33">
        <v>48</v>
      </c>
      <c r="G21" s="8" t="s">
        <v>46</v>
      </c>
      <c r="H21" s="30">
        <v>1</v>
      </c>
      <c r="I21" s="30">
        <v>10000</v>
      </c>
      <c r="J21" s="8">
        <v>0</v>
      </c>
      <c r="K21" s="8" t="s">
        <v>308</v>
      </c>
      <c r="L21" s="8">
        <v>0</v>
      </c>
      <c r="M21" s="8">
        <v>0</v>
      </c>
      <c r="N21" s="8">
        <v>0</v>
      </c>
      <c r="O21" s="8" t="s">
        <v>88</v>
      </c>
      <c r="P21" s="34" t="s">
        <v>90</v>
      </c>
      <c r="Q21" s="34"/>
      <c r="R21" s="8"/>
    </row>
    <row r="22" spans="1:18" ht="12" x14ac:dyDescent="0.3">
      <c r="A22" s="1"/>
      <c r="B22" s="13" t="s">
        <v>97</v>
      </c>
      <c r="C22" s="12" t="s">
        <v>14</v>
      </c>
      <c r="D22" s="13"/>
      <c r="F22" s="33">
        <v>49</v>
      </c>
      <c r="G22" s="8" t="s">
        <v>396</v>
      </c>
      <c r="H22" s="30">
        <v>1</v>
      </c>
      <c r="I22" s="30">
        <v>1303</v>
      </c>
      <c r="J22" s="8">
        <v>0.01</v>
      </c>
      <c r="K22" s="8" t="s">
        <v>308</v>
      </c>
      <c r="L22" s="8">
        <v>0</v>
      </c>
      <c r="M22" s="8">
        <v>0</v>
      </c>
      <c r="N22" s="8" t="s">
        <v>85</v>
      </c>
      <c r="O22" s="8">
        <v>0</v>
      </c>
      <c r="P22" s="34">
        <v>0</v>
      </c>
      <c r="Q22" s="34"/>
      <c r="R22" s="8"/>
    </row>
    <row r="23" spans="1:18" ht="12" x14ac:dyDescent="0.3">
      <c r="A23" s="1"/>
      <c r="B23" s="13" t="s">
        <v>98</v>
      </c>
      <c r="C23" s="12" t="s">
        <v>15</v>
      </c>
      <c r="D23" s="13"/>
      <c r="F23" s="33">
        <v>50</v>
      </c>
      <c r="G23" s="8" t="s">
        <v>397</v>
      </c>
      <c r="H23" s="30">
        <v>1</v>
      </c>
      <c r="I23" s="30">
        <v>1304</v>
      </c>
      <c r="J23" s="8">
        <v>0.01</v>
      </c>
      <c r="K23" s="8" t="s">
        <v>308</v>
      </c>
      <c r="L23" s="8">
        <v>0</v>
      </c>
      <c r="M23" s="8">
        <v>0</v>
      </c>
      <c r="N23" s="8">
        <v>0</v>
      </c>
      <c r="O23" s="8">
        <v>0</v>
      </c>
      <c r="P23" s="34">
        <v>0</v>
      </c>
      <c r="Q23" s="34"/>
      <c r="R23" s="8"/>
    </row>
    <row r="24" spans="1:18" ht="12" x14ac:dyDescent="0.3">
      <c r="A24" s="1"/>
      <c r="B24" s="13" t="s">
        <v>109</v>
      </c>
      <c r="C24" s="12" t="s">
        <v>16</v>
      </c>
      <c r="D24" s="13" t="s">
        <v>131</v>
      </c>
      <c r="F24" s="33">
        <v>51</v>
      </c>
      <c r="G24" s="8" t="s">
        <v>818</v>
      </c>
      <c r="H24" s="30">
        <v>1</v>
      </c>
      <c r="I24" s="30">
        <v>1304</v>
      </c>
      <c r="J24" s="8">
        <v>0.01</v>
      </c>
      <c r="K24" s="8" t="s">
        <v>308</v>
      </c>
      <c r="L24" s="8">
        <v>0</v>
      </c>
      <c r="M24" s="8">
        <v>0</v>
      </c>
      <c r="N24" s="8">
        <v>0</v>
      </c>
      <c r="O24" s="8">
        <v>0</v>
      </c>
      <c r="P24" s="34">
        <v>0</v>
      </c>
      <c r="Q24" s="34"/>
      <c r="R24" s="8"/>
    </row>
    <row r="25" spans="1:18" ht="12" x14ac:dyDescent="0.3">
      <c r="A25" s="1"/>
      <c r="B25" s="13" t="s">
        <v>25</v>
      </c>
      <c r="C25" s="12" t="s">
        <v>132</v>
      </c>
      <c r="D25" s="13"/>
      <c r="F25" s="33">
        <v>52</v>
      </c>
      <c r="G25" s="8" t="s">
        <v>56</v>
      </c>
      <c r="H25" s="30">
        <v>1</v>
      </c>
      <c r="I25" s="30">
        <v>1001</v>
      </c>
      <c r="J25" s="8">
        <v>0.01</v>
      </c>
      <c r="K25" s="8" t="s">
        <v>308</v>
      </c>
      <c r="L25" s="8">
        <v>1</v>
      </c>
      <c r="M25" s="8" t="s">
        <v>84</v>
      </c>
      <c r="N25" s="8" t="s">
        <v>85</v>
      </c>
      <c r="O25" s="8">
        <v>0</v>
      </c>
      <c r="P25" s="34">
        <v>0</v>
      </c>
      <c r="Q25" s="34"/>
      <c r="R25" s="8"/>
    </row>
    <row r="26" spans="1:18" ht="12" x14ac:dyDescent="0.3">
      <c r="A26" s="1"/>
      <c r="B26" s="13" t="s">
        <v>31</v>
      </c>
      <c r="C26" s="12" t="s">
        <v>135</v>
      </c>
      <c r="D26" s="13"/>
      <c r="F26" s="33">
        <v>53</v>
      </c>
      <c r="G26" s="8" t="s">
        <v>57</v>
      </c>
      <c r="H26" s="30">
        <v>1</v>
      </c>
      <c r="I26" s="30">
        <v>1002</v>
      </c>
      <c r="J26" s="8">
        <v>0.01</v>
      </c>
      <c r="K26" s="8" t="s">
        <v>308</v>
      </c>
      <c r="L26" s="8">
        <v>1</v>
      </c>
      <c r="M26" s="8" t="s">
        <v>84</v>
      </c>
      <c r="N26" s="8" t="s">
        <v>85</v>
      </c>
      <c r="O26" s="8">
        <v>0</v>
      </c>
      <c r="P26" s="34">
        <v>0</v>
      </c>
      <c r="Q26" s="34"/>
      <c r="R26" s="8"/>
    </row>
    <row r="27" spans="1:18" ht="12" x14ac:dyDescent="0.3">
      <c r="A27" s="1"/>
      <c r="B27" s="13" t="s">
        <v>32</v>
      </c>
      <c r="C27" s="12" t="s">
        <v>134</v>
      </c>
      <c r="D27" s="13"/>
      <c r="F27" s="33">
        <v>54</v>
      </c>
      <c r="G27" s="8" t="s">
        <v>58</v>
      </c>
      <c r="H27" s="30">
        <v>1</v>
      </c>
      <c r="I27" s="30">
        <v>1003</v>
      </c>
      <c r="J27" s="8">
        <v>0.01</v>
      </c>
      <c r="K27" s="8" t="s">
        <v>308</v>
      </c>
      <c r="L27" s="8">
        <v>1</v>
      </c>
      <c r="M27" s="8" t="s">
        <v>84</v>
      </c>
      <c r="N27" s="8" t="s">
        <v>85</v>
      </c>
      <c r="O27" s="8">
        <v>0</v>
      </c>
      <c r="P27" s="34">
        <v>0</v>
      </c>
      <c r="Q27" s="34"/>
      <c r="R27" s="8"/>
    </row>
    <row r="28" spans="1:18" ht="12" x14ac:dyDescent="0.3">
      <c r="A28" s="1"/>
      <c r="B28" s="13" t="s">
        <v>26</v>
      </c>
      <c r="C28" s="12" t="s">
        <v>136</v>
      </c>
      <c r="D28" s="13"/>
      <c r="F28" s="33">
        <v>55</v>
      </c>
      <c r="G28" s="8" t="s">
        <v>59</v>
      </c>
      <c r="H28" s="30">
        <v>1</v>
      </c>
      <c r="I28" s="30">
        <v>1004</v>
      </c>
      <c r="J28" s="8">
        <v>0.01</v>
      </c>
      <c r="K28" s="8" t="s">
        <v>308</v>
      </c>
      <c r="L28" s="8">
        <v>1</v>
      </c>
      <c r="M28" s="8" t="s">
        <v>84</v>
      </c>
      <c r="N28" s="8" t="s">
        <v>85</v>
      </c>
      <c r="O28" s="8">
        <v>0</v>
      </c>
      <c r="P28" s="34">
        <v>0</v>
      </c>
      <c r="Q28" s="34"/>
      <c r="R28" s="8"/>
    </row>
    <row r="29" spans="1:18" ht="12" x14ac:dyDescent="0.3">
      <c r="A29" s="1"/>
      <c r="F29" s="33">
        <v>56</v>
      </c>
      <c r="G29" s="8" t="s">
        <v>60</v>
      </c>
      <c r="H29" s="30">
        <v>1</v>
      </c>
      <c r="I29" s="30">
        <v>1005</v>
      </c>
      <c r="J29" s="8">
        <v>0.01</v>
      </c>
      <c r="K29" s="8" t="s">
        <v>308</v>
      </c>
      <c r="L29" s="8">
        <v>1</v>
      </c>
      <c r="M29" s="8" t="s">
        <v>84</v>
      </c>
      <c r="N29" s="8" t="s">
        <v>85</v>
      </c>
      <c r="O29" s="8">
        <v>0</v>
      </c>
      <c r="P29" s="34">
        <v>0</v>
      </c>
      <c r="Q29" s="34"/>
      <c r="R29" s="8"/>
    </row>
    <row r="30" spans="1:18" ht="12" x14ac:dyDescent="0.3">
      <c r="A30" s="1"/>
      <c r="B30" s="1"/>
      <c r="C30" s="1"/>
      <c r="F30" s="33">
        <v>57</v>
      </c>
      <c r="G30" s="8" t="s">
        <v>61</v>
      </c>
      <c r="H30" s="30">
        <v>1</v>
      </c>
      <c r="I30" s="30">
        <v>1006</v>
      </c>
      <c r="J30" s="8">
        <v>0.01</v>
      </c>
      <c r="K30" s="8" t="s">
        <v>308</v>
      </c>
      <c r="L30" s="8">
        <v>1</v>
      </c>
      <c r="M30" s="8" t="s">
        <v>84</v>
      </c>
      <c r="N30" s="8" t="s">
        <v>85</v>
      </c>
      <c r="O30" s="8">
        <v>0</v>
      </c>
      <c r="P30" s="34">
        <v>0</v>
      </c>
      <c r="Q30" s="34"/>
      <c r="R30" s="8"/>
    </row>
    <row r="31" spans="1:18" ht="12" x14ac:dyDescent="0.3">
      <c r="A31" s="1"/>
      <c r="B31" s="1"/>
      <c r="C31" s="1"/>
      <c r="F31" s="33">
        <v>58</v>
      </c>
      <c r="G31" s="8" t="s">
        <v>41</v>
      </c>
      <c r="H31" s="30">
        <v>1</v>
      </c>
      <c r="I31" s="30">
        <v>10000</v>
      </c>
      <c r="J31" s="8">
        <v>0.01</v>
      </c>
      <c r="K31" s="8" t="s">
        <v>308</v>
      </c>
      <c r="L31" s="8">
        <v>1</v>
      </c>
      <c r="M31" s="8">
        <v>0</v>
      </c>
      <c r="N31" s="8">
        <v>0</v>
      </c>
      <c r="O31" s="8" t="s">
        <v>91</v>
      </c>
      <c r="P31" s="34" t="s">
        <v>92</v>
      </c>
      <c r="Q31" s="34"/>
      <c r="R31" s="8"/>
    </row>
    <row r="32" spans="1:18" ht="12" x14ac:dyDescent="0.3">
      <c r="A32" s="1"/>
      <c r="B32" s="1"/>
      <c r="C32" s="1"/>
      <c r="F32" s="33">
        <v>59</v>
      </c>
      <c r="G32" s="8" t="s">
        <v>42</v>
      </c>
      <c r="H32" s="30">
        <v>1</v>
      </c>
      <c r="I32" s="30">
        <v>10000</v>
      </c>
      <c r="J32" s="8">
        <v>0.01</v>
      </c>
      <c r="K32" s="8" t="s">
        <v>308</v>
      </c>
      <c r="L32" s="8">
        <v>1</v>
      </c>
      <c r="M32" s="8">
        <v>0</v>
      </c>
      <c r="N32" s="8">
        <v>0</v>
      </c>
      <c r="O32" s="8">
        <v>0</v>
      </c>
      <c r="P32" s="34">
        <v>0</v>
      </c>
      <c r="Q32" s="34"/>
      <c r="R32" s="8"/>
    </row>
    <row r="33" spans="1:18" ht="12" x14ac:dyDescent="0.3">
      <c r="A33" s="1"/>
      <c r="B33" s="1"/>
      <c r="C33" s="1"/>
      <c r="F33" s="33">
        <v>60</v>
      </c>
      <c r="G33" s="8" t="s">
        <v>43</v>
      </c>
      <c r="H33" s="30">
        <v>1</v>
      </c>
      <c r="I33" s="30">
        <v>10000</v>
      </c>
      <c r="J33" s="8">
        <v>0.01</v>
      </c>
      <c r="K33" s="8" t="s">
        <v>308</v>
      </c>
      <c r="L33" s="8">
        <v>1</v>
      </c>
      <c r="M33" s="8">
        <v>0</v>
      </c>
      <c r="N33" s="8">
        <v>0</v>
      </c>
      <c r="O33" s="8">
        <v>0</v>
      </c>
      <c r="P33" s="34">
        <v>0</v>
      </c>
      <c r="Q33" s="34"/>
      <c r="R33" s="8"/>
    </row>
    <row r="34" spans="1:18" ht="12" x14ac:dyDescent="0.3">
      <c r="A34" s="1"/>
      <c r="B34" s="2">
        <v>0</v>
      </c>
      <c r="C34" s="2" t="s">
        <v>145</v>
      </c>
      <c r="F34" s="33">
        <v>61</v>
      </c>
      <c r="G34" s="8" t="s">
        <v>690</v>
      </c>
      <c r="H34" s="30">
        <v>1</v>
      </c>
      <c r="I34" s="30">
        <v>1502</v>
      </c>
      <c r="J34" s="8">
        <v>0.01</v>
      </c>
      <c r="K34" s="8" t="s">
        <v>339</v>
      </c>
      <c r="L34" s="8">
        <v>1</v>
      </c>
      <c r="M34" s="8">
        <v>0</v>
      </c>
      <c r="N34" s="8">
        <v>0</v>
      </c>
      <c r="O34" s="8">
        <v>0</v>
      </c>
      <c r="P34" s="34">
        <v>0</v>
      </c>
      <c r="Q34" s="34"/>
      <c r="R34" s="8"/>
    </row>
    <row r="35" spans="1:18" ht="12" x14ac:dyDescent="0.3">
      <c r="A35" s="1"/>
      <c r="B35" s="2">
        <v>1</v>
      </c>
      <c r="C35" s="2" t="s">
        <v>146</v>
      </c>
      <c r="F35" s="33">
        <v>62</v>
      </c>
      <c r="G35" s="8" t="s">
        <v>819</v>
      </c>
      <c r="H35" s="30">
        <v>1</v>
      </c>
      <c r="I35" s="30">
        <v>1800</v>
      </c>
      <c r="J35" s="8">
        <v>0.01</v>
      </c>
      <c r="K35" s="8" t="s">
        <v>308</v>
      </c>
      <c r="L35" s="8">
        <v>1</v>
      </c>
      <c r="M35" s="8">
        <v>0</v>
      </c>
      <c r="N35" s="8">
        <v>0</v>
      </c>
      <c r="O35" s="8">
        <v>0</v>
      </c>
      <c r="P35" s="34">
        <v>0</v>
      </c>
      <c r="Q35" s="34"/>
      <c r="R35" s="8"/>
    </row>
    <row r="36" spans="1:18" ht="12" x14ac:dyDescent="0.3">
      <c r="A36" s="1"/>
      <c r="B36" s="2">
        <v>2</v>
      </c>
      <c r="C36" s="2" t="s">
        <v>147</v>
      </c>
      <c r="F36" s="33">
        <v>63</v>
      </c>
      <c r="G36" s="8" t="s">
        <v>947</v>
      </c>
      <c r="H36" s="30">
        <v>1</v>
      </c>
      <c r="I36" s="30">
        <v>1007</v>
      </c>
      <c r="J36" s="8">
        <v>0</v>
      </c>
      <c r="K36" s="8" t="s">
        <v>308</v>
      </c>
      <c r="L36" s="8">
        <v>1</v>
      </c>
      <c r="M36" s="8">
        <v>0</v>
      </c>
      <c r="N36" s="8">
        <v>0</v>
      </c>
      <c r="O36" s="8">
        <v>0</v>
      </c>
      <c r="P36" s="34">
        <v>0</v>
      </c>
      <c r="Q36" s="34">
        <v>0</v>
      </c>
      <c r="R36" s="8"/>
    </row>
    <row r="37" spans="1:18" ht="12" x14ac:dyDescent="0.3">
      <c r="A37" s="1"/>
      <c r="B37" s="2">
        <v>3</v>
      </c>
      <c r="C37" s="2" t="s">
        <v>148</v>
      </c>
      <c r="F37" s="33">
        <v>64</v>
      </c>
      <c r="G37" s="8" t="s">
        <v>1408</v>
      </c>
      <c r="H37" s="30">
        <v>1</v>
      </c>
      <c r="I37" s="30">
        <v>1007</v>
      </c>
      <c r="J37" s="8">
        <v>0.01</v>
      </c>
      <c r="K37" s="8" t="s">
        <v>308</v>
      </c>
      <c r="L37" s="8">
        <v>0</v>
      </c>
      <c r="M37" s="8">
        <v>0</v>
      </c>
      <c r="N37" s="8">
        <v>0</v>
      </c>
      <c r="O37" s="8">
        <v>0</v>
      </c>
      <c r="P37" s="34">
        <v>0</v>
      </c>
      <c r="Q37" s="34">
        <v>0</v>
      </c>
      <c r="R37" s="8"/>
    </row>
    <row r="38" spans="1:18" ht="12" x14ac:dyDescent="0.3">
      <c r="A38" s="1"/>
      <c r="B38" s="2">
        <v>4</v>
      </c>
      <c r="C38" s="2" t="s">
        <v>149</v>
      </c>
      <c r="F38" s="33">
        <v>65</v>
      </c>
      <c r="G38" s="8" t="s">
        <v>1414</v>
      </c>
      <c r="H38" s="30">
        <v>0</v>
      </c>
      <c r="I38" s="30">
        <v>2000</v>
      </c>
      <c r="J38" s="8">
        <v>0</v>
      </c>
      <c r="K38" s="8" t="s">
        <v>308</v>
      </c>
      <c r="L38" s="8">
        <v>0</v>
      </c>
      <c r="M38" s="8">
        <v>0</v>
      </c>
      <c r="N38" s="8">
        <v>0</v>
      </c>
      <c r="O38" s="8">
        <v>0</v>
      </c>
      <c r="P38" s="34">
        <v>0</v>
      </c>
      <c r="Q38" s="34">
        <v>0</v>
      </c>
      <c r="R38" s="8"/>
    </row>
    <row r="39" spans="1:18" ht="12" x14ac:dyDescent="0.3">
      <c r="A39" s="1"/>
      <c r="B39" s="2">
        <v>5</v>
      </c>
      <c r="C39" s="2" t="s">
        <v>150</v>
      </c>
      <c r="F39" s="33">
        <v>66</v>
      </c>
      <c r="G39" s="8" t="s">
        <v>1992</v>
      </c>
      <c r="H39" s="30">
        <v>1</v>
      </c>
      <c r="I39" s="30">
        <v>1504</v>
      </c>
      <c r="J39" s="8"/>
      <c r="K39" s="8"/>
      <c r="L39" s="8"/>
      <c r="M39" s="8"/>
      <c r="N39" s="8"/>
      <c r="O39" s="8"/>
      <c r="P39" s="34"/>
      <c r="Q39" s="34"/>
      <c r="R39" s="8"/>
    </row>
    <row r="40" spans="1:18" ht="12" x14ac:dyDescent="0.3">
      <c r="A40" s="1"/>
      <c r="B40" s="2">
        <v>6</v>
      </c>
      <c r="C40" s="2" t="s">
        <v>151</v>
      </c>
      <c r="F40" s="33">
        <v>67</v>
      </c>
      <c r="G40" s="8" t="s">
        <v>670</v>
      </c>
      <c r="H40" s="30">
        <v>1</v>
      </c>
      <c r="I40" s="30"/>
      <c r="J40" s="8"/>
      <c r="K40" s="8"/>
      <c r="L40" s="8"/>
      <c r="M40" s="8"/>
      <c r="N40" s="8"/>
      <c r="O40" s="8"/>
      <c r="P40" s="34"/>
      <c r="Q40" s="34"/>
      <c r="R40" s="8"/>
    </row>
    <row r="41" spans="1:18" ht="12" x14ac:dyDescent="0.3">
      <c r="A41" s="1"/>
      <c r="B41" s="2">
        <v>7</v>
      </c>
      <c r="C41" s="2" t="s">
        <v>202</v>
      </c>
      <c r="F41" s="33">
        <v>68</v>
      </c>
      <c r="G41" s="8" t="s">
        <v>671</v>
      </c>
      <c r="H41" s="30">
        <v>0</v>
      </c>
      <c r="I41" s="30">
        <v>1401</v>
      </c>
      <c r="J41" s="8">
        <v>0</v>
      </c>
      <c r="K41" s="8" t="s">
        <v>308</v>
      </c>
      <c r="L41" s="8">
        <v>0</v>
      </c>
      <c r="M41" s="8" t="s">
        <v>674</v>
      </c>
      <c r="N41" s="8" t="s">
        <v>675</v>
      </c>
      <c r="O41" s="8" t="s">
        <v>680</v>
      </c>
      <c r="P41" s="8">
        <v>0</v>
      </c>
      <c r="Q41" s="8"/>
      <c r="R41" s="8"/>
    </row>
    <row r="42" spans="1:18" ht="12" x14ac:dyDescent="0.3">
      <c r="A42" s="1"/>
      <c r="B42" s="2">
        <v>8</v>
      </c>
      <c r="C42" s="2" t="s">
        <v>152</v>
      </c>
      <c r="F42" s="33">
        <v>69</v>
      </c>
      <c r="G42" s="8" t="s">
        <v>672</v>
      </c>
      <c r="H42" s="30">
        <v>0</v>
      </c>
      <c r="I42" s="30">
        <v>1403</v>
      </c>
      <c r="J42" s="8">
        <v>0</v>
      </c>
      <c r="K42" s="8" t="s">
        <v>308</v>
      </c>
      <c r="L42" s="8">
        <v>0</v>
      </c>
      <c r="M42" s="8" t="s">
        <v>674</v>
      </c>
      <c r="N42" s="8" t="s">
        <v>675</v>
      </c>
      <c r="O42" s="8" t="s">
        <v>680</v>
      </c>
      <c r="P42" s="8">
        <v>0</v>
      </c>
      <c r="Q42" s="8"/>
      <c r="R42" s="8"/>
    </row>
    <row r="43" spans="1:18" ht="12" x14ac:dyDescent="0.3">
      <c r="A43" s="1"/>
      <c r="B43" s="2">
        <v>9</v>
      </c>
      <c r="C43" s="2" t="s">
        <v>153</v>
      </c>
      <c r="F43" s="33">
        <v>70</v>
      </c>
      <c r="G43" s="8" t="s">
        <v>673</v>
      </c>
      <c r="H43" s="30">
        <v>0</v>
      </c>
      <c r="I43" s="30">
        <v>1402</v>
      </c>
      <c r="J43" s="8">
        <v>0</v>
      </c>
      <c r="K43" s="8" t="s">
        <v>308</v>
      </c>
      <c r="L43" s="8">
        <v>0</v>
      </c>
      <c r="M43" s="8" t="s">
        <v>674</v>
      </c>
      <c r="N43" s="8" t="s">
        <v>675</v>
      </c>
      <c r="O43" s="8" t="s">
        <v>680</v>
      </c>
      <c r="P43" s="34">
        <v>0</v>
      </c>
      <c r="Q43" s="34"/>
      <c r="R43" s="8"/>
    </row>
    <row r="44" spans="1:18" ht="12" x14ac:dyDescent="0.3">
      <c r="A44" s="1"/>
      <c r="F44" s="33">
        <v>71</v>
      </c>
      <c r="G44" s="29" t="s">
        <v>384</v>
      </c>
      <c r="H44" s="31">
        <v>0</v>
      </c>
      <c r="I44" s="31">
        <v>1306</v>
      </c>
      <c r="J44" s="8">
        <v>0</v>
      </c>
      <c r="K44" s="8" t="s">
        <v>308</v>
      </c>
      <c r="L44" s="8">
        <v>0</v>
      </c>
      <c r="M44" s="8" t="s">
        <v>385</v>
      </c>
      <c r="N44" s="8" t="s">
        <v>386</v>
      </c>
      <c r="O44" s="8">
        <v>0</v>
      </c>
      <c r="P44" s="34" t="s">
        <v>3159</v>
      </c>
      <c r="Q44" s="34" t="s">
        <v>752</v>
      </c>
      <c r="R44" s="8" t="s">
        <v>753</v>
      </c>
    </row>
    <row r="45" spans="1:18" ht="12" x14ac:dyDescent="0.3">
      <c r="A45" s="1"/>
      <c r="F45" s="33">
        <v>72</v>
      </c>
      <c r="G45" s="8" t="s">
        <v>387</v>
      </c>
      <c r="H45" s="30">
        <v>0</v>
      </c>
      <c r="I45" s="31">
        <v>1306</v>
      </c>
      <c r="J45" s="8">
        <v>0</v>
      </c>
      <c r="K45" s="8" t="s">
        <v>308</v>
      </c>
      <c r="L45" s="8">
        <v>0</v>
      </c>
      <c r="M45" s="8" t="s">
        <v>385</v>
      </c>
      <c r="N45" s="8" t="s">
        <v>386</v>
      </c>
      <c r="O45" s="8">
        <v>0</v>
      </c>
      <c r="P45" s="34" t="s">
        <v>3159</v>
      </c>
      <c r="Q45" s="34" t="s">
        <v>752</v>
      </c>
      <c r="R45" s="8" t="s">
        <v>753</v>
      </c>
    </row>
    <row r="46" spans="1:18" ht="12" x14ac:dyDescent="0.3">
      <c r="A46" s="1"/>
      <c r="D46" s="10"/>
      <c r="F46" s="33">
        <v>73</v>
      </c>
      <c r="G46" s="8" t="s">
        <v>388</v>
      </c>
      <c r="H46" s="30">
        <v>0</v>
      </c>
      <c r="I46" s="31">
        <v>1306</v>
      </c>
      <c r="J46" s="8">
        <v>0</v>
      </c>
      <c r="K46" s="8" t="s">
        <v>308</v>
      </c>
      <c r="L46" s="8">
        <v>0</v>
      </c>
      <c r="M46" s="8" t="s">
        <v>385</v>
      </c>
      <c r="N46" s="8" t="s">
        <v>386</v>
      </c>
      <c r="O46" s="8">
        <v>0</v>
      </c>
      <c r="P46" s="34" t="s">
        <v>3159</v>
      </c>
      <c r="Q46" s="34" t="s">
        <v>752</v>
      </c>
      <c r="R46" s="8" t="s">
        <v>753</v>
      </c>
    </row>
    <row r="47" spans="1:18" ht="12" x14ac:dyDescent="0.3">
      <c r="A47" s="1"/>
      <c r="D47" s="10"/>
      <c r="F47" s="33">
        <v>74</v>
      </c>
      <c r="G47" s="8" t="s">
        <v>389</v>
      </c>
      <c r="H47" s="30">
        <v>0</v>
      </c>
      <c r="I47" s="30">
        <v>1501</v>
      </c>
      <c r="J47" s="8">
        <v>0</v>
      </c>
      <c r="K47" s="8" t="s">
        <v>308</v>
      </c>
      <c r="L47" s="8">
        <v>0</v>
      </c>
      <c r="M47" s="8">
        <v>0</v>
      </c>
      <c r="N47" s="8">
        <v>0</v>
      </c>
      <c r="O47" s="8">
        <v>0</v>
      </c>
      <c r="P47" s="34">
        <v>0</v>
      </c>
      <c r="Q47" s="34"/>
      <c r="R47" s="8"/>
    </row>
    <row r="48" spans="1:18" ht="12" x14ac:dyDescent="0.3">
      <c r="A48" s="1"/>
      <c r="F48" s="33">
        <v>75</v>
      </c>
      <c r="G48" s="8" t="s">
        <v>564</v>
      </c>
      <c r="H48" s="30">
        <v>1</v>
      </c>
      <c r="I48" s="30">
        <v>1800</v>
      </c>
      <c r="J48" s="8">
        <v>0.01</v>
      </c>
      <c r="K48" s="8" t="s">
        <v>308</v>
      </c>
      <c r="L48" s="8">
        <v>0</v>
      </c>
      <c r="M48" s="8">
        <v>0</v>
      </c>
      <c r="N48" s="8">
        <v>0</v>
      </c>
      <c r="O48" s="8">
        <v>0</v>
      </c>
      <c r="P48" s="34">
        <v>0</v>
      </c>
      <c r="Q48" s="34"/>
      <c r="R48" s="8"/>
    </row>
    <row r="49" spans="1:18" ht="12" x14ac:dyDescent="0.3">
      <c r="A49" s="1"/>
      <c r="F49" s="35">
        <v>76</v>
      </c>
      <c r="G49" s="36" t="s">
        <v>632</v>
      </c>
      <c r="H49" s="37">
        <v>0</v>
      </c>
      <c r="I49" s="37">
        <v>10000</v>
      </c>
      <c r="J49" s="36">
        <v>0.01</v>
      </c>
      <c r="K49" s="36" t="s">
        <v>308</v>
      </c>
      <c r="L49" s="8">
        <v>0</v>
      </c>
      <c r="M49" s="36">
        <v>0</v>
      </c>
      <c r="N49" s="36">
        <v>0</v>
      </c>
      <c r="O49" s="36">
        <v>0</v>
      </c>
      <c r="P49" s="38">
        <v>0</v>
      </c>
      <c r="Q49" s="38"/>
      <c r="R49" s="8"/>
    </row>
    <row r="50" spans="1:18" ht="12" x14ac:dyDescent="0.3">
      <c r="A50" s="1"/>
      <c r="D50" s="10"/>
      <c r="F50" s="35">
        <v>77</v>
      </c>
      <c r="G50" s="36" t="s">
        <v>636</v>
      </c>
      <c r="H50" s="37">
        <v>0</v>
      </c>
      <c r="I50" s="37"/>
      <c r="J50" s="36"/>
      <c r="K50" s="36"/>
      <c r="L50" s="8">
        <v>0</v>
      </c>
      <c r="M50" s="36"/>
      <c r="N50" s="36"/>
      <c r="O50" s="36"/>
      <c r="P50" s="38"/>
      <c r="Q50" s="38"/>
      <c r="R50" s="8"/>
    </row>
    <row r="51" spans="1:18" ht="12" x14ac:dyDescent="0.3">
      <c r="A51" s="1"/>
      <c r="F51" s="35">
        <v>78</v>
      </c>
      <c r="G51" s="36" t="s">
        <v>638</v>
      </c>
      <c r="H51" s="37">
        <v>0</v>
      </c>
      <c r="I51" s="37">
        <v>1007</v>
      </c>
      <c r="J51" s="36"/>
      <c r="K51" s="36"/>
      <c r="L51" s="8">
        <v>0</v>
      </c>
      <c r="M51" s="36"/>
      <c r="N51" s="36"/>
      <c r="O51" s="36"/>
      <c r="P51" s="38"/>
      <c r="Q51" s="38"/>
      <c r="R51" s="36"/>
    </row>
    <row r="52" spans="1:18" ht="12" x14ac:dyDescent="0.3">
      <c r="A52" s="1"/>
      <c r="F52" s="35">
        <v>79</v>
      </c>
      <c r="G52" s="36" t="s">
        <v>1563</v>
      </c>
      <c r="H52" s="37">
        <v>1</v>
      </c>
      <c r="I52" s="37">
        <v>10000</v>
      </c>
      <c r="J52" s="36">
        <v>0</v>
      </c>
      <c r="K52" s="36"/>
      <c r="L52" s="36"/>
      <c r="M52" s="36" t="s">
        <v>1564</v>
      </c>
      <c r="N52" s="36"/>
      <c r="O52" s="36"/>
      <c r="P52" s="38"/>
      <c r="Q52" s="38"/>
      <c r="R52" s="36"/>
    </row>
    <row r="53" spans="1:18" ht="13.5" customHeight="1" x14ac:dyDescent="0.3">
      <c r="A53" s="1"/>
      <c r="F53" s="35">
        <v>80</v>
      </c>
      <c r="G53" s="36" t="s">
        <v>1991</v>
      </c>
      <c r="H53" s="37">
        <v>0</v>
      </c>
      <c r="I53" s="37">
        <v>1305</v>
      </c>
      <c r="J53" s="36"/>
      <c r="K53" s="36"/>
      <c r="L53" s="36"/>
      <c r="M53" s="36"/>
      <c r="N53" s="36"/>
      <c r="O53" s="36"/>
      <c r="P53" s="38"/>
      <c r="Q53" s="38"/>
      <c r="R53" s="36"/>
    </row>
    <row r="54" spans="1:18" ht="12" x14ac:dyDescent="0.3">
      <c r="A54" s="1"/>
      <c r="B54" s="2">
        <v>10101001</v>
      </c>
      <c r="C54" s="17" t="s">
        <v>154</v>
      </c>
      <c r="F54" s="33">
        <v>81</v>
      </c>
      <c r="G54" s="8" t="s">
        <v>2771</v>
      </c>
      <c r="H54" s="37">
        <v>0</v>
      </c>
      <c r="I54" s="30">
        <v>1503</v>
      </c>
      <c r="J54" s="8">
        <v>0</v>
      </c>
      <c r="K54" s="36" t="s">
        <v>308</v>
      </c>
      <c r="L54" s="36">
        <v>0</v>
      </c>
      <c r="M54" s="8"/>
      <c r="N54" s="8"/>
      <c r="O54" s="8"/>
      <c r="P54" s="34"/>
      <c r="Q54" s="38"/>
      <c r="R54" s="8"/>
    </row>
    <row r="55" spans="1:18" ht="12" x14ac:dyDescent="0.3">
      <c r="A55" s="1"/>
      <c r="B55" s="2">
        <v>10102001</v>
      </c>
      <c r="C55" s="17" t="s">
        <v>155</v>
      </c>
      <c r="F55" s="33"/>
      <c r="G55" s="8"/>
      <c r="H55" s="37"/>
      <c r="I55" s="30"/>
      <c r="J55" s="8"/>
      <c r="K55" s="8"/>
      <c r="L55" s="36"/>
      <c r="M55" s="8"/>
      <c r="N55" s="8"/>
      <c r="O55" s="8"/>
      <c r="P55" s="34"/>
      <c r="Q55" s="38"/>
      <c r="R55" s="8"/>
    </row>
    <row r="56" spans="1:18" ht="12" x14ac:dyDescent="0.3">
      <c r="A56" s="1"/>
      <c r="B56" s="2">
        <v>10103001</v>
      </c>
      <c r="C56" s="2" t="s">
        <v>156</v>
      </c>
    </row>
    <row r="57" spans="1:18" ht="12" x14ac:dyDescent="0.3">
      <c r="A57" s="1"/>
      <c r="B57" s="2">
        <v>10104001</v>
      </c>
      <c r="C57" s="2" t="s">
        <v>157</v>
      </c>
    </row>
    <row r="58" spans="1:18" ht="12" x14ac:dyDescent="0.3">
      <c r="A58" s="1"/>
      <c r="B58" s="1"/>
      <c r="C58" s="1"/>
    </row>
    <row r="59" spans="1:18" ht="12" x14ac:dyDescent="0.3">
      <c r="A59" s="1"/>
      <c r="B59" s="1"/>
      <c r="C59" s="1"/>
    </row>
    <row r="60" spans="1:18" ht="12" x14ac:dyDescent="0.3">
      <c r="A60" s="1"/>
      <c r="B60" s="1"/>
      <c r="C60" s="1"/>
    </row>
    <row r="61" spans="1:18" ht="12" x14ac:dyDescent="0.3">
      <c r="A61" s="1"/>
      <c r="B61" s="1"/>
      <c r="C61" s="1"/>
    </row>
    <row r="62" spans="1:18" ht="12" x14ac:dyDescent="0.3">
      <c r="B62" s="1"/>
    </row>
    <row r="63" spans="1:18" ht="12" x14ac:dyDescent="0.3">
      <c r="B63" s="1"/>
    </row>
    <row r="64" spans="1:18" ht="12" x14ac:dyDescent="0.3">
      <c r="B64" s="1"/>
    </row>
    <row r="65" spans="2:2" ht="12" x14ac:dyDescent="0.3">
      <c r="B65" s="1"/>
    </row>
  </sheetData>
  <autoFilter ref="B2:D2" xr:uid="{00000000-0009-0000-0000-000000000000}"/>
  <phoneticPr fontId="1" type="noConversion"/>
  <conditionalFormatting sqref="B3">
    <cfRule type="duplicateValues" dxfId="89" priority="2"/>
  </conditionalFormatting>
  <conditionalFormatting sqref="C3">
    <cfRule type="duplicateValues" dxfId="88" priority="1"/>
  </conditionalFormatting>
  <hyperlinks>
    <hyperlink ref="M1" r:id="rId1" xr:uid="{3D2DB039-9A29-4C1D-94C9-0BD0A4722BA0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F0D26-1E4C-4809-A0F5-5E4B9D1C2BD2}">
  <sheetPr codeName="Sheet12"/>
  <dimension ref="A1:BA982"/>
  <sheetViews>
    <sheetView zoomScaleNormal="100" workbookViewId="0">
      <pane ySplit="4" topLeftCell="A5" activePane="bottomLeft" state="frozen"/>
      <selection activeCell="G1" sqref="G1"/>
      <selection pane="bottomLeft" activeCell="A5" sqref="A5"/>
    </sheetView>
  </sheetViews>
  <sheetFormatPr defaultColWidth="26.625" defaultRowHeight="12" x14ac:dyDescent="0.3"/>
  <cols>
    <col min="1" max="1" width="2.125" style="5" customWidth="1"/>
    <col min="2" max="2" width="10.375" style="4" customWidth="1"/>
    <col min="3" max="3" width="4.5" style="4" customWidth="1"/>
    <col min="4" max="4" width="17.5" style="5" customWidth="1"/>
    <col min="5" max="5" width="31.625" style="5" customWidth="1"/>
    <col min="6" max="6" width="16.625" style="5" customWidth="1"/>
    <col min="7" max="7" width="97.125" style="5" customWidth="1"/>
    <col min="8" max="8" width="17.125" style="5" customWidth="1"/>
    <col min="9" max="9" width="7.25" style="5" customWidth="1"/>
    <col min="10" max="10" width="7.5" style="5" customWidth="1"/>
    <col min="11" max="12" width="10.375" style="5" customWidth="1"/>
    <col min="13" max="16" width="6.625" style="4" customWidth="1"/>
    <col min="17" max="18" width="13.375" style="5" customWidth="1"/>
    <col min="19" max="19" width="15" style="5" customWidth="1" collapsed="1"/>
    <col min="20" max="21" width="15" style="5" customWidth="1"/>
    <col min="22" max="22" width="13.75" style="5" customWidth="1"/>
    <col min="23" max="23" width="21" style="5" customWidth="1"/>
    <col min="24" max="24" width="8" style="5" customWidth="1"/>
    <col min="25" max="25" width="9.5" style="5" customWidth="1"/>
    <col min="26" max="26" width="11" style="5" customWidth="1"/>
    <col min="27" max="27" width="10" style="5" customWidth="1"/>
    <col min="28" max="28" width="13.75" style="5" customWidth="1"/>
    <col min="29" max="30" width="17.25" style="5" customWidth="1"/>
    <col min="31" max="31" width="14.375" style="5" customWidth="1" collapsed="1"/>
    <col min="32" max="32" width="15.25" style="5" customWidth="1"/>
    <col min="33" max="33" width="16.375" style="5" customWidth="1"/>
    <col min="34" max="34" width="35.25" style="5" customWidth="1"/>
    <col min="35" max="35" width="28.375" style="5" customWidth="1"/>
    <col min="36" max="36" width="20.5" style="5" customWidth="1"/>
    <col min="37" max="37" width="8.875" style="5" customWidth="1"/>
    <col min="38" max="38" width="18.875" style="4" customWidth="1"/>
    <col min="39" max="39" width="17.5" style="5" customWidth="1"/>
    <col min="40" max="40" width="44.125" style="5" customWidth="1"/>
    <col min="41" max="41" width="16.625" style="5" customWidth="1"/>
    <col min="42" max="42" width="91.375" style="5" customWidth="1"/>
    <col min="43" max="43" width="12.375" style="5" customWidth="1"/>
    <col min="44" max="44" width="11.625" style="4" customWidth="1"/>
    <col min="45" max="48" width="17.25" style="5" customWidth="1"/>
    <col min="49" max="49" width="20.875" style="4" customWidth="1"/>
    <col min="50" max="53" width="10" style="4" customWidth="1"/>
    <col min="54" max="16384" width="26.625" style="5"/>
  </cols>
  <sheetData>
    <row r="1" spans="1:53" x14ac:dyDescent="0.3">
      <c r="C1" s="4" t="s">
        <v>18</v>
      </c>
      <c r="D1" s="5" t="s">
        <v>18</v>
      </c>
      <c r="E1" s="5" t="s">
        <v>18</v>
      </c>
      <c r="F1" s="5" t="s">
        <v>18</v>
      </c>
      <c r="G1" s="5" t="s">
        <v>18</v>
      </c>
      <c r="L1" s="52"/>
      <c r="M1" s="53" t="s">
        <v>18</v>
      </c>
      <c r="N1" s="53" t="s">
        <v>18</v>
      </c>
      <c r="O1" s="53" t="s">
        <v>18</v>
      </c>
      <c r="P1" s="53" t="s">
        <v>18</v>
      </c>
      <c r="Q1" s="5" t="s">
        <v>177</v>
      </c>
      <c r="AM1" s="5" t="s">
        <v>18</v>
      </c>
      <c r="AN1" s="5" t="s">
        <v>18</v>
      </c>
      <c r="AO1" s="5" t="s">
        <v>18</v>
      </c>
      <c r="AP1" s="5" t="s">
        <v>18</v>
      </c>
      <c r="AQ1" s="5" t="s">
        <v>18</v>
      </c>
      <c r="AT1" s="5" t="s">
        <v>18</v>
      </c>
      <c r="AU1" s="5" t="s">
        <v>1955</v>
      </c>
      <c r="AW1" s="4" t="s">
        <v>18</v>
      </c>
      <c r="AX1" s="4" t="s">
        <v>18</v>
      </c>
      <c r="AY1" s="4" t="s">
        <v>18</v>
      </c>
      <c r="AZ1" s="4" t="s">
        <v>18</v>
      </c>
      <c r="BA1" s="4" t="s">
        <v>18</v>
      </c>
    </row>
    <row r="2" spans="1:53" ht="90.75" customHeight="1" x14ac:dyDescent="0.3">
      <c r="A2" s="5" t="s">
        <v>18</v>
      </c>
      <c r="B2" s="7" t="s">
        <v>1269</v>
      </c>
      <c r="C2" s="7" t="s">
        <v>600</v>
      </c>
      <c r="D2" s="4"/>
      <c r="E2" s="7" t="s">
        <v>602</v>
      </c>
      <c r="F2" s="4"/>
      <c r="G2" s="7" t="s">
        <v>602</v>
      </c>
      <c r="H2" s="7" t="s">
        <v>178</v>
      </c>
      <c r="I2" s="7" t="s">
        <v>19</v>
      </c>
      <c r="J2" s="7" t="s">
        <v>200</v>
      </c>
      <c r="K2" s="7" t="s">
        <v>1340</v>
      </c>
      <c r="L2" s="54" t="s">
        <v>278</v>
      </c>
      <c r="M2" s="53" t="s">
        <v>332</v>
      </c>
      <c r="N2" s="53" t="s">
        <v>334</v>
      </c>
      <c r="O2" s="53" t="s">
        <v>333</v>
      </c>
      <c r="P2" s="53" t="s">
        <v>335</v>
      </c>
      <c r="Q2" s="7" t="s">
        <v>140</v>
      </c>
      <c r="R2" s="7" t="s">
        <v>141</v>
      </c>
      <c r="S2" s="55" t="s">
        <v>110</v>
      </c>
      <c r="T2" s="7" t="s">
        <v>111</v>
      </c>
      <c r="U2" s="55" t="s">
        <v>112</v>
      </c>
      <c r="V2" s="7" t="s">
        <v>107</v>
      </c>
      <c r="W2" s="56" t="s">
        <v>137</v>
      </c>
      <c r="X2" s="64" t="s">
        <v>1452</v>
      </c>
      <c r="Y2" s="64" t="s">
        <v>1452</v>
      </c>
      <c r="Z2" s="7" t="s">
        <v>101</v>
      </c>
      <c r="AA2" s="10" t="s">
        <v>104</v>
      </c>
      <c r="AB2" s="7" t="s">
        <v>100</v>
      </c>
      <c r="AC2" s="7" t="s">
        <v>739</v>
      </c>
      <c r="AD2" s="7" t="s">
        <v>740</v>
      </c>
      <c r="AE2" s="7" t="s">
        <v>20</v>
      </c>
      <c r="AF2" s="7" t="s">
        <v>21</v>
      </c>
      <c r="AG2" s="7" t="s">
        <v>99</v>
      </c>
      <c r="AH2" s="7" t="s">
        <v>132</v>
      </c>
      <c r="AI2" s="7" t="s">
        <v>135</v>
      </c>
      <c r="AJ2" s="7" t="s">
        <v>134</v>
      </c>
      <c r="AK2" s="7" t="s">
        <v>338</v>
      </c>
      <c r="AL2" s="7" t="s">
        <v>401</v>
      </c>
      <c r="AM2" s="4" t="s">
        <v>10</v>
      </c>
      <c r="AN2" s="7" t="s">
        <v>34</v>
      </c>
      <c r="AO2" s="4" t="s">
        <v>13</v>
      </c>
      <c r="AP2" s="7" t="s">
        <v>35</v>
      </c>
      <c r="AQ2" s="7" t="s">
        <v>644</v>
      </c>
      <c r="AR2" s="7" t="s">
        <v>1441</v>
      </c>
      <c r="AS2" s="7" t="s">
        <v>1509</v>
      </c>
      <c r="AT2" s="7"/>
      <c r="AU2" s="7"/>
      <c r="AV2" s="7"/>
    </row>
    <row r="3" spans="1:53" x14ac:dyDescent="0.3">
      <c r="B3" s="4" t="s">
        <v>0</v>
      </c>
      <c r="D3" s="4" t="s">
        <v>30</v>
      </c>
      <c r="E3" s="4"/>
      <c r="F3" s="4" t="s">
        <v>3</v>
      </c>
      <c r="G3" s="4"/>
      <c r="H3" s="4" t="s">
        <v>2</v>
      </c>
      <c r="I3" s="4" t="s">
        <v>4</v>
      </c>
      <c r="J3" s="4" t="s">
        <v>201</v>
      </c>
      <c r="K3" s="4" t="s">
        <v>29</v>
      </c>
      <c r="L3" s="57" t="s">
        <v>279</v>
      </c>
      <c r="M3" s="58">
        <v>1</v>
      </c>
      <c r="N3" s="58">
        <v>2</v>
      </c>
      <c r="O3" s="58">
        <v>4</v>
      </c>
      <c r="P3" s="58">
        <v>8</v>
      </c>
      <c r="Q3" s="4" t="s">
        <v>138</v>
      </c>
      <c r="R3" s="4" t="s">
        <v>139</v>
      </c>
      <c r="S3" s="4" t="s">
        <v>64</v>
      </c>
      <c r="T3" s="4" t="s">
        <v>65</v>
      </c>
      <c r="U3" s="4" t="s">
        <v>66</v>
      </c>
      <c r="V3" s="4" t="s">
        <v>106</v>
      </c>
      <c r="W3" s="7" t="s">
        <v>67</v>
      </c>
      <c r="X3" s="65" t="s">
        <v>5</v>
      </c>
      <c r="Y3" s="65" t="s">
        <v>1</v>
      </c>
      <c r="Z3" s="4" t="s">
        <v>96</v>
      </c>
      <c r="AA3" s="5" t="s">
        <v>103</v>
      </c>
      <c r="AB3" s="59" t="s">
        <v>108</v>
      </c>
      <c r="AC3" s="4" t="s">
        <v>105</v>
      </c>
      <c r="AD3" s="4" t="s">
        <v>102</v>
      </c>
      <c r="AE3" s="4" t="s">
        <v>97</v>
      </c>
      <c r="AF3" s="4" t="s">
        <v>98</v>
      </c>
      <c r="AG3" s="4" t="s">
        <v>109</v>
      </c>
      <c r="AH3" s="4" t="s">
        <v>25</v>
      </c>
      <c r="AI3" s="4" t="s">
        <v>31</v>
      </c>
      <c r="AJ3" s="4" t="s">
        <v>32</v>
      </c>
      <c r="AK3" s="4" t="s">
        <v>337</v>
      </c>
      <c r="AL3" s="4" t="s">
        <v>400</v>
      </c>
      <c r="AM3" s="4" t="s">
        <v>30</v>
      </c>
      <c r="AN3" s="4"/>
      <c r="AO3" s="4" t="s">
        <v>3</v>
      </c>
      <c r="AP3" s="4"/>
      <c r="AQ3" s="4"/>
      <c r="AR3" s="4" t="s">
        <v>1440</v>
      </c>
      <c r="AS3" s="4" t="s">
        <v>639</v>
      </c>
      <c r="AT3" s="4"/>
      <c r="AU3" s="4"/>
      <c r="AV3" s="4"/>
    </row>
    <row r="4" spans="1:53" x14ac:dyDescent="0.3">
      <c r="A4" s="5" t="s">
        <v>17</v>
      </c>
      <c r="B4" s="4" t="s">
        <v>27</v>
      </c>
      <c r="C4" s="32"/>
      <c r="D4" s="4" t="s">
        <v>28</v>
      </c>
      <c r="E4" s="4" t="s">
        <v>33</v>
      </c>
      <c r="F4" s="4" t="s">
        <v>28</v>
      </c>
      <c r="G4" s="4" t="s">
        <v>33</v>
      </c>
      <c r="H4" s="4" t="s">
        <v>27</v>
      </c>
      <c r="I4" s="4" t="s">
        <v>27</v>
      </c>
      <c r="J4" s="4" t="s">
        <v>27</v>
      </c>
      <c r="K4" s="4" t="s">
        <v>27</v>
      </c>
      <c r="L4" s="57" t="s">
        <v>27</v>
      </c>
      <c r="M4" s="58" t="s">
        <v>331</v>
      </c>
      <c r="N4" s="58" t="s">
        <v>331</v>
      </c>
      <c r="O4" s="58" t="s">
        <v>331</v>
      </c>
      <c r="P4" s="58" t="s">
        <v>331</v>
      </c>
      <c r="Q4" s="4" t="s">
        <v>27</v>
      </c>
      <c r="R4" s="4" t="s">
        <v>27</v>
      </c>
      <c r="S4" s="4" t="s">
        <v>27</v>
      </c>
      <c r="T4" s="4" t="s">
        <v>27</v>
      </c>
      <c r="U4" s="4" t="s">
        <v>27</v>
      </c>
      <c r="V4" s="4" t="s">
        <v>27</v>
      </c>
      <c r="W4" s="7" t="s">
        <v>68</v>
      </c>
      <c r="X4" s="65" t="s">
        <v>27</v>
      </c>
      <c r="Y4" s="65" t="s">
        <v>27</v>
      </c>
      <c r="Z4" s="4" t="s">
        <v>27</v>
      </c>
      <c r="AA4" s="5" t="s">
        <v>27</v>
      </c>
      <c r="AB4" s="4" t="s">
        <v>27</v>
      </c>
      <c r="AC4" s="4" t="s">
        <v>27</v>
      </c>
      <c r="AD4" s="4" t="s">
        <v>27</v>
      </c>
      <c r="AE4" s="4" t="s">
        <v>27</v>
      </c>
      <c r="AF4" s="4" t="s">
        <v>27</v>
      </c>
      <c r="AG4" s="4" t="s">
        <v>27</v>
      </c>
      <c r="AH4" s="4" t="s">
        <v>28</v>
      </c>
      <c r="AI4" s="4" t="s">
        <v>28</v>
      </c>
      <c r="AJ4" s="4" t="s">
        <v>28</v>
      </c>
      <c r="AK4" s="4" t="s">
        <v>27</v>
      </c>
      <c r="AL4" s="4" t="s">
        <v>27</v>
      </c>
      <c r="AM4" s="4" t="s">
        <v>28</v>
      </c>
      <c r="AN4" s="4" t="s">
        <v>33</v>
      </c>
      <c r="AO4" s="4" t="s">
        <v>28</v>
      </c>
      <c r="AP4" s="4" t="s">
        <v>33</v>
      </c>
      <c r="AQ4" s="4"/>
      <c r="AR4" s="4" t="s">
        <v>68</v>
      </c>
      <c r="AS4" s="4" t="s">
        <v>27</v>
      </c>
      <c r="AT4" s="4"/>
      <c r="AU4" s="4"/>
      <c r="AV4" s="4"/>
      <c r="AW4" s="4" t="s">
        <v>1510</v>
      </c>
      <c r="AX4" s="4" t="s">
        <v>1511</v>
      </c>
      <c r="AY4" s="4" t="s">
        <v>1512</v>
      </c>
      <c r="AZ4" s="4" t="s">
        <v>1513</v>
      </c>
      <c r="BA4" s="4" t="s">
        <v>1514</v>
      </c>
    </row>
    <row r="5" spans="1:53" x14ac:dyDescent="0.3">
      <c r="B5" s="4">
        <v>23015001</v>
      </c>
      <c r="C5" s="4" t="str">
        <f>RIGHT(B5,3)</f>
        <v>001</v>
      </c>
      <c r="D5" s="44" t="str">
        <f t="shared" ref="D5:D68" si="0">"Item_Name_"&amp;B5</f>
        <v>Item_Name_23015001</v>
      </c>
      <c r="E5" s="5" t="s">
        <v>1012</v>
      </c>
      <c r="F5" s="44" t="str">
        <f t="shared" ref="F5:F68" si="1">"Item_Desc_"&amp;B5</f>
        <v>Item_Desc_23015001</v>
      </c>
      <c r="G5" s="5" t="s">
        <v>584</v>
      </c>
      <c r="H5" s="5">
        <v>2</v>
      </c>
      <c r="I5" s="5">
        <v>30</v>
      </c>
      <c r="J5" s="5">
        <v>1</v>
      </c>
      <c r="K5" s="5">
        <v>1</v>
      </c>
      <c r="L5" s="45">
        <f>_xlfn.XLOOKUP($I5, '#칼럼명세'!$F:$F, '#칼럼명세'!$J:$J)*IF(_xlfn.XLOOKUP($I5, '#칼럼명세'!$F:$F, '#칼럼명세'!$K:$K)="X", 1, _xlfn.XLOOKUP($K5, '#무게관련'!$N:$N, '#무게관련'!$O:$O))*100</f>
        <v>100</v>
      </c>
      <c r="M5" s="46" t="s">
        <v>336</v>
      </c>
      <c r="N5" s="46" t="s">
        <v>336</v>
      </c>
      <c r="O5" s="46" t="s">
        <v>336</v>
      </c>
      <c r="P5" s="46" t="s">
        <v>336</v>
      </c>
      <c r="Q5" s="5">
        <v>0</v>
      </c>
      <c r="R5" s="5">
        <v>0</v>
      </c>
      <c r="S5" s="5">
        <v>1914</v>
      </c>
      <c r="T5" s="5">
        <v>1</v>
      </c>
      <c r="U5" s="5">
        <v>50</v>
      </c>
      <c r="V5" s="5">
        <v>1000</v>
      </c>
      <c r="W5" s="5">
        <v>1</v>
      </c>
      <c r="X5" s="66">
        <v>1000</v>
      </c>
      <c r="Y5" s="66">
        <v>10000</v>
      </c>
      <c r="Z5" s="5">
        <v>1</v>
      </c>
      <c r="AA5" s="5">
        <v>10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 t="s">
        <v>22</v>
      </c>
      <c r="AI5" s="5" t="s">
        <v>179</v>
      </c>
      <c r="AJ5" s="5" t="s">
        <v>179</v>
      </c>
      <c r="AK5" s="45">
        <f t="shared" ref="AK5:AK68" si="2">IF($M5="X", 0, M$3)+IF($N5="X", 0, N$3)+IF($O5="X", 0, O$3)+IF($P5="X", 0, P$3)</f>
        <v>15</v>
      </c>
      <c r="AL5" s="47">
        <f>_xlfn.XLOOKUP(I5,'#칼럼명세'!F:F,'#칼럼명세'!I:I)</f>
        <v>1201</v>
      </c>
      <c r="AM5" s="44" t="str">
        <f t="shared" ref="AM5:AM68" si="3">"Item_Name_"&amp;B5</f>
        <v>Item_Name_23015001</v>
      </c>
      <c r="AN5" s="5" t="s">
        <v>566</v>
      </c>
      <c r="AO5" s="44" t="str">
        <f t="shared" ref="AO5:AO68" si="4">"Item_Desc_"&amp;B5</f>
        <v>Item_Desc_23015001</v>
      </c>
      <c r="AP5" s="5" t="s">
        <v>1384</v>
      </c>
      <c r="AQ5" s="44">
        <f>_xlfn.XLOOKUP(I5,표1[아이템 타입],표1[삭제여부])</f>
        <v>1</v>
      </c>
      <c r="AR5" s="63">
        <f>_xlfn.XLOOKUP(I5,'#칼럼명세'!F:F,'#칼럼명세'!H:H)</f>
        <v>1</v>
      </c>
      <c r="AS5" s="4">
        <v>1</v>
      </c>
      <c r="AT5" s="4"/>
      <c r="AU5" s="4"/>
      <c r="AV5" s="4"/>
      <c r="AW5" s="63" t="str">
        <f>_xlfn.XLOOKUP(I5,표1[아이템 타입],표1[타입 이름])</f>
        <v>회복</v>
      </c>
      <c r="AX5" s="63" t="str">
        <f t="shared" ref="AX5:AX45" si="5">IF(Z5=0,"불가","가능")</f>
        <v>가능</v>
      </c>
      <c r="AY5" s="63" t="str">
        <f t="shared" ref="AY5:AY45" si="6">IF(AB5=0,"불가","가능")</f>
        <v>불가</v>
      </c>
      <c r="AZ5" s="63" t="str">
        <f>IF(AR5=0,"불가","가능")</f>
        <v>가능</v>
      </c>
      <c r="BA5" s="63" t="str">
        <f>IF(AS5=0,"불가","가능")</f>
        <v>가능</v>
      </c>
    </row>
    <row r="6" spans="1:53" x14ac:dyDescent="0.3">
      <c r="B6" s="4">
        <v>23015002</v>
      </c>
      <c r="C6" s="4" t="str">
        <f t="shared" ref="C6:C69" si="7">RIGHT(B6,3)</f>
        <v>002</v>
      </c>
      <c r="D6" s="44" t="str">
        <f t="shared" si="0"/>
        <v>Item_Name_23015002</v>
      </c>
      <c r="E6" s="5" t="s">
        <v>1013</v>
      </c>
      <c r="F6" s="44" t="str">
        <f t="shared" si="1"/>
        <v>Item_Desc_23015002</v>
      </c>
      <c r="G6" s="5" t="s">
        <v>584</v>
      </c>
      <c r="H6" s="5">
        <v>2</v>
      </c>
      <c r="I6" s="5">
        <v>30</v>
      </c>
      <c r="J6" s="5">
        <v>1</v>
      </c>
      <c r="K6" s="5">
        <v>1</v>
      </c>
      <c r="L6" s="45">
        <f>_xlfn.XLOOKUP($I6, '#칼럼명세'!$F:$F, '#칼럼명세'!$J:$J)*IF(_xlfn.XLOOKUP($I6, '#칼럼명세'!$F:$F, '#칼럼명세'!$K:$K)="X", 1, _xlfn.XLOOKUP($K6, '#무게관련'!$N:$N, '#무게관련'!$O:$O))*100</f>
        <v>100</v>
      </c>
      <c r="M6" s="46" t="s">
        <v>336</v>
      </c>
      <c r="N6" s="46" t="s">
        <v>336</v>
      </c>
      <c r="O6" s="46" t="s">
        <v>336</v>
      </c>
      <c r="P6" s="46" t="s">
        <v>336</v>
      </c>
      <c r="Q6" s="5">
        <v>0</v>
      </c>
      <c r="R6" s="5">
        <v>0</v>
      </c>
      <c r="S6" s="5">
        <v>1914</v>
      </c>
      <c r="T6" s="5">
        <v>1</v>
      </c>
      <c r="U6" s="5">
        <v>85</v>
      </c>
      <c r="V6" s="5">
        <v>1000</v>
      </c>
      <c r="W6" s="5">
        <v>1</v>
      </c>
      <c r="X6" s="66">
        <v>1000</v>
      </c>
      <c r="Y6" s="66">
        <v>10000</v>
      </c>
      <c r="Z6" s="5">
        <v>1</v>
      </c>
      <c r="AA6" s="5">
        <v>10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 t="s">
        <v>180</v>
      </c>
      <c r="AI6" s="5" t="s">
        <v>179</v>
      </c>
      <c r="AJ6" s="5" t="s">
        <v>179</v>
      </c>
      <c r="AK6" s="45">
        <f t="shared" si="2"/>
        <v>15</v>
      </c>
      <c r="AL6" s="47">
        <f>_xlfn.XLOOKUP(I6,'#칼럼명세'!F:F,'#칼럼명세'!I:I)</f>
        <v>1201</v>
      </c>
      <c r="AM6" s="44" t="str">
        <f t="shared" si="3"/>
        <v>Item_Name_23015002</v>
      </c>
      <c r="AN6" s="5" t="s">
        <v>567</v>
      </c>
      <c r="AO6" s="44" t="str">
        <f t="shared" si="4"/>
        <v>Item_Desc_23015002</v>
      </c>
      <c r="AP6" s="5" t="s">
        <v>1384</v>
      </c>
      <c r="AQ6" s="44">
        <f>_xlfn.XLOOKUP(I6,표1[아이템 타입],표1[삭제여부])</f>
        <v>1</v>
      </c>
      <c r="AR6" s="63">
        <f>_xlfn.XLOOKUP(I6,'#칼럼명세'!F:F,'#칼럼명세'!H:H)</f>
        <v>1</v>
      </c>
      <c r="AS6" s="4">
        <v>1</v>
      </c>
      <c r="AT6" s="4"/>
      <c r="AU6" s="4"/>
      <c r="AV6" s="4"/>
      <c r="AW6" s="63" t="str">
        <f>_xlfn.XLOOKUP(I6,표1[아이템 타입],표1[타입 이름])</f>
        <v>회복</v>
      </c>
      <c r="AX6" s="63" t="str">
        <f t="shared" si="5"/>
        <v>가능</v>
      </c>
      <c r="AY6" s="63" t="str">
        <f t="shared" si="6"/>
        <v>불가</v>
      </c>
      <c r="AZ6" s="63" t="str">
        <f t="shared" ref="AZ6:AZ44" si="8">IF(AR6=0,"불가","가능")</f>
        <v>가능</v>
      </c>
      <c r="BA6" s="63" t="str">
        <f t="shared" ref="BA6:BA44" si="9">IF(AS6=0,"불가","가능")</f>
        <v>가능</v>
      </c>
    </row>
    <row r="7" spans="1:53" x14ac:dyDescent="0.3">
      <c r="B7" s="4">
        <v>23015003</v>
      </c>
      <c r="C7" s="4" t="str">
        <f t="shared" si="7"/>
        <v>003</v>
      </c>
      <c r="D7" s="44" t="str">
        <f t="shared" si="0"/>
        <v>Item_Name_23015003</v>
      </c>
      <c r="E7" s="5" t="s">
        <v>1014</v>
      </c>
      <c r="F7" s="44" t="str">
        <f t="shared" si="1"/>
        <v>Item_Desc_23015003</v>
      </c>
      <c r="G7" s="5" t="s">
        <v>584</v>
      </c>
      <c r="H7" s="5">
        <v>2</v>
      </c>
      <c r="I7" s="5">
        <v>30</v>
      </c>
      <c r="J7" s="5">
        <v>1</v>
      </c>
      <c r="K7" s="5">
        <v>1</v>
      </c>
      <c r="L7" s="45">
        <f>_xlfn.XLOOKUP($I7, '#칼럼명세'!$F:$F, '#칼럼명세'!$J:$J)*IF(_xlfn.XLOOKUP($I7, '#칼럼명세'!$F:$F, '#칼럼명세'!$K:$K)="X", 1, _xlfn.XLOOKUP($K7, '#무게관련'!$N:$N, '#무게관련'!$O:$O))*100</f>
        <v>100</v>
      </c>
      <c r="M7" s="46" t="s">
        <v>336</v>
      </c>
      <c r="N7" s="46" t="s">
        <v>336</v>
      </c>
      <c r="O7" s="46" t="s">
        <v>336</v>
      </c>
      <c r="P7" s="46" t="s">
        <v>336</v>
      </c>
      <c r="Q7" s="5">
        <v>0</v>
      </c>
      <c r="R7" s="5">
        <v>0</v>
      </c>
      <c r="S7" s="5">
        <v>1914</v>
      </c>
      <c r="T7" s="5">
        <v>1</v>
      </c>
      <c r="U7" s="5">
        <v>150</v>
      </c>
      <c r="V7" s="5">
        <v>1000</v>
      </c>
      <c r="W7" s="5">
        <v>1</v>
      </c>
      <c r="X7" s="66">
        <v>1000</v>
      </c>
      <c r="Y7" s="66">
        <v>10000</v>
      </c>
      <c r="Z7" s="5">
        <v>1</v>
      </c>
      <c r="AA7" s="5">
        <v>10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 t="s">
        <v>181</v>
      </c>
      <c r="AI7" s="5" t="s">
        <v>179</v>
      </c>
      <c r="AJ7" s="5" t="s">
        <v>179</v>
      </c>
      <c r="AK7" s="45">
        <f t="shared" si="2"/>
        <v>15</v>
      </c>
      <c r="AL7" s="47">
        <f>_xlfn.XLOOKUP(I7,'#칼럼명세'!F:F,'#칼럼명세'!I:I)</f>
        <v>1201</v>
      </c>
      <c r="AM7" s="44" t="str">
        <f t="shared" si="3"/>
        <v>Item_Name_23015003</v>
      </c>
      <c r="AN7" s="5" t="s">
        <v>568</v>
      </c>
      <c r="AO7" s="44" t="str">
        <f t="shared" si="4"/>
        <v>Item_Desc_23015003</v>
      </c>
      <c r="AP7" s="5" t="s">
        <v>1384</v>
      </c>
      <c r="AQ7" s="44">
        <f>_xlfn.XLOOKUP(I7,표1[아이템 타입],표1[삭제여부])</f>
        <v>1</v>
      </c>
      <c r="AR7" s="63">
        <f>_xlfn.XLOOKUP(I7,'#칼럼명세'!F:F,'#칼럼명세'!H:H)</f>
        <v>1</v>
      </c>
      <c r="AS7" s="4">
        <v>1</v>
      </c>
      <c r="AT7" s="4"/>
      <c r="AU7" s="4"/>
      <c r="AV7" s="4"/>
      <c r="AW7" s="63" t="str">
        <f>_xlfn.XLOOKUP(I7,표1[아이템 타입],표1[타입 이름])</f>
        <v>회복</v>
      </c>
      <c r="AX7" s="63" t="str">
        <f t="shared" si="5"/>
        <v>가능</v>
      </c>
      <c r="AY7" s="63" t="str">
        <f t="shared" si="6"/>
        <v>불가</v>
      </c>
      <c r="AZ7" s="63" t="str">
        <f t="shared" si="8"/>
        <v>가능</v>
      </c>
      <c r="BA7" s="63" t="str">
        <f t="shared" si="9"/>
        <v>가능</v>
      </c>
    </row>
    <row r="8" spans="1:53" x14ac:dyDescent="0.3">
      <c r="B8" s="4">
        <v>23015004</v>
      </c>
      <c r="C8" s="4" t="str">
        <f t="shared" si="7"/>
        <v>004</v>
      </c>
      <c r="D8" s="44" t="str">
        <f t="shared" si="0"/>
        <v>Item_Name_23015004</v>
      </c>
      <c r="E8" s="5" t="s">
        <v>1015</v>
      </c>
      <c r="F8" s="44" t="str">
        <f t="shared" si="1"/>
        <v>Item_Desc_23015004</v>
      </c>
      <c r="G8" s="5" t="s">
        <v>585</v>
      </c>
      <c r="H8" s="5">
        <v>2</v>
      </c>
      <c r="I8" s="5">
        <v>30</v>
      </c>
      <c r="J8" s="5">
        <v>2</v>
      </c>
      <c r="K8" s="5">
        <v>1</v>
      </c>
      <c r="L8" s="45">
        <f>_xlfn.XLOOKUP($I8, '#칼럼명세'!$F:$F, '#칼럼명세'!$J:$J)*IF(_xlfn.XLOOKUP($I8, '#칼럼명세'!$F:$F, '#칼럼명세'!$K:$K)="X", 1, _xlfn.XLOOKUP($K8, '#무게관련'!$N:$N, '#무게관련'!$O:$O))*100</f>
        <v>100</v>
      </c>
      <c r="M8" s="46" t="s">
        <v>336</v>
      </c>
      <c r="N8" s="46" t="s">
        <v>339</v>
      </c>
      <c r="O8" s="46" t="s">
        <v>339</v>
      </c>
      <c r="P8" s="46" t="s">
        <v>339</v>
      </c>
      <c r="Q8" s="5">
        <v>0</v>
      </c>
      <c r="R8" s="5">
        <v>0</v>
      </c>
      <c r="S8" s="5">
        <v>1915</v>
      </c>
      <c r="T8" s="5">
        <v>1</v>
      </c>
      <c r="U8" s="5">
        <v>35</v>
      </c>
      <c r="V8" s="5">
        <v>5000</v>
      </c>
      <c r="W8" s="5">
        <v>1</v>
      </c>
      <c r="X8" s="66">
        <v>1000</v>
      </c>
      <c r="Y8" s="66">
        <v>10000</v>
      </c>
      <c r="Z8" s="5">
        <v>1</v>
      </c>
      <c r="AA8" s="5">
        <v>10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 t="s">
        <v>23</v>
      </c>
      <c r="AI8" s="5" t="s">
        <v>179</v>
      </c>
      <c r="AJ8" s="5" t="s">
        <v>179</v>
      </c>
      <c r="AK8" s="45">
        <f t="shared" si="2"/>
        <v>1</v>
      </c>
      <c r="AL8" s="47">
        <f>_xlfn.XLOOKUP(I8,'#칼럼명세'!F:F,'#칼럼명세'!I:I)</f>
        <v>1201</v>
      </c>
      <c r="AM8" s="44" t="str">
        <f t="shared" si="3"/>
        <v>Item_Name_23015004</v>
      </c>
      <c r="AN8" s="5" t="s">
        <v>569</v>
      </c>
      <c r="AO8" s="44" t="str">
        <f t="shared" si="4"/>
        <v>Item_Desc_23015004</v>
      </c>
      <c r="AP8" s="5" t="s">
        <v>1383</v>
      </c>
      <c r="AQ8" s="44">
        <f>_xlfn.XLOOKUP(I8,표1[아이템 타입],표1[삭제여부])</f>
        <v>1</v>
      </c>
      <c r="AR8" s="63">
        <f>_xlfn.XLOOKUP(I8,'#칼럼명세'!F:F,'#칼럼명세'!H:H)</f>
        <v>1</v>
      </c>
      <c r="AS8" s="4">
        <v>1</v>
      </c>
      <c r="AT8" s="4"/>
      <c r="AU8" s="4"/>
      <c r="AV8" s="4"/>
      <c r="AW8" s="63" t="str">
        <f>_xlfn.XLOOKUP(I8,표1[아이템 타입],표1[타입 이름])</f>
        <v>회복</v>
      </c>
      <c r="AX8" s="63" t="str">
        <f t="shared" si="5"/>
        <v>가능</v>
      </c>
      <c r="AY8" s="63" t="str">
        <f t="shared" si="6"/>
        <v>불가</v>
      </c>
      <c r="AZ8" s="63" t="str">
        <f t="shared" si="8"/>
        <v>가능</v>
      </c>
      <c r="BA8" s="63" t="str">
        <f t="shared" si="9"/>
        <v>가능</v>
      </c>
    </row>
    <row r="9" spans="1:53" x14ac:dyDescent="0.3">
      <c r="B9" s="4">
        <v>23015005</v>
      </c>
      <c r="C9" s="4" t="str">
        <f t="shared" si="7"/>
        <v>005</v>
      </c>
      <c r="D9" s="44" t="str">
        <f t="shared" si="0"/>
        <v>Item_Name_23015005</v>
      </c>
      <c r="E9" s="5" t="s">
        <v>1016</v>
      </c>
      <c r="F9" s="44" t="str">
        <f t="shared" si="1"/>
        <v>Item_Desc_23015005</v>
      </c>
      <c r="G9" s="5" t="s">
        <v>585</v>
      </c>
      <c r="H9" s="5">
        <v>2</v>
      </c>
      <c r="I9" s="5">
        <v>30</v>
      </c>
      <c r="J9" s="5">
        <v>2</v>
      </c>
      <c r="K9" s="5">
        <v>1</v>
      </c>
      <c r="L9" s="45">
        <f>_xlfn.XLOOKUP($I9, '#칼럼명세'!$F:$F, '#칼럼명세'!$J:$J)*IF(_xlfn.XLOOKUP($I9, '#칼럼명세'!$F:$F, '#칼럼명세'!$K:$K)="X", 1, _xlfn.XLOOKUP($K9, '#무게관련'!$N:$N, '#무게관련'!$O:$O))*100</f>
        <v>100</v>
      </c>
      <c r="M9" s="46" t="s">
        <v>336</v>
      </c>
      <c r="N9" s="46" t="s">
        <v>339</v>
      </c>
      <c r="O9" s="46" t="s">
        <v>339</v>
      </c>
      <c r="P9" s="46" t="s">
        <v>339</v>
      </c>
      <c r="Q9" s="5">
        <v>0</v>
      </c>
      <c r="R9" s="5">
        <v>0</v>
      </c>
      <c r="S9" s="5">
        <v>1915</v>
      </c>
      <c r="T9" s="5">
        <v>1</v>
      </c>
      <c r="U9" s="5">
        <v>65</v>
      </c>
      <c r="V9" s="5">
        <v>5000</v>
      </c>
      <c r="W9" s="5">
        <v>1</v>
      </c>
      <c r="X9" s="66">
        <v>1000</v>
      </c>
      <c r="Y9" s="66">
        <v>10000</v>
      </c>
      <c r="Z9" s="5">
        <v>1</v>
      </c>
      <c r="AA9" s="5">
        <v>10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 t="s">
        <v>182</v>
      </c>
      <c r="AI9" s="5" t="s">
        <v>179</v>
      </c>
      <c r="AJ9" s="5" t="s">
        <v>179</v>
      </c>
      <c r="AK9" s="45">
        <f t="shared" si="2"/>
        <v>1</v>
      </c>
      <c r="AL9" s="47">
        <f>_xlfn.XLOOKUP(I9,'#칼럼명세'!F:F,'#칼럼명세'!I:I)</f>
        <v>1201</v>
      </c>
      <c r="AM9" s="44" t="str">
        <f t="shared" si="3"/>
        <v>Item_Name_23015005</v>
      </c>
      <c r="AN9" s="5" t="s">
        <v>570</v>
      </c>
      <c r="AO9" s="44" t="str">
        <f t="shared" si="4"/>
        <v>Item_Desc_23015005</v>
      </c>
      <c r="AP9" s="5" t="s">
        <v>1383</v>
      </c>
      <c r="AQ9" s="44">
        <f>_xlfn.XLOOKUP(I9,표1[아이템 타입],표1[삭제여부])</f>
        <v>1</v>
      </c>
      <c r="AR9" s="63">
        <f>_xlfn.XLOOKUP(I9,'#칼럼명세'!F:F,'#칼럼명세'!H:H)</f>
        <v>1</v>
      </c>
      <c r="AS9" s="4">
        <v>1</v>
      </c>
      <c r="AT9" s="4"/>
      <c r="AU9" s="4"/>
      <c r="AV9" s="4"/>
      <c r="AW9" s="63" t="str">
        <f>_xlfn.XLOOKUP(I9,표1[아이템 타입],표1[타입 이름])</f>
        <v>회복</v>
      </c>
      <c r="AX9" s="63" t="str">
        <f t="shared" si="5"/>
        <v>가능</v>
      </c>
      <c r="AY9" s="63" t="str">
        <f t="shared" si="6"/>
        <v>불가</v>
      </c>
      <c r="AZ9" s="63" t="str">
        <f t="shared" si="8"/>
        <v>가능</v>
      </c>
      <c r="BA9" s="63" t="str">
        <f t="shared" si="9"/>
        <v>가능</v>
      </c>
    </row>
    <row r="10" spans="1:53" x14ac:dyDescent="0.3">
      <c r="B10" s="4">
        <v>23015006</v>
      </c>
      <c r="C10" s="4" t="str">
        <f t="shared" si="7"/>
        <v>006</v>
      </c>
      <c r="D10" s="44" t="str">
        <f t="shared" si="0"/>
        <v>Item_Name_23015006</v>
      </c>
      <c r="E10" s="5" t="s">
        <v>1017</v>
      </c>
      <c r="F10" s="44" t="str">
        <f t="shared" si="1"/>
        <v>Item_Desc_23015006</v>
      </c>
      <c r="G10" s="5" t="s">
        <v>585</v>
      </c>
      <c r="H10" s="5">
        <v>2</v>
      </c>
      <c r="I10" s="5">
        <v>30</v>
      </c>
      <c r="J10" s="5">
        <v>2</v>
      </c>
      <c r="K10" s="5">
        <v>1</v>
      </c>
      <c r="L10" s="45">
        <f>_xlfn.XLOOKUP($I10, '#칼럼명세'!$F:$F, '#칼럼명세'!$J:$J)*IF(_xlfn.XLOOKUP($I10, '#칼럼명세'!$F:$F, '#칼럼명세'!$K:$K)="X", 1, _xlfn.XLOOKUP($K10, '#무게관련'!$N:$N, '#무게관련'!$O:$O))*100</f>
        <v>100</v>
      </c>
      <c r="M10" s="46" t="s">
        <v>336</v>
      </c>
      <c r="N10" s="46" t="s">
        <v>339</v>
      </c>
      <c r="O10" s="46" t="s">
        <v>339</v>
      </c>
      <c r="P10" s="46" t="s">
        <v>339</v>
      </c>
      <c r="Q10" s="5">
        <v>0</v>
      </c>
      <c r="R10" s="5">
        <v>0</v>
      </c>
      <c r="S10" s="5">
        <v>1915</v>
      </c>
      <c r="T10" s="5">
        <v>1</v>
      </c>
      <c r="U10" s="5">
        <v>120</v>
      </c>
      <c r="V10" s="5">
        <v>5000</v>
      </c>
      <c r="W10" s="5">
        <v>1</v>
      </c>
      <c r="X10" s="66">
        <v>1000</v>
      </c>
      <c r="Y10" s="66">
        <v>10000</v>
      </c>
      <c r="Z10" s="5">
        <v>1</v>
      </c>
      <c r="AA10" s="5">
        <v>10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 t="s">
        <v>183</v>
      </c>
      <c r="AI10" s="5" t="s">
        <v>179</v>
      </c>
      <c r="AJ10" s="5" t="s">
        <v>179</v>
      </c>
      <c r="AK10" s="45">
        <f t="shared" si="2"/>
        <v>1</v>
      </c>
      <c r="AL10" s="47">
        <f>_xlfn.XLOOKUP(I10,'#칼럼명세'!F:F,'#칼럼명세'!I:I)</f>
        <v>1201</v>
      </c>
      <c r="AM10" s="44" t="str">
        <f t="shared" si="3"/>
        <v>Item_Name_23015006</v>
      </c>
      <c r="AN10" s="5" t="s">
        <v>571</v>
      </c>
      <c r="AO10" s="44" t="str">
        <f t="shared" si="4"/>
        <v>Item_Desc_23015006</v>
      </c>
      <c r="AP10" s="5" t="s">
        <v>1383</v>
      </c>
      <c r="AQ10" s="44">
        <f>_xlfn.XLOOKUP(I10,표1[아이템 타입],표1[삭제여부])</f>
        <v>1</v>
      </c>
      <c r="AR10" s="63">
        <f>_xlfn.XLOOKUP(I10,'#칼럼명세'!F:F,'#칼럼명세'!H:H)</f>
        <v>1</v>
      </c>
      <c r="AS10" s="4">
        <v>1</v>
      </c>
      <c r="AT10" s="4"/>
      <c r="AU10" s="4"/>
      <c r="AV10" s="4"/>
      <c r="AW10" s="63" t="str">
        <f>_xlfn.XLOOKUP(I10,표1[아이템 타입],표1[타입 이름])</f>
        <v>회복</v>
      </c>
      <c r="AX10" s="63" t="str">
        <f t="shared" si="5"/>
        <v>가능</v>
      </c>
      <c r="AY10" s="63" t="str">
        <f t="shared" si="6"/>
        <v>불가</v>
      </c>
      <c r="AZ10" s="63" t="str">
        <f t="shared" si="8"/>
        <v>가능</v>
      </c>
      <c r="BA10" s="63" t="str">
        <f t="shared" si="9"/>
        <v>가능</v>
      </c>
    </row>
    <row r="11" spans="1:53" x14ac:dyDescent="0.3">
      <c r="B11" s="4">
        <v>23015007</v>
      </c>
      <c r="C11" s="4" t="str">
        <f t="shared" si="7"/>
        <v>007</v>
      </c>
      <c r="D11" s="44" t="str">
        <f t="shared" si="0"/>
        <v>Item_Name_23015007</v>
      </c>
      <c r="E11" s="5" t="s">
        <v>1018</v>
      </c>
      <c r="F11" s="44" t="str">
        <f t="shared" si="1"/>
        <v>Item_Desc_23015007</v>
      </c>
      <c r="G11" s="5" t="s">
        <v>586</v>
      </c>
      <c r="H11" s="5">
        <v>2</v>
      </c>
      <c r="I11" s="5">
        <v>30</v>
      </c>
      <c r="J11" s="5">
        <v>2</v>
      </c>
      <c r="K11" s="5">
        <v>1</v>
      </c>
      <c r="L11" s="45">
        <f>_xlfn.XLOOKUP($I11, '#칼럼명세'!$F:$F, '#칼럼명세'!$J:$J)*IF(_xlfn.XLOOKUP($I11, '#칼럼명세'!$F:$F, '#칼럼명세'!$K:$K)="X", 1, _xlfn.XLOOKUP($K11, '#무게관련'!$N:$N, '#무게관련'!$O:$O))*100</f>
        <v>100</v>
      </c>
      <c r="M11" s="46" t="s">
        <v>339</v>
      </c>
      <c r="N11" s="46" t="s">
        <v>336</v>
      </c>
      <c r="O11" s="46" t="s">
        <v>339</v>
      </c>
      <c r="P11" s="46" t="s">
        <v>339</v>
      </c>
      <c r="Q11" s="5">
        <v>0</v>
      </c>
      <c r="R11" s="5">
        <v>0</v>
      </c>
      <c r="S11" s="5">
        <v>1916</v>
      </c>
      <c r="T11" s="5">
        <v>1</v>
      </c>
      <c r="U11" s="5">
        <v>35</v>
      </c>
      <c r="V11" s="5">
        <v>5000</v>
      </c>
      <c r="W11" s="5">
        <v>1</v>
      </c>
      <c r="X11" s="66">
        <v>1000</v>
      </c>
      <c r="Y11" s="66">
        <v>10000</v>
      </c>
      <c r="Z11" s="5">
        <v>1</v>
      </c>
      <c r="AA11" s="5">
        <v>10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 t="s">
        <v>24</v>
      </c>
      <c r="AI11" s="5" t="s">
        <v>179</v>
      </c>
      <c r="AJ11" s="5" t="s">
        <v>179</v>
      </c>
      <c r="AK11" s="45">
        <f t="shared" si="2"/>
        <v>2</v>
      </c>
      <c r="AL11" s="47">
        <f>_xlfn.XLOOKUP(I11,'#칼럼명세'!F:F,'#칼럼명세'!I:I)</f>
        <v>1201</v>
      </c>
      <c r="AM11" s="44" t="str">
        <f t="shared" si="3"/>
        <v>Item_Name_23015007</v>
      </c>
      <c r="AN11" s="5" t="s">
        <v>572</v>
      </c>
      <c r="AO11" s="44" t="str">
        <f t="shared" si="4"/>
        <v>Item_Desc_23015007</v>
      </c>
      <c r="AP11" s="5" t="s">
        <v>1385</v>
      </c>
      <c r="AQ11" s="44">
        <f>_xlfn.XLOOKUP(I11,표1[아이템 타입],표1[삭제여부])</f>
        <v>1</v>
      </c>
      <c r="AR11" s="63">
        <f>_xlfn.XLOOKUP(I11,'#칼럼명세'!F:F,'#칼럼명세'!H:H)</f>
        <v>1</v>
      </c>
      <c r="AS11" s="4">
        <v>1</v>
      </c>
      <c r="AT11" s="4"/>
      <c r="AU11" s="4"/>
      <c r="AV11" s="4"/>
      <c r="AW11" s="63" t="str">
        <f>_xlfn.XLOOKUP(I11,표1[아이템 타입],표1[타입 이름])</f>
        <v>회복</v>
      </c>
      <c r="AX11" s="63" t="str">
        <f t="shared" si="5"/>
        <v>가능</v>
      </c>
      <c r="AY11" s="63" t="str">
        <f t="shared" si="6"/>
        <v>불가</v>
      </c>
      <c r="AZ11" s="63" t="str">
        <f t="shared" si="8"/>
        <v>가능</v>
      </c>
      <c r="BA11" s="63" t="str">
        <f t="shared" si="9"/>
        <v>가능</v>
      </c>
    </row>
    <row r="12" spans="1:53" x14ac:dyDescent="0.3">
      <c r="B12" s="4">
        <v>23015008</v>
      </c>
      <c r="C12" s="4" t="str">
        <f t="shared" si="7"/>
        <v>008</v>
      </c>
      <c r="D12" s="44" t="str">
        <f t="shared" si="0"/>
        <v>Item_Name_23015008</v>
      </c>
      <c r="E12" s="5" t="s">
        <v>1019</v>
      </c>
      <c r="F12" s="44" t="str">
        <f t="shared" si="1"/>
        <v>Item_Desc_23015008</v>
      </c>
      <c r="G12" s="5" t="s">
        <v>586</v>
      </c>
      <c r="H12" s="5">
        <v>2</v>
      </c>
      <c r="I12" s="5">
        <v>30</v>
      </c>
      <c r="J12" s="5">
        <v>2</v>
      </c>
      <c r="K12" s="5">
        <v>1</v>
      </c>
      <c r="L12" s="45">
        <f>_xlfn.XLOOKUP($I12, '#칼럼명세'!$F:$F, '#칼럼명세'!$J:$J)*IF(_xlfn.XLOOKUP($I12, '#칼럼명세'!$F:$F, '#칼럼명세'!$K:$K)="X", 1, _xlfn.XLOOKUP($K12, '#무게관련'!$N:$N, '#무게관련'!$O:$O))*100</f>
        <v>100</v>
      </c>
      <c r="M12" s="46" t="s">
        <v>339</v>
      </c>
      <c r="N12" s="46" t="s">
        <v>336</v>
      </c>
      <c r="O12" s="46" t="s">
        <v>339</v>
      </c>
      <c r="P12" s="46" t="s">
        <v>339</v>
      </c>
      <c r="Q12" s="5">
        <v>0</v>
      </c>
      <c r="R12" s="5">
        <v>0</v>
      </c>
      <c r="S12" s="5">
        <v>1916</v>
      </c>
      <c r="T12" s="5">
        <v>1</v>
      </c>
      <c r="U12" s="5">
        <v>65</v>
      </c>
      <c r="V12" s="5">
        <v>5000</v>
      </c>
      <c r="W12" s="5">
        <v>1</v>
      </c>
      <c r="X12" s="66">
        <v>1000</v>
      </c>
      <c r="Y12" s="66">
        <v>10000</v>
      </c>
      <c r="Z12" s="5">
        <v>1</v>
      </c>
      <c r="AA12" s="5">
        <v>10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 t="s">
        <v>184</v>
      </c>
      <c r="AI12" s="5" t="s">
        <v>179</v>
      </c>
      <c r="AJ12" s="5" t="s">
        <v>179</v>
      </c>
      <c r="AK12" s="45">
        <f t="shared" si="2"/>
        <v>2</v>
      </c>
      <c r="AL12" s="47">
        <f>_xlfn.XLOOKUP(I12,'#칼럼명세'!F:F,'#칼럼명세'!I:I)</f>
        <v>1201</v>
      </c>
      <c r="AM12" s="44" t="str">
        <f t="shared" si="3"/>
        <v>Item_Name_23015008</v>
      </c>
      <c r="AN12" s="5" t="s">
        <v>573</v>
      </c>
      <c r="AO12" s="44" t="str">
        <f t="shared" si="4"/>
        <v>Item_Desc_23015008</v>
      </c>
      <c r="AP12" s="5" t="s">
        <v>1385</v>
      </c>
      <c r="AQ12" s="44">
        <f>_xlfn.XLOOKUP(I12,표1[아이템 타입],표1[삭제여부])</f>
        <v>1</v>
      </c>
      <c r="AR12" s="63">
        <f>_xlfn.XLOOKUP(I12,'#칼럼명세'!F:F,'#칼럼명세'!H:H)</f>
        <v>1</v>
      </c>
      <c r="AS12" s="4">
        <v>1</v>
      </c>
      <c r="AT12" s="4"/>
      <c r="AU12" s="4"/>
      <c r="AV12" s="4"/>
      <c r="AW12" s="63" t="str">
        <f>_xlfn.XLOOKUP(I12,표1[아이템 타입],표1[타입 이름])</f>
        <v>회복</v>
      </c>
      <c r="AX12" s="63" t="str">
        <f t="shared" si="5"/>
        <v>가능</v>
      </c>
      <c r="AY12" s="63" t="str">
        <f t="shared" si="6"/>
        <v>불가</v>
      </c>
      <c r="AZ12" s="63" t="str">
        <f t="shared" si="8"/>
        <v>가능</v>
      </c>
      <c r="BA12" s="63" t="str">
        <f t="shared" si="9"/>
        <v>가능</v>
      </c>
    </row>
    <row r="13" spans="1:53" x14ac:dyDescent="0.3">
      <c r="B13" s="4">
        <v>23015009</v>
      </c>
      <c r="C13" s="4" t="str">
        <f t="shared" si="7"/>
        <v>009</v>
      </c>
      <c r="D13" s="44" t="str">
        <f t="shared" si="0"/>
        <v>Item_Name_23015009</v>
      </c>
      <c r="E13" s="5" t="s">
        <v>1020</v>
      </c>
      <c r="F13" s="44" t="str">
        <f t="shared" si="1"/>
        <v>Item_Desc_23015009</v>
      </c>
      <c r="G13" s="5" t="s">
        <v>586</v>
      </c>
      <c r="H13" s="5">
        <v>2</v>
      </c>
      <c r="I13" s="5">
        <v>30</v>
      </c>
      <c r="J13" s="5">
        <v>2</v>
      </c>
      <c r="K13" s="5">
        <v>1</v>
      </c>
      <c r="L13" s="45">
        <f>_xlfn.XLOOKUP($I13, '#칼럼명세'!$F:$F, '#칼럼명세'!$J:$J)*IF(_xlfn.XLOOKUP($I13, '#칼럼명세'!$F:$F, '#칼럼명세'!$K:$K)="X", 1, _xlfn.XLOOKUP($K13, '#무게관련'!$N:$N, '#무게관련'!$O:$O))*100</f>
        <v>100</v>
      </c>
      <c r="M13" s="46" t="s">
        <v>339</v>
      </c>
      <c r="N13" s="46" t="s">
        <v>336</v>
      </c>
      <c r="O13" s="46" t="s">
        <v>339</v>
      </c>
      <c r="P13" s="46" t="s">
        <v>339</v>
      </c>
      <c r="Q13" s="5">
        <v>0</v>
      </c>
      <c r="R13" s="5">
        <v>0</v>
      </c>
      <c r="S13" s="5">
        <v>1916</v>
      </c>
      <c r="T13" s="5">
        <v>1</v>
      </c>
      <c r="U13" s="5">
        <v>120</v>
      </c>
      <c r="V13" s="5">
        <v>5000</v>
      </c>
      <c r="W13" s="5">
        <v>1</v>
      </c>
      <c r="X13" s="66">
        <v>1000</v>
      </c>
      <c r="Y13" s="66">
        <v>10000</v>
      </c>
      <c r="Z13" s="5">
        <v>1</v>
      </c>
      <c r="AA13" s="5">
        <v>10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 t="s">
        <v>185</v>
      </c>
      <c r="AI13" s="5" t="s">
        <v>179</v>
      </c>
      <c r="AJ13" s="5" t="s">
        <v>179</v>
      </c>
      <c r="AK13" s="45">
        <f t="shared" si="2"/>
        <v>2</v>
      </c>
      <c r="AL13" s="47">
        <f>_xlfn.XLOOKUP(I13,'#칼럼명세'!F:F,'#칼럼명세'!I:I)</f>
        <v>1201</v>
      </c>
      <c r="AM13" s="44" t="str">
        <f t="shared" si="3"/>
        <v>Item_Name_23015009</v>
      </c>
      <c r="AN13" s="5" t="s">
        <v>574</v>
      </c>
      <c r="AO13" s="44" t="str">
        <f t="shared" si="4"/>
        <v>Item_Desc_23015009</v>
      </c>
      <c r="AP13" s="5" t="s">
        <v>1385</v>
      </c>
      <c r="AQ13" s="44">
        <f>_xlfn.XLOOKUP(I13,표1[아이템 타입],표1[삭제여부])</f>
        <v>1</v>
      </c>
      <c r="AR13" s="63">
        <f>_xlfn.XLOOKUP(I13,'#칼럼명세'!F:F,'#칼럼명세'!H:H)</f>
        <v>1</v>
      </c>
      <c r="AS13" s="4">
        <v>1</v>
      </c>
      <c r="AT13" s="4"/>
      <c r="AU13" s="4"/>
      <c r="AV13" s="4"/>
      <c r="AW13" s="63" t="str">
        <f>_xlfn.XLOOKUP(I13,표1[아이템 타입],표1[타입 이름])</f>
        <v>회복</v>
      </c>
      <c r="AX13" s="63" t="str">
        <f t="shared" si="5"/>
        <v>가능</v>
      </c>
      <c r="AY13" s="63" t="str">
        <f t="shared" si="6"/>
        <v>불가</v>
      </c>
      <c r="AZ13" s="63" t="str">
        <f t="shared" si="8"/>
        <v>가능</v>
      </c>
      <c r="BA13" s="63" t="str">
        <f t="shared" si="9"/>
        <v>가능</v>
      </c>
    </row>
    <row r="14" spans="1:53" x14ac:dyDescent="0.3">
      <c r="B14" s="4">
        <v>23015010</v>
      </c>
      <c r="C14" s="4" t="str">
        <f t="shared" si="7"/>
        <v>010</v>
      </c>
      <c r="D14" s="44" t="str">
        <f t="shared" si="0"/>
        <v>Item_Name_23015010</v>
      </c>
      <c r="E14" s="5" t="s">
        <v>1021</v>
      </c>
      <c r="F14" s="44" t="str">
        <f t="shared" si="1"/>
        <v>Item_Desc_23015010</v>
      </c>
      <c r="G14" s="5" t="s">
        <v>587</v>
      </c>
      <c r="H14" s="5">
        <v>2</v>
      </c>
      <c r="I14" s="5">
        <v>30</v>
      </c>
      <c r="J14" s="5">
        <v>2</v>
      </c>
      <c r="K14" s="5">
        <v>1</v>
      </c>
      <c r="L14" s="45">
        <f>_xlfn.XLOOKUP($I14, '#칼럼명세'!$F:$F, '#칼럼명세'!$J:$J)*IF(_xlfn.XLOOKUP($I14, '#칼럼명세'!$F:$F, '#칼럼명세'!$K:$K)="X", 1, _xlfn.XLOOKUP($K14, '#무게관련'!$N:$N, '#무게관련'!$O:$O))*100</f>
        <v>100</v>
      </c>
      <c r="M14" s="46" t="s">
        <v>339</v>
      </c>
      <c r="N14" s="46" t="s">
        <v>339</v>
      </c>
      <c r="O14" s="46" t="s">
        <v>336</v>
      </c>
      <c r="P14" s="46" t="s">
        <v>336</v>
      </c>
      <c r="Q14" s="5">
        <v>0</v>
      </c>
      <c r="R14" s="5">
        <v>0</v>
      </c>
      <c r="S14" s="5">
        <v>1917</v>
      </c>
      <c r="T14" s="5">
        <v>1</v>
      </c>
      <c r="U14" s="5">
        <v>35</v>
      </c>
      <c r="V14" s="5">
        <v>5000</v>
      </c>
      <c r="W14" s="5">
        <v>1</v>
      </c>
      <c r="X14" s="66">
        <v>1000</v>
      </c>
      <c r="Y14" s="66">
        <v>10000</v>
      </c>
      <c r="Z14" s="5">
        <v>1</v>
      </c>
      <c r="AA14" s="5">
        <v>10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 t="s">
        <v>158</v>
      </c>
      <c r="AI14" s="5" t="s">
        <v>179</v>
      </c>
      <c r="AJ14" s="5" t="s">
        <v>179</v>
      </c>
      <c r="AK14" s="45">
        <f t="shared" si="2"/>
        <v>12</v>
      </c>
      <c r="AL14" s="47">
        <f>_xlfn.XLOOKUP(I14,'#칼럼명세'!F:F,'#칼럼명세'!I:I)</f>
        <v>1201</v>
      </c>
      <c r="AM14" s="44" t="str">
        <f t="shared" si="3"/>
        <v>Item_Name_23015010</v>
      </c>
      <c r="AN14" s="5" t="s">
        <v>575</v>
      </c>
      <c r="AO14" s="44" t="str">
        <f t="shared" si="4"/>
        <v>Item_Desc_23015010</v>
      </c>
      <c r="AP14" s="5" t="s">
        <v>1386</v>
      </c>
      <c r="AQ14" s="44">
        <f>_xlfn.XLOOKUP(I14,표1[아이템 타입],표1[삭제여부])</f>
        <v>1</v>
      </c>
      <c r="AR14" s="63">
        <f>_xlfn.XLOOKUP(I14,'#칼럼명세'!F:F,'#칼럼명세'!H:H)</f>
        <v>1</v>
      </c>
      <c r="AS14" s="4">
        <v>1</v>
      </c>
      <c r="AT14" s="4"/>
      <c r="AU14" s="4"/>
      <c r="AV14" s="4"/>
      <c r="AW14" s="63" t="str">
        <f>_xlfn.XLOOKUP(I14,표1[아이템 타입],표1[타입 이름])</f>
        <v>회복</v>
      </c>
      <c r="AX14" s="63" t="str">
        <f t="shared" si="5"/>
        <v>가능</v>
      </c>
      <c r="AY14" s="63" t="str">
        <f t="shared" si="6"/>
        <v>불가</v>
      </c>
      <c r="AZ14" s="63" t="str">
        <f t="shared" si="8"/>
        <v>가능</v>
      </c>
      <c r="BA14" s="63" t="str">
        <f t="shared" si="9"/>
        <v>가능</v>
      </c>
    </row>
    <row r="15" spans="1:53" x14ac:dyDescent="0.3">
      <c r="B15" s="4">
        <v>23015011</v>
      </c>
      <c r="C15" s="4" t="str">
        <f t="shared" si="7"/>
        <v>011</v>
      </c>
      <c r="D15" s="44" t="str">
        <f t="shared" si="0"/>
        <v>Item_Name_23015011</v>
      </c>
      <c r="E15" s="5" t="s">
        <v>1022</v>
      </c>
      <c r="F15" s="44" t="str">
        <f t="shared" si="1"/>
        <v>Item_Desc_23015011</v>
      </c>
      <c r="G15" s="5" t="s">
        <v>587</v>
      </c>
      <c r="H15" s="5">
        <v>2</v>
      </c>
      <c r="I15" s="5">
        <v>30</v>
      </c>
      <c r="J15" s="5">
        <v>2</v>
      </c>
      <c r="K15" s="5">
        <v>1</v>
      </c>
      <c r="L15" s="45">
        <f>_xlfn.XLOOKUP($I15, '#칼럼명세'!$F:$F, '#칼럼명세'!$J:$J)*IF(_xlfn.XLOOKUP($I15, '#칼럼명세'!$F:$F, '#칼럼명세'!$K:$K)="X", 1, _xlfn.XLOOKUP($K15, '#무게관련'!$N:$N, '#무게관련'!$O:$O))*100</f>
        <v>100</v>
      </c>
      <c r="M15" s="46" t="s">
        <v>339</v>
      </c>
      <c r="N15" s="46" t="s">
        <v>339</v>
      </c>
      <c r="O15" s="46" t="s">
        <v>336</v>
      </c>
      <c r="P15" s="46" t="s">
        <v>336</v>
      </c>
      <c r="Q15" s="5">
        <v>0</v>
      </c>
      <c r="R15" s="5">
        <v>0</v>
      </c>
      <c r="S15" s="5">
        <v>1917</v>
      </c>
      <c r="T15" s="5">
        <v>1</v>
      </c>
      <c r="U15" s="5">
        <v>65</v>
      </c>
      <c r="V15" s="5">
        <v>5000</v>
      </c>
      <c r="W15" s="5">
        <v>1</v>
      </c>
      <c r="X15" s="66">
        <v>1000</v>
      </c>
      <c r="Y15" s="66">
        <v>10000</v>
      </c>
      <c r="Z15" s="5">
        <v>1</v>
      </c>
      <c r="AA15" s="5">
        <v>10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 t="s">
        <v>186</v>
      </c>
      <c r="AI15" s="5" t="s">
        <v>179</v>
      </c>
      <c r="AJ15" s="5" t="s">
        <v>179</v>
      </c>
      <c r="AK15" s="45">
        <f t="shared" si="2"/>
        <v>12</v>
      </c>
      <c r="AL15" s="47">
        <f>_xlfn.XLOOKUP(I15,'#칼럼명세'!F:F,'#칼럼명세'!I:I)</f>
        <v>1201</v>
      </c>
      <c r="AM15" s="44" t="str">
        <f t="shared" si="3"/>
        <v>Item_Name_23015011</v>
      </c>
      <c r="AN15" s="5" t="s">
        <v>576</v>
      </c>
      <c r="AO15" s="44" t="str">
        <f t="shared" si="4"/>
        <v>Item_Desc_23015011</v>
      </c>
      <c r="AP15" s="5" t="s">
        <v>1386</v>
      </c>
      <c r="AQ15" s="44">
        <f>_xlfn.XLOOKUP(I15,표1[아이템 타입],표1[삭제여부])</f>
        <v>1</v>
      </c>
      <c r="AR15" s="63">
        <f>_xlfn.XLOOKUP(I15,'#칼럼명세'!F:F,'#칼럼명세'!H:H)</f>
        <v>1</v>
      </c>
      <c r="AS15" s="4">
        <v>1</v>
      </c>
      <c r="AT15" s="4"/>
      <c r="AU15" s="4"/>
      <c r="AV15" s="4"/>
      <c r="AW15" s="63" t="str">
        <f>_xlfn.XLOOKUP(I15,표1[아이템 타입],표1[타입 이름])</f>
        <v>회복</v>
      </c>
      <c r="AX15" s="63" t="str">
        <f t="shared" si="5"/>
        <v>가능</v>
      </c>
      <c r="AY15" s="63" t="str">
        <f t="shared" si="6"/>
        <v>불가</v>
      </c>
      <c r="AZ15" s="63" t="str">
        <f t="shared" si="8"/>
        <v>가능</v>
      </c>
      <c r="BA15" s="63" t="str">
        <f t="shared" si="9"/>
        <v>가능</v>
      </c>
    </row>
    <row r="16" spans="1:53" x14ac:dyDescent="0.3">
      <c r="B16" s="4">
        <v>23015012</v>
      </c>
      <c r="C16" s="4" t="str">
        <f t="shared" si="7"/>
        <v>012</v>
      </c>
      <c r="D16" s="44" t="str">
        <f t="shared" si="0"/>
        <v>Item_Name_23015012</v>
      </c>
      <c r="E16" s="5" t="s">
        <v>1023</v>
      </c>
      <c r="F16" s="44" t="str">
        <f t="shared" si="1"/>
        <v>Item_Desc_23015012</v>
      </c>
      <c r="G16" s="5" t="s">
        <v>587</v>
      </c>
      <c r="H16" s="5">
        <v>2</v>
      </c>
      <c r="I16" s="5">
        <v>30</v>
      </c>
      <c r="J16" s="5">
        <v>2</v>
      </c>
      <c r="K16" s="5">
        <v>1</v>
      </c>
      <c r="L16" s="45">
        <f>_xlfn.XLOOKUP($I16, '#칼럼명세'!$F:$F, '#칼럼명세'!$J:$J)*IF(_xlfn.XLOOKUP($I16, '#칼럼명세'!$F:$F, '#칼럼명세'!$K:$K)="X", 1, _xlfn.XLOOKUP($K16, '#무게관련'!$N:$N, '#무게관련'!$O:$O))*100</f>
        <v>100</v>
      </c>
      <c r="M16" s="46" t="s">
        <v>339</v>
      </c>
      <c r="N16" s="46" t="s">
        <v>339</v>
      </c>
      <c r="O16" s="46" t="s">
        <v>336</v>
      </c>
      <c r="P16" s="46" t="s">
        <v>336</v>
      </c>
      <c r="Q16" s="5">
        <v>0</v>
      </c>
      <c r="R16" s="5">
        <v>0</v>
      </c>
      <c r="S16" s="5">
        <v>1917</v>
      </c>
      <c r="T16" s="5">
        <v>1</v>
      </c>
      <c r="U16" s="5">
        <v>120</v>
      </c>
      <c r="V16" s="5">
        <v>5000</v>
      </c>
      <c r="W16" s="5">
        <v>1</v>
      </c>
      <c r="X16" s="66">
        <v>1000</v>
      </c>
      <c r="Y16" s="66">
        <v>10000</v>
      </c>
      <c r="Z16" s="5">
        <v>1</v>
      </c>
      <c r="AA16" s="5">
        <v>10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 t="s">
        <v>187</v>
      </c>
      <c r="AI16" s="5" t="s">
        <v>179</v>
      </c>
      <c r="AJ16" s="5" t="s">
        <v>179</v>
      </c>
      <c r="AK16" s="45">
        <f t="shared" si="2"/>
        <v>12</v>
      </c>
      <c r="AL16" s="47">
        <f>_xlfn.XLOOKUP(I16,'#칼럼명세'!F:F,'#칼럼명세'!I:I)</f>
        <v>1201</v>
      </c>
      <c r="AM16" s="44" t="str">
        <f t="shared" si="3"/>
        <v>Item_Name_23015012</v>
      </c>
      <c r="AN16" s="5" t="s">
        <v>577</v>
      </c>
      <c r="AO16" s="44" t="str">
        <f t="shared" si="4"/>
        <v>Item_Desc_23015012</v>
      </c>
      <c r="AP16" s="5" t="s">
        <v>1386</v>
      </c>
      <c r="AQ16" s="44">
        <f>_xlfn.XLOOKUP(I16,표1[아이템 타입],표1[삭제여부])</f>
        <v>1</v>
      </c>
      <c r="AR16" s="63">
        <f>_xlfn.XLOOKUP(I16,'#칼럼명세'!F:F,'#칼럼명세'!H:H)</f>
        <v>1</v>
      </c>
      <c r="AS16" s="4">
        <v>1</v>
      </c>
      <c r="AT16" s="4"/>
      <c r="AU16" s="4"/>
      <c r="AV16" s="4"/>
      <c r="AW16" s="63" t="str">
        <f>_xlfn.XLOOKUP(I16,표1[아이템 타입],표1[타입 이름])</f>
        <v>회복</v>
      </c>
      <c r="AX16" s="63" t="str">
        <f t="shared" si="5"/>
        <v>가능</v>
      </c>
      <c r="AY16" s="63" t="str">
        <f t="shared" si="6"/>
        <v>불가</v>
      </c>
      <c r="AZ16" s="63" t="str">
        <f t="shared" si="8"/>
        <v>가능</v>
      </c>
      <c r="BA16" s="63" t="str">
        <f t="shared" si="9"/>
        <v>가능</v>
      </c>
    </row>
    <row r="17" spans="2:53" x14ac:dyDescent="0.3">
      <c r="B17" s="4">
        <v>23115001</v>
      </c>
      <c r="C17" s="4" t="str">
        <f t="shared" si="7"/>
        <v>001</v>
      </c>
      <c r="D17" s="44" t="str">
        <f t="shared" si="0"/>
        <v>Item_Name_23115001</v>
      </c>
      <c r="E17" s="5" t="s">
        <v>1024</v>
      </c>
      <c r="F17" s="44" t="str">
        <f t="shared" si="1"/>
        <v>Item_Desc_23115001</v>
      </c>
      <c r="G17" s="5" t="s">
        <v>540</v>
      </c>
      <c r="H17" s="5">
        <v>2</v>
      </c>
      <c r="I17" s="5">
        <v>31</v>
      </c>
      <c r="J17" s="5">
        <v>0</v>
      </c>
      <c r="K17" s="5">
        <v>1</v>
      </c>
      <c r="L17" s="45">
        <f>_xlfn.XLOOKUP($I17, '#칼럼명세'!$F:$F, '#칼럼명세'!$J:$J)*IF(_xlfn.XLOOKUP($I17, '#칼럼명세'!$F:$F, '#칼럼명세'!$K:$K)="X", 1, _xlfn.XLOOKUP($K17, '#무게관련'!$N:$N, '#무게관련'!$O:$O))*100</f>
        <v>500</v>
      </c>
      <c r="M17" s="46" t="s">
        <v>336</v>
      </c>
      <c r="N17" s="46" t="s">
        <v>336</v>
      </c>
      <c r="O17" s="46" t="s">
        <v>336</v>
      </c>
      <c r="P17" s="46" t="s">
        <v>336</v>
      </c>
      <c r="Q17" s="5">
        <v>0</v>
      </c>
      <c r="R17" s="5">
        <v>0</v>
      </c>
      <c r="S17" s="5" t="s">
        <v>1969</v>
      </c>
      <c r="T17" s="5">
        <v>0</v>
      </c>
      <c r="U17" s="5">
        <v>0</v>
      </c>
      <c r="V17" s="5">
        <v>1000</v>
      </c>
      <c r="W17" s="5">
        <v>1</v>
      </c>
      <c r="X17" s="66">
        <v>1000</v>
      </c>
      <c r="Y17" s="66">
        <v>1000</v>
      </c>
      <c r="Z17" s="5">
        <v>1</v>
      </c>
      <c r="AA17" s="5">
        <v>10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 t="s">
        <v>398</v>
      </c>
      <c r="AI17" s="5" t="s">
        <v>179</v>
      </c>
      <c r="AJ17" s="5" t="s">
        <v>179</v>
      </c>
      <c r="AK17" s="45">
        <f t="shared" si="2"/>
        <v>15</v>
      </c>
      <c r="AL17" s="47">
        <f>_xlfn.XLOOKUP(I17,'#칼럼명세'!F:F,'#칼럼명세'!I:I)</f>
        <v>1202</v>
      </c>
      <c r="AM17" s="44" t="str">
        <f t="shared" si="3"/>
        <v>Item_Name_23115001</v>
      </c>
      <c r="AN17" s="5" t="s">
        <v>1352</v>
      </c>
      <c r="AO17" s="44" t="str">
        <f t="shared" si="4"/>
        <v>Item_Desc_23115001</v>
      </c>
      <c r="AP17" s="5" t="s">
        <v>1556</v>
      </c>
      <c r="AQ17" s="44">
        <f>_xlfn.XLOOKUP(I17,표1[아이템 타입],표1[삭제여부])</f>
        <v>1</v>
      </c>
      <c r="AR17" s="63">
        <f>_xlfn.XLOOKUP(I17,'#칼럼명세'!F:F,'#칼럼명세'!H:H)</f>
        <v>1</v>
      </c>
      <c r="AS17" s="4">
        <v>1</v>
      </c>
      <c r="AT17" s="4"/>
      <c r="AU17" s="4"/>
      <c r="AV17" s="4"/>
      <c r="AW17" s="63" t="str">
        <f>_xlfn.XLOOKUP(I17,표1[아이템 타입],표1[타입 이름])</f>
        <v>버프</v>
      </c>
      <c r="AX17" s="63" t="str">
        <f t="shared" si="5"/>
        <v>가능</v>
      </c>
      <c r="AY17" s="63" t="str">
        <f t="shared" si="6"/>
        <v>불가</v>
      </c>
      <c r="AZ17" s="63" t="str">
        <f t="shared" si="8"/>
        <v>가능</v>
      </c>
      <c r="BA17" s="63" t="str">
        <f t="shared" si="9"/>
        <v>가능</v>
      </c>
    </row>
    <row r="18" spans="2:53" x14ac:dyDescent="0.3">
      <c r="B18" s="4">
        <v>23115002</v>
      </c>
      <c r="C18" s="4" t="str">
        <f t="shared" si="7"/>
        <v>002</v>
      </c>
      <c r="D18" s="44" t="str">
        <f t="shared" si="0"/>
        <v>Item_Name_23115002</v>
      </c>
      <c r="E18" s="5" t="s">
        <v>1025</v>
      </c>
      <c r="F18" s="44" t="str">
        <f t="shared" si="1"/>
        <v>Item_Desc_23115002</v>
      </c>
      <c r="G18" s="5" t="s">
        <v>593</v>
      </c>
      <c r="H18" s="5">
        <v>2</v>
      </c>
      <c r="I18" s="5">
        <v>31</v>
      </c>
      <c r="J18" s="5">
        <v>0</v>
      </c>
      <c r="K18" s="5">
        <v>1</v>
      </c>
      <c r="L18" s="45">
        <f>_xlfn.XLOOKUP($I18, '#칼럼명세'!$F:$F, '#칼럼명세'!$J:$J)*IF(_xlfn.XLOOKUP($I18, '#칼럼명세'!$F:$F, '#칼럼명세'!$K:$K)="X", 1, _xlfn.XLOOKUP($K18, '#무게관련'!$N:$N, '#무게관련'!$O:$O))*100</f>
        <v>500</v>
      </c>
      <c r="M18" s="46" t="s">
        <v>336</v>
      </c>
      <c r="N18" s="46" t="s">
        <v>336</v>
      </c>
      <c r="O18" s="46" t="s">
        <v>336</v>
      </c>
      <c r="P18" s="46" t="s">
        <v>336</v>
      </c>
      <c r="Q18" s="5">
        <v>0</v>
      </c>
      <c r="R18" s="5">
        <v>0</v>
      </c>
      <c r="S18" s="5" t="s">
        <v>1970</v>
      </c>
      <c r="T18" s="5">
        <v>0</v>
      </c>
      <c r="U18" s="5">
        <v>0</v>
      </c>
      <c r="V18" s="5">
        <v>1000</v>
      </c>
      <c r="W18" s="5">
        <v>1</v>
      </c>
      <c r="X18" s="66">
        <v>1000</v>
      </c>
      <c r="Y18" s="66">
        <v>1000</v>
      </c>
      <c r="Z18" s="5">
        <v>1</v>
      </c>
      <c r="AA18" s="5">
        <v>10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 t="s">
        <v>239</v>
      </c>
      <c r="AI18" s="5" t="s">
        <v>179</v>
      </c>
      <c r="AJ18" s="5" t="s">
        <v>179</v>
      </c>
      <c r="AK18" s="45">
        <f t="shared" si="2"/>
        <v>15</v>
      </c>
      <c r="AL18" s="47">
        <f>_xlfn.XLOOKUP(I18,'#칼럼명세'!F:F,'#칼럼명세'!I:I)</f>
        <v>1202</v>
      </c>
      <c r="AM18" s="44" t="str">
        <f t="shared" si="3"/>
        <v>Item_Name_23115002</v>
      </c>
      <c r="AN18" s="5" t="s">
        <v>1353</v>
      </c>
      <c r="AO18" s="44" t="str">
        <f t="shared" si="4"/>
        <v>Item_Desc_23115002</v>
      </c>
      <c r="AP18" s="5" t="s">
        <v>1557</v>
      </c>
      <c r="AQ18" s="44">
        <f>_xlfn.XLOOKUP(I18,표1[아이템 타입],표1[삭제여부])</f>
        <v>1</v>
      </c>
      <c r="AR18" s="63">
        <f>_xlfn.XLOOKUP(I18,'#칼럼명세'!F:F,'#칼럼명세'!H:H)</f>
        <v>1</v>
      </c>
      <c r="AS18" s="4">
        <v>1</v>
      </c>
      <c r="AT18" s="4"/>
      <c r="AU18" s="4"/>
      <c r="AV18" s="4"/>
      <c r="AW18" s="63" t="str">
        <f>_xlfn.XLOOKUP(I18,표1[아이템 타입],표1[타입 이름])</f>
        <v>버프</v>
      </c>
      <c r="AX18" s="63" t="str">
        <f t="shared" si="5"/>
        <v>가능</v>
      </c>
      <c r="AY18" s="63" t="str">
        <f t="shared" si="6"/>
        <v>불가</v>
      </c>
      <c r="AZ18" s="63" t="str">
        <f t="shared" si="8"/>
        <v>가능</v>
      </c>
      <c r="BA18" s="63" t="str">
        <f t="shared" si="9"/>
        <v>가능</v>
      </c>
    </row>
    <row r="19" spans="2:53" x14ac:dyDescent="0.3">
      <c r="B19" s="4">
        <v>23115003</v>
      </c>
      <c r="C19" s="4" t="str">
        <f t="shared" si="7"/>
        <v>003</v>
      </c>
      <c r="D19" s="44" t="str">
        <f t="shared" si="0"/>
        <v>Item_Name_23115003</v>
      </c>
      <c r="E19" s="5" t="s">
        <v>1026</v>
      </c>
      <c r="F19" s="44" t="str">
        <f t="shared" si="1"/>
        <v>Item_Desc_23115003</v>
      </c>
      <c r="G19" s="5" t="s">
        <v>541</v>
      </c>
      <c r="H19" s="5">
        <v>2</v>
      </c>
      <c r="I19" s="5">
        <v>31</v>
      </c>
      <c r="J19" s="5">
        <v>0</v>
      </c>
      <c r="K19" s="5">
        <v>1</v>
      </c>
      <c r="L19" s="45">
        <f>_xlfn.XLOOKUP($I19, '#칼럼명세'!$F:$F, '#칼럼명세'!$J:$J)*IF(_xlfn.XLOOKUP($I19, '#칼럼명세'!$F:$F, '#칼럼명세'!$K:$K)="X", 1, _xlfn.XLOOKUP($K19, '#무게관련'!$N:$N, '#무게관련'!$O:$O))*100</f>
        <v>500</v>
      </c>
      <c r="M19" s="46" t="s">
        <v>336</v>
      </c>
      <c r="N19" s="46" t="s">
        <v>336</v>
      </c>
      <c r="O19" s="46" t="s">
        <v>336</v>
      </c>
      <c r="P19" s="46" t="s">
        <v>336</v>
      </c>
      <c r="Q19" s="5">
        <v>0</v>
      </c>
      <c r="R19" s="5">
        <v>0</v>
      </c>
      <c r="S19" s="5" t="s">
        <v>1971</v>
      </c>
      <c r="T19" s="5">
        <v>0</v>
      </c>
      <c r="U19" s="5">
        <v>0</v>
      </c>
      <c r="V19" s="5">
        <v>1000</v>
      </c>
      <c r="W19" s="5">
        <v>1</v>
      </c>
      <c r="X19" s="66">
        <v>1000</v>
      </c>
      <c r="Y19" s="66">
        <v>1000</v>
      </c>
      <c r="Z19" s="5">
        <v>1</v>
      </c>
      <c r="AA19" s="5">
        <v>10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 t="s">
        <v>190</v>
      </c>
      <c r="AI19" s="5" t="s">
        <v>179</v>
      </c>
      <c r="AJ19" s="5" t="s">
        <v>179</v>
      </c>
      <c r="AK19" s="45">
        <f t="shared" si="2"/>
        <v>15</v>
      </c>
      <c r="AL19" s="47">
        <f>_xlfn.XLOOKUP(I19,'#칼럼명세'!F:F,'#칼럼명세'!I:I)</f>
        <v>1202</v>
      </c>
      <c r="AM19" s="44" t="str">
        <f t="shared" si="3"/>
        <v>Item_Name_23115003</v>
      </c>
      <c r="AN19" s="5" t="s">
        <v>1354</v>
      </c>
      <c r="AO19" s="44" t="str">
        <f t="shared" si="4"/>
        <v>Item_Desc_23115003</v>
      </c>
      <c r="AP19" s="5" t="s">
        <v>1558</v>
      </c>
      <c r="AQ19" s="44">
        <f>_xlfn.XLOOKUP(I19,표1[아이템 타입],표1[삭제여부])</f>
        <v>1</v>
      </c>
      <c r="AR19" s="63">
        <f>_xlfn.XLOOKUP(I19,'#칼럼명세'!F:F,'#칼럼명세'!H:H)</f>
        <v>1</v>
      </c>
      <c r="AS19" s="4">
        <v>1</v>
      </c>
      <c r="AT19" s="4"/>
      <c r="AU19" s="4"/>
      <c r="AV19" s="4"/>
      <c r="AW19" s="63" t="str">
        <f>_xlfn.XLOOKUP(I19,표1[아이템 타입],표1[타입 이름])</f>
        <v>버프</v>
      </c>
      <c r="AX19" s="63" t="str">
        <f t="shared" si="5"/>
        <v>가능</v>
      </c>
      <c r="AY19" s="63" t="str">
        <f t="shared" si="6"/>
        <v>불가</v>
      </c>
      <c r="AZ19" s="63" t="str">
        <f t="shared" si="8"/>
        <v>가능</v>
      </c>
      <c r="BA19" s="63" t="str">
        <f t="shared" si="9"/>
        <v>가능</v>
      </c>
    </row>
    <row r="20" spans="2:53" x14ac:dyDescent="0.3">
      <c r="B20" s="4">
        <v>23115004</v>
      </c>
      <c r="C20" s="4" t="str">
        <f t="shared" si="7"/>
        <v>004</v>
      </c>
      <c r="D20" s="44" t="str">
        <f t="shared" si="0"/>
        <v>Item_Name_23115004</v>
      </c>
      <c r="E20" s="5" t="s">
        <v>1027</v>
      </c>
      <c r="F20" s="44" t="str">
        <f t="shared" si="1"/>
        <v>Item_Desc_23115004</v>
      </c>
      <c r="G20" s="5" t="s">
        <v>542</v>
      </c>
      <c r="H20" s="5">
        <v>2</v>
      </c>
      <c r="I20" s="5">
        <v>31</v>
      </c>
      <c r="J20" s="5">
        <v>1</v>
      </c>
      <c r="K20" s="5">
        <v>1</v>
      </c>
      <c r="L20" s="45">
        <f>_xlfn.XLOOKUP($I20, '#칼럼명세'!$F:$F, '#칼럼명세'!$J:$J)*IF(_xlfn.XLOOKUP($I20, '#칼럼명세'!$F:$F, '#칼럼명세'!$K:$K)="X", 1, _xlfn.XLOOKUP($K20, '#무게관련'!$N:$N, '#무게관련'!$O:$O))*100</f>
        <v>500</v>
      </c>
      <c r="M20" s="46" t="s">
        <v>336</v>
      </c>
      <c r="N20" s="46" t="s">
        <v>339</v>
      </c>
      <c r="O20" s="46" t="s">
        <v>339</v>
      </c>
      <c r="P20" s="46" t="s">
        <v>339</v>
      </c>
      <c r="Q20" s="5">
        <v>0</v>
      </c>
      <c r="R20" s="5">
        <v>0</v>
      </c>
      <c r="S20" s="5" t="s">
        <v>1972</v>
      </c>
      <c r="T20" s="5">
        <v>0</v>
      </c>
      <c r="U20" s="5">
        <v>0</v>
      </c>
      <c r="V20" s="5">
        <v>1000</v>
      </c>
      <c r="W20" s="5">
        <v>1</v>
      </c>
      <c r="X20" s="66">
        <v>1000</v>
      </c>
      <c r="Y20" s="66">
        <v>1000</v>
      </c>
      <c r="Z20" s="5">
        <v>1</v>
      </c>
      <c r="AA20" s="5">
        <v>10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 t="s">
        <v>192</v>
      </c>
      <c r="AI20" s="5" t="s">
        <v>179</v>
      </c>
      <c r="AJ20" s="5" t="s">
        <v>179</v>
      </c>
      <c r="AK20" s="45">
        <f t="shared" si="2"/>
        <v>1</v>
      </c>
      <c r="AL20" s="47">
        <f>_xlfn.XLOOKUP(I20,'#칼럼명세'!F:F,'#칼럼명세'!I:I)</f>
        <v>1202</v>
      </c>
      <c r="AM20" s="44" t="str">
        <f t="shared" si="3"/>
        <v>Item_Name_23115004</v>
      </c>
      <c r="AN20" s="5" t="s">
        <v>1432</v>
      </c>
      <c r="AO20" s="44" t="str">
        <f t="shared" si="4"/>
        <v>Item_Desc_23115004</v>
      </c>
      <c r="AP20" s="5" t="s">
        <v>1559</v>
      </c>
      <c r="AQ20" s="44">
        <f>_xlfn.XLOOKUP(I20,표1[아이템 타입],표1[삭제여부])</f>
        <v>1</v>
      </c>
      <c r="AR20" s="63">
        <f>_xlfn.XLOOKUP(I20,'#칼럼명세'!F:F,'#칼럼명세'!H:H)</f>
        <v>1</v>
      </c>
      <c r="AS20" s="4">
        <v>1</v>
      </c>
      <c r="AT20" s="4"/>
      <c r="AU20" s="4"/>
      <c r="AV20" s="4"/>
      <c r="AW20" s="63" t="str">
        <f>_xlfn.XLOOKUP(I20,표1[아이템 타입],표1[타입 이름])</f>
        <v>버프</v>
      </c>
      <c r="AX20" s="63" t="str">
        <f t="shared" si="5"/>
        <v>가능</v>
      </c>
      <c r="AY20" s="63" t="str">
        <f t="shared" si="6"/>
        <v>불가</v>
      </c>
      <c r="AZ20" s="63" t="str">
        <f t="shared" si="8"/>
        <v>가능</v>
      </c>
      <c r="BA20" s="63" t="str">
        <f t="shared" si="9"/>
        <v>가능</v>
      </c>
    </row>
    <row r="21" spans="2:53" x14ac:dyDescent="0.3">
      <c r="B21" s="4">
        <v>23115005</v>
      </c>
      <c r="C21" s="4" t="str">
        <f t="shared" si="7"/>
        <v>005</v>
      </c>
      <c r="D21" s="44" t="str">
        <f t="shared" si="0"/>
        <v>Item_Name_23115005</v>
      </c>
      <c r="E21" s="5" t="s">
        <v>1028</v>
      </c>
      <c r="F21" s="44" t="str">
        <f t="shared" si="1"/>
        <v>Item_Desc_23115005</v>
      </c>
      <c r="G21" s="5" t="s">
        <v>543</v>
      </c>
      <c r="H21" s="5">
        <v>2</v>
      </c>
      <c r="I21" s="5">
        <v>31</v>
      </c>
      <c r="J21" s="5">
        <v>2</v>
      </c>
      <c r="K21" s="5">
        <v>1</v>
      </c>
      <c r="L21" s="45">
        <f>_xlfn.XLOOKUP($I21, '#칼럼명세'!$F:$F, '#칼럼명세'!$J:$J)*IF(_xlfn.XLOOKUP($I21, '#칼럼명세'!$F:$F, '#칼럼명세'!$K:$K)="X", 1, _xlfn.XLOOKUP($K21, '#무게관련'!$N:$N, '#무게관련'!$O:$O))*100</f>
        <v>500</v>
      </c>
      <c r="M21" s="46" t="s">
        <v>339</v>
      </c>
      <c r="N21" s="46" t="s">
        <v>336</v>
      </c>
      <c r="O21" s="46" t="s">
        <v>339</v>
      </c>
      <c r="P21" s="46" t="s">
        <v>339</v>
      </c>
      <c r="Q21" s="5">
        <v>0</v>
      </c>
      <c r="R21" s="5">
        <v>0</v>
      </c>
      <c r="S21" s="5" t="s">
        <v>1973</v>
      </c>
      <c r="T21" s="5">
        <v>0</v>
      </c>
      <c r="U21" s="5">
        <v>0</v>
      </c>
      <c r="V21" s="5">
        <v>1000</v>
      </c>
      <c r="W21" s="5">
        <v>1</v>
      </c>
      <c r="X21" s="66">
        <v>1000</v>
      </c>
      <c r="Y21" s="66">
        <v>1000</v>
      </c>
      <c r="Z21" s="5">
        <v>1</v>
      </c>
      <c r="AA21" s="5">
        <v>10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 t="s">
        <v>189</v>
      </c>
      <c r="AI21" s="5" t="s">
        <v>179</v>
      </c>
      <c r="AJ21" s="5" t="s">
        <v>179</v>
      </c>
      <c r="AK21" s="45">
        <f t="shared" si="2"/>
        <v>2</v>
      </c>
      <c r="AL21" s="47">
        <f>_xlfn.XLOOKUP(I21,'#칼럼명세'!F:F,'#칼럼명세'!I:I)</f>
        <v>1202</v>
      </c>
      <c r="AM21" s="44" t="str">
        <f t="shared" si="3"/>
        <v>Item_Name_23115005</v>
      </c>
      <c r="AN21" s="5" t="s">
        <v>1433</v>
      </c>
      <c r="AO21" s="44" t="str">
        <f t="shared" si="4"/>
        <v>Item_Desc_23115005</v>
      </c>
      <c r="AP21" s="5" t="s">
        <v>1551</v>
      </c>
      <c r="AQ21" s="44">
        <f>_xlfn.XLOOKUP(I21,표1[아이템 타입],표1[삭제여부])</f>
        <v>1</v>
      </c>
      <c r="AR21" s="63">
        <f>_xlfn.XLOOKUP(I21,'#칼럼명세'!F:F,'#칼럼명세'!H:H)</f>
        <v>1</v>
      </c>
      <c r="AS21" s="4">
        <v>1</v>
      </c>
      <c r="AT21" s="4"/>
      <c r="AU21" s="4"/>
      <c r="AV21" s="4"/>
      <c r="AW21" s="63" t="str">
        <f>_xlfn.XLOOKUP(I21,표1[아이템 타입],표1[타입 이름])</f>
        <v>버프</v>
      </c>
      <c r="AX21" s="63" t="str">
        <f t="shared" si="5"/>
        <v>가능</v>
      </c>
      <c r="AY21" s="63" t="str">
        <f t="shared" si="6"/>
        <v>불가</v>
      </c>
      <c r="AZ21" s="63" t="str">
        <f t="shared" si="8"/>
        <v>가능</v>
      </c>
      <c r="BA21" s="63" t="str">
        <f t="shared" si="9"/>
        <v>가능</v>
      </c>
    </row>
    <row r="22" spans="2:53" x14ac:dyDescent="0.3">
      <c r="B22" s="4">
        <v>23115006</v>
      </c>
      <c r="C22" s="4" t="str">
        <f t="shared" si="7"/>
        <v>006</v>
      </c>
      <c r="D22" s="44" t="str">
        <f t="shared" si="0"/>
        <v>Item_Name_23115006</v>
      </c>
      <c r="E22" s="5" t="s">
        <v>1029</v>
      </c>
      <c r="F22" s="44" t="str">
        <f t="shared" si="1"/>
        <v>Item_Desc_23115006</v>
      </c>
      <c r="G22" s="5" t="s">
        <v>544</v>
      </c>
      <c r="H22" s="5">
        <v>2</v>
      </c>
      <c r="I22" s="5">
        <v>31</v>
      </c>
      <c r="J22" s="5">
        <v>3</v>
      </c>
      <c r="K22" s="5">
        <v>1</v>
      </c>
      <c r="L22" s="45">
        <f>_xlfn.XLOOKUP($I22, '#칼럼명세'!$F:$F, '#칼럼명세'!$J:$J)*IF(_xlfn.XLOOKUP($I22, '#칼럼명세'!$F:$F, '#칼럼명세'!$K:$K)="X", 1, _xlfn.XLOOKUP($K22, '#무게관련'!$N:$N, '#무게관련'!$O:$O))*100</f>
        <v>500</v>
      </c>
      <c r="M22" s="46" t="s">
        <v>339</v>
      </c>
      <c r="N22" s="46" t="s">
        <v>339</v>
      </c>
      <c r="O22" s="46" t="s">
        <v>336</v>
      </c>
      <c r="P22" s="46" t="s">
        <v>339</v>
      </c>
      <c r="Q22" s="5">
        <v>0</v>
      </c>
      <c r="R22" s="5">
        <v>0</v>
      </c>
      <c r="S22" s="5" t="s">
        <v>1974</v>
      </c>
      <c r="T22" s="5">
        <v>0</v>
      </c>
      <c r="U22" s="5">
        <v>0</v>
      </c>
      <c r="V22" s="5">
        <v>1000</v>
      </c>
      <c r="W22" s="5">
        <v>1</v>
      </c>
      <c r="X22" s="66">
        <v>1000</v>
      </c>
      <c r="Y22" s="66">
        <v>1000</v>
      </c>
      <c r="Z22" s="5">
        <v>1</v>
      </c>
      <c r="AA22" s="5">
        <v>10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 t="s">
        <v>191</v>
      </c>
      <c r="AI22" s="5" t="s">
        <v>179</v>
      </c>
      <c r="AJ22" s="5" t="s">
        <v>179</v>
      </c>
      <c r="AK22" s="45">
        <f t="shared" si="2"/>
        <v>4</v>
      </c>
      <c r="AL22" s="47">
        <f>_xlfn.XLOOKUP(I22,'#칼럼명세'!F:F,'#칼럼명세'!I:I)</f>
        <v>1202</v>
      </c>
      <c r="AM22" s="44" t="str">
        <f t="shared" si="3"/>
        <v>Item_Name_23115006</v>
      </c>
      <c r="AN22" s="5" t="s">
        <v>1434</v>
      </c>
      <c r="AO22" s="44" t="str">
        <f t="shared" si="4"/>
        <v>Item_Desc_23115006</v>
      </c>
      <c r="AP22" s="5" t="s">
        <v>1552</v>
      </c>
      <c r="AQ22" s="44">
        <f>_xlfn.XLOOKUP(I22,표1[아이템 타입],표1[삭제여부])</f>
        <v>1</v>
      </c>
      <c r="AR22" s="63">
        <f>_xlfn.XLOOKUP(I22,'#칼럼명세'!F:F,'#칼럼명세'!H:H)</f>
        <v>1</v>
      </c>
      <c r="AS22" s="4">
        <v>1</v>
      </c>
      <c r="AT22" s="4"/>
      <c r="AU22" s="4"/>
      <c r="AV22" s="4"/>
      <c r="AW22" s="63" t="str">
        <f>_xlfn.XLOOKUP(I22,표1[아이템 타입],표1[타입 이름])</f>
        <v>버프</v>
      </c>
      <c r="AX22" s="63" t="str">
        <f t="shared" si="5"/>
        <v>가능</v>
      </c>
      <c r="AY22" s="63" t="str">
        <f t="shared" si="6"/>
        <v>불가</v>
      </c>
      <c r="AZ22" s="63" t="str">
        <f t="shared" si="8"/>
        <v>가능</v>
      </c>
      <c r="BA22" s="63" t="str">
        <f t="shared" si="9"/>
        <v>가능</v>
      </c>
    </row>
    <row r="23" spans="2:53" x14ac:dyDescent="0.3">
      <c r="B23" s="4">
        <v>23115007</v>
      </c>
      <c r="C23" s="4" t="str">
        <f t="shared" si="7"/>
        <v>007</v>
      </c>
      <c r="D23" s="44" t="str">
        <f t="shared" si="0"/>
        <v>Item_Name_23115007</v>
      </c>
      <c r="E23" s="5" t="s">
        <v>1030</v>
      </c>
      <c r="F23" s="44" t="str">
        <f t="shared" si="1"/>
        <v>Item_Desc_23115007</v>
      </c>
      <c r="G23" s="5" t="s">
        <v>545</v>
      </c>
      <c r="H23" s="5">
        <v>2</v>
      </c>
      <c r="I23" s="5">
        <v>31</v>
      </c>
      <c r="J23" s="5">
        <v>0</v>
      </c>
      <c r="K23" s="5">
        <v>1</v>
      </c>
      <c r="L23" s="45">
        <f>_xlfn.XLOOKUP($I23, '#칼럼명세'!$F:$F, '#칼럼명세'!$J:$J)*IF(_xlfn.XLOOKUP($I23, '#칼럼명세'!$F:$F, '#칼럼명세'!$K:$K)="X", 1, _xlfn.XLOOKUP($K23, '#무게관련'!$N:$N, '#무게관련'!$O:$O))*100</f>
        <v>500</v>
      </c>
      <c r="M23" s="46" t="s">
        <v>336</v>
      </c>
      <c r="N23" s="46" t="s">
        <v>339</v>
      </c>
      <c r="O23" s="46" t="s">
        <v>339</v>
      </c>
      <c r="P23" s="46" t="s">
        <v>339</v>
      </c>
      <c r="Q23" s="5">
        <v>0</v>
      </c>
      <c r="R23" s="5">
        <v>0</v>
      </c>
      <c r="S23" s="5" t="s">
        <v>1975</v>
      </c>
      <c r="T23" s="5">
        <v>0</v>
      </c>
      <c r="U23" s="5">
        <v>0</v>
      </c>
      <c r="V23" s="5">
        <v>1000</v>
      </c>
      <c r="W23" s="5">
        <v>1</v>
      </c>
      <c r="X23" s="66">
        <v>1000</v>
      </c>
      <c r="Y23" s="66">
        <v>1000</v>
      </c>
      <c r="Z23" s="5">
        <v>1</v>
      </c>
      <c r="AA23" s="5">
        <v>10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 t="s">
        <v>1368</v>
      </c>
      <c r="AI23" s="5" t="s">
        <v>179</v>
      </c>
      <c r="AJ23" s="5" t="s">
        <v>179</v>
      </c>
      <c r="AK23" s="45">
        <f t="shared" si="2"/>
        <v>1</v>
      </c>
      <c r="AL23" s="47">
        <f>_xlfn.XLOOKUP(I23,'#칼럼명세'!F:F,'#칼럼명세'!I:I)</f>
        <v>1202</v>
      </c>
      <c r="AM23" s="44" t="str">
        <f t="shared" si="3"/>
        <v>Item_Name_23115007</v>
      </c>
      <c r="AN23" s="5" t="s">
        <v>1372</v>
      </c>
      <c r="AO23" s="44" t="str">
        <f t="shared" si="4"/>
        <v>Item_Desc_23115007</v>
      </c>
      <c r="AP23" s="5" t="s">
        <v>1540</v>
      </c>
      <c r="AQ23" s="44">
        <f>_xlfn.XLOOKUP(I23,표1[아이템 타입],표1[삭제여부])</f>
        <v>1</v>
      </c>
      <c r="AR23" s="63">
        <f>_xlfn.XLOOKUP(I23,'#칼럼명세'!F:F,'#칼럼명세'!H:H)</f>
        <v>1</v>
      </c>
      <c r="AS23" s="4">
        <v>1</v>
      </c>
      <c r="AT23" s="4"/>
      <c r="AU23" s="4"/>
      <c r="AV23" s="4"/>
      <c r="AW23" s="63" t="str">
        <f>_xlfn.XLOOKUP(I23,표1[아이템 타입],표1[타입 이름])</f>
        <v>버프</v>
      </c>
      <c r="AX23" s="63" t="str">
        <f t="shared" si="5"/>
        <v>가능</v>
      </c>
      <c r="AY23" s="63" t="str">
        <f t="shared" si="6"/>
        <v>불가</v>
      </c>
      <c r="AZ23" s="63" t="str">
        <f t="shared" si="8"/>
        <v>가능</v>
      </c>
      <c r="BA23" s="63" t="str">
        <f t="shared" si="9"/>
        <v>가능</v>
      </c>
    </row>
    <row r="24" spans="2:53" x14ac:dyDescent="0.3">
      <c r="B24" s="4">
        <v>23115008</v>
      </c>
      <c r="C24" s="4" t="str">
        <f t="shared" si="7"/>
        <v>008</v>
      </c>
      <c r="D24" s="44" t="str">
        <f t="shared" si="0"/>
        <v>Item_Name_23115008</v>
      </c>
      <c r="E24" s="5" t="s">
        <v>1031</v>
      </c>
      <c r="F24" s="44" t="str">
        <f t="shared" si="1"/>
        <v>Item_Desc_23115008</v>
      </c>
      <c r="G24" s="5" t="s">
        <v>546</v>
      </c>
      <c r="H24" s="5">
        <v>2</v>
      </c>
      <c r="I24" s="5">
        <v>31</v>
      </c>
      <c r="J24" s="5">
        <v>0</v>
      </c>
      <c r="K24" s="5">
        <v>1</v>
      </c>
      <c r="L24" s="45">
        <f>_xlfn.XLOOKUP($I24, '#칼럼명세'!$F:$F, '#칼럼명세'!$J:$J)*IF(_xlfn.XLOOKUP($I24, '#칼럼명세'!$F:$F, '#칼럼명세'!$K:$K)="X", 1, _xlfn.XLOOKUP($K24, '#무게관련'!$N:$N, '#무게관련'!$O:$O))*100</f>
        <v>500</v>
      </c>
      <c r="M24" s="46" t="s">
        <v>339</v>
      </c>
      <c r="N24" s="46" t="s">
        <v>336</v>
      </c>
      <c r="O24" s="46" t="s">
        <v>339</v>
      </c>
      <c r="P24" s="46" t="s">
        <v>339</v>
      </c>
      <c r="Q24" s="5">
        <v>0</v>
      </c>
      <c r="R24" s="5">
        <v>0</v>
      </c>
      <c r="S24" s="5" t="s">
        <v>1976</v>
      </c>
      <c r="T24" s="5">
        <v>0</v>
      </c>
      <c r="U24" s="5">
        <v>0</v>
      </c>
      <c r="V24" s="5">
        <v>1000</v>
      </c>
      <c r="W24" s="5">
        <v>1</v>
      </c>
      <c r="X24" s="66">
        <v>1000</v>
      </c>
      <c r="Y24" s="66">
        <v>1000</v>
      </c>
      <c r="Z24" s="5">
        <v>1</v>
      </c>
      <c r="AA24" s="5">
        <v>10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 t="s">
        <v>1369</v>
      </c>
      <c r="AI24" s="5" t="s">
        <v>179</v>
      </c>
      <c r="AJ24" s="5" t="s">
        <v>179</v>
      </c>
      <c r="AK24" s="45">
        <f t="shared" si="2"/>
        <v>2</v>
      </c>
      <c r="AL24" s="47">
        <f>_xlfn.XLOOKUP(I24,'#칼럼명세'!F:F,'#칼럼명세'!I:I)</f>
        <v>1202</v>
      </c>
      <c r="AM24" s="44" t="str">
        <f t="shared" si="3"/>
        <v>Item_Name_23115008</v>
      </c>
      <c r="AN24" s="5" t="s">
        <v>1373</v>
      </c>
      <c r="AO24" s="44" t="str">
        <f t="shared" si="4"/>
        <v>Item_Desc_23115008</v>
      </c>
      <c r="AP24" s="5" t="s">
        <v>1541</v>
      </c>
      <c r="AQ24" s="44">
        <f>_xlfn.XLOOKUP(I24,표1[아이템 타입],표1[삭제여부])</f>
        <v>1</v>
      </c>
      <c r="AR24" s="63">
        <f>_xlfn.XLOOKUP(I24,'#칼럼명세'!F:F,'#칼럼명세'!H:H)</f>
        <v>1</v>
      </c>
      <c r="AS24" s="4">
        <v>1</v>
      </c>
      <c r="AT24" s="4"/>
      <c r="AU24" s="4"/>
      <c r="AV24" s="4"/>
      <c r="AW24" s="63" t="str">
        <f>_xlfn.XLOOKUP(I24,표1[아이템 타입],표1[타입 이름])</f>
        <v>버프</v>
      </c>
      <c r="AX24" s="63" t="str">
        <f t="shared" si="5"/>
        <v>가능</v>
      </c>
      <c r="AY24" s="63" t="str">
        <f t="shared" si="6"/>
        <v>불가</v>
      </c>
      <c r="AZ24" s="63" t="str">
        <f t="shared" si="8"/>
        <v>가능</v>
      </c>
      <c r="BA24" s="63" t="str">
        <f t="shared" si="9"/>
        <v>가능</v>
      </c>
    </row>
    <row r="25" spans="2:53" x14ac:dyDescent="0.3">
      <c r="B25" s="4">
        <v>23115009</v>
      </c>
      <c r="C25" s="4" t="str">
        <f t="shared" si="7"/>
        <v>009</v>
      </c>
      <c r="D25" s="44" t="str">
        <f t="shared" si="0"/>
        <v>Item_Name_23115009</v>
      </c>
      <c r="E25" s="5" t="s">
        <v>1032</v>
      </c>
      <c r="F25" s="44" t="str">
        <f t="shared" si="1"/>
        <v>Item_Desc_23115009</v>
      </c>
      <c r="G25" s="5" t="s">
        <v>547</v>
      </c>
      <c r="H25" s="5">
        <v>2</v>
      </c>
      <c r="I25" s="5">
        <v>31</v>
      </c>
      <c r="J25" s="5">
        <v>0</v>
      </c>
      <c r="K25" s="5">
        <v>1</v>
      </c>
      <c r="L25" s="45">
        <f>_xlfn.XLOOKUP($I25, '#칼럼명세'!$F:$F, '#칼럼명세'!$J:$J)*IF(_xlfn.XLOOKUP($I25, '#칼럼명세'!$F:$F, '#칼럼명세'!$K:$K)="X", 1, _xlfn.XLOOKUP($K25, '#무게관련'!$N:$N, '#무게관련'!$O:$O))*100</f>
        <v>500</v>
      </c>
      <c r="M25" s="46" t="s">
        <v>339</v>
      </c>
      <c r="N25" s="46" t="s">
        <v>339</v>
      </c>
      <c r="O25" s="46" t="s">
        <v>336</v>
      </c>
      <c r="P25" s="46" t="s">
        <v>339</v>
      </c>
      <c r="Q25" s="5">
        <v>0</v>
      </c>
      <c r="R25" s="5">
        <v>0</v>
      </c>
      <c r="S25" s="5" t="s">
        <v>1977</v>
      </c>
      <c r="T25" s="5">
        <v>0</v>
      </c>
      <c r="U25" s="5">
        <v>0</v>
      </c>
      <c r="V25" s="5">
        <v>1000</v>
      </c>
      <c r="W25" s="5">
        <v>1</v>
      </c>
      <c r="X25" s="66">
        <v>1000</v>
      </c>
      <c r="Y25" s="66">
        <v>1000</v>
      </c>
      <c r="Z25" s="5">
        <v>1</v>
      </c>
      <c r="AA25" s="5">
        <v>10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 t="s">
        <v>1370</v>
      </c>
      <c r="AI25" s="5" t="s">
        <v>179</v>
      </c>
      <c r="AJ25" s="5" t="s">
        <v>179</v>
      </c>
      <c r="AK25" s="45">
        <f t="shared" si="2"/>
        <v>4</v>
      </c>
      <c r="AL25" s="47">
        <f>_xlfn.XLOOKUP(I25,'#칼럼명세'!F:F,'#칼럼명세'!I:I)</f>
        <v>1202</v>
      </c>
      <c r="AM25" s="44" t="str">
        <f t="shared" si="3"/>
        <v>Item_Name_23115009</v>
      </c>
      <c r="AN25" s="5" t="s">
        <v>1374</v>
      </c>
      <c r="AO25" s="44" t="str">
        <f t="shared" si="4"/>
        <v>Item_Desc_23115009</v>
      </c>
      <c r="AP25" s="5" t="s">
        <v>1553</v>
      </c>
      <c r="AQ25" s="44">
        <f>_xlfn.XLOOKUP(I25,표1[아이템 타입],표1[삭제여부])</f>
        <v>1</v>
      </c>
      <c r="AR25" s="63">
        <f>_xlfn.XLOOKUP(I25,'#칼럼명세'!F:F,'#칼럼명세'!H:H)</f>
        <v>1</v>
      </c>
      <c r="AS25" s="4">
        <v>1</v>
      </c>
      <c r="AT25" s="4"/>
      <c r="AU25" s="4"/>
      <c r="AV25" s="4"/>
      <c r="AW25" s="63" t="str">
        <f>_xlfn.XLOOKUP(I25,표1[아이템 타입],표1[타입 이름])</f>
        <v>버프</v>
      </c>
      <c r="AX25" s="63" t="str">
        <f t="shared" si="5"/>
        <v>가능</v>
      </c>
      <c r="AY25" s="63" t="str">
        <f t="shared" si="6"/>
        <v>불가</v>
      </c>
      <c r="AZ25" s="63" t="str">
        <f t="shared" si="8"/>
        <v>가능</v>
      </c>
      <c r="BA25" s="63" t="str">
        <f t="shared" si="9"/>
        <v>가능</v>
      </c>
    </row>
    <row r="26" spans="2:53" x14ac:dyDescent="0.3">
      <c r="B26" s="4">
        <v>23115010</v>
      </c>
      <c r="C26" s="4" t="str">
        <f t="shared" si="7"/>
        <v>010</v>
      </c>
      <c r="D26" s="44" t="str">
        <f t="shared" si="0"/>
        <v>Item_Name_23115010</v>
      </c>
      <c r="E26" s="5" t="s">
        <v>1033</v>
      </c>
      <c r="F26" s="44" t="str">
        <f t="shared" si="1"/>
        <v>Item_Desc_23115010</v>
      </c>
      <c r="G26" s="5" t="s">
        <v>594</v>
      </c>
      <c r="H26" s="5">
        <v>2</v>
      </c>
      <c r="I26" s="5">
        <v>31</v>
      </c>
      <c r="J26" s="5">
        <v>0</v>
      </c>
      <c r="K26" s="5">
        <v>3</v>
      </c>
      <c r="L26" s="45">
        <f>_xlfn.XLOOKUP($I26, '#칼럼명세'!$F:$F, '#칼럼명세'!$J:$J)*IF(_xlfn.XLOOKUP($I26, '#칼럼명세'!$F:$F, '#칼럼명세'!$K:$K)="X", 1, _xlfn.XLOOKUP($K26, '#무게관련'!$N:$N, '#무게관련'!$O:$O))*100</f>
        <v>1000</v>
      </c>
      <c r="M26" s="46" t="s">
        <v>336</v>
      </c>
      <c r="N26" s="46" t="s">
        <v>339</v>
      </c>
      <c r="O26" s="46" t="s">
        <v>339</v>
      </c>
      <c r="P26" s="46" t="s">
        <v>339</v>
      </c>
      <c r="Q26" s="5">
        <v>0</v>
      </c>
      <c r="R26" s="5">
        <v>0</v>
      </c>
      <c r="S26" s="5" t="s">
        <v>1978</v>
      </c>
      <c r="T26" s="5">
        <v>0</v>
      </c>
      <c r="U26" s="5">
        <v>0</v>
      </c>
      <c r="V26" s="5">
        <v>1000</v>
      </c>
      <c r="W26" s="5">
        <v>1</v>
      </c>
      <c r="X26" s="66">
        <v>1000</v>
      </c>
      <c r="Y26" s="66">
        <v>1000</v>
      </c>
      <c r="Z26" s="5">
        <v>1</v>
      </c>
      <c r="AA26" s="5">
        <v>10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 t="s">
        <v>392</v>
      </c>
      <c r="AI26" s="5" t="s">
        <v>179</v>
      </c>
      <c r="AJ26" s="5" t="s">
        <v>179</v>
      </c>
      <c r="AK26" s="45">
        <f t="shared" si="2"/>
        <v>1</v>
      </c>
      <c r="AL26" s="47">
        <f>_xlfn.XLOOKUP(I26,'#칼럼명세'!F:F,'#칼럼명세'!I:I)</f>
        <v>1202</v>
      </c>
      <c r="AM26" s="44" t="str">
        <f t="shared" si="3"/>
        <v>Item_Name_23115010</v>
      </c>
      <c r="AN26" s="5" t="s">
        <v>641</v>
      </c>
      <c r="AO26" s="44" t="str">
        <f t="shared" si="4"/>
        <v>Item_Desc_23115010</v>
      </c>
      <c r="AP26" s="5" t="s">
        <v>2349</v>
      </c>
      <c r="AQ26" s="44">
        <f>_xlfn.XLOOKUP(I26,표1[아이템 타입],표1[삭제여부])</f>
        <v>1</v>
      </c>
      <c r="AR26" s="63">
        <f>_xlfn.XLOOKUP(I26,'#칼럼명세'!F:F,'#칼럼명세'!H:H)</f>
        <v>1</v>
      </c>
      <c r="AS26" s="4">
        <v>1</v>
      </c>
      <c r="AT26" s="4"/>
      <c r="AU26" s="4"/>
      <c r="AV26" s="4"/>
      <c r="AW26" s="63" t="str">
        <f>_xlfn.XLOOKUP(I26,표1[아이템 타입],표1[타입 이름])</f>
        <v>버프</v>
      </c>
      <c r="AX26" s="63" t="str">
        <f t="shared" si="5"/>
        <v>가능</v>
      </c>
      <c r="AY26" s="63" t="str">
        <f t="shared" si="6"/>
        <v>불가</v>
      </c>
      <c r="AZ26" s="63" t="str">
        <f t="shared" si="8"/>
        <v>가능</v>
      </c>
      <c r="BA26" s="63" t="str">
        <f t="shared" si="9"/>
        <v>가능</v>
      </c>
    </row>
    <row r="27" spans="2:53" x14ac:dyDescent="0.3">
      <c r="B27" s="4">
        <v>23115011</v>
      </c>
      <c r="C27" s="4" t="str">
        <f t="shared" si="7"/>
        <v>011</v>
      </c>
      <c r="D27" s="44" t="str">
        <f t="shared" si="0"/>
        <v>Item_Name_23115011</v>
      </c>
      <c r="E27" s="5" t="s">
        <v>1034</v>
      </c>
      <c r="F27" s="44" t="str">
        <f t="shared" si="1"/>
        <v>Item_Desc_23115011</v>
      </c>
      <c r="G27" s="5" t="s">
        <v>595</v>
      </c>
      <c r="H27" s="5">
        <v>2</v>
      </c>
      <c r="I27" s="5">
        <v>31</v>
      </c>
      <c r="J27" s="5">
        <v>0</v>
      </c>
      <c r="K27" s="5">
        <v>3</v>
      </c>
      <c r="L27" s="45">
        <f>_xlfn.XLOOKUP($I27, '#칼럼명세'!$F:$F, '#칼럼명세'!$J:$J)*IF(_xlfn.XLOOKUP($I27, '#칼럼명세'!$F:$F, '#칼럼명세'!$K:$K)="X", 1, _xlfn.XLOOKUP($K27, '#무게관련'!$N:$N, '#무게관련'!$O:$O))*100</f>
        <v>1000</v>
      </c>
      <c r="M27" s="46" t="s">
        <v>339</v>
      </c>
      <c r="N27" s="46" t="s">
        <v>339</v>
      </c>
      <c r="O27" s="46" t="s">
        <v>336</v>
      </c>
      <c r="P27" s="46" t="s">
        <v>339</v>
      </c>
      <c r="Q27" s="5">
        <v>0</v>
      </c>
      <c r="R27" s="5">
        <v>0</v>
      </c>
      <c r="S27" s="5" t="s">
        <v>1979</v>
      </c>
      <c r="T27" s="5">
        <v>0</v>
      </c>
      <c r="U27" s="5">
        <v>0</v>
      </c>
      <c r="V27" s="5">
        <v>1000</v>
      </c>
      <c r="W27" s="5">
        <v>1</v>
      </c>
      <c r="X27" s="66">
        <v>1000</v>
      </c>
      <c r="Y27" s="66">
        <v>1000</v>
      </c>
      <c r="Z27" s="5">
        <v>1</v>
      </c>
      <c r="AA27" s="5">
        <v>10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 t="s">
        <v>393</v>
      </c>
      <c r="AI27" s="5" t="s">
        <v>179</v>
      </c>
      <c r="AJ27" s="5" t="s">
        <v>179</v>
      </c>
      <c r="AK27" s="45">
        <f t="shared" si="2"/>
        <v>4</v>
      </c>
      <c r="AL27" s="47">
        <f>_xlfn.XLOOKUP(I27,'#칼럼명세'!F:F,'#칼럼명세'!I:I)</f>
        <v>1202</v>
      </c>
      <c r="AM27" s="44" t="str">
        <f t="shared" si="3"/>
        <v>Item_Name_23115011</v>
      </c>
      <c r="AN27" s="5" t="s">
        <v>642</v>
      </c>
      <c r="AO27" s="44" t="str">
        <f t="shared" si="4"/>
        <v>Item_Desc_23115011</v>
      </c>
      <c r="AP27" s="5" t="s">
        <v>2350</v>
      </c>
      <c r="AQ27" s="44">
        <f>_xlfn.XLOOKUP(I27,표1[아이템 타입],표1[삭제여부])</f>
        <v>1</v>
      </c>
      <c r="AR27" s="63">
        <f>_xlfn.XLOOKUP(I27,'#칼럼명세'!F:F,'#칼럼명세'!H:H)</f>
        <v>1</v>
      </c>
      <c r="AS27" s="4">
        <v>1</v>
      </c>
      <c r="AT27" s="4"/>
      <c r="AU27" s="4"/>
      <c r="AV27" s="4"/>
      <c r="AW27" s="63" t="str">
        <f>_xlfn.XLOOKUP(I27,표1[아이템 타입],표1[타입 이름])</f>
        <v>버프</v>
      </c>
      <c r="AX27" s="63" t="str">
        <f t="shared" si="5"/>
        <v>가능</v>
      </c>
      <c r="AY27" s="63" t="str">
        <f t="shared" si="6"/>
        <v>불가</v>
      </c>
      <c r="AZ27" s="63" t="str">
        <f t="shared" si="8"/>
        <v>가능</v>
      </c>
      <c r="BA27" s="63" t="str">
        <f t="shared" si="9"/>
        <v>가능</v>
      </c>
    </row>
    <row r="28" spans="2:53" x14ac:dyDescent="0.3">
      <c r="B28" s="4">
        <v>23115012</v>
      </c>
      <c r="C28" s="4" t="str">
        <f t="shared" si="7"/>
        <v>012</v>
      </c>
      <c r="D28" s="44" t="str">
        <f t="shared" si="0"/>
        <v>Item_Name_23115012</v>
      </c>
      <c r="E28" s="5" t="s">
        <v>1035</v>
      </c>
      <c r="F28" s="44" t="str">
        <f t="shared" si="1"/>
        <v>Item_Desc_23115012</v>
      </c>
      <c r="G28" s="5" t="s">
        <v>596</v>
      </c>
      <c r="H28" s="5">
        <v>2</v>
      </c>
      <c r="I28" s="5">
        <v>31</v>
      </c>
      <c r="J28" s="5">
        <v>0</v>
      </c>
      <c r="K28" s="5">
        <v>3</v>
      </c>
      <c r="L28" s="45">
        <f>_xlfn.XLOOKUP($I28, '#칼럼명세'!$F:$F, '#칼럼명세'!$J:$J)*IF(_xlfn.XLOOKUP($I28, '#칼럼명세'!$F:$F, '#칼럼명세'!$K:$K)="X", 1, _xlfn.XLOOKUP($K28, '#무게관련'!$N:$N, '#무게관련'!$O:$O))*100</f>
        <v>1000</v>
      </c>
      <c r="M28" s="46" t="s">
        <v>339</v>
      </c>
      <c r="N28" s="46" t="s">
        <v>339</v>
      </c>
      <c r="O28" s="46" t="s">
        <v>339</v>
      </c>
      <c r="P28" s="46" t="s">
        <v>336</v>
      </c>
      <c r="Q28" s="5">
        <v>0</v>
      </c>
      <c r="R28" s="5">
        <v>0</v>
      </c>
      <c r="S28" s="5" t="s">
        <v>1980</v>
      </c>
      <c r="T28" s="5">
        <v>0</v>
      </c>
      <c r="U28" s="5">
        <v>0</v>
      </c>
      <c r="V28" s="5">
        <v>1000</v>
      </c>
      <c r="W28" s="5">
        <v>1</v>
      </c>
      <c r="X28" s="66">
        <v>1000</v>
      </c>
      <c r="Y28" s="66">
        <v>1000</v>
      </c>
      <c r="Z28" s="5">
        <v>1</v>
      </c>
      <c r="AA28" s="5">
        <v>10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 t="s">
        <v>394</v>
      </c>
      <c r="AI28" s="5" t="s">
        <v>179</v>
      </c>
      <c r="AJ28" s="5" t="s">
        <v>179</v>
      </c>
      <c r="AK28" s="45">
        <f t="shared" si="2"/>
        <v>8</v>
      </c>
      <c r="AL28" s="47">
        <f>_xlfn.XLOOKUP(I28,'#칼럼명세'!F:F,'#칼럼명세'!I:I)</f>
        <v>1202</v>
      </c>
      <c r="AM28" s="44" t="str">
        <f t="shared" si="3"/>
        <v>Item_Name_23115012</v>
      </c>
      <c r="AN28" s="5" t="s">
        <v>643</v>
      </c>
      <c r="AO28" s="44" t="str">
        <f t="shared" si="4"/>
        <v>Item_Desc_23115012</v>
      </c>
      <c r="AP28" s="5" t="s">
        <v>2351</v>
      </c>
      <c r="AQ28" s="44">
        <f>_xlfn.XLOOKUP(I28,표1[아이템 타입],표1[삭제여부])</f>
        <v>1</v>
      </c>
      <c r="AR28" s="63">
        <f>_xlfn.XLOOKUP(I28,'#칼럼명세'!F:F,'#칼럼명세'!H:H)</f>
        <v>1</v>
      </c>
      <c r="AS28" s="4">
        <v>1</v>
      </c>
      <c r="AT28" s="4"/>
      <c r="AU28" s="4"/>
      <c r="AV28" s="4"/>
      <c r="AW28" s="63" t="str">
        <f>_xlfn.XLOOKUP(I28,표1[아이템 타입],표1[타입 이름])</f>
        <v>버프</v>
      </c>
      <c r="AX28" s="63" t="str">
        <f t="shared" si="5"/>
        <v>가능</v>
      </c>
      <c r="AY28" s="63" t="str">
        <f t="shared" si="6"/>
        <v>불가</v>
      </c>
      <c r="AZ28" s="63" t="str">
        <f t="shared" si="8"/>
        <v>가능</v>
      </c>
      <c r="BA28" s="63" t="str">
        <f t="shared" si="9"/>
        <v>가능</v>
      </c>
    </row>
    <row r="29" spans="2:53" x14ac:dyDescent="0.3">
      <c r="B29" s="4">
        <v>23115013</v>
      </c>
      <c r="C29" s="4" t="str">
        <f t="shared" si="7"/>
        <v>013</v>
      </c>
      <c r="D29" s="44" t="str">
        <f t="shared" si="0"/>
        <v>Item_Name_23115013</v>
      </c>
      <c r="E29" s="5" t="s">
        <v>1036</v>
      </c>
      <c r="F29" s="44" t="str">
        <f t="shared" si="1"/>
        <v>Item_Desc_23115013</v>
      </c>
      <c r="G29" s="5" t="s">
        <v>548</v>
      </c>
      <c r="H29" s="5">
        <v>2</v>
      </c>
      <c r="I29" s="5">
        <v>31</v>
      </c>
      <c r="J29" s="5">
        <v>0</v>
      </c>
      <c r="K29" s="5">
        <v>1</v>
      </c>
      <c r="L29" s="45">
        <f>_xlfn.XLOOKUP($I29, '#칼럼명세'!$F:$F, '#칼럼명세'!$J:$J)*IF(_xlfn.XLOOKUP($I29, '#칼럼명세'!$F:$F, '#칼럼명세'!$K:$K)="X", 1, _xlfn.XLOOKUP($K29, '#무게관련'!$N:$N, '#무게관련'!$O:$O))*100</f>
        <v>500</v>
      </c>
      <c r="M29" s="46" t="s">
        <v>336</v>
      </c>
      <c r="N29" s="46" t="s">
        <v>336</v>
      </c>
      <c r="O29" s="46" t="s">
        <v>336</v>
      </c>
      <c r="P29" s="46" t="s">
        <v>336</v>
      </c>
      <c r="Q29" s="5">
        <v>0</v>
      </c>
      <c r="R29" s="5">
        <v>0</v>
      </c>
      <c r="S29" s="5" t="s">
        <v>1981</v>
      </c>
      <c r="T29" s="5">
        <v>0</v>
      </c>
      <c r="U29" s="5">
        <v>0</v>
      </c>
      <c r="V29" s="5">
        <v>1000</v>
      </c>
      <c r="W29" s="5">
        <v>1</v>
      </c>
      <c r="X29" s="66">
        <v>1000</v>
      </c>
      <c r="Y29" s="66">
        <v>1000</v>
      </c>
      <c r="Z29" s="5">
        <v>1</v>
      </c>
      <c r="AA29" s="5">
        <v>10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 t="s">
        <v>1436</v>
      </c>
      <c r="AI29" s="5" t="s">
        <v>179</v>
      </c>
      <c r="AJ29" s="5" t="s">
        <v>179</v>
      </c>
      <c r="AK29" s="45">
        <f t="shared" si="2"/>
        <v>15</v>
      </c>
      <c r="AL29" s="47">
        <f>_xlfn.XLOOKUP(I29,'#칼럼명세'!F:F,'#칼럼명세'!I:I)</f>
        <v>1202</v>
      </c>
      <c r="AM29" s="44" t="str">
        <f t="shared" si="3"/>
        <v>Item_Name_23115013</v>
      </c>
      <c r="AN29" s="5" t="s">
        <v>1355</v>
      </c>
      <c r="AO29" s="44" t="str">
        <f t="shared" si="4"/>
        <v>Item_Desc_23115013</v>
      </c>
      <c r="AP29" s="5" t="s">
        <v>1542</v>
      </c>
      <c r="AQ29" s="44">
        <f>_xlfn.XLOOKUP(I29,표1[아이템 타입],표1[삭제여부])</f>
        <v>1</v>
      </c>
      <c r="AR29" s="63">
        <f>_xlfn.XLOOKUP(I29,'#칼럼명세'!F:F,'#칼럼명세'!H:H)</f>
        <v>1</v>
      </c>
      <c r="AS29" s="4">
        <v>1</v>
      </c>
      <c r="AT29" s="4"/>
      <c r="AU29" s="4"/>
      <c r="AV29" s="4"/>
      <c r="AW29" s="63" t="str">
        <f>_xlfn.XLOOKUP(I29,표1[아이템 타입],표1[타입 이름])</f>
        <v>버프</v>
      </c>
      <c r="AX29" s="63" t="str">
        <f t="shared" si="5"/>
        <v>가능</v>
      </c>
      <c r="AY29" s="63" t="str">
        <f t="shared" si="6"/>
        <v>불가</v>
      </c>
      <c r="AZ29" s="63" t="str">
        <f t="shared" si="8"/>
        <v>가능</v>
      </c>
      <c r="BA29" s="63" t="str">
        <f t="shared" si="9"/>
        <v>가능</v>
      </c>
    </row>
    <row r="30" spans="2:53" x14ac:dyDescent="0.3">
      <c r="B30" s="4">
        <v>23115014</v>
      </c>
      <c r="C30" s="4" t="str">
        <f t="shared" si="7"/>
        <v>014</v>
      </c>
      <c r="D30" s="44" t="str">
        <f t="shared" si="0"/>
        <v>Item_Name_23115014</v>
      </c>
      <c r="E30" s="5" t="s">
        <v>1037</v>
      </c>
      <c r="F30" s="44" t="str">
        <f t="shared" si="1"/>
        <v>Item_Desc_23115014</v>
      </c>
      <c r="G30" s="5" t="s">
        <v>549</v>
      </c>
      <c r="H30" s="5">
        <v>2</v>
      </c>
      <c r="I30" s="5">
        <v>31</v>
      </c>
      <c r="J30" s="5">
        <v>0</v>
      </c>
      <c r="K30" s="5">
        <v>1</v>
      </c>
      <c r="L30" s="45">
        <f>_xlfn.XLOOKUP($I30, '#칼럼명세'!$F:$F, '#칼럼명세'!$J:$J)*IF(_xlfn.XLOOKUP($I30, '#칼럼명세'!$F:$F, '#칼럼명세'!$K:$K)="X", 1, _xlfn.XLOOKUP($K30, '#무게관련'!$N:$N, '#무게관련'!$O:$O))*100</f>
        <v>500</v>
      </c>
      <c r="M30" s="46" t="s">
        <v>336</v>
      </c>
      <c r="N30" s="46" t="s">
        <v>336</v>
      </c>
      <c r="O30" s="46" t="s">
        <v>336</v>
      </c>
      <c r="P30" s="46" t="s">
        <v>336</v>
      </c>
      <c r="Q30" s="5">
        <v>0</v>
      </c>
      <c r="R30" s="5">
        <v>0</v>
      </c>
      <c r="S30" s="5" t="s">
        <v>1982</v>
      </c>
      <c r="T30" s="5">
        <v>0</v>
      </c>
      <c r="U30" s="5">
        <v>0</v>
      </c>
      <c r="V30" s="5">
        <v>1000</v>
      </c>
      <c r="W30" s="5">
        <v>1</v>
      </c>
      <c r="X30" s="66">
        <v>1000</v>
      </c>
      <c r="Y30" s="66">
        <v>1000</v>
      </c>
      <c r="Z30" s="5">
        <v>1</v>
      </c>
      <c r="AA30" s="5">
        <v>10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 t="s">
        <v>1437</v>
      </c>
      <c r="AI30" s="5" t="s">
        <v>179</v>
      </c>
      <c r="AJ30" s="5" t="s">
        <v>179</v>
      </c>
      <c r="AK30" s="45">
        <f t="shared" si="2"/>
        <v>15</v>
      </c>
      <c r="AL30" s="47">
        <f>_xlfn.XLOOKUP(I30,'#칼럼명세'!F:F,'#칼럼명세'!I:I)</f>
        <v>1202</v>
      </c>
      <c r="AM30" s="44" t="str">
        <f t="shared" si="3"/>
        <v>Item_Name_23115014</v>
      </c>
      <c r="AN30" s="5" t="s">
        <v>1356</v>
      </c>
      <c r="AO30" s="44" t="str">
        <f t="shared" si="4"/>
        <v>Item_Desc_23115014</v>
      </c>
      <c r="AP30" s="5" t="s">
        <v>1543</v>
      </c>
      <c r="AQ30" s="44">
        <f>_xlfn.XLOOKUP(I30,표1[아이템 타입],표1[삭제여부])</f>
        <v>1</v>
      </c>
      <c r="AR30" s="63">
        <f>_xlfn.XLOOKUP(I30,'#칼럼명세'!F:F,'#칼럼명세'!H:H)</f>
        <v>1</v>
      </c>
      <c r="AS30" s="4">
        <v>1</v>
      </c>
      <c r="AT30" s="4"/>
      <c r="AU30" s="4"/>
      <c r="AV30" s="4"/>
      <c r="AW30" s="63" t="str">
        <f>_xlfn.XLOOKUP(I30,표1[아이템 타입],표1[타입 이름])</f>
        <v>버프</v>
      </c>
      <c r="AX30" s="63" t="str">
        <f t="shared" si="5"/>
        <v>가능</v>
      </c>
      <c r="AY30" s="63" t="str">
        <f t="shared" si="6"/>
        <v>불가</v>
      </c>
      <c r="AZ30" s="63" t="str">
        <f t="shared" si="8"/>
        <v>가능</v>
      </c>
      <c r="BA30" s="63" t="str">
        <f t="shared" si="9"/>
        <v>가능</v>
      </c>
    </row>
    <row r="31" spans="2:53" x14ac:dyDescent="0.3">
      <c r="B31" s="4">
        <v>23115015</v>
      </c>
      <c r="C31" s="4" t="str">
        <f t="shared" si="7"/>
        <v>015</v>
      </c>
      <c r="D31" s="44" t="str">
        <f t="shared" si="0"/>
        <v>Item_Name_23115015</v>
      </c>
      <c r="E31" s="5" t="s">
        <v>1038</v>
      </c>
      <c r="F31" s="44" t="str">
        <f t="shared" si="1"/>
        <v>Item_Desc_23115015</v>
      </c>
      <c r="G31" s="5" t="s">
        <v>550</v>
      </c>
      <c r="H31" s="5">
        <v>2</v>
      </c>
      <c r="I31" s="5">
        <v>31</v>
      </c>
      <c r="J31" s="5">
        <v>0</v>
      </c>
      <c r="K31" s="5">
        <v>1</v>
      </c>
      <c r="L31" s="45">
        <f>_xlfn.XLOOKUP($I31, '#칼럼명세'!$F:$F, '#칼럼명세'!$J:$J)*IF(_xlfn.XLOOKUP($I31, '#칼럼명세'!$F:$F, '#칼럼명세'!$K:$K)="X", 1, _xlfn.XLOOKUP($K31, '#무게관련'!$N:$N, '#무게관련'!$O:$O))*100</f>
        <v>500</v>
      </c>
      <c r="M31" s="46" t="s">
        <v>336</v>
      </c>
      <c r="N31" s="46" t="s">
        <v>336</v>
      </c>
      <c r="O31" s="46" t="s">
        <v>336</v>
      </c>
      <c r="P31" s="46" t="s">
        <v>336</v>
      </c>
      <c r="Q31" s="5">
        <v>0</v>
      </c>
      <c r="R31" s="5">
        <v>0</v>
      </c>
      <c r="S31" s="5" t="s">
        <v>1983</v>
      </c>
      <c r="T31" s="5">
        <v>0</v>
      </c>
      <c r="U31" s="5">
        <v>0</v>
      </c>
      <c r="V31" s="5">
        <v>1000</v>
      </c>
      <c r="W31" s="5">
        <v>1</v>
      </c>
      <c r="X31" s="66">
        <v>1000</v>
      </c>
      <c r="Y31" s="66">
        <v>1000</v>
      </c>
      <c r="Z31" s="5">
        <v>1</v>
      </c>
      <c r="AA31" s="5">
        <v>10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 t="s">
        <v>1438</v>
      </c>
      <c r="AI31" s="5" t="s">
        <v>179</v>
      </c>
      <c r="AJ31" s="5" t="s">
        <v>179</v>
      </c>
      <c r="AK31" s="45">
        <f t="shared" si="2"/>
        <v>15</v>
      </c>
      <c r="AL31" s="47">
        <f>_xlfn.XLOOKUP(I31,'#칼럼명세'!F:F,'#칼럼명세'!I:I)</f>
        <v>1202</v>
      </c>
      <c r="AM31" s="44" t="str">
        <f t="shared" si="3"/>
        <v>Item_Name_23115015</v>
      </c>
      <c r="AN31" s="5" t="s">
        <v>1357</v>
      </c>
      <c r="AO31" s="44" t="str">
        <f t="shared" si="4"/>
        <v>Item_Desc_23115015</v>
      </c>
      <c r="AP31" s="5" t="s">
        <v>1544</v>
      </c>
      <c r="AQ31" s="44">
        <f>_xlfn.XLOOKUP(I31,표1[아이템 타입],표1[삭제여부])</f>
        <v>1</v>
      </c>
      <c r="AR31" s="63">
        <f>_xlfn.XLOOKUP(I31,'#칼럼명세'!F:F,'#칼럼명세'!H:H)</f>
        <v>1</v>
      </c>
      <c r="AS31" s="4">
        <v>1</v>
      </c>
      <c r="AT31" s="4"/>
      <c r="AU31" s="4"/>
      <c r="AV31" s="4"/>
      <c r="AW31" s="63" t="str">
        <f>_xlfn.XLOOKUP(I31,표1[아이템 타입],표1[타입 이름])</f>
        <v>버프</v>
      </c>
      <c r="AX31" s="63" t="str">
        <f t="shared" si="5"/>
        <v>가능</v>
      </c>
      <c r="AY31" s="63" t="str">
        <f t="shared" si="6"/>
        <v>불가</v>
      </c>
      <c r="AZ31" s="63" t="str">
        <f t="shared" si="8"/>
        <v>가능</v>
      </c>
      <c r="BA31" s="63" t="str">
        <f t="shared" si="9"/>
        <v>가능</v>
      </c>
    </row>
    <row r="32" spans="2:53" x14ac:dyDescent="0.3">
      <c r="B32" s="4">
        <v>23115016</v>
      </c>
      <c r="C32" s="4" t="str">
        <f t="shared" si="7"/>
        <v>016</v>
      </c>
      <c r="D32" s="44" t="str">
        <f t="shared" si="0"/>
        <v>Item_Name_23115016</v>
      </c>
      <c r="E32" s="5" t="s">
        <v>1039</v>
      </c>
      <c r="F32" s="44" t="str">
        <f t="shared" si="1"/>
        <v>Item_Desc_23115016</v>
      </c>
      <c r="G32" s="5" t="s">
        <v>551</v>
      </c>
      <c r="H32" s="5">
        <v>2</v>
      </c>
      <c r="I32" s="5">
        <v>31</v>
      </c>
      <c r="J32" s="5">
        <v>0</v>
      </c>
      <c r="K32" s="5">
        <v>1</v>
      </c>
      <c r="L32" s="45">
        <f>_xlfn.XLOOKUP($I32, '#칼럼명세'!$F:$F, '#칼럼명세'!$J:$J)*IF(_xlfn.XLOOKUP($I32, '#칼럼명세'!$F:$F, '#칼럼명세'!$K:$K)="X", 1, _xlfn.XLOOKUP($K32, '#무게관련'!$N:$N, '#무게관련'!$O:$O))*100</f>
        <v>500</v>
      </c>
      <c r="M32" s="46" t="s">
        <v>336</v>
      </c>
      <c r="N32" s="46" t="s">
        <v>336</v>
      </c>
      <c r="O32" s="46" t="s">
        <v>336</v>
      </c>
      <c r="P32" s="46" t="s">
        <v>336</v>
      </c>
      <c r="Q32" s="5">
        <v>0</v>
      </c>
      <c r="R32" s="5">
        <v>0</v>
      </c>
      <c r="S32" s="5" t="s">
        <v>1984</v>
      </c>
      <c r="T32" s="5">
        <v>0</v>
      </c>
      <c r="U32" s="5">
        <v>0</v>
      </c>
      <c r="V32" s="5">
        <v>1000</v>
      </c>
      <c r="W32" s="5">
        <v>1</v>
      </c>
      <c r="X32" s="66">
        <v>1000</v>
      </c>
      <c r="Y32" s="66">
        <v>1000</v>
      </c>
      <c r="Z32" s="5">
        <v>1</v>
      </c>
      <c r="AA32" s="5">
        <v>10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 t="s">
        <v>1439</v>
      </c>
      <c r="AI32" s="5" t="s">
        <v>179</v>
      </c>
      <c r="AJ32" s="5" t="s">
        <v>179</v>
      </c>
      <c r="AK32" s="45">
        <f t="shared" si="2"/>
        <v>15</v>
      </c>
      <c r="AL32" s="47">
        <f>_xlfn.XLOOKUP(I32,'#칼럼명세'!F:F,'#칼럼명세'!I:I)</f>
        <v>1202</v>
      </c>
      <c r="AM32" s="44" t="str">
        <f t="shared" si="3"/>
        <v>Item_Name_23115016</v>
      </c>
      <c r="AN32" s="5" t="s">
        <v>1358</v>
      </c>
      <c r="AO32" s="44" t="str">
        <f t="shared" si="4"/>
        <v>Item_Desc_23115016</v>
      </c>
      <c r="AP32" s="5" t="s">
        <v>1545</v>
      </c>
      <c r="AQ32" s="44">
        <f>_xlfn.XLOOKUP(I32,표1[아이템 타입],표1[삭제여부])</f>
        <v>1</v>
      </c>
      <c r="AR32" s="63">
        <f>_xlfn.XLOOKUP(I32,'#칼럼명세'!F:F,'#칼럼명세'!H:H)</f>
        <v>1</v>
      </c>
      <c r="AS32" s="4">
        <v>1</v>
      </c>
      <c r="AT32" s="4"/>
      <c r="AU32" s="4"/>
      <c r="AV32" s="4"/>
      <c r="AW32" s="63" t="str">
        <f>_xlfn.XLOOKUP(I32,표1[아이템 타입],표1[타입 이름])</f>
        <v>버프</v>
      </c>
      <c r="AX32" s="63" t="str">
        <f t="shared" si="5"/>
        <v>가능</v>
      </c>
      <c r="AY32" s="63" t="str">
        <f t="shared" si="6"/>
        <v>불가</v>
      </c>
      <c r="AZ32" s="63" t="str">
        <f t="shared" si="8"/>
        <v>가능</v>
      </c>
      <c r="BA32" s="63" t="str">
        <f t="shared" si="9"/>
        <v>가능</v>
      </c>
    </row>
    <row r="33" spans="2:53" x14ac:dyDescent="0.3">
      <c r="B33" s="4">
        <v>23115017</v>
      </c>
      <c r="C33" s="4" t="str">
        <f t="shared" si="7"/>
        <v>017</v>
      </c>
      <c r="D33" s="44" t="str">
        <f t="shared" si="0"/>
        <v>Item_Name_23115017</v>
      </c>
      <c r="E33" s="5" t="s">
        <v>1040</v>
      </c>
      <c r="F33" s="44" t="str">
        <f t="shared" si="1"/>
        <v>Item_Desc_23115017</v>
      </c>
      <c r="G33" s="5" t="s">
        <v>552</v>
      </c>
      <c r="H33" s="5">
        <v>2</v>
      </c>
      <c r="I33" s="5">
        <v>31</v>
      </c>
      <c r="J33" s="5">
        <v>0</v>
      </c>
      <c r="K33" s="5">
        <v>1</v>
      </c>
      <c r="L33" s="45">
        <f>_xlfn.XLOOKUP($I33, '#칼럼명세'!$F:$F, '#칼럼명세'!$J:$J)*IF(_xlfn.XLOOKUP($I33, '#칼럼명세'!$F:$F, '#칼럼명세'!$K:$K)="X", 1, _xlfn.XLOOKUP($K33, '#무게관련'!$N:$N, '#무게관련'!$O:$O))*100</f>
        <v>500</v>
      </c>
      <c r="M33" s="46" t="s">
        <v>336</v>
      </c>
      <c r="N33" s="46" t="s">
        <v>336</v>
      </c>
      <c r="O33" s="46" t="s">
        <v>336</v>
      </c>
      <c r="P33" s="46" t="s">
        <v>336</v>
      </c>
      <c r="Q33" s="5">
        <v>0</v>
      </c>
      <c r="R33" s="5">
        <v>0</v>
      </c>
      <c r="S33" s="5" t="s">
        <v>1985</v>
      </c>
      <c r="T33" s="5">
        <v>0</v>
      </c>
      <c r="U33" s="5">
        <v>0</v>
      </c>
      <c r="V33" s="5">
        <v>1000</v>
      </c>
      <c r="W33" s="5">
        <v>1</v>
      </c>
      <c r="X33" s="66">
        <v>1000</v>
      </c>
      <c r="Y33" s="66">
        <v>1000</v>
      </c>
      <c r="Z33" s="5">
        <v>1</v>
      </c>
      <c r="AA33" s="5">
        <v>10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 t="s">
        <v>1446</v>
      </c>
      <c r="AI33" s="5" t="s">
        <v>179</v>
      </c>
      <c r="AJ33" s="5" t="s">
        <v>179</v>
      </c>
      <c r="AK33" s="45">
        <f t="shared" si="2"/>
        <v>15</v>
      </c>
      <c r="AL33" s="47">
        <f>_xlfn.XLOOKUP(I33,'#칼럼명세'!F:F,'#칼럼명세'!I:I)</f>
        <v>1202</v>
      </c>
      <c r="AM33" s="44" t="str">
        <f t="shared" si="3"/>
        <v>Item_Name_23115017</v>
      </c>
      <c r="AN33" s="5" t="s">
        <v>1359</v>
      </c>
      <c r="AO33" s="44" t="str">
        <f t="shared" si="4"/>
        <v>Item_Desc_23115017</v>
      </c>
      <c r="AP33" s="5" t="s">
        <v>1546</v>
      </c>
      <c r="AQ33" s="44">
        <f>_xlfn.XLOOKUP(I33,표1[아이템 타입],표1[삭제여부])</f>
        <v>1</v>
      </c>
      <c r="AR33" s="63">
        <f>_xlfn.XLOOKUP(I33,'#칼럼명세'!F:F,'#칼럼명세'!H:H)</f>
        <v>1</v>
      </c>
      <c r="AS33" s="4">
        <v>1</v>
      </c>
      <c r="AT33" s="4"/>
      <c r="AU33" s="4"/>
      <c r="AV33" s="4"/>
      <c r="AW33" s="63" t="str">
        <f>_xlfn.XLOOKUP(I33,표1[아이템 타입],표1[타입 이름])</f>
        <v>버프</v>
      </c>
      <c r="AX33" s="63" t="str">
        <f t="shared" si="5"/>
        <v>가능</v>
      </c>
      <c r="AY33" s="63" t="str">
        <f t="shared" si="6"/>
        <v>불가</v>
      </c>
      <c r="AZ33" s="63" t="str">
        <f t="shared" si="8"/>
        <v>가능</v>
      </c>
      <c r="BA33" s="63" t="str">
        <f t="shared" si="9"/>
        <v>가능</v>
      </c>
    </row>
    <row r="34" spans="2:53" x14ac:dyDescent="0.3">
      <c r="B34" s="4">
        <v>23115018</v>
      </c>
      <c r="C34" s="4" t="str">
        <f t="shared" si="7"/>
        <v>018</v>
      </c>
      <c r="D34" s="44" t="str">
        <f t="shared" si="0"/>
        <v>Item_Name_23115018</v>
      </c>
      <c r="E34" s="5" t="s">
        <v>1041</v>
      </c>
      <c r="F34" s="44" t="str">
        <f t="shared" si="1"/>
        <v>Item_Desc_23115018</v>
      </c>
      <c r="G34" s="5" t="s">
        <v>553</v>
      </c>
      <c r="H34" s="5">
        <v>2</v>
      </c>
      <c r="I34" s="5">
        <v>31</v>
      </c>
      <c r="J34" s="5">
        <v>0</v>
      </c>
      <c r="K34" s="5">
        <v>1</v>
      </c>
      <c r="L34" s="45">
        <f>_xlfn.XLOOKUP($I34, '#칼럼명세'!$F:$F, '#칼럼명세'!$J:$J)*IF(_xlfn.XLOOKUP($I34, '#칼럼명세'!$F:$F, '#칼럼명세'!$K:$K)="X", 1, _xlfn.XLOOKUP($K34, '#무게관련'!$N:$N, '#무게관련'!$O:$O))*100</f>
        <v>500</v>
      </c>
      <c r="M34" s="46" t="s">
        <v>336</v>
      </c>
      <c r="N34" s="46" t="s">
        <v>336</v>
      </c>
      <c r="O34" s="46" t="s">
        <v>336</v>
      </c>
      <c r="P34" s="46" t="s">
        <v>336</v>
      </c>
      <c r="Q34" s="5">
        <v>0</v>
      </c>
      <c r="R34" s="5">
        <v>0</v>
      </c>
      <c r="S34" s="5" t="s">
        <v>1986</v>
      </c>
      <c r="T34" s="5">
        <v>0</v>
      </c>
      <c r="U34" s="5">
        <v>0</v>
      </c>
      <c r="V34" s="5">
        <v>1000</v>
      </c>
      <c r="W34" s="5">
        <v>1</v>
      </c>
      <c r="X34" s="66">
        <v>1000</v>
      </c>
      <c r="Y34" s="66">
        <v>1000</v>
      </c>
      <c r="Z34" s="5">
        <v>1</v>
      </c>
      <c r="AA34" s="5">
        <v>10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 t="s">
        <v>1450</v>
      </c>
      <c r="AI34" s="5" t="s">
        <v>179</v>
      </c>
      <c r="AJ34" s="5" t="s">
        <v>179</v>
      </c>
      <c r="AK34" s="45">
        <f t="shared" si="2"/>
        <v>15</v>
      </c>
      <c r="AL34" s="47">
        <f>_xlfn.XLOOKUP(I34,'#칼럼명세'!F:F,'#칼럼명세'!I:I)</f>
        <v>1202</v>
      </c>
      <c r="AM34" s="44" t="str">
        <f t="shared" si="3"/>
        <v>Item_Name_23115018</v>
      </c>
      <c r="AN34" s="5" t="s">
        <v>1360</v>
      </c>
      <c r="AO34" s="44" t="str">
        <f t="shared" si="4"/>
        <v>Item_Desc_23115018</v>
      </c>
      <c r="AP34" s="5" t="s">
        <v>1547</v>
      </c>
      <c r="AQ34" s="44">
        <f>_xlfn.XLOOKUP(I34,표1[아이템 타입],표1[삭제여부])</f>
        <v>1</v>
      </c>
      <c r="AR34" s="63">
        <f>_xlfn.XLOOKUP(I34,'#칼럼명세'!F:F,'#칼럼명세'!H:H)</f>
        <v>1</v>
      </c>
      <c r="AS34" s="4">
        <v>1</v>
      </c>
      <c r="AT34" s="4"/>
      <c r="AU34" s="4"/>
      <c r="AV34" s="4"/>
      <c r="AW34" s="63" t="str">
        <f>_xlfn.XLOOKUP(I34,표1[아이템 타입],표1[타입 이름])</f>
        <v>버프</v>
      </c>
      <c r="AX34" s="63" t="str">
        <f t="shared" si="5"/>
        <v>가능</v>
      </c>
      <c r="AY34" s="63" t="str">
        <f t="shared" si="6"/>
        <v>불가</v>
      </c>
      <c r="AZ34" s="63" t="str">
        <f t="shared" si="8"/>
        <v>가능</v>
      </c>
      <c r="BA34" s="63" t="str">
        <f t="shared" si="9"/>
        <v>가능</v>
      </c>
    </row>
    <row r="35" spans="2:53" x14ac:dyDescent="0.3">
      <c r="B35" s="4">
        <v>23115019</v>
      </c>
      <c r="C35" s="4" t="str">
        <f t="shared" si="7"/>
        <v>019</v>
      </c>
      <c r="D35" s="44" t="str">
        <f t="shared" si="0"/>
        <v>Item_Name_23115019</v>
      </c>
      <c r="E35" s="5" t="s">
        <v>1042</v>
      </c>
      <c r="F35" s="44" t="str">
        <f t="shared" si="1"/>
        <v>Item_Desc_23115019</v>
      </c>
      <c r="G35" s="5" t="s">
        <v>554</v>
      </c>
      <c r="H35" s="5">
        <v>2</v>
      </c>
      <c r="I35" s="5">
        <v>31</v>
      </c>
      <c r="J35" s="5">
        <v>0</v>
      </c>
      <c r="K35" s="5">
        <v>1</v>
      </c>
      <c r="L35" s="45">
        <f>_xlfn.XLOOKUP($I35, '#칼럼명세'!$F:$F, '#칼럼명세'!$J:$J)*IF(_xlfn.XLOOKUP($I35, '#칼럼명세'!$F:$F, '#칼럼명세'!$K:$K)="X", 1, _xlfn.XLOOKUP($K35, '#무게관련'!$N:$N, '#무게관련'!$O:$O))*100</f>
        <v>500</v>
      </c>
      <c r="M35" s="46" t="s">
        <v>336</v>
      </c>
      <c r="N35" s="46" t="s">
        <v>336</v>
      </c>
      <c r="O35" s="46" t="s">
        <v>336</v>
      </c>
      <c r="P35" s="46" t="s">
        <v>336</v>
      </c>
      <c r="Q35" s="5">
        <v>0</v>
      </c>
      <c r="R35" s="5">
        <v>0</v>
      </c>
      <c r="S35" s="5" t="s">
        <v>1987</v>
      </c>
      <c r="T35" s="5">
        <v>0</v>
      </c>
      <c r="U35" s="5">
        <v>0</v>
      </c>
      <c r="V35" s="5">
        <v>1000</v>
      </c>
      <c r="W35" s="5">
        <v>1</v>
      </c>
      <c r="X35" s="66">
        <v>1000</v>
      </c>
      <c r="Y35" s="66">
        <v>1000</v>
      </c>
      <c r="Z35" s="5">
        <v>1</v>
      </c>
      <c r="AA35" s="5">
        <v>10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 t="s">
        <v>1451</v>
      </c>
      <c r="AI35" s="5" t="s">
        <v>179</v>
      </c>
      <c r="AJ35" s="5" t="s">
        <v>179</v>
      </c>
      <c r="AK35" s="45">
        <f t="shared" si="2"/>
        <v>15</v>
      </c>
      <c r="AL35" s="47">
        <f>_xlfn.XLOOKUP(I35,'#칼럼명세'!F:F,'#칼럼명세'!I:I)</f>
        <v>1202</v>
      </c>
      <c r="AM35" s="44" t="str">
        <f t="shared" si="3"/>
        <v>Item_Name_23115019</v>
      </c>
      <c r="AN35" s="5" t="s">
        <v>1361</v>
      </c>
      <c r="AO35" s="44" t="str">
        <f t="shared" si="4"/>
        <v>Item_Desc_23115019</v>
      </c>
      <c r="AP35" s="5" t="s">
        <v>1548</v>
      </c>
      <c r="AQ35" s="44">
        <f>_xlfn.XLOOKUP(I35,표1[아이템 타입],표1[삭제여부])</f>
        <v>1</v>
      </c>
      <c r="AR35" s="63">
        <f>_xlfn.XLOOKUP(I35,'#칼럼명세'!F:F,'#칼럼명세'!H:H)</f>
        <v>1</v>
      </c>
      <c r="AS35" s="4">
        <v>1</v>
      </c>
      <c r="AT35" s="4"/>
      <c r="AU35" s="4"/>
      <c r="AV35" s="4"/>
      <c r="AW35" s="63" t="str">
        <f>_xlfn.XLOOKUP(I35,표1[아이템 타입],표1[타입 이름])</f>
        <v>버프</v>
      </c>
      <c r="AX35" s="63" t="str">
        <f t="shared" si="5"/>
        <v>가능</v>
      </c>
      <c r="AY35" s="63" t="str">
        <f t="shared" si="6"/>
        <v>불가</v>
      </c>
      <c r="AZ35" s="63" t="str">
        <f t="shared" si="8"/>
        <v>가능</v>
      </c>
      <c r="BA35" s="63" t="str">
        <f t="shared" si="9"/>
        <v>가능</v>
      </c>
    </row>
    <row r="36" spans="2:53" x14ac:dyDescent="0.3">
      <c r="B36" s="4">
        <v>23115020</v>
      </c>
      <c r="C36" s="4" t="str">
        <f t="shared" si="7"/>
        <v>020</v>
      </c>
      <c r="D36" s="44" t="str">
        <f t="shared" si="0"/>
        <v>Item_Name_23115020</v>
      </c>
      <c r="E36" s="5" t="s">
        <v>1043</v>
      </c>
      <c r="F36" s="44" t="str">
        <f t="shared" si="1"/>
        <v>Item_Desc_23115020</v>
      </c>
      <c r="G36" s="5" t="s">
        <v>868</v>
      </c>
      <c r="H36" s="5">
        <v>2</v>
      </c>
      <c r="I36" s="5">
        <v>31</v>
      </c>
      <c r="J36" s="5">
        <v>0</v>
      </c>
      <c r="K36" s="5">
        <v>1</v>
      </c>
      <c r="L36" s="45">
        <f>_xlfn.XLOOKUP($I36, '#칼럼명세'!$F:$F, '#칼럼명세'!$J:$J)*IF(_xlfn.XLOOKUP($I36, '#칼럼명세'!$F:$F, '#칼럼명세'!$K:$K)="X", 1, _xlfn.XLOOKUP($K36, '#무게관련'!$N:$N, '#무게관련'!$O:$O))*100</f>
        <v>500</v>
      </c>
      <c r="M36" s="46" t="s">
        <v>336</v>
      </c>
      <c r="N36" s="46" t="s">
        <v>336</v>
      </c>
      <c r="O36" s="46" t="s">
        <v>339</v>
      </c>
      <c r="P36" s="46" t="s">
        <v>339</v>
      </c>
      <c r="Q36" s="5">
        <v>0</v>
      </c>
      <c r="R36" s="5">
        <v>0</v>
      </c>
      <c r="S36" s="5" t="s">
        <v>1988</v>
      </c>
      <c r="T36" s="5">
        <v>0</v>
      </c>
      <c r="U36" s="5">
        <v>0</v>
      </c>
      <c r="V36" s="5">
        <v>1000</v>
      </c>
      <c r="W36" s="5">
        <v>1</v>
      </c>
      <c r="X36" s="66">
        <v>1000</v>
      </c>
      <c r="Y36" s="66">
        <v>1000</v>
      </c>
      <c r="Z36" s="5">
        <v>1</v>
      </c>
      <c r="AA36" s="5">
        <v>10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 t="s">
        <v>1449</v>
      </c>
      <c r="AI36" s="5" t="s">
        <v>179</v>
      </c>
      <c r="AJ36" s="5" t="s">
        <v>179</v>
      </c>
      <c r="AK36" s="45">
        <f t="shared" si="2"/>
        <v>3</v>
      </c>
      <c r="AL36" s="47">
        <f>_xlfn.XLOOKUP(I36,'#칼럼명세'!F:F,'#칼럼명세'!I:I)</f>
        <v>1202</v>
      </c>
      <c r="AM36" s="44" t="str">
        <f t="shared" si="3"/>
        <v>Item_Name_23115020</v>
      </c>
      <c r="AN36" s="5" t="s">
        <v>1362</v>
      </c>
      <c r="AO36" s="44" t="str">
        <f t="shared" si="4"/>
        <v>Item_Desc_23115020</v>
      </c>
      <c r="AP36" s="5" t="s">
        <v>1549</v>
      </c>
      <c r="AQ36" s="44">
        <f>_xlfn.XLOOKUP(I36,표1[아이템 타입],표1[삭제여부])</f>
        <v>1</v>
      </c>
      <c r="AR36" s="63">
        <f>_xlfn.XLOOKUP(I36,'#칼럼명세'!F:F,'#칼럼명세'!H:H)</f>
        <v>1</v>
      </c>
      <c r="AS36" s="4">
        <v>1</v>
      </c>
      <c r="AT36" s="4"/>
      <c r="AU36" s="4"/>
      <c r="AV36" s="4"/>
      <c r="AW36" s="63" t="str">
        <f>_xlfn.XLOOKUP(I36,표1[아이템 타입],표1[타입 이름])</f>
        <v>버프</v>
      </c>
      <c r="AX36" s="63" t="str">
        <f t="shared" si="5"/>
        <v>가능</v>
      </c>
      <c r="AY36" s="63" t="str">
        <f t="shared" si="6"/>
        <v>불가</v>
      </c>
      <c r="AZ36" s="63" t="str">
        <f t="shared" si="8"/>
        <v>가능</v>
      </c>
      <c r="BA36" s="63" t="str">
        <f t="shared" si="9"/>
        <v>가능</v>
      </c>
    </row>
    <row r="37" spans="2:53" x14ac:dyDescent="0.3">
      <c r="B37" s="4">
        <v>23115021</v>
      </c>
      <c r="C37" s="4" t="str">
        <f t="shared" si="7"/>
        <v>021</v>
      </c>
      <c r="D37" s="44" t="str">
        <f t="shared" si="0"/>
        <v>Item_Name_23115021</v>
      </c>
      <c r="E37" s="5" t="s">
        <v>1044</v>
      </c>
      <c r="F37" s="44" t="str">
        <f t="shared" si="1"/>
        <v>Item_Desc_23115021</v>
      </c>
      <c r="G37" s="5" t="s">
        <v>555</v>
      </c>
      <c r="H37" s="5">
        <v>2</v>
      </c>
      <c r="I37" s="5">
        <v>31</v>
      </c>
      <c r="J37" s="5">
        <v>0</v>
      </c>
      <c r="K37" s="5">
        <v>1</v>
      </c>
      <c r="L37" s="45">
        <f>_xlfn.XLOOKUP($I37, '#칼럼명세'!$F:$F, '#칼럼명세'!$J:$J)*IF(_xlfn.XLOOKUP($I37, '#칼럼명세'!$F:$F, '#칼럼명세'!$K:$K)="X", 1, _xlfn.XLOOKUP($K37, '#무게관련'!$N:$N, '#무게관련'!$O:$O))*100</f>
        <v>500</v>
      </c>
      <c r="M37" s="46" t="s">
        <v>336</v>
      </c>
      <c r="N37" s="46" t="s">
        <v>336</v>
      </c>
      <c r="O37" s="46" t="s">
        <v>336</v>
      </c>
      <c r="P37" s="46" t="s">
        <v>336</v>
      </c>
      <c r="Q37" s="5">
        <v>0</v>
      </c>
      <c r="R37" s="5">
        <v>0</v>
      </c>
      <c r="S37" s="5" t="s">
        <v>1989</v>
      </c>
      <c r="T37" s="5">
        <v>0</v>
      </c>
      <c r="U37" s="5">
        <v>0</v>
      </c>
      <c r="V37" s="5">
        <v>1000</v>
      </c>
      <c r="W37" s="5">
        <v>1</v>
      </c>
      <c r="X37" s="66">
        <v>1000</v>
      </c>
      <c r="Y37" s="66">
        <v>1000</v>
      </c>
      <c r="Z37" s="5">
        <v>1</v>
      </c>
      <c r="AA37" s="5">
        <v>10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 t="s">
        <v>1447</v>
      </c>
      <c r="AI37" s="5" t="s">
        <v>179</v>
      </c>
      <c r="AJ37" s="5" t="s">
        <v>179</v>
      </c>
      <c r="AK37" s="45">
        <f t="shared" si="2"/>
        <v>15</v>
      </c>
      <c r="AL37" s="47">
        <f>_xlfn.XLOOKUP(I37,'#칼럼명세'!F:F,'#칼럼명세'!I:I)</f>
        <v>1202</v>
      </c>
      <c r="AM37" s="44" t="str">
        <f t="shared" si="3"/>
        <v>Item_Name_23115021</v>
      </c>
      <c r="AN37" s="5" t="s">
        <v>1363</v>
      </c>
      <c r="AO37" s="44" t="str">
        <f t="shared" si="4"/>
        <v>Item_Desc_23115021</v>
      </c>
      <c r="AP37" s="5" t="s">
        <v>1554</v>
      </c>
      <c r="AQ37" s="44">
        <f>_xlfn.XLOOKUP(I37,표1[아이템 타입],표1[삭제여부])</f>
        <v>1</v>
      </c>
      <c r="AR37" s="63">
        <f>_xlfn.XLOOKUP(I37,'#칼럼명세'!F:F,'#칼럼명세'!H:H)</f>
        <v>1</v>
      </c>
      <c r="AS37" s="4">
        <v>1</v>
      </c>
      <c r="AT37" s="4"/>
      <c r="AU37" s="4"/>
      <c r="AV37" s="4"/>
      <c r="AW37" s="63" t="str">
        <f>_xlfn.XLOOKUP(I37,표1[아이템 타입],표1[타입 이름])</f>
        <v>버프</v>
      </c>
      <c r="AX37" s="63" t="str">
        <f t="shared" si="5"/>
        <v>가능</v>
      </c>
      <c r="AY37" s="63" t="str">
        <f t="shared" si="6"/>
        <v>불가</v>
      </c>
      <c r="AZ37" s="63" t="str">
        <f t="shared" si="8"/>
        <v>가능</v>
      </c>
      <c r="BA37" s="63" t="str">
        <f t="shared" si="9"/>
        <v>가능</v>
      </c>
    </row>
    <row r="38" spans="2:53" x14ac:dyDescent="0.3">
      <c r="B38" s="4">
        <v>23115022</v>
      </c>
      <c r="C38" s="4" t="str">
        <f t="shared" si="7"/>
        <v>022</v>
      </c>
      <c r="D38" s="44" t="str">
        <f t="shared" si="0"/>
        <v>Item_Name_23115022</v>
      </c>
      <c r="E38" s="5" t="s">
        <v>1045</v>
      </c>
      <c r="F38" s="44" t="str">
        <f t="shared" si="1"/>
        <v>Item_Desc_23115022</v>
      </c>
      <c r="G38" s="5" t="s">
        <v>869</v>
      </c>
      <c r="H38" s="5">
        <v>2</v>
      </c>
      <c r="I38" s="5">
        <v>31</v>
      </c>
      <c r="J38" s="5">
        <v>0</v>
      </c>
      <c r="K38" s="5">
        <v>1</v>
      </c>
      <c r="L38" s="45">
        <f>_xlfn.XLOOKUP($I38, '#칼럼명세'!$F:$F, '#칼럼명세'!$J:$J)*IF(_xlfn.XLOOKUP($I38, '#칼럼명세'!$F:$F, '#칼럼명세'!$K:$K)="X", 1, _xlfn.XLOOKUP($K38, '#무게관련'!$N:$N, '#무게관련'!$O:$O))*100</f>
        <v>500</v>
      </c>
      <c r="M38" s="46" t="s">
        <v>339</v>
      </c>
      <c r="N38" s="46" t="s">
        <v>339</v>
      </c>
      <c r="O38" s="46" t="s">
        <v>336</v>
      </c>
      <c r="P38" s="46" t="s">
        <v>336</v>
      </c>
      <c r="Q38" s="5">
        <v>0</v>
      </c>
      <c r="R38" s="5">
        <v>0</v>
      </c>
      <c r="S38" s="5" t="s">
        <v>1990</v>
      </c>
      <c r="T38" s="5">
        <v>0</v>
      </c>
      <c r="U38" s="5">
        <v>0</v>
      </c>
      <c r="V38" s="5">
        <v>1000</v>
      </c>
      <c r="W38" s="5">
        <v>1</v>
      </c>
      <c r="X38" s="66">
        <v>1000</v>
      </c>
      <c r="Y38" s="66">
        <v>1000</v>
      </c>
      <c r="Z38" s="5">
        <v>1</v>
      </c>
      <c r="AA38" s="5">
        <v>10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 t="s">
        <v>1448</v>
      </c>
      <c r="AI38" s="5" t="s">
        <v>179</v>
      </c>
      <c r="AJ38" s="5" t="s">
        <v>179</v>
      </c>
      <c r="AK38" s="45">
        <f t="shared" si="2"/>
        <v>12</v>
      </c>
      <c r="AL38" s="47">
        <f>_xlfn.XLOOKUP(I38,'#칼럼명세'!F:F,'#칼럼명세'!I:I)</f>
        <v>1202</v>
      </c>
      <c r="AM38" s="44" t="str">
        <f t="shared" si="3"/>
        <v>Item_Name_23115022</v>
      </c>
      <c r="AN38" s="5" t="s">
        <v>1364</v>
      </c>
      <c r="AO38" s="44" t="str">
        <f t="shared" si="4"/>
        <v>Item_Desc_23115022</v>
      </c>
      <c r="AP38" s="5" t="s">
        <v>1550</v>
      </c>
      <c r="AQ38" s="44">
        <f>_xlfn.XLOOKUP(I38,표1[아이템 타입],표1[삭제여부])</f>
        <v>1</v>
      </c>
      <c r="AR38" s="63">
        <f>_xlfn.XLOOKUP(I38,'#칼럼명세'!F:F,'#칼럼명세'!H:H)</f>
        <v>1</v>
      </c>
      <c r="AS38" s="4">
        <v>1</v>
      </c>
      <c r="AT38" s="4"/>
      <c r="AU38" s="4"/>
      <c r="AV38" s="4"/>
      <c r="AW38" s="63" t="str">
        <f>_xlfn.XLOOKUP(I38,표1[아이템 타입],표1[타입 이름])</f>
        <v>버프</v>
      </c>
      <c r="AX38" s="63" t="str">
        <f t="shared" si="5"/>
        <v>가능</v>
      </c>
      <c r="AY38" s="63" t="str">
        <f t="shared" si="6"/>
        <v>불가</v>
      </c>
      <c r="AZ38" s="63" t="str">
        <f t="shared" si="8"/>
        <v>가능</v>
      </c>
      <c r="BA38" s="63" t="str">
        <f t="shared" si="9"/>
        <v>가능</v>
      </c>
    </row>
    <row r="39" spans="2:53" x14ac:dyDescent="0.3">
      <c r="B39" s="4">
        <v>23115023</v>
      </c>
      <c r="C39" s="4" t="str">
        <f t="shared" si="7"/>
        <v>023</v>
      </c>
      <c r="D39" s="44" t="str">
        <f t="shared" si="0"/>
        <v>Item_Name_23115023</v>
      </c>
      <c r="E39" s="5" t="s">
        <v>1365</v>
      </c>
      <c r="F39" s="44" t="str">
        <f t="shared" si="1"/>
        <v>Item_Desc_23115023</v>
      </c>
      <c r="G39" s="5" t="s">
        <v>714</v>
      </c>
      <c r="H39" s="5">
        <v>2</v>
      </c>
      <c r="I39" s="5">
        <v>31</v>
      </c>
      <c r="J39" s="5">
        <v>0</v>
      </c>
      <c r="K39" s="5">
        <v>3</v>
      </c>
      <c r="L39" s="45">
        <f>_xlfn.XLOOKUP($I39, '#칼럼명세'!$F:$F, '#칼럼명세'!$J:$J)*IF(_xlfn.XLOOKUP($I39, '#칼럼명세'!$F:$F, '#칼럼명세'!$K:$K)="X", 1, _xlfn.XLOOKUP($K39, '#무게관련'!$N:$N, '#무게관련'!$O:$O))*100</f>
        <v>1000</v>
      </c>
      <c r="M39" s="46" t="s">
        <v>339</v>
      </c>
      <c r="N39" s="46" t="s">
        <v>336</v>
      </c>
      <c r="O39" s="46" t="s">
        <v>339</v>
      </c>
      <c r="P39" s="46" t="s">
        <v>339</v>
      </c>
      <c r="Q39" s="5">
        <v>0</v>
      </c>
      <c r="R39" s="5">
        <v>0</v>
      </c>
      <c r="S39" s="5" t="s">
        <v>1978</v>
      </c>
      <c r="T39" s="5">
        <v>0</v>
      </c>
      <c r="U39" s="5">
        <v>0</v>
      </c>
      <c r="V39" s="5">
        <v>1000</v>
      </c>
      <c r="W39" s="5">
        <v>1</v>
      </c>
      <c r="X39" s="66">
        <v>1000</v>
      </c>
      <c r="Y39" s="66">
        <v>1000</v>
      </c>
      <c r="Z39" s="5">
        <v>1</v>
      </c>
      <c r="AA39" s="5">
        <v>10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 t="s">
        <v>1366</v>
      </c>
      <c r="AI39" s="5" t="s">
        <v>179</v>
      </c>
      <c r="AJ39" s="5" t="s">
        <v>179</v>
      </c>
      <c r="AK39" s="45">
        <f t="shared" si="2"/>
        <v>2</v>
      </c>
      <c r="AL39" s="47">
        <f>_xlfn.XLOOKUP(I39,'#칼럼명세'!F:F,'#칼럼명세'!I:I)</f>
        <v>1202</v>
      </c>
      <c r="AM39" s="44" t="str">
        <f t="shared" si="3"/>
        <v>Item_Name_23115023</v>
      </c>
      <c r="AN39" s="5" t="s">
        <v>1367</v>
      </c>
      <c r="AO39" s="44" t="str">
        <f t="shared" si="4"/>
        <v>Item_Desc_23115023</v>
      </c>
      <c r="AP39" s="5" t="s">
        <v>2352</v>
      </c>
      <c r="AQ39" s="44">
        <f>_xlfn.XLOOKUP(I39,표1[아이템 타입],표1[삭제여부])</f>
        <v>1</v>
      </c>
      <c r="AR39" s="63">
        <f>_xlfn.XLOOKUP(I39,'#칼럼명세'!F:F,'#칼럼명세'!H:H)</f>
        <v>1</v>
      </c>
      <c r="AS39" s="4">
        <v>1</v>
      </c>
      <c r="AT39" s="4"/>
      <c r="AU39" s="4"/>
      <c r="AV39" s="4"/>
      <c r="AW39" s="63" t="str">
        <f>_xlfn.XLOOKUP(I39,표1[아이템 타입],표1[타입 이름])</f>
        <v>버프</v>
      </c>
      <c r="AX39" s="63" t="str">
        <f t="shared" si="5"/>
        <v>가능</v>
      </c>
      <c r="AY39" s="63" t="str">
        <f t="shared" si="6"/>
        <v>불가</v>
      </c>
      <c r="AZ39" s="63" t="str">
        <f t="shared" si="8"/>
        <v>가능</v>
      </c>
      <c r="BA39" s="63" t="str">
        <f t="shared" si="9"/>
        <v>가능</v>
      </c>
    </row>
    <row r="40" spans="2:53" x14ac:dyDescent="0.3">
      <c r="B40" s="4">
        <v>23115024</v>
      </c>
      <c r="C40" s="4" t="str">
        <f t="shared" si="7"/>
        <v>024</v>
      </c>
      <c r="D40" s="44" t="str">
        <f t="shared" si="0"/>
        <v>Item_Name_23115024</v>
      </c>
      <c r="E40" s="5" t="s">
        <v>1431</v>
      </c>
      <c r="F40" s="44" t="str">
        <f t="shared" si="1"/>
        <v>Item_Desc_23115024</v>
      </c>
      <c r="G40" s="5" t="s">
        <v>714</v>
      </c>
      <c r="H40" s="5">
        <v>2</v>
      </c>
      <c r="I40" s="5">
        <v>31</v>
      </c>
      <c r="J40" s="5">
        <v>0</v>
      </c>
      <c r="K40" s="5">
        <v>1</v>
      </c>
      <c r="L40" s="45">
        <f>_xlfn.XLOOKUP($I40, '#칼럼명세'!$F:$F, '#칼럼명세'!$J:$J)*IF(_xlfn.XLOOKUP($I40, '#칼럼명세'!$F:$F, '#칼럼명세'!$K:$K)="X", 1, _xlfn.XLOOKUP($K40, '#무게관련'!$N:$N, '#무게관련'!$O:$O))*100</f>
        <v>500</v>
      </c>
      <c r="M40" s="46" t="s">
        <v>339</v>
      </c>
      <c r="N40" s="46" t="s">
        <v>339</v>
      </c>
      <c r="O40" s="46" t="s">
        <v>339</v>
      </c>
      <c r="P40" s="46" t="s">
        <v>336</v>
      </c>
      <c r="Q40" s="5">
        <v>0</v>
      </c>
      <c r="R40" s="5">
        <v>0</v>
      </c>
      <c r="S40" s="5" t="s">
        <v>1977</v>
      </c>
      <c r="T40" s="5">
        <v>0</v>
      </c>
      <c r="U40" s="5">
        <v>0</v>
      </c>
      <c r="V40" s="5">
        <v>1000</v>
      </c>
      <c r="W40" s="5">
        <v>1</v>
      </c>
      <c r="X40" s="66">
        <v>1000</v>
      </c>
      <c r="Y40" s="66">
        <v>1000</v>
      </c>
      <c r="Z40" s="5">
        <v>1</v>
      </c>
      <c r="AA40" s="5">
        <v>10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 t="s">
        <v>1371</v>
      </c>
      <c r="AI40" s="5" t="s">
        <v>179</v>
      </c>
      <c r="AJ40" s="5" t="s">
        <v>179</v>
      </c>
      <c r="AK40" s="45">
        <f t="shared" si="2"/>
        <v>8</v>
      </c>
      <c r="AL40" s="47">
        <f>_xlfn.XLOOKUP(I40,'#칼럼명세'!F:F,'#칼럼명세'!I:I)</f>
        <v>1202</v>
      </c>
      <c r="AM40" s="44" t="str">
        <f t="shared" si="3"/>
        <v>Item_Name_23115024</v>
      </c>
      <c r="AN40" s="5" t="s">
        <v>1375</v>
      </c>
      <c r="AO40" s="44" t="str">
        <f t="shared" si="4"/>
        <v>Item_Desc_23115024</v>
      </c>
      <c r="AP40" s="5" t="s">
        <v>2353</v>
      </c>
      <c r="AQ40" s="44">
        <f>_xlfn.XLOOKUP(I40,표1[아이템 타입],표1[삭제여부])</f>
        <v>1</v>
      </c>
      <c r="AR40" s="63">
        <f>_xlfn.XLOOKUP(I40,'#칼럼명세'!F:F,'#칼럼명세'!H:H)</f>
        <v>1</v>
      </c>
      <c r="AS40" s="4">
        <v>1</v>
      </c>
      <c r="AT40" s="4"/>
      <c r="AU40" s="4"/>
      <c r="AV40" s="4"/>
      <c r="AW40" s="63" t="str">
        <f>_xlfn.XLOOKUP(I40,표1[아이템 타입],표1[타입 이름])</f>
        <v>버프</v>
      </c>
      <c r="AX40" s="63" t="str">
        <f t="shared" si="5"/>
        <v>가능</v>
      </c>
      <c r="AY40" s="63" t="str">
        <f t="shared" si="6"/>
        <v>불가</v>
      </c>
      <c r="AZ40" s="63" t="str">
        <f t="shared" si="8"/>
        <v>가능</v>
      </c>
      <c r="BA40" s="63" t="str">
        <f t="shared" si="9"/>
        <v>가능</v>
      </c>
    </row>
    <row r="41" spans="2:53" x14ac:dyDescent="0.3">
      <c r="B41" s="4">
        <v>23115025</v>
      </c>
      <c r="C41" s="4" t="str">
        <f t="shared" si="7"/>
        <v>025</v>
      </c>
      <c r="D41" s="44" t="str">
        <f t="shared" si="0"/>
        <v>Item_Name_23115025</v>
      </c>
      <c r="E41" s="5" t="s">
        <v>1430</v>
      </c>
      <c r="F41" s="44" t="str">
        <f t="shared" si="1"/>
        <v>Item_Desc_23115025</v>
      </c>
      <c r="G41" s="5" t="s">
        <v>714</v>
      </c>
      <c r="H41" s="5">
        <v>2</v>
      </c>
      <c r="I41" s="5">
        <v>31</v>
      </c>
      <c r="J41" s="5">
        <v>0</v>
      </c>
      <c r="K41" s="5">
        <v>1</v>
      </c>
      <c r="L41" s="45">
        <f>_xlfn.XLOOKUP($I41, '#칼럼명세'!$F:$F, '#칼럼명세'!$J:$J)*IF(_xlfn.XLOOKUP($I41, '#칼럼명세'!$F:$F, '#칼럼명세'!$K:$K)="X", 1, _xlfn.XLOOKUP($K41, '#무게관련'!$N:$N, '#무게관련'!$O:$O))*100</f>
        <v>500</v>
      </c>
      <c r="M41" s="46" t="s">
        <v>339</v>
      </c>
      <c r="N41" s="46" t="s">
        <v>339</v>
      </c>
      <c r="O41" s="46" t="s">
        <v>339</v>
      </c>
      <c r="P41" s="46" t="s">
        <v>336</v>
      </c>
      <c r="Q41" s="5">
        <v>0</v>
      </c>
      <c r="R41" s="5">
        <v>0</v>
      </c>
      <c r="S41" s="5" t="s">
        <v>1974</v>
      </c>
      <c r="T41" s="5">
        <v>0</v>
      </c>
      <c r="U41" s="5">
        <v>0</v>
      </c>
      <c r="V41" s="5">
        <v>1000</v>
      </c>
      <c r="W41" s="5">
        <v>1</v>
      </c>
      <c r="X41" s="66">
        <v>1000</v>
      </c>
      <c r="Y41" s="66">
        <v>1000</v>
      </c>
      <c r="Z41" s="5">
        <v>1</v>
      </c>
      <c r="AA41" s="5">
        <v>10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 t="s">
        <v>1376</v>
      </c>
      <c r="AI41" s="5" t="s">
        <v>179</v>
      </c>
      <c r="AJ41" s="5" t="s">
        <v>179</v>
      </c>
      <c r="AK41" s="45">
        <f t="shared" si="2"/>
        <v>8</v>
      </c>
      <c r="AL41" s="47">
        <f>_xlfn.XLOOKUP(I41,'#칼럼명세'!F:F,'#칼럼명세'!I:I)</f>
        <v>1202</v>
      </c>
      <c r="AM41" s="44" t="str">
        <f t="shared" si="3"/>
        <v>Item_Name_23115025</v>
      </c>
      <c r="AN41" s="5" t="s">
        <v>1435</v>
      </c>
      <c r="AO41" s="44" t="str">
        <f t="shared" si="4"/>
        <v>Item_Desc_23115025</v>
      </c>
      <c r="AP41" s="5" t="s">
        <v>1555</v>
      </c>
      <c r="AQ41" s="44">
        <f>_xlfn.XLOOKUP(I41,표1[아이템 타입],표1[삭제여부])</f>
        <v>1</v>
      </c>
      <c r="AR41" s="63">
        <f>_xlfn.XLOOKUP(I41,'#칼럼명세'!F:F,'#칼럼명세'!H:H)</f>
        <v>1</v>
      </c>
      <c r="AS41" s="4">
        <v>1</v>
      </c>
      <c r="AT41" s="4"/>
      <c r="AU41" s="4"/>
      <c r="AV41" s="4"/>
      <c r="AW41" s="63" t="str">
        <f>_xlfn.XLOOKUP(I41,표1[아이템 타입],표1[타입 이름])</f>
        <v>버프</v>
      </c>
      <c r="AX41" s="63" t="str">
        <f t="shared" si="5"/>
        <v>가능</v>
      </c>
      <c r="AY41" s="63" t="str">
        <f t="shared" si="6"/>
        <v>불가</v>
      </c>
      <c r="AZ41" s="63" t="str">
        <f t="shared" si="8"/>
        <v>가능</v>
      </c>
      <c r="BA41" s="63" t="str">
        <f t="shared" si="9"/>
        <v>가능</v>
      </c>
    </row>
    <row r="42" spans="2:53" x14ac:dyDescent="0.3">
      <c r="B42" s="4">
        <v>23215001</v>
      </c>
      <c r="C42" s="4" t="str">
        <f t="shared" si="7"/>
        <v>001</v>
      </c>
      <c r="D42" s="44" t="str">
        <f t="shared" si="0"/>
        <v>Item_Name_23215001</v>
      </c>
      <c r="E42" s="5" t="s">
        <v>1046</v>
      </c>
      <c r="F42" s="44" t="str">
        <f t="shared" si="1"/>
        <v>Item_Desc_23215001</v>
      </c>
      <c r="G42" s="5" t="s">
        <v>512</v>
      </c>
      <c r="H42" s="5">
        <v>2</v>
      </c>
      <c r="I42" s="5">
        <v>32</v>
      </c>
      <c r="J42" s="5">
        <v>0</v>
      </c>
      <c r="K42" s="5">
        <v>1</v>
      </c>
      <c r="L42" s="45">
        <f>_xlfn.XLOOKUP($I42, '#칼럼명세'!$F:$F, '#칼럼명세'!$J:$J)*IF(_xlfn.XLOOKUP($I42, '#칼럼명세'!$F:$F, '#칼럼명세'!$K:$K)="X", 1, _xlfn.XLOOKUP($K42, '#무게관련'!$N:$N, '#무게관련'!$O:$O))*100</f>
        <v>1000</v>
      </c>
      <c r="M42" s="46" t="s">
        <v>336</v>
      </c>
      <c r="N42" s="46" t="s">
        <v>336</v>
      </c>
      <c r="O42" s="46" t="s">
        <v>336</v>
      </c>
      <c r="P42" s="46" t="s">
        <v>336</v>
      </c>
      <c r="Q42" s="5">
        <v>0</v>
      </c>
      <c r="R42" s="5">
        <v>0</v>
      </c>
      <c r="S42" s="5">
        <v>2912</v>
      </c>
      <c r="T42" s="5">
        <v>0</v>
      </c>
      <c r="U42" s="5">
        <v>10000</v>
      </c>
      <c r="V42" s="5">
        <v>1000</v>
      </c>
      <c r="W42" s="5">
        <v>1</v>
      </c>
      <c r="X42" s="66">
        <v>1000</v>
      </c>
      <c r="Y42" s="66">
        <v>10000</v>
      </c>
      <c r="Z42" s="5">
        <v>1</v>
      </c>
      <c r="AA42" s="5">
        <v>10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 t="s">
        <v>253</v>
      </c>
      <c r="AI42" s="5" t="s">
        <v>179</v>
      </c>
      <c r="AJ42" s="5" t="s">
        <v>179</v>
      </c>
      <c r="AK42" s="45">
        <f t="shared" si="2"/>
        <v>15</v>
      </c>
      <c r="AL42" s="47">
        <f>_xlfn.XLOOKUP(I42,'#칼럼명세'!F:F,'#칼럼명세'!I:I)</f>
        <v>1203</v>
      </c>
      <c r="AM42" s="44" t="str">
        <f t="shared" si="3"/>
        <v>Item_Name_23215001</v>
      </c>
      <c r="AN42" s="5" t="s">
        <v>414</v>
      </c>
      <c r="AO42" s="44" t="str">
        <f t="shared" si="4"/>
        <v>Item_Desc_23215001</v>
      </c>
      <c r="AP42" s="5" t="s">
        <v>663</v>
      </c>
      <c r="AQ42" s="44">
        <f>_xlfn.XLOOKUP(I42,표1[아이템 타입],표1[삭제여부])</f>
        <v>1</v>
      </c>
      <c r="AR42" s="63">
        <f>_xlfn.XLOOKUP(I42,'#칼럼명세'!F:F,'#칼럼명세'!H:H)</f>
        <v>1</v>
      </c>
      <c r="AS42" s="4">
        <v>1</v>
      </c>
      <c r="AT42" s="4"/>
      <c r="AU42" s="4"/>
      <c r="AV42" s="4"/>
      <c r="AW42" s="63" t="str">
        <f>_xlfn.XLOOKUP(I42,표1[아이템 타입],표1[타입 이름])</f>
        <v>디버프 해제</v>
      </c>
      <c r="AX42" s="63" t="str">
        <f t="shared" si="5"/>
        <v>가능</v>
      </c>
      <c r="AY42" s="63" t="str">
        <f t="shared" si="6"/>
        <v>불가</v>
      </c>
      <c r="AZ42" s="63" t="str">
        <f t="shared" si="8"/>
        <v>가능</v>
      </c>
      <c r="BA42" s="63" t="str">
        <f t="shared" si="9"/>
        <v>가능</v>
      </c>
    </row>
    <row r="43" spans="2:53" x14ac:dyDescent="0.3">
      <c r="B43" s="4">
        <v>23215002</v>
      </c>
      <c r="C43" s="4" t="str">
        <f t="shared" si="7"/>
        <v>002</v>
      </c>
      <c r="D43" s="44" t="str">
        <f t="shared" si="0"/>
        <v>Item_Name_23215002</v>
      </c>
      <c r="E43" s="5" t="s">
        <v>1047</v>
      </c>
      <c r="F43" s="44" t="str">
        <f t="shared" si="1"/>
        <v>Item_Desc_23215002</v>
      </c>
      <c r="G43" s="5" t="s">
        <v>560</v>
      </c>
      <c r="H43" s="5">
        <v>2</v>
      </c>
      <c r="I43" s="5">
        <v>32</v>
      </c>
      <c r="J43" s="5">
        <v>0</v>
      </c>
      <c r="K43" s="5">
        <v>1</v>
      </c>
      <c r="L43" s="45">
        <f>_xlfn.XLOOKUP($I43, '#칼럼명세'!$F:$F, '#칼럼명세'!$J:$J)*IF(_xlfn.XLOOKUP($I43, '#칼럼명세'!$F:$F, '#칼럼명세'!$K:$K)="X", 1, _xlfn.XLOOKUP($K43, '#무게관련'!$N:$N, '#무게관련'!$O:$O))*100</f>
        <v>1000</v>
      </c>
      <c r="M43" s="46" t="s">
        <v>336</v>
      </c>
      <c r="N43" s="46" t="s">
        <v>336</v>
      </c>
      <c r="O43" s="46" t="s">
        <v>336</v>
      </c>
      <c r="P43" s="46" t="s">
        <v>336</v>
      </c>
      <c r="Q43" s="5">
        <v>0</v>
      </c>
      <c r="R43" s="5">
        <v>0</v>
      </c>
      <c r="S43" s="5">
        <v>2915</v>
      </c>
      <c r="T43" s="5">
        <v>0</v>
      </c>
      <c r="U43" s="5">
        <v>10000</v>
      </c>
      <c r="V43" s="5">
        <v>1000</v>
      </c>
      <c r="W43" s="5">
        <v>1</v>
      </c>
      <c r="X43" s="66">
        <v>1000</v>
      </c>
      <c r="Y43" s="66">
        <v>10000</v>
      </c>
      <c r="Z43" s="5">
        <v>1</v>
      </c>
      <c r="AA43" s="5">
        <v>10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 t="s">
        <v>255</v>
      </c>
      <c r="AI43" s="5" t="s">
        <v>179</v>
      </c>
      <c r="AJ43" s="5" t="s">
        <v>179</v>
      </c>
      <c r="AK43" s="45">
        <f t="shared" si="2"/>
        <v>15</v>
      </c>
      <c r="AL43" s="47">
        <f>_xlfn.XLOOKUP(I43,'#칼럼명세'!F:F,'#칼럼명세'!I:I)</f>
        <v>1203</v>
      </c>
      <c r="AM43" s="44" t="str">
        <f t="shared" si="3"/>
        <v>Item_Name_23215002</v>
      </c>
      <c r="AN43" s="5" t="s">
        <v>489</v>
      </c>
      <c r="AO43" s="44" t="str">
        <f t="shared" si="4"/>
        <v>Item_Desc_23215002</v>
      </c>
      <c r="AP43" s="5" t="s">
        <v>662</v>
      </c>
      <c r="AQ43" s="44">
        <f>_xlfn.XLOOKUP(I43,표1[아이템 타입],표1[삭제여부])</f>
        <v>1</v>
      </c>
      <c r="AR43" s="63">
        <f>_xlfn.XLOOKUP(I43,'#칼럼명세'!F:F,'#칼럼명세'!H:H)</f>
        <v>1</v>
      </c>
      <c r="AS43" s="4">
        <v>1</v>
      </c>
      <c r="AT43" s="4"/>
      <c r="AU43" s="4"/>
      <c r="AV43" s="4"/>
      <c r="AW43" s="63" t="str">
        <f>_xlfn.XLOOKUP(I43,표1[아이템 타입],표1[타입 이름])</f>
        <v>디버프 해제</v>
      </c>
      <c r="AX43" s="63" t="str">
        <f t="shared" si="5"/>
        <v>가능</v>
      </c>
      <c r="AY43" s="63" t="str">
        <f t="shared" si="6"/>
        <v>불가</v>
      </c>
      <c r="AZ43" s="63" t="str">
        <f t="shared" si="8"/>
        <v>가능</v>
      </c>
      <c r="BA43" s="63" t="str">
        <f t="shared" si="9"/>
        <v>가능</v>
      </c>
    </row>
    <row r="44" spans="2:53" x14ac:dyDescent="0.3">
      <c r="B44" s="4">
        <v>23215003</v>
      </c>
      <c r="C44" s="4" t="str">
        <f t="shared" si="7"/>
        <v>003</v>
      </c>
      <c r="D44" s="44" t="str">
        <f t="shared" si="0"/>
        <v>Item_Name_23215003</v>
      </c>
      <c r="E44" s="5" t="s">
        <v>1048</v>
      </c>
      <c r="F44" s="44" t="str">
        <f t="shared" si="1"/>
        <v>Item_Desc_23215003</v>
      </c>
      <c r="G44" s="5" t="s">
        <v>561</v>
      </c>
      <c r="H44" s="5">
        <v>2</v>
      </c>
      <c r="I44" s="5">
        <v>32</v>
      </c>
      <c r="J44" s="5">
        <v>0</v>
      </c>
      <c r="K44" s="5">
        <v>1</v>
      </c>
      <c r="L44" s="45">
        <f>_xlfn.XLOOKUP($I44, '#칼럼명세'!$F:$F, '#칼럼명세'!$J:$J)*IF(_xlfn.XLOOKUP($I44, '#칼럼명세'!$F:$F, '#칼럼명세'!$K:$K)="X", 1, _xlfn.XLOOKUP($K44, '#무게관련'!$N:$N, '#무게관련'!$O:$O))*100</f>
        <v>1000</v>
      </c>
      <c r="M44" s="46" t="s">
        <v>336</v>
      </c>
      <c r="N44" s="46" t="s">
        <v>336</v>
      </c>
      <c r="O44" s="46" t="s">
        <v>336</v>
      </c>
      <c r="P44" s="46" t="s">
        <v>336</v>
      </c>
      <c r="Q44" s="5">
        <v>0</v>
      </c>
      <c r="R44" s="5">
        <v>0</v>
      </c>
      <c r="S44" s="5">
        <v>2916</v>
      </c>
      <c r="T44" s="5">
        <v>0</v>
      </c>
      <c r="U44" s="5">
        <v>10000</v>
      </c>
      <c r="V44" s="5">
        <v>1000</v>
      </c>
      <c r="W44" s="5">
        <v>1</v>
      </c>
      <c r="X44" s="66">
        <v>1000</v>
      </c>
      <c r="Y44" s="66">
        <v>10000</v>
      </c>
      <c r="Z44" s="5">
        <v>1</v>
      </c>
      <c r="AA44" s="5">
        <v>10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 t="s">
        <v>256</v>
      </c>
      <c r="AI44" s="5" t="s">
        <v>179</v>
      </c>
      <c r="AJ44" s="5" t="s">
        <v>179</v>
      </c>
      <c r="AK44" s="45">
        <f t="shared" si="2"/>
        <v>15</v>
      </c>
      <c r="AL44" s="47">
        <f>_xlfn.XLOOKUP(I44,'#칼럼명세'!F:F,'#칼럼명세'!I:I)</f>
        <v>1203</v>
      </c>
      <c r="AM44" s="44" t="str">
        <f t="shared" si="3"/>
        <v>Item_Name_23215003</v>
      </c>
      <c r="AN44" s="5" t="s">
        <v>490</v>
      </c>
      <c r="AO44" s="44" t="str">
        <f t="shared" si="4"/>
        <v>Item_Desc_23215003</v>
      </c>
      <c r="AP44" s="5" t="s">
        <v>661</v>
      </c>
      <c r="AQ44" s="44">
        <f>_xlfn.XLOOKUP(I44,표1[아이템 타입],표1[삭제여부])</f>
        <v>1</v>
      </c>
      <c r="AR44" s="63">
        <f>_xlfn.XLOOKUP(I44,'#칼럼명세'!F:F,'#칼럼명세'!H:H)</f>
        <v>1</v>
      </c>
      <c r="AS44" s="4">
        <v>1</v>
      </c>
      <c r="AT44" s="4"/>
      <c r="AU44" s="4"/>
      <c r="AV44" s="4"/>
      <c r="AW44" s="63" t="str">
        <f>_xlfn.XLOOKUP(I44,표1[아이템 타입],표1[타입 이름])</f>
        <v>디버프 해제</v>
      </c>
      <c r="AX44" s="63" t="str">
        <f t="shared" si="5"/>
        <v>가능</v>
      </c>
      <c r="AY44" s="63" t="str">
        <f t="shared" si="6"/>
        <v>불가</v>
      </c>
      <c r="AZ44" s="63" t="str">
        <f t="shared" si="8"/>
        <v>가능</v>
      </c>
      <c r="BA44" s="63" t="str">
        <f t="shared" si="9"/>
        <v>가능</v>
      </c>
    </row>
    <row r="45" spans="2:53" x14ac:dyDescent="0.3">
      <c r="B45" s="4">
        <v>23300001</v>
      </c>
      <c r="C45" s="4" t="str">
        <f t="shared" si="7"/>
        <v>001</v>
      </c>
      <c r="D45" s="44" t="str">
        <f t="shared" si="0"/>
        <v>Item_Name_23300001</v>
      </c>
      <c r="E45" s="5" t="s">
        <v>2444</v>
      </c>
      <c r="F45" s="44" t="str">
        <f t="shared" si="1"/>
        <v>Item_Desc_23300001</v>
      </c>
      <c r="G45" s="5" t="s">
        <v>2594</v>
      </c>
      <c r="H45" s="5">
        <v>3</v>
      </c>
      <c r="I45" s="5">
        <v>33</v>
      </c>
      <c r="J45" s="5">
        <v>0</v>
      </c>
      <c r="K45" s="5">
        <v>1</v>
      </c>
      <c r="L45" s="45">
        <f>_xlfn.XLOOKUP($I45, '#칼럼명세'!$F:$F, '#칼럼명세'!$J:$J)*IF(_xlfn.XLOOKUP($I45, '#칼럼명세'!$F:$F, '#칼럼명세'!$K:$K)="X", 1, _xlfn.XLOOKUP($K45, '#무게관련'!$N:$N, '#무게관련'!$O:$O))*100</f>
        <v>0</v>
      </c>
      <c r="M45" s="46" t="s">
        <v>336</v>
      </c>
      <c r="N45" s="46" t="s">
        <v>336</v>
      </c>
      <c r="O45" s="46" t="s">
        <v>336</v>
      </c>
      <c r="P45" s="46" t="s">
        <v>336</v>
      </c>
      <c r="Q45" s="5">
        <v>0</v>
      </c>
      <c r="R45" s="5">
        <v>0</v>
      </c>
      <c r="S45" s="5">
        <v>1203</v>
      </c>
      <c r="T45" s="5">
        <v>0</v>
      </c>
      <c r="U45" s="5">
        <v>1</v>
      </c>
      <c r="V45" s="5">
        <v>0</v>
      </c>
      <c r="W45" s="5">
        <v>0</v>
      </c>
      <c r="X45" s="66">
        <v>1000</v>
      </c>
      <c r="Y45" s="66">
        <v>10000</v>
      </c>
      <c r="Z45" s="5">
        <v>0</v>
      </c>
      <c r="AA45" s="5">
        <v>0</v>
      </c>
      <c r="AB45" s="5">
        <v>1</v>
      </c>
      <c r="AC45" s="5">
        <v>0</v>
      </c>
      <c r="AD45" s="5">
        <v>0</v>
      </c>
      <c r="AE45" s="5">
        <v>30100</v>
      </c>
      <c r="AF45" s="5">
        <v>8</v>
      </c>
      <c r="AG45" s="5">
        <v>0</v>
      </c>
      <c r="AH45" s="5" t="s">
        <v>2670</v>
      </c>
      <c r="AI45" s="5" t="s">
        <v>235</v>
      </c>
      <c r="AJ45" s="5" t="s">
        <v>983</v>
      </c>
      <c r="AK45" s="45">
        <f t="shared" si="2"/>
        <v>15</v>
      </c>
      <c r="AL45" s="47">
        <f>_xlfn.XLOOKUP(I45,'#칼럼명세'!F:F,'#칼럼명세'!I:I)</f>
        <v>1302</v>
      </c>
      <c r="AM45" s="44" t="str">
        <f t="shared" si="3"/>
        <v>Item_Name_23300001</v>
      </c>
      <c r="AN45" s="5" t="s">
        <v>2595</v>
      </c>
      <c r="AO45" s="44" t="str">
        <f t="shared" si="4"/>
        <v>Item_Desc_23300001</v>
      </c>
      <c r="AP45" s="5" t="s">
        <v>2996</v>
      </c>
      <c r="AQ45" s="44">
        <f>_xlfn.XLOOKUP(I45,표1[아이템 타입],표1[삭제여부])</f>
        <v>1</v>
      </c>
      <c r="AR45" s="63">
        <f>_xlfn.XLOOKUP(I45,'#칼럼명세'!F:F,'#칼럼명세'!H:H)</f>
        <v>1</v>
      </c>
      <c r="AS45" s="4">
        <v>1</v>
      </c>
      <c r="AT45" s="4"/>
      <c r="AU45" s="4"/>
      <c r="AV45" s="4"/>
      <c r="AW45" s="63"/>
      <c r="AX45" s="63" t="str">
        <f t="shared" si="5"/>
        <v>불가</v>
      </c>
      <c r="AY45" s="63" t="str">
        <f t="shared" si="6"/>
        <v>가능</v>
      </c>
      <c r="AZ45" s="63"/>
      <c r="BA45" s="63"/>
    </row>
    <row r="46" spans="2:53" x14ac:dyDescent="0.3">
      <c r="B46" s="4">
        <v>23300002</v>
      </c>
      <c r="C46" s="4" t="str">
        <f t="shared" si="7"/>
        <v>002</v>
      </c>
      <c r="D46" s="44" t="str">
        <f t="shared" si="0"/>
        <v>Item_Name_23300002</v>
      </c>
      <c r="E46" s="5" t="s">
        <v>2445</v>
      </c>
      <c r="F46" s="44" t="str">
        <f t="shared" si="1"/>
        <v>Item_Desc_23300002</v>
      </c>
      <c r="G46" s="5" t="s">
        <v>2594</v>
      </c>
      <c r="H46" s="5">
        <v>3</v>
      </c>
      <c r="I46" s="5">
        <v>33</v>
      </c>
      <c r="J46" s="5">
        <v>0</v>
      </c>
      <c r="K46" s="5">
        <v>1</v>
      </c>
      <c r="L46" s="45">
        <f>_xlfn.XLOOKUP($I46, '#칼럼명세'!$F:$F, '#칼럼명세'!$J:$J)*IF(_xlfn.XLOOKUP($I46, '#칼럼명세'!$F:$F, '#칼럼명세'!$K:$K)="X", 1, _xlfn.XLOOKUP($K46, '#무게관련'!$N:$N, '#무게관련'!$O:$O))*100</f>
        <v>0</v>
      </c>
      <c r="M46" s="46" t="s">
        <v>336</v>
      </c>
      <c r="N46" s="46" t="s">
        <v>336</v>
      </c>
      <c r="O46" s="46" t="s">
        <v>336</v>
      </c>
      <c r="P46" s="46" t="s">
        <v>336</v>
      </c>
      <c r="Q46" s="5">
        <v>0</v>
      </c>
      <c r="R46" s="5">
        <v>0</v>
      </c>
      <c r="S46" s="5">
        <v>1207</v>
      </c>
      <c r="T46" s="5">
        <v>0</v>
      </c>
      <c r="U46" s="5">
        <v>1</v>
      </c>
      <c r="V46" s="5">
        <v>0</v>
      </c>
      <c r="W46" s="5">
        <v>0</v>
      </c>
      <c r="X46" s="66">
        <v>1000</v>
      </c>
      <c r="Y46" s="66">
        <v>10000</v>
      </c>
      <c r="Z46" s="5">
        <v>0</v>
      </c>
      <c r="AA46" s="5">
        <v>0</v>
      </c>
      <c r="AB46" s="5">
        <v>1</v>
      </c>
      <c r="AC46" s="5">
        <v>0</v>
      </c>
      <c r="AD46" s="5">
        <v>0</v>
      </c>
      <c r="AE46" s="5">
        <v>30100</v>
      </c>
      <c r="AF46" s="5">
        <v>8</v>
      </c>
      <c r="AG46" s="5">
        <v>0</v>
      </c>
      <c r="AH46" s="5" t="s">
        <v>2671</v>
      </c>
      <c r="AI46" s="5" t="s">
        <v>235</v>
      </c>
      <c r="AJ46" s="5" t="s">
        <v>983</v>
      </c>
      <c r="AK46" s="45">
        <f t="shared" si="2"/>
        <v>15</v>
      </c>
      <c r="AL46" s="47">
        <f>_xlfn.XLOOKUP(I46,'#칼럼명세'!F:F,'#칼럼명세'!I:I)</f>
        <v>1302</v>
      </c>
      <c r="AM46" s="44" t="str">
        <f t="shared" si="3"/>
        <v>Item_Name_23300002</v>
      </c>
      <c r="AN46" s="5" t="s">
        <v>2596</v>
      </c>
      <c r="AO46" s="44" t="str">
        <f t="shared" si="4"/>
        <v>Item_Desc_23300002</v>
      </c>
      <c r="AP46" s="5" t="s">
        <v>2997</v>
      </c>
      <c r="AQ46" s="44">
        <f>_xlfn.XLOOKUP(I46,표1[아이템 타입],표1[삭제여부])</f>
        <v>1</v>
      </c>
      <c r="AR46" s="63">
        <f>_xlfn.XLOOKUP(I46,'#칼럼명세'!F:F,'#칼럼명세'!H:H)</f>
        <v>1</v>
      </c>
      <c r="AS46" s="4">
        <v>1</v>
      </c>
      <c r="AT46" s="4"/>
      <c r="AU46" s="4"/>
      <c r="AV46" s="4"/>
      <c r="AW46" s="63"/>
      <c r="AX46" s="63"/>
      <c r="AY46" s="63"/>
      <c r="AZ46" s="63"/>
      <c r="BA46" s="63"/>
    </row>
    <row r="47" spans="2:53" x14ac:dyDescent="0.3">
      <c r="B47" s="4">
        <v>23300003</v>
      </c>
      <c r="C47" s="4" t="str">
        <f t="shared" si="7"/>
        <v>003</v>
      </c>
      <c r="D47" s="44" t="str">
        <f t="shared" si="0"/>
        <v>Item_Name_23300003</v>
      </c>
      <c r="E47" s="5" t="s">
        <v>2446</v>
      </c>
      <c r="F47" s="44" t="str">
        <f t="shared" si="1"/>
        <v>Item_Desc_23300003</v>
      </c>
      <c r="G47" s="5" t="s">
        <v>2594</v>
      </c>
      <c r="H47" s="5">
        <v>3</v>
      </c>
      <c r="I47" s="5">
        <v>33</v>
      </c>
      <c r="J47" s="5">
        <v>0</v>
      </c>
      <c r="K47" s="5">
        <v>1</v>
      </c>
      <c r="L47" s="45">
        <f>_xlfn.XLOOKUP($I47, '#칼럼명세'!$F:$F, '#칼럼명세'!$J:$J)*IF(_xlfn.XLOOKUP($I47, '#칼럼명세'!$F:$F, '#칼럼명세'!$K:$K)="X", 1, _xlfn.XLOOKUP($K47, '#무게관련'!$N:$N, '#무게관련'!$O:$O))*100</f>
        <v>0</v>
      </c>
      <c r="M47" s="46" t="s">
        <v>336</v>
      </c>
      <c r="N47" s="46" t="s">
        <v>336</v>
      </c>
      <c r="O47" s="46" t="s">
        <v>336</v>
      </c>
      <c r="P47" s="46" t="s">
        <v>336</v>
      </c>
      <c r="Q47" s="5">
        <v>0</v>
      </c>
      <c r="R47" s="5">
        <v>0</v>
      </c>
      <c r="S47" s="5">
        <v>5002</v>
      </c>
      <c r="T47" s="5">
        <v>0</v>
      </c>
      <c r="U47" s="5">
        <v>1</v>
      </c>
      <c r="V47" s="5">
        <v>0</v>
      </c>
      <c r="W47" s="5">
        <v>0</v>
      </c>
      <c r="X47" s="66">
        <v>1000</v>
      </c>
      <c r="Y47" s="66">
        <v>10000</v>
      </c>
      <c r="Z47" s="5">
        <v>0</v>
      </c>
      <c r="AA47" s="5">
        <v>0</v>
      </c>
      <c r="AB47" s="5">
        <v>1</v>
      </c>
      <c r="AC47" s="5">
        <v>0</v>
      </c>
      <c r="AD47" s="5">
        <v>0</v>
      </c>
      <c r="AE47" s="5">
        <v>30100</v>
      </c>
      <c r="AF47" s="5">
        <v>8</v>
      </c>
      <c r="AG47" s="5">
        <v>0</v>
      </c>
      <c r="AH47" s="5" t="s">
        <v>2672</v>
      </c>
      <c r="AI47" s="5" t="s">
        <v>235</v>
      </c>
      <c r="AJ47" s="5" t="s">
        <v>983</v>
      </c>
      <c r="AK47" s="45">
        <f t="shared" si="2"/>
        <v>15</v>
      </c>
      <c r="AL47" s="47">
        <f>_xlfn.XLOOKUP(I47,'#칼럼명세'!F:F,'#칼럼명세'!I:I)</f>
        <v>1302</v>
      </c>
      <c r="AM47" s="44" t="str">
        <f t="shared" si="3"/>
        <v>Item_Name_23300003</v>
      </c>
      <c r="AN47" s="5" t="s">
        <v>2597</v>
      </c>
      <c r="AO47" s="44" t="str">
        <f t="shared" si="4"/>
        <v>Item_Desc_23300003</v>
      </c>
      <c r="AP47" s="5" t="s">
        <v>2998</v>
      </c>
      <c r="AQ47" s="44">
        <f>_xlfn.XLOOKUP(I47,표1[아이템 타입],표1[삭제여부])</f>
        <v>1</v>
      </c>
      <c r="AR47" s="63">
        <f>_xlfn.XLOOKUP(I47,'#칼럼명세'!F:F,'#칼럼명세'!H:H)</f>
        <v>1</v>
      </c>
      <c r="AS47" s="4">
        <v>1</v>
      </c>
      <c r="AT47" s="4"/>
      <c r="AU47" s="4"/>
      <c r="AV47" s="4"/>
      <c r="AW47" s="63"/>
      <c r="AX47" s="63"/>
      <c r="AY47" s="63"/>
      <c r="AZ47" s="63"/>
      <c r="BA47" s="63"/>
    </row>
    <row r="48" spans="2:53" x14ac:dyDescent="0.3">
      <c r="B48" s="4">
        <v>23300004</v>
      </c>
      <c r="C48" s="4" t="str">
        <f t="shared" si="7"/>
        <v>004</v>
      </c>
      <c r="D48" s="44" t="str">
        <f t="shared" si="0"/>
        <v>Item_Name_23300004</v>
      </c>
      <c r="E48" s="5" t="s">
        <v>2447</v>
      </c>
      <c r="F48" s="44" t="str">
        <f t="shared" si="1"/>
        <v>Item_Desc_23300004</v>
      </c>
      <c r="G48" s="5" t="s">
        <v>2594</v>
      </c>
      <c r="H48" s="5">
        <v>3</v>
      </c>
      <c r="I48" s="5">
        <v>33</v>
      </c>
      <c r="J48" s="5">
        <v>0</v>
      </c>
      <c r="K48" s="5">
        <v>1</v>
      </c>
      <c r="L48" s="45">
        <f>_xlfn.XLOOKUP($I48, '#칼럼명세'!$F:$F, '#칼럼명세'!$J:$J)*IF(_xlfn.XLOOKUP($I48, '#칼럼명세'!$F:$F, '#칼럼명세'!$K:$K)="X", 1, _xlfn.XLOOKUP($K48, '#무게관련'!$N:$N, '#무게관련'!$O:$O))*100</f>
        <v>0</v>
      </c>
      <c r="M48" s="46" t="s">
        <v>336</v>
      </c>
      <c r="N48" s="46" t="s">
        <v>336</v>
      </c>
      <c r="O48" s="46" t="s">
        <v>336</v>
      </c>
      <c r="P48" s="46" t="s">
        <v>336</v>
      </c>
      <c r="Q48" s="5">
        <v>0</v>
      </c>
      <c r="R48" s="5">
        <v>0</v>
      </c>
      <c r="S48" s="5">
        <v>5004</v>
      </c>
      <c r="T48" s="5">
        <v>0</v>
      </c>
      <c r="U48" s="5">
        <v>1</v>
      </c>
      <c r="V48" s="5">
        <v>0</v>
      </c>
      <c r="W48" s="5">
        <v>0</v>
      </c>
      <c r="X48" s="66">
        <v>1000</v>
      </c>
      <c r="Y48" s="66">
        <v>10000</v>
      </c>
      <c r="Z48" s="5">
        <v>0</v>
      </c>
      <c r="AA48" s="5">
        <v>0</v>
      </c>
      <c r="AB48" s="5">
        <v>1</v>
      </c>
      <c r="AC48" s="5">
        <v>0</v>
      </c>
      <c r="AD48" s="5">
        <v>0</v>
      </c>
      <c r="AE48" s="5">
        <v>30100</v>
      </c>
      <c r="AF48" s="5">
        <v>8</v>
      </c>
      <c r="AG48" s="5">
        <v>0</v>
      </c>
      <c r="AH48" s="5" t="s">
        <v>2673</v>
      </c>
      <c r="AI48" s="5" t="s">
        <v>235</v>
      </c>
      <c r="AJ48" s="5" t="s">
        <v>983</v>
      </c>
      <c r="AK48" s="45">
        <f t="shared" si="2"/>
        <v>15</v>
      </c>
      <c r="AL48" s="47">
        <f>_xlfn.XLOOKUP(I48,'#칼럼명세'!F:F,'#칼럼명세'!I:I)</f>
        <v>1302</v>
      </c>
      <c r="AM48" s="44" t="str">
        <f t="shared" si="3"/>
        <v>Item_Name_23300004</v>
      </c>
      <c r="AN48" s="5" t="s">
        <v>2598</v>
      </c>
      <c r="AO48" s="44" t="str">
        <f t="shared" si="4"/>
        <v>Item_Desc_23300004</v>
      </c>
      <c r="AP48" s="5" t="s">
        <v>2999</v>
      </c>
      <c r="AQ48" s="44">
        <f>_xlfn.XLOOKUP(I48,표1[아이템 타입],표1[삭제여부])</f>
        <v>1</v>
      </c>
      <c r="AR48" s="63">
        <f>_xlfn.XLOOKUP(I48,'#칼럼명세'!F:F,'#칼럼명세'!H:H)</f>
        <v>1</v>
      </c>
      <c r="AS48" s="4">
        <v>1</v>
      </c>
      <c r="AT48" s="4"/>
      <c r="AU48" s="4"/>
      <c r="AV48" s="4"/>
      <c r="AW48" s="63"/>
      <c r="AX48" s="63"/>
      <c r="AY48" s="63"/>
      <c r="AZ48" s="63"/>
      <c r="BA48" s="63"/>
    </row>
    <row r="49" spans="2:53" x14ac:dyDescent="0.3">
      <c r="B49" s="4">
        <v>23300005</v>
      </c>
      <c r="C49" s="4" t="str">
        <f t="shared" si="7"/>
        <v>005</v>
      </c>
      <c r="D49" s="44" t="str">
        <f t="shared" si="0"/>
        <v>Item_Name_23300005</v>
      </c>
      <c r="E49" s="5" t="s">
        <v>2448</v>
      </c>
      <c r="F49" s="44" t="str">
        <f t="shared" si="1"/>
        <v>Item_Desc_23300005</v>
      </c>
      <c r="G49" s="5" t="s">
        <v>2594</v>
      </c>
      <c r="H49" s="5">
        <v>3</v>
      </c>
      <c r="I49" s="5">
        <v>33</v>
      </c>
      <c r="J49" s="5">
        <v>0</v>
      </c>
      <c r="K49" s="5">
        <v>1</v>
      </c>
      <c r="L49" s="45">
        <f>_xlfn.XLOOKUP($I49, '#칼럼명세'!$F:$F, '#칼럼명세'!$J:$J)*IF(_xlfn.XLOOKUP($I49, '#칼럼명세'!$F:$F, '#칼럼명세'!$K:$K)="X", 1, _xlfn.XLOOKUP($K49, '#무게관련'!$N:$N, '#무게관련'!$O:$O))*100</f>
        <v>0</v>
      </c>
      <c r="M49" s="46" t="s">
        <v>336</v>
      </c>
      <c r="N49" s="46" t="s">
        <v>336</v>
      </c>
      <c r="O49" s="46" t="s">
        <v>336</v>
      </c>
      <c r="P49" s="46" t="s">
        <v>336</v>
      </c>
      <c r="Q49" s="5">
        <v>0</v>
      </c>
      <c r="R49" s="5">
        <v>0</v>
      </c>
      <c r="S49" s="5">
        <v>5034</v>
      </c>
      <c r="T49" s="5">
        <v>0</v>
      </c>
      <c r="U49" s="5">
        <v>1</v>
      </c>
      <c r="V49" s="5">
        <v>0</v>
      </c>
      <c r="W49" s="5">
        <v>0</v>
      </c>
      <c r="X49" s="66">
        <v>1000</v>
      </c>
      <c r="Y49" s="66">
        <v>10000</v>
      </c>
      <c r="Z49" s="5">
        <v>0</v>
      </c>
      <c r="AA49" s="5">
        <v>0</v>
      </c>
      <c r="AB49" s="5">
        <v>1</v>
      </c>
      <c r="AC49" s="5">
        <v>0</v>
      </c>
      <c r="AD49" s="5">
        <v>0</v>
      </c>
      <c r="AE49" s="5">
        <v>30100</v>
      </c>
      <c r="AF49" s="5">
        <v>8</v>
      </c>
      <c r="AG49" s="5">
        <v>0</v>
      </c>
      <c r="AH49" s="5" t="s">
        <v>2674</v>
      </c>
      <c r="AI49" s="5" t="s">
        <v>235</v>
      </c>
      <c r="AJ49" s="5" t="s">
        <v>983</v>
      </c>
      <c r="AK49" s="45">
        <f t="shared" si="2"/>
        <v>15</v>
      </c>
      <c r="AL49" s="47">
        <f>_xlfn.XLOOKUP(I49,'#칼럼명세'!F:F,'#칼럼명세'!I:I)</f>
        <v>1302</v>
      </c>
      <c r="AM49" s="44" t="str">
        <f t="shared" si="3"/>
        <v>Item_Name_23300005</v>
      </c>
      <c r="AN49" s="5" t="s">
        <v>2599</v>
      </c>
      <c r="AO49" s="44" t="str">
        <f t="shared" si="4"/>
        <v>Item_Desc_23300005</v>
      </c>
      <c r="AP49" s="5" t="s">
        <v>3000</v>
      </c>
      <c r="AQ49" s="44">
        <f>_xlfn.XLOOKUP(I49,표1[아이템 타입],표1[삭제여부])</f>
        <v>1</v>
      </c>
      <c r="AR49" s="63">
        <f>_xlfn.XLOOKUP(I49,'#칼럼명세'!F:F,'#칼럼명세'!H:H)</f>
        <v>1</v>
      </c>
      <c r="AS49" s="4">
        <v>1</v>
      </c>
      <c r="AT49" s="4"/>
      <c r="AU49" s="4"/>
      <c r="AV49" s="4"/>
      <c r="AW49" s="63"/>
      <c r="AX49" s="63"/>
      <c r="AY49" s="63"/>
      <c r="AZ49" s="63"/>
      <c r="BA49" s="63"/>
    </row>
    <row r="50" spans="2:53" x14ac:dyDescent="0.3">
      <c r="B50" s="4">
        <v>23300006</v>
      </c>
      <c r="C50" s="4" t="str">
        <f t="shared" si="7"/>
        <v>006</v>
      </c>
      <c r="D50" s="44" t="str">
        <f t="shared" si="0"/>
        <v>Item_Name_23300006</v>
      </c>
      <c r="E50" s="5" t="s">
        <v>2449</v>
      </c>
      <c r="F50" s="44" t="str">
        <f t="shared" si="1"/>
        <v>Item_Desc_23300006</v>
      </c>
      <c r="G50" s="5" t="s">
        <v>2594</v>
      </c>
      <c r="H50" s="5">
        <v>3</v>
      </c>
      <c r="I50" s="5">
        <v>33</v>
      </c>
      <c r="J50" s="5">
        <v>0</v>
      </c>
      <c r="K50" s="5">
        <v>1</v>
      </c>
      <c r="L50" s="45">
        <f>_xlfn.XLOOKUP($I50, '#칼럼명세'!$F:$F, '#칼럼명세'!$J:$J)*IF(_xlfn.XLOOKUP($I50, '#칼럼명세'!$F:$F, '#칼럼명세'!$K:$K)="X", 1, _xlfn.XLOOKUP($K50, '#무게관련'!$N:$N, '#무게관련'!$O:$O))*100</f>
        <v>0</v>
      </c>
      <c r="M50" s="46" t="s">
        <v>336</v>
      </c>
      <c r="N50" s="46" t="s">
        <v>336</v>
      </c>
      <c r="O50" s="46" t="s">
        <v>336</v>
      </c>
      <c r="P50" s="46" t="s">
        <v>336</v>
      </c>
      <c r="Q50" s="5">
        <v>0</v>
      </c>
      <c r="R50" s="5">
        <v>0</v>
      </c>
      <c r="S50" s="5">
        <v>5036</v>
      </c>
      <c r="T50" s="5">
        <v>0</v>
      </c>
      <c r="U50" s="5">
        <v>1</v>
      </c>
      <c r="V50" s="5">
        <v>0</v>
      </c>
      <c r="W50" s="5">
        <v>0</v>
      </c>
      <c r="X50" s="66">
        <v>1000</v>
      </c>
      <c r="Y50" s="66">
        <v>10000</v>
      </c>
      <c r="Z50" s="5">
        <v>0</v>
      </c>
      <c r="AA50" s="5">
        <v>0</v>
      </c>
      <c r="AB50" s="5">
        <v>1</v>
      </c>
      <c r="AC50" s="5">
        <v>0</v>
      </c>
      <c r="AD50" s="5">
        <v>0</v>
      </c>
      <c r="AE50" s="5">
        <v>30100</v>
      </c>
      <c r="AF50" s="5">
        <v>8</v>
      </c>
      <c r="AG50" s="5">
        <v>0</v>
      </c>
      <c r="AH50" s="5" t="s">
        <v>2675</v>
      </c>
      <c r="AI50" s="5" t="s">
        <v>235</v>
      </c>
      <c r="AJ50" s="5" t="s">
        <v>983</v>
      </c>
      <c r="AK50" s="45">
        <f t="shared" si="2"/>
        <v>15</v>
      </c>
      <c r="AL50" s="47">
        <f>_xlfn.XLOOKUP(I50,'#칼럼명세'!F:F,'#칼럼명세'!I:I)</f>
        <v>1302</v>
      </c>
      <c r="AM50" s="44" t="str">
        <f t="shared" si="3"/>
        <v>Item_Name_23300006</v>
      </c>
      <c r="AN50" s="5" t="s">
        <v>2832</v>
      </c>
      <c r="AO50" s="44" t="str">
        <f t="shared" si="4"/>
        <v>Item_Desc_23300006</v>
      </c>
      <c r="AP50" s="5" t="s">
        <v>3001</v>
      </c>
      <c r="AQ50" s="44">
        <f>_xlfn.XLOOKUP(I50,표1[아이템 타입],표1[삭제여부])</f>
        <v>1</v>
      </c>
      <c r="AR50" s="63">
        <f>_xlfn.XLOOKUP(I50,'#칼럼명세'!F:F,'#칼럼명세'!H:H)</f>
        <v>1</v>
      </c>
      <c r="AS50" s="4">
        <v>1</v>
      </c>
      <c r="AT50" s="4"/>
      <c r="AU50" s="4"/>
      <c r="AV50" s="4"/>
      <c r="AW50" s="63"/>
      <c r="AX50" s="63"/>
      <c r="AY50" s="63"/>
      <c r="AZ50" s="63"/>
      <c r="BA50" s="63"/>
    </row>
    <row r="51" spans="2:53" x14ac:dyDescent="0.3">
      <c r="B51" s="4">
        <v>23300007</v>
      </c>
      <c r="C51" s="4" t="str">
        <f t="shared" si="7"/>
        <v>007</v>
      </c>
      <c r="D51" s="44" t="str">
        <f t="shared" si="0"/>
        <v>Item_Name_23300007</v>
      </c>
      <c r="E51" s="5" t="s">
        <v>2450</v>
      </c>
      <c r="F51" s="44" t="str">
        <f t="shared" si="1"/>
        <v>Item_Desc_23300007</v>
      </c>
      <c r="G51" s="5" t="s">
        <v>2594</v>
      </c>
      <c r="H51" s="5">
        <v>3</v>
      </c>
      <c r="I51" s="5">
        <v>33</v>
      </c>
      <c r="J51" s="5">
        <v>0</v>
      </c>
      <c r="K51" s="5">
        <v>1</v>
      </c>
      <c r="L51" s="45">
        <f>_xlfn.XLOOKUP($I51, '#칼럼명세'!$F:$F, '#칼럼명세'!$J:$J)*IF(_xlfn.XLOOKUP($I51, '#칼럼명세'!$F:$F, '#칼럼명세'!$K:$K)="X", 1, _xlfn.XLOOKUP($K51, '#무게관련'!$N:$N, '#무게관련'!$O:$O))*100</f>
        <v>0</v>
      </c>
      <c r="M51" s="46" t="s">
        <v>336</v>
      </c>
      <c r="N51" s="46" t="s">
        <v>336</v>
      </c>
      <c r="O51" s="46" t="s">
        <v>336</v>
      </c>
      <c r="P51" s="46" t="s">
        <v>336</v>
      </c>
      <c r="Q51" s="5">
        <v>0</v>
      </c>
      <c r="R51" s="5">
        <v>0</v>
      </c>
      <c r="S51" s="5">
        <v>5022</v>
      </c>
      <c r="T51" s="5">
        <v>0</v>
      </c>
      <c r="U51" s="5">
        <v>1</v>
      </c>
      <c r="V51" s="5">
        <v>0</v>
      </c>
      <c r="W51" s="5">
        <v>0</v>
      </c>
      <c r="X51" s="66">
        <v>1000</v>
      </c>
      <c r="Y51" s="66">
        <v>10000</v>
      </c>
      <c r="Z51" s="5">
        <v>0</v>
      </c>
      <c r="AA51" s="5">
        <v>0</v>
      </c>
      <c r="AB51" s="5">
        <v>1</v>
      </c>
      <c r="AC51" s="5">
        <v>0</v>
      </c>
      <c r="AD51" s="5">
        <v>0</v>
      </c>
      <c r="AE51" s="5">
        <v>30100</v>
      </c>
      <c r="AF51" s="5">
        <v>8</v>
      </c>
      <c r="AG51" s="5">
        <v>0</v>
      </c>
      <c r="AH51" s="5" t="s">
        <v>2676</v>
      </c>
      <c r="AI51" s="5" t="s">
        <v>235</v>
      </c>
      <c r="AJ51" s="5" t="s">
        <v>983</v>
      </c>
      <c r="AK51" s="45">
        <f t="shared" si="2"/>
        <v>15</v>
      </c>
      <c r="AL51" s="47">
        <f>_xlfn.XLOOKUP(I51,'#칼럼명세'!F:F,'#칼럼명세'!I:I)</f>
        <v>1302</v>
      </c>
      <c r="AM51" s="44" t="str">
        <f t="shared" si="3"/>
        <v>Item_Name_23300007</v>
      </c>
      <c r="AN51" s="5" t="s">
        <v>2833</v>
      </c>
      <c r="AO51" s="44" t="str">
        <f t="shared" si="4"/>
        <v>Item_Desc_23300007</v>
      </c>
      <c r="AP51" s="5" t="s">
        <v>3002</v>
      </c>
      <c r="AQ51" s="44">
        <f>_xlfn.XLOOKUP(I51,표1[아이템 타입],표1[삭제여부])</f>
        <v>1</v>
      </c>
      <c r="AR51" s="63">
        <f>_xlfn.XLOOKUP(I51,'#칼럼명세'!F:F,'#칼럼명세'!H:H)</f>
        <v>1</v>
      </c>
      <c r="AS51" s="4">
        <v>1</v>
      </c>
      <c r="AT51" s="4"/>
      <c r="AU51" s="4"/>
      <c r="AV51" s="4"/>
      <c r="AW51" s="63"/>
      <c r="AX51" s="63"/>
      <c r="AY51" s="63"/>
      <c r="AZ51" s="63"/>
      <c r="BA51" s="63"/>
    </row>
    <row r="52" spans="2:53" x14ac:dyDescent="0.3">
      <c r="B52" s="4">
        <v>23300008</v>
      </c>
      <c r="C52" s="4" t="str">
        <f t="shared" si="7"/>
        <v>008</v>
      </c>
      <c r="D52" s="44" t="str">
        <f t="shared" si="0"/>
        <v>Item_Name_23300008</v>
      </c>
      <c r="E52" s="5" t="s">
        <v>2451</v>
      </c>
      <c r="F52" s="44" t="str">
        <f t="shared" si="1"/>
        <v>Item_Desc_23300008</v>
      </c>
      <c r="G52" s="5" t="s">
        <v>2594</v>
      </c>
      <c r="H52" s="5">
        <v>3</v>
      </c>
      <c r="I52" s="5">
        <v>33</v>
      </c>
      <c r="J52" s="5">
        <v>0</v>
      </c>
      <c r="K52" s="5">
        <v>1</v>
      </c>
      <c r="L52" s="45">
        <f>_xlfn.XLOOKUP($I52, '#칼럼명세'!$F:$F, '#칼럼명세'!$J:$J)*IF(_xlfn.XLOOKUP($I52, '#칼럼명세'!$F:$F, '#칼럼명세'!$K:$K)="X", 1, _xlfn.XLOOKUP($K52, '#무게관련'!$N:$N, '#무게관련'!$O:$O))*100</f>
        <v>0</v>
      </c>
      <c r="M52" s="46" t="s">
        <v>336</v>
      </c>
      <c r="N52" s="46" t="s">
        <v>336</v>
      </c>
      <c r="O52" s="46" t="s">
        <v>336</v>
      </c>
      <c r="P52" s="46" t="s">
        <v>336</v>
      </c>
      <c r="Q52" s="5">
        <v>0</v>
      </c>
      <c r="R52" s="5">
        <v>0</v>
      </c>
      <c r="S52" s="5">
        <v>5024</v>
      </c>
      <c r="T52" s="5">
        <v>0</v>
      </c>
      <c r="U52" s="5">
        <v>1</v>
      </c>
      <c r="V52" s="5">
        <v>0</v>
      </c>
      <c r="W52" s="5">
        <v>0</v>
      </c>
      <c r="X52" s="66">
        <v>1000</v>
      </c>
      <c r="Y52" s="66">
        <v>10000</v>
      </c>
      <c r="Z52" s="5">
        <v>0</v>
      </c>
      <c r="AA52" s="5">
        <v>0</v>
      </c>
      <c r="AB52" s="5">
        <v>1</v>
      </c>
      <c r="AC52" s="5">
        <v>0</v>
      </c>
      <c r="AD52" s="5">
        <v>0</v>
      </c>
      <c r="AE52" s="5">
        <v>30100</v>
      </c>
      <c r="AF52" s="5">
        <v>8</v>
      </c>
      <c r="AG52" s="5">
        <v>0</v>
      </c>
      <c r="AH52" s="5" t="s">
        <v>2677</v>
      </c>
      <c r="AI52" s="5" t="s">
        <v>235</v>
      </c>
      <c r="AJ52" s="5" t="s">
        <v>983</v>
      </c>
      <c r="AK52" s="45">
        <f t="shared" si="2"/>
        <v>15</v>
      </c>
      <c r="AL52" s="47">
        <f>_xlfn.XLOOKUP(I52,'#칼럼명세'!F:F,'#칼럼명세'!I:I)</f>
        <v>1302</v>
      </c>
      <c r="AM52" s="44" t="str">
        <f t="shared" si="3"/>
        <v>Item_Name_23300008</v>
      </c>
      <c r="AN52" s="5" t="s">
        <v>2836</v>
      </c>
      <c r="AO52" s="44" t="str">
        <f t="shared" si="4"/>
        <v>Item_Desc_23300008</v>
      </c>
      <c r="AP52" s="5" t="s">
        <v>3003</v>
      </c>
      <c r="AQ52" s="44">
        <f>_xlfn.XLOOKUP(I52,표1[아이템 타입],표1[삭제여부])</f>
        <v>1</v>
      </c>
      <c r="AR52" s="63">
        <f>_xlfn.XLOOKUP(I52,'#칼럼명세'!F:F,'#칼럼명세'!H:H)</f>
        <v>1</v>
      </c>
      <c r="AS52" s="4">
        <v>1</v>
      </c>
      <c r="AT52" s="4"/>
      <c r="AU52" s="4"/>
      <c r="AV52" s="4"/>
      <c r="AW52" s="63"/>
      <c r="AX52" s="63"/>
      <c r="AY52" s="63"/>
      <c r="AZ52" s="63"/>
      <c r="BA52" s="63"/>
    </row>
    <row r="53" spans="2:53" x14ac:dyDescent="0.3">
      <c r="B53" s="4">
        <v>23300009</v>
      </c>
      <c r="C53" s="4" t="str">
        <f t="shared" si="7"/>
        <v>009</v>
      </c>
      <c r="D53" s="44" t="str">
        <f t="shared" si="0"/>
        <v>Item_Name_23300009</v>
      </c>
      <c r="E53" s="5" t="s">
        <v>2452</v>
      </c>
      <c r="F53" s="44" t="str">
        <f t="shared" si="1"/>
        <v>Item_Desc_23300009</v>
      </c>
      <c r="G53" s="5" t="s">
        <v>2594</v>
      </c>
      <c r="H53" s="5">
        <v>3</v>
      </c>
      <c r="I53" s="5">
        <v>33</v>
      </c>
      <c r="J53" s="5">
        <v>0</v>
      </c>
      <c r="K53" s="5">
        <v>1</v>
      </c>
      <c r="L53" s="45">
        <f>_xlfn.XLOOKUP($I53, '#칼럼명세'!$F:$F, '#칼럼명세'!$J:$J)*IF(_xlfn.XLOOKUP($I53, '#칼럼명세'!$F:$F, '#칼럼명세'!$K:$K)="X", 1, _xlfn.XLOOKUP($K53, '#무게관련'!$N:$N, '#무게관련'!$O:$O))*100</f>
        <v>0</v>
      </c>
      <c r="M53" s="46" t="s">
        <v>336</v>
      </c>
      <c r="N53" s="46" t="s">
        <v>336</v>
      </c>
      <c r="O53" s="46" t="s">
        <v>336</v>
      </c>
      <c r="P53" s="46" t="s">
        <v>336</v>
      </c>
      <c r="Q53" s="5">
        <v>0</v>
      </c>
      <c r="R53" s="5">
        <v>0</v>
      </c>
      <c r="S53" s="5">
        <v>1101</v>
      </c>
      <c r="T53" s="5">
        <v>0</v>
      </c>
      <c r="U53" s="5">
        <v>10</v>
      </c>
      <c r="V53" s="5">
        <v>0</v>
      </c>
      <c r="W53" s="5">
        <v>0</v>
      </c>
      <c r="X53" s="66">
        <v>1000</v>
      </c>
      <c r="Y53" s="66">
        <v>10000</v>
      </c>
      <c r="Z53" s="5">
        <v>0</v>
      </c>
      <c r="AA53" s="5">
        <v>0</v>
      </c>
      <c r="AB53" s="5">
        <v>1</v>
      </c>
      <c r="AC53" s="5">
        <v>0</v>
      </c>
      <c r="AD53" s="5">
        <v>0</v>
      </c>
      <c r="AE53" s="5">
        <v>30100</v>
      </c>
      <c r="AF53" s="5">
        <v>8</v>
      </c>
      <c r="AG53" s="5">
        <v>0</v>
      </c>
      <c r="AH53" s="5" t="s">
        <v>2678</v>
      </c>
      <c r="AI53" s="5" t="s">
        <v>235</v>
      </c>
      <c r="AJ53" s="5" t="s">
        <v>983</v>
      </c>
      <c r="AK53" s="45">
        <f t="shared" si="2"/>
        <v>15</v>
      </c>
      <c r="AL53" s="47">
        <f>_xlfn.XLOOKUP(I53,'#칼럼명세'!F:F,'#칼럼명세'!I:I)</f>
        <v>1302</v>
      </c>
      <c r="AM53" s="44" t="str">
        <f t="shared" si="3"/>
        <v>Item_Name_23300009</v>
      </c>
      <c r="AN53" s="5" t="s">
        <v>2834</v>
      </c>
      <c r="AO53" s="44" t="str">
        <f t="shared" si="4"/>
        <v>Item_Desc_23300009</v>
      </c>
      <c r="AP53" s="5" t="s">
        <v>3128</v>
      </c>
      <c r="AQ53" s="44">
        <f>_xlfn.XLOOKUP(I53,표1[아이템 타입],표1[삭제여부])</f>
        <v>1</v>
      </c>
      <c r="AR53" s="63">
        <f>_xlfn.XLOOKUP(I53,'#칼럼명세'!F:F,'#칼럼명세'!H:H)</f>
        <v>1</v>
      </c>
      <c r="AS53" s="4">
        <v>1</v>
      </c>
      <c r="AT53" s="4"/>
      <c r="AU53" s="4"/>
      <c r="AV53" s="4"/>
      <c r="AW53" s="63"/>
      <c r="AX53" s="63"/>
      <c r="AY53" s="63"/>
      <c r="AZ53" s="63"/>
      <c r="BA53" s="63"/>
    </row>
    <row r="54" spans="2:53" x14ac:dyDescent="0.3">
      <c r="B54" s="4">
        <v>23300010</v>
      </c>
      <c r="C54" s="4" t="str">
        <f t="shared" si="7"/>
        <v>010</v>
      </c>
      <c r="D54" s="44" t="str">
        <f t="shared" si="0"/>
        <v>Item_Name_23300010</v>
      </c>
      <c r="E54" s="5" t="s">
        <v>2453</v>
      </c>
      <c r="F54" s="44" t="str">
        <f t="shared" si="1"/>
        <v>Item_Desc_23300010</v>
      </c>
      <c r="G54" s="5" t="s">
        <v>2594</v>
      </c>
      <c r="H54" s="5">
        <v>3</v>
      </c>
      <c r="I54" s="5">
        <v>33</v>
      </c>
      <c r="J54" s="5">
        <v>0</v>
      </c>
      <c r="K54" s="5">
        <v>1</v>
      </c>
      <c r="L54" s="45">
        <f>_xlfn.XLOOKUP($I54, '#칼럼명세'!$F:$F, '#칼럼명세'!$J:$J)*IF(_xlfn.XLOOKUP($I54, '#칼럼명세'!$F:$F, '#칼럼명세'!$K:$K)="X", 1, _xlfn.XLOOKUP($K54, '#무게관련'!$N:$N, '#무게관련'!$O:$O))*100</f>
        <v>0</v>
      </c>
      <c r="M54" s="46" t="s">
        <v>336</v>
      </c>
      <c r="N54" s="46" t="s">
        <v>336</v>
      </c>
      <c r="O54" s="46" t="s">
        <v>336</v>
      </c>
      <c r="P54" s="46" t="s">
        <v>336</v>
      </c>
      <c r="Q54" s="5">
        <v>0</v>
      </c>
      <c r="R54" s="5">
        <v>0</v>
      </c>
      <c r="S54" s="5">
        <v>1111</v>
      </c>
      <c r="T54" s="5">
        <v>0</v>
      </c>
      <c r="U54" s="5">
        <v>1</v>
      </c>
      <c r="V54" s="5">
        <v>0</v>
      </c>
      <c r="W54" s="5">
        <v>0</v>
      </c>
      <c r="X54" s="66">
        <v>1000</v>
      </c>
      <c r="Y54" s="66">
        <v>10000</v>
      </c>
      <c r="Z54" s="5">
        <v>0</v>
      </c>
      <c r="AA54" s="5">
        <v>0</v>
      </c>
      <c r="AB54" s="5">
        <v>1</v>
      </c>
      <c r="AC54" s="5">
        <v>0</v>
      </c>
      <c r="AD54" s="5">
        <v>0</v>
      </c>
      <c r="AE54" s="5">
        <v>30100</v>
      </c>
      <c r="AF54" s="5">
        <v>8</v>
      </c>
      <c r="AG54" s="5">
        <v>0</v>
      </c>
      <c r="AH54" s="5" t="s">
        <v>2679</v>
      </c>
      <c r="AI54" s="5" t="s">
        <v>235</v>
      </c>
      <c r="AJ54" s="5" t="s">
        <v>983</v>
      </c>
      <c r="AK54" s="45">
        <f t="shared" si="2"/>
        <v>15</v>
      </c>
      <c r="AL54" s="47">
        <f>_xlfn.XLOOKUP(I54,'#칼럼명세'!F:F,'#칼럼명세'!I:I)</f>
        <v>1302</v>
      </c>
      <c r="AM54" s="44" t="str">
        <f t="shared" si="3"/>
        <v>Item_Name_23300010</v>
      </c>
      <c r="AN54" s="5" t="s">
        <v>2835</v>
      </c>
      <c r="AO54" s="44" t="str">
        <f t="shared" si="4"/>
        <v>Item_Desc_23300010</v>
      </c>
      <c r="AP54" s="5" t="s">
        <v>3004</v>
      </c>
      <c r="AQ54" s="44">
        <f>_xlfn.XLOOKUP(I54,표1[아이템 타입],표1[삭제여부])</f>
        <v>1</v>
      </c>
      <c r="AR54" s="63">
        <f>_xlfn.XLOOKUP(I54,'#칼럼명세'!F:F,'#칼럼명세'!H:H)</f>
        <v>1</v>
      </c>
      <c r="AS54" s="4">
        <v>1</v>
      </c>
      <c r="AT54" s="4"/>
      <c r="AU54" s="4"/>
      <c r="AV54" s="4"/>
      <c r="AW54" s="63"/>
      <c r="AX54" s="63"/>
      <c r="AY54" s="63"/>
      <c r="AZ54" s="63"/>
      <c r="BA54" s="63"/>
    </row>
    <row r="55" spans="2:53" x14ac:dyDescent="0.3">
      <c r="B55" s="4">
        <v>23300011</v>
      </c>
      <c r="C55" s="4" t="str">
        <f t="shared" si="7"/>
        <v>011</v>
      </c>
      <c r="D55" s="44" t="str">
        <f t="shared" si="0"/>
        <v>Item_Name_23300011</v>
      </c>
      <c r="E55" s="5" t="s">
        <v>2454</v>
      </c>
      <c r="F55" s="44" t="str">
        <f t="shared" si="1"/>
        <v>Item_Desc_23300011</v>
      </c>
      <c r="G55" s="5" t="s">
        <v>2594</v>
      </c>
      <c r="H55" s="5">
        <v>3</v>
      </c>
      <c r="I55" s="5">
        <v>33</v>
      </c>
      <c r="J55" s="5">
        <v>0</v>
      </c>
      <c r="K55" s="5">
        <v>1</v>
      </c>
      <c r="L55" s="45">
        <f>_xlfn.XLOOKUP($I55, '#칼럼명세'!$F:$F, '#칼럼명세'!$J:$J)*IF(_xlfn.XLOOKUP($I55, '#칼럼명세'!$F:$F, '#칼럼명세'!$K:$K)="X", 1, _xlfn.XLOOKUP($K55, '#무게관련'!$N:$N, '#무게관련'!$O:$O))*100</f>
        <v>0</v>
      </c>
      <c r="M55" s="46" t="s">
        <v>336</v>
      </c>
      <c r="N55" s="46" t="s">
        <v>336</v>
      </c>
      <c r="O55" s="46" t="s">
        <v>336</v>
      </c>
      <c r="P55" s="46" t="s">
        <v>336</v>
      </c>
      <c r="Q55" s="5">
        <v>0</v>
      </c>
      <c r="R55" s="5">
        <v>0</v>
      </c>
      <c r="S55" s="5">
        <v>1211</v>
      </c>
      <c r="T55" s="5">
        <v>0</v>
      </c>
      <c r="U55" s="5">
        <v>1</v>
      </c>
      <c r="V55" s="5">
        <v>0</v>
      </c>
      <c r="W55" s="5">
        <v>0</v>
      </c>
      <c r="X55" s="66">
        <v>1000</v>
      </c>
      <c r="Y55" s="66">
        <v>10000</v>
      </c>
      <c r="Z55" s="5">
        <v>0</v>
      </c>
      <c r="AA55" s="5">
        <v>0</v>
      </c>
      <c r="AB55" s="5">
        <v>1</v>
      </c>
      <c r="AC55" s="5">
        <v>0</v>
      </c>
      <c r="AD55" s="5">
        <v>0</v>
      </c>
      <c r="AE55" s="5">
        <v>30100</v>
      </c>
      <c r="AF55" s="5">
        <v>8</v>
      </c>
      <c r="AG55" s="5">
        <v>0</v>
      </c>
      <c r="AH55" s="5" t="s">
        <v>2680</v>
      </c>
      <c r="AI55" s="5" t="s">
        <v>235</v>
      </c>
      <c r="AJ55" s="5" t="s">
        <v>983</v>
      </c>
      <c r="AK55" s="45">
        <f t="shared" si="2"/>
        <v>15</v>
      </c>
      <c r="AL55" s="47">
        <f>_xlfn.XLOOKUP(I55,'#칼럼명세'!F:F,'#칼럼명세'!I:I)</f>
        <v>1302</v>
      </c>
      <c r="AM55" s="44" t="str">
        <f t="shared" si="3"/>
        <v>Item_Name_23300011</v>
      </c>
      <c r="AN55" s="5" t="s">
        <v>2600</v>
      </c>
      <c r="AO55" s="44" t="str">
        <f t="shared" si="4"/>
        <v>Item_Desc_23300011</v>
      </c>
      <c r="AP55" s="5" t="s">
        <v>3005</v>
      </c>
      <c r="AQ55" s="44">
        <f>_xlfn.XLOOKUP(I55,표1[아이템 타입],표1[삭제여부])</f>
        <v>1</v>
      </c>
      <c r="AR55" s="63">
        <f>_xlfn.XLOOKUP(I55,'#칼럼명세'!F:F,'#칼럼명세'!H:H)</f>
        <v>1</v>
      </c>
      <c r="AS55" s="4">
        <v>1</v>
      </c>
      <c r="AT55" s="4"/>
      <c r="AU55" s="4"/>
      <c r="AV55" s="4"/>
      <c r="AW55" s="63"/>
      <c r="AX55" s="63"/>
      <c r="AY55" s="63"/>
      <c r="AZ55" s="63"/>
      <c r="BA55" s="63"/>
    </row>
    <row r="56" spans="2:53" x14ac:dyDescent="0.3">
      <c r="B56" s="4">
        <v>23300012</v>
      </c>
      <c r="C56" s="4" t="str">
        <f t="shared" si="7"/>
        <v>012</v>
      </c>
      <c r="D56" s="44" t="str">
        <f t="shared" si="0"/>
        <v>Item_Name_23300012</v>
      </c>
      <c r="E56" s="5" t="s">
        <v>2455</v>
      </c>
      <c r="F56" s="44" t="str">
        <f t="shared" si="1"/>
        <v>Item_Desc_23300012</v>
      </c>
      <c r="G56" s="5" t="s">
        <v>2594</v>
      </c>
      <c r="H56" s="5">
        <v>3</v>
      </c>
      <c r="I56" s="5">
        <v>33</v>
      </c>
      <c r="J56" s="5">
        <v>0</v>
      </c>
      <c r="K56" s="5">
        <v>1</v>
      </c>
      <c r="L56" s="45">
        <f>_xlfn.XLOOKUP($I56, '#칼럼명세'!$F:$F, '#칼럼명세'!$J:$J)*IF(_xlfn.XLOOKUP($I56, '#칼럼명세'!$F:$F, '#칼럼명세'!$K:$K)="X", 1, _xlfn.XLOOKUP($K56, '#무게관련'!$N:$N, '#무게관련'!$O:$O))*100</f>
        <v>0</v>
      </c>
      <c r="M56" s="46" t="s">
        <v>336</v>
      </c>
      <c r="N56" s="46" t="s">
        <v>336</v>
      </c>
      <c r="O56" s="46" t="s">
        <v>336</v>
      </c>
      <c r="P56" s="46" t="s">
        <v>336</v>
      </c>
      <c r="Q56" s="5">
        <v>0</v>
      </c>
      <c r="R56" s="5">
        <v>0</v>
      </c>
      <c r="S56" s="5">
        <v>1213</v>
      </c>
      <c r="T56" s="5">
        <v>0</v>
      </c>
      <c r="U56" s="5">
        <v>1</v>
      </c>
      <c r="V56" s="5">
        <v>0</v>
      </c>
      <c r="W56" s="5">
        <v>0</v>
      </c>
      <c r="X56" s="66">
        <v>1000</v>
      </c>
      <c r="Y56" s="66">
        <v>10000</v>
      </c>
      <c r="Z56" s="5">
        <v>0</v>
      </c>
      <c r="AA56" s="5">
        <v>0</v>
      </c>
      <c r="AB56" s="5">
        <v>1</v>
      </c>
      <c r="AC56" s="5">
        <v>0</v>
      </c>
      <c r="AD56" s="5">
        <v>0</v>
      </c>
      <c r="AE56" s="5">
        <v>30100</v>
      </c>
      <c r="AF56" s="5">
        <v>8</v>
      </c>
      <c r="AG56" s="5">
        <v>0</v>
      </c>
      <c r="AH56" s="5" t="s">
        <v>2681</v>
      </c>
      <c r="AI56" s="5" t="s">
        <v>235</v>
      </c>
      <c r="AJ56" s="5" t="s">
        <v>983</v>
      </c>
      <c r="AK56" s="45">
        <f t="shared" si="2"/>
        <v>15</v>
      </c>
      <c r="AL56" s="47">
        <f>_xlfn.XLOOKUP(I56,'#칼럼명세'!F:F,'#칼럼명세'!I:I)</f>
        <v>1302</v>
      </c>
      <c r="AM56" s="44" t="str">
        <f t="shared" si="3"/>
        <v>Item_Name_23300012</v>
      </c>
      <c r="AN56" s="5" t="s">
        <v>2601</v>
      </c>
      <c r="AO56" s="44" t="str">
        <f t="shared" si="4"/>
        <v>Item_Desc_23300012</v>
      </c>
      <c r="AP56" s="5" t="s">
        <v>3006</v>
      </c>
      <c r="AQ56" s="44">
        <f>_xlfn.XLOOKUP(I56,표1[아이템 타입],표1[삭제여부])</f>
        <v>1</v>
      </c>
      <c r="AR56" s="63">
        <f>_xlfn.XLOOKUP(I56,'#칼럼명세'!F:F,'#칼럼명세'!H:H)</f>
        <v>1</v>
      </c>
      <c r="AS56" s="4">
        <v>1</v>
      </c>
      <c r="AT56" s="4"/>
      <c r="AU56" s="4"/>
      <c r="AV56" s="4"/>
      <c r="AW56" s="63"/>
      <c r="AX56" s="63"/>
      <c r="AY56" s="63"/>
      <c r="AZ56" s="63"/>
      <c r="BA56" s="63"/>
    </row>
    <row r="57" spans="2:53" x14ac:dyDescent="0.3">
      <c r="B57" s="4">
        <v>23300013</v>
      </c>
      <c r="C57" s="4" t="str">
        <f t="shared" si="7"/>
        <v>013</v>
      </c>
      <c r="D57" s="44" t="str">
        <f t="shared" si="0"/>
        <v>Item_Name_23300013</v>
      </c>
      <c r="E57" s="5" t="s">
        <v>2456</v>
      </c>
      <c r="F57" s="44" t="str">
        <f t="shared" si="1"/>
        <v>Item_Desc_23300013</v>
      </c>
      <c r="G57" s="5" t="s">
        <v>2594</v>
      </c>
      <c r="H57" s="5">
        <v>3</v>
      </c>
      <c r="I57" s="5">
        <v>33</v>
      </c>
      <c r="J57" s="5">
        <v>0</v>
      </c>
      <c r="K57" s="5">
        <v>1</v>
      </c>
      <c r="L57" s="45">
        <f>_xlfn.XLOOKUP($I57, '#칼럼명세'!$F:$F, '#칼럼명세'!$J:$J)*IF(_xlfn.XLOOKUP($I57, '#칼럼명세'!$F:$F, '#칼럼명세'!$K:$K)="X", 1, _xlfn.XLOOKUP($K57, '#무게관련'!$N:$N, '#무게관련'!$O:$O))*100</f>
        <v>0</v>
      </c>
      <c r="M57" s="46" t="s">
        <v>336</v>
      </c>
      <c r="N57" s="46" t="s">
        <v>336</v>
      </c>
      <c r="O57" s="46" t="s">
        <v>336</v>
      </c>
      <c r="P57" s="46" t="s">
        <v>336</v>
      </c>
      <c r="Q57" s="5">
        <v>0</v>
      </c>
      <c r="R57" s="5">
        <v>0</v>
      </c>
      <c r="S57" s="5">
        <v>5006</v>
      </c>
      <c r="T57" s="5">
        <v>0</v>
      </c>
      <c r="U57" s="5">
        <v>1</v>
      </c>
      <c r="V57" s="5">
        <v>0</v>
      </c>
      <c r="W57" s="5">
        <v>0</v>
      </c>
      <c r="X57" s="66">
        <v>1000</v>
      </c>
      <c r="Y57" s="66">
        <v>10000</v>
      </c>
      <c r="Z57" s="5">
        <v>0</v>
      </c>
      <c r="AA57" s="5">
        <v>0</v>
      </c>
      <c r="AB57" s="5">
        <v>1</v>
      </c>
      <c r="AC57" s="5">
        <v>0</v>
      </c>
      <c r="AD57" s="5">
        <v>0</v>
      </c>
      <c r="AE57" s="5">
        <v>30100</v>
      </c>
      <c r="AF57" s="5">
        <v>8</v>
      </c>
      <c r="AG57" s="5">
        <v>0</v>
      </c>
      <c r="AH57" s="5" t="s">
        <v>2682</v>
      </c>
      <c r="AI57" s="5" t="s">
        <v>235</v>
      </c>
      <c r="AJ57" s="5" t="s">
        <v>983</v>
      </c>
      <c r="AK57" s="45">
        <f t="shared" si="2"/>
        <v>15</v>
      </c>
      <c r="AL57" s="47">
        <f>_xlfn.XLOOKUP(I57,'#칼럼명세'!F:F,'#칼럼명세'!I:I)</f>
        <v>1302</v>
      </c>
      <c r="AM57" s="44" t="str">
        <f t="shared" si="3"/>
        <v>Item_Name_23300013</v>
      </c>
      <c r="AN57" s="5" t="s">
        <v>2602</v>
      </c>
      <c r="AO57" s="44" t="str">
        <f t="shared" si="4"/>
        <v>Item_Desc_23300013</v>
      </c>
      <c r="AP57" s="5" t="s">
        <v>3007</v>
      </c>
      <c r="AQ57" s="44">
        <f>_xlfn.XLOOKUP(I57,표1[아이템 타입],표1[삭제여부])</f>
        <v>1</v>
      </c>
      <c r="AR57" s="63">
        <f>_xlfn.XLOOKUP(I57,'#칼럼명세'!F:F,'#칼럼명세'!H:H)</f>
        <v>1</v>
      </c>
      <c r="AS57" s="4">
        <v>1</v>
      </c>
      <c r="AT57" s="4"/>
      <c r="AU57" s="4"/>
      <c r="AV57" s="4"/>
      <c r="AW57" s="63"/>
      <c r="AX57" s="63"/>
      <c r="AY57" s="63"/>
      <c r="AZ57" s="63"/>
      <c r="BA57" s="63"/>
    </row>
    <row r="58" spans="2:53" x14ac:dyDescent="0.3">
      <c r="B58" s="4">
        <v>23300014</v>
      </c>
      <c r="C58" s="4" t="str">
        <f t="shared" si="7"/>
        <v>014</v>
      </c>
      <c r="D58" s="44" t="str">
        <f t="shared" si="0"/>
        <v>Item_Name_23300014</v>
      </c>
      <c r="E58" s="5" t="s">
        <v>2457</v>
      </c>
      <c r="F58" s="44" t="str">
        <f t="shared" si="1"/>
        <v>Item_Desc_23300014</v>
      </c>
      <c r="G58" s="5" t="s">
        <v>2594</v>
      </c>
      <c r="H58" s="5">
        <v>3</v>
      </c>
      <c r="I58" s="5">
        <v>33</v>
      </c>
      <c r="J58" s="5">
        <v>0</v>
      </c>
      <c r="K58" s="5">
        <v>1</v>
      </c>
      <c r="L58" s="45">
        <f>_xlfn.XLOOKUP($I58, '#칼럼명세'!$F:$F, '#칼럼명세'!$J:$J)*IF(_xlfn.XLOOKUP($I58, '#칼럼명세'!$F:$F, '#칼럼명세'!$K:$K)="X", 1, _xlfn.XLOOKUP($K58, '#무게관련'!$N:$N, '#무게관련'!$O:$O))*100</f>
        <v>0</v>
      </c>
      <c r="M58" s="46" t="s">
        <v>336</v>
      </c>
      <c r="N58" s="46" t="s">
        <v>336</v>
      </c>
      <c r="O58" s="46" t="s">
        <v>336</v>
      </c>
      <c r="P58" s="46" t="s">
        <v>336</v>
      </c>
      <c r="Q58" s="5">
        <v>0</v>
      </c>
      <c r="R58" s="5">
        <v>0</v>
      </c>
      <c r="S58" s="5">
        <v>5008</v>
      </c>
      <c r="T58" s="5">
        <v>0</v>
      </c>
      <c r="U58" s="5">
        <v>1</v>
      </c>
      <c r="V58" s="5">
        <v>0</v>
      </c>
      <c r="W58" s="5">
        <v>0</v>
      </c>
      <c r="X58" s="66">
        <v>1000</v>
      </c>
      <c r="Y58" s="66">
        <v>10000</v>
      </c>
      <c r="Z58" s="5">
        <v>0</v>
      </c>
      <c r="AA58" s="5">
        <v>0</v>
      </c>
      <c r="AB58" s="5">
        <v>1</v>
      </c>
      <c r="AC58" s="5">
        <v>0</v>
      </c>
      <c r="AD58" s="5">
        <v>0</v>
      </c>
      <c r="AE58" s="5">
        <v>30100</v>
      </c>
      <c r="AF58" s="5">
        <v>8</v>
      </c>
      <c r="AG58" s="5">
        <v>0</v>
      </c>
      <c r="AH58" s="5" t="s">
        <v>2683</v>
      </c>
      <c r="AI58" s="5" t="s">
        <v>235</v>
      </c>
      <c r="AJ58" s="5" t="s">
        <v>983</v>
      </c>
      <c r="AK58" s="45">
        <f t="shared" si="2"/>
        <v>15</v>
      </c>
      <c r="AL58" s="47">
        <f>_xlfn.XLOOKUP(I58,'#칼럼명세'!F:F,'#칼럼명세'!I:I)</f>
        <v>1302</v>
      </c>
      <c r="AM58" s="44" t="str">
        <f t="shared" si="3"/>
        <v>Item_Name_23300014</v>
      </c>
      <c r="AN58" s="5" t="s">
        <v>2603</v>
      </c>
      <c r="AO58" s="44" t="str">
        <f t="shared" si="4"/>
        <v>Item_Desc_23300014</v>
      </c>
      <c r="AP58" s="5" t="s">
        <v>3008</v>
      </c>
      <c r="AQ58" s="44">
        <f>_xlfn.XLOOKUP(I58,표1[아이템 타입],표1[삭제여부])</f>
        <v>1</v>
      </c>
      <c r="AR58" s="63">
        <f>_xlfn.XLOOKUP(I58,'#칼럼명세'!F:F,'#칼럼명세'!H:H)</f>
        <v>1</v>
      </c>
      <c r="AS58" s="4">
        <v>1</v>
      </c>
      <c r="AT58" s="4"/>
      <c r="AU58" s="4"/>
      <c r="AV58" s="4"/>
      <c r="AW58" s="63"/>
      <c r="AX58" s="63"/>
      <c r="AY58" s="63"/>
      <c r="AZ58" s="63"/>
      <c r="BA58" s="63"/>
    </row>
    <row r="59" spans="2:53" x14ac:dyDescent="0.3">
      <c r="B59" s="4">
        <v>23300015</v>
      </c>
      <c r="C59" s="4" t="str">
        <f t="shared" si="7"/>
        <v>015</v>
      </c>
      <c r="D59" s="44" t="str">
        <f t="shared" si="0"/>
        <v>Item_Name_23300015</v>
      </c>
      <c r="E59" s="5" t="s">
        <v>2458</v>
      </c>
      <c r="F59" s="44" t="str">
        <f t="shared" si="1"/>
        <v>Item_Desc_23300015</v>
      </c>
      <c r="G59" s="5" t="s">
        <v>2594</v>
      </c>
      <c r="H59" s="5">
        <v>3</v>
      </c>
      <c r="I59" s="5">
        <v>33</v>
      </c>
      <c r="J59" s="5">
        <v>0</v>
      </c>
      <c r="K59" s="5">
        <v>1</v>
      </c>
      <c r="L59" s="45">
        <f>_xlfn.XLOOKUP($I59, '#칼럼명세'!$F:$F, '#칼럼명세'!$J:$J)*IF(_xlfn.XLOOKUP($I59, '#칼럼명세'!$F:$F, '#칼럼명세'!$K:$K)="X", 1, _xlfn.XLOOKUP($K59, '#무게관련'!$N:$N, '#무게관련'!$O:$O))*100</f>
        <v>0</v>
      </c>
      <c r="M59" s="46" t="s">
        <v>336</v>
      </c>
      <c r="N59" s="46" t="s">
        <v>336</v>
      </c>
      <c r="O59" s="46" t="s">
        <v>336</v>
      </c>
      <c r="P59" s="46" t="s">
        <v>336</v>
      </c>
      <c r="Q59" s="5">
        <v>0</v>
      </c>
      <c r="R59" s="5">
        <v>0</v>
      </c>
      <c r="S59" s="5">
        <v>5038</v>
      </c>
      <c r="T59" s="5">
        <v>0</v>
      </c>
      <c r="U59" s="5">
        <v>1</v>
      </c>
      <c r="V59" s="5">
        <v>0</v>
      </c>
      <c r="W59" s="5">
        <v>0</v>
      </c>
      <c r="X59" s="66">
        <v>1000</v>
      </c>
      <c r="Y59" s="66">
        <v>10000</v>
      </c>
      <c r="Z59" s="5">
        <v>0</v>
      </c>
      <c r="AA59" s="5">
        <v>0</v>
      </c>
      <c r="AB59" s="5">
        <v>1</v>
      </c>
      <c r="AC59" s="5">
        <v>0</v>
      </c>
      <c r="AD59" s="5">
        <v>0</v>
      </c>
      <c r="AE59" s="5">
        <v>30100</v>
      </c>
      <c r="AF59" s="5">
        <v>8</v>
      </c>
      <c r="AG59" s="5">
        <v>0</v>
      </c>
      <c r="AH59" s="5" t="s">
        <v>2684</v>
      </c>
      <c r="AI59" s="5" t="s">
        <v>235</v>
      </c>
      <c r="AJ59" s="5" t="s">
        <v>983</v>
      </c>
      <c r="AK59" s="45">
        <f t="shared" si="2"/>
        <v>15</v>
      </c>
      <c r="AL59" s="47">
        <f>_xlfn.XLOOKUP(I59,'#칼럼명세'!F:F,'#칼럼명세'!I:I)</f>
        <v>1302</v>
      </c>
      <c r="AM59" s="44" t="str">
        <f t="shared" si="3"/>
        <v>Item_Name_23300015</v>
      </c>
      <c r="AN59" s="5" t="s">
        <v>2604</v>
      </c>
      <c r="AO59" s="44" t="str">
        <f t="shared" si="4"/>
        <v>Item_Desc_23300015</v>
      </c>
      <c r="AP59" s="5" t="s">
        <v>3009</v>
      </c>
      <c r="AQ59" s="44">
        <f>_xlfn.XLOOKUP(I59,표1[아이템 타입],표1[삭제여부])</f>
        <v>1</v>
      </c>
      <c r="AR59" s="63">
        <f>_xlfn.XLOOKUP(I59,'#칼럼명세'!F:F,'#칼럼명세'!H:H)</f>
        <v>1</v>
      </c>
      <c r="AS59" s="4">
        <v>1</v>
      </c>
      <c r="AT59" s="4"/>
      <c r="AU59" s="4"/>
      <c r="AV59" s="4"/>
      <c r="AW59" s="63"/>
      <c r="AX59" s="63"/>
      <c r="AY59" s="63"/>
      <c r="AZ59" s="63"/>
      <c r="BA59" s="63"/>
    </row>
    <row r="60" spans="2:53" x14ac:dyDescent="0.3">
      <c r="B60" s="4">
        <v>23300016</v>
      </c>
      <c r="C60" s="4" t="str">
        <f t="shared" si="7"/>
        <v>016</v>
      </c>
      <c r="D60" s="44" t="str">
        <f t="shared" si="0"/>
        <v>Item_Name_23300016</v>
      </c>
      <c r="E60" s="5" t="s">
        <v>2459</v>
      </c>
      <c r="F60" s="44" t="str">
        <f t="shared" si="1"/>
        <v>Item_Desc_23300016</v>
      </c>
      <c r="G60" s="5" t="s">
        <v>2594</v>
      </c>
      <c r="H60" s="5">
        <v>3</v>
      </c>
      <c r="I60" s="5">
        <v>33</v>
      </c>
      <c r="J60" s="5">
        <v>0</v>
      </c>
      <c r="K60" s="5">
        <v>1</v>
      </c>
      <c r="L60" s="45">
        <f>_xlfn.XLOOKUP($I60, '#칼럼명세'!$F:$F, '#칼럼명세'!$J:$J)*IF(_xlfn.XLOOKUP($I60, '#칼럼명세'!$F:$F, '#칼럼명세'!$K:$K)="X", 1, _xlfn.XLOOKUP($K60, '#무게관련'!$N:$N, '#무게관련'!$O:$O))*100</f>
        <v>0</v>
      </c>
      <c r="M60" s="46" t="s">
        <v>336</v>
      </c>
      <c r="N60" s="46" t="s">
        <v>336</v>
      </c>
      <c r="O60" s="46" t="s">
        <v>336</v>
      </c>
      <c r="P60" s="46" t="s">
        <v>336</v>
      </c>
      <c r="Q60" s="5">
        <v>0</v>
      </c>
      <c r="R60" s="5">
        <v>0</v>
      </c>
      <c r="S60" s="5">
        <v>5040</v>
      </c>
      <c r="T60" s="5">
        <v>0</v>
      </c>
      <c r="U60" s="5">
        <v>1</v>
      </c>
      <c r="V60" s="5">
        <v>0</v>
      </c>
      <c r="W60" s="5">
        <v>0</v>
      </c>
      <c r="X60" s="66">
        <v>1000</v>
      </c>
      <c r="Y60" s="66">
        <v>10000</v>
      </c>
      <c r="Z60" s="5">
        <v>0</v>
      </c>
      <c r="AA60" s="5">
        <v>0</v>
      </c>
      <c r="AB60" s="5">
        <v>1</v>
      </c>
      <c r="AC60" s="5">
        <v>0</v>
      </c>
      <c r="AD60" s="5">
        <v>0</v>
      </c>
      <c r="AE60" s="5">
        <v>30100</v>
      </c>
      <c r="AF60" s="5">
        <v>8</v>
      </c>
      <c r="AG60" s="5">
        <v>0</v>
      </c>
      <c r="AH60" s="5" t="s">
        <v>2685</v>
      </c>
      <c r="AI60" s="5" t="s">
        <v>235</v>
      </c>
      <c r="AJ60" s="5" t="s">
        <v>983</v>
      </c>
      <c r="AK60" s="45">
        <f t="shared" si="2"/>
        <v>15</v>
      </c>
      <c r="AL60" s="47">
        <f>_xlfn.XLOOKUP(I60,'#칼럼명세'!F:F,'#칼럼명세'!I:I)</f>
        <v>1302</v>
      </c>
      <c r="AM60" s="44" t="str">
        <f t="shared" si="3"/>
        <v>Item_Name_23300016</v>
      </c>
      <c r="AN60" s="5" t="s">
        <v>2837</v>
      </c>
      <c r="AO60" s="44" t="str">
        <f t="shared" si="4"/>
        <v>Item_Desc_23300016</v>
      </c>
      <c r="AP60" s="5" t="s">
        <v>3010</v>
      </c>
      <c r="AQ60" s="44">
        <f>_xlfn.XLOOKUP(I60,표1[아이템 타입],표1[삭제여부])</f>
        <v>1</v>
      </c>
      <c r="AR60" s="63">
        <f>_xlfn.XLOOKUP(I60,'#칼럼명세'!F:F,'#칼럼명세'!H:H)</f>
        <v>1</v>
      </c>
      <c r="AS60" s="4">
        <v>1</v>
      </c>
      <c r="AT60" s="4"/>
      <c r="AU60" s="4"/>
      <c r="AV60" s="4"/>
      <c r="AW60" s="63"/>
      <c r="AX60" s="63"/>
      <c r="AY60" s="63"/>
      <c r="AZ60" s="63"/>
      <c r="BA60" s="63"/>
    </row>
    <row r="61" spans="2:53" x14ac:dyDescent="0.3">
      <c r="B61" s="4">
        <v>23300017</v>
      </c>
      <c r="C61" s="4" t="str">
        <f t="shared" si="7"/>
        <v>017</v>
      </c>
      <c r="D61" s="44" t="str">
        <f t="shared" si="0"/>
        <v>Item_Name_23300017</v>
      </c>
      <c r="E61" s="5" t="s">
        <v>2460</v>
      </c>
      <c r="F61" s="44" t="str">
        <f t="shared" si="1"/>
        <v>Item_Desc_23300017</v>
      </c>
      <c r="G61" s="5" t="s">
        <v>2594</v>
      </c>
      <c r="H61" s="5">
        <v>3</v>
      </c>
      <c r="I61" s="5">
        <v>33</v>
      </c>
      <c r="J61" s="5">
        <v>0</v>
      </c>
      <c r="K61" s="5">
        <v>1</v>
      </c>
      <c r="L61" s="45">
        <f>_xlfn.XLOOKUP($I61, '#칼럼명세'!$F:$F, '#칼럼명세'!$J:$J)*IF(_xlfn.XLOOKUP($I61, '#칼럼명세'!$F:$F, '#칼럼명세'!$K:$K)="X", 1, _xlfn.XLOOKUP($K61, '#무게관련'!$N:$N, '#무게관련'!$O:$O))*100</f>
        <v>0</v>
      </c>
      <c r="M61" s="46" t="s">
        <v>336</v>
      </c>
      <c r="N61" s="46" t="s">
        <v>336</v>
      </c>
      <c r="O61" s="46" t="s">
        <v>336</v>
      </c>
      <c r="P61" s="46" t="s">
        <v>336</v>
      </c>
      <c r="Q61" s="5">
        <v>0</v>
      </c>
      <c r="R61" s="5">
        <v>0</v>
      </c>
      <c r="S61" s="5">
        <v>5026</v>
      </c>
      <c r="T61" s="5">
        <v>0</v>
      </c>
      <c r="U61" s="5">
        <v>1</v>
      </c>
      <c r="V61" s="5">
        <v>0</v>
      </c>
      <c r="W61" s="5">
        <v>0</v>
      </c>
      <c r="X61" s="66">
        <v>1000</v>
      </c>
      <c r="Y61" s="66">
        <v>10000</v>
      </c>
      <c r="Z61" s="5">
        <v>0</v>
      </c>
      <c r="AA61" s="5">
        <v>0</v>
      </c>
      <c r="AB61" s="5">
        <v>1</v>
      </c>
      <c r="AC61" s="5">
        <v>0</v>
      </c>
      <c r="AD61" s="5">
        <v>0</v>
      </c>
      <c r="AE61" s="5">
        <v>30100</v>
      </c>
      <c r="AF61" s="5">
        <v>8</v>
      </c>
      <c r="AG61" s="5">
        <v>0</v>
      </c>
      <c r="AH61" s="5" t="s">
        <v>2686</v>
      </c>
      <c r="AI61" s="5" t="s">
        <v>235</v>
      </c>
      <c r="AJ61" s="5" t="s">
        <v>983</v>
      </c>
      <c r="AK61" s="45">
        <f t="shared" si="2"/>
        <v>15</v>
      </c>
      <c r="AL61" s="47">
        <f>_xlfn.XLOOKUP(I61,'#칼럼명세'!F:F,'#칼럼명세'!I:I)</f>
        <v>1302</v>
      </c>
      <c r="AM61" s="44" t="str">
        <f t="shared" si="3"/>
        <v>Item_Name_23300017</v>
      </c>
      <c r="AN61" s="5" t="s">
        <v>2838</v>
      </c>
      <c r="AO61" s="44" t="str">
        <f t="shared" si="4"/>
        <v>Item_Desc_23300017</v>
      </c>
      <c r="AP61" s="5" t="s">
        <v>3011</v>
      </c>
      <c r="AQ61" s="44">
        <f>_xlfn.XLOOKUP(I61,표1[아이템 타입],표1[삭제여부])</f>
        <v>1</v>
      </c>
      <c r="AR61" s="63">
        <f>_xlfn.XLOOKUP(I61,'#칼럼명세'!F:F,'#칼럼명세'!H:H)</f>
        <v>1</v>
      </c>
      <c r="AS61" s="4">
        <v>1</v>
      </c>
      <c r="AT61" s="4"/>
      <c r="AU61" s="4"/>
      <c r="AV61" s="4"/>
      <c r="AW61" s="63"/>
      <c r="AX61" s="63"/>
      <c r="AY61" s="63"/>
      <c r="AZ61" s="63"/>
      <c r="BA61" s="63"/>
    </row>
    <row r="62" spans="2:53" x14ac:dyDescent="0.3">
      <c r="B62" s="4">
        <v>23300018</v>
      </c>
      <c r="C62" s="4" t="str">
        <f t="shared" si="7"/>
        <v>018</v>
      </c>
      <c r="D62" s="44" t="str">
        <f t="shared" si="0"/>
        <v>Item_Name_23300018</v>
      </c>
      <c r="E62" s="5" t="s">
        <v>2461</v>
      </c>
      <c r="F62" s="44" t="str">
        <f t="shared" si="1"/>
        <v>Item_Desc_23300018</v>
      </c>
      <c r="G62" s="5" t="s">
        <v>2594</v>
      </c>
      <c r="H62" s="5">
        <v>3</v>
      </c>
      <c r="I62" s="5">
        <v>33</v>
      </c>
      <c r="J62" s="5">
        <v>0</v>
      </c>
      <c r="K62" s="5">
        <v>1</v>
      </c>
      <c r="L62" s="45">
        <f>_xlfn.XLOOKUP($I62, '#칼럼명세'!$F:$F, '#칼럼명세'!$J:$J)*IF(_xlfn.XLOOKUP($I62, '#칼럼명세'!$F:$F, '#칼럼명세'!$K:$K)="X", 1, _xlfn.XLOOKUP($K62, '#무게관련'!$N:$N, '#무게관련'!$O:$O))*100</f>
        <v>0</v>
      </c>
      <c r="M62" s="46" t="s">
        <v>336</v>
      </c>
      <c r="N62" s="46" t="s">
        <v>336</v>
      </c>
      <c r="O62" s="46" t="s">
        <v>336</v>
      </c>
      <c r="P62" s="46" t="s">
        <v>336</v>
      </c>
      <c r="Q62" s="5">
        <v>0</v>
      </c>
      <c r="R62" s="5">
        <v>0</v>
      </c>
      <c r="S62" s="5">
        <v>5028</v>
      </c>
      <c r="T62" s="5">
        <v>0</v>
      </c>
      <c r="U62" s="5">
        <v>1</v>
      </c>
      <c r="V62" s="5">
        <v>0</v>
      </c>
      <c r="W62" s="5">
        <v>0</v>
      </c>
      <c r="X62" s="66">
        <v>1000</v>
      </c>
      <c r="Y62" s="66">
        <v>10000</v>
      </c>
      <c r="Z62" s="5">
        <v>0</v>
      </c>
      <c r="AA62" s="5">
        <v>0</v>
      </c>
      <c r="AB62" s="5">
        <v>1</v>
      </c>
      <c r="AC62" s="5">
        <v>0</v>
      </c>
      <c r="AD62" s="5">
        <v>0</v>
      </c>
      <c r="AE62" s="5">
        <v>30100</v>
      </c>
      <c r="AF62" s="5">
        <v>8</v>
      </c>
      <c r="AG62" s="5">
        <v>0</v>
      </c>
      <c r="AH62" s="5" t="s">
        <v>2687</v>
      </c>
      <c r="AI62" s="5" t="s">
        <v>235</v>
      </c>
      <c r="AJ62" s="5" t="s">
        <v>983</v>
      </c>
      <c r="AK62" s="45">
        <f t="shared" si="2"/>
        <v>15</v>
      </c>
      <c r="AL62" s="47">
        <f>_xlfn.XLOOKUP(I62,'#칼럼명세'!F:F,'#칼럼명세'!I:I)</f>
        <v>1302</v>
      </c>
      <c r="AM62" s="44" t="str">
        <f t="shared" si="3"/>
        <v>Item_Name_23300018</v>
      </c>
      <c r="AN62" s="5" t="s">
        <v>2839</v>
      </c>
      <c r="AO62" s="44" t="str">
        <f t="shared" si="4"/>
        <v>Item_Desc_23300018</v>
      </c>
      <c r="AP62" s="5" t="s">
        <v>3012</v>
      </c>
      <c r="AQ62" s="44">
        <f>_xlfn.XLOOKUP(I62,표1[아이템 타입],표1[삭제여부])</f>
        <v>1</v>
      </c>
      <c r="AR62" s="63">
        <f>_xlfn.XLOOKUP(I62,'#칼럼명세'!F:F,'#칼럼명세'!H:H)</f>
        <v>1</v>
      </c>
      <c r="AS62" s="4">
        <v>1</v>
      </c>
      <c r="AT62" s="4"/>
      <c r="AU62" s="4"/>
      <c r="AV62" s="4"/>
      <c r="AW62" s="63"/>
      <c r="AX62" s="63"/>
      <c r="AY62" s="63"/>
      <c r="AZ62" s="63"/>
      <c r="BA62" s="63"/>
    </row>
    <row r="63" spans="2:53" x14ac:dyDescent="0.3">
      <c r="B63" s="4">
        <v>23300019</v>
      </c>
      <c r="C63" s="4" t="str">
        <f t="shared" si="7"/>
        <v>019</v>
      </c>
      <c r="D63" s="44" t="str">
        <f t="shared" si="0"/>
        <v>Item_Name_23300019</v>
      </c>
      <c r="E63" s="5" t="s">
        <v>2462</v>
      </c>
      <c r="F63" s="44" t="str">
        <f t="shared" si="1"/>
        <v>Item_Desc_23300019</v>
      </c>
      <c r="G63" s="5" t="s">
        <v>2594</v>
      </c>
      <c r="H63" s="5">
        <v>3</v>
      </c>
      <c r="I63" s="5">
        <v>33</v>
      </c>
      <c r="J63" s="5">
        <v>0</v>
      </c>
      <c r="K63" s="5">
        <v>1</v>
      </c>
      <c r="L63" s="45">
        <f>_xlfn.XLOOKUP($I63, '#칼럼명세'!$F:$F, '#칼럼명세'!$J:$J)*IF(_xlfn.XLOOKUP($I63, '#칼럼명세'!$F:$F, '#칼럼명세'!$K:$K)="X", 1, _xlfn.XLOOKUP($K63, '#무게관련'!$N:$N, '#무게관련'!$O:$O))*100</f>
        <v>0</v>
      </c>
      <c r="M63" s="46" t="s">
        <v>336</v>
      </c>
      <c r="N63" s="46" t="s">
        <v>336</v>
      </c>
      <c r="O63" s="46" t="s">
        <v>336</v>
      </c>
      <c r="P63" s="46" t="s">
        <v>336</v>
      </c>
      <c r="Q63" s="5">
        <v>0</v>
      </c>
      <c r="R63" s="5">
        <v>0</v>
      </c>
      <c r="S63" s="5">
        <v>1109</v>
      </c>
      <c r="T63" s="5">
        <v>0</v>
      </c>
      <c r="U63" s="5">
        <v>10</v>
      </c>
      <c r="V63" s="5">
        <v>0</v>
      </c>
      <c r="W63" s="5">
        <v>0</v>
      </c>
      <c r="X63" s="66">
        <v>1000</v>
      </c>
      <c r="Y63" s="66">
        <v>10000</v>
      </c>
      <c r="Z63" s="5">
        <v>0</v>
      </c>
      <c r="AA63" s="5">
        <v>0</v>
      </c>
      <c r="AB63" s="5">
        <v>1</v>
      </c>
      <c r="AC63" s="5">
        <v>0</v>
      </c>
      <c r="AD63" s="5">
        <v>0</v>
      </c>
      <c r="AE63" s="5">
        <v>30100</v>
      </c>
      <c r="AF63" s="5">
        <v>8</v>
      </c>
      <c r="AG63" s="5">
        <v>0</v>
      </c>
      <c r="AH63" s="5" t="s">
        <v>2688</v>
      </c>
      <c r="AI63" s="5" t="s">
        <v>235</v>
      </c>
      <c r="AJ63" s="5" t="s">
        <v>983</v>
      </c>
      <c r="AK63" s="45">
        <f t="shared" si="2"/>
        <v>15</v>
      </c>
      <c r="AL63" s="47">
        <f>_xlfn.XLOOKUP(I63,'#칼럼명세'!F:F,'#칼럼명세'!I:I)</f>
        <v>1302</v>
      </c>
      <c r="AM63" s="44" t="str">
        <f t="shared" si="3"/>
        <v>Item_Name_23300019</v>
      </c>
      <c r="AN63" s="5" t="s">
        <v>2840</v>
      </c>
      <c r="AO63" s="44" t="str">
        <f t="shared" si="4"/>
        <v>Item_Desc_23300019</v>
      </c>
      <c r="AP63" s="5" t="s">
        <v>3129</v>
      </c>
      <c r="AQ63" s="44">
        <f>_xlfn.XLOOKUP(I63,표1[아이템 타입],표1[삭제여부])</f>
        <v>1</v>
      </c>
      <c r="AR63" s="63">
        <f>_xlfn.XLOOKUP(I63,'#칼럼명세'!F:F,'#칼럼명세'!H:H)</f>
        <v>1</v>
      </c>
      <c r="AS63" s="4">
        <v>1</v>
      </c>
      <c r="AT63" s="4"/>
      <c r="AU63" s="4"/>
      <c r="AV63" s="4"/>
      <c r="AW63" s="63"/>
      <c r="AX63" s="63"/>
      <c r="AY63" s="63"/>
      <c r="AZ63" s="63"/>
      <c r="BA63" s="63"/>
    </row>
    <row r="64" spans="2:53" x14ac:dyDescent="0.3">
      <c r="B64" s="4">
        <v>23300020</v>
      </c>
      <c r="C64" s="4" t="str">
        <f t="shared" si="7"/>
        <v>020</v>
      </c>
      <c r="D64" s="44" t="str">
        <f t="shared" si="0"/>
        <v>Item_Name_23300020</v>
      </c>
      <c r="E64" s="5" t="s">
        <v>2463</v>
      </c>
      <c r="F64" s="44" t="str">
        <f t="shared" si="1"/>
        <v>Item_Desc_23300020</v>
      </c>
      <c r="G64" s="5" t="s">
        <v>2594</v>
      </c>
      <c r="H64" s="5">
        <v>3</v>
      </c>
      <c r="I64" s="5">
        <v>33</v>
      </c>
      <c r="J64" s="5">
        <v>0</v>
      </c>
      <c r="K64" s="5">
        <v>1</v>
      </c>
      <c r="L64" s="45">
        <f>_xlfn.XLOOKUP($I64, '#칼럼명세'!$F:$F, '#칼럼명세'!$J:$J)*IF(_xlfn.XLOOKUP($I64, '#칼럼명세'!$F:$F, '#칼럼명세'!$K:$K)="X", 1, _xlfn.XLOOKUP($K64, '#무게관련'!$N:$N, '#무게관련'!$O:$O))*100</f>
        <v>0</v>
      </c>
      <c r="M64" s="46" t="s">
        <v>336</v>
      </c>
      <c r="N64" s="46" t="s">
        <v>336</v>
      </c>
      <c r="O64" s="46" t="s">
        <v>336</v>
      </c>
      <c r="P64" s="46" t="s">
        <v>336</v>
      </c>
      <c r="Q64" s="5">
        <v>0</v>
      </c>
      <c r="R64" s="5">
        <v>0</v>
      </c>
      <c r="S64" s="5">
        <v>1119</v>
      </c>
      <c r="T64" s="5">
        <v>0</v>
      </c>
      <c r="U64" s="5">
        <v>1</v>
      </c>
      <c r="V64" s="5">
        <v>0</v>
      </c>
      <c r="W64" s="5">
        <v>0</v>
      </c>
      <c r="X64" s="66">
        <v>1000</v>
      </c>
      <c r="Y64" s="66">
        <v>10000</v>
      </c>
      <c r="Z64" s="5">
        <v>0</v>
      </c>
      <c r="AA64" s="5">
        <v>0</v>
      </c>
      <c r="AB64" s="5">
        <v>1</v>
      </c>
      <c r="AC64" s="5">
        <v>0</v>
      </c>
      <c r="AD64" s="5">
        <v>0</v>
      </c>
      <c r="AE64" s="5">
        <v>30100</v>
      </c>
      <c r="AF64" s="5">
        <v>8</v>
      </c>
      <c r="AG64" s="5">
        <v>0</v>
      </c>
      <c r="AH64" s="5" t="s">
        <v>2689</v>
      </c>
      <c r="AI64" s="5" t="s">
        <v>235</v>
      </c>
      <c r="AJ64" s="5" t="s">
        <v>983</v>
      </c>
      <c r="AK64" s="45">
        <f t="shared" si="2"/>
        <v>15</v>
      </c>
      <c r="AL64" s="47">
        <f>_xlfn.XLOOKUP(I64,'#칼럼명세'!F:F,'#칼럼명세'!I:I)</f>
        <v>1302</v>
      </c>
      <c r="AM64" s="44" t="str">
        <f t="shared" si="3"/>
        <v>Item_Name_23300020</v>
      </c>
      <c r="AN64" s="5" t="s">
        <v>2841</v>
      </c>
      <c r="AO64" s="44" t="str">
        <f t="shared" si="4"/>
        <v>Item_Desc_23300020</v>
      </c>
      <c r="AP64" s="5" t="s">
        <v>3013</v>
      </c>
      <c r="AQ64" s="44">
        <f>_xlfn.XLOOKUP(I64,표1[아이템 타입],표1[삭제여부])</f>
        <v>1</v>
      </c>
      <c r="AR64" s="63">
        <f>_xlfn.XLOOKUP(I64,'#칼럼명세'!F:F,'#칼럼명세'!H:H)</f>
        <v>1</v>
      </c>
      <c r="AS64" s="4">
        <v>1</v>
      </c>
      <c r="AT64" s="4"/>
      <c r="AU64" s="4"/>
      <c r="AV64" s="4"/>
      <c r="AW64" s="63"/>
      <c r="AX64" s="63"/>
      <c r="AY64" s="63"/>
      <c r="AZ64" s="63"/>
      <c r="BA64" s="63"/>
    </row>
    <row r="65" spans="2:53" x14ac:dyDescent="0.3">
      <c r="B65" s="4">
        <v>23300021</v>
      </c>
      <c r="C65" s="4" t="str">
        <f t="shared" si="7"/>
        <v>021</v>
      </c>
      <c r="D65" s="44" t="str">
        <f t="shared" si="0"/>
        <v>Item_Name_23300021</v>
      </c>
      <c r="E65" s="5" t="s">
        <v>2464</v>
      </c>
      <c r="F65" s="44" t="str">
        <f t="shared" si="1"/>
        <v>Item_Desc_23300021</v>
      </c>
      <c r="G65" s="5" t="s">
        <v>2594</v>
      </c>
      <c r="H65" s="5">
        <v>3</v>
      </c>
      <c r="I65" s="5">
        <v>33</v>
      </c>
      <c r="J65" s="5">
        <v>0</v>
      </c>
      <c r="K65" s="5">
        <v>1</v>
      </c>
      <c r="L65" s="45">
        <f>_xlfn.XLOOKUP($I65, '#칼럼명세'!$F:$F, '#칼럼명세'!$J:$J)*IF(_xlfn.XLOOKUP($I65, '#칼럼명세'!$F:$F, '#칼럼명세'!$K:$K)="X", 1, _xlfn.XLOOKUP($K65, '#무게관련'!$N:$N, '#무게관련'!$O:$O))*100</f>
        <v>0</v>
      </c>
      <c r="M65" s="46" t="s">
        <v>336</v>
      </c>
      <c r="N65" s="46" t="s">
        <v>336</v>
      </c>
      <c r="O65" s="46" t="s">
        <v>336</v>
      </c>
      <c r="P65" s="46" t="s">
        <v>336</v>
      </c>
      <c r="Q65" s="5">
        <v>0</v>
      </c>
      <c r="R65" s="5">
        <v>0</v>
      </c>
      <c r="S65" s="5">
        <v>1401</v>
      </c>
      <c r="T65" s="5">
        <v>0</v>
      </c>
      <c r="U65" s="5">
        <v>1</v>
      </c>
      <c r="V65" s="5">
        <v>0</v>
      </c>
      <c r="W65" s="5">
        <v>0</v>
      </c>
      <c r="X65" s="66">
        <v>1000</v>
      </c>
      <c r="Y65" s="66">
        <v>10000</v>
      </c>
      <c r="Z65" s="5">
        <v>0</v>
      </c>
      <c r="AA65" s="5">
        <v>0</v>
      </c>
      <c r="AB65" s="5">
        <v>1</v>
      </c>
      <c r="AC65" s="5">
        <v>0</v>
      </c>
      <c r="AD65" s="5">
        <v>0</v>
      </c>
      <c r="AE65" s="5">
        <v>30100</v>
      </c>
      <c r="AF65" s="5">
        <v>8</v>
      </c>
      <c r="AG65" s="5">
        <v>0</v>
      </c>
      <c r="AH65" s="5" t="s">
        <v>2782</v>
      </c>
      <c r="AI65" s="5" t="s">
        <v>235</v>
      </c>
      <c r="AJ65" s="5" t="s">
        <v>983</v>
      </c>
      <c r="AK65" s="45">
        <f t="shared" si="2"/>
        <v>15</v>
      </c>
      <c r="AL65" s="47">
        <f>_xlfn.XLOOKUP(I65,'#칼럼명세'!F:F,'#칼럼명세'!I:I)</f>
        <v>1302</v>
      </c>
      <c r="AM65" s="44" t="str">
        <f t="shared" si="3"/>
        <v>Item_Name_23300021</v>
      </c>
      <c r="AN65" s="5" t="s">
        <v>2605</v>
      </c>
      <c r="AO65" s="44" t="str">
        <f t="shared" si="4"/>
        <v>Item_Desc_23300021</v>
      </c>
      <c r="AP65" s="5" t="s">
        <v>3014</v>
      </c>
      <c r="AQ65" s="44">
        <f>_xlfn.XLOOKUP(I65,표1[아이템 타입],표1[삭제여부])</f>
        <v>1</v>
      </c>
      <c r="AR65" s="63">
        <f>_xlfn.XLOOKUP(I65,'#칼럼명세'!F:F,'#칼럼명세'!H:H)</f>
        <v>1</v>
      </c>
      <c r="AS65" s="4">
        <v>1</v>
      </c>
      <c r="AT65" s="4"/>
      <c r="AU65" s="4"/>
      <c r="AV65" s="4"/>
      <c r="AW65" s="63"/>
      <c r="AX65" s="63"/>
      <c r="AY65" s="63"/>
      <c r="AZ65" s="63"/>
      <c r="BA65" s="63"/>
    </row>
    <row r="66" spans="2:53" x14ac:dyDescent="0.3">
      <c r="B66" s="4">
        <v>23300022</v>
      </c>
      <c r="C66" s="4" t="str">
        <f t="shared" si="7"/>
        <v>022</v>
      </c>
      <c r="D66" s="44" t="str">
        <f t="shared" si="0"/>
        <v>Item_Name_23300022</v>
      </c>
      <c r="E66" s="5" t="s">
        <v>2465</v>
      </c>
      <c r="F66" s="44" t="str">
        <f t="shared" si="1"/>
        <v>Item_Desc_23300022</v>
      </c>
      <c r="G66" s="5" t="s">
        <v>2594</v>
      </c>
      <c r="H66" s="5">
        <v>3</v>
      </c>
      <c r="I66" s="5">
        <v>33</v>
      </c>
      <c r="J66" s="5">
        <v>0</v>
      </c>
      <c r="K66" s="5">
        <v>1</v>
      </c>
      <c r="L66" s="45">
        <f>_xlfn.XLOOKUP($I66, '#칼럼명세'!$F:$F, '#칼럼명세'!$J:$J)*IF(_xlfn.XLOOKUP($I66, '#칼럼명세'!$F:$F, '#칼럼명세'!$K:$K)="X", 1, _xlfn.XLOOKUP($K66, '#무게관련'!$N:$N, '#무게관련'!$O:$O))*100</f>
        <v>0</v>
      </c>
      <c r="M66" s="46" t="s">
        <v>336</v>
      </c>
      <c r="N66" s="46" t="s">
        <v>336</v>
      </c>
      <c r="O66" s="46" t="s">
        <v>336</v>
      </c>
      <c r="P66" s="46" t="s">
        <v>336</v>
      </c>
      <c r="Q66" s="5">
        <v>0</v>
      </c>
      <c r="R66" s="5">
        <v>0</v>
      </c>
      <c r="S66" s="5">
        <v>1403</v>
      </c>
      <c r="T66" s="5">
        <v>0</v>
      </c>
      <c r="U66" s="5">
        <v>1</v>
      </c>
      <c r="V66" s="5">
        <v>0</v>
      </c>
      <c r="W66" s="5">
        <v>0</v>
      </c>
      <c r="X66" s="66">
        <v>1000</v>
      </c>
      <c r="Y66" s="66">
        <v>10000</v>
      </c>
      <c r="Z66" s="5">
        <v>0</v>
      </c>
      <c r="AA66" s="5">
        <v>0</v>
      </c>
      <c r="AB66" s="5">
        <v>1</v>
      </c>
      <c r="AC66" s="5">
        <v>0</v>
      </c>
      <c r="AD66" s="5">
        <v>0</v>
      </c>
      <c r="AE66" s="5">
        <v>30100</v>
      </c>
      <c r="AF66" s="5">
        <v>8</v>
      </c>
      <c r="AG66" s="5">
        <v>0</v>
      </c>
      <c r="AH66" s="5" t="s">
        <v>2783</v>
      </c>
      <c r="AI66" s="5" t="s">
        <v>235</v>
      </c>
      <c r="AJ66" s="5" t="s">
        <v>983</v>
      </c>
      <c r="AK66" s="45">
        <f t="shared" si="2"/>
        <v>15</v>
      </c>
      <c r="AL66" s="47">
        <f>_xlfn.XLOOKUP(I66,'#칼럼명세'!F:F,'#칼럼명세'!I:I)</f>
        <v>1302</v>
      </c>
      <c r="AM66" s="44" t="str">
        <f t="shared" si="3"/>
        <v>Item_Name_23300022</v>
      </c>
      <c r="AN66" s="5" t="s">
        <v>2606</v>
      </c>
      <c r="AO66" s="44" t="str">
        <f t="shared" si="4"/>
        <v>Item_Desc_23300022</v>
      </c>
      <c r="AP66" s="5" t="s">
        <v>3015</v>
      </c>
      <c r="AQ66" s="44">
        <f>_xlfn.XLOOKUP(I66,표1[아이템 타입],표1[삭제여부])</f>
        <v>1</v>
      </c>
      <c r="AR66" s="63">
        <f>_xlfn.XLOOKUP(I66,'#칼럼명세'!F:F,'#칼럼명세'!H:H)</f>
        <v>1</v>
      </c>
      <c r="AS66" s="4">
        <v>1</v>
      </c>
      <c r="AT66" s="4"/>
      <c r="AU66" s="4"/>
      <c r="AV66" s="4"/>
      <c r="AW66" s="63"/>
      <c r="AX66" s="63"/>
      <c r="AY66" s="63"/>
      <c r="AZ66" s="63"/>
      <c r="BA66" s="63"/>
    </row>
    <row r="67" spans="2:53" x14ac:dyDescent="0.3">
      <c r="B67" s="4">
        <v>23300023</v>
      </c>
      <c r="C67" s="4" t="str">
        <f t="shared" si="7"/>
        <v>023</v>
      </c>
      <c r="D67" s="44" t="str">
        <f t="shared" si="0"/>
        <v>Item_Name_23300023</v>
      </c>
      <c r="E67" s="5" t="s">
        <v>2466</v>
      </c>
      <c r="F67" s="44" t="str">
        <f t="shared" si="1"/>
        <v>Item_Desc_23300023</v>
      </c>
      <c r="G67" s="5" t="s">
        <v>2594</v>
      </c>
      <c r="H67" s="5">
        <v>3</v>
      </c>
      <c r="I67" s="5">
        <v>33</v>
      </c>
      <c r="J67" s="5">
        <v>0</v>
      </c>
      <c r="K67" s="5">
        <v>1</v>
      </c>
      <c r="L67" s="45">
        <f>_xlfn.XLOOKUP($I67, '#칼럼명세'!$F:$F, '#칼럼명세'!$J:$J)*IF(_xlfn.XLOOKUP($I67, '#칼럼명세'!$F:$F, '#칼럼명세'!$K:$K)="X", 1, _xlfn.XLOOKUP($K67, '#무게관련'!$N:$N, '#무게관련'!$O:$O))*100</f>
        <v>0</v>
      </c>
      <c r="M67" s="46" t="s">
        <v>336</v>
      </c>
      <c r="N67" s="46" t="s">
        <v>336</v>
      </c>
      <c r="O67" s="46" t="s">
        <v>336</v>
      </c>
      <c r="P67" s="46" t="s">
        <v>336</v>
      </c>
      <c r="Q67" s="5">
        <v>0</v>
      </c>
      <c r="R67" s="5">
        <v>0</v>
      </c>
      <c r="S67" s="5">
        <v>5011</v>
      </c>
      <c r="T67" s="5">
        <v>0</v>
      </c>
      <c r="U67" s="5">
        <v>1</v>
      </c>
      <c r="V67" s="5">
        <v>0</v>
      </c>
      <c r="W67" s="5">
        <v>0</v>
      </c>
      <c r="X67" s="66">
        <v>1000</v>
      </c>
      <c r="Y67" s="66">
        <v>10000</v>
      </c>
      <c r="Z67" s="5">
        <v>0</v>
      </c>
      <c r="AA67" s="5">
        <v>0</v>
      </c>
      <c r="AB67" s="5">
        <v>1</v>
      </c>
      <c r="AC67" s="5">
        <v>0</v>
      </c>
      <c r="AD67" s="5">
        <v>0</v>
      </c>
      <c r="AE67" s="5">
        <v>30100</v>
      </c>
      <c r="AF67" s="5">
        <v>8</v>
      </c>
      <c r="AG67" s="5">
        <v>0</v>
      </c>
      <c r="AH67" s="5" t="s">
        <v>2784</v>
      </c>
      <c r="AI67" s="5" t="s">
        <v>235</v>
      </c>
      <c r="AJ67" s="5" t="s">
        <v>983</v>
      </c>
      <c r="AK67" s="45">
        <f t="shared" si="2"/>
        <v>15</v>
      </c>
      <c r="AL67" s="47">
        <f>_xlfn.XLOOKUP(I67,'#칼럼명세'!F:F,'#칼럼명세'!I:I)</f>
        <v>1302</v>
      </c>
      <c r="AM67" s="44" t="str">
        <f t="shared" si="3"/>
        <v>Item_Name_23300023</v>
      </c>
      <c r="AN67" s="5" t="s">
        <v>2607</v>
      </c>
      <c r="AO67" s="44" t="str">
        <f t="shared" si="4"/>
        <v>Item_Desc_23300023</v>
      </c>
      <c r="AP67" s="5" t="s">
        <v>3016</v>
      </c>
      <c r="AQ67" s="44">
        <f>_xlfn.XLOOKUP(I67,표1[아이템 타입],표1[삭제여부])</f>
        <v>1</v>
      </c>
      <c r="AR67" s="63">
        <f>_xlfn.XLOOKUP(I67,'#칼럼명세'!F:F,'#칼럼명세'!H:H)</f>
        <v>1</v>
      </c>
      <c r="AS67" s="4">
        <v>1</v>
      </c>
      <c r="AT67" s="4"/>
      <c r="AU67" s="4"/>
      <c r="AV67" s="4"/>
      <c r="AW67" s="63"/>
      <c r="AX67" s="63"/>
      <c r="AY67" s="63"/>
      <c r="AZ67" s="63"/>
      <c r="BA67" s="63"/>
    </row>
    <row r="68" spans="2:53" x14ac:dyDescent="0.3">
      <c r="B68" s="4">
        <v>23300024</v>
      </c>
      <c r="C68" s="4" t="str">
        <f t="shared" si="7"/>
        <v>024</v>
      </c>
      <c r="D68" s="44" t="str">
        <f t="shared" si="0"/>
        <v>Item_Name_23300024</v>
      </c>
      <c r="E68" s="5" t="s">
        <v>2467</v>
      </c>
      <c r="F68" s="44" t="str">
        <f t="shared" si="1"/>
        <v>Item_Desc_23300024</v>
      </c>
      <c r="G68" s="5" t="s">
        <v>2594</v>
      </c>
      <c r="H68" s="5">
        <v>3</v>
      </c>
      <c r="I68" s="5">
        <v>33</v>
      </c>
      <c r="J68" s="5">
        <v>0</v>
      </c>
      <c r="K68" s="5">
        <v>1</v>
      </c>
      <c r="L68" s="45">
        <f>_xlfn.XLOOKUP($I68, '#칼럼명세'!$F:$F, '#칼럼명세'!$J:$J)*IF(_xlfn.XLOOKUP($I68, '#칼럼명세'!$F:$F, '#칼럼명세'!$K:$K)="X", 1, _xlfn.XLOOKUP($K68, '#무게관련'!$N:$N, '#무게관련'!$O:$O))*100</f>
        <v>0</v>
      </c>
      <c r="M68" s="46" t="s">
        <v>336</v>
      </c>
      <c r="N68" s="46" t="s">
        <v>336</v>
      </c>
      <c r="O68" s="46" t="s">
        <v>336</v>
      </c>
      <c r="P68" s="46" t="s">
        <v>336</v>
      </c>
      <c r="Q68" s="5">
        <v>0</v>
      </c>
      <c r="R68" s="5">
        <v>0</v>
      </c>
      <c r="S68" s="5">
        <v>5012</v>
      </c>
      <c r="T68" s="5">
        <v>0</v>
      </c>
      <c r="U68" s="5">
        <v>1</v>
      </c>
      <c r="V68" s="5">
        <v>0</v>
      </c>
      <c r="W68" s="5">
        <v>0</v>
      </c>
      <c r="X68" s="66">
        <v>1000</v>
      </c>
      <c r="Y68" s="66">
        <v>10000</v>
      </c>
      <c r="Z68" s="5">
        <v>0</v>
      </c>
      <c r="AA68" s="5">
        <v>0</v>
      </c>
      <c r="AB68" s="5">
        <v>1</v>
      </c>
      <c r="AC68" s="5">
        <v>0</v>
      </c>
      <c r="AD68" s="5">
        <v>0</v>
      </c>
      <c r="AE68" s="5">
        <v>30100</v>
      </c>
      <c r="AF68" s="5">
        <v>8</v>
      </c>
      <c r="AG68" s="5">
        <v>0</v>
      </c>
      <c r="AH68" s="5" t="s">
        <v>2785</v>
      </c>
      <c r="AI68" s="5" t="s">
        <v>235</v>
      </c>
      <c r="AJ68" s="5" t="s">
        <v>983</v>
      </c>
      <c r="AK68" s="45">
        <f t="shared" si="2"/>
        <v>15</v>
      </c>
      <c r="AL68" s="47">
        <f>_xlfn.XLOOKUP(I68,'#칼럼명세'!F:F,'#칼럼명세'!I:I)</f>
        <v>1302</v>
      </c>
      <c r="AM68" s="44" t="str">
        <f t="shared" si="3"/>
        <v>Item_Name_23300024</v>
      </c>
      <c r="AN68" s="5" t="s">
        <v>2608</v>
      </c>
      <c r="AO68" s="44" t="str">
        <f t="shared" si="4"/>
        <v>Item_Desc_23300024</v>
      </c>
      <c r="AP68" s="5" t="s">
        <v>3017</v>
      </c>
      <c r="AQ68" s="44">
        <f>_xlfn.XLOOKUP(I68,표1[아이템 타입],표1[삭제여부])</f>
        <v>1</v>
      </c>
      <c r="AR68" s="63">
        <f>_xlfn.XLOOKUP(I68,'#칼럼명세'!F:F,'#칼럼명세'!H:H)</f>
        <v>1</v>
      </c>
      <c r="AS68" s="4">
        <v>1</v>
      </c>
      <c r="AT68" s="4"/>
      <c r="AU68" s="4"/>
      <c r="AV68" s="4"/>
      <c r="AW68" s="63"/>
      <c r="AX68" s="63"/>
      <c r="AY68" s="63"/>
      <c r="AZ68" s="63"/>
      <c r="BA68" s="63"/>
    </row>
    <row r="69" spans="2:53" x14ac:dyDescent="0.3">
      <c r="B69" s="4">
        <v>23300025</v>
      </c>
      <c r="C69" s="4" t="str">
        <f t="shared" si="7"/>
        <v>025</v>
      </c>
      <c r="D69" s="44" t="str">
        <f t="shared" ref="D69:D132" si="10">"Item_Name_"&amp;B69</f>
        <v>Item_Name_23300025</v>
      </c>
      <c r="E69" s="5" t="s">
        <v>2468</v>
      </c>
      <c r="F69" s="44" t="str">
        <f t="shared" ref="F69:F132" si="11">"Item_Desc_"&amp;B69</f>
        <v>Item_Desc_23300025</v>
      </c>
      <c r="G69" s="5" t="s">
        <v>2594</v>
      </c>
      <c r="H69" s="5">
        <v>3</v>
      </c>
      <c r="I69" s="5">
        <v>33</v>
      </c>
      <c r="J69" s="5">
        <v>0</v>
      </c>
      <c r="K69" s="5">
        <v>1</v>
      </c>
      <c r="L69" s="45">
        <f>_xlfn.XLOOKUP($I69, '#칼럼명세'!$F:$F, '#칼럼명세'!$J:$J)*IF(_xlfn.XLOOKUP($I69, '#칼럼명세'!$F:$F, '#칼럼명세'!$K:$K)="X", 1, _xlfn.XLOOKUP($K69, '#무게관련'!$N:$N, '#무게관련'!$O:$O))*100</f>
        <v>0</v>
      </c>
      <c r="M69" s="46" t="s">
        <v>336</v>
      </c>
      <c r="N69" s="46" t="s">
        <v>336</v>
      </c>
      <c r="O69" s="46" t="s">
        <v>336</v>
      </c>
      <c r="P69" s="46" t="s">
        <v>336</v>
      </c>
      <c r="Q69" s="5">
        <v>0</v>
      </c>
      <c r="R69" s="5">
        <v>0</v>
      </c>
      <c r="S69" s="5">
        <v>5042</v>
      </c>
      <c r="T69" s="5">
        <v>0</v>
      </c>
      <c r="U69" s="5">
        <v>1</v>
      </c>
      <c r="V69" s="5">
        <v>0</v>
      </c>
      <c r="W69" s="5">
        <v>0</v>
      </c>
      <c r="X69" s="66">
        <v>1000</v>
      </c>
      <c r="Y69" s="66">
        <v>10000</v>
      </c>
      <c r="Z69" s="5">
        <v>0</v>
      </c>
      <c r="AA69" s="5">
        <v>0</v>
      </c>
      <c r="AB69" s="5">
        <v>1</v>
      </c>
      <c r="AC69" s="5">
        <v>0</v>
      </c>
      <c r="AD69" s="5">
        <v>0</v>
      </c>
      <c r="AE69" s="5">
        <v>30100</v>
      </c>
      <c r="AF69" s="5">
        <v>8</v>
      </c>
      <c r="AG69" s="5">
        <v>0</v>
      </c>
      <c r="AH69" s="5" t="s">
        <v>2786</v>
      </c>
      <c r="AI69" s="5" t="s">
        <v>235</v>
      </c>
      <c r="AJ69" s="5" t="s">
        <v>983</v>
      </c>
      <c r="AK69" s="45">
        <f t="shared" ref="AK69:AK132" si="12">IF($M69="X", 0, M$3)+IF($N69="X", 0, N$3)+IF($O69="X", 0, O$3)+IF($P69="X", 0, P$3)</f>
        <v>15</v>
      </c>
      <c r="AL69" s="47">
        <f>_xlfn.XLOOKUP(I69,'#칼럼명세'!F:F,'#칼럼명세'!I:I)</f>
        <v>1302</v>
      </c>
      <c r="AM69" s="44" t="str">
        <f t="shared" ref="AM69:AM132" si="13">"Item_Name_"&amp;B69</f>
        <v>Item_Name_23300025</v>
      </c>
      <c r="AN69" s="5" t="s">
        <v>2609</v>
      </c>
      <c r="AO69" s="44" t="str">
        <f t="shared" ref="AO69:AO132" si="14">"Item_Desc_"&amp;B69</f>
        <v>Item_Desc_23300025</v>
      </c>
      <c r="AP69" s="5" t="s">
        <v>3018</v>
      </c>
      <c r="AQ69" s="44">
        <f>_xlfn.XLOOKUP(I69,표1[아이템 타입],표1[삭제여부])</f>
        <v>1</v>
      </c>
      <c r="AR69" s="63">
        <f>_xlfn.XLOOKUP(I69,'#칼럼명세'!F:F,'#칼럼명세'!H:H)</f>
        <v>1</v>
      </c>
      <c r="AS69" s="4">
        <v>1</v>
      </c>
      <c r="AT69" s="4"/>
      <c r="AU69" s="4"/>
      <c r="AV69" s="4"/>
      <c r="AW69" s="63"/>
      <c r="AX69" s="63"/>
      <c r="AY69" s="63"/>
      <c r="AZ69" s="63"/>
      <c r="BA69" s="63"/>
    </row>
    <row r="70" spans="2:53" x14ac:dyDescent="0.3">
      <c r="B70" s="4">
        <v>23300026</v>
      </c>
      <c r="C70" s="4" t="str">
        <f t="shared" ref="C70:C133" si="15">RIGHT(B70,3)</f>
        <v>026</v>
      </c>
      <c r="D70" s="44" t="str">
        <f t="shared" si="10"/>
        <v>Item_Name_23300026</v>
      </c>
      <c r="E70" s="5" t="s">
        <v>2469</v>
      </c>
      <c r="F70" s="44" t="str">
        <f t="shared" si="11"/>
        <v>Item_Desc_23300026</v>
      </c>
      <c r="G70" s="5" t="s">
        <v>2594</v>
      </c>
      <c r="H70" s="5">
        <v>3</v>
      </c>
      <c r="I70" s="5">
        <v>33</v>
      </c>
      <c r="J70" s="5">
        <v>0</v>
      </c>
      <c r="K70" s="5">
        <v>1</v>
      </c>
      <c r="L70" s="45">
        <f>_xlfn.XLOOKUP($I70, '#칼럼명세'!$F:$F, '#칼럼명세'!$J:$J)*IF(_xlfn.XLOOKUP($I70, '#칼럼명세'!$F:$F, '#칼럼명세'!$K:$K)="X", 1, _xlfn.XLOOKUP($K70, '#무게관련'!$N:$N, '#무게관련'!$O:$O))*100</f>
        <v>0</v>
      </c>
      <c r="M70" s="46" t="s">
        <v>336</v>
      </c>
      <c r="N70" s="46" t="s">
        <v>336</v>
      </c>
      <c r="O70" s="46" t="s">
        <v>336</v>
      </c>
      <c r="P70" s="46" t="s">
        <v>336</v>
      </c>
      <c r="Q70" s="5">
        <v>0</v>
      </c>
      <c r="R70" s="5">
        <v>0</v>
      </c>
      <c r="S70" s="5">
        <v>5043</v>
      </c>
      <c r="T70" s="5">
        <v>0</v>
      </c>
      <c r="U70" s="5">
        <v>1</v>
      </c>
      <c r="V70" s="5">
        <v>0</v>
      </c>
      <c r="W70" s="5">
        <v>0</v>
      </c>
      <c r="X70" s="66">
        <v>1000</v>
      </c>
      <c r="Y70" s="66">
        <v>10000</v>
      </c>
      <c r="Z70" s="5">
        <v>0</v>
      </c>
      <c r="AA70" s="5">
        <v>0</v>
      </c>
      <c r="AB70" s="5">
        <v>1</v>
      </c>
      <c r="AC70" s="5">
        <v>0</v>
      </c>
      <c r="AD70" s="5">
        <v>0</v>
      </c>
      <c r="AE70" s="5">
        <v>30100</v>
      </c>
      <c r="AF70" s="5">
        <v>8</v>
      </c>
      <c r="AG70" s="5">
        <v>0</v>
      </c>
      <c r="AH70" s="5" t="s">
        <v>2787</v>
      </c>
      <c r="AI70" s="5" t="s">
        <v>235</v>
      </c>
      <c r="AJ70" s="5" t="s">
        <v>983</v>
      </c>
      <c r="AK70" s="45">
        <f t="shared" si="12"/>
        <v>15</v>
      </c>
      <c r="AL70" s="47">
        <f>_xlfn.XLOOKUP(I70,'#칼럼명세'!F:F,'#칼럼명세'!I:I)</f>
        <v>1302</v>
      </c>
      <c r="AM70" s="44" t="str">
        <f t="shared" si="13"/>
        <v>Item_Name_23300026</v>
      </c>
      <c r="AN70" s="5" t="s">
        <v>2842</v>
      </c>
      <c r="AO70" s="44" t="str">
        <f t="shared" si="14"/>
        <v>Item_Desc_23300026</v>
      </c>
      <c r="AP70" s="5" t="s">
        <v>3019</v>
      </c>
      <c r="AQ70" s="44">
        <f>_xlfn.XLOOKUP(I70,표1[아이템 타입],표1[삭제여부])</f>
        <v>1</v>
      </c>
      <c r="AR70" s="63">
        <f>_xlfn.XLOOKUP(I70,'#칼럼명세'!F:F,'#칼럼명세'!H:H)</f>
        <v>1</v>
      </c>
      <c r="AS70" s="4">
        <v>1</v>
      </c>
      <c r="AT70" s="4"/>
      <c r="AU70" s="4"/>
      <c r="AV70" s="4"/>
      <c r="AW70" s="63"/>
      <c r="AX70" s="63"/>
      <c r="AY70" s="63"/>
      <c r="AZ70" s="63"/>
      <c r="BA70" s="63"/>
    </row>
    <row r="71" spans="2:53" x14ac:dyDescent="0.3">
      <c r="B71" s="4">
        <v>23300027</v>
      </c>
      <c r="C71" s="4" t="str">
        <f t="shared" si="15"/>
        <v>027</v>
      </c>
      <c r="D71" s="44" t="str">
        <f t="shared" si="10"/>
        <v>Item_Name_23300027</v>
      </c>
      <c r="E71" s="5" t="s">
        <v>2470</v>
      </c>
      <c r="F71" s="44" t="str">
        <f t="shared" si="11"/>
        <v>Item_Desc_23300027</v>
      </c>
      <c r="G71" s="5" t="s">
        <v>2594</v>
      </c>
      <c r="H71" s="5">
        <v>3</v>
      </c>
      <c r="I71" s="5">
        <v>33</v>
      </c>
      <c r="J71" s="5">
        <v>0</v>
      </c>
      <c r="K71" s="5">
        <v>1</v>
      </c>
      <c r="L71" s="45">
        <f>_xlfn.XLOOKUP($I71, '#칼럼명세'!$F:$F, '#칼럼명세'!$J:$J)*IF(_xlfn.XLOOKUP($I71, '#칼럼명세'!$F:$F, '#칼럼명세'!$K:$K)="X", 1, _xlfn.XLOOKUP($K71, '#무게관련'!$N:$N, '#무게관련'!$O:$O))*100</f>
        <v>0</v>
      </c>
      <c r="M71" s="46" t="s">
        <v>336</v>
      </c>
      <c r="N71" s="46" t="s">
        <v>336</v>
      </c>
      <c r="O71" s="46" t="s">
        <v>336</v>
      </c>
      <c r="P71" s="46" t="s">
        <v>336</v>
      </c>
      <c r="Q71" s="5">
        <v>0</v>
      </c>
      <c r="R71" s="5">
        <v>0</v>
      </c>
      <c r="S71" s="5">
        <v>5030</v>
      </c>
      <c r="T71" s="5">
        <v>0</v>
      </c>
      <c r="U71" s="5">
        <v>1</v>
      </c>
      <c r="V71" s="5">
        <v>0</v>
      </c>
      <c r="W71" s="5">
        <v>0</v>
      </c>
      <c r="X71" s="66">
        <v>1000</v>
      </c>
      <c r="Y71" s="66">
        <v>10000</v>
      </c>
      <c r="Z71" s="5">
        <v>0</v>
      </c>
      <c r="AA71" s="5">
        <v>0</v>
      </c>
      <c r="AB71" s="5">
        <v>1</v>
      </c>
      <c r="AC71" s="5">
        <v>0</v>
      </c>
      <c r="AD71" s="5">
        <v>0</v>
      </c>
      <c r="AE71" s="5">
        <v>30100</v>
      </c>
      <c r="AF71" s="5">
        <v>8</v>
      </c>
      <c r="AG71" s="5">
        <v>0</v>
      </c>
      <c r="AH71" s="5" t="s">
        <v>2788</v>
      </c>
      <c r="AI71" s="5" t="s">
        <v>235</v>
      </c>
      <c r="AJ71" s="5" t="s">
        <v>983</v>
      </c>
      <c r="AK71" s="45">
        <f t="shared" si="12"/>
        <v>15</v>
      </c>
      <c r="AL71" s="47">
        <f>_xlfn.XLOOKUP(I71,'#칼럼명세'!F:F,'#칼럼명세'!I:I)</f>
        <v>1302</v>
      </c>
      <c r="AM71" s="44" t="str">
        <f t="shared" si="13"/>
        <v>Item_Name_23300027</v>
      </c>
      <c r="AN71" s="5" t="s">
        <v>2843</v>
      </c>
      <c r="AO71" s="44" t="str">
        <f t="shared" si="14"/>
        <v>Item_Desc_23300027</v>
      </c>
      <c r="AP71" s="5" t="s">
        <v>3020</v>
      </c>
      <c r="AQ71" s="44">
        <f>_xlfn.XLOOKUP(I71,표1[아이템 타입],표1[삭제여부])</f>
        <v>1</v>
      </c>
      <c r="AR71" s="63">
        <f>_xlfn.XLOOKUP(I71,'#칼럼명세'!F:F,'#칼럼명세'!H:H)</f>
        <v>1</v>
      </c>
      <c r="AS71" s="4">
        <v>1</v>
      </c>
      <c r="AT71" s="4"/>
      <c r="AU71" s="4"/>
      <c r="AV71" s="4"/>
      <c r="AW71" s="63"/>
      <c r="AX71" s="63"/>
      <c r="AY71" s="63"/>
      <c r="AZ71" s="63"/>
      <c r="BA71" s="63"/>
    </row>
    <row r="72" spans="2:53" x14ac:dyDescent="0.3">
      <c r="B72" s="4">
        <v>23300028</v>
      </c>
      <c r="C72" s="4" t="str">
        <f t="shared" si="15"/>
        <v>028</v>
      </c>
      <c r="D72" s="44" t="str">
        <f t="shared" si="10"/>
        <v>Item_Name_23300028</v>
      </c>
      <c r="E72" s="5" t="s">
        <v>2471</v>
      </c>
      <c r="F72" s="44" t="str">
        <f t="shared" si="11"/>
        <v>Item_Desc_23300028</v>
      </c>
      <c r="G72" s="5" t="s">
        <v>2594</v>
      </c>
      <c r="H72" s="5">
        <v>3</v>
      </c>
      <c r="I72" s="5">
        <v>33</v>
      </c>
      <c r="J72" s="5">
        <v>0</v>
      </c>
      <c r="K72" s="5">
        <v>1</v>
      </c>
      <c r="L72" s="45">
        <f>_xlfn.XLOOKUP($I72, '#칼럼명세'!$F:$F, '#칼럼명세'!$J:$J)*IF(_xlfn.XLOOKUP($I72, '#칼럼명세'!$F:$F, '#칼럼명세'!$K:$K)="X", 1, _xlfn.XLOOKUP($K72, '#무게관련'!$N:$N, '#무게관련'!$O:$O))*100</f>
        <v>0</v>
      </c>
      <c r="M72" s="46" t="s">
        <v>336</v>
      </c>
      <c r="N72" s="46" t="s">
        <v>336</v>
      </c>
      <c r="O72" s="46" t="s">
        <v>336</v>
      </c>
      <c r="P72" s="46" t="s">
        <v>336</v>
      </c>
      <c r="Q72" s="5">
        <v>0</v>
      </c>
      <c r="R72" s="5">
        <v>0</v>
      </c>
      <c r="S72" s="5">
        <v>5031</v>
      </c>
      <c r="T72" s="5">
        <v>0</v>
      </c>
      <c r="U72" s="5">
        <v>1</v>
      </c>
      <c r="V72" s="5">
        <v>0</v>
      </c>
      <c r="W72" s="5">
        <v>0</v>
      </c>
      <c r="X72" s="66">
        <v>1000</v>
      </c>
      <c r="Y72" s="66">
        <v>10000</v>
      </c>
      <c r="Z72" s="5">
        <v>0</v>
      </c>
      <c r="AA72" s="5">
        <v>0</v>
      </c>
      <c r="AB72" s="5">
        <v>1</v>
      </c>
      <c r="AC72" s="5">
        <v>0</v>
      </c>
      <c r="AD72" s="5">
        <v>0</v>
      </c>
      <c r="AE72" s="5">
        <v>30100</v>
      </c>
      <c r="AF72" s="5">
        <v>8</v>
      </c>
      <c r="AG72" s="5">
        <v>0</v>
      </c>
      <c r="AH72" s="5" t="s">
        <v>2789</v>
      </c>
      <c r="AI72" s="5" t="s">
        <v>235</v>
      </c>
      <c r="AJ72" s="5" t="s">
        <v>983</v>
      </c>
      <c r="AK72" s="45">
        <f t="shared" si="12"/>
        <v>15</v>
      </c>
      <c r="AL72" s="47">
        <f>_xlfn.XLOOKUP(I72,'#칼럼명세'!F:F,'#칼럼명세'!I:I)</f>
        <v>1302</v>
      </c>
      <c r="AM72" s="44" t="str">
        <f t="shared" si="13"/>
        <v>Item_Name_23300028</v>
      </c>
      <c r="AN72" s="5" t="s">
        <v>2844</v>
      </c>
      <c r="AO72" s="44" t="str">
        <f t="shared" si="14"/>
        <v>Item_Desc_23300028</v>
      </c>
      <c r="AP72" s="5" t="s">
        <v>3021</v>
      </c>
      <c r="AQ72" s="44">
        <f>_xlfn.XLOOKUP(I72,표1[아이템 타입],표1[삭제여부])</f>
        <v>1</v>
      </c>
      <c r="AR72" s="63">
        <f>_xlfn.XLOOKUP(I72,'#칼럼명세'!F:F,'#칼럼명세'!H:H)</f>
        <v>1</v>
      </c>
      <c r="AS72" s="4">
        <v>1</v>
      </c>
      <c r="AT72" s="4"/>
      <c r="AU72" s="4"/>
      <c r="AV72" s="4"/>
      <c r="AW72" s="63"/>
      <c r="AX72" s="63"/>
      <c r="AY72" s="63"/>
      <c r="AZ72" s="63"/>
      <c r="BA72" s="63"/>
    </row>
    <row r="73" spans="2:53" x14ac:dyDescent="0.3">
      <c r="B73" s="4">
        <v>23300029</v>
      </c>
      <c r="C73" s="4" t="str">
        <f t="shared" si="15"/>
        <v>029</v>
      </c>
      <c r="D73" s="44" t="str">
        <f t="shared" si="10"/>
        <v>Item_Name_23300029</v>
      </c>
      <c r="E73" s="5" t="s">
        <v>2472</v>
      </c>
      <c r="F73" s="44" t="str">
        <f t="shared" si="11"/>
        <v>Item_Desc_23300029</v>
      </c>
      <c r="G73" s="5" t="s">
        <v>2594</v>
      </c>
      <c r="H73" s="5">
        <v>3</v>
      </c>
      <c r="I73" s="5">
        <v>33</v>
      </c>
      <c r="J73" s="5">
        <v>0</v>
      </c>
      <c r="K73" s="5">
        <v>1</v>
      </c>
      <c r="L73" s="45">
        <f>_xlfn.XLOOKUP($I73, '#칼럼명세'!$F:$F, '#칼럼명세'!$J:$J)*IF(_xlfn.XLOOKUP($I73, '#칼럼명세'!$F:$F, '#칼럼명세'!$K:$K)="X", 1, _xlfn.XLOOKUP($K73, '#무게관련'!$N:$N, '#무게관련'!$O:$O))*100</f>
        <v>0</v>
      </c>
      <c r="M73" s="46" t="s">
        <v>336</v>
      </c>
      <c r="N73" s="46" t="s">
        <v>336</v>
      </c>
      <c r="O73" s="46" t="s">
        <v>336</v>
      </c>
      <c r="P73" s="46" t="s">
        <v>336</v>
      </c>
      <c r="Q73" s="5">
        <v>0</v>
      </c>
      <c r="R73" s="5">
        <v>0</v>
      </c>
      <c r="S73" s="5">
        <v>1507</v>
      </c>
      <c r="T73" s="5">
        <v>0</v>
      </c>
      <c r="U73" s="5">
        <v>100</v>
      </c>
      <c r="V73" s="5">
        <v>0</v>
      </c>
      <c r="W73" s="5">
        <v>0</v>
      </c>
      <c r="X73" s="66">
        <v>1000</v>
      </c>
      <c r="Y73" s="66">
        <v>10000</v>
      </c>
      <c r="Z73" s="5">
        <v>0</v>
      </c>
      <c r="AA73" s="5">
        <v>0</v>
      </c>
      <c r="AB73" s="5">
        <v>1</v>
      </c>
      <c r="AC73" s="5">
        <v>0</v>
      </c>
      <c r="AD73" s="5">
        <v>0</v>
      </c>
      <c r="AE73" s="5">
        <v>30100</v>
      </c>
      <c r="AF73" s="5">
        <v>8</v>
      </c>
      <c r="AG73" s="5">
        <v>0</v>
      </c>
      <c r="AH73" s="5" t="s">
        <v>2790</v>
      </c>
      <c r="AI73" s="5" t="s">
        <v>235</v>
      </c>
      <c r="AJ73" s="5" t="s">
        <v>983</v>
      </c>
      <c r="AK73" s="45">
        <f t="shared" si="12"/>
        <v>15</v>
      </c>
      <c r="AL73" s="47">
        <f>_xlfn.XLOOKUP(I73,'#칼럼명세'!F:F,'#칼럼명세'!I:I)</f>
        <v>1302</v>
      </c>
      <c r="AM73" s="44" t="str">
        <f t="shared" si="13"/>
        <v>Item_Name_23300029</v>
      </c>
      <c r="AN73" s="5" t="s">
        <v>2845</v>
      </c>
      <c r="AO73" s="44" t="str">
        <f t="shared" si="14"/>
        <v>Item_Desc_23300029</v>
      </c>
      <c r="AP73" s="5" t="s">
        <v>3136</v>
      </c>
      <c r="AQ73" s="44">
        <f>_xlfn.XLOOKUP(I73,표1[아이템 타입],표1[삭제여부])</f>
        <v>1</v>
      </c>
      <c r="AR73" s="63">
        <f>_xlfn.XLOOKUP(I73,'#칼럼명세'!F:F,'#칼럼명세'!H:H)</f>
        <v>1</v>
      </c>
      <c r="AS73" s="4">
        <v>1</v>
      </c>
      <c r="AT73" s="4"/>
      <c r="AU73" s="4"/>
      <c r="AV73" s="4"/>
      <c r="AW73" s="63"/>
      <c r="AX73" s="63"/>
      <c r="AY73" s="63"/>
      <c r="AZ73" s="63"/>
      <c r="BA73" s="63"/>
    </row>
    <row r="74" spans="2:53" x14ac:dyDescent="0.3">
      <c r="B74" s="4">
        <v>23300030</v>
      </c>
      <c r="C74" s="4" t="str">
        <f t="shared" si="15"/>
        <v>030</v>
      </c>
      <c r="D74" s="44" t="str">
        <f t="shared" si="10"/>
        <v>Item_Name_23300030</v>
      </c>
      <c r="E74" s="5" t="s">
        <v>2473</v>
      </c>
      <c r="F74" s="44" t="str">
        <f t="shared" si="11"/>
        <v>Item_Desc_23300030</v>
      </c>
      <c r="G74" s="5" t="s">
        <v>2594</v>
      </c>
      <c r="H74" s="5">
        <v>3</v>
      </c>
      <c r="I74" s="5">
        <v>33</v>
      </c>
      <c r="J74" s="5">
        <v>0</v>
      </c>
      <c r="K74" s="5">
        <v>1</v>
      </c>
      <c r="L74" s="45">
        <f>_xlfn.XLOOKUP($I74, '#칼럼명세'!$F:$F, '#칼럼명세'!$J:$J)*IF(_xlfn.XLOOKUP($I74, '#칼럼명세'!$F:$F, '#칼럼명세'!$K:$K)="X", 1, _xlfn.XLOOKUP($K74, '#무게관련'!$N:$N, '#무게관련'!$O:$O))*100</f>
        <v>0</v>
      </c>
      <c r="M74" s="46" t="s">
        <v>336</v>
      </c>
      <c r="N74" s="46" t="s">
        <v>336</v>
      </c>
      <c r="O74" s="46" t="s">
        <v>336</v>
      </c>
      <c r="P74" s="46" t="s">
        <v>336</v>
      </c>
      <c r="Q74" s="5">
        <v>0</v>
      </c>
      <c r="R74" s="5">
        <v>0</v>
      </c>
      <c r="S74" s="5">
        <v>1505</v>
      </c>
      <c r="T74" s="5">
        <v>0</v>
      </c>
      <c r="U74" s="5">
        <v>100</v>
      </c>
      <c r="V74" s="5">
        <v>0</v>
      </c>
      <c r="W74" s="5">
        <v>0</v>
      </c>
      <c r="X74" s="66">
        <v>1000</v>
      </c>
      <c r="Y74" s="66">
        <v>10000</v>
      </c>
      <c r="Z74" s="5">
        <v>0</v>
      </c>
      <c r="AA74" s="5">
        <v>0</v>
      </c>
      <c r="AB74" s="5">
        <v>1</v>
      </c>
      <c r="AC74" s="5">
        <v>0</v>
      </c>
      <c r="AD74" s="5">
        <v>0</v>
      </c>
      <c r="AE74" s="5">
        <v>30100</v>
      </c>
      <c r="AF74" s="5">
        <v>8</v>
      </c>
      <c r="AG74" s="5">
        <v>0</v>
      </c>
      <c r="AH74" s="5" t="s">
        <v>2791</v>
      </c>
      <c r="AI74" s="5" t="s">
        <v>235</v>
      </c>
      <c r="AJ74" s="5" t="s">
        <v>983</v>
      </c>
      <c r="AK74" s="45">
        <f t="shared" si="12"/>
        <v>15</v>
      </c>
      <c r="AL74" s="47">
        <f>_xlfn.XLOOKUP(I74,'#칼럼명세'!F:F,'#칼럼명세'!I:I)</f>
        <v>1302</v>
      </c>
      <c r="AM74" s="44" t="str">
        <f t="shared" si="13"/>
        <v>Item_Name_23300030</v>
      </c>
      <c r="AN74" s="5" t="s">
        <v>2846</v>
      </c>
      <c r="AO74" s="44" t="str">
        <f t="shared" si="14"/>
        <v>Item_Desc_23300030</v>
      </c>
      <c r="AP74" s="5" t="s">
        <v>3137</v>
      </c>
      <c r="AQ74" s="44">
        <f>_xlfn.XLOOKUP(I74,표1[아이템 타입],표1[삭제여부])</f>
        <v>1</v>
      </c>
      <c r="AR74" s="63">
        <f>_xlfn.XLOOKUP(I74,'#칼럼명세'!F:F,'#칼럼명세'!H:H)</f>
        <v>1</v>
      </c>
      <c r="AS74" s="4">
        <v>1</v>
      </c>
      <c r="AT74" s="4"/>
      <c r="AU74" s="4"/>
      <c r="AV74" s="4"/>
      <c r="AW74" s="63"/>
      <c r="AX74" s="63"/>
      <c r="AY74" s="63"/>
      <c r="AZ74" s="63"/>
      <c r="BA74" s="63"/>
    </row>
    <row r="75" spans="2:53" x14ac:dyDescent="0.3">
      <c r="B75" s="4">
        <v>23300031</v>
      </c>
      <c r="C75" s="4" t="str">
        <f t="shared" si="15"/>
        <v>031</v>
      </c>
      <c r="D75" s="44" t="str">
        <f t="shared" si="10"/>
        <v>Item_Name_23300031</v>
      </c>
      <c r="E75" s="5" t="s">
        <v>2474</v>
      </c>
      <c r="F75" s="44" t="str">
        <f t="shared" si="11"/>
        <v>Item_Desc_23300031</v>
      </c>
      <c r="G75" s="5" t="s">
        <v>2594</v>
      </c>
      <c r="H75" s="5">
        <v>3</v>
      </c>
      <c r="I75" s="5">
        <v>33</v>
      </c>
      <c r="J75" s="5">
        <v>0</v>
      </c>
      <c r="K75" s="5">
        <v>2</v>
      </c>
      <c r="L75" s="45">
        <f>_xlfn.XLOOKUP($I75, '#칼럼명세'!$F:$F, '#칼럼명세'!$J:$J)*IF(_xlfn.XLOOKUP($I75, '#칼럼명세'!$F:$F, '#칼럼명세'!$K:$K)="X", 1, _xlfn.XLOOKUP($K75, '#무게관련'!$N:$N, '#무게관련'!$O:$O))*100</f>
        <v>0</v>
      </c>
      <c r="M75" s="46" t="s">
        <v>336</v>
      </c>
      <c r="N75" s="46" t="s">
        <v>336</v>
      </c>
      <c r="O75" s="46" t="s">
        <v>336</v>
      </c>
      <c r="P75" s="46" t="s">
        <v>336</v>
      </c>
      <c r="Q75" s="5">
        <v>0</v>
      </c>
      <c r="R75" s="5">
        <v>0</v>
      </c>
      <c r="S75" s="5">
        <v>1203</v>
      </c>
      <c r="T75" s="5">
        <v>0</v>
      </c>
      <c r="U75" s="5">
        <v>2</v>
      </c>
      <c r="V75" s="5">
        <v>0</v>
      </c>
      <c r="W75" s="5">
        <v>0</v>
      </c>
      <c r="X75" s="66">
        <v>1000</v>
      </c>
      <c r="Y75" s="66">
        <v>10000</v>
      </c>
      <c r="Z75" s="5">
        <v>0</v>
      </c>
      <c r="AA75" s="5">
        <v>0</v>
      </c>
      <c r="AB75" s="5">
        <v>1</v>
      </c>
      <c r="AC75" s="5">
        <v>0</v>
      </c>
      <c r="AD75" s="5">
        <v>0</v>
      </c>
      <c r="AE75" s="5">
        <v>30100</v>
      </c>
      <c r="AF75" s="5">
        <v>8</v>
      </c>
      <c r="AG75" s="5">
        <v>0</v>
      </c>
      <c r="AH75" s="5" t="s">
        <v>2690</v>
      </c>
      <c r="AI75" s="5" t="s">
        <v>235</v>
      </c>
      <c r="AJ75" s="5" t="s">
        <v>983</v>
      </c>
      <c r="AK75" s="45">
        <f t="shared" si="12"/>
        <v>15</v>
      </c>
      <c r="AL75" s="47">
        <f>_xlfn.XLOOKUP(I75,'#칼럼명세'!F:F,'#칼럼명세'!I:I)</f>
        <v>1302</v>
      </c>
      <c r="AM75" s="44" t="str">
        <f t="shared" si="13"/>
        <v>Item_Name_23300031</v>
      </c>
      <c r="AN75" s="5" t="s">
        <v>2610</v>
      </c>
      <c r="AO75" s="44" t="str">
        <f t="shared" si="14"/>
        <v>Item_Desc_23300031</v>
      </c>
      <c r="AP75" s="5" t="s">
        <v>3022</v>
      </c>
      <c r="AQ75" s="44">
        <f>_xlfn.XLOOKUP(I75,표1[아이템 타입],표1[삭제여부])</f>
        <v>1</v>
      </c>
      <c r="AR75" s="63">
        <f>_xlfn.XLOOKUP(I75,'#칼럼명세'!F:F,'#칼럼명세'!H:H)</f>
        <v>1</v>
      </c>
      <c r="AS75" s="4">
        <v>1</v>
      </c>
      <c r="AT75" s="4"/>
      <c r="AU75" s="4"/>
      <c r="AV75" s="4"/>
      <c r="AW75" s="63"/>
      <c r="AX75" s="63"/>
      <c r="AY75" s="63"/>
      <c r="AZ75" s="63"/>
      <c r="BA75" s="63"/>
    </row>
    <row r="76" spans="2:53" x14ac:dyDescent="0.3">
      <c r="B76" s="4">
        <v>23300032</v>
      </c>
      <c r="C76" s="4" t="str">
        <f t="shared" si="15"/>
        <v>032</v>
      </c>
      <c r="D76" s="44" t="str">
        <f t="shared" si="10"/>
        <v>Item_Name_23300032</v>
      </c>
      <c r="E76" s="5" t="s">
        <v>2475</v>
      </c>
      <c r="F76" s="44" t="str">
        <f t="shared" si="11"/>
        <v>Item_Desc_23300032</v>
      </c>
      <c r="G76" s="5" t="s">
        <v>2594</v>
      </c>
      <c r="H76" s="5">
        <v>3</v>
      </c>
      <c r="I76" s="5">
        <v>33</v>
      </c>
      <c r="J76" s="5">
        <v>0</v>
      </c>
      <c r="K76" s="5">
        <v>2</v>
      </c>
      <c r="L76" s="45">
        <f>_xlfn.XLOOKUP($I76, '#칼럼명세'!$F:$F, '#칼럼명세'!$J:$J)*IF(_xlfn.XLOOKUP($I76, '#칼럼명세'!$F:$F, '#칼럼명세'!$K:$K)="X", 1, _xlfn.XLOOKUP($K76, '#무게관련'!$N:$N, '#무게관련'!$O:$O))*100</f>
        <v>0</v>
      </c>
      <c r="M76" s="46" t="s">
        <v>336</v>
      </c>
      <c r="N76" s="46" t="s">
        <v>336</v>
      </c>
      <c r="O76" s="46" t="s">
        <v>336</v>
      </c>
      <c r="P76" s="46" t="s">
        <v>336</v>
      </c>
      <c r="Q76" s="5">
        <v>0</v>
      </c>
      <c r="R76" s="5">
        <v>0</v>
      </c>
      <c r="S76" s="5">
        <v>1207</v>
      </c>
      <c r="T76" s="5">
        <v>0</v>
      </c>
      <c r="U76" s="5">
        <v>2</v>
      </c>
      <c r="V76" s="5">
        <v>0</v>
      </c>
      <c r="W76" s="5">
        <v>0</v>
      </c>
      <c r="X76" s="66">
        <v>1000</v>
      </c>
      <c r="Y76" s="66">
        <v>10000</v>
      </c>
      <c r="Z76" s="5">
        <v>0</v>
      </c>
      <c r="AA76" s="5">
        <v>0</v>
      </c>
      <c r="AB76" s="5">
        <v>1</v>
      </c>
      <c r="AC76" s="5">
        <v>0</v>
      </c>
      <c r="AD76" s="5">
        <v>0</v>
      </c>
      <c r="AE76" s="5">
        <v>30100</v>
      </c>
      <c r="AF76" s="5">
        <v>8</v>
      </c>
      <c r="AG76" s="5">
        <v>0</v>
      </c>
      <c r="AH76" s="5" t="s">
        <v>2691</v>
      </c>
      <c r="AI76" s="5" t="s">
        <v>235</v>
      </c>
      <c r="AJ76" s="5" t="s">
        <v>983</v>
      </c>
      <c r="AK76" s="45">
        <f t="shared" si="12"/>
        <v>15</v>
      </c>
      <c r="AL76" s="47">
        <f>_xlfn.XLOOKUP(I76,'#칼럼명세'!F:F,'#칼럼명세'!I:I)</f>
        <v>1302</v>
      </c>
      <c r="AM76" s="44" t="str">
        <f t="shared" si="13"/>
        <v>Item_Name_23300032</v>
      </c>
      <c r="AN76" s="5" t="s">
        <v>2611</v>
      </c>
      <c r="AO76" s="44" t="str">
        <f t="shared" si="14"/>
        <v>Item_Desc_23300032</v>
      </c>
      <c r="AP76" s="5" t="s">
        <v>3023</v>
      </c>
      <c r="AQ76" s="44">
        <f>_xlfn.XLOOKUP(I76,표1[아이템 타입],표1[삭제여부])</f>
        <v>1</v>
      </c>
      <c r="AR76" s="63">
        <f>_xlfn.XLOOKUP(I76,'#칼럼명세'!F:F,'#칼럼명세'!H:H)</f>
        <v>1</v>
      </c>
      <c r="AS76" s="4">
        <v>1</v>
      </c>
      <c r="AT76" s="4"/>
      <c r="AU76" s="4"/>
      <c r="AV76" s="4"/>
      <c r="AW76" s="63"/>
      <c r="AX76" s="63"/>
      <c r="AY76" s="63"/>
      <c r="AZ76" s="63"/>
      <c r="BA76" s="63"/>
    </row>
    <row r="77" spans="2:53" x14ac:dyDescent="0.3">
      <c r="B77" s="4">
        <v>23300033</v>
      </c>
      <c r="C77" s="4" t="str">
        <f t="shared" si="15"/>
        <v>033</v>
      </c>
      <c r="D77" s="44" t="str">
        <f t="shared" si="10"/>
        <v>Item_Name_23300033</v>
      </c>
      <c r="E77" s="5" t="s">
        <v>2476</v>
      </c>
      <c r="F77" s="44" t="str">
        <f t="shared" si="11"/>
        <v>Item_Desc_23300033</v>
      </c>
      <c r="G77" s="5" t="s">
        <v>2594</v>
      </c>
      <c r="H77" s="5">
        <v>3</v>
      </c>
      <c r="I77" s="5">
        <v>33</v>
      </c>
      <c r="J77" s="5">
        <v>0</v>
      </c>
      <c r="K77" s="5">
        <v>2</v>
      </c>
      <c r="L77" s="45">
        <f>_xlfn.XLOOKUP($I77, '#칼럼명세'!$F:$F, '#칼럼명세'!$J:$J)*IF(_xlfn.XLOOKUP($I77, '#칼럼명세'!$F:$F, '#칼럼명세'!$K:$K)="X", 1, _xlfn.XLOOKUP($K77, '#무게관련'!$N:$N, '#무게관련'!$O:$O))*100</f>
        <v>0</v>
      </c>
      <c r="M77" s="46" t="s">
        <v>336</v>
      </c>
      <c r="N77" s="46" t="s">
        <v>336</v>
      </c>
      <c r="O77" s="46" t="s">
        <v>336</v>
      </c>
      <c r="P77" s="46" t="s">
        <v>336</v>
      </c>
      <c r="Q77" s="5">
        <v>0</v>
      </c>
      <c r="R77" s="5">
        <v>0</v>
      </c>
      <c r="S77" s="5">
        <v>5002</v>
      </c>
      <c r="T77" s="5">
        <v>0</v>
      </c>
      <c r="U77" s="5">
        <v>2</v>
      </c>
      <c r="V77" s="5">
        <v>0</v>
      </c>
      <c r="W77" s="5">
        <v>0</v>
      </c>
      <c r="X77" s="66">
        <v>1000</v>
      </c>
      <c r="Y77" s="66">
        <v>10000</v>
      </c>
      <c r="Z77" s="5">
        <v>0</v>
      </c>
      <c r="AA77" s="5">
        <v>0</v>
      </c>
      <c r="AB77" s="5">
        <v>1</v>
      </c>
      <c r="AC77" s="5">
        <v>0</v>
      </c>
      <c r="AD77" s="5">
        <v>0</v>
      </c>
      <c r="AE77" s="5">
        <v>30100</v>
      </c>
      <c r="AF77" s="5">
        <v>8</v>
      </c>
      <c r="AG77" s="5">
        <v>0</v>
      </c>
      <c r="AH77" s="5" t="s">
        <v>2692</v>
      </c>
      <c r="AI77" s="5" t="s">
        <v>235</v>
      </c>
      <c r="AJ77" s="5" t="s">
        <v>983</v>
      </c>
      <c r="AK77" s="45">
        <f t="shared" si="12"/>
        <v>15</v>
      </c>
      <c r="AL77" s="47">
        <f>_xlfn.XLOOKUP(I77,'#칼럼명세'!F:F,'#칼럼명세'!I:I)</f>
        <v>1302</v>
      </c>
      <c r="AM77" s="44" t="str">
        <f t="shared" si="13"/>
        <v>Item_Name_23300033</v>
      </c>
      <c r="AN77" s="5" t="s">
        <v>2612</v>
      </c>
      <c r="AO77" s="44" t="str">
        <f t="shared" si="14"/>
        <v>Item_Desc_23300033</v>
      </c>
      <c r="AP77" s="5" t="s">
        <v>3024</v>
      </c>
      <c r="AQ77" s="44">
        <f>_xlfn.XLOOKUP(I77,표1[아이템 타입],표1[삭제여부])</f>
        <v>1</v>
      </c>
      <c r="AR77" s="63">
        <f>_xlfn.XLOOKUP(I77,'#칼럼명세'!F:F,'#칼럼명세'!H:H)</f>
        <v>1</v>
      </c>
      <c r="AS77" s="4">
        <v>1</v>
      </c>
      <c r="AT77" s="4"/>
      <c r="AU77" s="4"/>
      <c r="AV77" s="4"/>
      <c r="AW77" s="63"/>
      <c r="AX77" s="63"/>
      <c r="AY77" s="63"/>
      <c r="AZ77" s="63"/>
      <c r="BA77" s="63"/>
    </row>
    <row r="78" spans="2:53" x14ac:dyDescent="0.3">
      <c r="B78" s="4">
        <v>23300034</v>
      </c>
      <c r="C78" s="4" t="str">
        <f t="shared" si="15"/>
        <v>034</v>
      </c>
      <c r="D78" s="44" t="str">
        <f t="shared" si="10"/>
        <v>Item_Name_23300034</v>
      </c>
      <c r="E78" s="5" t="s">
        <v>2477</v>
      </c>
      <c r="F78" s="44" t="str">
        <f t="shared" si="11"/>
        <v>Item_Desc_23300034</v>
      </c>
      <c r="G78" s="5" t="s">
        <v>2594</v>
      </c>
      <c r="H78" s="5">
        <v>3</v>
      </c>
      <c r="I78" s="5">
        <v>33</v>
      </c>
      <c r="J78" s="5">
        <v>0</v>
      </c>
      <c r="K78" s="5">
        <v>2</v>
      </c>
      <c r="L78" s="45">
        <f>_xlfn.XLOOKUP($I78, '#칼럼명세'!$F:$F, '#칼럼명세'!$J:$J)*IF(_xlfn.XLOOKUP($I78, '#칼럼명세'!$F:$F, '#칼럼명세'!$K:$K)="X", 1, _xlfn.XLOOKUP($K78, '#무게관련'!$N:$N, '#무게관련'!$O:$O))*100</f>
        <v>0</v>
      </c>
      <c r="M78" s="46" t="s">
        <v>336</v>
      </c>
      <c r="N78" s="46" t="s">
        <v>336</v>
      </c>
      <c r="O78" s="46" t="s">
        <v>336</v>
      </c>
      <c r="P78" s="46" t="s">
        <v>336</v>
      </c>
      <c r="Q78" s="5">
        <v>0</v>
      </c>
      <c r="R78" s="5">
        <v>0</v>
      </c>
      <c r="S78" s="5">
        <v>5004</v>
      </c>
      <c r="T78" s="5">
        <v>0</v>
      </c>
      <c r="U78" s="5">
        <v>2</v>
      </c>
      <c r="V78" s="5">
        <v>0</v>
      </c>
      <c r="W78" s="5">
        <v>0</v>
      </c>
      <c r="X78" s="66">
        <v>1000</v>
      </c>
      <c r="Y78" s="66">
        <v>10000</v>
      </c>
      <c r="Z78" s="5">
        <v>0</v>
      </c>
      <c r="AA78" s="5">
        <v>0</v>
      </c>
      <c r="AB78" s="5">
        <v>1</v>
      </c>
      <c r="AC78" s="5">
        <v>0</v>
      </c>
      <c r="AD78" s="5">
        <v>0</v>
      </c>
      <c r="AE78" s="5">
        <v>30100</v>
      </c>
      <c r="AF78" s="5">
        <v>8</v>
      </c>
      <c r="AG78" s="5">
        <v>0</v>
      </c>
      <c r="AH78" s="5" t="s">
        <v>2693</v>
      </c>
      <c r="AI78" s="5" t="s">
        <v>235</v>
      </c>
      <c r="AJ78" s="5" t="s">
        <v>983</v>
      </c>
      <c r="AK78" s="45">
        <f t="shared" si="12"/>
        <v>15</v>
      </c>
      <c r="AL78" s="47">
        <f>_xlfn.XLOOKUP(I78,'#칼럼명세'!F:F,'#칼럼명세'!I:I)</f>
        <v>1302</v>
      </c>
      <c r="AM78" s="44" t="str">
        <f t="shared" si="13"/>
        <v>Item_Name_23300034</v>
      </c>
      <c r="AN78" s="5" t="s">
        <v>2613</v>
      </c>
      <c r="AO78" s="44" t="str">
        <f t="shared" si="14"/>
        <v>Item_Desc_23300034</v>
      </c>
      <c r="AP78" s="5" t="s">
        <v>3025</v>
      </c>
      <c r="AQ78" s="44">
        <f>_xlfn.XLOOKUP(I78,표1[아이템 타입],표1[삭제여부])</f>
        <v>1</v>
      </c>
      <c r="AR78" s="63">
        <f>_xlfn.XLOOKUP(I78,'#칼럼명세'!F:F,'#칼럼명세'!H:H)</f>
        <v>1</v>
      </c>
      <c r="AS78" s="4">
        <v>1</v>
      </c>
      <c r="AT78" s="4"/>
      <c r="AU78" s="4"/>
      <c r="AV78" s="4"/>
      <c r="AW78" s="63"/>
      <c r="AX78" s="63"/>
      <c r="AY78" s="63"/>
      <c r="AZ78" s="63"/>
      <c r="BA78" s="63"/>
    </row>
    <row r="79" spans="2:53" x14ac:dyDescent="0.3">
      <c r="B79" s="4">
        <v>23300035</v>
      </c>
      <c r="C79" s="4" t="str">
        <f t="shared" si="15"/>
        <v>035</v>
      </c>
      <c r="D79" s="44" t="str">
        <f t="shared" si="10"/>
        <v>Item_Name_23300035</v>
      </c>
      <c r="E79" s="5" t="s">
        <v>2478</v>
      </c>
      <c r="F79" s="44" t="str">
        <f t="shared" si="11"/>
        <v>Item_Desc_23300035</v>
      </c>
      <c r="G79" s="5" t="s">
        <v>2594</v>
      </c>
      <c r="H79" s="5">
        <v>3</v>
      </c>
      <c r="I79" s="5">
        <v>33</v>
      </c>
      <c r="J79" s="5">
        <v>0</v>
      </c>
      <c r="K79" s="5">
        <v>2</v>
      </c>
      <c r="L79" s="45">
        <f>_xlfn.XLOOKUP($I79, '#칼럼명세'!$F:$F, '#칼럼명세'!$J:$J)*IF(_xlfn.XLOOKUP($I79, '#칼럼명세'!$F:$F, '#칼럼명세'!$K:$K)="X", 1, _xlfn.XLOOKUP($K79, '#무게관련'!$N:$N, '#무게관련'!$O:$O))*100</f>
        <v>0</v>
      </c>
      <c r="M79" s="46" t="s">
        <v>336</v>
      </c>
      <c r="N79" s="46" t="s">
        <v>336</v>
      </c>
      <c r="O79" s="46" t="s">
        <v>336</v>
      </c>
      <c r="P79" s="46" t="s">
        <v>336</v>
      </c>
      <c r="Q79" s="5">
        <v>0</v>
      </c>
      <c r="R79" s="5">
        <v>0</v>
      </c>
      <c r="S79" s="5">
        <v>5034</v>
      </c>
      <c r="T79" s="5">
        <v>0</v>
      </c>
      <c r="U79" s="5">
        <v>2</v>
      </c>
      <c r="V79" s="5">
        <v>0</v>
      </c>
      <c r="W79" s="5">
        <v>0</v>
      </c>
      <c r="X79" s="66">
        <v>1000</v>
      </c>
      <c r="Y79" s="66">
        <v>10000</v>
      </c>
      <c r="Z79" s="5">
        <v>0</v>
      </c>
      <c r="AA79" s="5">
        <v>0</v>
      </c>
      <c r="AB79" s="5">
        <v>1</v>
      </c>
      <c r="AC79" s="5">
        <v>0</v>
      </c>
      <c r="AD79" s="5">
        <v>0</v>
      </c>
      <c r="AE79" s="5">
        <v>30100</v>
      </c>
      <c r="AF79" s="5">
        <v>8</v>
      </c>
      <c r="AG79" s="5">
        <v>0</v>
      </c>
      <c r="AH79" s="5" t="s">
        <v>2694</v>
      </c>
      <c r="AI79" s="5" t="s">
        <v>235</v>
      </c>
      <c r="AJ79" s="5" t="s">
        <v>983</v>
      </c>
      <c r="AK79" s="45">
        <f t="shared" si="12"/>
        <v>15</v>
      </c>
      <c r="AL79" s="47">
        <f>_xlfn.XLOOKUP(I79,'#칼럼명세'!F:F,'#칼럼명세'!I:I)</f>
        <v>1302</v>
      </c>
      <c r="AM79" s="44" t="str">
        <f t="shared" si="13"/>
        <v>Item_Name_23300035</v>
      </c>
      <c r="AN79" s="5" t="s">
        <v>2614</v>
      </c>
      <c r="AO79" s="44" t="str">
        <f t="shared" si="14"/>
        <v>Item_Desc_23300035</v>
      </c>
      <c r="AP79" s="5" t="s">
        <v>3026</v>
      </c>
      <c r="AQ79" s="44">
        <f>_xlfn.XLOOKUP(I79,표1[아이템 타입],표1[삭제여부])</f>
        <v>1</v>
      </c>
      <c r="AR79" s="63">
        <f>_xlfn.XLOOKUP(I79,'#칼럼명세'!F:F,'#칼럼명세'!H:H)</f>
        <v>1</v>
      </c>
      <c r="AS79" s="4">
        <v>1</v>
      </c>
      <c r="AT79" s="4"/>
      <c r="AU79" s="4"/>
      <c r="AV79" s="4"/>
      <c r="AW79" s="63"/>
      <c r="AX79" s="63"/>
      <c r="AY79" s="63"/>
      <c r="AZ79" s="63"/>
      <c r="BA79" s="63"/>
    </row>
    <row r="80" spans="2:53" x14ac:dyDescent="0.3">
      <c r="B80" s="4">
        <v>23300036</v>
      </c>
      <c r="C80" s="4" t="str">
        <f t="shared" si="15"/>
        <v>036</v>
      </c>
      <c r="D80" s="44" t="str">
        <f t="shared" si="10"/>
        <v>Item_Name_23300036</v>
      </c>
      <c r="E80" s="5" t="s">
        <v>2479</v>
      </c>
      <c r="F80" s="44" t="str">
        <f t="shared" si="11"/>
        <v>Item_Desc_23300036</v>
      </c>
      <c r="G80" s="5" t="s">
        <v>2594</v>
      </c>
      <c r="H80" s="5">
        <v>3</v>
      </c>
      <c r="I80" s="5">
        <v>33</v>
      </c>
      <c r="J80" s="5">
        <v>0</v>
      </c>
      <c r="K80" s="5">
        <v>2</v>
      </c>
      <c r="L80" s="45">
        <f>_xlfn.XLOOKUP($I80, '#칼럼명세'!$F:$F, '#칼럼명세'!$J:$J)*IF(_xlfn.XLOOKUP($I80, '#칼럼명세'!$F:$F, '#칼럼명세'!$K:$K)="X", 1, _xlfn.XLOOKUP($K80, '#무게관련'!$N:$N, '#무게관련'!$O:$O))*100</f>
        <v>0</v>
      </c>
      <c r="M80" s="46" t="s">
        <v>336</v>
      </c>
      <c r="N80" s="46" t="s">
        <v>336</v>
      </c>
      <c r="O80" s="46" t="s">
        <v>336</v>
      </c>
      <c r="P80" s="46" t="s">
        <v>336</v>
      </c>
      <c r="Q80" s="5">
        <v>0</v>
      </c>
      <c r="R80" s="5">
        <v>0</v>
      </c>
      <c r="S80" s="5">
        <v>5036</v>
      </c>
      <c r="T80" s="5">
        <v>0</v>
      </c>
      <c r="U80" s="5">
        <v>2</v>
      </c>
      <c r="V80" s="5">
        <v>0</v>
      </c>
      <c r="W80" s="5">
        <v>0</v>
      </c>
      <c r="X80" s="66">
        <v>1000</v>
      </c>
      <c r="Y80" s="66">
        <v>10000</v>
      </c>
      <c r="Z80" s="5">
        <v>0</v>
      </c>
      <c r="AA80" s="5">
        <v>0</v>
      </c>
      <c r="AB80" s="5">
        <v>1</v>
      </c>
      <c r="AC80" s="5">
        <v>0</v>
      </c>
      <c r="AD80" s="5">
        <v>0</v>
      </c>
      <c r="AE80" s="5">
        <v>30100</v>
      </c>
      <c r="AF80" s="5">
        <v>8</v>
      </c>
      <c r="AG80" s="5">
        <v>0</v>
      </c>
      <c r="AH80" s="5" t="s">
        <v>2695</v>
      </c>
      <c r="AI80" s="5" t="s">
        <v>235</v>
      </c>
      <c r="AJ80" s="5" t="s">
        <v>983</v>
      </c>
      <c r="AK80" s="45">
        <f t="shared" si="12"/>
        <v>15</v>
      </c>
      <c r="AL80" s="47">
        <f>_xlfn.XLOOKUP(I80,'#칼럼명세'!F:F,'#칼럼명세'!I:I)</f>
        <v>1302</v>
      </c>
      <c r="AM80" s="44" t="str">
        <f t="shared" si="13"/>
        <v>Item_Name_23300036</v>
      </c>
      <c r="AN80" s="5" t="s">
        <v>2847</v>
      </c>
      <c r="AO80" s="44" t="str">
        <f t="shared" si="14"/>
        <v>Item_Desc_23300036</v>
      </c>
      <c r="AP80" s="5" t="s">
        <v>3027</v>
      </c>
      <c r="AQ80" s="44">
        <f>_xlfn.XLOOKUP(I80,표1[아이템 타입],표1[삭제여부])</f>
        <v>1</v>
      </c>
      <c r="AR80" s="63">
        <f>_xlfn.XLOOKUP(I80,'#칼럼명세'!F:F,'#칼럼명세'!H:H)</f>
        <v>1</v>
      </c>
      <c r="AS80" s="4">
        <v>1</v>
      </c>
      <c r="AT80" s="4"/>
      <c r="AU80" s="4"/>
      <c r="AV80" s="4"/>
      <c r="AW80" s="63"/>
      <c r="AX80" s="63"/>
      <c r="AY80" s="63"/>
      <c r="AZ80" s="63"/>
      <c r="BA80" s="63"/>
    </row>
    <row r="81" spans="2:53" x14ac:dyDescent="0.3">
      <c r="B81" s="4">
        <v>23300037</v>
      </c>
      <c r="C81" s="4" t="str">
        <f t="shared" si="15"/>
        <v>037</v>
      </c>
      <c r="D81" s="44" t="str">
        <f t="shared" si="10"/>
        <v>Item_Name_23300037</v>
      </c>
      <c r="E81" s="5" t="s">
        <v>2480</v>
      </c>
      <c r="F81" s="44" t="str">
        <f t="shared" si="11"/>
        <v>Item_Desc_23300037</v>
      </c>
      <c r="G81" s="5" t="s">
        <v>2594</v>
      </c>
      <c r="H81" s="5">
        <v>3</v>
      </c>
      <c r="I81" s="5">
        <v>33</v>
      </c>
      <c r="J81" s="5">
        <v>0</v>
      </c>
      <c r="K81" s="5">
        <v>2</v>
      </c>
      <c r="L81" s="45">
        <f>_xlfn.XLOOKUP($I81, '#칼럼명세'!$F:$F, '#칼럼명세'!$J:$J)*IF(_xlfn.XLOOKUP($I81, '#칼럼명세'!$F:$F, '#칼럼명세'!$K:$K)="X", 1, _xlfn.XLOOKUP($K81, '#무게관련'!$N:$N, '#무게관련'!$O:$O))*100</f>
        <v>0</v>
      </c>
      <c r="M81" s="46" t="s">
        <v>336</v>
      </c>
      <c r="N81" s="46" t="s">
        <v>336</v>
      </c>
      <c r="O81" s="46" t="s">
        <v>336</v>
      </c>
      <c r="P81" s="46" t="s">
        <v>336</v>
      </c>
      <c r="Q81" s="5">
        <v>0</v>
      </c>
      <c r="R81" s="5">
        <v>0</v>
      </c>
      <c r="S81" s="5">
        <v>5022</v>
      </c>
      <c r="T81" s="5">
        <v>0</v>
      </c>
      <c r="U81" s="5">
        <v>2</v>
      </c>
      <c r="V81" s="5">
        <v>0</v>
      </c>
      <c r="W81" s="5">
        <v>0</v>
      </c>
      <c r="X81" s="66">
        <v>1000</v>
      </c>
      <c r="Y81" s="66">
        <v>10000</v>
      </c>
      <c r="Z81" s="5">
        <v>0</v>
      </c>
      <c r="AA81" s="5">
        <v>0</v>
      </c>
      <c r="AB81" s="5">
        <v>1</v>
      </c>
      <c r="AC81" s="5">
        <v>0</v>
      </c>
      <c r="AD81" s="5">
        <v>0</v>
      </c>
      <c r="AE81" s="5">
        <v>30100</v>
      </c>
      <c r="AF81" s="5">
        <v>8</v>
      </c>
      <c r="AG81" s="5">
        <v>0</v>
      </c>
      <c r="AH81" s="5" t="s">
        <v>2696</v>
      </c>
      <c r="AI81" s="5" t="s">
        <v>235</v>
      </c>
      <c r="AJ81" s="5" t="s">
        <v>983</v>
      </c>
      <c r="AK81" s="45">
        <f t="shared" si="12"/>
        <v>15</v>
      </c>
      <c r="AL81" s="47">
        <f>_xlfn.XLOOKUP(I81,'#칼럼명세'!F:F,'#칼럼명세'!I:I)</f>
        <v>1302</v>
      </c>
      <c r="AM81" s="44" t="str">
        <f t="shared" si="13"/>
        <v>Item_Name_23300037</v>
      </c>
      <c r="AN81" s="5" t="s">
        <v>2848</v>
      </c>
      <c r="AO81" s="44" t="str">
        <f t="shared" si="14"/>
        <v>Item_Desc_23300037</v>
      </c>
      <c r="AP81" s="5" t="s">
        <v>3028</v>
      </c>
      <c r="AQ81" s="44">
        <f>_xlfn.XLOOKUP(I81,표1[아이템 타입],표1[삭제여부])</f>
        <v>1</v>
      </c>
      <c r="AR81" s="63">
        <f>_xlfn.XLOOKUP(I81,'#칼럼명세'!F:F,'#칼럼명세'!H:H)</f>
        <v>1</v>
      </c>
      <c r="AS81" s="4">
        <v>1</v>
      </c>
      <c r="AT81" s="4"/>
      <c r="AU81" s="4"/>
      <c r="AV81" s="4"/>
      <c r="AW81" s="63"/>
      <c r="AX81" s="63"/>
      <c r="AY81" s="63"/>
      <c r="AZ81" s="63"/>
      <c r="BA81" s="63"/>
    </row>
    <row r="82" spans="2:53" x14ac:dyDescent="0.3">
      <c r="B82" s="4">
        <v>23300038</v>
      </c>
      <c r="C82" s="4" t="str">
        <f t="shared" si="15"/>
        <v>038</v>
      </c>
      <c r="D82" s="44" t="str">
        <f t="shared" si="10"/>
        <v>Item_Name_23300038</v>
      </c>
      <c r="E82" s="5" t="s">
        <v>2481</v>
      </c>
      <c r="F82" s="44" t="str">
        <f t="shared" si="11"/>
        <v>Item_Desc_23300038</v>
      </c>
      <c r="G82" s="5" t="s">
        <v>2594</v>
      </c>
      <c r="H82" s="5">
        <v>3</v>
      </c>
      <c r="I82" s="5">
        <v>33</v>
      </c>
      <c r="J82" s="5">
        <v>0</v>
      </c>
      <c r="K82" s="5">
        <v>2</v>
      </c>
      <c r="L82" s="45">
        <f>_xlfn.XLOOKUP($I82, '#칼럼명세'!$F:$F, '#칼럼명세'!$J:$J)*IF(_xlfn.XLOOKUP($I82, '#칼럼명세'!$F:$F, '#칼럼명세'!$K:$K)="X", 1, _xlfn.XLOOKUP($K82, '#무게관련'!$N:$N, '#무게관련'!$O:$O))*100</f>
        <v>0</v>
      </c>
      <c r="M82" s="46" t="s">
        <v>336</v>
      </c>
      <c r="N82" s="46" t="s">
        <v>336</v>
      </c>
      <c r="O82" s="46" t="s">
        <v>336</v>
      </c>
      <c r="P82" s="46" t="s">
        <v>336</v>
      </c>
      <c r="Q82" s="5">
        <v>0</v>
      </c>
      <c r="R82" s="5">
        <v>0</v>
      </c>
      <c r="S82" s="5">
        <v>5024</v>
      </c>
      <c r="T82" s="5">
        <v>0</v>
      </c>
      <c r="U82" s="5">
        <v>2</v>
      </c>
      <c r="V82" s="5">
        <v>0</v>
      </c>
      <c r="W82" s="5">
        <v>0</v>
      </c>
      <c r="X82" s="66">
        <v>1000</v>
      </c>
      <c r="Y82" s="66">
        <v>10000</v>
      </c>
      <c r="Z82" s="5">
        <v>0</v>
      </c>
      <c r="AA82" s="5">
        <v>0</v>
      </c>
      <c r="AB82" s="5">
        <v>1</v>
      </c>
      <c r="AC82" s="5">
        <v>0</v>
      </c>
      <c r="AD82" s="5">
        <v>0</v>
      </c>
      <c r="AE82" s="5">
        <v>30100</v>
      </c>
      <c r="AF82" s="5">
        <v>8</v>
      </c>
      <c r="AG82" s="5">
        <v>0</v>
      </c>
      <c r="AH82" s="5" t="s">
        <v>2697</v>
      </c>
      <c r="AI82" s="5" t="s">
        <v>235</v>
      </c>
      <c r="AJ82" s="5" t="s">
        <v>983</v>
      </c>
      <c r="AK82" s="45">
        <f t="shared" si="12"/>
        <v>15</v>
      </c>
      <c r="AL82" s="47">
        <f>_xlfn.XLOOKUP(I82,'#칼럼명세'!F:F,'#칼럼명세'!I:I)</f>
        <v>1302</v>
      </c>
      <c r="AM82" s="44" t="str">
        <f t="shared" si="13"/>
        <v>Item_Name_23300038</v>
      </c>
      <c r="AN82" s="5" t="s">
        <v>2849</v>
      </c>
      <c r="AO82" s="44" t="str">
        <f t="shared" si="14"/>
        <v>Item_Desc_23300038</v>
      </c>
      <c r="AP82" s="5" t="s">
        <v>3029</v>
      </c>
      <c r="AQ82" s="44">
        <f>_xlfn.XLOOKUP(I82,표1[아이템 타입],표1[삭제여부])</f>
        <v>1</v>
      </c>
      <c r="AR82" s="63">
        <f>_xlfn.XLOOKUP(I82,'#칼럼명세'!F:F,'#칼럼명세'!H:H)</f>
        <v>1</v>
      </c>
      <c r="AS82" s="4">
        <v>1</v>
      </c>
      <c r="AT82" s="4"/>
      <c r="AU82" s="4"/>
      <c r="AV82" s="4"/>
      <c r="AW82" s="63"/>
      <c r="AX82" s="63"/>
      <c r="AY82" s="63"/>
      <c r="AZ82" s="63"/>
      <c r="BA82" s="63"/>
    </row>
    <row r="83" spans="2:53" x14ac:dyDescent="0.3">
      <c r="B83" s="4">
        <v>23300039</v>
      </c>
      <c r="C83" s="4" t="str">
        <f t="shared" si="15"/>
        <v>039</v>
      </c>
      <c r="D83" s="44" t="str">
        <f t="shared" si="10"/>
        <v>Item_Name_23300039</v>
      </c>
      <c r="E83" s="5" t="s">
        <v>2482</v>
      </c>
      <c r="F83" s="44" t="str">
        <f t="shared" si="11"/>
        <v>Item_Desc_23300039</v>
      </c>
      <c r="G83" s="5" t="s">
        <v>2594</v>
      </c>
      <c r="H83" s="5">
        <v>3</v>
      </c>
      <c r="I83" s="5">
        <v>33</v>
      </c>
      <c r="J83" s="5">
        <v>0</v>
      </c>
      <c r="K83" s="5">
        <v>2</v>
      </c>
      <c r="L83" s="45">
        <f>_xlfn.XLOOKUP($I83, '#칼럼명세'!$F:$F, '#칼럼명세'!$J:$J)*IF(_xlfn.XLOOKUP($I83, '#칼럼명세'!$F:$F, '#칼럼명세'!$K:$K)="X", 1, _xlfn.XLOOKUP($K83, '#무게관련'!$N:$N, '#무게관련'!$O:$O))*100</f>
        <v>0</v>
      </c>
      <c r="M83" s="46" t="s">
        <v>336</v>
      </c>
      <c r="N83" s="46" t="s">
        <v>336</v>
      </c>
      <c r="O83" s="46" t="s">
        <v>336</v>
      </c>
      <c r="P83" s="46" t="s">
        <v>336</v>
      </c>
      <c r="Q83" s="5">
        <v>0</v>
      </c>
      <c r="R83" s="5">
        <v>0</v>
      </c>
      <c r="S83" s="5">
        <v>1101</v>
      </c>
      <c r="T83" s="5">
        <v>0</v>
      </c>
      <c r="U83" s="5">
        <v>20</v>
      </c>
      <c r="V83" s="5">
        <v>0</v>
      </c>
      <c r="W83" s="5">
        <v>0</v>
      </c>
      <c r="X83" s="66">
        <v>1000</v>
      </c>
      <c r="Y83" s="66">
        <v>10000</v>
      </c>
      <c r="Z83" s="5">
        <v>0</v>
      </c>
      <c r="AA83" s="5">
        <v>0</v>
      </c>
      <c r="AB83" s="5">
        <v>1</v>
      </c>
      <c r="AC83" s="5">
        <v>0</v>
      </c>
      <c r="AD83" s="5">
        <v>0</v>
      </c>
      <c r="AE83" s="5">
        <v>30100</v>
      </c>
      <c r="AF83" s="5">
        <v>8</v>
      </c>
      <c r="AG83" s="5">
        <v>0</v>
      </c>
      <c r="AH83" s="5" t="s">
        <v>2698</v>
      </c>
      <c r="AI83" s="5" t="s">
        <v>235</v>
      </c>
      <c r="AJ83" s="5" t="s">
        <v>983</v>
      </c>
      <c r="AK83" s="45">
        <f t="shared" si="12"/>
        <v>15</v>
      </c>
      <c r="AL83" s="47">
        <f>_xlfn.XLOOKUP(I83,'#칼럼명세'!F:F,'#칼럼명세'!I:I)</f>
        <v>1302</v>
      </c>
      <c r="AM83" s="44" t="str">
        <f t="shared" si="13"/>
        <v>Item_Name_23300039</v>
      </c>
      <c r="AN83" s="5" t="s">
        <v>2850</v>
      </c>
      <c r="AO83" s="44" t="str">
        <f t="shared" si="14"/>
        <v>Item_Desc_23300039</v>
      </c>
      <c r="AP83" s="5" t="s">
        <v>3130</v>
      </c>
      <c r="AQ83" s="44">
        <f>_xlfn.XLOOKUP(I83,표1[아이템 타입],표1[삭제여부])</f>
        <v>1</v>
      </c>
      <c r="AR83" s="63">
        <f>_xlfn.XLOOKUP(I83,'#칼럼명세'!F:F,'#칼럼명세'!H:H)</f>
        <v>1</v>
      </c>
      <c r="AS83" s="4">
        <v>1</v>
      </c>
      <c r="AT83" s="4"/>
      <c r="AU83" s="4"/>
      <c r="AV83" s="4"/>
      <c r="AW83" s="63"/>
      <c r="AX83" s="63"/>
      <c r="AY83" s="63"/>
      <c r="AZ83" s="63"/>
      <c r="BA83" s="63"/>
    </row>
    <row r="84" spans="2:53" x14ac:dyDescent="0.3">
      <c r="B84" s="4">
        <v>23300040</v>
      </c>
      <c r="C84" s="4" t="str">
        <f t="shared" si="15"/>
        <v>040</v>
      </c>
      <c r="D84" s="44" t="str">
        <f t="shared" si="10"/>
        <v>Item_Name_23300040</v>
      </c>
      <c r="E84" s="5" t="s">
        <v>2483</v>
      </c>
      <c r="F84" s="44" t="str">
        <f t="shared" si="11"/>
        <v>Item_Desc_23300040</v>
      </c>
      <c r="G84" s="5" t="s">
        <v>2594</v>
      </c>
      <c r="H84" s="5">
        <v>3</v>
      </c>
      <c r="I84" s="5">
        <v>33</v>
      </c>
      <c r="J84" s="5">
        <v>0</v>
      </c>
      <c r="K84" s="5">
        <v>2</v>
      </c>
      <c r="L84" s="45">
        <f>_xlfn.XLOOKUP($I84, '#칼럼명세'!$F:$F, '#칼럼명세'!$J:$J)*IF(_xlfn.XLOOKUP($I84, '#칼럼명세'!$F:$F, '#칼럼명세'!$K:$K)="X", 1, _xlfn.XLOOKUP($K84, '#무게관련'!$N:$N, '#무게관련'!$O:$O))*100</f>
        <v>0</v>
      </c>
      <c r="M84" s="46" t="s">
        <v>336</v>
      </c>
      <c r="N84" s="46" t="s">
        <v>336</v>
      </c>
      <c r="O84" s="46" t="s">
        <v>336</v>
      </c>
      <c r="P84" s="46" t="s">
        <v>336</v>
      </c>
      <c r="Q84" s="5">
        <v>0</v>
      </c>
      <c r="R84" s="5">
        <v>0</v>
      </c>
      <c r="S84" s="5">
        <v>1111</v>
      </c>
      <c r="T84" s="5">
        <v>0</v>
      </c>
      <c r="U84" s="5">
        <v>2</v>
      </c>
      <c r="V84" s="5">
        <v>0</v>
      </c>
      <c r="W84" s="5">
        <v>0</v>
      </c>
      <c r="X84" s="66">
        <v>1000</v>
      </c>
      <c r="Y84" s="66">
        <v>10000</v>
      </c>
      <c r="Z84" s="5">
        <v>0</v>
      </c>
      <c r="AA84" s="5">
        <v>0</v>
      </c>
      <c r="AB84" s="5">
        <v>1</v>
      </c>
      <c r="AC84" s="5">
        <v>0</v>
      </c>
      <c r="AD84" s="5">
        <v>0</v>
      </c>
      <c r="AE84" s="5">
        <v>30100</v>
      </c>
      <c r="AF84" s="5">
        <v>8</v>
      </c>
      <c r="AG84" s="5">
        <v>0</v>
      </c>
      <c r="AH84" s="5" t="s">
        <v>2699</v>
      </c>
      <c r="AI84" s="5" t="s">
        <v>235</v>
      </c>
      <c r="AJ84" s="5" t="s">
        <v>983</v>
      </c>
      <c r="AK84" s="45">
        <f t="shared" si="12"/>
        <v>15</v>
      </c>
      <c r="AL84" s="47">
        <f>_xlfn.XLOOKUP(I84,'#칼럼명세'!F:F,'#칼럼명세'!I:I)</f>
        <v>1302</v>
      </c>
      <c r="AM84" s="44" t="str">
        <f t="shared" si="13"/>
        <v>Item_Name_23300040</v>
      </c>
      <c r="AN84" s="5" t="s">
        <v>2851</v>
      </c>
      <c r="AO84" s="44" t="str">
        <f t="shared" si="14"/>
        <v>Item_Desc_23300040</v>
      </c>
      <c r="AP84" s="5" t="s">
        <v>3030</v>
      </c>
      <c r="AQ84" s="44">
        <f>_xlfn.XLOOKUP(I84,표1[아이템 타입],표1[삭제여부])</f>
        <v>1</v>
      </c>
      <c r="AR84" s="63">
        <f>_xlfn.XLOOKUP(I84,'#칼럼명세'!F:F,'#칼럼명세'!H:H)</f>
        <v>1</v>
      </c>
      <c r="AS84" s="4">
        <v>1</v>
      </c>
      <c r="AT84" s="4"/>
      <c r="AU84" s="4"/>
      <c r="AV84" s="4"/>
      <c r="AW84" s="63"/>
      <c r="AX84" s="63"/>
      <c r="AY84" s="63"/>
      <c r="AZ84" s="63"/>
      <c r="BA84" s="63"/>
    </row>
    <row r="85" spans="2:53" x14ac:dyDescent="0.3">
      <c r="B85" s="4">
        <v>23300041</v>
      </c>
      <c r="C85" s="4" t="str">
        <f t="shared" si="15"/>
        <v>041</v>
      </c>
      <c r="D85" s="44" t="str">
        <f t="shared" si="10"/>
        <v>Item_Name_23300041</v>
      </c>
      <c r="E85" s="5" t="s">
        <v>2484</v>
      </c>
      <c r="F85" s="44" t="str">
        <f t="shared" si="11"/>
        <v>Item_Desc_23300041</v>
      </c>
      <c r="G85" s="5" t="s">
        <v>2594</v>
      </c>
      <c r="H85" s="5">
        <v>3</v>
      </c>
      <c r="I85" s="5">
        <v>33</v>
      </c>
      <c r="J85" s="5">
        <v>0</v>
      </c>
      <c r="K85" s="5">
        <v>2</v>
      </c>
      <c r="L85" s="45">
        <f>_xlfn.XLOOKUP($I85, '#칼럼명세'!$F:$F, '#칼럼명세'!$J:$J)*IF(_xlfn.XLOOKUP($I85, '#칼럼명세'!$F:$F, '#칼럼명세'!$K:$K)="X", 1, _xlfn.XLOOKUP($K85, '#무게관련'!$N:$N, '#무게관련'!$O:$O))*100</f>
        <v>0</v>
      </c>
      <c r="M85" s="46" t="s">
        <v>336</v>
      </c>
      <c r="N85" s="46" t="s">
        <v>336</v>
      </c>
      <c r="O85" s="46" t="s">
        <v>336</v>
      </c>
      <c r="P85" s="46" t="s">
        <v>336</v>
      </c>
      <c r="Q85" s="5">
        <v>0</v>
      </c>
      <c r="R85" s="5">
        <v>0</v>
      </c>
      <c r="S85" s="5">
        <v>1211</v>
      </c>
      <c r="T85" s="5">
        <v>0</v>
      </c>
      <c r="U85" s="5">
        <v>2</v>
      </c>
      <c r="V85" s="5">
        <v>0</v>
      </c>
      <c r="W85" s="5">
        <v>0</v>
      </c>
      <c r="X85" s="66">
        <v>1000</v>
      </c>
      <c r="Y85" s="66">
        <v>10000</v>
      </c>
      <c r="Z85" s="5">
        <v>0</v>
      </c>
      <c r="AA85" s="5">
        <v>0</v>
      </c>
      <c r="AB85" s="5">
        <v>1</v>
      </c>
      <c r="AC85" s="5">
        <v>0</v>
      </c>
      <c r="AD85" s="5">
        <v>0</v>
      </c>
      <c r="AE85" s="5">
        <v>30100</v>
      </c>
      <c r="AF85" s="5">
        <v>8</v>
      </c>
      <c r="AG85" s="5">
        <v>0</v>
      </c>
      <c r="AH85" s="5" t="s">
        <v>2700</v>
      </c>
      <c r="AI85" s="5" t="s">
        <v>235</v>
      </c>
      <c r="AJ85" s="5" t="s">
        <v>983</v>
      </c>
      <c r="AK85" s="45">
        <f t="shared" si="12"/>
        <v>15</v>
      </c>
      <c r="AL85" s="47">
        <f>_xlfn.XLOOKUP(I85,'#칼럼명세'!F:F,'#칼럼명세'!I:I)</f>
        <v>1302</v>
      </c>
      <c r="AM85" s="44" t="str">
        <f t="shared" si="13"/>
        <v>Item_Name_23300041</v>
      </c>
      <c r="AN85" s="5" t="s">
        <v>2615</v>
      </c>
      <c r="AO85" s="44" t="str">
        <f t="shared" si="14"/>
        <v>Item_Desc_23300041</v>
      </c>
      <c r="AP85" s="5" t="s">
        <v>3031</v>
      </c>
      <c r="AQ85" s="44">
        <f>_xlfn.XLOOKUP(I85,표1[아이템 타입],표1[삭제여부])</f>
        <v>1</v>
      </c>
      <c r="AR85" s="63">
        <f>_xlfn.XLOOKUP(I85,'#칼럼명세'!F:F,'#칼럼명세'!H:H)</f>
        <v>1</v>
      </c>
      <c r="AS85" s="4">
        <v>1</v>
      </c>
      <c r="AT85" s="4"/>
      <c r="AU85" s="4"/>
      <c r="AV85" s="4"/>
      <c r="AW85" s="63"/>
      <c r="AX85" s="63"/>
      <c r="AY85" s="63"/>
      <c r="AZ85" s="63"/>
      <c r="BA85" s="63"/>
    </row>
    <row r="86" spans="2:53" x14ac:dyDescent="0.3">
      <c r="B86" s="4">
        <v>23300042</v>
      </c>
      <c r="C86" s="4" t="str">
        <f t="shared" si="15"/>
        <v>042</v>
      </c>
      <c r="D86" s="44" t="str">
        <f t="shared" si="10"/>
        <v>Item_Name_23300042</v>
      </c>
      <c r="E86" s="5" t="s">
        <v>2485</v>
      </c>
      <c r="F86" s="44" t="str">
        <f t="shared" si="11"/>
        <v>Item_Desc_23300042</v>
      </c>
      <c r="G86" s="5" t="s">
        <v>2594</v>
      </c>
      <c r="H86" s="5">
        <v>3</v>
      </c>
      <c r="I86" s="5">
        <v>33</v>
      </c>
      <c r="J86" s="5">
        <v>0</v>
      </c>
      <c r="K86" s="5">
        <v>2</v>
      </c>
      <c r="L86" s="45">
        <f>_xlfn.XLOOKUP($I86, '#칼럼명세'!$F:$F, '#칼럼명세'!$J:$J)*IF(_xlfn.XLOOKUP($I86, '#칼럼명세'!$F:$F, '#칼럼명세'!$K:$K)="X", 1, _xlfn.XLOOKUP($K86, '#무게관련'!$N:$N, '#무게관련'!$O:$O))*100</f>
        <v>0</v>
      </c>
      <c r="M86" s="46" t="s">
        <v>336</v>
      </c>
      <c r="N86" s="46" t="s">
        <v>336</v>
      </c>
      <c r="O86" s="46" t="s">
        <v>336</v>
      </c>
      <c r="P86" s="46" t="s">
        <v>336</v>
      </c>
      <c r="Q86" s="5">
        <v>0</v>
      </c>
      <c r="R86" s="5">
        <v>0</v>
      </c>
      <c r="S86" s="5">
        <v>1213</v>
      </c>
      <c r="T86" s="5">
        <v>0</v>
      </c>
      <c r="U86" s="5">
        <v>2</v>
      </c>
      <c r="V86" s="5">
        <v>0</v>
      </c>
      <c r="W86" s="5">
        <v>0</v>
      </c>
      <c r="X86" s="66">
        <v>1000</v>
      </c>
      <c r="Y86" s="66">
        <v>10000</v>
      </c>
      <c r="Z86" s="5">
        <v>0</v>
      </c>
      <c r="AA86" s="5">
        <v>0</v>
      </c>
      <c r="AB86" s="5">
        <v>1</v>
      </c>
      <c r="AC86" s="5">
        <v>0</v>
      </c>
      <c r="AD86" s="5">
        <v>0</v>
      </c>
      <c r="AE86" s="5">
        <v>30100</v>
      </c>
      <c r="AF86" s="5">
        <v>8</v>
      </c>
      <c r="AG86" s="5">
        <v>0</v>
      </c>
      <c r="AH86" s="5" t="s">
        <v>2701</v>
      </c>
      <c r="AI86" s="5" t="s">
        <v>235</v>
      </c>
      <c r="AJ86" s="5" t="s">
        <v>983</v>
      </c>
      <c r="AK86" s="45">
        <f t="shared" si="12"/>
        <v>15</v>
      </c>
      <c r="AL86" s="47">
        <f>_xlfn.XLOOKUP(I86,'#칼럼명세'!F:F,'#칼럼명세'!I:I)</f>
        <v>1302</v>
      </c>
      <c r="AM86" s="44" t="str">
        <f t="shared" si="13"/>
        <v>Item_Name_23300042</v>
      </c>
      <c r="AN86" s="5" t="s">
        <v>2616</v>
      </c>
      <c r="AO86" s="44" t="str">
        <f t="shared" si="14"/>
        <v>Item_Desc_23300042</v>
      </c>
      <c r="AP86" s="5" t="s">
        <v>3032</v>
      </c>
      <c r="AQ86" s="44">
        <f>_xlfn.XLOOKUP(I86,표1[아이템 타입],표1[삭제여부])</f>
        <v>1</v>
      </c>
      <c r="AR86" s="63">
        <f>_xlfn.XLOOKUP(I86,'#칼럼명세'!F:F,'#칼럼명세'!H:H)</f>
        <v>1</v>
      </c>
      <c r="AS86" s="4">
        <v>1</v>
      </c>
      <c r="AT86" s="4"/>
      <c r="AU86" s="4"/>
      <c r="AV86" s="4"/>
      <c r="AW86" s="63"/>
      <c r="AX86" s="63"/>
      <c r="AY86" s="63"/>
      <c r="AZ86" s="63"/>
      <c r="BA86" s="63"/>
    </row>
    <row r="87" spans="2:53" x14ac:dyDescent="0.3">
      <c r="B87" s="4">
        <v>23300043</v>
      </c>
      <c r="C87" s="4" t="str">
        <f t="shared" si="15"/>
        <v>043</v>
      </c>
      <c r="D87" s="44" t="str">
        <f t="shared" si="10"/>
        <v>Item_Name_23300043</v>
      </c>
      <c r="E87" s="5" t="s">
        <v>2486</v>
      </c>
      <c r="F87" s="44" t="str">
        <f t="shared" si="11"/>
        <v>Item_Desc_23300043</v>
      </c>
      <c r="G87" s="5" t="s">
        <v>2594</v>
      </c>
      <c r="H87" s="5">
        <v>3</v>
      </c>
      <c r="I87" s="5">
        <v>33</v>
      </c>
      <c r="J87" s="5">
        <v>0</v>
      </c>
      <c r="K87" s="5">
        <v>2</v>
      </c>
      <c r="L87" s="45">
        <f>_xlfn.XLOOKUP($I87, '#칼럼명세'!$F:$F, '#칼럼명세'!$J:$J)*IF(_xlfn.XLOOKUP($I87, '#칼럼명세'!$F:$F, '#칼럼명세'!$K:$K)="X", 1, _xlfn.XLOOKUP($K87, '#무게관련'!$N:$N, '#무게관련'!$O:$O))*100</f>
        <v>0</v>
      </c>
      <c r="M87" s="46" t="s">
        <v>336</v>
      </c>
      <c r="N87" s="46" t="s">
        <v>336</v>
      </c>
      <c r="O87" s="46" t="s">
        <v>336</v>
      </c>
      <c r="P87" s="46" t="s">
        <v>336</v>
      </c>
      <c r="Q87" s="5">
        <v>0</v>
      </c>
      <c r="R87" s="5">
        <v>0</v>
      </c>
      <c r="S87" s="5">
        <v>5006</v>
      </c>
      <c r="T87" s="5">
        <v>0</v>
      </c>
      <c r="U87" s="5">
        <v>2</v>
      </c>
      <c r="V87" s="5">
        <v>0</v>
      </c>
      <c r="W87" s="5">
        <v>0</v>
      </c>
      <c r="X87" s="66">
        <v>1000</v>
      </c>
      <c r="Y87" s="66">
        <v>10000</v>
      </c>
      <c r="Z87" s="5">
        <v>0</v>
      </c>
      <c r="AA87" s="5">
        <v>0</v>
      </c>
      <c r="AB87" s="5">
        <v>1</v>
      </c>
      <c r="AC87" s="5">
        <v>0</v>
      </c>
      <c r="AD87" s="5">
        <v>0</v>
      </c>
      <c r="AE87" s="5">
        <v>30100</v>
      </c>
      <c r="AF87" s="5">
        <v>8</v>
      </c>
      <c r="AG87" s="5">
        <v>0</v>
      </c>
      <c r="AH87" s="5" t="s">
        <v>2702</v>
      </c>
      <c r="AI87" s="5" t="s">
        <v>235</v>
      </c>
      <c r="AJ87" s="5" t="s">
        <v>983</v>
      </c>
      <c r="AK87" s="45">
        <f t="shared" si="12"/>
        <v>15</v>
      </c>
      <c r="AL87" s="47">
        <f>_xlfn.XLOOKUP(I87,'#칼럼명세'!F:F,'#칼럼명세'!I:I)</f>
        <v>1302</v>
      </c>
      <c r="AM87" s="44" t="str">
        <f t="shared" si="13"/>
        <v>Item_Name_23300043</v>
      </c>
      <c r="AN87" s="5" t="s">
        <v>2617</v>
      </c>
      <c r="AO87" s="44" t="str">
        <f t="shared" si="14"/>
        <v>Item_Desc_23300043</v>
      </c>
      <c r="AP87" s="5" t="s">
        <v>3033</v>
      </c>
      <c r="AQ87" s="44">
        <f>_xlfn.XLOOKUP(I87,표1[아이템 타입],표1[삭제여부])</f>
        <v>1</v>
      </c>
      <c r="AR87" s="63">
        <f>_xlfn.XLOOKUP(I87,'#칼럼명세'!F:F,'#칼럼명세'!H:H)</f>
        <v>1</v>
      </c>
      <c r="AS87" s="4">
        <v>1</v>
      </c>
      <c r="AT87" s="4"/>
      <c r="AU87" s="4"/>
      <c r="AV87" s="4"/>
      <c r="AW87" s="63"/>
      <c r="AX87" s="63"/>
      <c r="AY87" s="63"/>
      <c r="AZ87" s="63"/>
      <c r="BA87" s="63"/>
    </row>
    <row r="88" spans="2:53" x14ac:dyDescent="0.3">
      <c r="B88" s="4">
        <v>23300044</v>
      </c>
      <c r="C88" s="4" t="str">
        <f t="shared" si="15"/>
        <v>044</v>
      </c>
      <c r="D88" s="44" t="str">
        <f t="shared" si="10"/>
        <v>Item_Name_23300044</v>
      </c>
      <c r="E88" s="5" t="s">
        <v>2487</v>
      </c>
      <c r="F88" s="44" t="str">
        <f t="shared" si="11"/>
        <v>Item_Desc_23300044</v>
      </c>
      <c r="G88" s="5" t="s">
        <v>2594</v>
      </c>
      <c r="H88" s="5">
        <v>3</v>
      </c>
      <c r="I88" s="5">
        <v>33</v>
      </c>
      <c r="J88" s="5">
        <v>0</v>
      </c>
      <c r="K88" s="5">
        <v>2</v>
      </c>
      <c r="L88" s="45">
        <f>_xlfn.XLOOKUP($I88, '#칼럼명세'!$F:$F, '#칼럼명세'!$J:$J)*IF(_xlfn.XLOOKUP($I88, '#칼럼명세'!$F:$F, '#칼럼명세'!$K:$K)="X", 1, _xlfn.XLOOKUP($K88, '#무게관련'!$N:$N, '#무게관련'!$O:$O))*100</f>
        <v>0</v>
      </c>
      <c r="M88" s="46" t="s">
        <v>336</v>
      </c>
      <c r="N88" s="46" t="s">
        <v>336</v>
      </c>
      <c r="O88" s="46" t="s">
        <v>336</v>
      </c>
      <c r="P88" s="46" t="s">
        <v>336</v>
      </c>
      <c r="Q88" s="5">
        <v>0</v>
      </c>
      <c r="R88" s="5">
        <v>0</v>
      </c>
      <c r="S88" s="5">
        <v>5008</v>
      </c>
      <c r="T88" s="5">
        <v>0</v>
      </c>
      <c r="U88" s="5">
        <v>2</v>
      </c>
      <c r="V88" s="5">
        <v>0</v>
      </c>
      <c r="W88" s="5">
        <v>0</v>
      </c>
      <c r="X88" s="66">
        <v>1000</v>
      </c>
      <c r="Y88" s="66">
        <v>10000</v>
      </c>
      <c r="Z88" s="5">
        <v>0</v>
      </c>
      <c r="AA88" s="5">
        <v>0</v>
      </c>
      <c r="AB88" s="5">
        <v>1</v>
      </c>
      <c r="AC88" s="5">
        <v>0</v>
      </c>
      <c r="AD88" s="5">
        <v>0</v>
      </c>
      <c r="AE88" s="5">
        <v>30100</v>
      </c>
      <c r="AF88" s="5">
        <v>8</v>
      </c>
      <c r="AG88" s="5">
        <v>0</v>
      </c>
      <c r="AH88" s="5" t="s">
        <v>2703</v>
      </c>
      <c r="AI88" s="5" t="s">
        <v>235</v>
      </c>
      <c r="AJ88" s="5" t="s">
        <v>983</v>
      </c>
      <c r="AK88" s="45">
        <f t="shared" si="12"/>
        <v>15</v>
      </c>
      <c r="AL88" s="47">
        <f>_xlfn.XLOOKUP(I88,'#칼럼명세'!F:F,'#칼럼명세'!I:I)</f>
        <v>1302</v>
      </c>
      <c r="AM88" s="44" t="str">
        <f t="shared" si="13"/>
        <v>Item_Name_23300044</v>
      </c>
      <c r="AN88" s="5" t="s">
        <v>2618</v>
      </c>
      <c r="AO88" s="44" t="str">
        <f t="shared" si="14"/>
        <v>Item_Desc_23300044</v>
      </c>
      <c r="AP88" s="5" t="s">
        <v>3034</v>
      </c>
      <c r="AQ88" s="44">
        <f>_xlfn.XLOOKUP(I88,표1[아이템 타입],표1[삭제여부])</f>
        <v>1</v>
      </c>
      <c r="AR88" s="63">
        <f>_xlfn.XLOOKUP(I88,'#칼럼명세'!F:F,'#칼럼명세'!H:H)</f>
        <v>1</v>
      </c>
      <c r="AS88" s="4">
        <v>1</v>
      </c>
      <c r="AT88" s="4"/>
      <c r="AU88" s="4"/>
      <c r="AV88" s="4"/>
      <c r="AW88" s="63"/>
      <c r="AX88" s="63"/>
      <c r="AY88" s="63"/>
      <c r="AZ88" s="63"/>
      <c r="BA88" s="63"/>
    </row>
    <row r="89" spans="2:53" x14ac:dyDescent="0.3">
      <c r="B89" s="4">
        <v>23300045</v>
      </c>
      <c r="C89" s="4" t="str">
        <f t="shared" si="15"/>
        <v>045</v>
      </c>
      <c r="D89" s="44" t="str">
        <f t="shared" si="10"/>
        <v>Item_Name_23300045</v>
      </c>
      <c r="E89" s="5" t="s">
        <v>2488</v>
      </c>
      <c r="F89" s="44" t="str">
        <f t="shared" si="11"/>
        <v>Item_Desc_23300045</v>
      </c>
      <c r="G89" s="5" t="s">
        <v>2594</v>
      </c>
      <c r="H89" s="5">
        <v>3</v>
      </c>
      <c r="I89" s="5">
        <v>33</v>
      </c>
      <c r="J89" s="5">
        <v>0</v>
      </c>
      <c r="K89" s="5">
        <v>2</v>
      </c>
      <c r="L89" s="45">
        <f>_xlfn.XLOOKUP($I89, '#칼럼명세'!$F:$F, '#칼럼명세'!$J:$J)*IF(_xlfn.XLOOKUP($I89, '#칼럼명세'!$F:$F, '#칼럼명세'!$K:$K)="X", 1, _xlfn.XLOOKUP($K89, '#무게관련'!$N:$N, '#무게관련'!$O:$O))*100</f>
        <v>0</v>
      </c>
      <c r="M89" s="46" t="s">
        <v>336</v>
      </c>
      <c r="N89" s="46" t="s">
        <v>336</v>
      </c>
      <c r="O89" s="46" t="s">
        <v>336</v>
      </c>
      <c r="P89" s="46" t="s">
        <v>336</v>
      </c>
      <c r="Q89" s="5">
        <v>0</v>
      </c>
      <c r="R89" s="5">
        <v>0</v>
      </c>
      <c r="S89" s="5">
        <v>5038</v>
      </c>
      <c r="T89" s="5">
        <v>0</v>
      </c>
      <c r="U89" s="5">
        <v>2</v>
      </c>
      <c r="V89" s="5">
        <v>0</v>
      </c>
      <c r="W89" s="5">
        <v>0</v>
      </c>
      <c r="X89" s="66">
        <v>1000</v>
      </c>
      <c r="Y89" s="66">
        <v>10000</v>
      </c>
      <c r="Z89" s="5">
        <v>0</v>
      </c>
      <c r="AA89" s="5">
        <v>0</v>
      </c>
      <c r="AB89" s="5">
        <v>1</v>
      </c>
      <c r="AC89" s="5">
        <v>0</v>
      </c>
      <c r="AD89" s="5">
        <v>0</v>
      </c>
      <c r="AE89" s="5">
        <v>30100</v>
      </c>
      <c r="AF89" s="5">
        <v>8</v>
      </c>
      <c r="AG89" s="5">
        <v>0</v>
      </c>
      <c r="AH89" s="5" t="s">
        <v>2704</v>
      </c>
      <c r="AI89" s="5" t="s">
        <v>235</v>
      </c>
      <c r="AJ89" s="5" t="s">
        <v>983</v>
      </c>
      <c r="AK89" s="45">
        <f t="shared" si="12"/>
        <v>15</v>
      </c>
      <c r="AL89" s="47">
        <f>_xlfn.XLOOKUP(I89,'#칼럼명세'!F:F,'#칼럼명세'!I:I)</f>
        <v>1302</v>
      </c>
      <c r="AM89" s="44" t="str">
        <f t="shared" si="13"/>
        <v>Item_Name_23300045</v>
      </c>
      <c r="AN89" s="5" t="s">
        <v>2619</v>
      </c>
      <c r="AO89" s="44" t="str">
        <f t="shared" si="14"/>
        <v>Item_Desc_23300045</v>
      </c>
      <c r="AP89" s="5" t="s">
        <v>3035</v>
      </c>
      <c r="AQ89" s="44">
        <f>_xlfn.XLOOKUP(I89,표1[아이템 타입],표1[삭제여부])</f>
        <v>1</v>
      </c>
      <c r="AR89" s="63">
        <f>_xlfn.XLOOKUP(I89,'#칼럼명세'!F:F,'#칼럼명세'!H:H)</f>
        <v>1</v>
      </c>
      <c r="AS89" s="4">
        <v>1</v>
      </c>
      <c r="AT89" s="4"/>
      <c r="AU89" s="4"/>
      <c r="AV89" s="4"/>
      <c r="AW89" s="63"/>
      <c r="AX89" s="63"/>
      <c r="AY89" s="63"/>
      <c r="AZ89" s="63"/>
      <c r="BA89" s="63"/>
    </row>
    <row r="90" spans="2:53" x14ac:dyDescent="0.3">
      <c r="B90" s="4">
        <v>23300046</v>
      </c>
      <c r="C90" s="4" t="str">
        <f t="shared" si="15"/>
        <v>046</v>
      </c>
      <c r="D90" s="44" t="str">
        <f t="shared" si="10"/>
        <v>Item_Name_23300046</v>
      </c>
      <c r="E90" s="5" t="s">
        <v>2489</v>
      </c>
      <c r="F90" s="44" t="str">
        <f t="shared" si="11"/>
        <v>Item_Desc_23300046</v>
      </c>
      <c r="G90" s="5" t="s">
        <v>2594</v>
      </c>
      <c r="H90" s="5">
        <v>3</v>
      </c>
      <c r="I90" s="5">
        <v>33</v>
      </c>
      <c r="J90" s="5">
        <v>0</v>
      </c>
      <c r="K90" s="5">
        <v>2</v>
      </c>
      <c r="L90" s="45">
        <f>_xlfn.XLOOKUP($I90, '#칼럼명세'!$F:$F, '#칼럼명세'!$J:$J)*IF(_xlfn.XLOOKUP($I90, '#칼럼명세'!$F:$F, '#칼럼명세'!$K:$K)="X", 1, _xlfn.XLOOKUP($K90, '#무게관련'!$N:$N, '#무게관련'!$O:$O))*100</f>
        <v>0</v>
      </c>
      <c r="M90" s="46" t="s">
        <v>336</v>
      </c>
      <c r="N90" s="46" t="s">
        <v>336</v>
      </c>
      <c r="O90" s="46" t="s">
        <v>336</v>
      </c>
      <c r="P90" s="46" t="s">
        <v>336</v>
      </c>
      <c r="Q90" s="5">
        <v>0</v>
      </c>
      <c r="R90" s="5">
        <v>0</v>
      </c>
      <c r="S90" s="5">
        <v>5040</v>
      </c>
      <c r="T90" s="5">
        <v>0</v>
      </c>
      <c r="U90" s="5">
        <v>2</v>
      </c>
      <c r="V90" s="5">
        <v>0</v>
      </c>
      <c r="W90" s="5">
        <v>0</v>
      </c>
      <c r="X90" s="66">
        <v>1000</v>
      </c>
      <c r="Y90" s="66">
        <v>10000</v>
      </c>
      <c r="Z90" s="5">
        <v>0</v>
      </c>
      <c r="AA90" s="5">
        <v>0</v>
      </c>
      <c r="AB90" s="5">
        <v>1</v>
      </c>
      <c r="AC90" s="5">
        <v>0</v>
      </c>
      <c r="AD90" s="5">
        <v>0</v>
      </c>
      <c r="AE90" s="5">
        <v>30100</v>
      </c>
      <c r="AF90" s="5">
        <v>8</v>
      </c>
      <c r="AG90" s="5">
        <v>0</v>
      </c>
      <c r="AH90" s="5" t="s">
        <v>2705</v>
      </c>
      <c r="AI90" s="5" t="s">
        <v>235</v>
      </c>
      <c r="AJ90" s="5" t="s">
        <v>983</v>
      </c>
      <c r="AK90" s="45">
        <f t="shared" si="12"/>
        <v>15</v>
      </c>
      <c r="AL90" s="47">
        <f>_xlfn.XLOOKUP(I90,'#칼럼명세'!F:F,'#칼럼명세'!I:I)</f>
        <v>1302</v>
      </c>
      <c r="AM90" s="44" t="str">
        <f t="shared" si="13"/>
        <v>Item_Name_23300046</v>
      </c>
      <c r="AN90" s="5" t="s">
        <v>2852</v>
      </c>
      <c r="AO90" s="44" t="str">
        <f t="shared" si="14"/>
        <v>Item_Desc_23300046</v>
      </c>
      <c r="AP90" s="5" t="s">
        <v>3036</v>
      </c>
      <c r="AQ90" s="44">
        <f>_xlfn.XLOOKUP(I90,표1[아이템 타입],표1[삭제여부])</f>
        <v>1</v>
      </c>
      <c r="AR90" s="63">
        <f>_xlfn.XLOOKUP(I90,'#칼럼명세'!F:F,'#칼럼명세'!H:H)</f>
        <v>1</v>
      </c>
      <c r="AS90" s="4">
        <v>1</v>
      </c>
      <c r="AT90" s="4"/>
      <c r="AU90" s="4"/>
      <c r="AV90" s="4"/>
      <c r="AW90" s="63"/>
      <c r="AX90" s="63"/>
      <c r="AY90" s="63"/>
      <c r="AZ90" s="63"/>
      <c r="BA90" s="63"/>
    </row>
    <row r="91" spans="2:53" x14ac:dyDescent="0.3">
      <c r="B91" s="4">
        <v>23300047</v>
      </c>
      <c r="C91" s="4" t="str">
        <f t="shared" si="15"/>
        <v>047</v>
      </c>
      <c r="D91" s="44" t="str">
        <f t="shared" si="10"/>
        <v>Item_Name_23300047</v>
      </c>
      <c r="E91" s="5" t="s">
        <v>2490</v>
      </c>
      <c r="F91" s="44" t="str">
        <f t="shared" si="11"/>
        <v>Item_Desc_23300047</v>
      </c>
      <c r="G91" s="5" t="s">
        <v>2594</v>
      </c>
      <c r="H91" s="5">
        <v>3</v>
      </c>
      <c r="I91" s="5">
        <v>33</v>
      </c>
      <c r="J91" s="5">
        <v>0</v>
      </c>
      <c r="K91" s="5">
        <v>2</v>
      </c>
      <c r="L91" s="45">
        <f>_xlfn.XLOOKUP($I91, '#칼럼명세'!$F:$F, '#칼럼명세'!$J:$J)*IF(_xlfn.XLOOKUP($I91, '#칼럼명세'!$F:$F, '#칼럼명세'!$K:$K)="X", 1, _xlfn.XLOOKUP($K91, '#무게관련'!$N:$N, '#무게관련'!$O:$O))*100</f>
        <v>0</v>
      </c>
      <c r="M91" s="46" t="s">
        <v>336</v>
      </c>
      <c r="N91" s="46" t="s">
        <v>336</v>
      </c>
      <c r="O91" s="46" t="s">
        <v>336</v>
      </c>
      <c r="P91" s="46" t="s">
        <v>336</v>
      </c>
      <c r="Q91" s="5">
        <v>0</v>
      </c>
      <c r="R91" s="5">
        <v>0</v>
      </c>
      <c r="S91" s="5">
        <v>5026</v>
      </c>
      <c r="T91" s="5">
        <v>0</v>
      </c>
      <c r="U91" s="5">
        <v>2</v>
      </c>
      <c r="V91" s="5">
        <v>0</v>
      </c>
      <c r="W91" s="5">
        <v>0</v>
      </c>
      <c r="X91" s="66">
        <v>1000</v>
      </c>
      <c r="Y91" s="66">
        <v>10000</v>
      </c>
      <c r="Z91" s="5">
        <v>0</v>
      </c>
      <c r="AA91" s="5">
        <v>0</v>
      </c>
      <c r="AB91" s="5">
        <v>1</v>
      </c>
      <c r="AC91" s="5">
        <v>0</v>
      </c>
      <c r="AD91" s="5">
        <v>0</v>
      </c>
      <c r="AE91" s="5">
        <v>30100</v>
      </c>
      <c r="AF91" s="5">
        <v>8</v>
      </c>
      <c r="AG91" s="5">
        <v>0</v>
      </c>
      <c r="AH91" s="5" t="s">
        <v>2706</v>
      </c>
      <c r="AI91" s="5" t="s">
        <v>235</v>
      </c>
      <c r="AJ91" s="5" t="s">
        <v>983</v>
      </c>
      <c r="AK91" s="45">
        <f t="shared" si="12"/>
        <v>15</v>
      </c>
      <c r="AL91" s="47">
        <f>_xlfn.XLOOKUP(I91,'#칼럼명세'!F:F,'#칼럼명세'!I:I)</f>
        <v>1302</v>
      </c>
      <c r="AM91" s="44" t="str">
        <f t="shared" si="13"/>
        <v>Item_Name_23300047</v>
      </c>
      <c r="AN91" s="5" t="s">
        <v>2853</v>
      </c>
      <c r="AO91" s="44" t="str">
        <f t="shared" si="14"/>
        <v>Item_Desc_23300047</v>
      </c>
      <c r="AP91" s="5" t="s">
        <v>3037</v>
      </c>
      <c r="AQ91" s="44">
        <f>_xlfn.XLOOKUP(I91,표1[아이템 타입],표1[삭제여부])</f>
        <v>1</v>
      </c>
      <c r="AR91" s="63">
        <f>_xlfn.XLOOKUP(I91,'#칼럼명세'!F:F,'#칼럼명세'!H:H)</f>
        <v>1</v>
      </c>
      <c r="AS91" s="4">
        <v>1</v>
      </c>
      <c r="AT91" s="4"/>
      <c r="AU91" s="4"/>
      <c r="AV91" s="4"/>
      <c r="AW91" s="63"/>
      <c r="AX91" s="63"/>
      <c r="AY91" s="63"/>
      <c r="AZ91" s="63"/>
      <c r="BA91" s="63"/>
    </row>
    <row r="92" spans="2:53" x14ac:dyDescent="0.3">
      <c r="B92" s="4">
        <v>23300048</v>
      </c>
      <c r="C92" s="4" t="str">
        <f t="shared" si="15"/>
        <v>048</v>
      </c>
      <c r="D92" s="44" t="str">
        <f t="shared" si="10"/>
        <v>Item_Name_23300048</v>
      </c>
      <c r="E92" s="5" t="s">
        <v>2491</v>
      </c>
      <c r="F92" s="44" t="str">
        <f t="shared" si="11"/>
        <v>Item_Desc_23300048</v>
      </c>
      <c r="G92" s="5" t="s">
        <v>2594</v>
      </c>
      <c r="H92" s="5">
        <v>3</v>
      </c>
      <c r="I92" s="5">
        <v>33</v>
      </c>
      <c r="J92" s="5">
        <v>0</v>
      </c>
      <c r="K92" s="5">
        <v>2</v>
      </c>
      <c r="L92" s="45">
        <f>_xlfn.XLOOKUP($I92, '#칼럼명세'!$F:$F, '#칼럼명세'!$J:$J)*IF(_xlfn.XLOOKUP($I92, '#칼럼명세'!$F:$F, '#칼럼명세'!$K:$K)="X", 1, _xlfn.XLOOKUP($K92, '#무게관련'!$N:$N, '#무게관련'!$O:$O))*100</f>
        <v>0</v>
      </c>
      <c r="M92" s="46" t="s">
        <v>336</v>
      </c>
      <c r="N92" s="46" t="s">
        <v>336</v>
      </c>
      <c r="O92" s="46" t="s">
        <v>336</v>
      </c>
      <c r="P92" s="46" t="s">
        <v>336</v>
      </c>
      <c r="Q92" s="5">
        <v>0</v>
      </c>
      <c r="R92" s="5">
        <v>0</v>
      </c>
      <c r="S92" s="5">
        <v>5028</v>
      </c>
      <c r="T92" s="5">
        <v>0</v>
      </c>
      <c r="U92" s="5">
        <v>2</v>
      </c>
      <c r="V92" s="5">
        <v>0</v>
      </c>
      <c r="W92" s="5">
        <v>0</v>
      </c>
      <c r="X92" s="66">
        <v>1000</v>
      </c>
      <c r="Y92" s="66">
        <v>10000</v>
      </c>
      <c r="Z92" s="5">
        <v>0</v>
      </c>
      <c r="AA92" s="5">
        <v>0</v>
      </c>
      <c r="AB92" s="5">
        <v>1</v>
      </c>
      <c r="AC92" s="5">
        <v>0</v>
      </c>
      <c r="AD92" s="5">
        <v>0</v>
      </c>
      <c r="AE92" s="5">
        <v>30100</v>
      </c>
      <c r="AF92" s="5">
        <v>8</v>
      </c>
      <c r="AG92" s="5">
        <v>0</v>
      </c>
      <c r="AH92" s="5" t="s">
        <v>2707</v>
      </c>
      <c r="AI92" s="5" t="s">
        <v>235</v>
      </c>
      <c r="AJ92" s="5" t="s">
        <v>983</v>
      </c>
      <c r="AK92" s="45">
        <f t="shared" si="12"/>
        <v>15</v>
      </c>
      <c r="AL92" s="47">
        <f>_xlfn.XLOOKUP(I92,'#칼럼명세'!F:F,'#칼럼명세'!I:I)</f>
        <v>1302</v>
      </c>
      <c r="AM92" s="44" t="str">
        <f t="shared" si="13"/>
        <v>Item_Name_23300048</v>
      </c>
      <c r="AN92" s="5" t="s">
        <v>2854</v>
      </c>
      <c r="AO92" s="44" t="str">
        <f t="shared" si="14"/>
        <v>Item_Desc_23300048</v>
      </c>
      <c r="AP92" s="5" t="s">
        <v>3038</v>
      </c>
      <c r="AQ92" s="44">
        <f>_xlfn.XLOOKUP(I92,표1[아이템 타입],표1[삭제여부])</f>
        <v>1</v>
      </c>
      <c r="AR92" s="63">
        <f>_xlfn.XLOOKUP(I92,'#칼럼명세'!F:F,'#칼럼명세'!H:H)</f>
        <v>1</v>
      </c>
      <c r="AS92" s="4">
        <v>1</v>
      </c>
      <c r="AT92" s="4"/>
      <c r="AU92" s="4"/>
      <c r="AV92" s="4"/>
      <c r="AW92" s="63"/>
      <c r="AX92" s="63"/>
      <c r="AY92" s="63"/>
      <c r="AZ92" s="63"/>
      <c r="BA92" s="63"/>
    </row>
    <row r="93" spans="2:53" x14ac:dyDescent="0.3">
      <c r="B93" s="4">
        <v>23300049</v>
      </c>
      <c r="C93" s="4" t="str">
        <f t="shared" si="15"/>
        <v>049</v>
      </c>
      <c r="D93" s="44" t="str">
        <f t="shared" si="10"/>
        <v>Item_Name_23300049</v>
      </c>
      <c r="E93" s="5" t="s">
        <v>2492</v>
      </c>
      <c r="F93" s="44" t="str">
        <f t="shared" si="11"/>
        <v>Item_Desc_23300049</v>
      </c>
      <c r="G93" s="5" t="s">
        <v>2594</v>
      </c>
      <c r="H93" s="5">
        <v>3</v>
      </c>
      <c r="I93" s="5">
        <v>33</v>
      </c>
      <c r="J93" s="5">
        <v>0</v>
      </c>
      <c r="K93" s="5">
        <v>2</v>
      </c>
      <c r="L93" s="45">
        <f>_xlfn.XLOOKUP($I93, '#칼럼명세'!$F:$F, '#칼럼명세'!$J:$J)*IF(_xlfn.XLOOKUP($I93, '#칼럼명세'!$F:$F, '#칼럼명세'!$K:$K)="X", 1, _xlfn.XLOOKUP($K93, '#무게관련'!$N:$N, '#무게관련'!$O:$O))*100</f>
        <v>0</v>
      </c>
      <c r="M93" s="46" t="s">
        <v>336</v>
      </c>
      <c r="N93" s="46" t="s">
        <v>336</v>
      </c>
      <c r="O93" s="46" t="s">
        <v>336</v>
      </c>
      <c r="P93" s="46" t="s">
        <v>336</v>
      </c>
      <c r="Q93" s="5">
        <v>0</v>
      </c>
      <c r="R93" s="5">
        <v>0</v>
      </c>
      <c r="S93" s="5">
        <v>1109</v>
      </c>
      <c r="T93" s="5">
        <v>0</v>
      </c>
      <c r="U93" s="5">
        <v>20</v>
      </c>
      <c r="V93" s="5">
        <v>0</v>
      </c>
      <c r="W93" s="5">
        <v>0</v>
      </c>
      <c r="X93" s="66">
        <v>1000</v>
      </c>
      <c r="Y93" s="66">
        <v>10000</v>
      </c>
      <c r="Z93" s="5">
        <v>0</v>
      </c>
      <c r="AA93" s="5">
        <v>0</v>
      </c>
      <c r="AB93" s="5">
        <v>1</v>
      </c>
      <c r="AC93" s="5">
        <v>0</v>
      </c>
      <c r="AD93" s="5">
        <v>0</v>
      </c>
      <c r="AE93" s="5">
        <v>30100</v>
      </c>
      <c r="AF93" s="5">
        <v>8</v>
      </c>
      <c r="AG93" s="5">
        <v>0</v>
      </c>
      <c r="AH93" s="5" t="s">
        <v>2708</v>
      </c>
      <c r="AI93" s="5" t="s">
        <v>235</v>
      </c>
      <c r="AJ93" s="5" t="s">
        <v>983</v>
      </c>
      <c r="AK93" s="45">
        <f t="shared" si="12"/>
        <v>15</v>
      </c>
      <c r="AL93" s="47">
        <f>_xlfn.XLOOKUP(I93,'#칼럼명세'!F:F,'#칼럼명세'!I:I)</f>
        <v>1302</v>
      </c>
      <c r="AM93" s="44" t="str">
        <f t="shared" si="13"/>
        <v>Item_Name_23300049</v>
      </c>
      <c r="AN93" s="5" t="s">
        <v>2855</v>
      </c>
      <c r="AO93" s="44" t="str">
        <f t="shared" si="14"/>
        <v>Item_Desc_23300049</v>
      </c>
      <c r="AP93" s="5" t="s">
        <v>3131</v>
      </c>
      <c r="AQ93" s="44">
        <f>_xlfn.XLOOKUP(I93,표1[아이템 타입],표1[삭제여부])</f>
        <v>1</v>
      </c>
      <c r="AR93" s="63">
        <f>_xlfn.XLOOKUP(I93,'#칼럼명세'!F:F,'#칼럼명세'!H:H)</f>
        <v>1</v>
      </c>
      <c r="AS93" s="4">
        <v>1</v>
      </c>
      <c r="AT93" s="4"/>
      <c r="AU93" s="4"/>
      <c r="AV93" s="4"/>
      <c r="AW93" s="63"/>
      <c r="AX93" s="63"/>
      <c r="AY93" s="63"/>
      <c r="AZ93" s="63"/>
      <c r="BA93" s="63"/>
    </row>
    <row r="94" spans="2:53" x14ac:dyDescent="0.3">
      <c r="B94" s="4">
        <v>23300050</v>
      </c>
      <c r="C94" s="4" t="str">
        <f t="shared" si="15"/>
        <v>050</v>
      </c>
      <c r="D94" s="44" t="str">
        <f t="shared" si="10"/>
        <v>Item_Name_23300050</v>
      </c>
      <c r="E94" s="5" t="s">
        <v>2493</v>
      </c>
      <c r="F94" s="44" t="str">
        <f t="shared" si="11"/>
        <v>Item_Desc_23300050</v>
      </c>
      <c r="G94" s="5" t="s">
        <v>2594</v>
      </c>
      <c r="H94" s="5">
        <v>3</v>
      </c>
      <c r="I94" s="5">
        <v>33</v>
      </c>
      <c r="J94" s="5">
        <v>0</v>
      </c>
      <c r="K94" s="5">
        <v>2</v>
      </c>
      <c r="L94" s="45">
        <f>_xlfn.XLOOKUP($I94, '#칼럼명세'!$F:$F, '#칼럼명세'!$J:$J)*IF(_xlfn.XLOOKUP($I94, '#칼럼명세'!$F:$F, '#칼럼명세'!$K:$K)="X", 1, _xlfn.XLOOKUP($K94, '#무게관련'!$N:$N, '#무게관련'!$O:$O))*100</f>
        <v>0</v>
      </c>
      <c r="M94" s="46" t="s">
        <v>336</v>
      </c>
      <c r="N94" s="46" t="s">
        <v>336</v>
      </c>
      <c r="O94" s="46" t="s">
        <v>336</v>
      </c>
      <c r="P94" s="46" t="s">
        <v>336</v>
      </c>
      <c r="Q94" s="5">
        <v>0</v>
      </c>
      <c r="R94" s="5">
        <v>0</v>
      </c>
      <c r="S94" s="5">
        <v>1119</v>
      </c>
      <c r="T94" s="5">
        <v>0</v>
      </c>
      <c r="U94" s="5">
        <v>2</v>
      </c>
      <c r="V94" s="5">
        <v>0</v>
      </c>
      <c r="W94" s="5">
        <v>0</v>
      </c>
      <c r="X94" s="66">
        <v>1000</v>
      </c>
      <c r="Y94" s="66">
        <v>10000</v>
      </c>
      <c r="Z94" s="5">
        <v>0</v>
      </c>
      <c r="AA94" s="5">
        <v>0</v>
      </c>
      <c r="AB94" s="5">
        <v>1</v>
      </c>
      <c r="AC94" s="5">
        <v>0</v>
      </c>
      <c r="AD94" s="5">
        <v>0</v>
      </c>
      <c r="AE94" s="5">
        <v>30100</v>
      </c>
      <c r="AF94" s="5">
        <v>8</v>
      </c>
      <c r="AG94" s="5">
        <v>0</v>
      </c>
      <c r="AH94" s="5" t="s">
        <v>2709</v>
      </c>
      <c r="AI94" s="5" t="s">
        <v>235</v>
      </c>
      <c r="AJ94" s="5" t="s">
        <v>983</v>
      </c>
      <c r="AK94" s="45">
        <f t="shared" si="12"/>
        <v>15</v>
      </c>
      <c r="AL94" s="47">
        <f>_xlfn.XLOOKUP(I94,'#칼럼명세'!F:F,'#칼럼명세'!I:I)</f>
        <v>1302</v>
      </c>
      <c r="AM94" s="44" t="str">
        <f t="shared" si="13"/>
        <v>Item_Name_23300050</v>
      </c>
      <c r="AN94" s="5" t="s">
        <v>2856</v>
      </c>
      <c r="AO94" s="44" t="str">
        <f t="shared" si="14"/>
        <v>Item_Desc_23300050</v>
      </c>
      <c r="AP94" s="5" t="s">
        <v>3039</v>
      </c>
      <c r="AQ94" s="44">
        <f>_xlfn.XLOOKUP(I94,표1[아이템 타입],표1[삭제여부])</f>
        <v>1</v>
      </c>
      <c r="AR94" s="63">
        <f>_xlfn.XLOOKUP(I94,'#칼럼명세'!F:F,'#칼럼명세'!H:H)</f>
        <v>1</v>
      </c>
      <c r="AS94" s="4">
        <v>1</v>
      </c>
      <c r="AT94" s="4"/>
      <c r="AU94" s="4"/>
      <c r="AV94" s="4"/>
      <c r="AW94" s="63"/>
      <c r="AX94" s="63"/>
      <c r="AY94" s="63"/>
      <c r="AZ94" s="63"/>
      <c r="BA94" s="63"/>
    </row>
    <row r="95" spans="2:53" x14ac:dyDescent="0.3">
      <c r="B95" s="4">
        <v>23300051</v>
      </c>
      <c r="C95" s="4" t="str">
        <f t="shared" si="15"/>
        <v>051</v>
      </c>
      <c r="D95" s="44" t="str">
        <f t="shared" si="10"/>
        <v>Item_Name_23300051</v>
      </c>
      <c r="E95" s="5" t="s">
        <v>2494</v>
      </c>
      <c r="F95" s="44" t="str">
        <f t="shared" si="11"/>
        <v>Item_Desc_23300051</v>
      </c>
      <c r="G95" s="5" t="s">
        <v>2594</v>
      </c>
      <c r="H95" s="5">
        <v>3</v>
      </c>
      <c r="I95" s="5">
        <v>33</v>
      </c>
      <c r="J95" s="5">
        <v>0</v>
      </c>
      <c r="K95" s="5">
        <v>2</v>
      </c>
      <c r="L95" s="45">
        <f>_xlfn.XLOOKUP($I95, '#칼럼명세'!$F:$F, '#칼럼명세'!$J:$J)*IF(_xlfn.XLOOKUP($I95, '#칼럼명세'!$F:$F, '#칼럼명세'!$K:$K)="X", 1, _xlfn.XLOOKUP($K95, '#무게관련'!$N:$N, '#무게관련'!$O:$O))*100</f>
        <v>0</v>
      </c>
      <c r="M95" s="46" t="s">
        <v>336</v>
      </c>
      <c r="N95" s="46" t="s">
        <v>336</v>
      </c>
      <c r="O95" s="46" t="s">
        <v>336</v>
      </c>
      <c r="P95" s="46" t="s">
        <v>336</v>
      </c>
      <c r="Q95" s="5">
        <v>0</v>
      </c>
      <c r="R95" s="5">
        <v>0</v>
      </c>
      <c r="S95" s="5">
        <v>1401</v>
      </c>
      <c r="T95" s="5">
        <v>0</v>
      </c>
      <c r="U95" s="5">
        <v>2</v>
      </c>
      <c r="V95" s="5">
        <v>0</v>
      </c>
      <c r="W95" s="5">
        <v>0</v>
      </c>
      <c r="X95" s="66">
        <v>1000</v>
      </c>
      <c r="Y95" s="66">
        <v>10000</v>
      </c>
      <c r="Z95" s="5">
        <v>0</v>
      </c>
      <c r="AA95" s="5">
        <v>0</v>
      </c>
      <c r="AB95" s="5">
        <v>1</v>
      </c>
      <c r="AC95" s="5">
        <v>0</v>
      </c>
      <c r="AD95" s="5">
        <v>0</v>
      </c>
      <c r="AE95" s="5">
        <v>30100</v>
      </c>
      <c r="AF95" s="5">
        <v>8</v>
      </c>
      <c r="AG95" s="5">
        <v>0</v>
      </c>
      <c r="AH95" s="5" t="s">
        <v>2792</v>
      </c>
      <c r="AI95" s="5" t="s">
        <v>235</v>
      </c>
      <c r="AJ95" s="5" t="s">
        <v>983</v>
      </c>
      <c r="AK95" s="45">
        <f t="shared" si="12"/>
        <v>15</v>
      </c>
      <c r="AL95" s="47">
        <f>_xlfn.XLOOKUP(I95,'#칼럼명세'!F:F,'#칼럼명세'!I:I)</f>
        <v>1302</v>
      </c>
      <c r="AM95" s="44" t="str">
        <f t="shared" si="13"/>
        <v>Item_Name_23300051</v>
      </c>
      <c r="AN95" s="5" t="s">
        <v>2620</v>
      </c>
      <c r="AO95" s="44" t="str">
        <f t="shared" si="14"/>
        <v>Item_Desc_23300051</v>
      </c>
      <c r="AP95" s="5" t="s">
        <v>3040</v>
      </c>
      <c r="AQ95" s="44">
        <f>_xlfn.XLOOKUP(I95,표1[아이템 타입],표1[삭제여부])</f>
        <v>1</v>
      </c>
      <c r="AR95" s="63">
        <f>_xlfn.XLOOKUP(I95,'#칼럼명세'!F:F,'#칼럼명세'!H:H)</f>
        <v>1</v>
      </c>
      <c r="AS95" s="4">
        <v>1</v>
      </c>
      <c r="AT95" s="4"/>
      <c r="AU95" s="4"/>
      <c r="AV95" s="4"/>
      <c r="AW95" s="63"/>
      <c r="AX95" s="63"/>
      <c r="AY95" s="63"/>
      <c r="AZ95" s="63"/>
      <c r="BA95" s="63"/>
    </row>
    <row r="96" spans="2:53" x14ac:dyDescent="0.3">
      <c r="B96" s="4">
        <v>23300052</v>
      </c>
      <c r="C96" s="4" t="str">
        <f t="shared" si="15"/>
        <v>052</v>
      </c>
      <c r="D96" s="44" t="str">
        <f t="shared" si="10"/>
        <v>Item_Name_23300052</v>
      </c>
      <c r="E96" s="5" t="s">
        <v>2495</v>
      </c>
      <c r="F96" s="44" t="str">
        <f t="shared" si="11"/>
        <v>Item_Desc_23300052</v>
      </c>
      <c r="G96" s="5" t="s">
        <v>2594</v>
      </c>
      <c r="H96" s="5">
        <v>3</v>
      </c>
      <c r="I96" s="5">
        <v>33</v>
      </c>
      <c r="J96" s="5">
        <v>0</v>
      </c>
      <c r="K96" s="5">
        <v>2</v>
      </c>
      <c r="L96" s="45">
        <f>_xlfn.XLOOKUP($I96, '#칼럼명세'!$F:$F, '#칼럼명세'!$J:$J)*IF(_xlfn.XLOOKUP($I96, '#칼럼명세'!$F:$F, '#칼럼명세'!$K:$K)="X", 1, _xlfn.XLOOKUP($K96, '#무게관련'!$N:$N, '#무게관련'!$O:$O))*100</f>
        <v>0</v>
      </c>
      <c r="M96" s="46" t="s">
        <v>336</v>
      </c>
      <c r="N96" s="46" t="s">
        <v>336</v>
      </c>
      <c r="O96" s="46" t="s">
        <v>336</v>
      </c>
      <c r="P96" s="46" t="s">
        <v>336</v>
      </c>
      <c r="Q96" s="5">
        <v>0</v>
      </c>
      <c r="R96" s="5">
        <v>0</v>
      </c>
      <c r="S96" s="5">
        <v>1403</v>
      </c>
      <c r="T96" s="5">
        <v>0</v>
      </c>
      <c r="U96" s="5">
        <v>2</v>
      </c>
      <c r="V96" s="5">
        <v>0</v>
      </c>
      <c r="W96" s="5">
        <v>0</v>
      </c>
      <c r="X96" s="66">
        <v>1000</v>
      </c>
      <c r="Y96" s="66">
        <v>10000</v>
      </c>
      <c r="Z96" s="5">
        <v>0</v>
      </c>
      <c r="AA96" s="5">
        <v>0</v>
      </c>
      <c r="AB96" s="5">
        <v>1</v>
      </c>
      <c r="AC96" s="5">
        <v>0</v>
      </c>
      <c r="AD96" s="5">
        <v>0</v>
      </c>
      <c r="AE96" s="5">
        <v>30100</v>
      </c>
      <c r="AF96" s="5">
        <v>8</v>
      </c>
      <c r="AG96" s="5">
        <v>0</v>
      </c>
      <c r="AH96" s="5" t="s">
        <v>2793</v>
      </c>
      <c r="AI96" s="5" t="s">
        <v>235</v>
      </c>
      <c r="AJ96" s="5" t="s">
        <v>983</v>
      </c>
      <c r="AK96" s="45">
        <f t="shared" si="12"/>
        <v>15</v>
      </c>
      <c r="AL96" s="47">
        <f>_xlfn.XLOOKUP(I96,'#칼럼명세'!F:F,'#칼럼명세'!I:I)</f>
        <v>1302</v>
      </c>
      <c r="AM96" s="44" t="str">
        <f t="shared" si="13"/>
        <v>Item_Name_23300052</v>
      </c>
      <c r="AN96" s="5" t="s">
        <v>2621</v>
      </c>
      <c r="AO96" s="44" t="str">
        <f t="shared" si="14"/>
        <v>Item_Desc_23300052</v>
      </c>
      <c r="AP96" s="5" t="s">
        <v>3041</v>
      </c>
      <c r="AQ96" s="44">
        <f>_xlfn.XLOOKUP(I96,표1[아이템 타입],표1[삭제여부])</f>
        <v>1</v>
      </c>
      <c r="AR96" s="63">
        <f>_xlfn.XLOOKUP(I96,'#칼럼명세'!F:F,'#칼럼명세'!H:H)</f>
        <v>1</v>
      </c>
      <c r="AS96" s="4">
        <v>1</v>
      </c>
      <c r="AT96" s="4"/>
      <c r="AU96" s="4"/>
      <c r="AV96" s="4"/>
      <c r="AW96" s="63"/>
      <c r="AX96" s="63"/>
      <c r="AY96" s="63"/>
      <c r="AZ96" s="63"/>
      <c r="BA96" s="63"/>
    </row>
    <row r="97" spans="2:53" x14ac:dyDescent="0.3">
      <c r="B97" s="4">
        <v>23300053</v>
      </c>
      <c r="C97" s="4" t="str">
        <f t="shared" si="15"/>
        <v>053</v>
      </c>
      <c r="D97" s="44" t="str">
        <f t="shared" si="10"/>
        <v>Item_Name_23300053</v>
      </c>
      <c r="E97" s="5" t="s">
        <v>2496</v>
      </c>
      <c r="F97" s="44" t="str">
        <f t="shared" si="11"/>
        <v>Item_Desc_23300053</v>
      </c>
      <c r="G97" s="5" t="s">
        <v>2594</v>
      </c>
      <c r="H97" s="5">
        <v>3</v>
      </c>
      <c r="I97" s="5">
        <v>33</v>
      </c>
      <c r="J97" s="5">
        <v>0</v>
      </c>
      <c r="K97" s="5">
        <v>2</v>
      </c>
      <c r="L97" s="45">
        <f>_xlfn.XLOOKUP($I97, '#칼럼명세'!$F:$F, '#칼럼명세'!$J:$J)*IF(_xlfn.XLOOKUP($I97, '#칼럼명세'!$F:$F, '#칼럼명세'!$K:$K)="X", 1, _xlfn.XLOOKUP($K97, '#무게관련'!$N:$N, '#무게관련'!$O:$O))*100</f>
        <v>0</v>
      </c>
      <c r="M97" s="46" t="s">
        <v>336</v>
      </c>
      <c r="N97" s="46" t="s">
        <v>336</v>
      </c>
      <c r="O97" s="46" t="s">
        <v>336</v>
      </c>
      <c r="P97" s="46" t="s">
        <v>336</v>
      </c>
      <c r="Q97" s="5">
        <v>0</v>
      </c>
      <c r="R97" s="5">
        <v>0</v>
      </c>
      <c r="S97" s="5">
        <v>5011</v>
      </c>
      <c r="T97" s="5">
        <v>0</v>
      </c>
      <c r="U97" s="5">
        <v>2</v>
      </c>
      <c r="V97" s="5">
        <v>0</v>
      </c>
      <c r="W97" s="5">
        <v>0</v>
      </c>
      <c r="X97" s="66">
        <v>1000</v>
      </c>
      <c r="Y97" s="66">
        <v>10000</v>
      </c>
      <c r="Z97" s="5">
        <v>0</v>
      </c>
      <c r="AA97" s="5">
        <v>0</v>
      </c>
      <c r="AB97" s="5">
        <v>1</v>
      </c>
      <c r="AC97" s="5">
        <v>0</v>
      </c>
      <c r="AD97" s="5">
        <v>0</v>
      </c>
      <c r="AE97" s="5">
        <v>30100</v>
      </c>
      <c r="AF97" s="5">
        <v>8</v>
      </c>
      <c r="AG97" s="5">
        <v>0</v>
      </c>
      <c r="AH97" s="5" t="s">
        <v>2794</v>
      </c>
      <c r="AI97" s="5" t="s">
        <v>235</v>
      </c>
      <c r="AJ97" s="5" t="s">
        <v>983</v>
      </c>
      <c r="AK97" s="45">
        <f t="shared" si="12"/>
        <v>15</v>
      </c>
      <c r="AL97" s="47">
        <f>_xlfn.XLOOKUP(I97,'#칼럼명세'!F:F,'#칼럼명세'!I:I)</f>
        <v>1302</v>
      </c>
      <c r="AM97" s="44" t="str">
        <f t="shared" si="13"/>
        <v>Item_Name_23300053</v>
      </c>
      <c r="AN97" s="5" t="s">
        <v>2622</v>
      </c>
      <c r="AO97" s="44" t="str">
        <f t="shared" si="14"/>
        <v>Item_Desc_23300053</v>
      </c>
      <c r="AP97" s="5" t="s">
        <v>3042</v>
      </c>
      <c r="AQ97" s="44">
        <f>_xlfn.XLOOKUP(I97,표1[아이템 타입],표1[삭제여부])</f>
        <v>1</v>
      </c>
      <c r="AR97" s="63">
        <f>_xlfn.XLOOKUP(I97,'#칼럼명세'!F:F,'#칼럼명세'!H:H)</f>
        <v>1</v>
      </c>
      <c r="AS97" s="4">
        <v>1</v>
      </c>
      <c r="AT97" s="4"/>
      <c r="AU97" s="4"/>
      <c r="AV97" s="4"/>
      <c r="AW97" s="63"/>
      <c r="AX97" s="63"/>
      <c r="AY97" s="63"/>
      <c r="AZ97" s="63"/>
      <c r="BA97" s="63"/>
    </row>
    <row r="98" spans="2:53" x14ac:dyDescent="0.3">
      <c r="B98" s="4">
        <v>23300054</v>
      </c>
      <c r="C98" s="4" t="str">
        <f t="shared" si="15"/>
        <v>054</v>
      </c>
      <c r="D98" s="44" t="str">
        <f t="shared" si="10"/>
        <v>Item_Name_23300054</v>
      </c>
      <c r="E98" s="5" t="s">
        <v>2497</v>
      </c>
      <c r="F98" s="44" t="str">
        <f t="shared" si="11"/>
        <v>Item_Desc_23300054</v>
      </c>
      <c r="G98" s="5" t="s">
        <v>2594</v>
      </c>
      <c r="H98" s="5">
        <v>3</v>
      </c>
      <c r="I98" s="5">
        <v>33</v>
      </c>
      <c r="J98" s="5">
        <v>0</v>
      </c>
      <c r="K98" s="5">
        <v>2</v>
      </c>
      <c r="L98" s="45">
        <f>_xlfn.XLOOKUP($I98, '#칼럼명세'!$F:$F, '#칼럼명세'!$J:$J)*IF(_xlfn.XLOOKUP($I98, '#칼럼명세'!$F:$F, '#칼럼명세'!$K:$K)="X", 1, _xlfn.XLOOKUP($K98, '#무게관련'!$N:$N, '#무게관련'!$O:$O))*100</f>
        <v>0</v>
      </c>
      <c r="M98" s="46" t="s">
        <v>336</v>
      </c>
      <c r="N98" s="46" t="s">
        <v>336</v>
      </c>
      <c r="O98" s="46" t="s">
        <v>336</v>
      </c>
      <c r="P98" s="46" t="s">
        <v>336</v>
      </c>
      <c r="Q98" s="5">
        <v>0</v>
      </c>
      <c r="R98" s="5">
        <v>0</v>
      </c>
      <c r="S98" s="5">
        <v>5012</v>
      </c>
      <c r="T98" s="5">
        <v>0</v>
      </c>
      <c r="U98" s="5">
        <v>2</v>
      </c>
      <c r="V98" s="5">
        <v>0</v>
      </c>
      <c r="W98" s="5">
        <v>0</v>
      </c>
      <c r="X98" s="66">
        <v>1000</v>
      </c>
      <c r="Y98" s="66">
        <v>10000</v>
      </c>
      <c r="Z98" s="5">
        <v>0</v>
      </c>
      <c r="AA98" s="5">
        <v>0</v>
      </c>
      <c r="AB98" s="5">
        <v>1</v>
      </c>
      <c r="AC98" s="5">
        <v>0</v>
      </c>
      <c r="AD98" s="5">
        <v>0</v>
      </c>
      <c r="AE98" s="5">
        <v>30100</v>
      </c>
      <c r="AF98" s="5">
        <v>8</v>
      </c>
      <c r="AG98" s="5">
        <v>0</v>
      </c>
      <c r="AH98" s="5" t="s">
        <v>2795</v>
      </c>
      <c r="AI98" s="5" t="s">
        <v>235</v>
      </c>
      <c r="AJ98" s="5" t="s">
        <v>983</v>
      </c>
      <c r="AK98" s="45">
        <f t="shared" si="12"/>
        <v>15</v>
      </c>
      <c r="AL98" s="47">
        <f>_xlfn.XLOOKUP(I98,'#칼럼명세'!F:F,'#칼럼명세'!I:I)</f>
        <v>1302</v>
      </c>
      <c r="AM98" s="44" t="str">
        <f t="shared" si="13"/>
        <v>Item_Name_23300054</v>
      </c>
      <c r="AN98" s="5" t="s">
        <v>2623</v>
      </c>
      <c r="AO98" s="44" t="str">
        <f t="shared" si="14"/>
        <v>Item_Desc_23300054</v>
      </c>
      <c r="AP98" s="5" t="s">
        <v>3043</v>
      </c>
      <c r="AQ98" s="44">
        <f>_xlfn.XLOOKUP(I98,표1[아이템 타입],표1[삭제여부])</f>
        <v>1</v>
      </c>
      <c r="AR98" s="63">
        <f>_xlfn.XLOOKUP(I98,'#칼럼명세'!F:F,'#칼럼명세'!H:H)</f>
        <v>1</v>
      </c>
      <c r="AS98" s="4">
        <v>1</v>
      </c>
      <c r="AT98" s="4"/>
      <c r="AU98" s="4"/>
      <c r="AV98" s="4"/>
      <c r="AW98" s="63"/>
      <c r="AX98" s="63"/>
      <c r="AY98" s="63"/>
      <c r="AZ98" s="63"/>
      <c r="BA98" s="63"/>
    </row>
    <row r="99" spans="2:53" x14ac:dyDescent="0.3">
      <c r="B99" s="4">
        <v>23300055</v>
      </c>
      <c r="C99" s="4" t="str">
        <f t="shared" si="15"/>
        <v>055</v>
      </c>
      <c r="D99" s="44" t="str">
        <f t="shared" si="10"/>
        <v>Item_Name_23300055</v>
      </c>
      <c r="E99" s="5" t="s">
        <v>2498</v>
      </c>
      <c r="F99" s="44" t="str">
        <f t="shared" si="11"/>
        <v>Item_Desc_23300055</v>
      </c>
      <c r="G99" s="5" t="s">
        <v>2594</v>
      </c>
      <c r="H99" s="5">
        <v>3</v>
      </c>
      <c r="I99" s="5">
        <v>33</v>
      </c>
      <c r="J99" s="5">
        <v>0</v>
      </c>
      <c r="K99" s="5">
        <v>2</v>
      </c>
      <c r="L99" s="45">
        <f>_xlfn.XLOOKUP($I99, '#칼럼명세'!$F:$F, '#칼럼명세'!$J:$J)*IF(_xlfn.XLOOKUP($I99, '#칼럼명세'!$F:$F, '#칼럼명세'!$K:$K)="X", 1, _xlfn.XLOOKUP($K99, '#무게관련'!$N:$N, '#무게관련'!$O:$O))*100</f>
        <v>0</v>
      </c>
      <c r="M99" s="46" t="s">
        <v>336</v>
      </c>
      <c r="N99" s="46" t="s">
        <v>336</v>
      </c>
      <c r="O99" s="46" t="s">
        <v>336</v>
      </c>
      <c r="P99" s="46" t="s">
        <v>336</v>
      </c>
      <c r="Q99" s="5">
        <v>0</v>
      </c>
      <c r="R99" s="5">
        <v>0</v>
      </c>
      <c r="S99" s="5">
        <v>5042</v>
      </c>
      <c r="T99" s="5">
        <v>0</v>
      </c>
      <c r="U99" s="5">
        <v>2</v>
      </c>
      <c r="V99" s="5">
        <v>0</v>
      </c>
      <c r="W99" s="5">
        <v>0</v>
      </c>
      <c r="X99" s="66">
        <v>1000</v>
      </c>
      <c r="Y99" s="66">
        <v>10000</v>
      </c>
      <c r="Z99" s="5">
        <v>0</v>
      </c>
      <c r="AA99" s="5">
        <v>0</v>
      </c>
      <c r="AB99" s="5">
        <v>1</v>
      </c>
      <c r="AC99" s="5">
        <v>0</v>
      </c>
      <c r="AD99" s="5">
        <v>0</v>
      </c>
      <c r="AE99" s="5">
        <v>30100</v>
      </c>
      <c r="AF99" s="5">
        <v>8</v>
      </c>
      <c r="AG99" s="5">
        <v>0</v>
      </c>
      <c r="AH99" s="5" t="s">
        <v>2796</v>
      </c>
      <c r="AI99" s="5" t="s">
        <v>235</v>
      </c>
      <c r="AJ99" s="5" t="s">
        <v>983</v>
      </c>
      <c r="AK99" s="45">
        <f t="shared" si="12"/>
        <v>15</v>
      </c>
      <c r="AL99" s="47">
        <f>_xlfn.XLOOKUP(I99,'#칼럼명세'!F:F,'#칼럼명세'!I:I)</f>
        <v>1302</v>
      </c>
      <c r="AM99" s="44" t="str">
        <f t="shared" si="13"/>
        <v>Item_Name_23300055</v>
      </c>
      <c r="AN99" s="5" t="s">
        <v>2624</v>
      </c>
      <c r="AO99" s="44" t="str">
        <f t="shared" si="14"/>
        <v>Item_Desc_23300055</v>
      </c>
      <c r="AP99" s="5" t="s">
        <v>3044</v>
      </c>
      <c r="AQ99" s="44">
        <f>_xlfn.XLOOKUP(I99,표1[아이템 타입],표1[삭제여부])</f>
        <v>1</v>
      </c>
      <c r="AR99" s="63">
        <f>_xlfn.XLOOKUP(I99,'#칼럼명세'!F:F,'#칼럼명세'!H:H)</f>
        <v>1</v>
      </c>
      <c r="AS99" s="4">
        <v>1</v>
      </c>
      <c r="AT99" s="4"/>
      <c r="AU99" s="4"/>
      <c r="AV99" s="4"/>
      <c r="AW99" s="63"/>
      <c r="AX99" s="63"/>
      <c r="AY99" s="63"/>
      <c r="AZ99" s="63"/>
      <c r="BA99" s="63"/>
    </row>
    <row r="100" spans="2:53" x14ac:dyDescent="0.3">
      <c r="B100" s="4">
        <v>23300056</v>
      </c>
      <c r="C100" s="4" t="str">
        <f t="shared" si="15"/>
        <v>056</v>
      </c>
      <c r="D100" s="44" t="str">
        <f t="shared" si="10"/>
        <v>Item_Name_23300056</v>
      </c>
      <c r="E100" s="5" t="s">
        <v>2499</v>
      </c>
      <c r="F100" s="44" t="str">
        <f t="shared" si="11"/>
        <v>Item_Desc_23300056</v>
      </c>
      <c r="G100" s="5" t="s">
        <v>2594</v>
      </c>
      <c r="H100" s="5">
        <v>3</v>
      </c>
      <c r="I100" s="5">
        <v>33</v>
      </c>
      <c r="J100" s="5">
        <v>0</v>
      </c>
      <c r="K100" s="5">
        <v>2</v>
      </c>
      <c r="L100" s="45">
        <f>_xlfn.XLOOKUP($I100, '#칼럼명세'!$F:$F, '#칼럼명세'!$J:$J)*IF(_xlfn.XLOOKUP($I100, '#칼럼명세'!$F:$F, '#칼럼명세'!$K:$K)="X", 1, _xlfn.XLOOKUP($K100, '#무게관련'!$N:$N, '#무게관련'!$O:$O))*100</f>
        <v>0</v>
      </c>
      <c r="M100" s="46" t="s">
        <v>336</v>
      </c>
      <c r="N100" s="46" t="s">
        <v>336</v>
      </c>
      <c r="O100" s="46" t="s">
        <v>336</v>
      </c>
      <c r="P100" s="46" t="s">
        <v>336</v>
      </c>
      <c r="Q100" s="5">
        <v>0</v>
      </c>
      <c r="R100" s="5">
        <v>0</v>
      </c>
      <c r="S100" s="5">
        <v>5043</v>
      </c>
      <c r="T100" s="5">
        <v>0</v>
      </c>
      <c r="U100" s="5">
        <v>2</v>
      </c>
      <c r="V100" s="5">
        <v>0</v>
      </c>
      <c r="W100" s="5">
        <v>0</v>
      </c>
      <c r="X100" s="66">
        <v>1000</v>
      </c>
      <c r="Y100" s="66">
        <v>10000</v>
      </c>
      <c r="Z100" s="5">
        <v>0</v>
      </c>
      <c r="AA100" s="5">
        <v>0</v>
      </c>
      <c r="AB100" s="5">
        <v>1</v>
      </c>
      <c r="AC100" s="5">
        <v>0</v>
      </c>
      <c r="AD100" s="5">
        <v>0</v>
      </c>
      <c r="AE100" s="5">
        <v>30100</v>
      </c>
      <c r="AF100" s="5">
        <v>8</v>
      </c>
      <c r="AG100" s="5">
        <v>0</v>
      </c>
      <c r="AH100" s="5" t="s">
        <v>2797</v>
      </c>
      <c r="AI100" s="5" t="s">
        <v>235</v>
      </c>
      <c r="AJ100" s="5" t="s">
        <v>983</v>
      </c>
      <c r="AK100" s="45">
        <f t="shared" si="12"/>
        <v>15</v>
      </c>
      <c r="AL100" s="47">
        <f>_xlfn.XLOOKUP(I100,'#칼럼명세'!F:F,'#칼럼명세'!I:I)</f>
        <v>1302</v>
      </c>
      <c r="AM100" s="44" t="str">
        <f t="shared" si="13"/>
        <v>Item_Name_23300056</v>
      </c>
      <c r="AN100" s="5" t="s">
        <v>2857</v>
      </c>
      <c r="AO100" s="44" t="str">
        <f t="shared" si="14"/>
        <v>Item_Desc_23300056</v>
      </c>
      <c r="AP100" s="5" t="s">
        <v>3045</v>
      </c>
      <c r="AQ100" s="44">
        <f>_xlfn.XLOOKUP(I100,표1[아이템 타입],표1[삭제여부])</f>
        <v>1</v>
      </c>
      <c r="AR100" s="63">
        <f>_xlfn.XLOOKUP(I100,'#칼럼명세'!F:F,'#칼럼명세'!H:H)</f>
        <v>1</v>
      </c>
      <c r="AS100" s="4">
        <v>1</v>
      </c>
      <c r="AT100" s="4"/>
      <c r="AU100" s="4"/>
      <c r="AV100" s="4"/>
      <c r="AW100" s="63"/>
      <c r="AX100" s="63"/>
      <c r="AY100" s="63"/>
      <c r="AZ100" s="63"/>
      <c r="BA100" s="63"/>
    </row>
    <row r="101" spans="2:53" x14ac:dyDescent="0.3">
      <c r="B101" s="4">
        <v>23300057</v>
      </c>
      <c r="C101" s="4" t="str">
        <f t="shared" si="15"/>
        <v>057</v>
      </c>
      <c r="D101" s="44" t="str">
        <f t="shared" si="10"/>
        <v>Item_Name_23300057</v>
      </c>
      <c r="E101" s="5" t="s">
        <v>2500</v>
      </c>
      <c r="F101" s="44" t="str">
        <f t="shared" si="11"/>
        <v>Item_Desc_23300057</v>
      </c>
      <c r="G101" s="5" t="s">
        <v>2594</v>
      </c>
      <c r="H101" s="5">
        <v>3</v>
      </c>
      <c r="I101" s="5">
        <v>33</v>
      </c>
      <c r="J101" s="5">
        <v>0</v>
      </c>
      <c r="K101" s="5">
        <v>2</v>
      </c>
      <c r="L101" s="45">
        <f>_xlfn.XLOOKUP($I101, '#칼럼명세'!$F:$F, '#칼럼명세'!$J:$J)*IF(_xlfn.XLOOKUP($I101, '#칼럼명세'!$F:$F, '#칼럼명세'!$K:$K)="X", 1, _xlfn.XLOOKUP($K101, '#무게관련'!$N:$N, '#무게관련'!$O:$O))*100</f>
        <v>0</v>
      </c>
      <c r="M101" s="46" t="s">
        <v>336</v>
      </c>
      <c r="N101" s="46" t="s">
        <v>336</v>
      </c>
      <c r="O101" s="46" t="s">
        <v>336</v>
      </c>
      <c r="P101" s="46" t="s">
        <v>336</v>
      </c>
      <c r="Q101" s="5">
        <v>0</v>
      </c>
      <c r="R101" s="5">
        <v>0</v>
      </c>
      <c r="S101" s="5">
        <v>5030</v>
      </c>
      <c r="T101" s="5">
        <v>0</v>
      </c>
      <c r="U101" s="5">
        <v>2</v>
      </c>
      <c r="V101" s="5">
        <v>0</v>
      </c>
      <c r="W101" s="5">
        <v>0</v>
      </c>
      <c r="X101" s="66">
        <v>1000</v>
      </c>
      <c r="Y101" s="66">
        <v>10000</v>
      </c>
      <c r="Z101" s="5">
        <v>0</v>
      </c>
      <c r="AA101" s="5">
        <v>0</v>
      </c>
      <c r="AB101" s="5">
        <v>1</v>
      </c>
      <c r="AC101" s="5">
        <v>0</v>
      </c>
      <c r="AD101" s="5">
        <v>0</v>
      </c>
      <c r="AE101" s="5">
        <v>30100</v>
      </c>
      <c r="AF101" s="5">
        <v>8</v>
      </c>
      <c r="AG101" s="5">
        <v>0</v>
      </c>
      <c r="AH101" s="5" t="s">
        <v>2798</v>
      </c>
      <c r="AI101" s="5" t="s">
        <v>235</v>
      </c>
      <c r="AJ101" s="5" t="s">
        <v>983</v>
      </c>
      <c r="AK101" s="45">
        <f t="shared" si="12"/>
        <v>15</v>
      </c>
      <c r="AL101" s="47">
        <f>_xlfn.XLOOKUP(I101,'#칼럼명세'!F:F,'#칼럼명세'!I:I)</f>
        <v>1302</v>
      </c>
      <c r="AM101" s="44" t="str">
        <f t="shared" si="13"/>
        <v>Item_Name_23300057</v>
      </c>
      <c r="AN101" s="5" t="s">
        <v>2858</v>
      </c>
      <c r="AO101" s="44" t="str">
        <f t="shared" si="14"/>
        <v>Item_Desc_23300057</v>
      </c>
      <c r="AP101" s="5" t="s">
        <v>3046</v>
      </c>
      <c r="AQ101" s="44">
        <f>_xlfn.XLOOKUP(I101,표1[아이템 타입],표1[삭제여부])</f>
        <v>1</v>
      </c>
      <c r="AR101" s="63">
        <f>_xlfn.XLOOKUP(I101,'#칼럼명세'!F:F,'#칼럼명세'!H:H)</f>
        <v>1</v>
      </c>
      <c r="AS101" s="4">
        <v>1</v>
      </c>
      <c r="AT101" s="4"/>
      <c r="AU101" s="4"/>
      <c r="AV101" s="4"/>
      <c r="AW101" s="63"/>
      <c r="AX101" s="63"/>
      <c r="AY101" s="63"/>
      <c r="AZ101" s="63"/>
      <c r="BA101" s="63"/>
    </row>
    <row r="102" spans="2:53" x14ac:dyDescent="0.3">
      <c r="B102" s="4">
        <v>23300058</v>
      </c>
      <c r="C102" s="4" t="str">
        <f t="shared" si="15"/>
        <v>058</v>
      </c>
      <c r="D102" s="44" t="str">
        <f t="shared" si="10"/>
        <v>Item_Name_23300058</v>
      </c>
      <c r="E102" s="5" t="s">
        <v>2501</v>
      </c>
      <c r="F102" s="44" t="str">
        <f t="shared" si="11"/>
        <v>Item_Desc_23300058</v>
      </c>
      <c r="G102" s="5" t="s">
        <v>2594</v>
      </c>
      <c r="H102" s="5">
        <v>3</v>
      </c>
      <c r="I102" s="5">
        <v>33</v>
      </c>
      <c r="J102" s="5">
        <v>0</v>
      </c>
      <c r="K102" s="5">
        <v>2</v>
      </c>
      <c r="L102" s="45">
        <f>_xlfn.XLOOKUP($I102, '#칼럼명세'!$F:$F, '#칼럼명세'!$J:$J)*IF(_xlfn.XLOOKUP($I102, '#칼럼명세'!$F:$F, '#칼럼명세'!$K:$K)="X", 1, _xlfn.XLOOKUP($K102, '#무게관련'!$N:$N, '#무게관련'!$O:$O))*100</f>
        <v>0</v>
      </c>
      <c r="M102" s="46" t="s">
        <v>336</v>
      </c>
      <c r="N102" s="46" t="s">
        <v>336</v>
      </c>
      <c r="O102" s="46" t="s">
        <v>336</v>
      </c>
      <c r="P102" s="46" t="s">
        <v>336</v>
      </c>
      <c r="Q102" s="5">
        <v>0</v>
      </c>
      <c r="R102" s="5">
        <v>0</v>
      </c>
      <c r="S102" s="5">
        <v>5031</v>
      </c>
      <c r="T102" s="5">
        <v>0</v>
      </c>
      <c r="U102" s="5">
        <v>2</v>
      </c>
      <c r="V102" s="5">
        <v>0</v>
      </c>
      <c r="W102" s="5">
        <v>0</v>
      </c>
      <c r="X102" s="66">
        <v>1000</v>
      </c>
      <c r="Y102" s="66">
        <v>10000</v>
      </c>
      <c r="Z102" s="5">
        <v>0</v>
      </c>
      <c r="AA102" s="5">
        <v>0</v>
      </c>
      <c r="AB102" s="5">
        <v>1</v>
      </c>
      <c r="AC102" s="5">
        <v>0</v>
      </c>
      <c r="AD102" s="5">
        <v>0</v>
      </c>
      <c r="AE102" s="5">
        <v>30100</v>
      </c>
      <c r="AF102" s="5">
        <v>8</v>
      </c>
      <c r="AG102" s="5">
        <v>0</v>
      </c>
      <c r="AH102" s="5" t="s">
        <v>2799</v>
      </c>
      <c r="AI102" s="5" t="s">
        <v>235</v>
      </c>
      <c r="AJ102" s="5" t="s">
        <v>983</v>
      </c>
      <c r="AK102" s="45">
        <f t="shared" si="12"/>
        <v>15</v>
      </c>
      <c r="AL102" s="47">
        <f>_xlfn.XLOOKUP(I102,'#칼럼명세'!F:F,'#칼럼명세'!I:I)</f>
        <v>1302</v>
      </c>
      <c r="AM102" s="44" t="str">
        <f t="shared" si="13"/>
        <v>Item_Name_23300058</v>
      </c>
      <c r="AN102" s="5" t="s">
        <v>2859</v>
      </c>
      <c r="AO102" s="44" t="str">
        <f t="shared" si="14"/>
        <v>Item_Desc_23300058</v>
      </c>
      <c r="AP102" s="5" t="s">
        <v>3047</v>
      </c>
      <c r="AQ102" s="44">
        <f>_xlfn.XLOOKUP(I102,표1[아이템 타입],표1[삭제여부])</f>
        <v>1</v>
      </c>
      <c r="AR102" s="63">
        <f>_xlfn.XLOOKUP(I102,'#칼럼명세'!F:F,'#칼럼명세'!H:H)</f>
        <v>1</v>
      </c>
      <c r="AS102" s="4">
        <v>1</v>
      </c>
      <c r="AT102" s="4"/>
      <c r="AU102" s="4"/>
      <c r="AV102" s="4"/>
      <c r="AW102" s="63"/>
      <c r="AX102" s="63"/>
      <c r="AY102" s="63"/>
      <c r="AZ102" s="63"/>
      <c r="BA102" s="63"/>
    </row>
    <row r="103" spans="2:53" x14ac:dyDescent="0.3">
      <c r="B103" s="4">
        <v>23300059</v>
      </c>
      <c r="C103" s="4" t="str">
        <f t="shared" si="15"/>
        <v>059</v>
      </c>
      <c r="D103" s="44" t="str">
        <f t="shared" si="10"/>
        <v>Item_Name_23300059</v>
      </c>
      <c r="E103" s="5" t="s">
        <v>2502</v>
      </c>
      <c r="F103" s="44" t="str">
        <f t="shared" si="11"/>
        <v>Item_Desc_23300059</v>
      </c>
      <c r="G103" s="5" t="s">
        <v>2594</v>
      </c>
      <c r="H103" s="5">
        <v>3</v>
      </c>
      <c r="I103" s="5">
        <v>33</v>
      </c>
      <c r="J103" s="5">
        <v>0</v>
      </c>
      <c r="K103" s="5">
        <v>2</v>
      </c>
      <c r="L103" s="45">
        <f>_xlfn.XLOOKUP($I103, '#칼럼명세'!$F:$F, '#칼럼명세'!$J:$J)*IF(_xlfn.XLOOKUP($I103, '#칼럼명세'!$F:$F, '#칼럼명세'!$K:$K)="X", 1, _xlfn.XLOOKUP($K103, '#무게관련'!$N:$N, '#무게관련'!$O:$O))*100</f>
        <v>0</v>
      </c>
      <c r="M103" s="46" t="s">
        <v>336</v>
      </c>
      <c r="N103" s="46" t="s">
        <v>336</v>
      </c>
      <c r="O103" s="46" t="s">
        <v>336</v>
      </c>
      <c r="P103" s="46" t="s">
        <v>336</v>
      </c>
      <c r="Q103" s="5">
        <v>0</v>
      </c>
      <c r="R103" s="5">
        <v>0</v>
      </c>
      <c r="S103" s="5">
        <v>1507</v>
      </c>
      <c r="T103" s="5">
        <v>0</v>
      </c>
      <c r="U103" s="5">
        <v>150</v>
      </c>
      <c r="V103" s="5">
        <v>0</v>
      </c>
      <c r="W103" s="5">
        <v>0</v>
      </c>
      <c r="X103" s="66">
        <v>1000</v>
      </c>
      <c r="Y103" s="66">
        <v>10000</v>
      </c>
      <c r="Z103" s="5">
        <v>0</v>
      </c>
      <c r="AA103" s="5">
        <v>0</v>
      </c>
      <c r="AB103" s="5">
        <v>1</v>
      </c>
      <c r="AC103" s="5">
        <v>0</v>
      </c>
      <c r="AD103" s="5">
        <v>0</v>
      </c>
      <c r="AE103" s="5">
        <v>30100</v>
      </c>
      <c r="AF103" s="5">
        <v>8</v>
      </c>
      <c r="AG103" s="5">
        <v>0</v>
      </c>
      <c r="AH103" s="5" t="s">
        <v>2800</v>
      </c>
      <c r="AI103" s="5" t="s">
        <v>235</v>
      </c>
      <c r="AJ103" s="5" t="s">
        <v>983</v>
      </c>
      <c r="AK103" s="45">
        <f t="shared" si="12"/>
        <v>15</v>
      </c>
      <c r="AL103" s="47">
        <f>_xlfn.XLOOKUP(I103,'#칼럼명세'!F:F,'#칼럼명세'!I:I)</f>
        <v>1302</v>
      </c>
      <c r="AM103" s="44" t="str">
        <f t="shared" si="13"/>
        <v>Item_Name_23300059</v>
      </c>
      <c r="AN103" s="5" t="s">
        <v>2860</v>
      </c>
      <c r="AO103" s="44" t="str">
        <f t="shared" si="14"/>
        <v>Item_Desc_23300059</v>
      </c>
      <c r="AP103" s="5" t="s">
        <v>3138</v>
      </c>
      <c r="AQ103" s="44">
        <f>_xlfn.XLOOKUP(I103,표1[아이템 타입],표1[삭제여부])</f>
        <v>1</v>
      </c>
      <c r="AR103" s="63">
        <f>_xlfn.XLOOKUP(I103,'#칼럼명세'!F:F,'#칼럼명세'!H:H)</f>
        <v>1</v>
      </c>
      <c r="AS103" s="4">
        <v>1</v>
      </c>
      <c r="AT103" s="4"/>
      <c r="AU103" s="4"/>
      <c r="AV103" s="4"/>
      <c r="AW103" s="63"/>
      <c r="AX103" s="63"/>
      <c r="AY103" s="63"/>
      <c r="AZ103" s="63"/>
      <c r="BA103" s="63"/>
    </row>
    <row r="104" spans="2:53" x14ac:dyDescent="0.3">
      <c r="B104" s="4">
        <v>23300060</v>
      </c>
      <c r="C104" s="4" t="str">
        <f t="shared" si="15"/>
        <v>060</v>
      </c>
      <c r="D104" s="44" t="str">
        <f t="shared" si="10"/>
        <v>Item_Name_23300060</v>
      </c>
      <c r="E104" s="5" t="s">
        <v>2503</v>
      </c>
      <c r="F104" s="44" t="str">
        <f t="shared" si="11"/>
        <v>Item_Desc_23300060</v>
      </c>
      <c r="G104" s="5" t="s">
        <v>2594</v>
      </c>
      <c r="H104" s="5">
        <v>3</v>
      </c>
      <c r="I104" s="5">
        <v>33</v>
      </c>
      <c r="J104" s="5">
        <v>0</v>
      </c>
      <c r="K104" s="5">
        <v>2</v>
      </c>
      <c r="L104" s="45">
        <f>_xlfn.XLOOKUP($I104, '#칼럼명세'!$F:$F, '#칼럼명세'!$J:$J)*IF(_xlfn.XLOOKUP($I104, '#칼럼명세'!$F:$F, '#칼럼명세'!$K:$K)="X", 1, _xlfn.XLOOKUP($K104, '#무게관련'!$N:$N, '#무게관련'!$O:$O))*100</f>
        <v>0</v>
      </c>
      <c r="M104" s="46" t="s">
        <v>336</v>
      </c>
      <c r="N104" s="46" t="s">
        <v>336</v>
      </c>
      <c r="O104" s="46" t="s">
        <v>336</v>
      </c>
      <c r="P104" s="46" t="s">
        <v>336</v>
      </c>
      <c r="Q104" s="5">
        <v>0</v>
      </c>
      <c r="R104" s="5">
        <v>0</v>
      </c>
      <c r="S104" s="5">
        <v>1505</v>
      </c>
      <c r="T104" s="5">
        <v>0</v>
      </c>
      <c r="U104" s="5">
        <v>150</v>
      </c>
      <c r="V104" s="5">
        <v>0</v>
      </c>
      <c r="W104" s="5">
        <v>0</v>
      </c>
      <c r="X104" s="66">
        <v>1000</v>
      </c>
      <c r="Y104" s="66">
        <v>10000</v>
      </c>
      <c r="Z104" s="5">
        <v>0</v>
      </c>
      <c r="AA104" s="5">
        <v>0</v>
      </c>
      <c r="AB104" s="5">
        <v>1</v>
      </c>
      <c r="AC104" s="5">
        <v>0</v>
      </c>
      <c r="AD104" s="5">
        <v>0</v>
      </c>
      <c r="AE104" s="5">
        <v>30100</v>
      </c>
      <c r="AF104" s="5">
        <v>8</v>
      </c>
      <c r="AG104" s="5">
        <v>0</v>
      </c>
      <c r="AH104" s="5" t="s">
        <v>2801</v>
      </c>
      <c r="AI104" s="5" t="s">
        <v>235</v>
      </c>
      <c r="AJ104" s="5" t="s">
        <v>983</v>
      </c>
      <c r="AK104" s="45">
        <f t="shared" si="12"/>
        <v>15</v>
      </c>
      <c r="AL104" s="47">
        <f>_xlfn.XLOOKUP(I104,'#칼럼명세'!F:F,'#칼럼명세'!I:I)</f>
        <v>1302</v>
      </c>
      <c r="AM104" s="44" t="str">
        <f t="shared" si="13"/>
        <v>Item_Name_23300060</v>
      </c>
      <c r="AN104" s="5" t="s">
        <v>2861</v>
      </c>
      <c r="AO104" s="44" t="str">
        <f t="shared" si="14"/>
        <v>Item_Desc_23300060</v>
      </c>
      <c r="AP104" s="5" t="s">
        <v>3139</v>
      </c>
      <c r="AQ104" s="44">
        <f>_xlfn.XLOOKUP(I104,표1[아이템 타입],표1[삭제여부])</f>
        <v>1</v>
      </c>
      <c r="AR104" s="63">
        <f>_xlfn.XLOOKUP(I104,'#칼럼명세'!F:F,'#칼럼명세'!H:H)</f>
        <v>1</v>
      </c>
      <c r="AS104" s="4">
        <v>1</v>
      </c>
      <c r="AT104" s="4"/>
      <c r="AU104" s="4"/>
      <c r="AV104" s="4"/>
      <c r="AW104" s="63"/>
      <c r="AX104" s="63"/>
      <c r="AY104" s="63"/>
      <c r="AZ104" s="63"/>
      <c r="BA104" s="63"/>
    </row>
    <row r="105" spans="2:53" x14ac:dyDescent="0.3">
      <c r="B105" s="4">
        <v>23300061</v>
      </c>
      <c r="C105" s="4" t="str">
        <f t="shared" si="15"/>
        <v>061</v>
      </c>
      <c r="D105" s="44" t="str">
        <f t="shared" si="10"/>
        <v>Item_Name_23300061</v>
      </c>
      <c r="E105" s="5" t="s">
        <v>2504</v>
      </c>
      <c r="F105" s="44" t="str">
        <f t="shared" si="11"/>
        <v>Item_Desc_23300061</v>
      </c>
      <c r="G105" s="5" t="s">
        <v>2594</v>
      </c>
      <c r="H105" s="5">
        <v>3</v>
      </c>
      <c r="I105" s="5">
        <v>33</v>
      </c>
      <c r="J105" s="5">
        <v>0</v>
      </c>
      <c r="K105" s="5">
        <v>3</v>
      </c>
      <c r="L105" s="45">
        <f>_xlfn.XLOOKUP($I105, '#칼럼명세'!$F:$F, '#칼럼명세'!$J:$J)*IF(_xlfn.XLOOKUP($I105, '#칼럼명세'!$F:$F, '#칼럼명세'!$K:$K)="X", 1, _xlfn.XLOOKUP($K105, '#무게관련'!$N:$N, '#무게관련'!$O:$O))*100</f>
        <v>0</v>
      </c>
      <c r="M105" s="46" t="s">
        <v>336</v>
      </c>
      <c r="N105" s="46" t="s">
        <v>336</v>
      </c>
      <c r="O105" s="46" t="s">
        <v>336</v>
      </c>
      <c r="P105" s="46" t="s">
        <v>336</v>
      </c>
      <c r="Q105" s="5">
        <v>0</v>
      </c>
      <c r="R105" s="5">
        <v>0</v>
      </c>
      <c r="S105" s="5">
        <v>1203</v>
      </c>
      <c r="T105" s="5">
        <v>0</v>
      </c>
      <c r="U105" s="5">
        <v>3</v>
      </c>
      <c r="V105" s="5">
        <v>0</v>
      </c>
      <c r="W105" s="5">
        <v>0</v>
      </c>
      <c r="X105" s="66">
        <v>1000</v>
      </c>
      <c r="Y105" s="66">
        <v>10000</v>
      </c>
      <c r="Z105" s="5">
        <v>0</v>
      </c>
      <c r="AA105" s="5">
        <v>0</v>
      </c>
      <c r="AB105" s="5">
        <v>1</v>
      </c>
      <c r="AC105" s="5">
        <v>0</v>
      </c>
      <c r="AD105" s="5">
        <v>0</v>
      </c>
      <c r="AE105" s="5">
        <v>30100</v>
      </c>
      <c r="AF105" s="5">
        <v>8</v>
      </c>
      <c r="AG105" s="5">
        <v>0</v>
      </c>
      <c r="AH105" s="5" t="s">
        <v>2710</v>
      </c>
      <c r="AI105" s="5" t="s">
        <v>235</v>
      </c>
      <c r="AJ105" s="5" t="s">
        <v>983</v>
      </c>
      <c r="AK105" s="45">
        <f t="shared" si="12"/>
        <v>15</v>
      </c>
      <c r="AL105" s="47">
        <f>_xlfn.XLOOKUP(I105,'#칼럼명세'!F:F,'#칼럼명세'!I:I)</f>
        <v>1302</v>
      </c>
      <c r="AM105" s="44" t="str">
        <f t="shared" si="13"/>
        <v>Item_Name_23300061</v>
      </c>
      <c r="AN105" s="5" t="s">
        <v>2625</v>
      </c>
      <c r="AO105" s="44" t="str">
        <f t="shared" si="14"/>
        <v>Item_Desc_23300061</v>
      </c>
      <c r="AP105" s="5" t="s">
        <v>3048</v>
      </c>
      <c r="AQ105" s="44">
        <f>_xlfn.XLOOKUP(I105,표1[아이템 타입],표1[삭제여부])</f>
        <v>1</v>
      </c>
      <c r="AR105" s="63">
        <f>_xlfn.XLOOKUP(I105,'#칼럼명세'!F:F,'#칼럼명세'!H:H)</f>
        <v>1</v>
      </c>
      <c r="AS105" s="4">
        <v>1</v>
      </c>
      <c r="AT105" s="4"/>
      <c r="AU105" s="4"/>
      <c r="AV105" s="4"/>
      <c r="AW105" s="63"/>
      <c r="AX105" s="63"/>
      <c r="AY105" s="63"/>
      <c r="AZ105" s="63"/>
      <c r="BA105" s="63"/>
    </row>
    <row r="106" spans="2:53" x14ac:dyDescent="0.3">
      <c r="B106" s="4">
        <v>23300062</v>
      </c>
      <c r="C106" s="4" t="str">
        <f t="shared" si="15"/>
        <v>062</v>
      </c>
      <c r="D106" s="44" t="str">
        <f t="shared" si="10"/>
        <v>Item_Name_23300062</v>
      </c>
      <c r="E106" s="5" t="s">
        <v>2505</v>
      </c>
      <c r="F106" s="44" t="str">
        <f t="shared" si="11"/>
        <v>Item_Desc_23300062</v>
      </c>
      <c r="G106" s="5" t="s">
        <v>2594</v>
      </c>
      <c r="H106" s="5">
        <v>3</v>
      </c>
      <c r="I106" s="5">
        <v>33</v>
      </c>
      <c r="J106" s="5">
        <v>0</v>
      </c>
      <c r="K106" s="5">
        <v>3</v>
      </c>
      <c r="L106" s="45">
        <f>_xlfn.XLOOKUP($I106, '#칼럼명세'!$F:$F, '#칼럼명세'!$J:$J)*IF(_xlfn.XLOOKUP($I106, '#칼럼명세'!$F:$F, '#칼럼명세'!$K:$K)="X", 1, _xlfn.XLOOKUP($K106, '#무게관련'!$N:$N, '#무게관련'!$O:$O))*100</f>
        <v>0</v>
      </c>
      <c r="M106" s="46" t="s">
        <v>336</v>
      </c>
      <c r="N106" s="46" t="s">
        <v>336</v>
      </c>
      <c r="O106" s="46" t="s">
        <v>336</v>
      </c>
      <c r="P106" s="46" t="s">
        <v>336</v>
      </c>
      <c r="Q106" s="5">
        <v>0</v>
      </c>
      <c r="R106" s="5">
        <v>0</v>
      </c>
      <c r="S106" s="5">
        <v>1207</v>
      </c>
      <c r="T106" s="5">
        <v>0</v>
      </c>
      <c r="U106" s="5">
        <v>3</v>
      </c>
      <c r="V106" s="5">
        <v>0</v>
      </c>
      <c r="W106" s="5">
        <v>0</v>
      </c>
      <c r="X106" s="66">
        <v>1000</v>
      </c>
      <c r="Y106" s="66">
        <v>10000</v>
      </c>
      <c r="Z106" s="5">
        <v>0</v>
      </c>
      <c r="AA106" s="5">
        <v>0</v>
      </c>
      <c r="AB106" s="5">
        <v>1</v>
      </c>
      <c r="AC106" s="5">
        <v>0</v>
      </c>
      <c r="AD106" s="5">
        <v>0</v>
      </c>
      <c r="AE106" s="5">
        <v>30100</v>
      </c>
      <c r="AF106" s="5">
        <v>8</v>
      </c>
      <c r="AG106" s="5">
        <v>0</v>
      </c>
      <c r="AH106" s="5" t="s">
        <v>2711</v>
      </c>
      <c r="AI106" s="5" t="s">
        <v>235</v>
      </c>
      <c r="AJ106" s="5" t="s">
        <v>983</v>
      </c>
      <c r="AK106" s="45">
        <f t="shared" si="12"/>
        <v>15</v>
      </c>
      <c r="AL106" s="47">
        <f>_xlfn.XLOOKUP(I106,'#칼럼명세'!F:F,'#칼럼명세'!I:I)</f>
        <v>1302</v>
      </c>
      <c r="AM106" s="44" t="str">
        <f t="shared" si="13"/>
        <v>Item_Name_23300062</v>
      </c>
      <c r="AN106" s="5" t="s">
        <v>2626</v>
      </c>
      <c r="AO106" s="44" t="str">
        <f t="shared" si="14"/>
        <v>Item_Desc_23300062</v>
      </c>
      <c r="AP106" s="5" t="s">
        <v>3049</v>
      </c>
      <c r="AQ106" s="44">
        <f>_xlfn.XLOOKUP(I106,표1[아이템 타입],표1[삭제여부])</f>
        <v>1</v>
      </c>
      <c r="AR106" s="63">
        <f>_xlfn.XLOOKUP(I106,'#칼럼명세'!F:F,'#칼럼명세'!H:H)</f>
        <v>1</v>
      </c>
      <c r="AS106" s="4">
        <v>1</v>
      </c>
      <c r="AT106" s="4"/>
      <c r="AU106" s="4"/>
      <c r="AV106" s="4"/>
      <c r="AW106" s="63"/>
      <c r="AX106" s="63"/>
      <c r="AY106" s="63"/>
      <c r="AZ106" s="63"/>
      <c r="BA106" s="63"/>
    </row>
    <row r="107" spans="2:53" x14ac:dyDescent="0.3">
      <c r="B107" s="4">
        <v>23300063</v>
      </c>
      <c r="C107" s="4" t="str">
        <f t="shared" si="15"/>
        <v>063</v>
      </c>
      <c r="D107" s="44" t="str">
        <f t="shared" si="10"/>
        <v>Item_Name_23300063</v>
      </c>
      <c r="E107" s="5" t="s">
        <v>2506</v>
      </c>
      <c r="F107" s="44" t="str">
        <f t="shared" si="11"/>
        <v>Item_Desc_23300063</v>
      </c>
      <c r="G107" s="5" t="s">
        <v>2594</v>
      </c>
      <c r="H107" s="5">
        <v>3</v>
      </c>
      <c r="I107" s="5">
        <v>33</v>
      </c>
      <c r="J107" s="5">
        <v>0</v>
      </c>
      <c r="K107" s="5">
        <v>3</v>
      </c>
      <c r="L107" s="45">
        <f>_xlfn.XLOOKUP($I107, '#칼럼명세'!$F:$F, '#칼럼명세'!$J:$J)*IF(_xlfn.XLOOKUP($I107, '#칼럼명세'!$F:$F, '#칼럼명세'!$K:$K)="X", 1, _xlfn.XLOOKUP($K107, '#무게관련'!$N:$N, '#무게관련'!$O:$O))*100</f>
        <v>0</v>
      </c>
      <c r="M107" s="46" t="s">
        <v>336</v>
      </c>
      <c r="N107" s="46" t="s">
        <v>336</v>
      </c>
      <c r="O107" s="46" t="s">
        <v>336</v>
      </c>
      <c r="P107" s="46" t="s">
        <v>336</v>
      </c>
      <c r="Q107" s="5">
        <v>0</v>
      </c>
      <c r="R107" s="5">
        <v>0</v>
      </c>
      <c r="S107" s="5">
        <v>5002</v>
      </c>
      <c r="T107" s="5">
        <v>0</v>
      </c>
      <c r="U107" s="5">
        <v>3</v>
      </c>
      <c r="V107" s="5">
        <v>0</v>
      </c>
      <c r="W107" s="5">
        <v>0</v>
      </c>
      <c r="X107" s="66">
        <v>1000</v>
      </c>
      <c r="Y107" s="66">
        <v>10000</v>
      </c>
      <c r="Z107" s="5">
        <v>0</v>
      </c>
      <c r="AA107" s="5">
        <v>0</v>
      </c>
      <c r="AB107" s="5">
        <v>1</v>
      </c>
      <c r="AC107" s="5">
        <v>0</v>
      </c>
      <c r="AD107" s="5">
        <v>0</v>
      </c>
      <c r="AE107" s="5">
        <v>30100</v>
      </c>
      <c r="AF107" s="5">
        <v>8</v>
      </c>
      <c r="AG107" s="5">
        <v>0</v>
      </c>
      <c r="AH107" s="5" t="s">
        <v>2712</v>
      </c>
      <c r="AI107" s="5" t="s">
        <v>235</v>
      </c>
      <c r="AJ107" s="5" t="s">
        <v>983</v>
      </c>
      <c r="AK107" s="45">
        <f t="shared" si="12"/>
        <v>15</v>
      </c>
      <c r="AL107" s="47">
        <f>_xlfn.XLOOKUP(I107,'#칼럼명세'!F:F,'#칼럼명세'!I:I)</f>
        <v>1302</v>
      </c>
      <c r="AM107" s="44" t="str">
        <f t="shared" si="13"/>
        <v>Item_Name_23300063</v>
      </c>
      <c r="AN107" s="5" t="s">
        <v>2627</v>
      </c>
      <c r="AO107" s="44" t="str">
        <f t="shared" si="14"/>
        <v>Item_Desc_23300063</v>
      </c>
      <c r="AP107" s="5" t="s">
        <v>3050</v>
      </c>
      <c r="AQ107" s="44">
        <f>_xlfn.XLOOKUP(I107,표1[아이템 타입],표1[삭제여부])</f>
        <v>1</v>
      </c>
      <c r="AR107" s="63">
        <f>_xlfn.XLOOKUP(I107,'#칼럼명세'!F:F,'#칼럼명세'!H:H)</f>
        <v>1</v>
      </c>
      <c r="AS107" s="4">
        <v>1</v>
      </c>
      <c r="AT107" s="4"/>
      <c r="AU107" s="4"/>
      <c r="AV107" s="4"/>
      <c r="AW107" s="63"/>
      <c r="AX107" s="63"/>
      <c r="AY107" s="63"/>
      <c r="AZ107" s="63"/>
      <c r="BA107" s="63"/>
    </row>
    <row r="108" spans="2:53" x14ac:dyDescent="0.3">
      <c r="B108" s="4">
        <v>23300064</v>
      </c>
      <c r="C108" s="4" t="str">
        <f t="shared" si="15"/>
        <v>064</v>
      </c>
      <c r="D108" s="44" t="str">
        <f t="shared" si="10"/>
        <v>Item_Name_23300064</v>
      </c>
      <c r="E108" s="5" t="s">
        <v>2507</v>
      </c>
      <c r="F108" s="44" t="str">
        <f t="shared" si="11"/>
        <v>Item_Desc_23300064</v>
      </c>
      <c r="G108" s="5" t="s">
        <v>2594</v>
      </c>
      <c r="H108" s="5">
        <v>3</v>
      </c>
      <c r="I108" s="5">
        <v>33</v>
      </c>
      <c r="J108" s="5">
        <v>0</v>
      </c>
      <c r="K108" s="5">
        <v>3</v>
      </c>
      <c r="L108" s="45">
        <f>_xlfn.XLOOKUP($I108, '#칼럼명세'!$F:$F, '#칼럼명세'!$J:$J)*IF(_xlfn.XLOOKUP($I108, '#칼럼명세'!$F:$F, '#칼럼명세'!$K:$K)="X", 1, _xlfn.XLOOKUP($K108, '#무게관련'!$N:$N, '#무게관련'!$O:$O))*100</f>
        <v>0</v>
      </c>
      <c r="M108" s="46" t="s">
        <v>336</v>
      </c>
      <c r="N108" s="46" t="s">
        <v>336</v>
      </c>
      <c r="O108" s="46" t="s">
        <v>336</v>
      </c>
      <c r="P108" s="46" t="s">
        <v>336</v>
      </c>
      <c r="Q108" s="5">
        <v>0</v>
      </c>
      <c r="R108" s="5">
        <v>0</v>
      </c>
      <c r="S108" s="5">
        <v>5004</v>
      </c>
      <c r="T108" s="5">
        <v>0</v>
      </c>
      <c r="U108" s="5">
        <v>3</v>
      </c>
      <c r="V108" s="5">
        <v>0</v>
      </c>
      <c r="W108" s="5">
        <v>0</v>
      </c>
      <c r="X108" s="66">
        <v>1000</v>
      </c>
      <c r="Y108" s="66">
        <v>10000</v>
      </c>
      <c r="Z108" s="5">
        <v>0</v>
      </c>
      <c r="AA108" s="5">
        <v>0</v>
      </c>
      <c r="AB108" s="5">
        <v>1</v>
      </c>
      <c r="AC108" s="5">
        <v>0</v>
      </c>
      <c r="AD108" s="5">
        <v>0</v>
      </c>
      <c r="AE108" s="5">
        <v>30100</v>
      </c>
      <c r="AF108" s="5">
        <v>8</v>
      </c>
      <c r="AG108" s="5">
        <v>0</v>
      </c>
      <c r="AH108" s="5" t="s">
        <v>2713</v>
      </c>
      <c r="AI108" s="5" t="s">
        <v>235</v>
      </c>
      <c r="AJ108" s="5" t="s">
        <v>983</v>
      </c>
      <c r="AK108" s="45">
        <f t="shared" si="12"/>
        <v>15</v>
      </c>
      <c r="AL108" s="47">
        <f>_xlfn.XLOOKUP(I108,'#칼럼명세'!F:F,'#칼럼명세'!I:I)</f>
        <v>1302</v>
      </c>
      <c r="AM108" s="44" t="str">
        <f t="shared" si="13"/>
        <v>Item_Name_23300064</v>
      </c>
      <c r="AN108" s="5" t="s">
        <v>2628</v>
      </c>
      <c r="AO108" s="44" t="str">
        <f t="shared" si="14"/>
        <v>Item_Desc_23300064</v>
      </c>
      <c r="AP108" s="5" t="s">
        <v>3051</v>
      </c>
      <c r="AQ108" s="44">
        <f>_xlfn.XLOOKUP(I108,표1[아이템 타입],표1[삭제여부])</f>
        <v>1</v>
      </c>
      <c r="AR108" s="63">
        <f>_xlfn.XLOOKUP(I108,'#칼럼명세'!F:F,'#칼럼명세'!H:H)</f>
        <v>1</v>
      </c>
      <c r="AS108" s="4">
        <v>1</v>
      </c>
      <c r="AT108" s="4"/>
      <c r="AU108" s="4"/>
      <c r="AV108" s="4"/>
      <c r="AW108" s="63"/>
      <c r="AX108" s="63"/>
      <c r="AY108" s="63"/>
      <c r="AZ108" s="63"/>
      <c r="BA108" s="63"/>
    </row>
    <row r="109" spans="2:53" x14ac:dyDescent="0.3">
      <c r="B109" s="4">
        <v>23300065</v>
      </c>
      <c r="C109" s="4" t="str">
        <f t="shared" si="15"/>
        <v>065</v>
      </c>
      <c r="D109" s="44" t="str">
        <f t="shared" si="10"/>
        <v>Item_Name_23300065</v>
      </c>
      <c r="E109" s="5" t="s">
        <v>2508</v>
      </c>
      <c r="F109" s="44" t="str">
        <f t="shared" si="11"/>
        <v>Item_Desc_23300065</v>
      </c>
      <c r="G109" s="5" t="s">
        <v>2594</v>
      </c>
      <c r="H109" s="5">
        <v>3</v>
      </c>
      <c r="I109" s="5">
        <v>33</v>
      </c>
      <c r="J109" s="5">
        <v>0</v>
      </c>
      <c r="K109" s="5">
        <v>3</v>
      </c>
      <c r="L109" s="45">
        <f>_xlfn.XLOOKUP($I109, '#칼럼명세'!$F:$F, '#칼럼명세'!$J:$J)*IF(_xlfn.XLOOKUP($I109, '#칼럼명세'!$F:$F, '#칼럼명세'!$K:$K)="X", 1, _xlfn.XLOOKUP($K109, '#무게관련'!$N:$N, '#무게관련'!$O:$O))*100</f>
        <v>0</v>
      </c>
      <c r="M109" s="46" t="s">
        <v>336</v>
      </c>
      <c r="N109" s="46" t="s">
        <v>336</v>
      </c>
      <c r="O109" s="46" t="s">
        <v>336</v>
      </c>
      <c r="P109" s="46" t="s">
        <v>336</v>
      </c>
      <c r="Q109" s="5">
        <v>0</v>
      </c>
      <c r="R109" s="5">
        <v>0</v>
      </c>
      <c r="S109" s="5">
        <v>5034</v>
      </c>
      <c r="T109" s="5">
        <v>0</v>
      </c>
      <c r="U109" s="5">
        <v>3</v>
      </c>
      <c r="V109" s="5">
        <v>0</v>
      </c>
      <c r="W109" s="5">
        <v>0</v>
      </c>
      <c r="X109" s="66">
        <v>1000</v>
      </c>
      <c r="Y109" s="66">
        <v>10000</v>
      </c>
      <c r="Z109" s="5">
        <v>0</v>
      </c>
      <c r="AA109" s="5">
        <v>0</v>
      </c>
      <c r="AB109" s="5">
        <v>1</v>
      </c>
      <c r="AC109" s="5">
        <v>0</v>
      </c>
      <c r="AD109" s="5">
        <v>0</v>
      </c>
      <c r="AE109" s="5">
        <v>30100</v>
      </c>
      <c r="AF109" s="5">
        <v>8</v>
      </c>
      <c r="AG109" s="5">
        <v>0</v>
      </c>
      <c r="AH109" s="5" t="s">
        <v>2714</v>
      </c>
      <c r="AI109" s="5" t="s">
        <v>235</v>
      </c>
      <c r="AJ109" s="5" t="s">
        <v>983</v>
      </c>
      <c r="AK109" s="45">
        <f t="shared" si="12"/>
        <v>15</v>
      </c>
      <c r="AL109" s="47">
        <f>_xlfn.XLOOKUP(I109,'#칼럼명세'!F:F,'#칼럼명세'!I:I)</f>
        <v>1302</v>
      </c>
      <c r="AM109" s="44" t="str">
        <f t="shared" si="13"/>
        <v>Item_Name_23300065</v>
      </c>
      <c r="AN109" s="5" t="s">
        <v>2629</v>
      </c>
      <c r="AO109" s="44" t="str">
        <f t="shared" si="14"/>
        <v>Item_Desc_23300065</v>
      </c>
      <c r="AP109" s="5" t="s">
        <v>3052</v>
      </c>
      <c r="AQ109" s="44">
        <f>_xlfn.XLOOKUP(I109,표1[아이템 타입],표1[삭제여부])</f>
        <v>1</v>
      </c>
      <c r="AR109" s="63">
        <f>_xlfn.XLOOKUP(I109,'#칼럼명세'!F:F,'#칼럼명세'!H:H)</f>
        <v>1</v>
      </c>
      <c r="AS109" s="4">
        <v>1</v>
      </c>
      <c r="AT109" s="4"/>
      <c r="AU109" s="4"/>
      <c r="AV109" s="4"/>
      <c r="AW109" s="63"/>
      <c r="AX109" s="63"/>
      <c r="AY109" s="63"/>
      <c r="AZ109" s="63"/>
      <c r="BA109" s="63"/>
    </row>
    <row r="110" spans="2:53" x14ac:dyDescent="0.3">
      <c r="B110" s="4">
        <v>23300066</v>
      </c>
      <c r="C110" s="4" t="str">
        <f t="shared" si="15"/>
        <v>066</v>
      </c>
      <c r="D110" s="44" t="str">
        <f t="shared" si="10"/>
        <v>Item_Name_23300066</v>
      </c>
      <c r="E110" s="5" t="s">
        <v>2509</v>
      </c>
      <c r="F110" s="44" t="str">
        <f t="shared" si="11"/>
        <v>Item_Desc_23300066</v>
      </c>
      <c r="G110" s="5" t="s">
        <v>2594</v>
      </c>
      <c r="H110" s="5">
        <v>3</v>
      </c>
      <c r="I110" s="5">
        <v>33</v>
      </c>
      <c r="J110" s="5">
        <v>0</v>
      </c>
      <c r="K110" s="5">
        <v>3</v>
      </c>
      <c r="L110" s="45">
        <f>_xlfn.XLOOKUP($I110, '#칼럼명세'!$F:$F, '#칼럼명세'!$J:$J)*IF(_xlfn.XLOOKUP($I110, '#칼럼명세'!$F:$F, '#칼럼명세'!$K:$K)="X", 1, _xlfn.XLOOKUP($K110, '#무게관련'!$N:$N, '#무게관련'!$O:$O))*100</f>
        <v>0</v>
      </c>
      <c r="M110" s="46" t="s">
        <v>336</v>
      </c>
      <c r="N110" s="46" t="s">
        <v>336</v>
      </c>
      <c r="O110" s="46" t="s">
        <v>336</v>
      </c>
      <c r="P110" s="46" t="s">
        <v>336</v>
      </c>
      <c r="Q110" s="5">
        <v>0</v>
      </c>
      <c r="R110" s="5">
        <v>0</v>
      </c>
      <c r="S110" s="5">
        <v>5036</v>
      </c>
      <c r="T110" s="5">
        <v>0</v>
      </c>
      <c r="U110" s="5">
        <v>3</v>
      </c>
      <c r="V110" s="5">
        <v>0</v>
      </c>
      <c r="W110" s="5">
        <v>0</v>
      </c>
      <c r="X110" s="66">
        <v>1000</v>
      </c>
      <c r="Y110" s="66">
        <v>10000</v>
      </c>
      <c r="Z110" s="5">
        <v>0</v>
      </c>
      <c r="AA110" s="5">
        <v>0</v>
      </c>
      <c r="AB110" s="5">
        <v>1</v>
      </c>
      <c r="AC110" s="5">
        <v>0</v>
      </c>
      <c r="AD110" s="5">
        <v>0</v>
      </c>
      <c r="AE110" s="5">
        <v>30100</v>
      </c>
      <c r="AF110" s="5">
        <v>8</v>
      </c>
      <c r="AG110" s="5">
        <v>0</v>
      </c>
      <c r="AH110" s="5" t="s">
        <v>2715</v>
      </c>
      <c r="AI110" s="5" t="s">
        <v>235</v>
      </c>
      <c r="AJ110" s="5" t="s">
        <v>983</v>
      </c>
      <c r="AK110" s="45">
        <f t="shared" si="12"/>
        <v>15</v>
      </c>
      <c r="AL110" s="47">
        <f>_xlfn.XLOOKUP(I110,'#칼럼명세'!F:F,'#칼럼명세'!I:I)</f>
        <v>1302</v>
      </c>
      <c r="AM110" s="44" t="str">
        <f t="shared" si="13"/>
        <v>Item_Name_23300066</v>
      </c>
      <c r="AN110" s="5" t="s">
        <v>2862</v>
      </c>
      <c r="AO110" s="44" t="str">
        <f t="shared" si="14"/>
        <v>Item_Desc_23300066</v>
      </c>
      <c r="AP110" s="5" t="s">
        <v>3053</v>
      </c>
      <c r="AQ110" s="44">
        <f>_xlfn.XLOOKUP(I110,표1[아이템 타입],표1[삭제여부])</f>
        <v>1</v>
      </c>
      <c r="AR110" s="63">
        <f>_xlfn.XLOOKUP(I110,'#칼럼명세'!F:F,'#칼럼명세'!H:H)</f>
        <v>1</v>
      </c>
      <c r="AS110" s="4">
        <v>1</v>
      </c>
      <c r="AT110" s="4"/>
      <c r="AU110" s="4"/>
      <c r="AV110" s="4"/>
      <c r="AW110" s="63"/>
      <c r="AX110" s="63"/>
      <c r="AY110" s="63"/>
      <c r="AZ110" s="63"/>
      <c r="BA110" s="63"/>
    </row>
    <row r="111" spans="2:53" x14ac:dyDescent="0.3">
      <c r="B111" s="4">
        <v>23300067</v>
      </c>
      <c r="C111" s="4" t="str">
        <f t="shared" si="15"/>
        <v>067</v>
      </c>
      <c r="D111" s="44" t="str">
        <f t="shared" si="10"/>
        <v>Item_Name_23300067</v>
      </c>
      <c r="E111" s="5" t="s">
        <v>2510</v>
      </c>
      <c r="F111" s="44" t="str">
        <f t="shared" si="11"/>
        <v>Item_Desc_23300067</v>
      </c>
      <c r="G111" s="5" t="s">
        <v>2594</v>
      </c>
      <c r="H111" s="5">
        <v>3</v>
      </c>
      <c r="I111" s="5">
        <v>33</v>
      </c>
      <c r="J111" s="5">
        <v>0</v>
      </c>
      <c r="K111" s="5">
        <v>3</v>
      </c>
      <c r="L111" s="45">
        <f>_xlfn.XLOOKUP($I111, '#칼럼명세'!$F:$F, '#칼럼명세'!$J:$J)*IF(_xlfn.XLOOKUP($I111, '#칼럼명세'!$F:$F, '#칼럼명세'!$K:$K)="X", 1, _xlfn.XLOOKUP($K111, '#무게관련'!$N:$N, '#무게관련'!$O:$O))*100</f>
        <v>0</v>
      </c>
      <c r="M111" s="46" t="s">
        <v>336</v>
      </c>
      <c r="N111" s="46" t="s">
        <v>336</v>
      </c>
      <c r="O111" s="46" t="s">
        <v>336</v>
      </c>
      <c r="P111" s="46" t="s">
        <v>336</v>
      </c>
      <c r="Q111" s="5">
        <v>0</v>
      </c>
      <c r="R111" s="5">
        <v>0</v>
      </c>
      <c r="S111" s="5">
        <v>5022</v>
      </c>
      <c r="T111" s="5">
        <v>0</v>
      </c>
      <c r="U111" s="5">
        <v>3</v>
      </c>
      <c r="V111" s="5">
        <v>0</v>
      </c>
      <c r="W111" s="5">
        <v>0</v>
      </c>
      <c r="X111" s="66">
        <v>1000</v>
      </c>
      <c r="Y111" s="66">
        <v>10000</v>
      </c>
      <c r="Z111" s="5">
        <v>0</v>
      </c>
      <c r="AA111" s="5">
        <v>0</v>
      </c>
      <c r="AB111" s="5">
        <v>1</v>
      </c>
      <c r="AC111" s="5">
        <v>0</v>
      </c>
      <c r="AD111" s="5">
        <v>0</v>
      </c>
      <c r="AE111" s="5">
        <v>30100</v>
      </c>
      <c r="AF111" s="5">
        <v>8</v>
      </c>
      <c r="AG111" s="5">
        <v>0</v>
      </c>
      <c r="AH111" s="5" t="s">
        <v>2716</v>
      </c>
      <c r="AI111" s="5" t="s">
        <v>235</v>
      </c>
      <c r="AJ111" s="5" t="s">
        <v>983</v>
      </c>
      <c r="AK111" s="45">
        <f t="shared" si="12"/>
        <v>15</v>
      </c>
      <c r="AL111" s="47">
        <f>_xlfn.XLOOKUP(I111,'#칼럼명세'!F:F,'#칼럼명세'!I:I)</f>
        <v>1302</v>
      </c>
      <c r="AM111" s="44" t="str">
        <f t="shared" si="13"/>
        <v>Item_Name_23300067</v>
      </c>
      <c r="AN111" s="5" t="s">
        <v>2863</v>
      </c>
      <c r="AO111" s="44" t="str">
        <f t="shared" si="14"/>
        <v>Item_Desc_23300067</v>
      </c>
      <c r="AP111" s="5" t="s">
        <v>3054</v>
      </c>
      <c r="AQ111" s="44">
        <f>_xlfn.XLOOKUP(I111,표1[아이템 타입],표1[삭제여부])</f>
        <v>1</v>
      </c>
      <c r="AR111" s="63">
        <f>_xlfn.XLOOKUP(I111,'#칼럼명세'!F:F,'#칼럼명세'!H:H)</f>
        <v>1</v>
      </c>
      <c r="AS111" s="4">
        <v>1</v>
      </c>
      <c r="AT111" s="4"/>
      <c r="AU111" s="4"/>
      <c r="AV111" s="4"/>
      <c r="AW111" s="63"/>
      <c r="AX111" s="63"/>
      <c r="AY111" s="63"/>
      <c r="AZ111" s="63"/>
      <c r="BA111" s="63"/>
    </row>
    <row r="112" spans="2:53" x14ac:dyDescent="0.3">
      <c r="B112" s="4">
        <v>23300068</v>
      </c>
      <c r="C112" s="4" t="str">
        <f t="shared" si="15"/>
        <v>068</v>
      </c>
      <c r="D112" s="44" t="str">
        <f t="shared" si="10"/>
        <v>Item_Name_23300068</v>
      </c>
      <c r="E112" s="5" t="s">
        <v>2511</v>
      </c>
      <c r="F112" s="44" t="str">
        <f t="shared" si="11"/>
        <v>Item_Desc_23300068</v>
      </c>
      <c r="G112" s="5" t="s">
        <v>2594</v>
      </c>
      <c r="H112" s="5">
        <v>3</v>
      </c>
      <c r="I112" s="5">
        <v>33</v>
      </c>
      <c r="J112" s="5">
        <v>0</v>
      </c>
      <c r="K112" s="5">
        <v>3</v>
      </c>
      <c r="L112" s="45">
        <f>_xlfn.XLOOKUP($I112, '#칼럼명세'!$F:$F, '#칼럼명세'!$J:$J)*IF(_xlfn.XLOOKUP($I112, '#칼럼명세'!$F:$F, '#칼럼명세'!$K:$K)="X", 1, _xlfn.XLOOKUP($K112, '#무게관련'!$N:$N, '#무게관련'!$O:$O))*100</f>
        <v>0</v>
      </c>
      <c r="M112" s="46" t="s">
        <v>336</v>
      </c>
      <c r="N112" s="46" t="s">
        <v>336</v>
      </c>
      <c r="O112" s="46" t="s">
        <v>336</v>
      </c>
      <c r="P112" s="46" t="s">
        <v>336</v>
      </c>
      <c r="Q112" s="5">
        <v>0</v>
      </c>
      <c r="R112" s="5">
        <v>0</v>
      </c>
      <c r="S112" s="5">
        <v>5024</v>
      </c>
      <c r="T112" s="5">
        <v>0</v>
      </c>
      <c r="U112" s="5">
        <v>3</v>
      </c>
      <c r="V112" s="5">
        <v>0</v>
      </c>
      <c r="W112" s="5">
        <v>0</v>
      </c>
      <c r="X112" s="66">
        <v>1000</v>
      </c>
      <c r="Y112" s="66">
        <v>10000</v>
      </c>
      <c r="Z112" s="5">
        <v>0</v>
      </c>
      <c r="AA112" s="5">
        <v>0</v>
      </c>
      <c r="AB112" s="5">
        <v>1</v>
      </c>
      <c r="AC112" s="5">
        <v>0</v>
      </c>
      <c r="AD112" s="5">
        <v>0</v>
      </c>
      <c r="AE112" s="5">
        <v>30100</v>
      </c>
      <c r="AF112" s="5">
        <v>8</v>
      </c>
      <c r="AG112" s="5">
        <v>0</v>
      </c>
      <c r="AH112" s="5" t="s">
        <v>2717</v>
      </c>
      <c r="AI112" s="5" t="s">
        <v>235</v>
      </c>
      <c r="AJ112" s="5" t="s">
        <v>983</v>
      </c>
      <c r="AK112" s="45">
        <f t="shared" si="12"/>
        <v>15</v>
      </c>
      <c r="AL112" s="47">
        <f>_xlfn.XLOOKUP(I112,'#칼럼명세'!F:F,'#칼럼명세'!I:I)</f>
        <v>1302</v>
      </c>
      <c r="AM112" s="44" t="str">
        <f t="shared" si="13"/>
        <v>Item_Name_23300068</v>
      </c>
      <c r="AN112" s="5" t="s">
        <v>2864</v>
      </c>
      <c r="AO112" s="44" t="str">
        <f t="shared" si="14"/>
        <v>Item_Desc_23300068</v>
      </c>
      <c r="AP112" s="5" t="s">
        <v>3055</v>
      </c>
      <c r="AQ112" s="44">
        <f>_xlfn.XLOOKUP(I112,표1[아이템 타입],표1[삭제여부])</f>
        <v>1</v>
      </c>
      <c r="AR112" s="63">
        <f>_xlfn.XLOOKUP(I112,'#칼럼명세'!F:F,'#칼럼명세'!H:H)</f>
        <v>1</v>
      </c>
      <c r="AS112" s="4">
        <v>1</v>
      </c>
      <c r="AT112" s="4"/>
      <c r="AU112" s="4"/>
      <c r="AV112" s="4"/>
      <c r="AW112" s="63"/>
      <c r="AX112" s="63"/>
      <c r="AY112" s="63"/>
      <c r="AZ112" s="63"/>
      <c r="BA112" s="63"/>
    </row>
    <row r="113" spans="2:53" x14ac:dyDescent="0.3">
      <c r="B113" s="4">
        <v>23300069</v>
      </c>
      <c r="C113" s="4" t="str">
        <f t="shared" si="15"/>
        <v>069</v>
      </c>
      <c r="D113" s="44" t="str">
        <f t="shared" si="10"/>
        <v>Item_Name_23300069</v>
      </c>
      <c r="E113" s="5" t="s">
        <v>2512</v>
      </c>
      <c r="F113" s="44" t="str">
        <f t="shared" si="11"/>
        <v>Item_Desc_23300069</v>
      </c>
      <c r="G113" s="5" t="s">
        <v>2594</v>
      </c>
      <c r="H113" s="5">
        <v>3</v>
      </c>
      <c r="I113" s="5">
        <v>33</v>
      </c>
      <c r="J113" s="5">
        <v>0</v>
      </c>
      <c r="K113" s="5">
        <v>3</v>
      </c>
      <c r="L113" s="45">
        <f>_xlfn.XLOOKUP($I113, '#칼럼명세'!$F:$F, '#칼럼명세'!$J:$J)*IF(_xlfn.XLOOKUP($I113, '#칼럼명세'!$F:$F, '#칼럼명세'!$K:$K)="X", 1, _xlfn.XLOOKUP($K113, '#무게관련'!$N:$N, '#무게관련'!$O:$O))*100</f>
        <v>0</v>
      </c>
      <c r="M113" s="46" t="s">
        <v>336</v>
      </c>
      <c r="N113" s="46" t="s">
        <v>336</v>
      </c>
      <c r="O113" s="46" t="s">
        <v>336</v>
      </c>
      <c r="P113" s="46" t="s">
        <v>336</v>
      </c>
      <c r="Q113" s="5">
        <v>0</v>
      </c>
      <c r="R113" s="5">
        <v>0</v>
      </c>
      <c r="S113" s="5">
        <v>1101</v>
      </c>
      <c r="T113" s="5">
        <v>0</v>
      </c>
      <c r="U113" s="5">
        <v>30</v>
      </c>
      <c r="V113" s="5">
        <v>0</v>
      </c>
      <c r="W113" s="5">
        <v>0</v>
      </c>
      <c r="X113" s="66">
        <v>1000</v>
      </c>
      <c r="Y113" s="66">
        <v>10000</v>
      </c>
      <c r="Z113" s="5">
        <v>0</v>
      </c>
      <c r="AA113" s="5">
        <v>0</v>
      </c>
      <c r="AB113" s="5">
        <v>1</v>
      </c>
      <c r="AC113" s="5">
        <v>0</v>
      </c>
      <c r="AD113" s="5">
        <v>0</v>
      </c>
      <c r="AE113" s="5">
        <v>30100</v>
      </c>
      <c r="AF113" s="5">
        <v>8</v>
      </c>
      <c r="AG113" s="5">
        <v>0</v>
      </c>
      <c r="AH113" s="5" t="s">
        <v>2718</v>
      </c>
      <c r="AI113" s="5" t="s">
        <v>235</v>
      </c>
      <c r="AJ113" s="5" t="s">
        <v>983</v>
      </c>
      <c r="AK113" s="45">
        <f t="shared" si="12"/>
        <v>15</v>
      </c>
      <c r="AL113" s="47">
        <f>_xlfn.XLOOKUP(I113,'#칼럼명세'!F:F,'#칼럼명세'!I:I)</f>
        <v>1302</v>
      </c>
      <c r="AM113" s="44" t="str">
        <f t="shared" si="13"/>
        <v>Item_Name_23300069</v>
      </c>
      <c r="AN113" s="5" t="s">
        <v>2865</v>
      </c>
      <c r="AO113" s="44" t="str">
        <f t="shared" si="14"/>
        <v>Item_Desc_23300069</v>
      </c>
      <c r="AP113" s="5" t="s">
        <v>3132</v>
      </c>
      <c r="AQ113" s="44">
        <f>_xlfn.XLOOKUP(I113,표1[아이템 타입],표1[삭제여부])</f>
        <v>1</v>
      </c>
      <c r="AR113" s="63">
        <f>_xlfn.XLOOKUP(I113,'#칼럼명세'!F:F,'#칼럼명세'!H:H)</f>
        <v>1</v>
      </c>
      <c r="AS113" s="4">
        <v>1</v>
      </c>
      <c r="AT113" s="4"/>
      <c r="AU113" s="4"/>
      <c r="AV113" s="4"/>
      <c r="AW113" s="63"/>
      <c r="AX113" s="63"/>
      <c r="AY113" s="63"/>
      <c r="AZ113" s="63"/>
      <c r="BA113" s="63"/>
    </row>
    <row r="114" spans="2:53" x14ac:dyDescent="0.3">
      <c r="B114" s="4">
        <v>23300070</v>
      </c>
      <c r="C114" s="4" t="str">
        <f t="shared" si="15"/>
        <v>070</v>
      </c>
      <c r="D114" s="44" t="str">
        <f t="shared" si="10"/>
        <v>Item_Name_23300070</v>
      </c>
      <c r="E114" s="5" t="s">
        <v>2513</v>
      </c>
      <c r="F114" s="44" t="str">
        <f t="shared" si="11"/>
        <v>Item_Desc_23300070</v>
      </c>
      <c r="G114" s="5" t="s">
        <v>2594</v>
      </c>
      <c r="H114" s="5">
        <v>3</v>
      </c>
      <c r="I114" s="5">
        <v>33</v>
      </c>
      <c r="J114" s="5">
        <v>0</v>
      </c>
      <c r="K114" s="5">
        <v>3</v>
      </c>
      <c r="L114" s="45">
        <f>_xlfn.XLOOKUP($I114, '#칼럼명세'!$F:$F, '#칼럼명세'!$J:$J)*IF(_xlfn.XLOOKUP($I114, '#칼럼명세'!$F:$F, '#칼럼명세'!$K:$K)="X", 1, _xlfn.XLOOKUP($K114, '#무게관련'!$N:$N, '#무게관련'!$O:$O))*100</f>
        <v>0</v>
      </c>
      <c r="M114" s="46" t="s">
        <v>336</v>
      </c>
      <c r="N114" s="46" t="s">
        <v>336</v>
      </c>
      <c r="O114" s="46" t="s">
        <v>336</v>
      </c>
      <c r="P114" s="46" t="s">
        <v>336</v>
      </c>
      <c r="Q114" s="5">
        <v>0</v>
      </c>
      <c r="R114" s="5">
        <v>0</v>
      </c>
      <c r="S114" s="5">
        <v>1111</v>
      </c>
      <c r="T114" s="5">
        <v>0</v>
      </c>
      <c r="U114" s="5">
        <v>3</v>
      </c>
      <c r="V114" s="5">
        <v>0</v>
      </c>
      <c r="W114" s="5">
        <v>0</v>
      </c>
      <c r="X114" s="66">
        <v>1000</v>
      </c>
      <c r="Y114" s="66">
        <v>10000</v>
      </c>
      <c r="Z114" s="5">
        <v>0</v>
      </c>
      <c r="AA114" s="5">
        <v>0</v>
      </c>
      <c r="AB114" s="5">
        <v>1</v>
      </c>
      <c r="AC114" s="5">
        <v>0</v>
      </c>
      <c r="AD114" s="5">
        <v>0</v>
      </c>
      <c r="AE114" s="5">
        <v>30100</v>
      </c>
      <c r="AF114" s="5">
        <v>8</v>
      </c>
      <c r="AG114" s="5">
        <v>0</v>
      </c>
      <c r="AH114" s="5" t="s">
        <v>2719</v>
      </c>
      <c r="AI114" s="5" t="s">
        <v>235</v>
      </c>
      <c r="AJ114" s="5" t="s">
        <v>983</v>
      </c>
      <c r="AK114" s="45">
        <f t="shared" si="12"/>
        <v>15</v>
      </c>
      <c r="AL114" s="47">
        <f>_xlfn.XLOOKUP(I114,'#칼럼명세'!F:F,'#칼럼명세'!I:I)</f>
        <v>1302</v>
      </c>
      <c r="AM114" s="44" t="str">
        <f t="shared" si="13"/>
        <v>Item_Name_23300070</v>
      </c>
      <c r="AN114" s="5" t="s">
        <v>2866</v>
      </c>
      <c r="AO114" s="44" t="str">
        <f t="shared" si="14"/>
        <v>Item_Desc_23300070</v>
      </c>
      <c r="AP114" s="5" t="s">
        <v>3056</v>
      </c>
      <c r="AQ114" s="44">
        <f>_xlfn.XLOOKUP(I114,표1[아이템 타입],표1[삭제여부])</f>
        <v>1</v>
      </c>
      <c r="AR114" s="63">
        <f>_xlfn.XLOOKUP(I114,'#칼럼명세'!F:F,'#칼럼명세'!H:H)</f>
        <v>1</v>
      </c>
      <c r="AS114" s="4">
        <v>1</v>
      </c>
      <c r="AT114" s="4"/>
      <c r="AU114" s="4"/>
      <c r="AV114" s="4"/>
      <c r="AW114" s="63"/>
      <c r="AX114" s="63"/>
      <c r="AY114" s="63"/>
      <c r="AZ114" s="63"/>
      <c r="BA114" s="63"/>
    </row>
    <row r="115" spans="2:53" x14ac:dyDescent="0.3">
      <c r="B115" s="4">
        <v>23300071</v>
      </c>
      <c r="C115" s="4" t="str">
        <f t="shared" si="15"/>
        <v>071</v>
      </c>
      <c r="D115" s="44" t="str">
        <f t="shared" si="10"/>
        <v>Item_Name_23300071</v>
      </c>
      <c r="E115" s="5" t="s">
        <v>2514</v>
      </c>
      <c r="F115" s="44" t="str">
        <f t="shared" si="11"/>
        <v>Item_Desc_23300071</v>
      </c>
      <c r="G115" s="5" t="s">
        <v>2594</v>
      </c>
      <c r="H115" s="5">
        <v>3</v>
      </c>
      <c r="I115" s="5">
        <v>33</v>
      </c>
      <c r="J115" s="5">
        <v>0</v>
      </c>
      <c r="K115" s="5">
        <v>3</v>
      </c>
      <c r="L115" s="45">
        <f>_xlfn.XLOOKUP($I115, '#칼럼명세'!$F:$F, '#칼럼명세'!$J:$J)*IF(_xlfn.XLOOKUP($I115, '#칼럼명세'!$F:$F, '#칼럼명세'!$K:$K)="X", 1, _xlfn.XLOOKUP($K115, '#무게관련'!$N:$N, '#무게관련'!$O:$O))*100</f>
        <v>0</v>
      </c>
      <c r="M115" s="46" t="s">
        <v>336</v>
      </c>
      <c r="N115" s="46" t="s">
        <v>336</v>
      </c>
      <c r="O115" s="46" t="s">
        <v>336</v>
      </c>
      <c r="P115" s="46" t="s">
        <v>336</v>
      </c>
      <c r="Q115" s="5">
        <v>0</v>
      </c>
      <c r="R115" s="5">
        <v>0</v>
      </c>
      <c r="S115" s="5">
        <v>1211</v>
      </c>
      <c r="T115" s="5">
        <v>0</v>
      </c>
      <c r="U115" s="5">
        <v>3</v>
      </c>
      <c r="V115" s="5">
        <v>0</v>
      </c>
      <c r="W115" s="5">
        <v>0</v>
      </c>
      <c r="X115" s="66">
        <v>1000</v>
      </c>
      <c r="Y115" s="66">
        <v>10000</v>
      </c>
      <c r="Z115" s="5">
        <v>0</v>
      </c>
      <c r="AA115" s="5">
        <v>0</v>
      </c>
      <c r="AB115" s="5">
        <v>1</v>
      </c>
      <c r="AC115" s="5">
        <v>0</v>
      </c>
      <c r="AD115" s="5">
        <v>0</v>
      </c>
      <c r="AE115" s="5">
        <v>30100</v>
      </c>
      <c r="AF115" s="5">
        <v>8</v>
      </c>
      <c r="AG115" s="5">
        <v>0</v>
      </c>
      <c r="AH115" s="5" t="s">
        <v>2720</v>
      </c>
      <c r="AI115" s="5" t="s">
        <v>235</v>
      </c>
      <c r="AJ115" s="5" t="s">
        <v>983</v>
      </c>
      <c r="AK115" s="45">
        <f t="shared" si="12"/>
        <v>15</v>
      </c>
      <c r="AL115" s="47">
        <f>_xlfn.XLOOKUP(I115,'#칼럼명세'!F:F,'#칼럼명세'!I:I)</f>
        <v>1302</v>
      </c>
      <c r="AM115" s="44" t="str">
        <f t="shared" si="13"/>
        <v>Item_Name_23300071</v>
      </c>
      <c r="AN115" s="5" t="s">
        <v>2630</v>
      </c>
      <c r="AO115" s="44" t="str">
        <f t="shared" si="14"/>
        <v>Item_Desc_23300071</v>
      </c>
      <c r="AP115" s="5" t="s">
        <v>3057</v>
      </c>
      <c r="AQ115" s="44">
        <f>_xlfn.XLOOKUP(I115,표1[아이템 타입],표1[삭제여부])</f>
        <v>1</v>
      </c>
      <c r="AR115" s="63">
        <f>_xlfn.XLOOKUP(I115,'#칼럼명세'!F:F,'#칼럼명세'!H:H)</f>
        <v>1</v>
      </c>
      <c r="AS115" s="4">
        <v>1</v>
      </c>
      <c r="AT115" s="4"/>
      <c r="AU115" s="4"/>
      <c r="AV115" s="4"/>
      <c r="AW115" s="63"/>
      <c r="AX115" s="63"/>
      <c r="AY115" s="63"/>
      <c r="AZ115" s="63"/>
      <c r="BA115" s="63"/>
    </row>
    <row r="116" spans="2:53" x14ac:dyDescent="0.3">
      <c r="B116" s="4">
        <v>23300072</v>
      </c>
      <c r="C116" s="4" t="str">
        <f t="shared" si="15"/>
        <v>072</v>
      </c>
      <c r="D116" s="44" t="str">
        <f t="shared" si="10"/>
        <v>Item_Name_23300072</v>
      </c>
      <c r="E116" s="5" t="s">
        <v>2515</v>
      </c>
      <c r="F116" s="44" t="str">
        <f t="shared" si="11"/>
        <v>Item_Desc_23300072</v>
      </c>
      <c r="G116" s="5" t="s">
        <v>2594</v>
      </c>
      <c r="H116" s="5">
        <v>3</v>
      </c>
      <c r="I116" s="5">
        <v>33</v>
      </c>
      <c r="J116" s="5">
        <v>0</v>
      </c>
      <c r="K116" s="5">
        <v>3</v>
      </c>
      <c r="L116" s="45">
        <f>_xlfn.XLOOKUP($I116, '#칼럼명세'!$F:$F, '#칼럼명세'!$J:$J)*IF(_xlfn.XLOOKUP($I116, '#칼럼명세'!$F:$F, '#칼럼명세'!$K:$K)="X", 1, _xlfn.XLOOKUP($K116, '#무게관련'!$N:$N, '#무게관련'!$O:$O))*100</f>
        <v>0</v>
      </c>
      <c r="M116" s="46" t="s">
        <v>336</v>
      </c>
      <c r="N116" s="46" t="s">
        <v>336</v>
      </c>
      <c r="O116" s="46" t="s">
        <v>336</v>
      </c>
      <c r="P116" s="46" t="s">
        <v>336</v>
      </c>
      <c r="Q116" s="5">
        <v>0</v>
      </c>
      <c r="R116" s="5">
        <v>0</v>
      </c>
      <c r="S116" s="5">
        <v>1213</v>
      </c>
      <c r="T116" s="5">
        <v>0</v>
      </c>
      <c r="U116" s="5">
        <v>3</v>
      </c>
      <c r="V116" s="5">
        <v>0</v>
      </c>
      <c r="W116" s="5">
        <v>0</v>
      </c>
      <c r="X116" s="66">
        <v>1000</v>
      </c>
      <c r="Y116" s="66">
        <v>10000</v>
      </c>
      <c r="Z116" s="5">
        <v>0</v>
      </c>
      <c r="AA116" s="5">
        <v>0</v>
      </c>
      <c r="AB116" s="5">
        <v>1</v>
      </c>
      <c r="AC116" s="5">
        <v>0</v>
      </c>
      <c r="AD116" s="5">
        <v>0</v>
      </c>
      <c r="AE116" s="5">
        <v>30100</v>
      </c>
      <c r="AF116" s="5">
        <v>8</v>
      </c>
      <c r="AG116" s="5">
        <v>0</v>
      </c>
      <c r="AH116" s="5" t="s">
        <v>2721</v>
      </c>
      <c r="AI116" s="5" t="s">
        <v>235</v>
      </c>
      <c r="AJ116" s="5" t="s">
        <v>983</v>
      </c>
      <c r="AK116" s="45">
        <f t="shared" si="12"/>
        <v>15</v>
      </c>
      <c r="AL116" s="47">
        <f>_xlfn.XLOOKUP(I116,'#칼럼명세'!F:F,'#칼럼명세'!I:I)</f>
        <v>1302</v>
      </c>
      <c r="AM116" s="44" t="str">
        <f t="shared" si="13"/>
        <v>Item_Name_23300072</v>
      </c>
      <c r="AN116" s="5" t="s">
        <v>2631</v>
      </c>
      <c r="AO116" s="44" t="str">
        <f t="shared" si="14"/>
        <v>Item_Desc_23300072</v>
      </c>
      <c r="AP116" s="5" t="s">
        <v>3058</v>
      </c>
      <c r="AQ116" s="44">
        <f>_xlfn.XLOOKUP(I116,표1[아이템 타입],표1[삭제여부])</f>
        <v>1</v>
      </c>
      <c r="AR116" s="63">
        <f>_xlfn.XLOOKUP(I116,'#칼럼명세'!F:F,'#칼럼명세'!H:H)</f>
        <v>1</v>
      </c>
      <c r="AS116" s="4">
        <v>1</v>
      </c>
      <c r="AT116" s="4"/>
      <c r="AU116" s="4"/>
      <c r="AV116" s="4"/>
      <c r="AW116" s="63"/>
      <c r="AX116" s="63"/>
      <c r="AY116" s="63"/>
      <c r="AZ116" s="63"/>
      <c r="BA116" s="63"/>
    </row>
    <row r="117" spans="2:53" x14ac:dyDescent="0.3">
      <c r="B117" s="4">
        <v>23300073</v>
      </c>
      <c r="C117" s="4" t="str">
        <f t="shared" si="15"/>
        <v>073</v>
      </c>
      <c r="D117" s="44" t="str">
        <f t="shared" si="10"/>
        <v>Item_Name_23300073</v>
      </c>
      <c r="E117" s="5" t="s">
        <v>2516</v>
      </c>
      <c r="F117" s="44" t="str">
        <f t="shared" si="11"/>
        <v>Item_Desc_23300073</v>
      </c>
      <c r="G117" s="5" t="s">
        <v>2594</v>
      </c>
      <c r="H117" s="5">
        <v>3</v>
      </c>
      <c r="I117" s="5">
        <v>33</v>
      </c>
      <c r="J117" s="5">
        <v>0</v>
      </c>
      <c r="K117" s="5">
        <v>3</v>
      </c>
      <c r="L117" s="45">
        <f>_xlfn.XLOOKUP($I117, '#칼럼명세'!$F:$F, '#칼럼명세'!$J:$J)*IF(_xlfn.XLOOKUP($I117, '#칼럼명세'!$F:$F, '#칼럼명세'!$K:$K)="X", 1, _xlfn.XLOOKUP($K117, '#무게관련'!$N:$N, '#무게관련'!$O:$O))*100</f>
        <v>0</v>
      </c>
      <c r="M117" s="46" t="s">
        <v>336</v>
      </c>
      <c r="N117" s="46" t="s">
        <v>336</v>
      </c>
      <c r="O117" s="46" t="s">
        <v>336</v>
      </c>
      <c r="P117" s="46" t="s">
        <v>336</v>
      </c>
      <c r="Q117" s="5">
        <v>0</v>
      </c>
      <c r="R117" s="5">
        <v>0</v>
      </c>
      <c r="S117" s="5">
        <v>5006</v>
      </c>
      <c r="T117" s="5">
        <v>0</v>
      </c>
      <c r="U117" s="5">
        <v>3</v>
      </c>
      <c r="V117" s="5">
        <v>0</v>
      </c>
      <c r="W117" s="5">
        <v>0</v>
      </c>
      <c r="X117" s="66">
        <v>1000</v>
      </c>
      <c r="Y117" s="66">
        <v>10000</v>
      </c>
      <c r="Z117" s="5">
        <v>0</v>
      </c>
      <c r="AA117" s="5">
        <v>0</v>
      </c>
      <c r="AB117" s="5">
        <v>1</v>
      </c>
      <c r="AC117" s="5">
        <v>0</v>
      </c>
      <c r="AD117" s="5">
        <v>0</v>
      </c>
      <c r="AE117" s="5">
        <v>30100</v>
      </c>
      <c r="AF117" s="5">
        <v>8</v>
      </c>
      <c r="AG117" s="5">
        <v>0</v>
      </c>
      <c r="AH117" s="5" t="s">
        <v>2722</v>
      </c>
      <c r="AI117" s="5" t="s">
        <v>235</v>
      </c>
      <c r="AJ117" s="5" t="s">
        <v>983</v>
      </c>
      <c r="AK117" s="45">
        <f t="shared" si="12"/>
        <v>15</v>
      </c>
      <c r="AL117" s="47">
        <f>_xlfn.XLOOKUP(I117,'#칼럼명세'!F:F,'#칼럼명세'!I:I)</f>
        <v>1302</v>
      </c>
      <c r="AM117" s="44" t="str">
        <f t="shared" si="13"/>
        <v>Item_Name_23300073</v>
      </c>
      <c r="AN117" s="5" t="s">
        <v>2632</v>
      </c>
      <c r="AO117" s="44" t="str">
        <f t="shared" si="14"/>
        <v>Item_Desc_23300073</v>
      </c>
      <c r="AP117" s="5" t="s">
        <v>3059</v>
      </c>
      <c r="AQ117" s="44">
        <f>_xlfn.XLOOKUP(I117,표1[아이템 타입],표1[삭제여부])</f>
        <v>1</v>
      </c>
      <c r="AR117" s="63">
        <f>_xlfn.XLOOKUP(I117,'#칼럼명세'!F:F,'#칼럼명세'!H:H)</f>
        <v>1</v>
      </c>
      <c r="AS117" s="4">
        <v>1</v>
      </c>
      <c r="AT117" s="4"/>
      <c r="AU117" s="4"/>
      <c r="AV117" s="4"/>
      <c r="AW117" s="63"/>
      <c r="AX117" s="63"/>
      <c r="AY117" s="63"/>
      <c r="AZ117" s="63"/>
      <c r="BA117" s="63"/>
    </row>
    <row r="118" spans="2:53" x14ac:dyDescent="0.3">
      <c r="B118" s="4">
        <v>23300074</v>
      </c>
      <c r="C118" s="4" t="str">
        <f t="shared" si="15"/>
        <v>074</v>
      </c>
      <c r="D118" s="44" t="str">
        <f t="shared" si="10"/>
        <v>Item_Name_23300074</v>
      </c>
      <c r="E118" s="5" t="s">
        <v>2517</v>
      </c>
      <c r="F118" s="44" t="str">
        <f t="shared" si="11"/>
        <v>Item_Desc_23300074</v>
      </c>
      <c r="G118" s="5" t="s">
        <v>2594</v>
      </c>
      <c r="H118" s="5">
        <v>3</v>
      </c>
      <c r="I118" s="5">
        <v>33</v>
      </c>
      <c r="J118" s="5">
        <v>0</v>
      </c>
      <c r="K118" s="5">
        <v>3</v>
      </c>
      <c r="L118" s="45">
        <f>_xlfn.XLOOKUP($I118, '#칼럼명세'!$F:$F, '#칼럼명세'!$J:$J)*IF(_xlfn.XLOOKUP($I118, '#칼럼명세'!$F:$F, '#칼럼명세'!$K:$K)="X", 1, _xlfn.XLOOKUP($K118, '#무게관련'!$N:$N, '#무게관련'!$O:$O))*100</f>
        <v>0</v>
      </c>
      <c r="M118" s="46" t="s">
        <v>336</v>
      </c>
      <c r="N118" s="46" t="s">
        <v>336</v>
      </c>
      <c r="O118" s="46" t="s">
        <v>336</v>
      </c>
      <c r="P118" s="46" t="s">
        <v>336</v>
      </c>
      <c r="Q118" s="5">
        <v>0</v>
      </c>
      <c r="R118" s="5">
        <v>0</v>
      </c>
      <c r="S118" s="5">
        <v>5008</v>
      </c>
      <c r="T118" s="5">
        <v>0</v>
      </c>
      <c r="U118" s="5">
        <v>3</v>
      </c>
      <c r="V118" s="5">
        <v>0</v>
      </c>
      <c r="W118" s="5">
        <v>0</v>
      </c>
      <c r="X118" s="66">
        <v>1000</v>
      </c>
      <c r="Y118" s="66">
        <v>10000</v>
      </c>
      <c r="Z118" s="5">
        <v>0</v>
      </c>
      <c r="AA118" s="5">
        <v>0</v>
      </c>
      <c r="AB118" s="5">
        <v>1</v>
      </c>
      <c r="AC118" s="5">
        <v>0</v>
      </c>
      <c r="AD118" s="5">
        <v>0</v>
      </c>
      <c r="AE118" s="5">
        <v>30100</v>
      </c>
      <c r="AF118" s="5">
        <v>8</v>
      </c>
      <c r="AG118" s="5">
        <v>0</v>
      </c>
      <c r="AH118" s="5" t="s">
        <v>2723</v>
      </c>
      <c r="AI118" s="5" t="s">
        <v>235</v>
      </c>
      <c r="AJ118" s="5" t="s">
        <v>983</v>
      </c>
      <c r="AK118" s="45">
        <f t="shared" si="12"/>
        <v>15</v>
      </c>
      <c r="AL118" s="47">
        <f>_xlfn.XLOOKUP(I118,'#칼럼명세'!F:F,'#칼럼명세'!I:I)</f>
        <v>1302</v>
      </c>
      <c r="AM118" s="44" t="str">
        <f t="shared" si="13"/>
        <v>Item_Name_23300074</v>
      </c>
      <c r="AN118" s="5" t="s">
        <v>2633</v>
      </c>
      <c r="AO118" s="44" t="str">
        <f t="shared" si="14"/>
        <v>Item_Desc_23300074</v>
      </c>
      <c r="AP118" s="5" t="s">
        <v>3060</v>
      </c>
      <c r="AQ118" s="44">
        <f>_xlfn.XLOOKUP(I118,표1[아이템 타입],표1[삭제여부])</f>
        <v>1</v>
      </c>
      <c r="AR118" s="63">
        <f>_xlfn.XLOOKUP(I118,'#칼럼명세'!F:F,'#칼럼명세'!H:H)</f>
        <v>1</v>
      </c>
      <c r="AS118" s="4">
        <v>1</v>
      </c>
      <c r="AT118" s="4"/>
      <c r="AU118" s="4"/>
      <c r="AV118" s="4"/>
      <c r="AW118" s="63"/>
      <c r="AX118" s="63"/>
      <c r="AY118" s="63"/>
      <c r="AZ118" s="63"/>
      <c r="BA118" s="63"/>
    </row>
    <row r="119" spans="2:53" x14ac:dyDescent="0.3">
      <c r="B119" s="4">
        <v>23300075</v>
      </c>
      <c r="C119" s="4" t="str">
        <f t="shared" si="15"/>
        <v>075</v>
      </c>
      <c r="D119" s="44" t="str">
        <f t="shared" si="10"/>
        <v>Item_Name_23300075</v>
      </c>
      <c r="E119" s="5" t="s">
        <v>2518</v>
      </c>
      <c r="F119" s="44" t="str">
        <f t="shared" si="11"/>
        <v>Item_Desc_23300075</v>
      </c>
      <c r="G119" s="5" t="s">
        <v>2594</v>
      </c>
      <c r="H119" s="5">
        <v>3</v>
      </c>
      <c r="I119" s="5">
        <v>33</v>
      </c>
      <c r="J119" s="5">
        <v>0</v>
      </c>
      <c r="K119" s="5">
        <v>3</v>
      </c>
      <c r="L119" s="45">
        <f>_xlfn.XLOOKUP($I119, '#칼럼명세'!$F:$F, '#칼럼명세'!$J:$J)*IF(_xlfn.XLOOKUP($I119, '#칼럼명세'!$F:$F, '#칼럼명세'!$K:$K)="X", 1, _xlfn.XLOOKUP($K119, '#무게관련'!$N:$N, '#무게관련'!$O:$O))*100</f>
        <v>0</v>
      </c>
      <c r="M119" s="46" t="s">
        <v>336</v>
      </c>
      <c r="N119" s="46" t="s">
        <v>336</v>
      </c>
      <c r="O119" s="46" t="s">
        <v>336</v>
      </c>
      <c r="P119" s="46" t="s">
        <v>336</v>
      </c>
      <c r="Q119" s="5">
        <v>0</v>
      </c>
      <c r="R119" s="5">
        <v>0</v>
      </c>
      <c r="S119" s="5">
        <v>5038</v>
      </c>
      <c r="T119" s="5">
        <v>0</v>
      </c>
      <c r="U119" s="5">
        <v>3</v>
      </c>
      <c r="V119" s="5">
        <v>0</v>
      </c>
      <c r="W119" s="5">
        <v>0</v>
      </c>
      <c r="X119" s="66">
        <v>1000</v>
      </c>
      <c r="Y119" s="66">
        <v>10000</v>
      </c>
      <c r="Z119" s="5">
        <v>0</v>
      </c>
      <c r="AA119" s="5">
        <v>0</v>
      </c>
      <c r="AB119" s="5">
        <v>1</v>
      </c>
      <c r="AC119" s="5">
        <v>0</v>
      </c>
      <c r="AD119" s="5">
        <v>0</v>
      </c>
      <c r="AE119" s="5">
        <v>30100</v>
      </c>
      <c r="AF119" s="5">
        <v>8</v>
      </c>
      <c r="AG119" s="5">
        <v>0</v>
      </c>
      <c r="AH119" s="5" t="s">
        <v>2724</v>
      </c>
      <c r="AI119" s="5" t="s">
        <v>235</v>
      </c>
      <c r="AJ119" s="5" t="s">
        <v>983</v>
      </c>
      <c r="AK119" s="45">
        <f t="shared" si="12"/>
        <v>15</v>
      </c>
      <c r="AL119" s="47">
        <f>_xlfn.XLOOKUP(I119,'#칼럼명세'!F:F,'#칼럼명세'!I:I)</f>
        <v>1302</v>
      </c>
      <c r="AM119" s="44" t="str">
        <f t="shared" si="13"/>
        <v>Item_Name_23300075</v>
      </c>
      <c r="AN119" s="5" t="s">
        <v>2634</v>
      </c>
      <c r="AO119" s="44" t="str">
        <f t="shared" si="14"/>
        <v>Item_Desc_23300075</v>
      </c>
      <c r="AP119" s="5" t="s">
        <v>3061</v>
      </c>
      <c r="AQ119" s="44">
        <f>_xlfn.XLOOKUP(I119,표1[아이템 타입],표1[삭제여부])</f>
        <v>1</v>
      </c>
      <c r="AR119" s="63">
        <f>_xlfn.XLOOKUP(I119,'#칼럼명세'!F:F,'#칼럼명세'!H:H)</f>
        <v>1</v>
      </c>
      <c r="AS119" s="4">
        <v>1</v>
      </c>
      <c r="AT119" s="4"/>
      <c r="AU119" s="4"/>
      <c r="AV119" s="4"/>
      <c r="AW119" s="63"/>
      <c r="AX119" s="63"/>
      <c r="AY119" s="63"/>
      <c r="AZ119" s="63"/>
      <c r="BA119" s="63"/>
    </row>
    <row r="120" spans="2:53" x14ac:dyDescent="0.3">
      <c r="B120" s="4">
        <v>23300076</v>
      </c>
      <c r="C120" s="4" t="str">
        <f t="shared" si="15"/>
        <v>076</v>
      </c>
      <c r="D120" s="44" t="str">
        <f t="shared" si="10"/>
        <v>Item_Name_23300076</v>
      </c>
      <c r="E120" s="5" t="s">
        <v>2519</v>
      </c>
      <c r="F120" s="44" t="str">
        <f t="shared" si="11"/>
        <v>Item_Desc_23300076</v>
      </c>
      <c r="G120" s="5" t="s">
        <v>2594</v>
      </c>
      <c r="H120" s="5">
        <v>3</v>
      </c>
      <c r="I120" s="5">
        <v>33</v>
      </c>
      <c r="J120" s="5">
        <v>0</v>
      </c>
      <c r="K120" s="5">
        <v>3</v>
      </c>
      <c r="L120" s="45">
        <f>_xlfn.XLOOKUP($I120, '#칼럼명세'!$F:$F, '#칼럼명세'!$J:$J)*IF(_xlfn.XLOOKUP($I120, '#칼럼명세'!$F:$F, '#칼럼명세'!$K:$K)="X", 1, _xlfn.XLOOKUP($K120, '#무게관련'!$N:$N, '#무게관련'!$O:$O))*100</f>
        <v>0</v>
      </c>
      <c r="M120" s="46" t="s">
        <v>336</v>
      </c>
      <c r="N120" s="46" t="s">
        <v>336</v>
      </c>
      <c r="O120" s="46" t="s">
        <v>336</v>
      </c>
      <c r="P120" s="46" t="s">
        <v>336</v>
      </c>
      <c r="Q120" s="5">
        <v>0</v>
      </c>
      <c r="R120" s="5">
        <v>0</v>
      </c>
      <c r="S120" s="5">
        <v>5040</v>
      </c>
      <c r="T120" s="5">
        <v>0</v>
      </c>
      <c r="U120" s="5">
        <v>3</v>
      </c>
      <c r="V120" s="5">
        <v>0</v>
      </c>
      <c r="W120" s="5">
        <v>0</v>
      </c>
      <c r="X120" s="66">
        <v>1000</v>
      </c>
      <c r="Y120" s="66">
        <v>10000</v>
      </c>
      <c r="Z120" s="5">
        <v>0</v>
      </c>
      <c r="AA120" s="5">
        <v>0</v>
      </c>
      <c r="AB120" s="5">
        <v>1</v>
      </c>
      <c r="AC120" s="5">
        <v>0</v>
      </c>
      <c r="AD120" s="5">
        <v>0</v>
      </c>
      <c r="AE120" s="5">
        <v>30100</v>
      </c>
      <c r="AF120" s="5">
        <v>8</v>
      </c>
      <c r="AG120" s="5">
        <v>0</v>
      </c>
      <c r="AH120" s="5" t="s">
        <v>2725</v>
      </c>
      <c r="AI120" s="5" t="s">
        <v>235</v>
      </c>
      <c r="AJ120" s="5" t="s">
        <v>983</v>
      </c>
      <c r="AK120" s="45">
        <f t="shared" si="12"/>
        <v>15</v>
      </c>
      <c r="AL120" s="47">
        <f>_xlfn.XLOOKUP(I120,'#칼럼명세'!F:F,'#칼럼명세'!I:I)</f>
        <v>1302</v>
      </c>
      <c r="AM120" s="44" t="str">
        <f t="shared" si="13"/>
        <v>Item_Name_23300076</v>
      </c>
      <c r="AN120" s="5" t="s">
        <v>2867</v>
      </c>
      <c r="AO120" s="44" t="str">
        <f t="shared" si="14"/>
        <v>Item_Desc_23300076</v>
      </c>
      <c r="AP120" s="5" t="s">
        <v>3062</v>
      </c>
      <c r="AQ120" s="44">
        <f>_xlfn.XLOOKUP(I120,표1[아이템 타입],표1[삭제여부])</f>
        <v>1</v>
      </c>
      <c r="AR120" s="63">
        <f>_xlfn.XLOOKUP(I120,'#칼럼명세'!F:F,'#칼럼명세'!H:H)</f>
        <v>1</v>
      </c>
      <c r="AS120" s="4">
        <v>1</v>
      </c>
      <c r="AT120" s="4"/>
      <c r="AU120" s="4"/>
      <c r="AV120" s="4"/>
      <c r="AW120" s="63"/>
      <c r="AX120" s="63"/>
      <c r="AY120" s="63"/>
      <c r="AZ120" s="63"/>
      <c r="BA120" s="63"/>
    </row>
    <row r="121" spans="2:53" x14ac:dyDescent="0.3">
      <c r="B121" s="4">
        <v>23300077</v>
      </c>
      <c r="C121" s="4" t="str">
        <f t="shared" si="15"/>
        <v>077</v>
      </c>
      <c r="D121" s="44" t="str">
        <f t="shared" si="10"/>
        <v>Item_Name_23300077</v>
      </c>
      <c r="E121" s="5" t="s">
        <v>2520</v>
      </c>
      <c r="F121" s="44" t="str">
        <f t="shared" si="11"/>
        <v>Item_Desc_23300077</v>
      </c>
      <c r="G121" s="5" t="s">
        <v>2594</v>
      </c>
      <c r="H121" s="5">
        <v>3</v>
      </c>
      <c r="I121" s="5">
        <v>33</v>
      </c>
      <c r="J121" s="5">
        <v>0</v>
      </c>
      <c r="K121" s="5">
        <v>3</v>
      </c>
      <c r="L121" s="45">
        <f>_xlfn.XLOOKUP($I121, '#칼럼명세'!$F:$F, '#칼럼명세'!$J:$J)*IF(_xlfn.XLOOKUP($I121, '#칼럼명세'!$F:$F, '#칼럼명세'!$K:$K)="X", 1, _xlfn.XLOOKUP($K121, '#무게관련'!$N:$N, '#무게관련'!$O:$O))*100</f>
        <v>0</v>
      </c>
      <c r="M121" s="46" t="s">
        <v>336</v>
      </c>
      <c r="N121" s="46" t="s">
        <v>336</v>
      </c>
      <c r="O121" s="46" t="s">
        <v>336</v>
      </c>
      <c r="P121" s="46" t="s">
        <v>336</v>
      </c>
      <c r="Q121" s="5">
        <v>0</v>
      </c>
      <c r="R121" s="5">
        <v>0</v>
      </c>
      <c r="S121" s="5">
        <v>5026</v>
      </c>
      <c r="T121" s="5">
        <v>0</v>
      </c>
      <c r="U121" s="5">
        <v>3</v>
      </c>
      <c r="V121" s="5">
        <v>0</v>
      </c>
      <c r="W121" s="5">
        <v>0</v>
      </c>
      <c r="X121" s="66">
        <v>1000</v>
      </c>
      <c r="Y121" s="66">
        <v>10000</v>
      </c>
      <c r="Z121" s="5">
        <v>0</v>
      </c>
      <c r="AA121" s="5">
        <v>0</v>
      </c>
      <c r="AB121" s="5">
        <v>1</v>
      </c>
      <c r="AC121" s="5">
        <v>0</v>
      </c>
      <c r="AD121" s="5">
        <v>0</v>
      </c>
      <c r="AE121" s="5">
        <v>30100</v>
      </c>
      <c r="AF121" s="5">
        <v>8</v>
      </c>
      <c r="AG121" s="5">
        <v>0</v>
      </c>
      <c r="AH121" s="5" t="s">
        <v>2726</v>
      </c>
      <c r="AI121" s="5" t="s">
        <v>235</v>
      </c>
      <c r="AJ121" s="5" t="s">
        <v>983</v>
      </c>
      <c r="AK121" s="45">
        <f t="shared" si="12"/>
        <v>15</v>
      </c>
      <c r="AL121" s="47">
        <f>_xlfn.XLOOKUP(I121,'#칼럼명세'!F:F,'#칼럼명세'!I:I)</f>
        <v>1302</v>
      </c>
      <c r="AM121" s="44" t="str">
        <f t="shared" si="13"/>
        <v>Item_Name_23300077</v>
      </c>
      <c r="AN121" s="5" t="s">
        <v>2868</v>
      </c>
      <c r="AO121" s="44" t="str">
        <f t="shared" si="14"/>
        <v>Item_Desc_23300077</v>
      </c>
      <c r="AP121" s="5" t="s">
        <v>3063</v>
      </c>
      <c r="AQ121" s="44">
        <f>_xlfn.XLOOKUP(I121,표1[아이템 타입],표1[삭제여부])</f>
        <v>1</v>
      </c>
      <c r="AR121" s="63">
        <f>_xlfn.XLOOKUP(I121,'#칼럼명세'!F:F,'#칼럼명세'!H:H)</f>
        <v>1</v>
      </c>
      <c r="AS121" s="4">
        <v>1</v>
      </c>
      <c r="AT121" s="4"/>
      <c r="AU121" s="4"/>
      <c r="AV121" s="4"/>
      <c r="AW121" s="63"/>
      <c r="AX121" s="63"/>
      <c r="AY121" s="63"/>
      <c r="AZ121" s="63"/>
      <c r="BA121" s="63"/>
    </row>
    <row r="122" spans="2:53" x14ac:dyDescent="0.3">
      <c r="B122" s="4">
        <v>23300078</v>
      </c>
      <c r="C122" s="4" t="str">
        <f t="shared" si="15"/>
        <v>078</v>
      </c>
      <c r="D122" s="44" t="str">
        <f t="shared" si="10"/>
        <v>Item_Name_23300078</v>
      </c>
      <c r="E122" s="5" t="s">
        <v>2521</v>
      </c>
      <c r="F122" s="44" t="str">
        <f t="shared" si="11"/>
        <v>Item_Desc_23300078</v>
      </c>
      <c r="G122" s="5" t="s">
        <v>2594</v>
      </c>
      <c r="H122" s="5">
        <v>3</v>
      </c>
      <c r="I122" s="5">
        <v>33</v>
      </c>
      <c r="J122" s="5">
        <v>0</v>
      </c>
      <c r="K122" s="5">
        <v>3</v>
      </c>
      <c r="L122" s="45">
        <f>_xlfn.XLOOKUP($I122, '#칼럼명세'!$F:$F, '#칼럼명세'!$J:$J)*IF(_xlfn.XLOOKUP($I122, '#칼럼명세'!$F:$F, '#칼럼명세'!$K:$K)="X", 1, _xlfn.XLOOKUP($K122, '#무게관련'!$N:$N, '#무게관련'!$O:$O))*100</f>
        <v>0</v>
      </c>
      <c r="M122" s="46" t="s">
        <v>336</v>
      </c>
      <c r="N122" s="46" t="s">
        <v>336</v>
      </c>
      <c r="O122" s="46" t="s">
        <v>336</v>
      </c>
      <c r="P122" s="46" t="s">
        <v>336</v>
      </c>
      <c r="Q122" s="5">
        <v>0</v>
      </c>
      <c r="R122" s="5">
        <v>0</v>
      </c>
      <c r="S122" s="5">
        <v>5028</v>
      </c>
      <c r="T122" s="5">
        <v>0</v>
      </c>
      <c r="U122" s="5">
        <v>3</v>
      </c>
      <c r="V122" s="5">
        <v>0</v>
      </c>
      <c r="W122" s="5">
        <v>0</v>
      </c>
      <c r="X122" s="66">
        <v>1000</v>
      </c>
      <c r="Y122" s="66">
        <v>10000</v>
      </c>
      <c r="Z122" s="5">
        <v>0</v>
      </c>
      <c r="AA122" s="5">
        <v>0</v>
      </c>
      <c r="AB122" s="5">
        <v>1</v>
      </c>
      <c r="AC122" s="5">
        <v>0</v>
      </c>
      <c r="AD122" s="5">
        <v>0</v>
      </c>
      <c r="AE122" s="5">
        <v>30100</v>
      </c>
      <c r="AF122" s="5">
        <v>8</v>
      </c>
      <c r="AG122" s="5">
        <v>0</v>
      </c>
      <c r="AH122" s="5" t="s">
        <v>2727</v>
      </c>
      <c r="AI122" s="5" t="s">
        <v>235</v>
      </c>
      <c r="AJ122" s="5" t="s">
        <v>983</v>
      </c>
      <c r="AK122" s="45">
        <f t="shared" si="12"/>
        <v>15</v>
      </c>
      <c r="AL122" s="47">
        <f>_xlfn.XLOOKUP(I122,'#칼럼명세'!F:F,'#칼럼명세'!I:I)</f>
        <v>1302</v>
      </c>
      <c r="AM122" s="44" t="str">
        <f t="shared" si="13"/>
        <v>Item_Name_23300078</v>
      </c>
      <c r="AN122" s="5" t="s">
        <v>2869</v>
      </c>
      <c r="AO122" s="44" t="str">
        <f t="shared" si="14"/>
        <v>Item_Desc_23300078</v>
      </c>
      <c r="AP122" s="5" t="s">
        <v>3064</v>
      </c>
      <c r="AQ122" s="44">
        <f>_xlfn.XLOOKUP(I122,표1[아이템 타입],표1[삭제여부])</f>
        <v>1</v>
      </c>
      <c r="AR122" s="63">
        <f>_xlfn.XLOOKUP(I122,'#칼럼명세'!F:F,'#칼럼명세'!H:H)</f>
        <v>1</v>
      </c>
      <c r="AS122" s="4">
        <v>1</v>
      </c>
      <c r="AT122" s="4"/>
      <c r="AU122" s="4"/>
      <c r="AV122" s="4"/>
      <c r="AW122" s="63"/>
      <c r="AX122" s="63"/>
      <c r="AY122" s="63"/>
      <c r="AZ122" s="63"/>
      <c r="BA122" s="63"/>
    </row>
    <row r="123" spans="2:53" x14ac:dyDescent="0.3">
      <c r="B123" s="4">
        <v>23300079</v>
      </c>
      <c r="C123" s="4" t="str">
        <f t="shared" si="15"/>
        <v>079</v>
      </c>
      <c r="D123" s="44" t="str">
        <f t="shared" si="10"/>
        <v>Item_Name_23300079</v>
      </c>
      <c r="E123" s="5" t="s">
        <v>2522</v>
      </c>
      <c r="F123" s="44" t="str">
        <f t="shared" si="11"/>
        <v>Item_Desc_23300079</v>
      </c>
      <c r="G123" s="5" t="s">
        <v>2594</v>
      </c>
      <c r="H123" s="5">
        <v>3</v>
      </c>
      <c r="I123" s="5">
        <v>33</v>
      </c>
      <c r="J123" s="5">
        <v>0</v>
      </c>
      <c r="K123" s="5">
        <v>3</v>
      </c>
      <c r="L123" s="45">
        <f>_xlfn.XLOOKUP($I123, '#칼럼명세'!$F:$F, '#칼럼명세'!$J:$J)*IF(_xlfn.XLOOKUP($I123, '#칼럼명세'!$F:$F, '#칼럼명세'!$K:$K)="X", 1, _xlfn.XLOOKUP($K123, '#무게관련'!$N:$N, '#무게관련'!$O:$O))*100</f>
        <v>0</v>
      </c>
      <c r="M123" s="46" t="s">
        <v>336</v>
      </c>
      <c r="N123" s="46" t="s">
        <v>336</v>
      </c>
      <c r="O123" s="46" t="s">
        <v>336</v>
      </c>
      <c r="P123" s="46" t="s">
        <v>336</v>
      </c>
      <c r="Q123" s="5">
        <v>0</v>
      </c>
      <c r="R123" s="5">
        <v>0</v>
      </c>
      <c r="S123" s="5">
        <v>1109</v>
      </c>
      <c r="T123" s="5">
        <v>0</v>
      </c>
      <c r="U123" s="5">
        <v>30</v>
      </c>
      <c r="V123" s="5">
        <v>0</v>
      </c>
      <c r="W123" s="5">
        <v>0</v>
      </c>
      <c r="X123" s="66">
        <v>1000</v>
      </c>
      <c r="Y123" s="66">
        <v>10000</v>
      </c>
      <c r="Z123" s="5">
        <v>0</v>
      </c>
      <c r="AA123" s="5">
        <v>0</v>
      </c>
      <c r="AB123" s="5">
        <v>1</v>
      </c>
      <c r="AC123" s="5">
        <v>0</v>
      </c>
      <c r="AD123" s="5">
        <v>0</v>
      </c>
      <c r="AE123" s="5">
        <v>30100</v>
      </c>
      <c r="AF123" s="5">
        <v>8</v>
      </c>
      <c r="AG123" s="5">
        <v>0</v>
      </c>
      <c r="AH123" s="5" t="s">
        <v>2728</v>
      </c>
      <c r="AI123" s="5" t="s">
        <v>235</v>
      </c>
      <c r="AJ123" s="5" t="s">
        <v>983</v>
      </c>
      <c r="AK123" s="45">
        <f t="shared" si="12"/>
        <v>15</v>
      </c>
      <c r="AL123" s="47">
        <f>_xlfn.XLOOKUP(I123,'#칼럼명세'!F:F,'#칼럼명세'!I:I)</f>
        <v>1302</v>
      </c>
      <c r="AM123" s="44" t="str">
        <f t="shared" si="13"/>
        <v>Item_Name_23300079</v>
      </c>
      <c r="AN123" s="5" t="s">
        <v>2870</v>
      </c>
      <c r="AO123" s="44" t="str">
        <f t="shared" si="14"/>
        <v>Item_Desc_23300079</v>
      </c>
      <c r="AP123" s="5" t="s">
        <v>3133</v>
      </c>
      <c r="AQ123" s="44">
        <f>_xlfn.XLOOKUP(I123,표1[아이템 타입],표1[삭제여부])</f>
        <v>1</v>
      </c>
      <c r="AR123" s="63">
        <f>_xlfn.XLOOKUP(I123,'#칼럼명세'!F:F,'#칼럼명세'!H:H)</f>
        <v>1</v>
      </c>
      <c r="AS123" s="4">
        <v>1</v>
      </c>
      <c r="AT123" s="4"/>
      <c r="AU123" s="4"/>
      <c r="AV123" s="4"/>
      <c r="AW123" s="63"/>
      <c r="AX123" s="63"/>
      <c r="AY123" s="63"/>
      <c r="AZ123" s="63"/>
      <c r="BA123" s="63"/>
    </row>
    <row r="124" spans="2:53" x14ac:dyDescent="0.3">
      <c r="B124" s="4">
        <v>23300080</v>
      </c>
      <c r="C124" s="4" t="str">
        <f t="shared" si="15"/>
        <v>080</v>
      </c>
      <c r="D124" s="44" t="str">
        <f t="shared" si="10"/>
        <v>Item_Name_23300080</v>
      </c>
      <c r="E124" s="5" t="s">
        <v>2523</v>
      </c>
      <c r="F124" s="44" t="str">
        <f t="shared" si="11"/>
        <v>Item_Desc_23300080</v>
      </c>
      <c r="G124" s="5" t="s">
        <v>2594</v>
      </c>
      <c r="H124" s="5">
        <v>3</v>
      </c>
      <c r="I124" s="5">
        <v>33</v>
      </c>
      <c r="J124" s="5">
        <v>0</v>
      </c>
      <c r="K124" s="5">
        <v>3</v>
      </c>
      <c r="L124" s="45">
        <f>_xlfn.XLOOKUP($I124, '#칼럼명세'!$F:$F, '#칼럼명세'!$J:$J)*IF(_xlfn.XLOOKUP($I124, '#칼럼명세'!$F:$F, '#칼럼명세'!$K:$K)="X", 1, _xlfn.XLOOKUP($K124, '#무게관련'!$N:$N, '#무게관련'!$O:$O))*100</f>
        <v>0</v>
      </c>
      <c r="M124" s="46" t="s">
        <v>336</v>
      </c>
      <c r="N124" s="46" t="s">
        <v>336</v>
      </c>
      <c r="O124" s="46" t="s">
        <v>336</v>
      </c>
      <c r="P124" s="46" t="s">
        <v>336</v>
      </c>
      <c r="Q124" s="5">
        <v>0</v>
      </c>
      <c r="R124" s="5">
        <v>0</v>
      </c>
      <c r="S124" s="5">
        <v>1119</v>
      </c>
      <c r="T124" s="5">
        <v>0</v>
      </c>
      <c r="U124" s="5">
        <v>3</v>
      </c>
      <c r="V124" s="5">
        <v>0</v>
      </c>
      <c r="W124" s="5">
        <v>0</v>
      </c>
      <c r="X124" s="66">
        <v>1000</v>
      </c>
      <c r="Y124" s="66">
        <v>10000</v>
      </c>
      <c r="Z124" s="5">
        <v>0</v>
      </c>
      <c r="AA124" s="5">
        <v>0</v>
      </c>
      <c r="AB124" s="5">
        <v>1</v>
      </c>
      <c r="AC124" s="5">
        <v>0</v>
      </c>
      <c r="AD124" s="5">
        <v>0</v>
      </c>
      <c r="AE124" s="5">
        <v>30100</v>
      </c>
      <c r="AF124" s="5">
        <v>8</v>
      </c>
      <c r="AG124" s="5">
        <v>0</v>
      </c>
      <c r="AH124" s="5" t="s">
        <v>2729</v>
      </c>
      <c r="AI124" s="5" t="s">
        <v>235</v>
      </c>
      <c r="AJ124" s="5" t="s">
        <v>983</v>
      </c>
      <c r="AK124" s="45">
        <f t="shared" si="12"/>
        <v>15</v>
      </c>
      <c r="AL124" s="47">
        <f>_xlfn.XLOOKUP(I124,'#칼럼명세'!F:F,'#칼럼명세'!I:I)</f>
        <v>1302</v>
      </c>
      <c r="AM124" s="44" t="str">
        <f t="shared" si="13"/>
        <v>Item_Name_23300080</v>
      </c>
      <c r="AN124" s="5" t="s">
        <v>2871</v>
      </c>
      <c r="AO124" s="44" t="str">
        <f t="shared" si="14"/>
        <v>Item_Desc_23300080</v>
      </c>
      <c r="AP124" s="5" t="s">
        <v>3065</v>
      </c>
      <c r="AQ124" s="44">
        <f>_xlfn.XLOOKUP(I124,표1[아이템 타입],표1[삭제여부])</f>
        <v>1</v>
      </c>
      <c r="AR124" s="63">
        <f>_xlfn.XLOOKUP(I124,'#칼럼명세'!F:F,'#칼럼명세'!H:H)</f>
        <v>1</v>
      </c>
      <c r="AS124" s="4">
        <v>1</v>
      </c>
      <c r="AT124" s="4"/>
      <c r="AU124" s="4"/>
      <c r="AV124" s="4"/>
      <c r="AW124" s="63"/>
      <c r="AX124" s="63"/>
      <c r="AY124" s="63"/>
      <c r="AZ124" s="63"/>
      <c r="BA124" s="63"/>
    </row>
    <row r="125" spans="2:53" x14ac:dyDescent="0.3">
      <c r="B125" s="4">
        <v>23300081</v>
      </c>
      <c r="C125" s="4" t="str">
        <f t="shared" si="15"/>
        <v>081</v>
      </c>
      <c r="D125" s="44" t="str">
        <f t="shared" si="10"/>
        <v>Item_Name_23300081</v>
      </c>
      <c r="E125" s="5" t="s">
        <v>2524</v>
      </c>
      <c r="F125" s="44" t="str">
        <f t="shared" si="11"/>
        <v>Item_Desc_23300081</v>
      </c>
      <c r="G125" s="5" t="s">
        <v>2594</v>
      </c>
      <c r="H125" s="5">
        <v>3</v>
      </c>
      <c r="I125" s="5">
        <v>33</v>
      </c>
      <c r="J125" s="5">
        <v>0</v>
      </c>
      <c r="K125" s="5">
        <v>3</v>
      </c>
      <c r="L125" s="45">
        <f>_xlfn.XLOOKUP($I125, '#칼럼명세'!$F:$F, '#칼럼명세'!$J:$J)*IF(_xlfn.XLOOKUP($I125, '#칼럼명세'!$F:$F, '#칼럼명세'!$K:$K)="X", 1, _xlfn.XLOOKUP($K125, '#무게관련'!$N:$N, '#무게관련'!$O:$O))*100</f>
        <v>0</v>
      </c>
      <c r="M125" s="46" t="s">
        <v>336</v>
      </c>
      <c r="N125" s="46" t="s">
        <v>336</v>
      </c>
      <c r="O125" s="46" t="s">
        <v>336</v>
      </c>
      <c r="P125" s="46" t="s">
        <v>336</v>
      </c>
      <c r="Q125" s="5">
        <v>0</v>
      </c>
      <c r="R125" s="5">
        <v>0</v>
      </c>
      <c r="S125" s="5">
        <v>1401</v>
      </c>
      <c r="T125" s="5">
        <v>0</v>
      </c>
      <c r="U125" s="5">
        <v>3</v>
      </c>
      <c r="V125" s="5">
        <v>0</v>
      </c>
      <c r="W125" s="5">
        <v>0</v>
      </c>
      <c r="X125" s="66">
        <v>1000</v>
      </c>
      <c r="Y125" s="66">
        <v>10000</v>
      </c>
      <c r="Z125" s="5">
        <v>0</v>
      </c>
      <c r="AA125" s="5">
        <v>0</v>
      </c>
      <c r="AB125" s="5">
        <v>1</v>
      </c>
      <c r="AC125" s="5">
        <v>0</v>
      </c>
      <c r="AD125" s="5">
        <v>0</v>
      </c>
      <c r="AE125" s="5">
        <v>30100</v>
      </c>
      <c r="AF125" s="5">
        <v>8</v>
      </c>
      <c r="AG125" s="5">
        <v>0</v>
      </c>
      <c r="AH125" s="5" t="s">
        <v>2802</v>
      </c>
      <c r="AI125" s="5" t="s">
        <v>235</v>
      </c>
      <c r="AJ125" s="5" t="s">
        <v>983</v>
      </c>
      <c r="AK125" s="45">
        <f t="shared" si="12"/>
        <v>15</v>
      </c>
      <c r="AL125" s="47">
        <f>_xlfn.XLOOKUP(I125,'#칼럼명세'!F:F,'#칼럼명세'!I:I)</f>
        <v>1302</v>
      </c>
      <c r="AM125" s="44" t="str">
        <f t="shared" si="13"/>
        <v>Item_Name_23300081</v>
      </c>
      <c r="AN125" s="5" t="s">
        <v>2635</v>
      </c>
      <c r="AO125" s="44" t="str">
        <f t="shared" si="14"/>
        <v>Item_Desc_23300081</v>
      </c>
      <c r="AP125" s="5" t="s">
        <v>3066</v>
      </c>
      <c r="AQ125" s="44">
        <f>_xlfn.XLOOKUP(I125,표1[아이템 타입],표1[삭제여부])</f>
        <v>1</v>
      </c>
      <c r="AR125" s="63">
        <f>_xlfn.XLOOKUP(I125,'#칼럼명세'!F:F,'#칼럼명세'!H:H)</f>
        <v>1</v>
      </c>
      <c r="AS125" s="4">
        <v>1</v>
      </c>
      <c r="AT125" s="4"/>
      <c r="AU125" s="4"/>
      <c r="AV125" s="4"/>
      <c r="AW125" s="63"/>
      <c r="AX125" s="63"/>
      <c r="AY125" s="63"/>
      <c r="AZ125" s="63"/>
      <c r="BA125" s="63"/>
    </row>
    <row r="126" spans="2:53" x14ac:dyDescent="0.3">
      <c r="B126" s="4">
        <v>23300082</v>
      </c>
      <c r="C126" s="4" t="str">
        <f t="shared" si="15"/>
        <v>082</v>
      </c>
      <c r="D126" s="44" t="str">
        <f t="shared" si="10"/>
        <v>Item_Name_23300082</v>
      </c>
      <c r="E126" s="5" t="s">
        <v>2525</v>
      </c>
      <c r="F126" s="44" t="str">
        <f t="shared" si="11"/>
        <v>Item_Desc_23300082</v>
      </c>
      <c r="G126" s="5" t="s">
        <v>2594</v>
      </c>
      <c r="H126" s="5">
        <v>3</v>
      </c>
      <c r="I126" s="5">
        <v>33</v>
      </c>
      <c r="J126" s="5">
        <v>0</v>
      </c>
      <c r="K126" s="5">
        <v>3</v>
      </c>
      <c r="L126" s="45">
        <f>_xlfn.XLOOKUP($I126, '#칼럼명세'!$F:$F, '#칼럼명세'!$J:$J)*IF(_xlfn.XLOOKUP($I126, '#칼럼명세'!$F:$F, '#칼럼명세'!$K:$K)="X", 1, _xlfn.XLOOKUP($K126, '#무게관련'!$N:$N, '#무게관련'!$O:$O))*100</f>
        <v>0</v>
      </c>
      <c r="M126" s="46" t="s">
        <v>336</v>
      </c>
      <c r="N126" s="46" t="s">
        <v>336</v>
      </c>
      <c r="O126" s="46" t="s">
        <v>336</v>
      </c>
      <c r="P126" s="46" t="s">
        <v>336</v>
      </c>
      <c r="Q126" s="5">
        <v>0</v>
      </c>
      <c r="R126" s="5">
        <v>0</v>
      </c>
      <c r="S126" s="5">
        <v>1403</v>
      </c>
      <c r="T126" s="5">
        <v>0</v>
      </c>
      <c r="U126" s="5">
        <v>3</v>
      </c>
      <c r="V126" s="5">
        <v>0</v>
      </c>
      <c r="W126" s="5">
        <v>0</v>
      </c>
      <c r="X126" s="66">
        <v>1000</v>
      </c>
      <c r="Y126" s="66">
        <v>10000</v>
      </c>
      <c r="Z126" s="5">
        <v>0</v>
      </c>
      <c r="AA126" s="5">
        <v>0</v>
      </c>
      <c r="AB126" s="5">
        <v>1</v>
      </c>
      <c r="AC126" s="5">
        <v>0</v>
      </c>
      <c r="AD126" s="5">
        <v>0</v>
      </c>
      <c r="AE126" s="5">
        <v>30100</v>
      </c>
      <c r="AF126" s="5">
        <v>8</v>
      </c>
      <c r="AG126" s="5">
        <v>0</v>
      </c>
      <c r="AH126" s="5" t="s">
        <v>2803</v>
      </c>
      <c r="AI126" s="5" t="s">
        <v>235</v>
      </c>
      <c r="AJ126" s="5" t="s">
        <v>983</v>
      </c>
      <c r="AK126" s="45">
        <f t="shared" si="12"/>
        <v>15</v>
      </c>
      <c r="AL126" s="47">
        <f>_xlfn.XLOOKUP(I126,'#칼럼명세'!F:F,'#칼럼명세'!I:I)</f>
        <v>1302</v>
      </c>
      <c r="AM126" s="44" t="str">
        <f t="shared" si="13"/>
        <v>Item_Name_23300082</v>
      </c>
      <c r="AN126" s="5" t="s">
        <v>2636</v>
      </c>
      <c r="AO126" s="44" t="str">
        <f t="shared" si="14"/>
        <v>Item_Desc_23300082</v>
      </c>
      <c r="AP126" s="5" t="s">
        <v>3067</v>
      </c>
      <c r="AQ126" s="44">
        <f>_xlfn.XLOOKUP(I126,표1[아이템 타입],표1[삭제여부])</f>
        <v>1</v>
      </c>
      <c r="AR126" s="63">
        <f>_xlfn.XLOOKUP(I126,'#칼럼명세'!F:F,'#칼럼명세'!H:H)</f>
        <v>1</v>
      </c>
      <c r="AS126" s="4">
        <v>1</v>
      </c>
      <c r="AT126" s="4"/>
      <c r="AU126" s="4"/>
      <c r="AV126" s="4"/>
      <c r="AW126" s="63"/>
      <c r="AX126" s="63"/>
      <c r="AY126" s="63"/>
      <c r="AZ126" s="63"/>
      <c r="BA126" s="63"/>
    </row>
    <row r="127" spans="2:53" x14ac:dyDescent="0.3">
      <c r="B127" s="4">
        <v>23300083</v>
      </c>
      <c r="C127" s="4" t="str">
        <f t="shared" si="15"/>
        <v>083</v>
      </c>
      <c r="D127" s="44" t="str">
        <f t="shared" si="10"/>
        <v>Item_Name_23300083</v>
      </c>
      <c r="E127" s="5" t="s">
        <v>2526</v>
      </c>
      <c r="F127" s="44" t="str">
        <f t="shared" si="11"/>
        <v>Item_Desc_23300083</v>
      </c>
      <c r="G127" s="5" t="s">
        <v>2594</v>
      </c>
      <c r="H127" s="5">
        <v>3</v>
      </c>
      <c r="I127" s="5">
        <v>33</v>
      </c>
      <c r="J127" s="5">
        <v>0</v>
      </c>
      <c r="K127" s="5">
        <v>3</v>
      </c>
      <c r="L127" s="45">
        <f>_xlfn.XLOOKUP($I127, '#칼럼명세'!$F:$F, '#칼럼명세'!$J:$J)*IF(_xlfn.XLOOKUP($I127, '#칼럼명세'!$F:$F, '#칼럼명세'!$K:$K)="X", 1, _xlfn.XLOOKUP($K127, '#무게관련'!$N:$N, '#무게관련'!$O:$O))*100</f>
        <v>0</v>
      </c>
      <c r="M127" s="46" t="s">
        <v>336</v>
      </c>
      <c r="N127" s="46" t="s">
        <v>336</v>
      </c>
      <c r="O127" s="46" t="s">
        <v>336</v>
      </c>
      <c r="P127" s="46" t="s">
        <v>336</v>
      </c>
      <c r="Q127" s="5">
        <v>0</v>
      </c>
      <c r="R127" s="5">
        <v>0</v>
      </c>
      <c r="S127" s="5">
        <v>5011</v>
      </c>
      <c r="T127" s="5">
        <v>0</v>
      </c>
      <c r="U127" s="5">
        <v>3</v>
      </c>
      <c r="V127" s="5">
        <v>0</v>
      </c>
      <c r="W127" s="5">
        <v>0</v>
      </c>
      <c r="X127" s="66">
        <v>1000</v>
      </c>
      <c r="Y127" s="66">
        <v>10000</v>
      </c>
      <c r="Z127" s="5">
        <v>0</v>
      </c>
      <c r="AA127" s="5">
        <v>0</v>
      </c>
      <c r="AB127" s="5">
        <v>1</v>
      </c>
      <c r="AC127" s="5">
        <v>0</v>
      </c>
      <c r="AD127" s="5">
        <v>0</v>
      </c>
      <c r="AE127" s="5">
        <v>30100</v>
      </c>
      <c r="AF127" s="5">
        <v>8</v>
      </c>
      <c r="AG127" s="5">
        <v>0</v>
      </c>
      <c r="AH127" s="5" t="s">
        <v>2804</v>
      </c>
      <c r="AI127" s="5" t="s">
        <v>235</v>
      </c>
      <c r="AJ127" s="5" t="s">
        <v>983</v>
      </c>
      <c r="AK127" s="45">
        <f t="shared" si="12"/>
        <v>15</v>
      </c>
      <c r="AL127" s="47">
        <f>_xlfn.XLOOKUP(I127,'#칼럼명세'!F:F,'#칼럼명세'!I:I)</f>
        <v>1302</v>
      </c>
      <c r="AM127" s="44" t="str">
        <f t="shared" si="13"/>
        <v>Item_Name_23300083</v>
      </c>
      <c r="AN127" s="5" t="s">
        <v>2637</v>
      </c>
      <c r="AO127" s="44" t="str">
        <f t="shared" si="14"/>
        <v>Item_Desc_23300083</v>
      </c>
      <c r="AP127" s="5" t="s">
        <v>3068</v>
      </c>
      <c r="AQ127" s="44">
        <f>_xlfn.XLOOKUP(I127,표1[아이템 타입],표1[삭제여부])</f>
        <v>1</v>
      </c>
      <c r="AR127" s="63">
        <f>_xlfn.XLOOKUP(I127,'#칼럼명세'!F:F,'#칼럼명세'!H:H)</f>
        <v>1</v>
      </c>
      <c r="AS127" s="4">
        <v>1</v>
      </c>
      <c r="AT127" s="4"/>
      <c r="AU127" s="4"/>
      <c r="AV127" s="4"/>
      <c r="AW127" s="63"/>
      <c r="AX127" s="63"/>
      <c r="AY127" s="63"/>
      <c r="AZ127" s="63"/>
      <c r="BA127" s="63"/>
    </row>
    <row r="128" spans="2:53" x14ac:dyDescent="0.3">
      <c r="B128" s="4">
        <v>23300084</v>
      </c>
      <c r="C128" s="4" t="str">
        <f t="shared" si="15"/>
        <v>084</v>
      </c>
      <c r="D128" s="44" t="str">
        <f t="shared" si="10"/>
        <v>Item_Name_23300084</v>
      </c>
      <c r="E128" s="5" t="s">
        <v>2527</v>
      </c>
      <c r="F128" s="44" t="str">
        <f t="shared" si="11"/>
        <v>Item_Desc_23300084</v>
      </c>
      <c r="G128" s="5" t="s">
        <v>2594</v>
      </c>
      <c r="H128" s="5">
        <v>3</v>
      </c>
      <c r="I128" s="5">
        <v>33</v>
      </c>
      <c r="J128" s="5">
        <v>0</v>
      </c>
      <c r="K128" s="5">
        <v>3</v>
      </c>
      <c r="L128" s="45">
        <f>_xlfn.XLOOKUP($I128, '#칼럼명세'!$F:$F, '#칼럼명세'!$J:$J)*IF(_xlfn.XLOOKUP($I128, '#칼럼명세'!$F:$F, '#칼럼명세'!$K:$K)="X", 1, _xlfn.XLOOKUP($K128, '#무게관련'!$N:$N, '#무게관련'!$O:$O))*100</f>
        <v>0</v>
      </c>
      <c r="M128" s="46" t="s">
        <v>336</v>
      </c>
      <c r="N128" s="46" t="s">
        <v>336</v>
      </c>
      <c r="O128" s="46" t="s">
        <v>336</v>
      </c>
      <c r="P128" s="46" t="s">
        <v>336</v>
      </c>
      <c r="Q128" s="5">
        <v>0</v>
      </c>
      <c r="R128" s="5">
        <v>0</v>
      </c>
      <c r="S128" s="5">
        <v>5012</v>
      </c>
      <c r="T128" s="5">
        <v>0</v>
      </c>
      <c r="U128" s="5">
        <v>3</v>
      </c>
      <c r="V128" s="5">
        <v>0</v>
      </c>
      <c r="W128" s="5">
        <v>0</v>
      </c>
      <c r="X128" s="66">
        <v>1000</v>
      </c>
      <c r="Y128" s="66">
        <v>10000</v>
      </c>
      <c r="Z128" s="5">
        <v>0</v>
      </c>
      <c r="AA128" s="5">
        <v>0</v>
      </c>
      <c r="AB128" s="5">
        <v>1</v>
      </c>
      <c r="AC128" s="5">
        <v>0</v>
      </c>
      <c r="AD128" s="5">
        <v>0</v>
      </c>
      <c r="AE128" s="5">
        <v>30100</v>
      </c>
      <c r="AF128" s="5">
        <v>8</v>
      </c>
      <c r="AG128" s="5">
        <v>0</v>
      </c>
      <c r="AH128" s="5" t="s">
        <v>2805</v>
      </c>
      <c r="AI128" s="5" t="s">
        <v>235</v>
      </c>
      <c r="AJ128" s="5" t="s">
        <v>983</v>
      </c>
      <c r="AK128" s="45">
        <f t="shared" si="12"/>
        <v>15</v>
      </c>
      <c r="AL128" s="47">
        <f>_xlfn.XLOOKUP(I128,'#칼럼명세'!F:F,'#칼럼명세'!I:I)</f>
        <v>1302</v>
      </c>
      <c r="AM128" s="44" t="str">
        <f t="shared" si="13"/>
        <v>Item_Name_23300084</v>
      </c>
      <c r="AN128" s="5" t="s">
        <v>2638</v>
      </c>
      <c r="AO128" s="44" t="str">
        <f t="shared" si="14"/>
        <v>Item_Desc_23300084</v>
      </c>
      <c r="AP128" s="5" t="s">
        <v>3069</v>
      </c>
      <c r="AQ128" s="44">
        <f>_xlfn.XLOOKUP(I128,표1[아이템 타입],표1[삭제여부])</f>
        <v>1</v>
      </c>
      <c r="AR128" s="63">
        <f>_xlfn.XLOOKUP(I128,'#칼럼명세'!F:F,'#칼럼명세'!H:H)</f>
        <v>1</v>
      </c>
      <c r="AS128" s="4">
        <v>1</v>
      </c>
      <c r="AT128" s="4"/>
      <c r="AU128" s="4"/>
      <c r="AV128" s="4"/>
      <c r="AW128" s="63"/>
      <c r="AX128" s="63"/>
      <c r="AY128" s="63"/>
      <c r="AZ128" s="63"/>
      <c r="BA128" s="63"/>
    </row>
    <row r="129" spans="2:53" x14ac:dyDescent="0.3">
      <c r="B129" s="4">
        <v>23300085</v>
      </c>
      <c r="C129" s="4" t="str">
        <f t="shared" si="15"/>
        <v>085</v>
      </c>
      <c r="D129" s="44" t="str">
        <f t="shared" si="10"/>
        <v>Item_Name_23300085</v>
      </c>
      <c r="E129" s="5" t="s">
        <v>2528</v>
      </c>
      <c r="F129" s="44" t="str">
        <f t="shared" si="11"/>
        <v>Item_Desc_23300085</v>
      </c>
      <c r="G129" s="5" t="s">
        <v>2594</v>
      </c>
      <c r="H129" s="5">
        <v>3</v>
      </c>
      <c r="I129" s="5">
        <v>33</v>
      </c>
      <c r="J129" s="5">
        <v>0</v>
      </c>
      <c r="K129" s="5">
        <v>3</v>
      </c>
      <c r="L129" s="45">
        <f>_xlfn.XLOOKUP($I129, '#칼럼명세'!$F:$F, '#칼럼명세'!$J:$J)*IF(_xlfn.XLOOKUP($I129, '#칼럼명세'!$F:$F, '#칼럼명세'!$K:$K)="X", 1, _xlfn.XLOOKUP($K129, '#무게관련'!$N:$N, '#무게관련'!$O:$O))*100</f>
        <v>0</v>
      </c>
      <c r="M129" s="46" t="s">
        <v>336</v>
      </c>
      <c r="N129" s="46" t="s">
        <v>336</v>
      </c>
      <c r="O129" s="46" t="s">
        <v>336</v>
      </c>
      <c r="P129" s="46" t="s">
        <v>336</v>
      </c>
      <c r="Q129" s="5">
        <v>0</v>
      </c>
      <c r="R129" s="5">
        <v>0</v>
      </c>
      <c r="S129" s="5">
        <v>5042</v>
      </c>
      <c r="T129" s="5">
        <v>0</v>
      </c>
      <c r="U129" s="5">
        <v>3</v>
      </c>
      <c r="V129" s="5">
        <v>0</v>
      </c>
      <c r="W129" s="5">
        <v>0</v>
      </c>
      <c r="X129" s="66">
        <v>1000</v>
      </c>
      <c r="Y129" s="66">
        <v>10000</v>
      </c>
      <c r="Z129" s="5">
        <v>0</v>
      </c>
      <c r="AA129" s="5">
        <v>0</v>
      </c>
      <c r="AB129" s="5">
        <v>1</v>
      </c>
      <c r="AC129" s="5">
        <v>0</v>
      </c>
      <c r="AD129" s="5">
        <v>0</v>
      </c>
      <c r="AE129" s="5">
        <v>30100</v>
      </c>
      <c r="AF129" s="5">
        <v>8</v>
      </c>
      <c r="AG129" s="5">
        <v>0</v>
      </c>
      <c r="AH129" s="5" t="s">
        <v>2806</v>
      </c>
      <c r="AI129" s="5" t="s">
        <v>235</v>
      </c>
      <c r="AJ129" s="5" t="s">
        <v>983</v>
      </c>
      <c r="AK129" s="45">
        <f t="shared" si="12"/>
        <v>15</v>
      </c>
      <c r="AL129" s="47">
        <f>_xlfn.XLOOKUP(I129,'#칼럼명세'!F:F,'#칼럼명세'!I:I)</f>
        <v>1302</v>
      </c>
      <c r="AM129" s="44" t="str">
        <f t="shared" si="13"/>
        <v>Item_Name_23300085</v>
      </c>
      <c r="AN129" s="5" t="s">
        <v>2639</v>
      </c>
      <c r="AO129" s="44" t="str">
        <f t="shared" si="14"/>
        <v>Item_Desc_23300085</v>
      </c>
      <c r="AP129" s="5" t="s">
        <v>3070</v>
      </c>
      <c r="AQ129" s="44">
        <f>_xlfn.XLOOKUP(I129,표1[아이템 타입],표1[삭제여부])</f>
        <v>1</v>
      </c>
      <c r="AR129" s="63">
        <f>_xlfn.XLOOKUP(I129,'#칼럼명세'!F:F,'#칼럼명세'!H:H)</f>
        <v>1</v>
      </c>
      <c r="AS129" s="4">
        <v>1</v>
      </c>
      <c r="AT129" s="4"/>
      <c r="AU129" s="4"/>
      <c r="AV129" s="4"/>
      <c r="AW129" s="63"/>
      <c r="AX129" s="63"/>
      <c r="AY129" s="63"/>
      <c r="AZ129" s="63"/>
      <c r="BA129" s="63"/>
    </row>
    <row r="130" spans="2:53" x14ac:dyDescent="0.3">
      <c r="B130" s="4">
        <v>23300086</v>
      </c>
      <c r="C130" s="4" t="str">
        <f t="shared" si="15"/>
        <v>086</v>
      </c>
      <c r="D130" s="44" t="str">
        <f t="shared" si="10"/>
        <v>Item_Name_23300086</v>
      </c>
      <c r="E130" s="5" t="s">
        <v>2529</v>
      </c>
      <c r="F130" s="44" t="str">
        <f t="shared" si="11"/>
        <v>Item_Desc_23300086</v>
      </c>
      <c r="G130" s="5" t="s">
        <v>2594</v>
      </c>
      <c r="H130" s="5">
        <v>3</v>
      </c>
      <c r="I130" s="5">
        <v>33</v>
      </c>
      <c r="J130" s="5">
        <v>0</v>
      </c>
      <c r="K130" s="5">
        <v>3</v>
      </c>
      <c r="L130" s="45">
        <f>_xlfn.XLOOKUP($I130, '#칼럼명세'!$F:$F, '#칼럼명세'!$J:$J)*IF(_xlfn.XLOOKUP($I130, '#칼럼명세'!$F:$F, '#칼럼명세'!$K:$K)="X", 1, _xlfn.XLOOKUP($K130, '#무게관련'!$N:$N, '#무게관련'!$O:$O))*100</f>
        <v>0</v>
      </c>
      <c r="M130" s="46" t="s">
        <v>336</v>
      </c>
      <c r="N130" s="46" t="s">
        <v>336</v>
      </c>
      <c r="O130" s="46" t="s">
        <v>336</v>
      </c>
      <c r="P130" s="46" t="s">
        <v>336</v>
      </c>
      <c r="Q130" s="5">
        <v>0</v>
      </c>
      <c r="R130" s="5">
        <v>0</v>
      </c>
      <c r="S130" s="5">
        <v>5043</v>
      </c>
      <c r="T130" s="5">
        <v>0</v>
      </c>
      <c r="U130" s="5">
        <v>3</v>
      </c>
      <c r="V130" s="5">
        <v>0</v>
      </c>
      <c r="W130" s="5">
        <v>0</v>
      </c>
      <c r="X130" s="66">
        <v>1000</v>
      </c>
      <c r="Y130" s="66">
        <v>10000</v>
      </c>
      <c r="Z130" s="5">
        <v>0</v>
      </c>
      <c r="AA130" s="5">
        <v>0</v>
      </c>
      <c r="AB130" s="5">
        <v>1</v>
      </c>
      <c r="AC130" s="5">
        <v>0</v>
      </c>
      <c r="AD130" s="5">
        <v>0</v>
      </c>
      <c r="AE130" s="5">
        <v>30100</v>
      </c>
      <c r="AF130" s="5">
        <v>8</v>
      </c>
      <c r="AG130" s="5">
        <v>0</v>
      </c>
      <c r="AH130" s="5" t="s">
        <v>2807</v>
      </c>
      <c r="AI130" s="5" t="s">
        <v>235</v>
      </c>
      <c r="AJ130" s="5" t="s">
        <v>983</v>
      </c>
      <c r="AK130" s="45">
        <f t="shared" si="12"/>
        <v>15</v>
      </c>
      <c r="AL130" s="47">
        <f>_xlfn.XLOOKUP(I130,'#칼럼명세'!F:F,'#칼럼명세'!I:I)</f>
        <v>1302</v>
      </c>
      <c r="AM130" s="44" t="str">
        <f t="shared" si="13"/>
        <v>Item_Name_23300086</v>
      </c>
      <c r="AN130" s="5" t="s">
        <v>2872</v>
      </c>
      <c r="AO130" s="44" t="str">
        <f t="shared" si="14"/>
        <v>Item_Desc_23300086</v>
      </c>
      <c r="AP130" s="5" t="s">
        <v>3071</v>
      </c>
      <c r="AQ130" s="44">
        <f>_xlfn.XLOOKUP(I130,표1[아이템 타입],표1[삭제여부])</f>
        <v>1</v>
      </c>
      <c r="AR130" s="63">
        <f>_xlfn.XLOOKUP(I130,'#칼럼명세'!F:F,'#칼럼명세'!H:H)</f>
        <v>1</v>
      </c>
      <c r="AS130" s="4">
        <v>1</v>
      </c>
      <c r="AT130" s="4"/>
      <c r="AU130" s="4"/>
      <c r="AV130" s="4"/>
      <c r="AW130" s="63"/>
      <c r="AX130" s="63"/>
      <c r="AY130" s="63"/>
      <c r="AZ130" s="63"/>
      <c r="BA130" s="63"/>
    </row>
    <row r="131" spans="2:53" x14ac:dyDescent="0.3">
      <c r="B131" s="4">
        <v>23300087</v>
      </c>
      <c r="C131" s="4" t="str">
        <f t="shared" si="15"/>
        <v>087</v>
      </c>
      <c r="D131" s="44" t="str">
        <f t="shared" si="10"/>
        <v>Item_Name_23300087</v>
      </c>
      <c r="E131" s="5" t="s">
        <v>2530</v>
      </c>
      <c r="F131" s="44" t="str">
        <f t="shared" si="11"/>
        <v>Item_Desc_23300087</v>
      </c>
      <c r="G131" s="5" t="s">
        <v>2594</v>
      </c>
      <c r="H131" s="5">
        <v>3</v>
      </c>
      <c r="I131" s="5">
        <v>33</v>
      </c>
      <c r="J131" s="5">
        <v>0</v>
      </c>
      <c r="K131" s="5">
        <v>3</v>
      </c>
      <c r="L131" s="45">
        <f>_xlfn.XLOOKUP($I131, '#칼럼명세'!$F:$F, '#칼럼명세'!$J:$J)*IF(_xlfn.XLOOKUP($I131, '#칼럼명세'!$F:$F, '#칼럼명세'!$K:$K)="X", 1, _xlfn.XLOOKUP($K131, '#무게관련'!$N:$N, '#무게관련'!$O:$O))*100</f>
        <v>0</v>
      </c>
      <c r="M131" s="46" t="s">
        <v>336</v>
      </c>
      <c r="N131" s="46" t="s">
        <v>336</v>
      </c>
      <c r="O131" s="46" t="s">
        <v>336</v>
      </c>
      <c r="P131" s="46" t="s">
        <v>336</v>
      </c>
      <c r="Q131" s="5">
        <v>0</v>
      </c>
      <c r="R131" s="5">
        <v>0</v>
      </c>
      <c r="S131" s="5">
        <v>5030</v>
      </c>
      <c r="T131" s="5">
        <v>0</v>
      </c>
      <c r="U131" s="5">
        <v>3</v>
      </c>
      <c r="V131" s="5">
        <v>0</v>
      </c>
      <c r="W131" s="5">
        <v>0</v>
      </c>
      <c r="X131" s="66">
        <v>1000</v>
      </c>
      <c r="Y131" s="66">
        <v>10000</v>
      </c>
      <c r="Z131" s="5">
        <v>0</v>
      </c>
      <c r="AA131" s="5">
        <v>0</v>
      </c>
      <c r="AB131" s="5">
        <v>1</v>
      </c>
      <c r="AC131" s="5">
        <v>0</v>
      </c>
      <c r="AD131" s="5">
        <v>0</v>
      </c>
      <c r="AE131" s="5">
        <v>30100</v>
      </c>
      <c r="AF131" s="5">
        <v>8</v>
      </c>
      <c r="AG131" s="5">
        <v>0</v>
      </c>
      <c r="AH131" s="5" t="s">
        <v>2808</v>
      </c>
      <c r="AI131" s="5" t="s">
        <v>235</v>
      </c>
      <c r="AJ131" s="5" t="s">
        <v>983</v>
      </c>
      <c r="AK131" s="45">
        <f t="shared" si="12"/>
        <v>15</v>
      </c>
      <c r="AL131" s="47">
        <f>_xlfn.XLOOKUP(I131,'#칼럼명세'!F:F,'#칼럼명세'!I:I)</f>
        <v>1302</v>
      </c>
      <c r="AM131" s="44" t="str">
        <f t="shared" si="13"/>
        <v>Item_Name_23300087</v>
      </c>
      <c r="AN131" s="5" t="s">
        <v>2873</v>
      </c>
      <c r="AO131" s="44" t="str">
        <f t="shared" si="14"/>
        <v>Item_Desc_23300087</v>
      </c>
      <c r="AP131" s="5" t="s">
        <v>3072</v>
      </c>
      <c r="AQ131" s="44">
        <f>_xlfn.XLOOKUP(I131,표1[아이템 타입],표1[삭제여부])</f>
        <v>1</v>
      </c>
      <c r="AR131" s="63">
        <f>_xlfn.XLOOKUP(I131,'#칼럼명세'!F:F,'#칼럼명세'!H:H)</f>
        <v>1</v>
      </c>
      <c r="AS131" s="4">
        <v>1</v>
      </c>
      <c r="AT131" s="4"/>
      <c r="AU131" s="4"/>
      <c r="AV131" s="4"/>
      <c r="AW131" s="63"/>
      <c r="AX131" s="63"/>
      <c r="AY131" s="63"/>
      <c r="AZ131" s="63"/>
      <c r="BA131" s="63"/>
    </row>
    <row r="132" spans="2:53" x14ac:dyDescent="0.3">
      <c r="B132" s="4">
        <v>23300088</v>
      </c>
      <c r="C132" s="4" t="str">
        <f t="shared" si="15"/>
        <v>088</v>
      </c>
      <c r="D132" s="44" t="str">
        <f t="shared" si="10"/>
        <v>Item_Name_23300088</v>
      </c>
      <c r="E132" s="5" t="s">
        <v>2531</v>
      </c>
      <c r="F132" s="44" t="str">
        <f t="shared" si="11"/>
        <v>Item_Desc_23300088</v>
      </c>
      <c r="G132" s="5" t="s">
        <v>2594</v>
      </c>
      <c r="H132" s="5">
        <v>3</v>
      </c>
      <c r="I132" s="5">
        <v>33</v>
      </c>
      <c r="J132" s="5">
        <v>0</v>
      </c>
      <c r="K132" s="5">
        <v>3</v>
      </c>
      <c r="L132" s="45">
        <f>_xlfn.XLOOKUP($I132, '#칼럼명세'!$F:$F, '#칼럼명세'!$J:$J)*IF(_xlfn.XLOOKUP($I132, '#칼럼명세'!$F:$F, '#칼럼명세'!$K:$K)="X", 1, _xlfn.XLOOKUP($K132, '#무게관련'!$N:$N, '#무게관련'!$O:$O))*100</f>
        <v>0</v>
      </c>
      <c r="M132" s="46" t="s">
        <v>336</v>
      </c>
      <c r="N132" s="46" t="s">
        <v>336</v>
      </c>
      <c r="O132" s="46" t="s">
        <v>336</v>
      </c>
      <c r="P132" s="46" t="s">
        <v>336</v>
      </c>
      <c r="Q132" s="5">
        <v>0</v>
      </c>
      <c r="R132" s="5">
        <v>0</v>
      </c>
      <c r="S132" s="5">
        <v>5031</v>
      </c>
      <c r="T132" s="5">
        <v>0</v>
      </c>
      <c r="U132" s="5">
        <v>3</v>
      </c>
      <c r="V132" s="5">
        <v>0</v>
      </c>
      <c r="W132" s="5">
        <v>0</v>
      </c>
      <c r="X132" s="66">
        <v>1000</v>
      </c>
      <c r="Y132" s="66">
        <v>10000</v>
      </c>
      <c r="Z132" s="5">
        <v>0</v>
      </c>
      <c r="AA132" s="5">
        <v>0</v>
      </c>
      <c r="AB132" s="5">
        <v>1</v>
      </c>
      <c r="AC132" s="5">
        <v>0</v>
      </c>
      <c r="AD132" s="5">
        <v>0</v>
      </c>
      <c r="AE132" s="5">
        <v>30100</v>
      </c>
      <c r="AF132" s="5">
        <v>8</v>
      </c>
      <c r="AG132" s="5">
        <v>0</v>
      </c>
      <c r="AH132" s="5" t="s">
        <v>2809</v>
      </c>
      <c r="AI132" s="5" t="s">
        <v>235</v>
      </c>
      <c r="AJ132" s="5" t="s">
        <v>983</v>
      </c>
      <c r="AK132" s="45">
        <f t="shared" si="12"/>
        <v>15</v>
      </c>
      <c r="AL132" s="47">
        <f>_xlfn.XLOOKUP(I132,'#칼럼명세'!F:F,'#칼럼명세'!I:I)</f>
        <v>1302</v>
      </c>
      <c r="AM132" s="44" t="str">
        <f t="shared" si="13"/>
        <v>Item_Name_23300088</v>
      </c>
      <c r="AN132" s="5" t="s">
        <v>2874</v>
      </c>
      <c r="AO132" s="44" t="str">
        <f t="shared" si="14"/>
        <v>Item_Desc_23300088</v>
      </c>
      <c r="AP132" s="5" t="s">
        <v>3073</v>
      </c>
      <c r="AQ132" s="44">
        <f>_xlfn.XLOOKUP(I132,표1[아이템 타입],표1[삭제여부])</f>
        <v>1</v>
      </c>
      <c r="AR132" s="63">
        <f>_xlfn.XLOOKUP(I132,'#칼럼명세'!F:F,'#칼럼명세'!H:H)</f>
        <v>1</v>
      </c>
      <c r="AS132" s="4">
        <v>1</v>
      </c>
      <c r="AT132" s="4"/>
      <c r="AU132" s="4"/>
      <c r="AV132" s="4"/>
      <c r="AW132" s="63"/>
      <c r="AX132" s="63"/>
      <c r="AY132" s="63"/>
      <c r="AZ132" s="63"/>
      <c r="BA132" s="63"/>
    </row>
    <row r="133" spans="2:53" x14ac:dyDescent="0.3">
      <c r="B133" s="4">
        <v>23300089</v>
      </c>
      <c r="C133" s="4" t="str">
        <f t="shared" si="15"/>
        <v>089</v>
      </c>
      <c r="D133" s="44" t="str">
        <f t="shared" ref="D133:D194" si="16">"Item_Name_"&amp;B133</f>
        <v>Item_Name_23300089</v>
      </c>
      <c r="E133" s="5" t="s">
        <v>2532</v>
      </c>
      <c r="F133" s="44" t="str">
        <f t="shared" ref="F133:F194" si="17">"Item_Desc_"&amp;B133</f>
        <v>Item_Desc_23300089</v>
      </c>
      <c r="G133" s="5" t="s">
        <v>2594</v>
      </c>
      <c r="H133" s="5">
        <v>3</v>
      </c>
      <c r="I133" s="5">
        <v>33</v>
      </c>
      <c r="J133" s="5">
        <v>0</v>
      </c>
      <c r="K133" s="5">
        <v>3</v>
      </c>
      <c r="L133" s="45">
        <f>_xlfn.XLOOKUP($I133, '#칼럼명세'!$F:$F, '#칼럼명세'!$J:$J)*IF(_xlfn.XLOOKUP($I133, '#칼럼명세'!$F:$F, '#칼럼명세'!$K:$K)="X", 1, _xlfn.XLOOKUP($K133, '#무게관련'!$N:$N, '#무게관련'!$O:$O))*100</f>
        <v>0</v>
      </c>
      <c r="M133" s="46" t="s">
        <v>336</v>
      </c>
      <c r="N133" s="46" t="s">
        <v>336</v>
      </c>
      <c r="O133" s="46" t="s">
        <v>336</v>
      </c>
      <c r="P133" s="46" t="s">
        <v>336</v>
      </c>
      <c r="Q133" s="5">
        <v>0</v>
      </c>
      <c r="R133" s="5">
        <v>0</v>
      </c>
      <c r="S133" s="5">
        <v>1507</v>
      </c>
      <c r="T133" s="5">
        <v>0</v>
      </c>
      <c r="U133" s="5">
        <v>200</v>
      </c>
      <c r="V133" s="5">
        <v>0</v>
      </c>
      <c r="W133" s="5">
        <v>0</v>
      </c>
      <c r="X133" s="66">
        <v>1000</v>
      </c>
      <c r="Y133" s="66">
        <v>10000</v>
      </c>
      <c r="Z133" s="5">
        <v>0</v>
      </c>
      <c r="AA133" s="5">
        <v>0</v>
      </c>
      <c r="AB133" s="5">
        <v>1</v>
      </c>
      <c r="AC133" s="5">
        <v>0</v>
      </c>
      <c r="AD133" s="5">
        <v>0</v>
      </c>
      <c r="AE133" s="5">
        <v>30100</v>
      </c>
      <c r="AF133" s="5">
        <v>8</v>
      </c>
      <c r="AG133" s="5">
        <v>0</v>
      </c>
      <c r="AH133" s="5" t="s">
        <v>2810</v>
      </c>
      <c r="AI133" s="5" t="s">
        <v>235</v>
      </c>
      <c r="AJ133" s="5" t="s">
        <v>983</v>
      </c>
      <c r="AK133" s="45">
        <f t="shared" ref="AK133:AK196" si="18">IF($M133="X", 0, M$3)+IF($N133="X", 0, N$3)+IF($O133="X", 0, O$3)+IF($P133="X", 0, P$3)</f>
        <v>15</v>
      </c>
      <c r="AL133" s="47">
        <f>_xlfn.XLOOKUP(I133,'#칼럼명세'!F:F,'#칼럼명세'!I:I)</f>
        <v>1302</v>
      </c>
      <c r="AM133" s="44" t="str">
        <f t="shared" ref="AM133:AM196" si="19">"Item_Name_"&amp;B133</f>
        <v>Item_Name_23300089</v>
      </c>
      <c r="AN133" s="5" t="s">
        <v>2875</v>
      </c>
      <c r="AO133" s="44" t="str">
        <f t="shared" ref="AO133:AO196" si="20">"Item_Desc_"&amp;B133</f>
        <v>Item_Desc_23300089</v>
      </c>
      <c r="AP133" s="5" t="s">
        <v>3140</v>
      </c>
      <c r="AQ133" s="44">
        <f>_xlfn.XLOOKUP(I133,표1[아이템 타입],표1[삭제여부])</f>
        <v>1</v>
      </c>
      <c r="AR133" s="63">
        <f>_xlfn.XLOOKUP(I133,'#칼럼명세'!F:F,'#칼럼명세'!H:H)</f>
        <v>1</v>
      </c>
      <c r="AS133" s="4">
        <v>1</v>
      </c>
      <c r="AT133" s="4"/>
      <c r="AU133" s="4"/>
      <c r="AV133" s="4"/>
      <c r="AW133" s="63"/>
      <c r="AX133" s="63"/>
      <c r="AY133" s="63"/>
      <c r="AZ133" s="63"/>
      <c r="BA133" s="63"/>
    </row>
    <row r="134" spans="2:53" x14ac:dyDescent="0.3">
      <c r="B134" s="4">
        <v>23300090</v>
      </c>
      <c r="C134" s="4" t="str">
        <f t="shared" ref="C134:C194" si="21">RIGHT(B134,3)</f>
        <v>090</v>
      </c>
      <c r="D134" s="44" t="str">
        <f t="shared" si="16"/>
        <v>Item_Name_23300090</v>
      </c>
      <c r="E134" s="5" t="s">
        <v>2533</v>
      </c>
      <c r="F134" s="44" t="str">
        <f t="shared" si="17"/>
        <v>Item_Desc_23300090</v>
      </c>
      <c r="G134" s="5" t="s">
        <v>2594</v>
      </c>
      <c r="H134" s="5">
        <v>3</v>
      </c>
      <c r="I134" s="5">
        <v>33</v>
      </c>
      <c r="J134" s="5">
        <v>0</v>
      </c>
      <c r="K134" s="5">
        <v>3</v>
      </c>
      <c r="L134" s="45">
        <f>_xlfn.XLOOKUP($I134, '#칼럼명세'!$F:$F, '#칼럼명세'!$J:$J)*IF(_xlfn.XLOOKUP($I134, '#칼럼명세'!$F:$F, '#칼럼명세'!$K:$K)="X", 1, _xlfn.XLOOKUP($K134, '#무게관련'!$N:$N, '#무게관련'!$O:$O))*100</f>
        <v>0</v>
      </c>
      <c r="M134" s="46" t="s">
        <v>336</v>
      </c>
      <c r="N134" s="46" t="s">
        <v>336</v>
      </c>
      <c r="O134" s="46" t="s">
        <v>336</v>
      </c>
      <c r="P134" s="46" t="s">
        <v>336</v>
      </c>
      <c r="Q134" s="5">
        <v>0</v>
      </c>
      <c r="R134" s="5">
        <v>0</v>
      </c>
      <c r="S134" s="5">
        <v>1505</v>
      </c>
      <c r="T134" s="5">
        <v>0</v>
      </c>
      <c r="U134" s="5">
        <v>200</v>
      </c>
      <c r="V134" s="5">
        <v>0</v>
      </c>
      <c r="W134" s="5">
        <v>0</v>
      </c>
      <c r="X134" s="66">
        <v>1000</v>
      </c>
      <c r="Y134" s="66">
        <v>10000</v>
      </c>
      <c r="Z134" s="5">
        <v>0</v>
      </c>
      <c r="AA134" s="5">
        <v>0</v>
      </c>
      <c r="AB134" s="5">
        <v>1</v>
      </c>
      <c r="AC134" s="5">
        <v>0</v>
      </c>
      <c r="AD134" s="5">
        <v>0</v>
      </c>
      <c r="AE134" s="5">
        <v>30100</v>
      </c>
      <c r="AF134" s="5">
        <v>8</v>
      </c>
      <c r="AG134" s="5">
        <v>0</v>
      </c>
      <c r="AH134" s="5" t="s">
        <v>2811</v>
      </c>
      <c r="AI134" s="5" t="s">
        <v>235</v>
      </c>
      <c r="AJ134" s="5" t="s">
        <v>983</v>
      </c>
      <c r="AK134" s="45">
        <f t="shared" si="18"/>
        <v>15</v>
      </c>
      <c r="AL134" s="47">
        <f>_xlfn.XLOOKUP(I134,'#칼럼명세'!F:F,'#칼럼명세'!I:I)</f>
        <v>1302</v>
      </c>
      <c r="AM134" s="44" t="str">
        <f t="shared" si="19"/>
        <v>Item_Name_23300090</v>
      </c>
      <c r="AN134" s="5" t="s">
        <v>2876</v>
      </c>
      <c r="AO134" s="44" t="str">
        <f t="shared" si="20"/>
        <v>Item_Desc_23300090</v>
      </c>
      <c r="AP134" s="5" t="s">
        <v>3141</v>
      </c>
      <c r="AQ134" s="44">
        <f>_xlfn.XLOOKUP(I134,표1[아이템 타입],표1[삭제여부])</f>
        <v>1</v>
      </c>
      <c r="AR134" s="63">
        <f>_xlfn.XLOOKUP(I134,'#칼럼명세'!F:F,'#칼럼명세'!H:H)</f>
        <v>1</v>
      </c>
      <c r="AS134" s="4">
        <v>1</v>
      </c>
      <c r="AT134" s="4"/>
      <c r="AU134" s="4"/>
      <c r="AV134" s="4"/>
      <c r="AW134" s="63"/>
      <c r="AX134" s="63"/>
      <c r="AY134" s="63"/>
      <c r="AZ134" s="63"/>
      <c r="BA134" s="63"/>
    </row>
    <row r="135" spans="2:53" x14ac:dyDescent="0.3">
      <c r="B135" s="4">
        <v>23300091</v>
      </c>
      <c r="C135" s="4" t="str">
        <f t="shared" si="21"/>
        <v>091</v>
      </c>
      <c r="D135" s="44" t="str">
        <f t="shared" si="16"/>
        <v>Item_Name_23300091</v>
      </c>
      <c r="E135" s="5" t="s">
        <v>2534</v>
      </c>
      <c r="F135" s="44" t="str">
        <f t="shared" si="17"/>
        <v>Item_Desc_23300091</v>
      </c>
      <c r="G135" s="5" t="s">
        <v>2594</v>
      </c>
      <c r="H135" s="5">
        <v>3</v>
      </c>
      <c r="I135" s="5">
        <v>33</v>
      </c>
      <c r="J135" s="5">
        <v>0</v>
      </c>
      <c r="K135" s="5">
        <v>4</v>
      </c>
      <c r="L135" s="45">
        <f>_xlfn.XLOOKUP($I135, '#칼럼명세'!$F:$F, '#칼럼명세'!$J:$J)*IF(_xlfn.XLOOKUP($I135, '#칼럼명세'!$F:$F, '#칼럼명세'!$K:$K)="X", 1, _xlfn.XLOOKUP($K135, '#무게관련'!$N:$N, '#무게관련'!$O:$O))*100</f>
        <v>0</v>
      </c>
      <c r="M135" s="46" t="s">
        <v>336</v>
      </c>
      <c r="N135" s="46" t="s">
        <v>336</v>
      </c>
      <c r="O135" s="46" t="s">
        <v>336</v>
      </c>
      <c r="P135" s="46" t="s">
        <v>336</v>
      </c>
      <c r="Q135" s="5">
        <v>0</v>
      </c>
      <c r="R135" s="5">
        <v>0</v>
      </c>
      <c r="S135" s="5">
        <v>1203</v>
      </c>
      <c r="T135" s="5">
        <v>0</v>
      </c>
      <c r="U135" s="5">
        <v>4</v>
      </c>
      <c r="V135" s="5">
        <v>0</v>
      </c>
      <c r="W135" s="5">
        <v>0</v>
      </c>
      <c r="X135" s="66">
        <v>1000</v>
      </c>
      <c r="Y135" s="66">
        <v>10000</v>
      </c>
      <c r="Z135" s="5">
        <v>0</v>
      </c>
      <c r="AA135" s="5">
        <v>0</v>
      </c>
      <c r="AB135" s="5">
        <v>1</v>
      </c>
      <c r="AC135" s="5">
        <v>0</v>
      </c>
      <c r="AD135" s="5">
        <v>0</v>
      </c>
      <c r="AE135" s="5">
        <v>30100</v>
      </c>
      <c r="AF135" s="5">
        <v>8</v>
      </c>
      <c r="AG135" s="5">
        <v>0</v>
      </c>
      <c r="AH135" s="5" t="s">
        <v>2730</v>
      </c>
      <c r="AI135" s="5" t="s">
        <v>235</v>
      </c>
      <c r="AJ135" s="5" t="s">
        <v>983</v>
      </c>
      <c r="AK135" s="45">
        <f t="shared" si="18"/>
        <v>15</v>
      </c>
      <c r="AL135" s="47">
        <f>_xlfn.XLOOKUP(I135,'#칼럼명세'!F:F,'#칼럼명세'!I:I)</f>
        <v>1302</v>
      </c>
      <c r="AM135" s="44" t="str">
        <f t="shared" si="19"/>
        <v>Item_Name_23300091</v>
      </c>
      <c r="AN135" s="5" t="s">
        <v>2640</v>
      </c>
      <c r="AO135" s="44" t="str">
        <f t="shared" si="20"/>
        <v>Item_Desc_23300091</v>
      </c>
      <c r="AP135" s="5" t="s">
        <v>3074</v>
      </c>
      <c r="AQ135" s="44">
        <f>_xlfn.XLOOKUP(I135,표1[아이템 타입],표1[삭제여부])</f>
        <v>1</v>
      </c>
      <c r="AR135" s="63">
        <f>_xlfn.XLOOKUP(I135,'#칼럼명세'!F:F,'#칼럼명세'!H:H)</f>
        <v>1</v>
      </c>
      <c r="AS135" s="4">
        <v>1</v>
      </c>
      <c r="AT135" s="4"/>
      <c r="AU135" s="4"/>
      <c r="AV135" s="4"/>
      <c r="AW135" s="63"/>
      <c r="AX135" s="63"/>
      <c r="AY135" s="63"/>
      <c r="AZ135" s="63"/>
      <c r="BA135" s="63"/>
    </row>
    <row r="136" spans="2:53" x14ac:dyDescent="0.3">
      <c r="B136" s="4">
        <v>23300092</v>
      </c>
      <c r="C136" s="4" t="str">
        <f t="shared" si="21"/>
        <v>092</v>
      </c>
      <c r="D136" s="44" t="str">
        <f t="shared" si="16"/>
        <v>Item_Name_23300092</v>
      </c>
      <c r="E136" s="5" t="s">
        <v>2535</v>
      </c>
      <c r="F136" s="44" t="str">
        <f t="shared" si="17"/>
        <v>Item_Desc_23300092</v>
      </c>
      <c r="G136" s="5" t="s">
        <v>2594</v>
      </c>
      <c r="H136" s="5">
        <v>3</v>
      </c>
      <c r="I136" s="5">
        <v>33</v>
      </c>
      <c r="J136" s="5">
        <v>0</v>
      </c>
      <c r="K136" s="5">
        <v>4</v>
      </c>
      <c r="L136" s="45">
        <f>_xlfn.XLOOKUP($I136, '#칼럼명세'!$F:$F, '#칼럼명세'!$J:$J)*IF(_xlfn.XLOOKUP($I136, '#칼럼명세'!$F:$F, '#칼럼명세'!$K:$K)="X", 1, _xlfn.XLOOKUP($K136, '#무게관련'!$N:$N, '#무게관련'!$O:$O))*100</f>
        <v>0</v>
      </c>
      <c r="M136" s="46" t="s">
        <v>336</v>
      </c>
      <c r="N136" s="46" t="s">
        <v>336</v>
      </c>
      <c r="O136" s="46" t="s">
        <v>336</v>
      </c>
      <c r="P136" s="46" t="s">
        <v>336</v>
      </c>
      <c r="Q136" s="5">
        <v>0</v>
      </c>
      <c r="R136" s="5">
        <v>0</v>
      </c>
      <c r="S136" s="5">
        <v>1207</v>
      </c>
      <c r="T136" s="5">
        <v>0</v>
      </c>
      <c r="U136" s="5">
        <v>4</v>
      </c>
      <c r="V136" s="5">
        <v>0</v>
      </c>
      <c r="W136" s="5">
        <v>0</v>
      </c>
      <c r="X136" s="66">
        <v>1000</v>
      </c>
      <c r="Y136" s="66">
        <v>10000</v>
      </c>
      <c r="Z136" s="5">
        <v>0</v>
      </c>
      <c r="AA136" s="5">
        <v>0</v>
      </c>
      <c r="AB136" s="5">
        <v>1</v>
      </c>
      <c r="AC136" s="5">
        <v>0</v>
      </c>
      <c r="AD136" s="5">
        <v>0</v>
      </c>
      <c r="AE136" s="5">
        <v>30100</v>
      </c>
      <c r="AF136" s="5">
        <v>8</v>
      </c>
      <c r="AG136" s="5">
        <v>0</v>
      </c>
      <c r="AH136" s="5" t="s">
        <v>2731</v>
      </c>
      <c r="AI136" s="5" t="s">
        <v>235</v>
      </c>
      <c r="AJ136" s="5" t="s">
        <v>983</v>
      </c>
      <c r="AK136" s="45">
        <f t="shared" si="18"/>
        <v>15</v>
      </c>
      <c r="AL136" s="47">
        <f>_xlfn.XLOOKUP(I136,'#칼럼명세'!F:F,'#칼럼명세'!I:I)</f>
        <v>1302</v>
      </c>
      <c r="AM136" s="44" t="str">
        <f t="shared" si="19"/>
        <v>Item_Name_23300092</v>
      </c>
      <c r="AN136" s="5" t="s">
        <v>2641</v>
      </c>
      <c r="AO136" s="44" t="str">
        <f t="shared" si="20"/>
        <v>Item_Desc_23300092</v>
      </c>
      <c r="AP136" s="5" t="s">
        <v>3075</v>
      </c>
      <c r="AQ136" s="44">
        <f>_xlfn.XLOOKUP(I136,표1[아이템 타입],표1[삭제여부])</f>
        <v>1</v>
      </c>
      <c r="AR136" s="63">
        <f>_xlfn.XLOOKUP(I136,'#칼럼명세'!F:F,'#칼럼명세'!H:H)</f>
        <v>1</v>
      </c>
      <c r="AS136" s="4">
        <v>1</v>
      </c>
      <c r="AT136" s="4"/>
      <c r="AU136" s="4"/>
      <c r="AV136" s="4"/>
      <c r="AW136" s="63"/>
      <c r="AX136" s="63"/>
      <c r="AY136" s="63"/>
      <c r="AZ136" s="63"/>
      <c r="BA136" s="63"/>
    </row>
    <row r="137" spans="2:53" x14ac:dyDescent="0.3">
      <c r="B137" s="4">
        <v>23300093</v>
      </c>
      <c r="C137" s="4" t="str">
        <f t="shared" si="21"/>
        <v>093</v>
      </c>
      <c r="D137" s="44" t="str">
        <f t="shared" si="16"/>
        <v>Item_Name_23300093</v>
      </c>
      <c r="E137" s="5" t="s">
        <v>2536</v>
      </c>
      <c r="F137" s="44" t="str">
        <f t="shared" si="17"/>
        <v>Item_Desc_23300093</v>
      </c>
      <c r="G137" s="5" t="s">
        <v>2594</v>
      </c>
      <c r="H137" s="5">
        <v>3</v>
      </c>
      <c r="I137" s="5">
        <v>33</v>
      </c>
      <c r="J137" s="5">
        <v>0</v>
      </c>
      <c r="K137" s="5">
        <v>4</v>
      </c>
      <c r="L137" s="45">
        <f>_xlfn.XLOOKUP($I137, '#칼럼명세'!$F:$F, '#칼럼명세'!$J:$J)*IF(_xlfn.XLOOKUP($I137, '#칼럼명세'!$F:$F, '#칼럼명세'!$K:$K)="X", 1, _xlfn.XLOOKUP($K137, '#무게관련'!$N:$N, '#무게관련'!$O:$O))*100</f>
        <v>0</v>
      </c>
      <c r="M137" s="46" t="s">
        <v>336</v>
      </c>
      <c r="N137" s="46" t="s">
        <v>336</v>
      </c>
      <c r="O137" s="46" t="s">
        <v>336</v>
      </c>
      <c r="P137" s="46" t="s">
        <v>336</v>
      </c>
      <c r="Q137" s="5">
        <v>0</v>
      </c>
      <c r="R137" s="5">
        <v>0</v>
      </c>
      <c r="S137" s="5">
        <v>5002</v>
      </c>
      <c r="T137" s="5">
        <v>0</v>
      </c>
      <c r="U137" s="5">
        <v>4</v>
      </c>
      <c r="V137" s="5">
        <v>0</v>
      </c>
      <c r="W137" s="5">
        <v>0</v>
      </c>
      <c r="X137" s="66">
        <v>1000</v>
      </c>
      <c r="Y137" s="66">
        <v>10000</v>
      </c>
      <c r="Z137" s="5">
        <v>0</v>
      </c>
      <c r="AA137" s="5">
        <v>0</v>
      </c>
      <c r="AB137" s="5">
        <v>1</v>
      </c>
      <c r="AC137" s="5">
        <v>0</v>
      </c>
      <c r="AD137" s="5">
        <v>0</v>
      </c>
      <c r="AE137" s="5">
        <v>30100</v>
      </c>
      <c r="AF137" s="5">
        <v>8</v>
      </c>
      <c r="AG137" s="5">
        <v>0</v>
      </c>
      <c r="AH137" s="5" t="s">
        <v>2732</v>
      </c>
      <c r="AI137" s="5" t="s">
        <v>235</v>
      </c>
      <c r="AJ137" s="5" t="s">
        <v>983</v>
      </c>
      <c r="AK137" s="45">
        <f t="shared" si="18"/>
        <v>15</v>
      </c>
      <c r="AL137" s="47">
        <f>_xlfn.XLOOKUP(I137,'#칼럼명세'!F:F,'#칼럼명세'!I:I)</f>
        <v>1302</v>
      </c>
      <c r="AM137" s="44" t="str">
        <f t="shared" si="19"/>
        <v>Item_Name_23300093</v>
      </c>
      <c r="AN137" s="5" t="s">
        <v>2642</v>
      </c>
      <c r="AO137" s="44" t="str">
        <f t="shared" si="20"/>
        <v>Item_Desc_23300093</v>
      </c>
      <c r="AP137" s="5" t="s">
        <v>3076</v>
      </c>
      <c r="AQ137" s="44">
        <f>_xlfn.XLOOKUP(I137,표1[아이템 타입],표1[삭제여부])</f>
        <v>1</v>
      </c>
      <c r="AR137" s="63">
        <f>_xlfn.XLOOKUP(I137,'#칼럼명세'!F:F,'#칼럼명세'!H:H)</f>
        <v>1</v>
      </c>
      <c r="AS137" s="4">
        <v>1</v>
      </c>
      <c r="AT137" s="4"/>
      <c r="AU137" s="4"/>
      <c r="AV137" s="4"/>
      <c r="AW137" s="63"/>
      <c r="AX137" s="63"/>
      <c r="AY137" s="63"/>
      <c r="AZ137" s="63"/>
      <c r="BA137" s="63"/>
    </row>
    <row r="138" spans="2:53" x14ac:dyDescent="0.3">
      <c r="B138" s="4">
        <v>23300094</v>
      </c>
      <c r="C138" s="4" t="str">
        <f t="shared" si="21"/>
        <v>094</v>
      </c>
      <c r="D138" s="44" t="str">
        <f t="shared" si="16"/>
        <v>Item_Name_23300094</v>
      </c>
      <c r="E138" s="5" t="s">
        <v>2537</v>
      </c>
      <c r="F138" s="44" t="str">
        <f t="shared" si="17"/>
        <v>Item_Desc_23300094</v>
      </c>
      <c r="G138" s="5" t="s">
        <v>2594</v>
      </c>
      <c r="H138" s="5">
        <v>3</v>
      </c>
      <c r="I138" s="5">
        <v>33</v>
      </c>
      <c r="J138" s="5">
        <v>0</v>
      </c>
      <c r="K138" s="5">
        <v>4</v>
      </c>
      <c r="L138" s="45">
        <f>_xlfn.XLOOKUP($I138, '#칼럼명세'!$F:$F, '#칼럼명세'!$J:$J)*IF(_xlfn.XLOOKUP($I138, '#칼럼명세'!$F:$F, '#칼럼명세'!$K:$K)="X", 1, _xlfn.XLOOKUP($K138, '#무게관련'!$N:$N, '#무게관련'!$O:$O))*100</f>
        <v>0</v>
      </c>
      <c r="M138" s="46" t="s">
        <v>336</v>
      </c>
      <c r="N138" s="46" t="s">
        <v>336</v>
      </c>
      <c r="O138" s="46" t="s">
        <v>336</v>
      </c>
      <c r="P138" s="46" t="s">
        <v>336</v>
      </c>
      <c r="Q138" s="5">
        <v>0</v>
      </c>
      <c r="R138" s="5">
        <v>0</v>
      </c>
      <c r="S138" s="5">
        <v>5004</v>
      </c>
      <c r="T138" s="5">
        <v>0</v>
      </c>
      <c r="U138" s="5">
        <v>4</v>
      </c>
      <c r="V138" s="5">
        <v>0</v>
      </c>
      <c r="W138" s="5">
        <v>0</v>
      </c>
      <c r="X138" s="66">
        <v>1000</v>
      </c>
      <c r="Y138" s="66">
        <v>10000</v>
      </c>
      <c r="Z138" s="5">
        <v>0</v>
      </c>
      <c r="AA138" s="5">
        <v>0</v>
      </c>
      <c r="AB138" s="5">
        <v>1</v>
      </c>
      <c r="AC138" s="5">
        <v>0</v>
      </c>
      <c r="AD138" s="5">
        <v>0</v>
      </c>
      <c r="AE138" s="5">
        <v>30100</v>
      </c>
      <c r="AF138" s="5">
        <v>8</v>
      </c>
      <c r="AG138" s="5">
        <v>0</v>
      </c>
      <c r="AH138" s="5" t="s">
        <v>2733</v>
      </c>
      <c r="AI138" s="5" t="s">
        <v>235</v>
      </c>
      <c r="AJ138" s="5" t="s">
        <v>983</v>
      </c>
      <c r="AK138" s="45">
        <f t="shared" si="18"/>
        <v>15</v>
      </c>
      <c r="AL138" s="47">
        <f>_xlfn.XLOOKUP(I138,'#칼럼명세'!F:F,'#칼럼명세'!I:I)</f>
        <v>1302</v>
      </c>
      <c r="AM138" s="44" t="str">
        <f t="shared" si="19"/>
        <v>Item_Name_23300094</v>
      </c>
      <c r="AN138" s="5" t="s">
        <v>2643</v>
      </c>
      <c r="AO138" s="44" t="str">
        <f t="shared" si="20"/>
        <v>Item_Desc_23300094</v>
      </c>
      <c r="AP138" s="5" t="s">
        <v>3077</v>
      </c>
      <c r="AQ138" s="44">
        <f>_xlfn.XLOOKUP(I138,표1[아이템 타입],표1[삭제여부])</f>
        <v>1</v>
      </c>
      <c r="AR138" s="63">
        <f>_xlfn.XLOOKUP(I138,'#칼럼명세'!F:F,'#칼럼명세'!H:H)</f>
        <v>1</v>
      </c>
      <c r="AS138" s="4">
        <v>1</v>
      </c>
      <c r="AT138" s="4"/>
      <c r="AU138" s="4"/>
      <c r="AV138" s="4"/>
      <c r="AW138" s="63"/>
      <c r="AX138" s="63"/>
      <c r="AY138" s="63"/>
      <c r="AZ138" s="63"/>
      <c r="BA138" s="63"/>
    </row>
    <row r="139" spans="2:53" x14ac:dyDescent="0.3">
      <c r="B139" s="4">
        <v>23300095</v>
      </c>
      <c r="C139" s="4" t="str">
        <f t="shared" si="21"/>
        <v>095</v>
      </c>
      <c r="D139" s="44" t="str">
        <f t="shared" si="16"/>
        <v>Item_Name_23300095</v>
      </c>
      <c r="E139" s="5" t="s">
        <v>2538</v>
      </c>
      <c r="F139" s="44" t="str">
        <f t="shared" si="17"/>
        <v>Item_Desc_23300095</v>
      </c>
      <c r="G139" s="5" t="s">
        <v>2594</v>
      </c>
      <c r="H139" s="5">
        <v>3</v>
      </c>
      <c r="I139" s="5">
        <v>33</v>
      </c>
      <c r="J139" s="5">
        <v>0</v>
      </c>
      <c r="K139" s="5">
        <v>4</v>
      </c>
      <c r="L139" s="45">
        <f>_xlfn.XLOOKUP($I139, '#칼럼명세'!$F:$F, '#칼럼명세'!$J:$J)*IF(_xlfn.XLOOKUP($I139, '#칼럼명세'!$F:$F, '#칼럼명세'!$K:$K)="X", 1, _xlfn.XLOOKUP($K139, '#무게관련'!$N:$N, '#무게관련'!$O:$O))*100</f>
        <v>0</v>
      </c>
      <c r="M139" s="46" t="s">
        <v>336</v>
      </c>
      <c r="N139" s="46" t="s">
        <v>336</v>
      </c>
      <c r="O139" s="46" t="s">
        <v>336</v>
      </c>
      <c r="P139" s="46" t="s">
        <v>336</v>
      </c>
      <c r="Q139" s="5">
        <v>0</v>
      </c>
      <c r="R139" s="5">
        <v>0</v>
      </c>
      <c r="S139" s="5">
        <v>5034</v>
      </c>
      <c r="T139" s="5">
        <v>0</v>
      </c>
      <c r="U139" s="5">
        <v>4</v>
      </c>
      <c r="V139" s="5">
        <v>0</v>
      </c>
      <c r="W139" s="5">
        <v>0</v>
      </c>
      <c r="X139" s="66">
        <v>1000</v>
      </c>
      <c r="Y139" s="66">
        <v>10000</v>
      </c>
      <c r="Z139" s="5">
        <v>0</v>
      </c>
      <c r="AA139" s="5">
        <v>0</v>
      </c>
      <c r="AB139" s="5">
        <v>1</v>
      </c>
      <c r="AC139" s="5">
        <v>0</v>
      </c>
      <c r="AD139" s="5">
        <v>0</v>
      </c>
      <c r="AE139" s="5">
        <v>30100</v>
      </c>
      <c r="AF139" s="5">
        <v>8</v>
      </c>
      <c r="AG139" s="5">
        <v>0</v>
      </c>
      <c r="AH139" s="5" t="s">
        <v>2734</v>
      </c>
      <c r="AI139" s="5" t="s">
        <v>235</v>
      </c>
      <c r="AJ139" s="5" t="s">
        <v>983</v>
      </c>
      <c r="AK139" s="45">
        <f t="shared" si="18"/>
        <v>15</v>
      </c>
      <c r="AL139" s="47">
        <f>_xlfn.XLOOKUP(I139,'#칼럼명세'!F:F,'#칼럼명세'!I:I)</f>
        <v>1302</v>
      </c>
      <c r="AM139" s="44" t="str">
        <f t="shared" si="19"/>
        <v>Item_Name_23300095</v>
      </c>
      <c r="AN139" s="5" t="s">
        <v>2644</v>
      </c>
      <c r="AO139" s="44" t="str">
        <f t="shared" si="20"/>
        <v>Item_Desc_23300095</v>
      </c>
      <c r="AP139" s="5" t="s">
        <v>3078</v>
      </c>
      <c r="AQ139" s="44">
        <f>_xlfn.XLOOKUP(I139,표1[아이템 타입],표1[삭제여부])</f>
        <v>1</v>
      </c>
      <c r="AR139" s="63">
        <f>_xlfn.XLOOKUP(I139,'#칼럼명세'!F:F,'#칼럼명세'!H:H)</f>
        <v>1</v>
      </c>
      <c r="AS139" s="4">
        <v>1</v>
      </c>
      <c r="AT139" s="4"/>
      <c r="AU139" s="4"/>
      <c r="AV139" s="4"/>
      <c r="AW139" s="63"/>
      <c r="AX139" s="63"/>
      <c r="AY139" s="63"/>
      <c r="AZ139" s="63"/>
      <c r="BA139" s="63"/>
    </row>
    <row r="140" spans="2:53" x14ac:dyDescent="0.3">
      <c r="B140" s="4">
        <v>23300096</v>
      </c>
      <c r="C140" s="4" t="str">
        <f t="shared" si="21"/>
        <v>096</v>
      </c>
      <c r="D140" s="44" t="str">
        <f t="shared" si="16"/>
        <v>Item_Name_23300096</v>
      </c>
      <c r="E140" s="5" t="s">
        <v>2539</v>
      </c>
      <c r="F140" s="44" t="str">
        <f t="shared" si="17"/>
        <v>Item_Desc_23300096</v>
      </c>
      <c r="G140" s="5" t="s">
        <v>2594</v>
      </c>
      <c r="H140" s="5">
        <v>3</v>
      </c>
      <c r="I140" s="5">
        <v>33</v>
      </c>
      <c r="J140" s="5">
        <v>0</v>
      </c>
      <c r="K140" s="5">
        <v>4</v>
      </c>
      <c r="L140" s="45">
        <f>_xlfn.XLOOKUP($I140, '#칼럼명세'!$F:$F, '#칼럼명세'!$J:$J)*IF(_xlfn.XLOOKUP($I140, '#칼럼명세'!$F:$F, '#칼럼명세'!$K:$K)="X", 1, _xlfn.XLOOKUP($K140, '#무게관련'!$N:$N, '#무게관련'!$O:$O))*100</f>
        <v>0</v>
      </c>
      <c r="M140" s="46" t="s">
        <v>336</v>
      </c>
      <c r="N140" s="46" t="s">
        <v>336</v>
      </c>
      <c r="O140" s="46" t="s">
        <v>336</v>
      </c>
      <c r="P140" s="46" t="s">
        <v>336</v>
      </c>
      <c r="Q140" s="5">
        <v>0</v>
      </c>
      <c r="R140" s="5">
        <v>0</v>
      </c>
      <c r="S140" s="5">
        <v>5036</v>
      </c>
      <c r="T140" s="5">
        <v>0</v>
      </c>
      <c r="U140" s="5">
        <v>4</v>
      </c>
      <c r="V140" s="5">
        <v>0</v>
      </c>
      <c r="W140" s="5">
        <v>0</v>
      </c>
      <c r="X140" s="66">
        <v>1000</v>
      </c>
      <c r="Y140" s="66">
        <v>10000</v>
      </c>
      <c r="Z140" s="5">
        <v>0</v>
      </c>
      <c r="AA140" s="5">
        <v>0</v>
      </c>
      <c r="AB140" s="5">
        <v>1</v>
      </c>
      <c r="AC140" s="5">
        <v>0</v>
      </c>
      <c r="AD140" s="5">
        <v>0</v>
      </c>
      <c r="AE140" s="5">
        <v>30100</v>
      </c>
      <c r="AF140" s="5">
        <v>8</v>
      </c>
      <c r="AG140" s="5">
        <v>0</v>
      </c>
      <c r="AH140" s="5" t="s">
        <v>2735</v>
      </c>
      <c r="AI140" s="5" t="s">
        <v>235</v>
      </c>
      <c r="AJ140" s="5" t="s">
        <v>983</v>
      </c>
      <c r="AK140" s="45">
        <f t="shared" si="18"/>
        <v>15</v>
      </c>
      <c r="AL140" s="47">
        <f>_xlfn.XLOOKUP(I140,'#칼럼명세'!F:F,'#칼럼명세'!I:I)</f>
        <v>1302</v>
      </c>
      <c r="AM140" s="44" t="str">
        <f t="shared" si="19"/>
        <v>Item_Name_23300096</v>
      </c>
      <c r="AN140" s="5" t="s">
        <v>2877</v>
      </c>
      <c r="AO140" s="44" t="str">
        <f t="shared" si="20"/>
        <v>Item_Desc_23300096</v>
      </c>
      <c r="AP140" s="5" t="s">
        <v>3079</v>
      </c>
      <c r="AQ140" s="44">
        <f>_xlfn.XLOOKUP(I140,표1[아이템 타입],표1[삭제여부])</f>
        <v>1</v>
      </c>
      <c r="AR140" s="63">
        <f>_xlfn.XLOOKUP(I140,'#칼럼명세'!F:F,'#칼럼명세'!H:H)</f>
        <v>1</v>
      </c>
      <c r="AS140" s="4">
        <v>1</v>
      </c>
      <c r="AT140" s="4"/>
      <c r="AU140" s="4"/>
      <c r="AV140" s="4"/>
      <c r="AW140" s="63"/>
      <c r="AX140" s="63"/>
      <c r="AY140" s="63"/>
      <c r="AZ140" s="63"/>
      <c r="BA140" s="63"/>
    </row>
    <row r="141" spans="2:53" x14ac:dyDescent="0.3">
      <c r="B141" s="4">
        <v>23300097</v>
      </c>
      <c r="C141" s="4" t="str">
        <f t="shared" si="21"/>
        <v>097</v>
      </c>
      <c r="D141" s="44" t="str">
        <f t="shared" si="16"/>
        <v>Item_Name_23300097</v>
      </c>
      <c r="E141" s="5" t="s">
        <v>2540</v>
      </c>
      <c r="F141" s="44" t="str">
        <f t="shared" si="17"/>
        <v>Item_Desc_23300097</v>
      </c>
      <c r="G141" s="5" t="s">
        <v>2594</v>
      </c>
      <c r="H141" s="5">
        <v>3</v>
      </c>
      <c r="I141" s="5">
        <v>33</v>
      </c>
      <c r="J141" s="5">
        <v>0</v>
      </c>
      <c r="K141" s="5">
        <v>4</v>
      </c>
      <c r="L141" s="45">
        <f>_xlfn.XLOOKUP($I141, '#칼럼명세'!$F:$F, '#칼럼명세'!$J:$J)*IF(_xlfn.XLOOKUP($I141, '#칼럼명세'!$F:$F, '#칼럼명세'!$K:$K)="X", 1, _xlfn.XLOOKUP($K141, '#무게관련'!$N:$N, '#무게관련'!$O:$O))*100</f>
        <v>0</v>
      </c>
      <c r="M141" s="46" t="s">
        <v>336</v>
      </c>
      <c r="N141" s="46" t="s">
        <v>336</v>
      </c>
      <c r="O141" s="46" t="s">
        <v>336</v>
      </c>
      <c r="P141" s="46" t="s">
        <v>336</v>
      </c>
      <c r="Q141" s="5">
        <v>0</v>
      </c>
      <c r="R141" s="5">
        <v>0</v>
      </c>
      <c r="S141" s="5">
        <v>5022</v>
      </c>
      <c r="T141" s="5">
        <v>0</v>
      </c>
      <c r="U141" s="5">
        <v>4</v>
      </c>
      <c r="V141" s="5">
        <v>0</v>
      </c>
      <c r="W141" s="5">
        <v>0</v>
      </c>
      <c r="X141" s="66">
        <v>1000</v>
      </c>
      <c r="Y141" s="66">
        <v>10000</v>
      </c>
      <c r="Z141" s="5">
        <v>0</v>
      </c>
      <c r="AA141" s="5">
        <v>0</v>
      </c>
      <c r="AB141" s="5">
        <v>1</v>
      </c>
      <c r="AC141" s="5">
        <v>0</v>
      </c>
      <c r="AD141" s="5">
        <v>0</v>
      </c>
      <c r="AE141" s="5">
        <v>30100</v>
      </c>
      <c r="AF141" s="5">
        <v>8</v>
      </c>
      <c r="AG141" s="5">
        <v>0</v>
      </c>
      <c r="AH141" s="5" t="s">
        <v>2736</v>
      </c>
      <c r="AI141" s="5" t="s">
        <v>235</v>
      </c>
      <c r="AJ141" s="5" t="s">
        <v>983</v>
      </c>
      <c r="AK141" s="45">
        <f t="shared" si="18"/>
        <v>15</v>
      </c>
      <c r="AL141" s="47">
        <f>_xlfn.XLOOKUP(I141,'#칼럼명세'!F:F,'#칼럼명세'!I:I)</f>
        <v>1302</v>
      </c>
      <c r="AM141" s="44" t="str">
        <f t="shared" si="19"/>
        <v>Item_Name_23300097</v>
      </c>
      <c r="AN141" s="5" t="s">
        <v>2878</v>
      </c>
      <c r="AO141" s="44" t="str">
        <f t="shared" si="20"/>
        <v>Item_Desc_23300097</v>
      </c>
      <c r="AP141" s="5" t="s">
        <v>3080</v>
      </c>
      <c r="AQ141" s="44">
        <f>_xlfn.XLOOKUP(I141,표1[아이템 타입],표1[삭제여부])</f>
        <v>1</v>
      </c>
      <c r="AR141" s="63">
        <f>_xlfn.XLOOKUP(I141,'#칼럼명세'!F:F,'#칼럼명세'!H:H)</f>
        <v>1</v>
      </c>
      <c r="AS141" s="4">
        <v>1</v>
      </c>
      <c r="AT141" s="4"/>
      <c r="AU141" s="4"/>
      <c r="AV141" s="4"/>
      <c r="AW141" s="63"/>
      <c r="AX141" s="63"/>
      <c r="AY141" s="63"/>
      <c r="AZ141" s="63"/>
      <c r="BA141" s="63"/>
    </row>
    <row r="142" spans="2:53" x14ac:dyDescent="0.3">
      <c r="B142" s="4">
        <v>23300098</v>
      </c>
      <c r="C142" s="4" t="str">
        <f t="shared" si="21"/>
        <v>098</v>
      </c>
      <c r="D142" s="44" t="str">
        <f t="shared" si="16"/>
        <v>Item_Name_23300098</v>
      </c>
      <c r="E142" s="5" t="s">
        <v>2541</v>
      </c>
      <c r="F142" s="44" t="str">
        <f t="shared" si="17"/>
        <v>Item_Desc_23300098</v>
      </c>
      <c r="G142" s="5" t="s">
        <v>2594</v>
      </c>
      <c r="H142" s="5">
        <v>3</v>
      </c>
      <c r="I142" s="5">
        <v>33</v>
      </c>
      <c r="J142" s="5">
        <v>0</v>
      </c>
      <c r="K142" s="5">
        <v>4</v>
      </c>
      <c r="L142" s="45">
        <f>_xlfn.XLOOKUP($I142, '#칼럼명세'!$F:$F, '#칼럼명세'!$J:$J)*IF(_xlfn.XLOOKUP($I142, '#칼럼명세'!$F:$F, '#칼럼명세'!$K:$K)="X", 1, _xlfn.XLOOKUP($K142, '#무게관련'!$N:$N, '#무게관련'!$O:$O))*100</f>
        <v>0</v>
      </c>
      <c r="M142" s="46" t="s">
        <v>336</v>
      </c>
      <c r="N142" s="46" t="s">
        <v>336</v>
      </c>
      <c r="O142" s="46" t="s">
        <v>336</v>
      </c>
      <c r="P142" s="46" t="s">
        <v>336</v>
      </c>
      <c r="Q142" s="5">
        <v>0</v>
      </c>
      <c r="R142" s="5">
        <v>0</v>
      </c>
      <c r="S142" s="5">
        <v>5024</v>
      </c>
      <c r="T142" s="5">
        <v>0</v>
      </c>
      <c r="U142" s="5">
        <v>4</v>
      </c>
      <c r="V142" s="5">
        <v>0</v>
      </c>
      <c r="W142" s="5">
        <v>0</v>
      </c>
      <c r="X142" s="66">
        <v>1000</v>
      </c>
      <c r="Y142" s="66">
        <v>10000</v>
      </c>
      <c r="Z142" s="5">
        <v>0</v>
      </c>
      <c r="AA142" s="5">
        <v>0</v>
      </c>
      <c r="AB142" s="5">
        <v>1</v>
      </c>
      <c r="AC142" s="5">
        <v>0</v>
      </c>
      <c r="AD142" s="5">
        <v>0</v>
      </c>
      <c r="AE142" s="5">
        <v>30100</v>
      </c>
      <c r="AF142" s="5">
        <v>8</v>
      </c>
      <c r="AG142" s="5">
        <v>0</v>
      </c>
      <c r="AH142" s="5" t="s">
        <v>2737</v>
      </c>
      <c r="AI142" s="5" t="s">
        <v>235</v>
      </c>
      <c r="AJ142" s="5" t="s">
        <v>983</v>
      </c>
      <c r="AK142" s="45">
        <f t="shared" si="18"/>
        <v>15</v>
      </c>
      <c r="AL142" s="47">
        <f>_xlfn.XLOOKUP(I142,'#칼럼명세'!F:F,'#칼럼명세'!I:I)</f>
        <v>1302</v>
      </c>
      <c r="AM142" s="44" t="str">
        <f t="shared" si="19"/>
        <v>Item_Name_23300098</v>
      </c>
      <c r="AN142" s="5" t="s">
        <v>2879</v>
      </c>
      <c r="AO142" s="44" t="str">
        <f t="shared" si="20"/>
        <v>Item_Desc_23300098</v>
      </c>
      <c r="AP142" s="5" t="s">
        <v>3081</v>
      </c>
      <c r="AQ142" s="44">
        <f>_xlfn.XLOOKUP(I142,표1[아이템 타입],표1[삭제여부])</f>
        <v>1</v>
      </c>
      <c r="AR142" s="63">
        <f>_xlfn.XLOOKUP(I142,'#칼럼명세'!F:F,'#칼럼명세'!H:H)</f>
        <v>1</v>
      </c>
      <c r="AS142" s="4">
        <v>1</v>
      </c>
      <c r="AT142" s="4"/>
      <c r="AU142" s="4"/>
      <c r="AV142" s="4"/>
      <c r="AW142" s="63"/>
      <c r="AX142" s="63"/>
      <c r="AY142" s="63"/>
      <c r="AZ142" s="63"/>
      <c r="BA142" s="63"/>
    </row>
    <row r="143" spans="2:53" x14ac:dyDescent="0.3">
      <c r="B143" s="4">
        <v>23300099</v>
      </c>
      <c r="C143" s="4" t="str">
        <f t="shared" si="21"/>
        <v>099</v>
      </c>
      <c r="D143" s="44" t="str">
        <f t="shared" si="16"/>
        <v>Item_Name_23300099</v>
      </c>
      <c r="E143" s="5" t="s">
        <v>2542</v>
      </c>
      <c r="F143" s="44" t="str">
        <f t="shared" si="17"/>
        <v>Item_Desc_23300099</v>
      </c>
      <c r="G143" s="5" t="s">
        <v>2594</v>
      </c>
      <c r="H143" s="5">
        <v>3</v>
      </c>
      <c r="I143" s="5">
        <v>33</v>
      </c>
      <c r="J143" s="5">
        <v>0</v>
      </c>
      <c r="K143" s="5">
        <v>4</v>
      </c>
      <c r="L143" s="45">
        <f>_xlfn.XLOOKUP($I143, '#칼럼명세'!$F:$F, '#칼럼명세'!$J:$J)*IF(_xlfn.XLOOKUP($I143, '#칼럼명세'!$F:$F, '#칼럼명세'!$K:$K)="X", 1, _xlfn.XLOOKUP($K143, '#무게관련'!$N:$N, '#무게관련'!$O:$O))*100</f>
        <v>0</v>
      </c>
      <c r="M143" s="46" t="s">
        <v>336</v>
      </c>
      <c r="N143" s="46" t="s">
        <v>336</v>
      </c>
      <c r="O143" s="46" t="s">
        <v>336</v>
      </c>
      <c r="P143" s="46" t="s">
        <v>336</v>
      </c>
      <c r="Q143" s="5">
        <v>0</v>
      </c>
      <c r="R143" s="5">
        <v>0</v>
      </c>
      <c r="S143" s="5">
        <v>1101</v>
      </c>
      <c r="T143" s="5">
        <v>0</v>
      </c>
      <c r="U143" s="5">
        <v>40</v>
      </c>
      <c r="V143" s="5">
        <v>0</v>
      </c>
      <c r="W143" s="5">
        <v>0</v>
      </c>
      <c r="X143" s="66">
        <v>1000</v>
      </c>
      <c r="Y143" s="66">
        <v>10000</v>
      </c>
      <c r="Z143" s="5">
        <v>0</v>
      </c>
      <c r="AA143" s="5">
        <v>0</v>
      </c>
      <c r="AB143" s="5">
        <v>1</v>
      </c>
      <c r="AC143" s="5">
        <v>0</v>
      </c>
      <c r="AD143" s="5">
        <v>0</v>
      </c>
      <c r="AE143" s="5">
        <v>30100</v>
      </c>
      <c r="AF143" s="5">
        <v>8</v>
      </c>
      <c r="AG143" s="5">
        <v>0</v>
      </c>
      <c r="AH143" s="5" t="s">
        <v>2738</v>
      </c>
      <c r="AI143" s="5" t="s">
        <v>235</v>
      </c>
      <c r="AJ143" s="5" t="s">
        <v>983</v>
      </c>
      <c r="AK143" s="45">
        <f t="shared" si="18"/>
        <v>15</v>
      </c>
      <c r="AL143" s="47">
        <f>_xlfn.XLOOKUP(I143,'#칼럼명세'!F:F,'#칼럼명세'!I:I)</f>
        <v>1302</v>
      </c>
      <c r="AM143" s="44" t="str">
        <f t="shared" si="19"/>
        <v>Item_Name_23300099</v>
      </c>
      <c r="AN143" s="5" t="s">
        <v>2880</v>
      </c>
      <c r="AO143" s="44" t="str">
        <f t="shared" si="20"/>
        <v>Item_Desc_23300099</v>
      </c>
      <c r="AP143" s="5" t="s">
        <v>3134</v>
      </c>
      <c r="AQ143" s="44">
        <f>_xlfn.XLOOKUP(I143,표1[아이템 타입],표1[삭제여부])</f>
        <v>1</v>
      </c>
      <c r="AR143" s="63">
        <f>_xlfn.XLOOKUP(I143,'#칼럼명세'!F:F,'#칼럼명세'!H:H)</f>
        <v>1</v>
      </c>
      <c r="AS143" s="4">
        <v>1</v>
      </c>
      <c r="AT143" s="4"/>
      <c r="AU143" s="4"/>
      <c r="AV143" s="4"/>
      <c r="AW143" s="63"/>
      <c r="AX143" s="63"/>
      <c r="AY143" s="63"/>
      <c r="AZ143" s="63"/>
      <c r="BA143" s="63"/>
    </row>
    <row r="144" spans="2:53" x14ac:dyDescent="0.3">
      <c r="B144" s="4">
        <v>23300100</v>
      </c>
      <c r="C144" s="4" t="str">
        <f t="shared" si="21"/>
        <v>100</v>
      </c>
      <c r="D144" s="44" t="str">
        <f t="shared" si="16"/>
        <v>Item_Name_23300100</v>
      </c>
      <c r="E144" s="5" t="s">
        <v>2543</v>
      </c>
      <c r="F144" s="44" t="str">
        <f t="shared" si="17"/>
        <v>Item_Desc_23300100</v>
      </c>
      <c r="G144" s="5" t="s">
        <v>2594</v>
      </c>
      <c r="H144" s="5">
        <v>3</v>
      </c>
      <c r="I144" s="5">
        <v>33</v>
      </c>
      <c r="J144" s="5">
        <v>0</v>
      </c>
      <c r="K144" s="5">
        <v>4</v>
      </c>
      <c r="L144" s="45">
        <f>_xlfn.XLOOKUP($I144, '#칼럼명세'!$F:$F, '#칼럼명세'!$J:$J)*IF(_xlfn.XLOOKUP($I144, '#칼럼명세'!$F:$F, '#칼럼명세'!$K:$K)="X", 1, _xlfn.XLOOKUP($K144, '#무게관련'!$N:$N, '#무게관련'!$O:$O))*100</f>
        <v>0</v>
      </c>
      <c r="M144" s="46" t="s">
        <v>336</v>
      </c>
      <c r="N144" s="46" t="s">
        <v>336</v>
      </c>
      <c r="O144" s="46" t="s">
        <v>336</v>
      </c>
      <c r="P144" s="46" t="s">
        <v>336</v>
      </c>
      <c r="Q144" s="5">
        <v>0</v>
      </c>
      <c r="R144" s="5">
        <v>0</v>
      </c>
      <c r="S144" s="5">
        <v>1111</v>
      </c>
      <c r="T144" s="5">
        <v>0</v>
      </c>
      <c r="U144" s="5">
        <v>4</v>
      </c>
      <c r="V144" s="5">
        <v>0</v>
      </c>
      <c r="W144" s="5">
        <v>0</v>
      </c>
      <c r="X144" s="66">
        <v>1000</v>
      </c>
      <c r="Y144" s="66">
        <v>10000</v>
      </c>
      <c r="Z144" s="5">
        <v>0</v>
      </c>
      <c r="AA144" s="5">
        <v>0</v>
      </c>
      <c r="AB144" s="5">
        <v>1</v>
      </c>
      <c r="AC144" s="5">
        <v>0</v>
      </c>
      <c r="AD144" s="5">
        <v>0</v>
      </c>
      <c r="AE144" s="5">
        <v>30100</v>
      </c>
      <c r="AF144" s="5">
        <v>8</v>
      </c>
      <c r="AG144" s="5">
        <v>0</v>
      </c>
      <c r="AH144" s="5" t="s">
        <v>2739</v>
      </c>
      <c r="AI144" s="5" t="s">
        <v>235</v>
      </c>
      <c r="AJ144" s="5" t="s">
        <v>983</v>
      </c>
      <c r="AK144" s="45">
        <f t="shared" si="18"/>
        <v>15</v>
      </c>
      <c r="AL144" s="47">
        <f>_xlfn.XLOOKUP(I144,'#칼럼명세'!F:F,'#칼럼명세'!I:I)</f>
        <v>1302</v>
      </c>
      <c r="AM144" s="44" t="str">
        <f t="shared" si="19"/>
        <v>Item_Name_23300100</v>
      </c>
      <c r="AN144" s="5" t="s">
        <v>2881</v>
      </c>
      <c r="AO144" s="44" t="str">
        <f t="shared" si="20"/>
        <v>Item_Desc_23300100</v>
      </c>
      <c r="AP144" s="5" t="s">
        <v>3082</v>
      </c>
      <c r="AQ144" s="44">
        <f>_xlfn.XLOOKUP(I144,표1[아이템 타입],표1[삭제여부])</f>
        <v>1</v>
      </c>
      <c r="AR144" s="63">
        <f>_xlfn.XLOOKUP(I144,'#칼럼명세'!F:F,'#칼럼명세'!H:H)</f>
        <v>1</v>
      </c>
      <c r="AS144" s="4">
        <v>1</v>
      </c>
      <c r="AT144" s="4"/>
      <c r="AU144" s="4"/>
      <c r="AV144" s="4"/>
      <c r="AW144" s="63"/>
      <c r="AX144" s="63"/>
      <c r="AY144" s="63"/>
      <c r="AZ144" s="63"/>
      <c r="BA144" s="63"/>
    </row>
    <row r="145" spans="2:53" x14ac:dyDescent="0.3">
      <c r="B145" s="4">
        <v>23300101</v>
      </c>
      <c r="C145" s="4" t="str">
        <f t="shared" si="21"/>
        <v>101</v>
      </c>
      <c r="D145" s="44" t="str">
        <f t="shared" si="16"/>
        <v>Item_Name_23300101</v>
      </c>
      <c r="E145" s="5" t="s">
        <v>2544</v>
      </c>
      <c r="F145" s="44" t="str">
        <f t="shared" si="17"/>
        <v>Item_Desc_23300101</v>
      </c>
      <c r="G145" s="5" t="s">
        <v>2594</v>
      </c>
      <c r="H145" s="5">
        <v>3</v>
      </c>
      <c r="I145" s="5">
        <v>33</v>
      </c>
      <c r="J145" s="5">
        <v>0</v>
      </c>
      <c r="K145" s="5">
        <v>4</v>
      </c>
      <c r="L145" s="45">
        <f>_xlfn.XLOOKUP($I145, '#칼럼명세'!$F:$F, '#칼럼명세'!$J:$J)*IF(_xlfn.XLOOKUP($I145, '#칼럼명세'!$F:$F, '#칼럼명세'!$K:$K)="X", 1, _xlfn.XLOOKUP($K145, '#무게관련'!$N:$N, '#무게관련'!$O:$O))*100</f>
        <v>0</v>
      </c>
      <c r="M145" s="46" t="s">
        <v>336</v>
      </c>
      <c r="N145" s="46" t="s">
        <v>336</v>
      </c>
      <c r="O145" s="46" t="s">
        <v>336</v>
      </c>
      <c r="P145" s="46" t="s">
        <v>336</v>
      </c>
      <c r="Q145" s="5">
        <v>0</v>
      </c>
      <c r="R145" s="5">
        <v>0</v>
      </c>
      <c r="S145" s="5">
        <v>1211</v>
      </c>
      <c r="T145" s="5">
        <v>0</v>
      </c>
      <c r="U145" s="5">
        <v>4</v>
      </c>
      <c r="V145" s="5">
        <v>0</v>
      </c>
      <c r="W145" s="5">
        <v>0</v>
      </c>
      <c r="X145" s="66">
        <v>1000</v>
      </c>
      <c r="Y145" s="66">
        <v>10000</v>
      </c>
      <c r="Z145" s="5">
        <v>0</v>
      </c>
      <c r="AA145" s="5">
        <v>0</v>
      </c>
      <c r="AB145" s="5">
        <v>1</v>
      </c>
      <c r="AC145" s="5">
        <v>0</v>
      </c>
      <c r="AD145" s="5">
        <v>0</v>
      </c>
      <c r="AE145" s="5">
        <v>30100</v>
      </c>
      <c r="AF145" s="5">
        <v>8</v>
      </c>
      <c r="AG145" s="5">
        <v>0</v>
      </c>
      <c r="AH145" s="5" t="s">
        <v>2740</v>
      </c>
      <c r="AI145" s="5" t="s">
        <v>235</v>
      </c>
      <c r="AJ145" s="5" t="s">
        <v>983</v>
      </c>
      <c r="AK145" s="45">
        <f t="shared" si="18"/>
        <v>15</v>
      </c>
      <c r="AL145" s="47">
        <f>_xlfn.XLOOKUP(I145,'#칼럼명세'!F:F,'#칼럼명세'!I:I)</f>
        <v>1302</v>
      </c>
      <c r="AM145" s="44" t="str">
        <f t="shared" si="19"/>
        <v>Item_Name_23300101</v>
      </c>
      <c r="AN145" s="5" t="s">
        <v>2645</v>
      </c>
      <c r="AO145" s="44" t="str">
        <f t="shared" si="20"/>
        <v>Item_Desc_23300101</v>
      </c>
      <c r="AP145" s="5" t="s">
        <v>3083</v>
      </c>
      <c r="AQ145" s="44">
        <f>_xlfn.XLOOKUP(I145,표1[아이템 타입],표1[삭제여부])</f>
        <v>1</v>
      </c>
      <c r="AR145" s="63">
        <f>_xlfn.XLOOKUP(I145,'#칼럼명세'!F:F,'#칼럼명세'!H:H)</f>
        <v>1</v>
      </c>
      <c r="AS145" s="4">
        <v>1</v>
      </c>
      <c r="AT145" s="4"/>
      <c r="AU145" s="4"/>
      <c r="AV145" s="4"/>
      <c r="AW145" s="63"/>
      <c r="AX145" s="63"/>
      <c r="AY145" s="63"/>
      <c r="AZ145" s="63"/>
      <c r="BA145" s="63"/>
    </row>
    <row r="146" spans="2:53" x14ac:dyDescent="0.3">
      <c r="B146" s="4">
        <v>23300102</v>
      </c>
      <c r="C146" s="4" t="str">
        <f t="shared" si="21"/>
        <v>102</v>
      </c>
      <c r="D146" s="44" t="str">
        <f t="shared" si="16"/>
        <v>Item_Name_23300102</v>
      </c>
      <c r="E146" s="5" t="s">
        <v>2545</v>
      </c>
      <c r="F146" s="44" t="str">
        <f t="shared" si="17"/>
        <v>Item_Desc_23300102</v>
      </c>
      <c r="G146" s="5" t="s">
        <v>2594</v>
      </c>
      <c r="H146" s="5">
        <v>3</v>
      </c>
      <c r="I146" s="5">
        <v>33</v>
      </c>
      <c r="J146" s="5">
        <v>0</v>
      </c>
      <c r="K146" s="5">
        <v>4</v>
      </c>
      <c r="L146" s="45">
        <f>_xlfn.XLOOKUP($I146, '#칼럼명세'!$F:$F, '#칼럼명세'!$J:$J)*IF(_xlfn.XLOOKUP($I146, '#칼럼명세'!$F:$F, '#칼럼명세'!$K:$K)="X", 1, _xlfn.XLOOKUP($K146, '#무게관련'!$N:$N, '#무게관련'!$O:$O))*100</f>
        <v>0</v>
      </c>
      <c r="M146" s="46" t="s">
        <v>336</v>
      </c>
      <c r="N146" s="46" t="s">
        <v>336</v>
      </c>
      <c r="O146" s="46" t="s">
        <v>336</v>
      </c>
      <c r="P146" s="46" t="s">
        <v>336</v>
      </c>
      <c r="Q146" s="5">
        <v>0</v>
      </c>
      <c r="R146" s="5">
        <v>0</v>
      </c>
      <c r="S146" s="5">
        <v>1213</v>
      </c>
      <c r="T146" s="5">
        <v>0</v>
      </c>
      <c r="U146" s="5">
        <v>4</v>
      </c>
      <c r="V146" s="5">
        <v>0</v>
      </c>
      <c r="W146" s="5">
        <v>0</v>
      </c>
      <c r="X146" s="66">
        <v>1000</v>
      </c>
      <c r="Y146" s="66">
        <v>10000</v>
      </c>
      <c r="Z146" s="5">
        <v>0</v>
      </c>
      <c r="AA146" s="5">
        <v>0</v>
      </c>
      <c r="AB146" s="5">
        <v>1</v>
      </c>
      <c r="AC146" s="5">
        <v>0</v>
      </c>
      <c r="AD146" s="5">
        <v>0</v>
      </c>
      <c r="AE146" s="5">
        <v>30100</v>
      </c>
      <c r="AF146" s="5">
        <v>8</v>
      </c>
      <c r="AG146" s="5">
        <v>0</v>
      </c>
      <c r="AH146" s="5" t="s">
        <v>2741</v>
      </c>
      <c r="AI146" s="5" t="s">
        <v>235</v>
      </c>
      <c r="AJ146" s="5" t="s">
        <v>983</v>
      </c>
      <c r="AK146" s="45">
        <f t="shared" si="18"/>
        <v>15</v>
      </c>
      <c r="AL146" s="47">
        <f>_xlfn.XLOOKUP(I146,'#칼럼명세'!F:F,'#칼럼명세'!I:I)</f>
        <v>1302</v>
      </c>
      <c r="AM146" s="44" t="str">
        <f t="shared" si="19"/>
        <v>Item_Name_23300102</v>
      </c>
      <c r="AN146" s="5" t="s">
        <v>2646</v>
      </c>
      <c r="AO146" s="44" t="str">
        <f t="shared" si="20"/>
        <v>Item_Desc_23300102</v>
      </c>
      <c r="AP146" s="5" t="s">
        <v>3084</v>
      </c>
      <c r="AQ146" s="44">
        <f>_xlfn.XLOOKUP(I146,표1[아이템 타입],표1[삭제여부])</f>
        <v>1</v>
      </c>
      <c r="AR146" s="63">
        <f>_xlfn.XLOOKUP(I146,'#칼럼명세'!F:F,'#칼럼명세'!H:H)</f>
        <v>1</v>
      </c>
      <c r="AS146" s="4">
        <v>1</v>
      </c>
      <c r="AT146" s="4"/>
      <c r="AU146" s="4"/>
      <c r="AV146" s="4"/>
      <c r="AW146" s="63"/>
      <c r="AX146" s="63"/>
      <c r="AY146" s="63"/>
      <c r="AZ146" s="63"/>
      <c r="BA146" s="63"/>
    </row>
    <row r="147" spans="2:53" x14ac:dyDescent="0.3">
      <c r="B147" s="4">
        <v>23300103</v>
      </c>
      <c r="C147" s="4" t="str">
        <f t="shared" si="21"/>
        <v>103</v>
      </c>
      <c r="D147" s="44" t="str">
        <f t="shared" si="16"/>
        <v>Item_Name_23300103</v>
      </c>
      <c r="E147" s="5" t="s">
        <v>2546</v>
      </c>
      <c r="F147" s="44" t="str">
        <f t="shared" si="17"/>
        <v>Item_Desc_23300103</v>
      </c>
      <c r="G147" s="5" t="s">
        <v>2594</v>
      </c>
      <c r="H147" s="5">
        <v>3</v>
      </c>
      <c r="I147" s="5">
        <v>33</v>
      </c>
      <c r="J147" s="5">
        <v>0</v>
      </c>
      <c r="K147" s="5">
        <v>4</v>
      </c>
      <c r="L147" s="45">
        <f>_xlfn.XLOOKUP($I147, '#칼럼명세'!$F:$F, '#칼럼명세'!$J:$J)*IF(_xlfn.XLOOKUP($I147, '#칼럼명세'!$F:$F, '#칼럼명세'!$K:$K)="X", 1, _xlfn.XLOOKUP($K147, '#무게관련'!$N:$N, '#무게관련'!$O:$O))*100</f>
        <v>0</v>
      </c>
      <c r="M147" s="46" t="s">
        <v>336</v>
      </c>
      <c r="N147" s="46" t="s">
        <v>336</v>
      </c>
      <c r="O147" s="46" t="s">
        <v>336</v>
      </c>
      <c r="P147" s="46" t="s">
        <v>336</v>
      </c>
      <c r="Q147" s="5">
        <v>0</v>
      </c>
      <c r="R147" s="5">
        <v>0</v>
      </c>
      <c r="S147" s="5">
        <v>5006</v>
      </c>
      <c r="T147" s="5">
        <v>0</v>
      </c>
      <c r="U147" s="5">
        <v>4</v>
      </c>
      <c r="V147" s="5">
        <v>0</v>
      </c>
      <c r="W147" s="5">
        <v>0</v>
      </c>
      <c r="X147" s="66">
        <v>1000</v>
      </c>
      <c r="Y147" s="66">
        <v>10000</v>
      </c>
      <c r="Z147" s="5">
        <v>0</v>
      </c>
      <c r="AA147" s="5">
        <v>0</v>
      </c>
      <c r="AB147" s="5">
        <v>1</v>
      </c>
      <c r="AC147" s="5">
        <v>0</v>
      </c>
      <c r="AD147" s="5">
        <v>0</v>
      </c>
      <c r="AE147" s="5">
        <v>30100</v>
      </c>
      <c r="AF147" s="5">
        <v>8</v>
      </c>
      <c r="AG147" s="5">
        <v>0</v>
      </c>
      <c r="AH147" s="5" t="s">
        <v>2742</v>
      </c>
      <c r="AI147" s="5" t="s">
        <v>235</v>
      </c>
      <c r="AJ147" s="5" t="s">
        <v>983</v>
      </c>
      <c r="AK147" s="45">
        <f t="shared" si="18"/>
        <v>15</v>
      </c>
      <c r="AL147" s="47">
        <f>_xlfn.XLOOKUP(I147,'#칼럼명세'!F:F,'#칼럼명세'!I:I)</f>
        <v>1302</v>
      </c>
      <c r="AM147" s="44" t="str">
        <f t="shared" si="19"/>
        <v>Item_Name_23300103</v>
      </c>
      <c r="AN147" s="5" t="s">
        <v>2647</v>
      </c>
      <c r="AO147" s="44" t="str">
        <f t="shared" si="20"/>
        <v>Item_Desc_23300103</v>
      </c>
      <c r="AP147" s="5" t="s">
        <v>3085</v>
      </c>
      <c r="AQ147" s="44">
        <f>_xlfn.XLOOKUP(I147,표1[아이템 타입],표1[삭제여부])</f>
        <v>1</v>
      </c>
      <c r="AR147" s="63">
        <f>_xlfn.XLOOKUP(I147,'#칼럼명세'!F:F,'#칼럼명세'!H:H)</f>
        <v>1</v>
      </c>
      <c r="AS147" s="4">
        <v>1</v>
      </c>
      <c r="AT147" s="4"/>
      <c r="AU147" s="4"/>
      <c r="AV147" s="4"/>
      <c r="AW147" s="63"/>
      <c r="AX147" s="63"/>
      <c r="AY147" s="63"/>
      <c r="AZ147" s="63"/>
      <c r="BA147" s="63"/>
    </row>
    <row r="148" spans="2:53" x14ac:dyDescent="0.3">
      <c r="B148" s="4">
        <v>23300104</v>
      </c>
      <c r="C148" s="4" t="str">
        <f t="shared" si="21"/>
        <v>104</v>
      </c>
      <c r="D148" s="44" t="str">
        <f t="shared" si="16"/>
        <v>Item_Name_23300104</v>
      </c>
      <c r="E148" s="5" t="s">
        <v>2547</v>
      </c>
      <c r="F148" s="44" t="str">
        <f t="shared" si="17"/>
        <v>Item_Desc_23300104</v>
      </c>
      <c r="G148" s="5" t="s">
        <v>2594</v>
      </c>
      <c r="H148" s="5">
        <v>3</v>
      </c>
      <c r="I148" s="5">
        <v>33</v>
      </c>
      <c r="J148" s="5">
        <v>0</v>
      </c>
      <c r="K148" s="5">
        <v>4</v>
      </c>
      <c r="L148" s="45">
        <f>_xlfn.XLOOKUP($I148, '#칼럼명세'!$F:$F, '#칼럼명세'!$J:$J)*IF(_xlfn.XLOOKUP($I148, '#칼럼명세'!$F:$F, '#칼럼명세'!$K:$K)="X", 1, _xlfn.XLOOKUP($K148, '#무게관련'!$N:$N, '#무게관련'!$O:$O))*100</f>
        <v>0</v>
      </c>
      <c r="M148" s="46" t="s">
        <v>336</v>
      </c>
      <c r="N148" s="46" t="s">
        <v>336</v>
      </c>
      <c r="O148" s="46" t="s">
        <v>336</v>
      </c>
      <c r="P148" s="46" t="s">
        <v>336</v>
      </c>
      <c r="Q148" s="5">
        <v>0</v>
      </c>
      <c r="R148" s="5">
        <v>0</v>
      </c>
      <c r="S148" s="5">
        <v>5008</v>
      </c>
      <c r="T148" s="5">
        <v>0</v>
      </c>
      <c r="U148" s="5">
        <v>4</v>
      </c>
      <c r="V148" s="5">
        <v>0</v>
      </c>
      <c r="W148" s="5">
        <v>0</v>
      </c>
      <c r="X148" s="66">
        <v>1000</v>
      </c>
      <c r="Y148" s="66">
        <v>10000</v>
      </c>
      <c r="Z148" s="5">
        <v>0</v>
      </c>
      <c r="AA148" s="5">
        <v>0</v>
      </c>
      <c r="AB148" s="5">
        <v>1</v>
      </c>
      <c r="AC148" s="5">
        <v>0</v>
      </c>
      <c r="AD148" s="5">
        <v>0</v>
      </c>
      <c r="AE148" s="5">
        <v>30100</v>
      </c>
      <c r="AF148" s="5">
        <v>8</v>
      </c>
      <c r="AG148" s="5">
        <v>0</v>
      </c>
      <c r="AH148" s="5" t="s">
        <v>2743</v>
      </c>
      <c r="AI148" s="5" t="s">
        <v>235</v>
      </c>
      <c r="AJ148" s="5" t="s">
        <v>983</v>
      </c>
      <c r="AK148" s="45">
        <f t="shared" si="18"/>
        <v>15</v>
      </c>
      <c r="AL148" s="47">
        <f>_xlfn.XLOOKUP(I148,'#칼럼명세'!F:F,'#칼럼명세'!I:I)</f>
        <v>1302</v>
      </c>
      <c r="AM148" s="44" t="str">
        <f t="shared" si="19"/>
        <v>Item_Name_23300104</v>
      </c>
      <c r="AN148" s="5" t="s">
        <v>2648</v>
      </c>
      <c r="AO148" s="44" t="str">
        <f t="shared" si="20"/>
        <v>Item_Desc_23300104</v>
      </c>
      <c r="AP148" s="5" t="s">
        <v>3086</v>
      </c>
      <c r="AQ148" s="44">
        <f>_xlfn.XLOOKUP(I148,표1[아이템 타입],표1[삭제여부])</f>
        <v>1</v>
      </c>
      <c r="AR148" s="63">
        <f>_xlfn.XLOOKUP(I148,'#칼럼명세'!F:F,'#칼럼명세'!H:H)</f>
        <v>1</v>
      </c>
      <c r="AS148" s="4">
        <v>1</v>
      </c>
      <c r="AT148" s="4"/>
      <c r="AU148" s="4"/>
      <c r="AV148" s="4"/>
      <c r="AW148" s="63"/>
      <c r="AX148" s="63"/>
      <c r="AY148" s="63"/>
      <c r="AZ148" s="63"/>
      <c r="BA148" s="63"/>
    </row>
    <row r="149" spans="2:53" x14ac:dyDescent="0.3">
      <c r="B149" s="4">
        <v>23300105</v>
      </c>
      <c r="C149" s="4" t="str">
        <f t="shared" si="21"/>
        <v>105</v>
      </c>
      <c r="D149" s="44" t="str">
        <f t="shared" si="16"/>
        <v>Item_Name_23300105</v>
      </c>
      <c r="E149" s="5" t="s">
        <v>2548</v>
      </c>
      <c r="F149" s="44" t="str">
        <f t="shared" si="17"/>
        <v>Item_Desc_23300105</v>
      </c>
      <c r="G149" s="5" t="s">
        <v>2594</v>
      </c>
      <c r="H149" s="5">
        <v>3</v>
      </c>
      <c r="I149" s="5">
        <v>33</v>
      </c>
      <c r="J149" s="5">
        <v>0</v>
      </c>
      <c r="K149" s="5">
        <v>4</v>
      </c>
      <c r="L149" s="45">
        <f>_xlfn.XLOOKUP($I149, '#칼럼명세'!$F:$F, '#칼럼명세'!$J:$J)*IF(_xlfn.XLOOKUP($I149, '#칼럼명세'!$F:$F, '#칼럼명세'!$K:$K)="X", 1, _xlfn.XLOOKUP($K149, '#무게관련'!$N:$N, '#무게관련'!$O:$O))*100</f>
        <v>0</v>
      </c>
      <c r="M149" s="46" t="s">
        <v>336</v>
      </c>
      <c r="N149" s="46" t="s">
        <v>336</v>
      </c>
      <c r="O149" s="46" t="s">
        <v>336</v>
      </c>
      <c r="P149" s="46" t="s">
        <v>336</v>
      </c>
      <c r="Q149" s="5">
        <v>0</v>
      </c>
      <c r="R149" s="5">
        <v>0</v>
      </c>
      <c r="S149" s="5">
        <v>5038</v>
      </c>
      <c r="T149" s="5">
        <v>0</v>
      </c>
      <c r="U149" s="5">
        <v>4</v>
      </c>
      <c r="V149" s="5">
        <v>0</v>
      </c>
      <c r="W149" s="5">
        <v>0</v>
      </c>
      <c r="X149" s="66">
        <v>1000</v>
      </c>
      <c r="Y149" s="66">
        <v>10000</v>
      </c>
      <c r="Z149" s="5">
        <v>0</v>
      </c>
      <c r="AA149" s="5">
        <v>0</v>
      </c>
      <c r="AB149" s="5">
        <v>1</v>
      </c>
      <c r="AC149" s="5">
        <v>0</v>
      </c>
      <c r="AD149" s="5">
        <v>0</v>
      </c>
      <c r="AE149" s="5">
        <v>30100</v>
      </c>
      <c r="AF149" s="5">
        <v>8</v>
      </c>
      <c r="AG149" s="5">
        <v>0</v>
      </c>
      <c r="AH149" s="5" t="s">
        <v>2744</v>
      </c>
      <c r="AI149" s="5" t="s">
        <v>235</v>
      </c>
      <c r="AJ149" s="5" t="s">
        <v>983</v>
      </c>
      <c r="AK149" s="45">
        <f t="shared" si="18"/>
        <v>15</v>
      </c>
      <c r="AL149" s="47">
        <f>_xlfn.XLOOKUP(I149,'#칼럼명세'!F:F,'#칼럼명세'!I:I)</f>
        <v>1302</v>
      </c>
      <c r="AM149" s="44" t="str">
        <f t="shared" si="19"/>
        <v>Item_Name_23300105</v>
      </c>
      <c r="AN149" s="5" t="s">
        <v>2649</v>
      </c>
      <c r="AO149" s="44" t="str">
        <f t="shared" si="20"/>
        <v>Item_Desc_23300105</v>
      </c>
      <c r="AP149" s="5" t="s">
        <v>3087</v>
      </c>
      <c r="AQ149" s="44">
        <f>_xlfn.XLOOKUP(I149,표1[아이템 타입],표1[삭제여부])</f>
        <v>1</v>
      </c>
      <c r="AR149" s="63">
        <f>_xlfn.XLOOKUP(I149,'#칼럼명세'!F:F,'#칼럼명세'!H:H)</f>
        <v>1</v>
      </c>
      <c r="AS149" s="4">
        <v>1</v>
      </c>
      <c r="AT149" s="4"/>
      <c r="AU149" s="4"/>
      <c r="AV149" s="4"/>
      <c r="AW149" s="63"/>
      <c r="AX149" s="63"/>
      <c r="AY149" s="63"/>
      <c r="AZ149" s="63"/>
      <c r="BA149" s="63"/>
    </row>
    <row r="150" spans="2:53" x14ac:dyDescent="0.3">
      <c r="B150" s="4">
        <v>23300106</v>
      </c>
      <c r="C150" s="4" t="str">
        <f t="shared" si="21"/>
        <v>106</v>
      </c>
      <c r="D150" s="44" t="str">
        <f t="shared" si="16"/>
        <v>Item_Name_23300106</v>
      </c>
      <c r="E150" s="5" t="s">
        <v>2549</v>
      </c>
      <c r="F150" s="44" t="str">
        <f t="shared" si="17"/>
        <v>Item_Desc_23300106</v>
      </c>
      <c r="G150" s="5" t="s">
        <v>2594</v>
      </c>
      <c r="H150" s="5">
        <v>3</v>
      </c>
      <c r="I150" s="5">
        <v>33</v>
      </c>
      <c r="J150" s="5">
        <v>0</v>
      </c>
      <c r="K150" s="5">
        <v>4</v>
      </c>
      <c r="L150" s="45">
        <f>_xlfn.XLOOKUP($I150, '#칼럼명세'!$F:$F, '#칼럼명세'!$J:$J)*IF(_xlfn.XLOOKUP($I150, '#칼럼명세'!$F:$F, '#칼럼명세'!$K:$K)="X", 1, _xlfn.XLOOKUP($K150, '#무게관련'!$N:$N, '#무게관련'!$O:$O))*100</f>
        <v>0</v>
      </c>
      <c r="M150" s="46" t="s">
        <v>336</v>
      </c>
      <c r="N150" s="46" t="s">
        <v>336</v>
      </c>
      <c r="O150" s="46" t="s">
        <v>336</v>
      </c>
      <c r="P150" s="46" t="s">
        <v>336</v>
      </c>
      <c r="Q150" s="5">
        <v>0</v>
      </c>
      <c r="R150" s="5">
        <v>0</v>
      </c>
      <c r="S150" s="5">
        <v>5040</v>
      </c>
      <c r="T150" s="5">
        <v>0</v>
      </c>
      <c r="U150" s="5">
        <v>4</v>
      </c>
      <c r="V150" s="5">
        <v>0</v>
      </c>
      <c r="W150" s="5">
        <v>0</v>
      </c>
      <c r="X150" s="66">
        <v>1000</v>
      </c>
      <c r="Y150" s="66">
        <v>10000</v>
      </c>
      <c r="Z150" s="5">
        <v>0</v>
      </c>
      <c r="AA150" s="5">
        <v>0</v>
      </c>
      <c r="AB150" s="5">
        <v>1</v>
      </c>
      <c r="AC150" s="5">
        <v>0</v>
      </c>
      <c r="AD150" s="5">
        <v>0</v>
      </c>
      <c r="AE150" s="5">
        <v>30100</v>
      </c>
      <c r="AF150" s="5">
        <v>8</v>
      </c>
      <c r="AG150" s="5">
        <v>0</v>
      </c>
      <c r="AH150" s="5" t="s">
        <v>2745</v>
      </c>
      <c r="AI150" s="5" t="s">
        <v>235</v>
      </c>
      <c r="AJ150" s="5" t="s">
        <v>983</v>
      </c>
      <c r="AK150" s="45">
        <f t="shared" si="18"/>
        <v>15</v>
      </c>
      <c r="AL150" s="47">
        <f>_xlfn.XLOOKUP(I150,'#칼럼명세'!F:F,'#칼럼명세'!I:I)</f>
        <v>1302</v>
      </c>
      <c r="AM150" s="44" t="str">
        <f t="shared" si="19"/>
        <v>Item_Name_23300106</v>
      </c>
      <c r="AN150" s="5" t="s">
        <v>2882</v>
      </c>
      <c r="AO150" s="44" t="str">
        <f t="shared" si="20"/>
        <v>Item_Desc_23300106</v>
      </c>
      <c r="AP150" s="5" t="s">
        <v>3088</v>
      </c>
      <c r="AQ150" s="44">
        <f>_xlfn.XLOOKUP(I150,표1[아이템 타입],표1[삭제여부])</f>
        <v>1</v>
      </c>
      <c r="AR150" s="63">
        <f>_xlfn.XLOOKUP(I150,'#칼럼명세'!F:F,'#칼럼명세'!H:H)</f>
        <v>1</v>
      </c>
      <c r="AS150" s="4">
        <v>1</v>
      </c>
      <c r="AT150" s="4"/>
      <c r="AU150" s="4"/>
      <c r="AV150" s="4"/>
      <c r="AW150" s="63"/>
      <c r="AX150" s="63"/>
      <c r="AY150" s="63"/>
      <c r="AZ150" s="63"/>
      <c r="BA150" s="63"/>
    </row>
    <row r="151" spans="2:53" x14ac:dyDescent="0.3">
      <c r="B151" s="4">
        <v>23300107</v>
      </c>
      <c r="C151" s="4" t="str">
        <f t="shared" si="21"/>
        <v>107</v>
      </c>
      <c r="D151" s="44" t="str">
        <f t="shared" si="16"/>
        <v>Item_Name_23300107</v>
      </c>
      <c r="E151" s="5" t="s">
        <v>2550</v>
      </c>
      <c r="F151" s="44" t="str">
        <f t="shared" si="17"/>
        <v>Item_Desc_23300107</v>
      </c>
      <c r="G151" s="5" t="s">
        <v>2594</v>
      </c>
      <c r="H151" s="5">
        <v>3</v>
      </c>
      <c r="I151" s="5">
        <v>33</v>
      </c>
      <c r="J151" s="5">
        <v>0</v>
      </c>
      <c r="K151" s="5">
        <v>4</v>
      </c>
      <c r="L151" s="45">
        <f>_xlfn.XLOOKUP($I151, '#칼럼명세'!$F:$F, '#칼럼명세'!$J:$J)*IF(_xlfn.XLOOKUP($I151, '#칼럼명세'!$F:$F, '#칼럼명세'!$K:$K)="X", 1, _xlfn.XLOOKUP($K151, '#무게관련'!$N:$N, '#무게관련'!$O:$O))*100</f>
        <v>0</v>
      </c>
      <c r="M151" s="46" t="s">
        <v>336</v>
      </c>
      <c r="N151" s="46" t="s">
        <v>336</v>
      </c>
      <c r="O151" s="46" t="s">
        <v>336</v>
      </c>
      <c r="P151" s="46" t="s">
        <v>336</v>
      </c>
      <c r="Q151" s="5">
        <v>0</v>
      </c>
      <c r="R151" s="5">
        <v>0</v>
      </c>
      <c r="S151" s="5">
        <v>5026</v>
      </c>
      <c r="T151" s="5">
        <v>0</v>
      </c>
      <c r="U151" s="5">
        <v>4</v>
      </c>
      <c r="V151" s="5">
        <v>0</v>
      </c>
      <c r="W151" s="5">
        <v>0</v>
      </c>
      <c r="X151" s="66">
        <v>1000</v>
      </c>
      <c r="Y151" s="66">
        <v>10000</v>
      </c>
      <c r="Z151" s="5">
        <v>0</v>
      </c>
      <c r="AA151" s="5">
        <v>0</v>
      </c>
      <c r="AB151" s="5">
        <v>1</v>
      </c>
      <c r="AC151" s="5">
        <v>0</v>
      </c>
      <c r="AD151" s="5">
        <v>0</v>
      </c>
      <c r="AE151" s="5">
        <v>30100</v>
      </c>
      <c r="AF151" s="5">
        <v>8</v>
      </c>
      <c r="AG151" s="5">
        <v>0</v>
      </c>
      <c r="AH151" s="5" t="s">
        <v>2746</v>
      </c>
      <c r="AI151" s="5" t="s">
        <v>235</v>
      </c>
      <c r="AJ151" s="5" t="s">
        <v>983</v>
      </c>
      <c r="AK151" s="45">
        <f t="shared" si="18"/>
        <v>15</v>
      </c>
      <c r="AL151" s="47">
        <f>_xlfn.XLOOKUP(I151,'#칼럼명세'!F:F,'#칼럼명세'!I:I)</f>
        <v>1302</v>
      </c>
      <c r="AM151" s="44" t="str">
        <f t="shared" si="19"/>
        <v>Item_Name_23300107</v>
      </c>
      <c r="AN151" s="5" t="s">
        <v>2883</v>
      </c>
      <c r="AO151" s="44" t="str">
        <f t="shared" si="20"/>
        <v>Item_Desc_23300107</v>
      </c>
      <c r="AP151" s="5" t="s">
        <v>3089</v>
      </c>
      <c r="AQ151" s="44">
        <f>_xlfn.XLOOKUP(I151,표1[아이템 타입],표1[삭제여부])</f>
        <v>1</v>
      </c>
      <c r="AR151" s="63">
        <f>_xlfn.XLOOKUP(I151,'#칼럼명세'!F:F,'#칼럼명세'!H:H)</f>
        <v>1</v>
      </c>
      <c r="AS151" s="4">
        <v>1</v>
      </c>
      <c r="AT151" s="4"/>
      <c r="AU151" s="4"/>
      <c r="AV151" s="4"/>
      <c r="AW151" s="63"/>
      <c r="AX151" s="63"/>
      <c r="AY151" s="63"/>
      <c r="AZ151" s="63"/>
      <c r="BA151" s="63"/>
    </row>
    <row r="152" spans="2:53" x14ac:dyDescent="0.3">
      <c r="B152" s="4">
        <v>23300108</v>
      </c>
      <c r="C152" s="4" t="str">
        <f t="shared" si="21"/>
        <v>108</v>
      </c>
      <c r="D152" s="44" t="str">
        <f t="shared" si="16"/>
        <v>Item_Name_23300108</v>
      </c>
      <c r="E152" s="5" t="s">
        <v>2551</v>
      </c>
      <c r="F152" s="44" t="str">
        <f t="shared" si="17"/>
        <v>Item_Desc_23300108</v>
      </c>
      <c r="G152" s="5" t="s">
        <v>2594</v>
      </c>
      <c r="H152" s="5">
        <v>3</v>
      </c>
      <c r="I152" s="5">
        <v>33</v>
      </c>
      <c r="J152" s="5">
        <v>0</v>
      </c>
      <c r="K152" s="5">
        <v>4</v>
      </c>
      <c r="L152" s="45">
        <f>_xlfn.XLOOKUP($I152, '#칼럼명세'!$F:$F, '#칼럼명세'!$J:$J)*IF(_xlfn.XLOOKUP($I152, '#칼럼명세'!$F:$F, '#칼럼명세'!$K:$K)="X", 1, _xlfn.XLOOKUP($K152, '#무게관련'!$N:$N, '#무게관련'!$O:$O))*100</f>
        <v>0</v>
      </c>
      <c r="M152" s="46" t="s">
        <v>336</v>
      </c>
      <c r="N152" s="46" t="s">
        <v>336</v>
      </c>
      <c r="O152" s="46" t="s">
        <v>336</v>
      </c>
      <c r="P152" s="46" t="s">
        <v>336</v>
      </c>
      <c r="Q152" s="5">
        <v>0</v>
      </c>
      <c r="R152" s="5">
        <v>0</v>
      </c>
      <c r="S152" s="5">
        <v>5028</v>
      </c>
      <c r="T152" s="5">
        <v>0</v>
      </c>
      <c r="U152" s="5">
        <v>4</v>
      </c>
      <c r="V152" s="5">
        <v>0</v>
      </c>
      <c r="W152" s="5">
        <v>0</v>
      </c>
      <c r="X152" s="66">
        <v>1000</v>
      </c>
      <c r="Y152" s="66">
        <v>10000</v>
      </c>
      <c r="Z152" s="5">
        <v>0</v>
      </c>
      <c r="AA152" s="5">
        <v>0</v>
      </c>
      <c r="AB152" s="5">
        <v>1</v>
      </c>
      <c r="AC152" s="5">
        <v>0</v>
      </c>
      <c r="AD152" s="5">
        <v>0</v>
      </c>
      <c r="AE152" s="5">
        <v>30100</v>
      </c>
      <c r="AF152" s="5">
        <v>8</v>
      </c>
      <c r="AG152" s="5">
        <v>0</v>
      </c>
      <c r="AH152" s="5" t="s">
        <v>2747</v>
      </c>
      <c r="AI152" s="5" t="s">
        <v>235</v>
      </c>
      <c r="AJ152" s="5" t="s">
        <v>983</v>
      </c>
      <c r="AK152" s="45">
        <f t="shared" si="18"/>
        <v>15</v>
      </c>
      <c r="AL152" s="47">
        <f>_xlfn.XLOOKUP(I152,'#칼럼명세'!F:F,'#칼럼명세'!I:I)</f>
        <v>1302</v>
      </c>
      <c r="AM152" s="44" t="str">
        <f t="shared" si="19"/>
        <v>Item_Name_23300108</v>
      </c>
      <c r="AN152" s="5" t="s">
        <v>2884</v>
      </c>
      <c r="AO152" s="44" t="str">
        <f t="shared" si="20"/>
        <v>Item_Desc_23300108</v>
      </c>
      <c r="AP152" s="5" t="s">
        <v>3090</v>
      </c>
      <c r="AQ152" s="44">
        <f>_xlfn.XLOOKUP(I152,표1[아이템 타입],표1[삭제여부])</f>
        <v>1</v>
      </c>
      <c r="AR152" s="63">
        <f>_xlfn.XLOOKUP(I152,'#칼럼명세'!F:F,'#칼럼명세'!H:H)</f>
        <v>1</v>
      </c>
      <c r="AS152" s="4">
        <v>1</v>
      </c>
      <c r="AT152" s="4"/>
      <c r="AU152" s="4"/>
      <c r="AV152" s="4"/>
      <c r="AW152" s="63"/>
      <c r="AX152" s="63"/>
      <c r="AY152" s="63"/>
      <c r="AZ152" s="63"/>
      <c r="BA152" s="63"/>
    </row>
    <row r="153" spans="2:53" x14ac:dyDescent="0.3">
      <c r="B153" s="4">
        <v>23300109</v>
      </c>
      <c r="C153" s="4" t="str">
        <f t="shared" si="21"/>
        <v>109</v>
      </c>
      <c r="D153" s="44" t="str">
        <f t="shared" si="16"/>
        <v>Item_Name_23300109</v>
      </c>
      <c r="E153" s="5" t="s">
        <v>2552</v>
      </c>
      <c r="F153" s="44" t="str">
        <f t="shared" si="17"/>
        <v>Item_Desc_23300109</v>
      </c>
      <c r="G153" s="5" t="s">
        <v>2594</v>
      </c>
      <c r="H153" s="5">
        <v>3</v>
      </c>
      <c r="I153" s="5">
        <v>33</v>
      </c>
      <c r="J153" s="5">
        <v>0</v>
      </c>
      <c r="K153" s="5">
        <v>4</v>
      </c>
      <c r="L153" s="45">
        <f>_xlfn.XLOOKUP($I153, '#칼럼명세'!$F:$F, '#칼럼명세'!$J:$J)*IF(_xlfn.XLOOKUP($I153, '#칼럼명세'!$F:$F, '#칼럼명세'!$K:$K)="X", 1, _xlfn.XLOOKUP($K153, '#무게관련'!$N:$N, '#무게관련'!$O:$O))*100</f>
        <v>0</v>
      </c>
      <c r="M153" s="46" t="s">
        <v>336</v>
      </c>
      <c r="N153" s="46" t="s">
        <v>336</v>
      </c>
      <c r="O153" s="46" t="s">
        <v>336</v>
      </c>
      <c r="P153" s="46" t="s">
        <v>336</v>
      </c>
      <c r="Q153" s="5">
        <v>0</v>
      </c>
      <c r="R153" s="5">
        <v>0</v>
      </c>
      <c r="S153" s="5">
        <v>1109</v>
      </c>
      <c r="T153" s="5">
        <v>0</v>
      </c>
      <c r="U153" s="5">
        <v>40</v>
      </c>
      <c r="V153" s="5">
        <v>0</v>
      </c>
      <c r="W153" s="5">
        <v>0</v>
      </c>
      <c r="X153" s="66">
        <v>1000</v>
      </c>
      <c r="Y153" s="66">
        <v>10000</v>
      </c>
      <c r="Z153" s="5">
        <v>0</v>
      </c>
      <c r="AA153" s="5">
        <v>0</v>
      </c>
      <c r="AB153" s="5">
        <v>1</v>
      </c>
      <c r="AC153" s="5">
        <v>0</v>
      </c>
      <c r="AD153" s="5">
        <v>0</v>
      </c>
      <c r="AE153" s="5">
        <v>30100</v>
      </c>
      <c r="AF153" s="5">
        <v>8</v>
      </c>
      <c r="AG153" s="5">
        <v>0</v>
      </c>
      <c r="AH153" s="5" t="s">
        <v>2748</v>
      </c>
      <c r="AI153" s="5" t="s">
        <v>235</v>
      </c>
      <c r="AJ153" s="5" t="s">
        <v>983</v>
      </c>
      <c r="AK153" s="45">
        <f t="shared" si="18"/>
        <v>15</v>
      </c>
      <c r="AL153" s="47">
        <f>_xlfn.XLOOKUP(I153,'#칼럼명세'!F:F,'#칼럼명세'!I:I)</f>
        <v>1302</v>
      </c>
      <c r="AM153" s="44" t="str">
        <f t="shared" si="19"/>
        <v>Item_Name_23300109</v>
      </c>
      <c r="AN153" s="5" t="s">
        <v>2885</v>
      </c>
      <c r="AO153" s="44" t="str">
        <f t="shared" si="20"/>
        <v>Item_Desc_23300109</v>
      </c>
      <c r="AP153" s="5" t="s">
        <v>3091</v>
      </c>
      <c r="AQ153" s="44">
        <f>_xlfn.XLOOKUP(I153,표1[아이템 타입],표1[삭제여부])</f>
        <v>1</v>
      </c>
      <c r="AR153" s="63">
        <f>_xlfn.XLOOKUP(I153,'#칼럼명세'!F:F,'#칼럼명세'!H:H)</f>
        <v>1</v>
      </c>
      <c r="AS153" s="4">
        <v>1</v>
      </c>
      <c r="AT153" s="4"/>
      <c r="AU153" s="4"/>
      <c r="AV153" s="4"/>
      <c r="AW153" s="63"/>
      <c r="AX153" s="63"/>
      <c r="AY153" s="63"/>
      <c r="AZ153" s="63"/>
      <c r="BA153" s="63"/>
    </row>
    <row r="154" spans="2:53" x14ac:dyDescent="0.3">
      <c r="B154" s="4">
        <v>23300110</v>
      </c>
      <c r="C154" s="4" t="str">
        <f t="shared" si="21"/>
        <v>110</v>
      </c>
      <c r="D154" s="44" t="str">
        <f t="shared" si="16"/>
        <v>Item_Name_23300110</v>
      </c>
      <c r="E154" s="5" t="s">
        <v>2553</v>
      </c>
      <c r="F154" s="44" t="str">
        <f t="shared" si="17"/>
        <v>Item_Desc_23300110</v>
      </c>
      <c r="G154" s="5" t="s">
        <v>2594</v>
      </c>
      <c r="H154" s="5">
        <v>3</v>
      </c>
      <c r="I154" s="5">
        <v>33</v>
      </c>
      <c r="J154" s="5">
        <v>0</v>
      </c>
      <c r="K154" s="5">
        <v>4</v>
      </c>
      <c r="L154" s="45">
        <f>_xlfn.XLOOKUP($I154, '#칼럼명세'!$F:$F, '#칼럼명세'!$J:$J)*IF(_xlfn.XLOOKUP($I154, '#칼럼명세'!$F:$F, '#칼럼명세'!$K:$K)="X", 1, _xlfn.XLOOKUP($K154, '#무게관련'!$N:$N, '#무게관련'!$O:$O))*100</f>
        <v>0</v>
      </c>
      <c r="M154" s="46" t="s">
        <v>336</v>
      </c>
      <c r="N154" s="46" t="s">
        <v>336</v>
      </c>
      <c r="O154" s="46" t="s">
        <v>336</v>
      </c>
      <c r="P154" s="46" t="s">
        <v>336</v>
      </c>
      <c r="Q154" s="5">
        <v>0</v>
      </c>
      <c r="R154" s="5">
        <v>0</v>
      </c>
      <c r="S154" s="5">
        <v>1119</v>
      </c>
      <c r="T154" s="5">
        <v>0</v>
      </c>
      <c r="U154" s="5">
        <v>4</v>
      </c>
      <c r="V154" s="5">
        <v>0</v>
      </c>
      <c r="W154" s="5">
        <v>0</v>
      </c>
      <c r="X154" s="66">
        <v>1000</v>
      </c>
      <c r="Y154" s="66">
        <v>10000</v>
      </c>
      <c r="Z154" s="5">
        <v>0</v>
      </c>
      <c r="AA154" s="5">
        <v>0</v>
      </c>
      <c r="AB154" s="5">
        <v>1</v>
      </c>
      <c r="AC154" s="5">
        <v>0</v>
      </c>
      <c r="AD154" s="5">
        <v>0</v>
      </c>
      <c r="AE154" s="5">
        <v>30100</v>
      </c>
      <c r="AF154" s="5">
        <v>8</v>
      </c>
      <c r="AG154" s="5">
        <v>0</v>
      </c>
      <c r="AH154" s="5" t="s">
        <v>2749</v>
      </c>
      <c r="AI154" s="5" t="s">
        <v>235</v>
      </c>
      <c r="AJ154" s="5" t="s">
        <v>983</v>
      </c>
      <c r="AK154" s="45">
        <f t="shared" si="18"/>
        <v>15</v>
      </c>
      <c r="AL154" s="47">
        <f>_xlfn.XLOOKUP(I154,'#칼럼명세'!F:F,'#칼럼명세'!I:I)</f>
        <v>1302</v>
      </c>
      <c r="AM154" s="44" t="str">
        <f t="shared" si="19"/>
        <v>Item_Name_23300110</v>
      </c>
      <c r="AN154" s="5" t="s">
        <v>2886</v>
      </c>
      <c r="AO154" s="44" t="str">
        <f t="shared" si="20"/>
        <v>Item_Desc_23300110</v>
      </c>
      <c r="AP154" s="5" t="s">
        <v>3092</v>
      </c>
      <c r="AQ154" s="44">
        <f>_xlfn.XLOOKUP(I154,표1[아이템 타입],표1[삭제여부])</f>
        <v>1</v>
      </c>
      <c r="AR154" s="63">
        <f>_xlfn.XLOOKUP(I154,'#칼럼명세'!F:F,'#칼럼명세'!H:H)</f>
        <v>1</v>
      </c>
      <c r="AS154" s="4">
        <v>1</v>
      </c>
      <c r="AT154" s="4"/>
      <c r="AU154" s="4"/>
      <c r="AV154" s="4"/>
      <c r="AW154" s="63"/>
      <c r="AX154" s="63"/>
      <c r="AY154" s="63"/>
      <c r="AZ154" s="63"/>
      <c r="BA154" s="63"/>
    </row>
    <row r="155" spans="2:53" x14ac:dyDescent="0.3">
      <c r="B155" s="4">
        <v>23300111</v>
      </c>
      <c r="C155" s="4" t="str">
        <f t="shared" si="21"/>
        <v>111</v>
      </c>
      <c r="D155" s="44" t="str">
        <f t="shared" si="16"/>
        <v>Item_Name_23300111</v>
      </c>
      <c r="E155" s="5" t="s">
        <v>2554</v>
      </c>
      <c r="F155" s="44" t="str">
        <f t="shared" si="17"/>
        <v>Item_Desc_23300111</v>
      </c>
      <c r="G155" s="5" t="s">
        <v>2594</v>
      </c>
      <c r="H155" s="5">
        <v>3</v>
      </c>
      <c r="I155" s="5">
        <v>33</v>
      </c>
      <c r="J155" s="5">
        <v>0</v>
      </c>
      <c r="K155" s="5">
        <v>4</v>
      </c>
      <c r="L155" s="45">
        <f>_xlfn.XLOOKUP($I155, '#칼럼명세'!$F:$F, '#칼럼명세'!$J:$J)*IF(_xlfn.XLOOKUP($I155, '#칼럼명세'!$F:$F, '#칼럼명세'!$K:$K)="X", 1, _xlfn.XLOOKUP($K155, '#무게관련'!$N:$N, '#무게관련'!$O:$O))*100</f>
        <v>0</v>
      </c>
      <c r="M155" s="46" t="s">
        <v>336</v>
      </c>
      <c r="N155" s="46" t="s">
        <v>336</v>
      </c>
      <c r="O155" s="46" t="s">
        <v>336</v>
      </c>
      <c r="P155" s="46" t="s">
        <v>336</v>
      </c>
      <c r="Q155" s="5">
        <v>0</v>
      </c>
      <c r="R155" s="5">
        <v>0</v>
      </c>
      <c r="S155" s="5">
        <v>1401</v>
      </c>
      <c r="T155" s="5">
        <v>0</v>
      </c>
      <c r="U155" s="5">
        <v>4</v>
      </c>
      <c r="V155" s="5">
        <v>0</v>
      </c>
      <c r="W155" s="5">
        <v>0</v>
      </c>
      <c r="X155" s="66">
        <v>1000</v>
      </c>
      <c r="Y155" s="66">
        <v>10000</v>
      </c>
      <c r="Z155" s="5">
        <v>0</v>
      </c>
      <c r="AA155" s="5">
        <v>0</v>
      </c>
      <c r="AB155" s="5">
        <v>1</v>
      </c>
      <c r="AC155" s="5">
        <v>0</v>
      </c>
      <c r="AD155" s="5">
        <v>0</v>
      </c>
      <c r="AE155" s="5">
        <v>30100</v>
      </c>
      <c r="AF155" s="5">
        <v>8</v>
      </c>
      <c r="AG155" s="5">
        <v>0</v>
      </c>
      <c r="AH155" s="5" t="s">
        <v>2812</v>
      </c>
      <c r="AI155" s="5" t="s">
        <v>235</v>
      </c>
      <c r="AJ155" s="5" t="s">
        <v>983</v>
      </c>
      <c r="AK155" s="45">
        <f t="shared" si="18"/>
        <v>15</v>
      </c>
      <c r="AL155" s="47">
        <f>_xlfn.XLOOKUP(I155,'#칼럼명세'!F:F,'#칼럼명세'!I:I)</f>
        <v>1302</v>
      </c>
      <c r="AM155" s="44" t="str">
        <f t="shared" si="19"/>
        <v>Item_Name_23300111</v>
      </c>
      <c r="AN155" s="5" t="s">
        <v>2650</v>
      </c>
      <c r="AO155" s="44" t="str">
        <f t="shared" si="20"/>
        <v>Item_Desc_23300111</v>
      </c>
      <c r="AP155" s="5" t="s">
        <v>3093</v>
      </c>
      <c r="AQ155" s="44">
        <f>_xlfn.XLOOKUP(I155,표1[아이템 타입],표1[삭제여부])</f>
        <v>1</v>
      </c>
      <c r="AR155" s="63">
        <f>_xlfn.XLOOKUP(I155,'#칼럼명세'!F:F,'#칼럼명세'!H:H)</f>
        <v>1</v>
      </c>
      <c r="AS155" s="4">
        <v>1</v>
      </c>
      <c r="AT155" s="4"/>
      <c r="AU155" s="4"/>
      <c r="AV155" s="4"/>
      <c r="AW155" s="63"/>
      <c r="AX155" s="63"/>
      <c r="AY155" s="63"/>
      <c r="AZ155" s="63"/>
      <c r="BA155" s="63"/>
    </row>
    <row r="156" spans="2:53" x14ac:dyDescent="0.3">
      <c r="B156" s="4">
        <v>23300112</v>
      </c>
      <c r="C156" s="4" t="str">
        <f t="shared" si="21"/>
        <v>112</v>
      </c>
      <c r="D156" s="44" t="str">
        <f t="shared" si="16"/>
        <v>Item_Name_23300112</v>
      </c>
      <c r="E156" s="5" t="s">
        <v>2555</v>
      </c>
      <c r="F156" s="44" t="str">
        <f t="shared" si="17"/>
        <v>Item_Desc_23300112</v>
      </c>
      <c r="G156" s="5" t="s">
        <v>2594</v>
      </c>
      <c r="H156" s="5">
        <v>3</v>
      </c>
      <c r="I156" s="5">
        <v>33</v>
      </c>
      <c r="J156" s="5">
        <v>0</v>
      </c>
      <c r="K156" s="5">
        <v>4</v>
      </c>
      <c r="L156" s="45">
        <f>_xlfn.XLOOKUP($I156, '#칼럼명세'!$F:$F, '#칼럼명세'!$J:$J)*IF(_xlfn.XLOOKUP($I156, '#칼럼명세'!$F:$F, '#칼럼명세'!$K:$K)="X", 1, _xlfn.XLOOKUP($K156, '#무게관련'!$N:$N, '#무게관련'!$O:$O))*100</f>
        <v>0</v>
      </c>
      <c r="M156" s="46" t="s">
        <v>336</v>
      </c>
      <c r="N156" s="46" t="s">
        <v>336</v>
      </c>
      <c r="O156" s="46" t="s">
        <v>336</v>
      </c>
      <c r="P156" s="46" t="s">
        <v>336</v>
      </c>
      <c r="Q156" s="5">
        <v>0</v>
      </c>
      <c r="R156" s="5">
        <v>0</v>
      </c>
      <c r="S156" s="5">
        <v>1403</v>
      </c>
      <c r="T156" s="5">
        <v>0</v>
      </c>
      <c r="U156" s="5">
        <v>4</v>
      </c>
      <c r="V156" s="5">
        <v>0</v>
      </c>
      <c r="W156" s="5">
        <v>0</v>
      </c>
      <c r="X156" s="66">
        <v>1000</v>
      </c>
      <c r="Y156" s="66">
        <v>10000</v>
      </c>
      <c r="Z156" s="5">
        <v>0</v>
      </c>
      <c r="AA156" s="5">
        <v>0</v>
      </c>
      <c r="AB156" s="5">
        <v>1</v>
      </c>
      <c r="AC156" s="5">
        <v>0</v>
      </c>
      <c r="AD156" s="5">
        <v>0</v>
      </c>
      <c r="AE156" s="5">
        <v>30100</v>
      </c>
      <c r="AF156" s="5">
        <v>8</v>
      </c>
      <c r="AG156" s="5">
        <v>0</v>
      </c>
      <c r="AH156" s="5" t="s">
        <v>2813</v>
      </c>
      <c r="AI156" s="5" t="s">
        <v>235</v>
      </c>
      <c r="AJ156" s="5" t="s">
        <v>983</v>
      </c>
      <c r="AK156" s="45">
        <f t="shared" si="18"/>
        <v>15</v>
      </c>
      <c r="AL156" s="47">
        <f>_xlfn.XLOOKUP(I156,'#칼럼명세'!F:F,'#칼럼명세'!I:I)</f>
        <v>1302</v>
      </c>
      <c r="AM156" s="44" t="str">
        <f t="shared" si="19"/>
        <v>Item_Name_23300112</v>
      </c>
      <c r="AN156" s="5" t="s">
        <v>2651</v>
      </c>
      <c r="AO156" s="44" t="str">
        <f t="shared" si="20"/>
        <v>Item_Desc_23300112</v>
      </c>
      <c r="AP156" s="5" t="s">
        <v>3094</v>
      </c>
      <c r="AQ156" s="44">
        <f>_xlfn.XLOOKUP(I156,표1[아이템 타입],표1[삭제여부])</f>
        <v>1</v>
      </c>
      <c r="AR156" s="63">
        <f>_xlfn.XLOOKUP(I156,'#칼럼명세'!F:F,'#칼럼명세'!H:H)</f>
        <v>1</v>
      </c>
      <c r="AS156" s="4">
        <v>1</v>
      </c>
      <c r="AT156" s="4"/>
      <c r="AU156" s="4"/>
      <c r="AV156" s="4"/>
      <c r="AW156" s="63"/>
      <c r="AX156" s="63"/>
      <c r="AY156" s="63"/>
      <c r="AZ156" s="63"/>
      <c r="BA156" s="63"/>
    </row>
    <row r="157" spans="2:53" x14ac:dyDescent="0.3">
      <c r="B157" s="4">
        <v>23300113</v>
      </c>
      <c r="C157" s="4" t="str">
        <f t="shared" si="21"/>
        <v>113</v>
      </c>
      <c r="D157" s="44" t="str">
        <f t="shared" si="16"/>
        <v>Item_Name_23300113</v>
      </c>
      <c r="E157" s="5" t="s">
        <v>2556</v>
      </c>
      <c r="F157" s="44" t="str">
        <f t="shared" si="17"/>
        <v>Item_Desc_23300113</v>
      </c>
      <c r="G157" s="5" t="s">
        <v>2594</v>
      </c>
      <c r="H157" s="5">
        <v>3</v>
      </c>
      <c r="I157" s="5">
        <v>33</v>
      </c>
      <c r="J157" s="5">
        <v>0</v>
      </c>
      <c r="K157" s="5">
        <v>4</v>
      </c>
      <c r="L157" s="45">
        <f>_xlfn.XLOOKUP($I157, '#칼럼명세'!$F:$F, '#칼럼명세'!$J:$J)*IF(_xlfn.XLOOKUP($I157, '#칼럼명세'!$F:$F, '#칼럼명세'!$K:$K)="X", 1, _xlfn.XLOOKUP($K157, '#무게관련'!$N:$N, '#무게관련'!$O:$O))*100</f>
        <v>0</v>
      </c>
      <c r="M157" s="46" t="s">
        <v>336</v>
      </c>
      <c r="N157" s="46" t="s">
        <v>336</v>
      </c>
      <c r="O157" s="46" t="s">
        <v>336</v>
      </c>
      <c r="P157" s="46" t="s">
        <v>336</v>
      </c>
      <c r="Q157" s="5">
        <v>0</v>
      </c>
      <c r="R157" s="5">
        <v>0</v>
      </c>
      <c r="S157" s="5">
        <v>5011</v>
      </c>
      <c r="T157" s="5">
        <v>0</v>
      </c>
      <c r="U157" s="5">
        <v>4</v>
      </c>
      <c r="V157" s="5">
        <v>0</v>
      </c>
      <c r="W157" s="5">
        <v>0</v>
      </c>
      <c r="X157" s="66">
        <v>1000</v>
      </c>
      <c r="Y157" s="66">
        <v>10000</v>
      </c>
      <c r="Z157" s="5">
        <v>0</v>
      </c>
      <c r="AA157" s="5">
        <v>0</v>
      </c>
      <c r="AB157" s="5">
        <v>1</v>
      </c>
      <c r="AC157" s="5">
        <v>0</v>
      </c>
      <c r="AD157" s="5">
        <v>0</v>
      </c>
      <c r="AE157" s="5">
        <v>30100</v>
      </c>
      <c r="AF157" s="5">
        <v>8</v>
      </c>
      <c r="AG157" s="5">
        <v>0</v>
      </c>
      <c r="AH157" s="5" t="s">
        <v>2814</v>
      </c>
      <c r="AI157" s="5" t="s">
        <v>235</v>
      </c>
      <c r="AJ157" s="5" t="s">
        <v>983</v>
      </c>
      <c r="AK157" s="45">
        <f t="shared" si="18"/>
        <v>15</v>
      </c>
      <c r="AL157" s="47">
        <f>_xlfn.XLOOKUP(I157,'#칼럼명세'!F:F,'#칼럼명세'!I:I)</f>
        <v>1302</v>
      </c>
      <c r="AM157" s="44" t="str">
        <f t="shared" si="19"/>
        <v>Item_Name_23300113</v>
      </c>
      <c r="AN157" s="5" t="s">
        <v>2652</v>
      </c>
      <c r="AO157" s="44" t="str">
        <f t="shared" si="20"/>
        <v>Item_Desc_23300113</v>
      </c>
      <c r="AP157" s="5" t="s">
        <v>3095</v>
      </c>
      <c r="AQ157" s="44">
        <f>_xlfn.XLOOKUP(I157,표1[아이템 타입],표1[삭제여부])</f>
        <v>1</v>
      </c>
      <c r="AR157" s="63">
        <f>_xlfn.XLOOKUP(I157,'#칼럼명세'!F:F,'#칼럼명세'!H:H)</f>
        <v>1</v>
      </c>
      <c r="AS157" s="4">
        <v>1</v>
      </c>
      <c r="AT157" s="4"/>
      <c r="AU157" s="4"/>
      <c r="AV157" s="4"/>
      <c r="AW157" s="63"/>
      <c r="AX157" s="63"/>
      <c r="AY157" s="63"/>
      <c r="AZ157" s="63"/>
      <c r="BA157" s="63"/>
    </row>
    <row r="158" spans="2:53" x14ac:dyDescent="0.3">
      <c r="B158" s="4">
        <v>23300114</v>
      </c>
      <c r="C158" s="4" t="str">
        <f t="shared" si="21"/>
        <v>114</v>
      </c>
      <c r="D158" s="44" t="str">
        <f t="shared" si="16"/>
        <v>Item_Name_23300114</v>
      </c>
      <c r="E158" s="5" t="s">
        <v>2557</v>
      </c>
      <c r="F158" s="44" t="str">
        <f t="shared" si="17"/>
        <v>Item_Desc_23300114</v>
      </c>
      <c r="G158" s="5" t="s">
        <v>2594</v>
      </c>
      <c r="H158" s="5">
        <v>3</v>
      </c>
      <c r="I158" s="5">
        <v>33</v>
      </c>
      <c r="J158" s="5">
        <v>0</v>
      </c>
      <c r="K158" s="5">
        <v>4</v>
      </c>
      <c r="L158" s="45">
        <f>_xlfn.XLOOKUP($I158, '#칼럼명세'!$F:$F, '#칼럼명세'!$J:$J)*IF(_xlfn.XLOOKUP($I158, '#칼럼명세'!$F:$F, '#칼럼명세'!$K:$K)="X", 1, _xlfn.XLOOKUP($K158, '#무게관련'!$N:$N, '#무게관련'!$O:$O))*100</f>
        <v>0</v>
      </c>
      <c r="M158" s="46" t="s">
        <v>336</v>
      </c>
      <c r="N158" s="46" t="s">
        <v>336</v>
      </c>
      <c r="O158" s="46" t="s">
        <v>336</v>
      </c>
      <c r="P158" s="46" t="s">
        <v>336</v>
      </c>
      <c r="Q158" s="5">
        <v>0</v>
      </c>
      <c r="R158" s="5">
        <v>0</v>
      </c>
      <c r="S158" s="5">
        <v>5012</v>
      </c>
      <c r="T158" s="5">
        <v>0</v>
      </c>
      <c r="U158" s="5">
        <v>4</v>
      </c>
      <c r="V158" s="5">
        <v>0</v>
      </c>
      <c r="W158" s="5">
        <v>0</v>
      </c>
      <c r="X158" s="66">
        <v>1000</v>
      </c>
      <c r="Y158" s="66">
        <v>10000</v>
      </c>
      <c r="Z158" s="5">
        <v>0</v>
      </c>
      <c r="AA158" s="5">
        <v>0</v>
      </c>
      <c r="AB158" s="5">
        <v>1</v>
      </c>
      <c r="AC158" s="5">
        <v>0</v>
      </c>
      <c r="AD158" s="5">
        <v>0</v>
      </c>
      <c r="AE158" s="5">
        <v>30100</v>
      </c>
      <c r="AF158" s="5">
        <v>8</v>
      </c>
      <c r="AG158" s="5">
        <v>0</v>
      </c>
      <c r="AH158" s="5" t="s">
        <v>2815</v>
      </c>
      <c r="AI158" s="5" t="s">
        <v>235</v>
      </c>
      <c r="AJ158" s="5" t="s">
        <v>983</v>
      </c>
      <c r="AK158" s="45">
        <f t="shared" si="18"/>
        <v>15</v>
      </c>
      <c r="AL158" s="47">
        <f>_xlfn.XLOOKUP(I158,'#칼럼명세'!F:F,'#칼럼명세'!I:I)</f>
        <v>1302</v>
      </c>
      <c r="AM158" s="44" t="str">
        <f t="shared" si="19"/>
        <v>Item_Name_23300114</v>
      </c>
      <c r="AN158" s="5" t="s">
        <v>2653</v>
      </c>
      <c r="AO158" s="44" t="str">
        <f t="shared" si="20"/>
        <v>Item_Desc_23300114</v>
      </c>
      <c r="AP158" s="5" t="s">
        <v>3096</v>
      </c>
      <c r="AQ158" s="44">
        <f>_xlfn.XLOOKUP(I158,표1[아이템 타입],표1[삭제여부])</f>
        <v>1</v>
      </c>
      <c r="AR158" s="63">
        <f>_xlfn.XLOOKUP(I158,'#칼럼명세'!F:F,'#칼럼명세'!H:H)</f>
        <v>1</v>
      </c>
      <c r="AS158" s="4">
        <v>1</v>
      </c>
      <c r="AT158" s="4"/>
      <c r="AU158" s="4"/>
      <c r="AV158" s="4"/>
      <c r="AW158" s="63"/>
      <c r="AX158" s="63"/>
      <c r="AY158" s="63"/>
      <c r="AZ158" s="63"/>
      <c r="BA158" s="63"/>
    </row>
    <row r="159" spans="2:53" x14ac:dyDescent="0.3">
      <c r="B159" s="4">
        <v>23300115</v>
      </c>
      <c r="C159" s="4" t="str">
        <f t="shared" si="21"/>
        <v>115</v>
      </c>
      <c r="D159" s="44" t="str">
        <f t="shared" si="16"/>
        <v>Item_Name_23300115</v>
      </c>
      <c r="E159" s="5" t="s">
        <v>2558</v>
      </c>
      <c r="F159" s="44" t="str">
        <f t="shared" si="17"/>
        <v>Item_Desc_23300115</v>
      </c>
      <c r="G159" s="5" t="s">
        <v>2594</v>
      </c>
      <c r="H159" s="5">
        <v>3</v>
      </c>
      <c r="I159" s="5">
        <v>33</v>
      </c>
      <c r="J159" s="5">
        <v>0</v>
      </c>
      <c r="K159" s="5">
        <v>4</v>
      </c>
      <c r="L159" s="45">
        <f>_xlfn.XLOOKUP($I159, '#칼럼명세'!$F:$F, '#칼럼명세'!$J:$J)*IF(_xlfn.XLOOKUP($I159, '#칼럼명세'!$F:$F, '#칼럼명세'!$K:$K)="X", 1, _xlfn.XLOOKUP($K159, '#무게관련'!$N:$N, '#무게관련'!$O:$O))*100</f>
        <v>0</v>
      </c>
      <c r="M159" s="46" t="s">
        <v>336</v>
      </c>
      <c r="N159" s="46" t="s">
        <v>336</v>
      </c>
      <c r="O159" s="46" t="s">
        <v>336</v>
      </c>
      <c r="P159" s="46" t="s">
        <v>336</v>
      </c>
      <c r="Q159" s="5">
        <v>0</v>
      </c>
      <c r="R159" s="5">
        <v>0</v>
      </c>
      <c r="S159" s="5">
        <v>5042</v>
      </c>
      <c r="T159" s="5">
        <v>0</v>
      </c>
      <c r="U159" s="5">
        <v>4</v>
      </c>
      <c r="V159" s="5">
        <v>0</v>
      </c>
      <c r="W159" s="5">
        <v>0</v>
      </c>
      <c r="X159" s="66">
        <v>1000</v>
      </c>
      <c r="Y159" s="66">
        <v>10000</v>
      </c>
      <c r="Z159" s="5">
        <v>0</v>
      </c>
      <c r="AA159" s="5">
        <v>0</v>
      </c>
      <c r="AB159" s="5">
        <v>1</v>
      </c>
      <c r="AC159" s="5">
        <v>0</v>
      </c>
      <c r="AD159" s="5">
        <v>0</v>
      </c>
      <c r="AE159" s="5">
        <v>30100</v>
      </c>
      <c r="AF159" s="5">
        <v>8</v>
      </c>
      <c r="AG159" s="5">
        <v>0</v>
      </c>
      <c r="AH159" s="5" t="s">
        <v>2816</v>
      </c>
      <c r="AI159" s="5" t="s">
        <v>235</v>
      </c>
      <c r="AJ159" s="5" t="s">
        <v>983</v>
      </c>
      <c r="AK159" s="45">
        <f t="shared" si="18"/>
        <v>15</v>
      </c>
      <c r="AL159" s="47">
        <f>_xlfn.XLOOKUP(I159,'#칼럼명세'!F:F,'#칼럼명세'!I:I)</f>
        <v>1302</v>
      </c>
      <c r="AM159" s="44" t="str">
        <f t="shared" si="19"/>
        <v>Item_Name_23300115</v>
      </c>
      <c r="AN159" s="5" t="s">
        <v>2654</v>
      </c>
      <c r="AO159" s="44" t="str">
        <f t="shared" si="20"/>
        <v>Item_Desc_23300115</v>
      </c>
      <c r="AP159" s="5" t="s">
        <v>3097</v>
      </c>
      <c r="AQ159" s="44">
        <f>_xlfn.XLOOKUP(I159,표1[아이템 타입],표1[삭제여부])</f>
        <v>1</v>
      </c>
      <c r="AR159" s="63">
        <f>_xlfn.XLOOKUP(I159,'#칼럼명세'!F:F,'#칼럼명세'!H:H)</f>
        <v>1</v>
      </c>
      <c r="AS159" s="4">
        <v>1</v>
      </c>
      <c r="AT159" s="4"/>
      <c r="AU159" s="4"/>
      <c r="AV159" s="4"/>
      <c r="AW159" s="63"/>
      <c r="AX159" s="63"/>
      <c r="AY159" s="63"/>
      <c r="AZ159" s="63"/>
      <c r="BA159" s="63"/>
    </row>
    <row r="160" spans="2:53" x14ac:dyDescent="0.3">
      <c r="B160" s="4">
        <v>23300116</v>
      </c>
      <c r="C160" s="4" t="str">
        <f t="shared" si="21"/>
        <v>116</v>
      </c>
      <c r="D160" s="44" t="str">
        <f t="shared" si="16"/>
        <v>Item_Name_23300116</v>
      </c>
      <c r="E160" s="5" t="s">
        <v>2559</v>
      </c>
      <c r="F160" s="44" t="str">
        <f t="shared" si="17"/>
        <v>Item_Desc_23300116</v>
      </c>
      <c r="G160" s="5" t="s">
        <v>2594</v>
      </c>
      <c r="H160" s="5">
        <v>3</v>
      </c>
      <c r="I160" s="5">
        <v>33</v>
      </c>
      <c r="J160" s="5">
        <v>0</v>
      </c>
      <c r="K160" s="5">
        <v>4</v>
      </c>
      <c r="L160" s="45">
        <f>_xlfn.XLOOKUP($I160, '#칼럼명세'!$F:$F, '#칼럼명세'!$J:$J)*IF(_xlfn.XLOOKUP($I160, '#칼럼명세'!$F:$F, '#칼럼명세'!$K:$K)="X", 1, _xlfn.XLOOKUP($K160, '#무게관련'!$N:$N, '#무게관련'!$O:$O))*100</f>
        <v>0</v>
      </c>
      <c r="M160" s="46" t="s">
        <v>336</v>
      </c>
      <c r="N160" s="46" t="s">
        <v>336</v>
      </c>
      <c r="O160" s="46" t="s">
        <v>336</v>
      </c>
      <c r="P160" s="46" t="s">
        <v>336</v>
      </c>
      <c r="Q160" s="5">
        <v>0</v>
      </c>
      <c r="R160" s="5">
        <v>0</v>
      </c>
      <c r="S160" s="5">
        <v>5043</v>
      </c>
      <c r="T160" s="5">
        <v>0</v>
      </c>
      <c r="U160" s="5">
        <v>4</v>
      </c>
      <c r="V160" s="5">
        <v>0</v>
      </c>
      <c r="W160" s="5">
        <v>0</v>
      </c>
      <c r="X160" s="66">
        <v>1000</v>
      </c>
      <c r="Y160" s="66">
        <v>10000</v>
      </c>
      <c r="Z160" s="5">
        <v>0</v>
      </c>
      <c r="AA160" s="5">
        <v>0</v>
      </c>
      <c r="AB160" s="5">
        <v>1</v>
      </c>
      <c r="AC160" s="5">
        <v>0</v>
      </c>
      <c r="AD160" s="5">
        <v>0</v>
      </c>
      <c r="AE160" s="5">
        <v>30100</v>
      </c>
      <c r="AF160" s="5">
        <v>8</v>
      </c>
      <c r="AG160" s="5">
        <v>0</v>
      </c>
      <c r="AH160" s="5" t="s">
        <v>2817</v>
      </c>
      <c r="AI160" s="5" t="s">
        <v>235</v>
      </c>
      <c r="AJ160" s="5" t="s">
        <v>983</v>
      </c>
      <c r="AK160" s="45">
        <f t="shared" si="18"/>
        <v>15</v>
      </c>
      <c r="AL160" s="47">
        <f>_xlfn.XLOOKUP(I160,'#칼럼명세'!F:F,'#칼럼명세'!I:I)</f>
        <v>1302</v>
      </c>
      <c r="AM160" s="44" t="str">
        <f t="shared" si="19"/>
        <v>Item_Name_23300116</v>
      </c>
      <c r="AN160" s="5" t="s">
        <v>2887</v>
      </c>
      <c r="AO160" s="44" t="str">
        <f t="shared" si="20"/>
        <v>Item_Desc_23300116</v>
      </c>
      <c r="AP160" s="5" t="s">
        <v>3098</v>
      </c>
      <c r="AQ160" s="44">
        <f>_xlfn.XLOOKUP(I160,표1[아이템 타입],표1[삭제여부])</f>
        <v>1</v>
      </c>
      <c r="AR160" s="63">
        <f>_xlfn.XLOOKUP(I160,'#칼럼명세'!F:F,'#칼럼명세'!H:H)</f>
        <v>1</v>
      </c>
      <c r="AS160" s="4">
        <v>1</v>
      </c>
      <c r="AT160" s="4"/>
      <c r="AU160" s="4"/>
      <c r="AV160" s="4"/>
      <c r="AW160" s="63"/>
      <c r="AX160" s="63"/>
      <c r="AY160" s="63"/>
      <c r="AZ160" s="63"/>
      <c r="BA160" s="63"/>
    </row>
    <row r="161" spans="2:53" x14ac:dyDescent="0.3">
      <c r="B161" s="4">
        <v>23300117</v>
      </c>
      <c r="C161" s="4" t="str">
        <f t="shared" si="21"/>
        <v>117</v>
      </c>
      <c r="D161" s="44" t="str">
        <f t="shared" si="16"/>
        <v>Item_Name_23300117</v>
      </c>
      <c r="E161" s="5" t="s">
        <v>2560</v>
      </c>
      <c r="F161" s="44" t="str">
        <f t="shared" si="17"/>
        <v>Item_Desc_23300117</v>
      </c>
      <c r="G161" s="5" t="s">
        <v>2594</v>
      </c>
      <c r="H161" s="5">
        <v>3</v>
      </c>
      <c r="I161" s="5">
        <v>33</v>
      </c>
      <c r="J161" s="5">
        <v>0</v>
      </c>
      <c r="K161" s="5">
        <v>4</v>
      </c>
      <c r="L161" s="45">
        <f>_xlfn.XLOOKUP($I161, '#칼럼명세'!$F:$F, '#칼럼명세'!$J:$J)*IF(_xlfn.XLOOKUP($I161, '#칼럼명세'!$F:$F, '#칼럼명세'!$K:$K)="X", 1, _xlfn.XLOOKUP($K161, '#무게관련'!$N:$N, '#무게관련'!$O:$O))*100</f>
        <v>0</v>
      </c>
      <c r="M161" s="46" t="s">
        <v>336</v>
      </c>
      <c r="N161" s="46" t="s">
        <v>336</v>
      </c>
      <c r="O161" s="46" t="s">
        <v>336</v>
      </c>
      <c r="P161" s="46" t="s">
        <v>336</v>
      </c>
      <c r="Q161" s="5">
        <v>0</v>
      </c>
      <c r="R161" s="5">
        <v>0</v>
      </c>
      <c r="S161" s="5">
        <v>5030</v>
      </c>
      <c r="T161" s="5">
        <v>0</v>
      </c>
      <c r="U161" s="5">
        <v>4</v>
      </c>
      <c r="V161" s="5">
        <v>0</v>
      </c>
      <c r="W161" s="5">
        <v>0</v>
      </c>
      <c r="X161" s="66">
        <v>1000</v>
      </c>
      <c r="Y161" s="66">
        <v>10000</v>
      </c>
      <c r="Z161" s="5">
        <v>0</v>
      </c>
      <c r="AA161" s="5">
        <v>0</v>
      </c>
      <c r="AB161" s="5">
        <v>1</v>
      </c>
      <c r="AC161" s="5">
        <v>0</v>
      </c>
      <c r="AD161" s="5">
        <v>0</v>
      </c>
      <c r="AE161" s="5">
        <v>30100</v>
      </c>
      <c r="AF161" s="5">
        <v>8</v>
      </c>
      <c r="AG161" s="5">
        <v>0</v>
      </c>
      <c r="AH161" s="5" t="s">
        <v>2818</v>
      </c>
      <c r="AI161" s="5" t="s">
        <v>235</v>
      </c>
      <c r="AJ161" s="5" t="s">
        <v>983</v>
      </c>
      <c r="AK161" s="45">
        <f t="shared" si="18"/>
        <v>15</v>
      </c>
      <c r="AL161" s="47">
        <f>_xlfn.XLOOKUP(I161,'#칼럼명세'!F:F,'#칼럼명세'!I:I)</f>
        <v>1302</v>
      </c>
      <c r="AM161" s="44" t="str">
        <f t="shared" si="19"/>
        <v>Item_Name_23300117</v>
      </c>
      <c r="AN161" s="5" t="s">
        <v>2888</v>
      </c>
      <c r="AO161" s="44" t="str">
        <f t="shared" si="20"/>
        <v>Item_Desc_23300117</v>
      </c>
      <c r="AP161" s="5" t="s">
        <v>3099</v>
      </c>
      <c r="AQ161" s="44">
        <f>_xlfn.XLOOKUP(I161,표1[아이템 타입],표1[삭제여부])</f>
        <v>1</v>
      </c>
      <c r="AR161" s="63">
        <f>_xlfn.XLOOKUP(I161,'#칼럼명세'!F:F,'#칼럼명세'!H:H)</f>
        <v>1</v>
      </c>
      <c r="AS161" s="4">
        <v>1</v>
      </c>
      <c r="AT161" s="4"/>
      <c r="AU161" s="4"/>
      <c r="AV161" s="4"/>
      <c r="AW161" s="63"/>
      <c r="AX161" s="63"/>
      <c r="AY161" s="63"/>
      <c r="AZ161" s="63"/>
      <c r="BA161" s="63"/>
    </row>
    <row r="162" spans="2:53" x14ac:dyDescent="0.3">
      <c r="B162" s="4">
        <v>23300118</v>
      </c>
      <c r="C162" s="4" t="str">
        <f t="shared" si="21"/>
        <v>118</v>
      </c>
      <c r="D162" s="44" t="str">
        <f t="shared" si="16"/>
        <v>Item_Name_23300118</v>
      </c>
      <c r="E162" s="5" t="s">
        <v>2561</v>
      </c>
      <c r="F162" s="44" t="str">
        <f t="shared" si="17"/>
        <v>Item_Desc_23300118</v>
      </c>
      <c r="G162" s="5" t="s">
        <v>2594</v>
      </c>
      <c r="H162" s="5">
        <v>3</v>
      </c>
      <c r="I162" s="5">
        <v>33</v>
      </c>
      <c r="J162" s="5">
        <v>0</v>
      </c>
      <c r="K162" s="5">
        <v>4</v>
      </c>
      <c r="L162" s="45">
        <f>_xlfn.XLOOKUP($I162, '#칼럼명세'!$F:$F, '#칼럼명세'!$J:$J)*IF(_xlfn.XLOOKUP($I162, '#칼럼명세'!$F:$F, '#칼럼명세'!$K:$K)="X", 1, _xlfn.XLOOKUP($K162, '#무게관련'!$N:$N, '#무게관련'!$O:$O))*100</f>
        <v>0</v>
      </c>
      <c r="M162" s="46" t="s">
        <v>336</v>
      </c>
      <c r="N162" s="46" t="s">
        <v>336</v>
      </c>
      <c r="O162" s="46" t="s">
        <v>336</v>
      </c>
      <c r="P162" s="46" t="s">
        <v>336</v>
      </c>
      <c r="Q162" s="5">
        <v>0</v>
      </c>
      <c r="R162" s="5">
        <v>0</v>
      </c>
      <c r="S162" s="5">
        <v>5031</v>
      </c>
      <c r="T162" s="5">
        <v>0</v>
      </c>
      <c r="U162" s="5">
        <v>4</v>
      </c>
      <c r="V162" s="5">
        <v>0</v>
      </c>
      <c r="W162" s="5">
        <v>0</v>
      </c>
      <c r="X162" s="66">
        <v>1000</v>
      </c>
      <c r="Y162" s="66">
        <v>10000</v>
      </c>
      <c r="Z162" s="5">
        <v>0</v>
      </c>
      <c r="AA162" s="5">
        <v>0</v>
      </c>
      <c r="AB162" s="5">
        <v>1</v>
      </c>
      <c r="AC162" s="5">
        <v>0</v>
      </c>
      <c r="AD162" s="5">
        <v>0</v>
      </c>
      <c r="AE162" s="5">
        <v>30100</v>
      </c>
      <c r="AF162" s="5">
        <v>8</v>
      </c>
      <c r="AG162" s="5">
        <v>0</v>
      </c>
      <c r="AH162" s="5" t="s">
        <v>2819</v>
      </c>
      <c r="AI162" s="5" t="s">
        <v>235</v>
      </c>
      <c r="AJ162" s="5" t="s">
        <v>983</v>
      </c>
      <c r="AK162" s="45">
        <f t="shared" si="18"/>
        <v>15</v>
      </c>
      <c r="AL162" s="47">
        <f>_xlfn.XLOOKUP(I162,'#칼럼명세'!F:F,'#칼럼명세'!I:I)</f>
        <v>1302</v>
      </c>
      <c r="AM162" s="44" t="str">
        <f t="shared" si="19"/>
        <v>Item_Name_23300118</v>
      </c>
      <c r="AN162" s="5" t="s">
        <v>2889</v>
      </c>
      <c r="AO162" s="44" t="str">
        <f t="shared" si="20"/>
        <v>Item_Desc_23300118</v>
      </c>
      <c r="AP162" s="5" t="s">
        <v>3100</v>
      </c>
      <c r="AQ162" s="44">
        <f>_xlfn.XLOOKUP(I162,표1[아이템 타입],표1[삭제여부])</f>
        <v>1</v>
      </c>
      <c r="AR162" s="63">
        <f>_xlfn.XLOOKUP(I162,'#칼럼명세'!F:F,'#칼럼명세'!H:H)</f>
        <v>1</v>
      </c>
      <c r="AS162" s="4">
        <v>1</v>
      </c>
      <c r="AT162" s="4"/>
      <c r="AU162" s="4"/>
      <c r="AV162" s="4"/>
      <c r="AW162" s="63"/>
      <c r="AX162" s="63"/>
      <c r="AY162" s="63"/>
      <c r="AZ162" s="63"/>
      <c r="BA162" s="63"/>
    </row>
    <row r="163" spans="2:53" x14ac:dyDescent="0.3">
      <c r="B163" s="4">
        <v>23300119</v>
      </c>
      <c r="C163" s="4" t="str">
        <f t="shared" si="21"/>
        <v>119</v>
      </c>
      <c r="D163" s="44" t="str">
        <f t="shared" si="16"/>
        <v>Item_Name_23300119</v>
      </c>
      <c r="E163" s="5" t="s">
        <v>2562</v>
      </c>
      <c r="F163" s="44" t="str">
        <f t="shared" si="17"/>
        <v>Item_Desc_23300119</v>
      </c>
      <c r="G163" s="5" t="s">
        <v>2594</v>
      </c>
      <c r="H163" s="5">
        <v>3</v>
      </c>
      <c r="I163" s="5">
        <v>33</v>
      </c>
      <c r="J163" s="5">
        <v>0</v>
      </c>
      <c r="K163" s="5">
        <v>4</v>
      </c>
      <c r="L163" s="45">
        <f>_xlfn.XLOOKUP($I163, '#칼럼명세'!$F:$F, '#칼럼명세'!$J:$J)*IF(_xlfn.XLOOKUP($I163, '#칼럼명세'!$F:$F, '#칼럼명세'!$K:$K)="X", 1, _xlfn.XLOOKUP($K163, '#무게관련'!$N:$N, '#무게관련'!$O:$O))*100</f>
        <v>0</v>
      </c>
      <c r="M163" s="46" t="s">
        <v>336</v>
      </c>
      <c r="N163" s="46" t="s">
        <v>336</v>
      </c>
      <c r="O163" s="46" t="s">
        <v>336</v>
      </c>
      <c r="P163" s="46" t="s">
        <v>336</v>
      </c>
      <c r="Q163" s="5">
        <v>0</v>
      </c>
      <c r="R163" s="5">
        <v>0</v>
      </c>
      <c r="S163" s="5">
        <v>1507</v>
      </c>
      <c r="T163" s="5">
        <v>0</v>
      </c>
      <c r="U163" s="5">
        <v>250</v>
      </c>
      <c r="V163" s="5">
        <v>0</v>
      </c>
      <c r="W163" s="5">
        <v>0</v>
      </c>
      <c r="X163" s="66">
        <v>1000</v>
      </c>
      <c r="Y163" s="66">
        <v>10000</v>
      </c>
      <c r="Z163" s="5">
        <v>0</v>
      </c>
      <c r="AA163" s="5">
        <v>0</v>
      </c>
      <c r="AB163" s="5">
        <v>1</v>
      </c>
      <c r="AC163" s="5">
        <v>0</v>
      </c>
      <c r="AD163" s="5">
        <v>0</v>
      </c>
      <c r="AE163" s="5">
        <v>30100</v>
      </c>
      <c r="AF163" s="5">
        <v>8</v>
      </c>
      <c r="AG163" s="5">
        <v>0</v>
      </c>
      <c r="AH163" s="5" t="s">
        <v>2820</v>
      </c>
      <c r="AI163" s="5" t="s">
        <v>235</v>
      </c>
      <c r="AJ163" s="5" t="s">
        <v>983</v>
      </c>
      <c r="AK163" s="45">
        <f t="shared" si="18"/>
        <v>15</v>
      </c>
      <c r="AL163" s="47">
        <f>_xlfn.XLOOKUP(I163,'#칼럼명세'!F:F,'#칼럼명세'!I:I)</f>
        <v>1302</v>
      </c>
      <c r="AM163" s="44" t="str">
        <f t="shared" si="19"/>
        <v>Item_Name_23300119</v>
      </c>
      <c r="AN163" s="5" t="s">
        <v>2890</v>
      </c>
      <c r="AO163" s="44" t="str">
        <f t="shared" si="20"/>
        <v>Item_Desc_23300119</v>
      </c>
      <c r="AP163" s="5" t="s">
        <v>3142</v>
      </c>
      <c r="AQ163" s="44">
        <f>_xlfn.XLOOKUP(I163,표1[아이템 타입],표1[삭제여부])</f>
        <v>1</v>
      </c>
      <c r="AR163" s="63">
        <f>_xlfn.XLOOKUP(I163,'#칼럼명세'!F:F,'#칼럼명세'!H:H)</f>
        <v>1</v>
      </c>
      <c r="AS163" s="4">
        <v>1</v>
      </c>
      <c r="AT163" s="4"/>
      <c r="AU163" s="4"/>
      <c r="AV163" s="4"/>
      <c r="AW163" s="63"/>
      <c r="AX163" s="63"/>
      <c r="AY163" s="63"/>
      <c r="AZ163" s="63"/>
      <c r="BA163" s="63"/>
    </row>
    <row r="164" spans="2:53" x14ac:dyDescent="0.3">
      <c r="B164" s="4">
        <v>23300120</v>
      </c>
      <c r="C164" s="4" t="str">
        <f t="shared" si="21"/>
        <v>120</v>
      </c>
      <c r="D164" s="44" t="str">
        <f t="shared" si="16"/>
        <v>Item_Name_23300120</v>
      </c>
      <c r="E164" s="5" t="s">
        <v>2563</v>
      </c>
      <c r="F164" s="44" t="str">
        <f t="shared" si="17"/>
        <v>Item_Desc_23300120</v>
      </c>
      <c r="G164" s="5" t="s">
        <v>2594</v>
      </c>
      <c r="H164" s="5">
        <v>3</v>
      </c>
      <c r="I164" s="5">
        <v>33</v>
      </c>
      <c r="J164" s="5">
        <v>0</v>
      </c>
      <c r="K164" s="5">
        <v>4</v>
      </c>
      <c r="L164" s="45">
        <f>_xlfn.XLOOKUP($I164, '#칼럼명세'!$F:$F, '#칼럼명세'!$J:$J)*IF(_xlfn.XLOOKUP($I164, '#칼럼명세'!$F:$F, '#칼럼명세'!$K:$K)="X", 1, _xlfn.XLOOKUP($K164, '#무게관련'!$N:$N, '#무게관련'!$O:$O))*100</f>
        <v>0</v>
      </c>
      <c r="M164" s="46" t="s">
        <v>336</v>
      </c>
      <c r="N164" s="46" t="s">
        <v>336</v>
      </c>
      <c r="O164" s="46" t="s">
        <v>336</v>
      </c>
      <c r="P164" s="46" t="s">
        <v>336</v>
      </c>
      <c r="Q164" s="5">
        <v>0</v>
      </c>
      <c r="R164" s="5">
        <v>0</v>
      </c>
      <c r="S164" s="5">
        <v>1505</v>
      </c>
      <c r="T164" s="5">
        <v>0</v>
      </c>
      <c r="U164" s="5">
        <v>250</v>
      </c>
      <c r="V164" s="5">
        <v>0</v>
      </c>
      <c r="W164" s="5">
        <v>0</v>
      </c>
      <c r="X164" s="66">
        <v>1000</v>
      </c>
      <c r="Y164" s="66">
        <v>10000</v>
      </c>
      <c r="Z164" s="5">
        <v>0</v>
      </c>
      <c r="AA164" s="5">
        <v>0</v>
      </c>
      <c r="AB164" s="5">
        <v>1</v>
      </c>
      <c r="AC164" s="5">
        <v>0</v>
      </c>
      <c r="AD164" s="5">
        <v>0</v>
      </c>
      <c r="AE164" s="5">
        <v>30100</v>
      </c>
      <c r="AF164" s="5">
        <v>8</v>
      </c>
      <c r="AG164" s="5">
        <v>0</v>
      </c>
      <c r="AH164" s="5" t="s">
        <v>2821</v>
      </c>
      <c r="AI164" s="5" t="s">
        <v>235</v>
      </c>
      <c r="AJ164" s="5" t="s">
        <v>983</v>
      </c>
      <c r="AK164" s="45">
        <f t="shared" si="18"/>
        <v>15</v>
      </c>
      <c r="AL164" s="47">
        <f>_xlfn.XLOOKUP(I164,'#칼럼명세'!F:F,'#칼럼명세'!I:I)</f>
        <v>1302</v>
      </c>
      <c r="AM164" s="44" t="str">
        <f t="shared" si="19"/>
        <v>Item_Name_23300120</v>
      </c>
      <c r="AN164" s="5" t="s">
        <v>2891</v>
      </c>
      <c r="AO164" s="44" t="str">
        <f t="shared" si="20"/>
        <v>Item_Desc_23300120</v>
      </c>
      <c r="AP164" s="5" t="s">
        <v>3143</v>
      </c>
      <c r="AQ164" s="44">
        <f>_xlfn.XLOOKUP(I164,표1[아이템 타입],표1[삭제여부])</f>
        <v>1</v>
      </c>
      <c r="AR164" s="63">
        <f>_xlfn.XLOOKUP(I164,'#칼럼명세'!F:F,'#칼럼명세'!H:H)</f>
        <v>1</v>
      </c>
      <c r="AS164" s="4">
        <v>1</v>
      </c>
      <c r="AT164" s="4"/>
      <c r="AU164" s="4"/>
      <c r="AV164" s="4"/>
      <c r="AW164" s="63"/>
      <c r="AX164" s="63"/>
      <c r="AY164" s="63"/>
      <c r="AZ164" s="63"/>
      <c r="BA164" s="63"/>
    </row>
    <row r="165" spans="2:53" x14ac:dyDescent="0.3">
      <c r="B165" s="4">
        <v>23300121</v>
      </c>
      <c r="C165" s="4" t="str">
        <f t="shared" si="21"/>
        <v>121</v>
      </c>
      <c r="D165" s="44" t="str">
        <f t="shared" si="16"/>
        <v>Item_Name_23300121</v>
      </c>
      <c r="E165" s="5" t="s">
        <v>2564</v>
      </c>
      <c r="F165" s="44" t="str">
        <f t="shared" si="17"/>
        <v>Item_Desc_23300121</v>
      </c>
      <c r="G165" s="5" t="s">
        <v>2594</v>
      </c>
      <c r="H165" s="5">
        <v>3</v>
      </c>
      <c r="I165" s="5">
        <v>33</v>
      </c>
      <c r="J165" s="5">
        <v>0</v>
      </c>
      <c r="K165" s="5">
        <v>5</v>
      </c>
      <c r="L165" s="45">
        <f>_xlfn.XLOOKUP($I165, '#칼럼명세'!$F:$F, '#칼럼명세'!$J:$J)*IF(_xlfn.XLOOKUP($I165, '#칼럼명세'!$F:$F, '#칼럼명세'!$K:$K)="X", 1, _xlfn.XLOOKUP($K165, '#무게관련'!$N:$N, '#무게관련'!$O:$O))*100</f>
        <v>0</v>
      </c>
      <c r="M165" s="46" t="s">
        <v>336</v>
      </c>
      <c r="N165" s="46" t="s">
        <v>336</v>
      </c>
      <c r="O165" s="46" t="s">
        <v>336</v>
      </c>
      <c r="P165" s="46" t="s">
        <v>336</v>
      </c>
      <c r="Q165" s="5">
        <v>0</v>
      </c>
      <c r="R165" s="5">
        <v>0</v>
      </c>
      <c r="S165" s="5">
        <v>1203</v>
      </c>
      <c r="T165" s="5">
        <v>0</v>
      </c>
      <c r="U165" s="5">
        <v>5</v>
      </c>
      <c r="V165" s="5">
        <v>0</v>
      </c>
      <c r="W165" s="5">
        <v>0</v>
      </c>
      <c r="X165" s="66">
        <v>1000</v>
      </c>
      <c r="Y165" s="66">
        <v>10000</v>
      </c>
      <c r="Z165" s="5">
        <v>0</v>
      </c>
      <c r="AA165" s="5">
        <v>0</v>
      </c>
      <c r="AB165" s="5">
        <v>1</v>
      </c>
      <c r="AC165" s="5">
        <v>0</v>
      </c>
      <c r="AD165" s="5">
        <v>0</v>
      </c>
      <c r="AE165" s="5">
        <v>30100</v>
      </c>
      <c r="AF165" s="5">
        <v>8</v>
      </c>
      <c r="AG165" s="5">
        <v>0</v>
      </c>
      <c r="AH165" s="5" t="s">
        <v>2750</v>
      </c>
      <c r="AI165" s="5" t="s">
        <v>235</v>
      </c>
      <c r="AJ165" s="5" t="s">
        <v>983</v>
      </c>
      <c r="AK165" s="45">
        <f t="shared" si="18"/>
        <v>15</v>
      </c>
      <c r="AL165" s="47">
        <f>_xlfn.XLOOKUP(I165,'#칼럼명세'!F:F,'#칼럼명세'!I:I)</f>
        <v>1302</v>
      </c>
      <c r="AM165" s="44" t="str">
        <f t="shared" si="19"/>
        <v>Item_Name_23300121</v>
      </c>
      <c r="AN165" s="5" t="s">
        <v>2655</v>
      </c>
      <c r="AO165" s="44" t="str">
        <f t="shared" si="20"/>
        <v>Item_Desc_23300121</v>
      </c>
      <c r="AP165" s="5" t="s">
        <v>3101</v>
      </c>
      <c r="AQ165" s="44">
        <f>_xlfn.XLOOKUP(I165,표1[아이템 타입],표1[삭제여부])</f>
        <v>1</v>
      </c>
      <c r="AR165" s="63">
        <f>_xlfn.XLOOKUP(I165,'#칼럼명세'!F:F,'#칼럼명세'!H:H)</f>
        <v>1</v>
      </c>
      <c r="AS165" s="4">
        <v>1</v>
      </c>
      <c r="AT165" s="4"/>
      <c r="AU165" s="4"/>
      <c r="AV165" s="4"/>
      <c r="AW165" s="63"/>
      <c r="AX165" s="63"/>
      <c r="AY165" s="63"/>
      <c r="AZ165" s="63"/>
      <c r="BA165" s="63"/>
    </row>
    <row r="166" spans="2:53" x14ac:dyDescent="0.3">
      <c r="B166" s="4">
        <v>23300122</v>
      </c>
      <c r="C166" s="4" t="str">
        <f t="shared" si="21"/>
        <v>122</v>
      </c>
      <c r="D166" s="44" t="str">
        <f t="shared" si="16"/>
        <v>Item_Name_23300122</v>
      </c>
      <c r="E166" s="5" t="s">
        <v>2565</v>
      </c>
      <c r="F166" s="44" t="str">
        <f t="shared" si="17"/>
        <v>Item_Desc_23300122</v>
      </c>
      <c r="G166" s="5" t="s">
        <v>2594</v>
      </c>
      <c r="H166" s="5">
        <v>3</v>
      </c>
      <c r="I166" s="5">
        <v>33</v>
      </c>
      <c r="J166" s="5">
        <v>0</v>
      </c>
      <c r="K166" s="5">
        <v>5</v>
      </c>
      <c r="L166" s="45">
        <f>_xlfn.XLOOKUP($I166, '#칼럼명세'!$F:$F, '#칼럼명세'!$J:$J)*IF(_xlfn.XLOOKUP($I166, '#칼럼명세'!$F:$F, '#칼럼명세'!$K:$K)="X", 1, _xlfn.XLOOKUP($K166, '#무게관련'!$N:$N, '#무게관련'!$O:$O))*100</f>
        <v>0</v>
      </c>
      <c r="M166" s="46" t="s">
        <v>336</v>
      </c>
      <c r="N166" s="46" t="s">
        <v>336</v>
      </c>
      <c r="O166" s="46" t="s">
        <v>336</v>
      </c>
      <c r="P166" s="46" t="s">
        <v>336</v>
      </c>
      <c r="Q166" s="5">
        <v>0</v>
      </c>
      <c r="R166" s="5">
        <v>0</v>
      </c>
      <c r="S166" s="5">
        <v>1207</v>
      </c>
      <c r="T166" s="5">
        <v>0</v>
      </c>
      <c r="U166" s="5">
        <v>5</v>
      </c>
      <c r="V166" s="5">
        <v>0</v>
      </c>
      <c r="W166" s="5">
        <v>0</v>
      </c>
      <c r="X166" s="66">
        <v>1000</v>
      </c>
      <c r="Y166" s="66">
        <v>10000</v>
      </c>
      <c r="Z166" s="5">
        <v>0</v>
      </c>
      <c r="AA166" s="5">
        <v>0</v>
      </c>
      <c r="AB166" s="5">
        <v>1</v>
      </c>
      <c r="AC166" s="5">
        <v>0</v>
      </c>
      <c r="AD166" s="5">
        <v>0</v>
      </c>
      <c r="AE166" s="5">
        <v>30100</v>
      </c>
      <c r="AF166" s="5">
        <v>8</v>
      </c>
      <c r="AG166" s="5">
        <v>0</v>
      </c>
      <c r="AH166" s="5" t="s">
        <v>2751</v>
      </c>
      <c r="AI166" s="5" t="s">
        <v>235</v>
      </c>
      <c r="AJ166" s="5" t="s">
        <v>983</v>
      </c>
      <c r="AK166" s="45">
        <f t="shared" si="18"/>
        <v>15</v>
      </c>
      <c r="AL166" s="47">
        <f>_xlfn.XLOOKUP(I166,'#칼럼명세'!F:F,'#칼럼명세'!I:I)</f>
        <v>1302</v>
      </c>
      <c r="AM166" s="44" t="str">
        <f t="shared" si="19"/>
        <v>Item_Name_23300122</v>
      </c>
      <c r="AN166" s="5" t="s">
        <v>2656</v>
      </c>
      <c r="AO166" s="44" t="str">
        <f t="shared" si="20"/>
        <v>Item_Desc_23300122</v>
      </c>
      <c r="AP166" s="5" t="s">
        <v>3102</v>
      </c>
      <c r="AQ166" s="44">
        <f>_xlfn.XLOOKUP(I166,표1[아이템 타입],표1[삭제여부])</f>
        <v>1</v>
      </c>
      <c r="AR166" s="63">
        <f>_xlfn.XLOOKUP(I166,'#칼럼명세'!F:F,'#칼럼명세'!H:H)</f>
        <v>1</v>
      </c>
      <c r="AS166" s="4">
        <v>1</v>
      </c>
      <c r="AT166" s="4"/>
      <c r="AU166" s="4"/>
      <c r="AV166" s="4"/>
      <c r="AW166" s="63"/>
      <c r="AX166" s="63"/>
      <c r="AY166" s="63"/>
      <c r="AZ166" s="63"/>
      <c r="BA166" s="63"/>
    </row>
    <row r="167" spans="2:53" x14ac:dyDescent="0.3">
      <c r="B167" s="4">
        <v>23300123</v>
      </c>
      <c r="C167" s="4" t="str">
        <f t="shared" si="21"/>
        <v>123</v>
      </c>
      <c r="D167" s="44" t="str">
        <f t="shared" si="16"/>
        <v>Item_Name_23300123</v>
      </c>
      <c r="E167" s="5" t="s">
        <v>2566</v>
      </c>
      <c r="F167" s="44" t="str">
        <f t="shared" si="17"/>
        <v>Item_Desc_23300123</v>
      </c>
      <c r="G167" s="5" t="s">
        <v>2594</v>
      </c>
      <c r="H167" s="5">
        <v>3</v>
      </c>
      <c r="I167" s="5">
        <v>33</v>
      </c>
      <c r="J167" s="5">
        <v>0</v>
      </c>
      <c r="K167" s="5">
        <v>5</v>
      </c>
      <c r="L167" s="45">
        <f>_xlfn.XLOOKUP($I167, '#칼럼명세'!$F:$F, '#칼럼명세'!$J:$J)*IF(_xlfn.XLOOKUP($I167, '#칼럼명세'!$F:$F, '#칼럼명세'!$K:$K)="X", 1, _xlfn.XLOOKUP($K167, '#무게관련'!$N:$N, '#무게관련'!$O:$O))*100</f>
        <v>0</v>
      </c>
      <c r="M167" s="46" t="s">
        <v>336</v>
      </c>
      <c r="N167" s="46" t="s">
        <v>336</v>
      </c>
      <c r="O167" s="46" t="s">
        <v>336</v>
      </c>
      <c r="P167" s="46" t="s">
        <v>336</v>
      </c>
      <c r="Q167" s="5">
        <v>0</v>
      </c>
      <c r="R167" s="5">
        <v>0</v>
      </c>
      <c r="S167" s="5">
        <v>5002</v>
      </c>
      <c r="T167" s="5">
        <v>0</v>
      </c>
      <c r="U167" s="5">
        <v>5</v>
      </c>
      <c r="V167" s="5">
        <v>0</v>
      </c>
      <c r="W167" s="5">
        <v>0</v>
      </c>
      <c r="X167" s="66">
        <v>1000</v>
      </c>
      <c r="Y167" s="66">
        <v>10000</v>
      </c>
      <c r="Z167" s="5">
        <v>0</v>
      </c>
      <c r="AA167" s="5">
        <v>0</v>
      </c>
      <c r="AB167" s="5">
        <v>1</v>
      </c>
      <c r="AC167" s="5">
        <v>0</v>
      </c>
      <c r="AD167" s="5">
        <v>0</v>
      </c>
      <c r="AE167" s="5">
        <v>30100</v>
      </c>
      <c r="AF167" s="5">
        <v>8</v>
      </c>
      <c r="AG167" s="5">
        <v>0</v>
      </c>
      <c r="AH167" s="5" t="s">
        <v>2752</v>
      </c>
      <c r="AI167" s="5" t="s">
        <v>235</v>
      </c>
      <c r="AJ167" s="5" t="s">
        <v>983</v>
      </c>
      <c r="AK167" s="45">
        <f t="shared" si="18"/>
        <v>15</v>
      </c>
      <c r="AL167" s="47">
        <f>_xlfn.XLOOKUP(I167,'#칼럼명세'!F:F,'#칼럼명세'!I:I)</f>
        <v>1302</v>
      </c>
      <c r="AM167" s="44" t="str">
        <f t="shared" si="19"/>
        <v>Item_Name_23300123</v>
      </c>
      <c r="AN167" s="5" t="s">
        <v>2657</v>
      </c>
      <c r="AO167" s="44" t="str">
        <f t="shared" si="20"/>
        <v>Item_Desc_23300123</v>
      </c>
      <c r="AP167" s="5" t="s">
        <v>3103</v>
      </c>
      <c r="AQ167" s="44">
        <f>_xlfn.XLOOKUP(I167,표1[아이템 타입],표1[삭제여부])</f>
        <v>1</v>
      </c>
      <c r="AR167" s="63">
        <f>_xlfn.XLOOKUP(I167,'#칼럼명세'!F:F,'#칼럼명세'!H:H)</f>
        <v>1</v>
      </c>
      <c r="AS167" s="4">
        <v>1</v>
      </c>
      <c r="AT167" s="4"/>
      <c r="AU167" s="4"/>
      <c r="AV167" s="4"/>
      <c r="AW167" s="63"/>
      <c r="AX167" s="63"/>
      <c r="AY167" s="63"/>
      <c r="AZ167" s="63"/>
      <c r="BA167" s="63"/>
    </row>
    <row r="168" spans="2:53" x14ac:dyDescent="0.3">
      <c r="B168" s="4">
        <v>23300124</v>
      </c>
      <c r="C168" s="4" t="str">
        <f t="shared" si="21"/>
        <v>124</v>
      </c>
      <c r="D168" s="44" t="str">
        <f t="shared" si="16"/>
        <v>Item_Name_23300124</v>
      </c>
      <c r="E168" s="5" t="s">
        <v>2567</v>
      </c>
      <c r="F168" s="44" t="str">
        <f t="shared" si="17"/>
        <v>Item_Desc_23300124</v>
      </c>
      <c r="G168" s="5" t="s">
        <v>2594</v>
      </c>
      <c r="H168" s="5">
        <v>3</v>
      </c>
      <c r="I168" s="5">
        <v>33</v>
      </c>
      <c r="J168" s="5">
        <v>0</v>
      </c>
      <c r="K168" s="5">
        <v>5</v>
      </c>
      <c r="L168" s="45">
        <f>_xlfn.XLOOKUP($I168, '#칼럼명세'!$F:$F, '#칼럼명세'!$J:$J)*IF(_xlfn.XLOOKUP($I168, '#칼럼명세'!$F:$F, '#칼럼명세'!$K:$K)="X", 1, _xlfn.XLOOKUP($K168, '#무게관련'!$N:$N, '#무게관련'!$O:$O))*100</f>
        <v>0</v>
      </c>
      <c r="M168" s="46" t="s">
        <v>336</v>
      </c>
      <c r="N168" s="46" t="s">
        <v>336</v>
      </c>
      <c r="O168" s="46" t="s">
        <v>336</v>
      </c>
      <c r="P168" s="46" t="s">
        <v>336</v>
      </c>
      <c r="Q168" s="5">
        <v>0</v>
      </c>
      <c r="R168" s="5">
        <v>0</v>
      </c>
      <c r="S168" s="5">
        <v>5004</v>
      </c>
      <c r="T168" s="5">
        <v>0</v>
      </c>
      <c r="U168" s="5">
        <v>5</v>
      </c>
      <c r="V168" s="5">
        <v>0</v>
      </c>
      <c r="W168" s="5">
        <v>0</v>
      </c>
      <c r="X168" s="66">
        <v>1000</v>
      </c>
      <c r="Y168" s="66">
        <v>10000</v>
      </c>
      <c r="Z168" s="5">
        <v>0</v>
      </c>
      <c r="AA168" s="5">
        <v>0</v>
      </c>
      <c r="AB168" s="5">
        <v>1</v>
      </c>
      <c r="AC168" s="5">
        <v>0</v>
      </c>
      <c r="AD168" s="5">
        <v>0</v>
      </c>
      <c r="AE168" s="5">
        <v>30100</v>
      </c>
      <c r="AF168" s="5">
        <v>8</v>
      </c>
      <c r="AG168" s="5">
        <v>0</v>
      </c>
      <c r="AH168" s="5" t="s">
        <v>2753</v>
      </c>
      <c r="AI168" s="5" t="s">
        <v>235</v>
      </c>
      <c r="AJ168" s="5" t="s">
        <v>983</v>
      </c>
      <c r="AK168" s="45">
        <f t="shared" si="18"/>
        <v>15</v>
      </c>
      <c r="AL168" s="47">
        <f>_xlfn.XLOOKUP(I168,'#칼럼명세'!F:F,'#칼럼명세'!I:I)</f>
        <v>1302</v>
      </c>
      <c r="AM168" s="44" t="str">
        <f t="shared" si="19"/>
        <v>Item_Name_23300124</v>
      </c>
      <c r="AN168" s="5" t="s">
        <v>2658</v>
      </c>
      <c r="AO168" s="44" t="str">
        <f t="shared" si="20"/>
        <v>Item_Desc_23300124</v>
      </c>
      <c r="AP168" s="5" t="s">
        <v>3104</v>
      </c>
      <c r="AQ168" s="44">
        <f>_xlfn.XLOOKUP(I168,표1[아이템 타입],표1[삭제여부])</f>
        <v>1</v>
      </c>
      <c r="AR168" s="63">
        <f>_xlfn.XLOOKUP(I168,'#칼럼명세'!F:F,'#칼럼명세'!H:H)</f>
        <v>1</v>
      </c>
      <c r="AS168" s="4">
        <v>1</v>
      </c>
      <c r="AT168" s="4"/>
      <c r="AU168" s="4"/>
      <c r="AV168" s="4"/>
      <c r="AW168" s="63"/>
      <c r="AX168" s="63"/>
      <c r="AY168" s="63"/>
      <c r="AZ168" s="63"/>
      <c r="BA168" s="63"/>
    </row>
    <row r="169" spans="2:53" x14ac:dyDescent="0.3">
      <c r="B169" s="4">
        <v>23300125</v>
      </c>
      <c r="C169" s="4" t="str">
        <f t="shared" si="21"/>
        <v>125</v>
      </c>
      <c r="D169" s="44" t="str">
        <f t="shared" si="16"/>
        <v>Item_Name_23300125</v>
      </c>
      <c r="E169" s="5" t="s">
        <v>2568</v>
      </c>
      <c r="F169" s="44" t="str">
        <f t="shared" si="17"/>
        <v>Item_Desc_23300125</v>
      </c>
      <c r="G169" s="5" t="s">
        <v>2594</v>
      </c>
      <c r="H169" s="5">
        <v>3</v>
      </c>
      <c r="I169" s="5">
        <v>33</v>
      </c>
      <c r="J169" s="5">
        <v>0</v>
      </c>
      <c r="K169" s="5">
        <v>5</v>
      </c>
      <c r="L169" s="45">
        <f>_xlfn.XLOOKUP($I169, '#칼럼명세'!$F:$F, '#칼럼명세'!$J:$J)*IF(_xlfn.XLOOKUP($I169, '#칼럼명세'!$F:$F, '#칼럼명세'!$K:$K)="X", 1, _xlfn.XLOOKUP($K169, '#무게관련'!$N:$N, '#무게관련'!$O:$O))*100</f>
        <v>0</v>
      </c>
      <c r="M169" s="46" t="s">
        <v>336</v>
      </c>
      <c r="N169" s="46" t="s">
        <v>336</v>
      </c>
      <c r="O169" s="46" t="s">
        <v>336</v>
      </c>
      <c r="P169" s="46" t="s">
        <v>336</v>
      </c>
      <c r="Q169" s="5">
        <v>0</v>
      </c>
      <c r="R169" s="5">
        <v>0</v>
      </c>
      <c r="S169" s="5">
        <v>5034</v>
      </c>
      <c r="T169" s="5">
        <v>0</v>
      </c>
      <c r="U169" s="5">
        <v>5</v>
      </c>
      <c r="V169" s="5">
        <v>0</v>
      </c>
      <c r="W169" s="5">
        <v>0</v>
      </c>
      <c r="X169" s="66">
        <v>1000</v>
      </c>
      <c r="Y169" s="66">
        <v>10000</v>
      </c>
      <c r="Z169" s="5">
        <v>0</v>
      </c>
      <c r="AA169" s="5">
        <v>0</v>
      </c>
      <c r="AB169" s="5">
        <v>1</v>
      </c>
      <c r="AC169" s="5">
        <v>0</v>
      </c>
      <c r="AD169" s="5">
        <v>0</v>
      </c>
      <c r="AE169" s="5">
        <v>30100</v>
      </c>
      <c r="AF169" s="5">
        <v>8</v>
      </c>
      <c r="AG169" s="5">
        <v>0</v>
      </c>
      <c r="AH169" s="5" t="s">
        <v>2781</v>
      </c>
      <c r="AI169" s="5" t="s">
        <v>235</v>
      </c>
      <c r="AJ169" s="5" t="s">
        <v>983</v>
      </c>
      <c r="AK169" s="45">
        <f t="shared" si="18"/>
        <v>15</v>
      </c>
      <c r="AL169" s="47">
        <f>_xlfn.XLOOKUP(I169,'#칼럼명세'!F:F,'#칼럼명세'!I:I)</f>
        <v>1302</v>
      </c>
      <c r="AM169" s="44" t="str">
        <f t="shared" si="19"/>
        <v>Item_Name_23300125</v>
      </c>
      <c r="AN169" s="5" t="s">
        <v>2659</v>
      </c>
      <c r="AO169" s="44" t="str">
        <f t="shared" si="20"/>
        <v>Item_Desc_23300125</v>
      </c>
      <c r="AP169" s="5" t="s">
        <v>3105</v>
      </c>
      <c r="AQ169" s="44">
        <f>_xlfn.XLOOKUP(I169,표1[아이템 타입],표1[삭제여부])</f>
        <v>1</v>
      </c>
      <c r="AR169" s="63">
        <f>_xlfn.XLOOKUP(I169,'#칼럼명세'!F:F,'#칼럼명세'!H:H)</f>
        <v>1</v>
      </c>
      <c r="AS169" s="4">
        <v>1</v>
      </c>
      <c r="AT169" s="4"/>
      <c r="AU169" s="4"/>
      <c r="AV169" s="4"/>
      <c r="AW169" s="63"/>
      <c r="AX169" s="63"/>
      <c r="AY169" s="63"/>
      <c r="AZ169" s="63"/>
      <c r="BA169" s="63"/>
    </row>
    <row r="170" spans="2:53" x14ac:dyDescent="0.3">
      <c r="B170" s="4">
        <v>23300126</v>
      </c>
      <c r="C170" s="4" t="str">
        <f t="shared" si="21"/>
        <v>126</v>
      </c>
      <c r="D170" s="44" t="str">
        <f t="shared" si="16"/>
        <v>Item_Name_23300126</v>
      </c>
      <c r="E170" s="5" t="s">
        <v>2569</v>
      </c>
      <c r="F170" s="44" t="str">
        <f t="shared" si="17"/>
        <v>Item_Desc_23300126</v>
      </c>
      <c r="G170" s="5" t="s">
        <v>2594</v>
      </c>
      <c r="H170" s="5">
        <v>3</v>
      </c>
      <c r="I170" s="5">
        <v>33</v>
      </c>
      <c r="J170" s="5">
        <v>0</v>
      </c>
      <c r="K170" s="5">
        <v>5</v>
      </c>
      <c r="L170" s="45">
        <f>_xlfn.XLOOKUP($I170, '#칼럼명세'!$F:$F, '#칼럼명세'!$J:$J)*IF(_xlfn.XLOOKUP($I170, '#칼럼명세'!$F:$F, '#칼럼명세'!$K:$K)="X", 1, _xlfn.XLOOKUP($K170, '#무게관련'!$N:$N, '#무게관련'!$O:$O))*100</f>
        <v>0</v>
      </c>
      <c r="M170" s="46" t="s">
        <v>336</v>
      </c>
      <c r="N170" s="46" t="s">
        <v>336</v>
      </c>
      <c r="O170" s="46" t="s">
        <v>336</v>
      </c>
      <c r="P170" s="46" t="s">
        <v>336</v>
      </c>
      <c r="Q170" s="5">
        <v>0</v>
      </c>
      <c r="R170" s="5">
        <v>0</v>
      </c>
      <c r="S170" s="5">
        <v>5036</v>
      </c>
      <c r="T170" s="5">
        <v>0</v>
      </c>
      <c r="U170" s="5">
        <v>5</v>
      </c>
      <c r="V170" s="5">
        <v>0</v>
      </c>
      <c r="W170" s="5">
        <v>0</v>
      </c>
      <c r="X170" s="66">
        <v>1000</v>
      </c>
      <c r="Y170" s="66">
        <v>10000</v>
      </c>
      <c r="Z170" s="5">
        <v>0</v>
      </c>
      <c r="AA170" s="5">
        <v>0</v>
      </c>
      <c r="AB170" s="5">
        <v>1</v>
      </c>
      <c r="AC170" s="5">
        <v>0</v>
      </c>
      <c r="AD170" s="5">
        <v>0</v>
      </c>
      <c r="AE170" s="5">
        <v>30100</v>
      </c>
      <c r="AF170" s="5">
        <v>8</v>
      </c>
      <c r="AG170" s="5">
        <v>0</v>
      </c>
      <c r="AH170" s="5" t="s">
        <v>2754</v>
      </c>
      <c r="AI170" s="5" t="s">
        <v>235</v>
      </c>
      <c r="AJ170" s="5" t="s">
        <v>983</v>
      </c>
      <c r="AK170" s="45">
        <f t="shared" si="18"/>
        <v>15</v>
      </c>
      <c r="AL170" s="47">
        <f>_xlfn.XLOOKUP(I170,'#칼럼명세'!F:F,'#칼럼명세'!I:I)</f>
        <v>1302</v>
      </c>
      <c r="AM170" s="44" t="str">
        <f t="shared" si="19"/>
        <v>Item_Name_23300126</v>
      </c>
      <c r="AN170" s="5" t="s">
        <v>2892</v>
      </c>
      <c r="AO170" s="44" t="str">
        <f t="shared" si="20"/>
        <v>Item_Desc_23300126</v>
      </c>
      <c r="AP170" s="5" t="s">
        <v>3106</v>
      </c>
      <c r="AQ170" s="44">
        <f>_xlfn.XLOOKUP(I170,표1[아이템 타입],표1[삭제여부])</f>
        <v>1</v>
      </c>
      <c r="AR170" s="63">
        <f>_xlfn.XLOOKUP(I170,'#칼럼명세'!F:F,'#칼럼명세'!H:H)</f>
        <v>1</v>
      </c>
      <c r="AS170" s="4">
        <v>1</v>
      </c>
      <c r="AT170" s="4"/>
      <c r="AU170" s="4"/>
      <c r="AV170" s="4"/>
      <c r="AW170" s="63"/>
      <c r="AX170" s="63"/>
      <c r="AY170" s="63"/>
      <c r="AZ170" s="63"/>
      <c r="BA170" s="63"/>
    </row>
    <row r="171" spans="2:53" x14ac:dyDescent="0.3">
      <c r="B171" s="4">
        <v>23300127</v>
      </c>
      <c r="C171" s="4" t="str">
        <f t="shared" si="21"/>
        <v>127</v>
      </c>
      <c r="D171" s="44" t="str">
        <f t="shared" si="16"/>
        <v>Item_Name_23300127</v>
      </c>
      <c r="E171" s="5" t="s">
        <v>2570</v>
      </c>
      <c r="F171" s="44" t="str">
        <f t="shared" si="17"/>
        <v>Item_Desc_23300127</v>
      </c>
      <c r="G171" s="5" t="s">
        <v>2594</v>
      </c>
      <c r="H171" s="5">
        <v>3</v>
      </c>
      <c r="I171" s="5">
        <v>33</v>
      </c>
      <c r="J171" s="5">
        <v>0</v>
      </c>
      <c r="K171" s="5">
        <v>5</v>
      </c>
      <c r="L171" s="45">
        <f>_xlfn.XLOOKUP($I171, '#칼럼명세'!$F:$F, '#칼럼명세'!$J:$J)*IF(_xlfn.XLOOKUP($I171, '#칼럼명세'!$F:$F, '#칼럼명세'!$K:$K)="X", 1, _xlfn.XLOOKUP($K171, '#무게관련'!$N:$N, '#무게관련'!$O:$O))*100</f>
        <v>0</v>
      </c>
      <c r="M171" s="46" t="s">
        <v>336</v>
      </c>
      <c r="N171" s="46" t="s">
        <v>336</v>
      </c>
      <c r="O171" s="46" t="s">
        <v>336</v>
      </c>
      <c r="P171" s="46" t="s">
        <v>336</v>
      </c>
      <c r="Q171" s="5">
        <v>0</v>
      </c>
      <c r="R171" s="5">
        <v>0</v>
      </c>
      <c r="S171" s="5">
        <v>5022</v>
      </c>
      <c r="T171" s="5">
        <v>0</v>
      </c>
      <c r="U171" s="5">
        <v>5</v>
      </c>
      <c r="V171" s="5">
        <v>0</v>
      </c>
      <c r="W171" s="5">
        <v>0</v>
      </c>
      <c r="X171" s="66">
        <v>1000</v>
      </c>
      <c r="Y171" s="66">
        <v>10000</v>
      </c>
      <c r="Z171" s="5">
        <v>0</v>
      </c>
      <c r="AA171" s="5">
        <v>0</v>
      </c>
      <c r="AB171" s="5">
        <v>1</v>
      </c>
      <c r="AC171" s="5">
        <v>0</v>
      </c>
      <c r="AD171" s="5">
        <v>0</v>
      </c>
      <c r="AE171" s="5">
        <v>30100</v>
      </c>
      <c r="AF171" s="5">
        <v>8</v>
      </c>
      <c r="AG171" s="5">
        <v>0</v>
      </c>
      <c r="AH171" s="5" t="s">
        <v>2755</v>
      </c>
      <c r="AI171" s="5" t="s">
        <v>235</v>
      </c>
      <c r="AJ171" s="5" t="s">
        <v>983</v>
      </c>
      <c r="AK171" s="45">
        <f t="shared" si="18"/>
        <v>15</v>
      </c>
      <c r="AL171" s="47">
        <f>_xlfn.XLOOKUP(I171,'#칼럼명세'!F:F,'#칼럼명세'!I:I)</f>
        <v>1302</v>
      </c>
      <c r="AM171" s="44" t="str">
        <f t="shared" si="19"/>
        <v>Item_Name_23300127</v>
      </c>
      <c r="AN171" s="5" t="s">
        <v>2893</v>
      </c>
      <c r="AO171" s="44" t="str">
        <f t="shared" si="20"/>
        <v>Item_Desc_23300127</v>
      </c>
      <c r="AP171" s="5" t="s">
        <v>3107</v>
      </c>
      <c r="AQ171" s="44">
        <f>_xlfn.XLOOKUP(I171,표1[아이템 타입],표1[삭제여부])</f>
        <v>1</v>
      </c>
      <c r="AR171" s="63">
        <f>_xlfn.XLOOKUP(I171,'#칼럼명세'!F:F,'#칼럼명세'!H:H)</f>
        <v>1</v>
      </c>
      <c r="AS171" s="4">
        <v>1</v>
      </c>
      <c r="AT171" s="4"/>
      <c r="AU171" s="4"/>
      <c r="AV171" s="4"/>
      <c r="AW171" s="63"/>
      <c r="AX171" s="63"/>
      <c r="AY171" s="63"/>
      <c r="AZ171" s="63"/>
      <c r="BA171" s="63"/>
    </row>
    <row r="172" spans="2:53" x14ac:dyDescent="0.3">
      <c r="B172" s="4">
        <v>23300128</v>
      </c>
      <c r="C172" s="4" t="str">
        <f t="shared" si="21"/>
        <v>128</v>
      </c>
      <c r="D172" s="44" t="str">
        <f t="shared" si="16"/>
        <v>Item_Name_23300128</v>
      </c>
      <c r="E172" s="5" t="s">
        <v>2571</v>
      </c>
      <c r="F172" s="44" t="str">
        <f t="shared" si="17"/>
        <v>Item_Desc_23300128</v>
      </c>
      <c r="G172" s="5" t="s">
        <v>2594</v>
      </c>
      <c r="H172" s="5">
        <v>3</v>
      </c>
      <c r="I172" s="5">
        <v>33</v>
      </c>
      <c r="J172" s="5">
        <v>0</v>
      </c>
      <c r="K172" s="5">
        <v>5</v>
      </c>
      <c r="L172" s="45">
        <f>_xlfn.XLOOKUP($I172, '#칼럼명세'!$F:$F, '#칼럼명세'!$J:$J)*IF(_xlfn.XLOOKUP($I172, '#칼럼명세'!$F:$F, '#칼럼명세'!$K:$K)="X", 1, _xlfn.XLOOKUP($K172, '#무게관련'!$N:$N, '#무게관련'!$O:$O))*100</f>
        <v>0</v>
      </c>
      <c r="M172" s="46" t="s">
        <v>336</v>
      </c>
      <c r="N172" s="46" t="s">
        <v>336</v>
      </c>
      <c r="O172" s="46" t="s">
        <v>336</v>
      </c>
      <c r="P172" s="46" t="s">
        <v>336</v>
      </c>
      <c r="Q172" s="5">
        <v>0</v>
      </c>
      <c r="R172" s="5">
        <v>0</v>
      </c>
      <c r="S172" s="5">
        <v>5024</v>
      </c>
      <c r="T172" s="5">
        <v>0</v>
      </c>
      <c r="U172" s="5">
        <v>5</v>
      </c>
      <c r="V172" s="5">
        <v>0</v>
      </c>
      <c r="W172" s="5">
        <v>0</v>
      </c>
      <c r="X172" s="66">
        <v>1000</v>
      </c>
      <c r="Y172" s="66">
        <v>10000</v>
      </c>
      <c r="Z172" s="5">
        <v>0</v>
      </c>
      <c r="AA172" s="5">
        <v>0</v>
      </c>
      <c r="AB172" s="5">
        <v>1</v>
      </c>
      <c r="AC172" s="5">
        <v>0</v>
      </c>
      <c r="AD172" s="5">
        <v>0</v>
      </c>
      <c r="AE172" s="5">
        <v>30100</v>
      </c>
      <c r="AF172" s="5">
        <v>8</v>
      </c>
      <c r="AG172" s="5">
        <v>0</v>
      </c>
      <c r="AH172" s="5" t="s">
        <v>2756</v>
      </c>
      <c r="AI172" s="5" t="s">
        <v>235</v>
      </c>
      <c r="AJ172" s="5" t="s">
        <v>983</v>
      </c>
      <c r="AK172" s="45">
        <f t="shared" si="18"/>
        <v>15</v>
      </c>
      <c r="AL172" s="47">
        <f>_xlfn.XLOOKUP(I172,'#칼럼명세'!F:F,'#칼럼명세'!I:I)</f>
        <v>1302</v>
      </c>
      <c r="AM172" s="44" t="str">
        <f t="shared" si="19"/>
        <v>Item_Name_23300128</v>
      </c>
      <c r="AN172" s="5" t="s">
        <v>2894</v>
      </c>
      <c r="AO172" s="44" t="str">
        <f t="shared" si="20"/>
        <v>Item_Desc_23300128</v>
      </c>
      <c r="AP172" s="5" t="s">
        <v>3108</v>
      </c>
      <c r="AQ172" s="44">
        <f>_xlfn.XLOOKUP(I172,표1[아이템 타입],표1[삭제여부])</f>
        <v>1</v>
      </c>
      <c r="AR172" s="63">
        <f>_xlfn.XLOOKUP(I172,'#칼럼명세'!F:F,'#칼럼명세'!H:H)</f>
        <v>1</v>
      </c>
      <c r="AS172" s="4">
        <v>1</v>
      </c>
      <c r="AT172" s="4"/>
      <c r="AU172" s="4"/>
      <c r="AV172" s="4"/>
      <c r="AW172" s="63"/>
      <c r="AX172" s="63"/>
      <c r="AY172" s="63"/>
      <c r="AZ172" s="63"/>
      <c r="BA172" s="63"/>
    </row>
    <row r="173" spans="2:53" x14ac:dyDescent="0.3">
      <c r="B173" s="4">
        <v>23300129</v>
      </c>
      <c r="C173" s="4" t="str">
        <f t="shared" si="21"/>
        <v>129</v>
      </c>
      <c r="D173" s="44" t="str">
        <f t="shared" si="16"/>
        <v>Item_Name_23300129</v>
      </c>
      <c r="E173" s="5" t="s">
        <v>2572</v>
      </c>
      <c r="F173" s="44" t="str">
        <f t="shared" si="17"/>
        <v>Item_Desc_23300129</v>
      </c>
      <c r="G173" s="5" t="s">
        <v>2594</v>
      </c>
      <c r="H173" s="5">
        <v>3</v>
      </c>
      <c r="I173" s="5">
        <v>33</v>
      </c>
      <c r="J173" s="5">
        <v>0</v>
      </c>
      <c r="K173" s="5">
        <v>5</v>
      </c>
      <c r="L173" s="45">
        <f>_xlfn.XLOOKUP($I173, '#칼럼명세'!$F:$F, '#칼럼명세'!$J:$J)*IF(_xlfn.XLOOKUP($I173, '#칼럼명세'!$F:$F, '#칼럼명세'!$K:$K)="X", 1, _xlfn.XLOOKUP($K173, '#무게관련'!$N:$N, '#무게관련'!$O:$O))*100</f>
        <v>0</v>
      </c>
      <c r="M173" s="46" t="s">
        <v>336</v>
      </c>
      <c r="N173" s="46" t="s">
        <v>336</v>
      </c>
      <c r="O173" s="46" t="s">
        <v>336</v>
      </c>
      <c r="P173" s="46" t="s">
        <v>336</v>
      </c>
      <c r="Q173" s="5">
        <v>0</v>
      </c>
      <c r="R173" s="5">
        <v>0</v>
      </c>
      <c r="S173" s="5">
        <v>1101</v>
      </c>
      <c r="T173" s="5">
        <v>0</v>
      </c>
      <c r="U173" s="5">
        <v>50</v>
      </c>
      <c r="V173" s="5">
        <v>0</v>
      </c>
      <c r="W173" s="5">
        <v>0</v>
      </c>
      <c r="X173" s="66">
        <v>1000</v>
      </c>
      <c r="Y173" s="66">
        <v>10000</v>
      </c>
      <c r="Z173" s="5">
        <v>0</v>
      </c>
      <c r="AA173" s="5">
        <v>0</v>
      </c>
      <c r="AB173" s="5">
        <v>1</v>
      </c>
      <c r="AC173" s="5">
        <v>0</v>
      </c>
      <c r="AD173" s="5">
        <v>0</v>
      </c>
      <c r="AE173" s="5">
        <v>30100</v>
      </c>
      <c r="AF173" s="5">
        <v>8</v>
      </c>
      <c r="AG173" s="5">
        <v>0</v>
      </c>
      <c r="AH173" s="5" t="s">
        <v>2757</v>
      </c>
      <c r="AI173" s="5" t="s">
        <v>235</v>
      </c>
      <c r="AJ173" s="5" t="s">
        <v>983</v>
      </c>
      <c r="AK173" s="45">
        <f t="shared" si="18"/>
        <v>15</v>
      </c>
      <c r="AL173" s="47">
        <f>_xlfn.XLOOKUP(I173,'#칼럼명세'!F:F,'#칼럼명세'!I:I)</f>
        <v>1302</v>
      </c>
      <c r="AM173" s="44" t="str">
        <f t="shared" si="19"/>
        <v>Item_Name_23300129</v>
      </c>
      <c r="AN173" s="5" t="s">
        <v>2895</v>
      </c>
      <c r="AO173" s="44" t="str">
        <f t="shared" si="20"/>
        <v>Item_Desc_23300129</v>
      </c>
      <c r="AP173" s="5" t="s">
        <v>3109</v>
      </c>
      <c r="AQ173" s="44">
        <f>_xlfn.XLOOKUP(I173,표1[아이템 타입],표1[삭제여부])</f>
        <v>1</v>
      </c>
      <c r="AR173" s="63">
        <f>_xlfn.XLOOKUP(I173,'#칼럼명세'!F:F,'#칼럼명세'!H:H)</f>
        <v>1</v>
      </c>
      <c r="AS173" s="4">
        <v>1</v>
      </c>
      <c r="AT173" s="4"/>
      <c r="AU173" s="4"/>
      <c r="AV173" s="4"/>
      <c r="AW173" s="63"/>
      <c r="AX173" s="63"/>
      <c r="AY173" s="63"/>
      <c r="AZ173" s="63"/>
      <c r="BA173" s="63"/>
    </row>
    <row r="174" spans="2:53" x14ac:dyDescent="0.3">
      <c r="B174" s="4">
        <v>23300130</v>
      </c>
      <c r="C174" s="4" t="str">
        <f t="shared" si="21"/>
        <v>130</v>
      </c>
      <c r="D174" s="44" t="str">
        <f t="shared" si="16"/>
        <v>Item_Name_23300130</v>
      </c>
      <c r="E174" s="5" t="s">
        <v>2573</v>
      </c>
      <c r="F174" s="44" t="str">
        <f t="shared" si="17"/>
        <v>Item_Desc_23300130</v>
      </c>
      <c r="G174" s="5" t="s">
        <v>2594</v>
      </c>
      <c r="H174" s="5">
        <v>3</v>
      </c>
      <c r="I174" s="5">
        <v>33</v>
      </c>
      <c r="J174" s="5">
        <v>0</v>
      </c>
      <c r="K174" s="5">
        <v>5</v>
      </c>
      <c r="L174" s="45">
        <f>_xlfn.XLOOKUP($I174, '#칼럼명세'!$F:$F, '#칼럼명세'!$J:$J)*IF(_xlfn.XLOOKUP($I174, '#칼럼명세'!$F:$F, '#칼럼명세'!$K:$K)="X", 1, _xlfn.XLOOKUP($K174, '#무게관련'!$N:$N, '#무게관련'!$O:$O))*100</f>
        <v>0</v>
      </c>
      <c r="M174" s="46" t="s">
        <v>336</v>
      </c>
      <c r="N174" s="46" t="s">
        <v>336</v>
      </c>
      <c r="O174" s="46" t="s">
        <v>336</v>
      </c>
      <c r="P174" s="46" t="s">
        <v>336</v>
      </c>
      <c r="Q174" s="5">
        <v>0</v>
      </c>
      <c r="R174" s="5">
        <v>0</v>
      </c>
      <c r="S174" s="5">
        <v>1111</v>
      </c>
      <c r="T174" s="5">
        <v>0</v>
      </c>
      <c r="U174" s="5">
        <v>5</v>
      </c>
      <c r="V174" s="5">
        <v>0</v>
      </c>
      <c r="W174" s="5">
        <v>0</v>
      </c>
      <c r="X174" s="66">
        <v>1000</v>
      </c>
      <c r="Y174" s="66">
        <v>10000</v>
      </c>
      <c r="Z174" s="5">
        <v>0</v>
      </c>
      <c r="AA174" s="5">
        <v>0</v>
      </c>
      <c r="AB174" s="5">
        <v>1</v>
      </c>
      <c r="AC174" s="5">
        <v>0</v>
      </c>
      <c r="AD174" s="5">
        <v>0</v>
      </c>
      <c r="AE174" s="5">
        <v>30100</v>
      </c>
      <c r="AF174" s="5">
        <v>8</v>
      </c>
      <c r="AG174" s="5">
        <v>0</v>
      </c>
      <c r="AH174" s="5" t="s">
        <v>2758</v>
      </c>
      <c r="AI174" s="5" t="s">
        <v>235</v>
      </c>
      <c r="AJ174" s="5" t="s">
        <v>983</v>
      </c>
      <c r="AK174" s="45">
        <f t="shared" si="18"/>
        <v>15</v>
      </c>
      <c r="AL174" s="47">
        <f>_xlfn.XLOOKUP(I174,'#칼럼명세'!F:F,'#칼럼명세'!I:I)</f>
        <v>1302</v>
      </c>
      <c r="AM174" s="44" t="str">
        <f t="shared" si="19"/>
        <v>Item_Name_23300130</v>
      </c>
      <c r="AN174" s="5" t="s">
        <v>2896</v>
      </c>
      <c r="AO174" s="44" t="str">
        <f t="shared" si="20"/>
        <v>Item_Desc_23300130</v>
      </c>
      <c r="AP174" s="5" t="s">
        <v>3110</v>
      </c>
      <c r="AQ174" s="44">
        <f>_xlfn.XLOOKUP(I174,표1[아이템 타입],표1[삭제여부])</f>
        <v>1</v>
      </c>
      <c r="AR174" s="63">
        <f>_xlfn.XLOOKUP(I174,'#칼럼명세'!F:F,'#칼럼명세'!H:H)</f>
        <v>1</v>
      </c>
      <c r="AS174" s="4">
        <v>1</v>
      </c>
      <c r="AT174" s="4"/>
      <c r="AU174" s="4"/>
      <c r="AV174" s="4"/>
      <c r="AW174" s="63"/>
      <c r="AX174" s="63"/>
      <c r="AY174" s="63"/>
      <c r="AZ174" s="63"/>
      <c r="BA174" s="63"/>
    </row>
    <row r="175" spans="2:53" x14ac:dyDescent="0.3">
      <c r="B175" s="4">
        <v>23300131</v>
      </c>
      <c r="C175" s="4" t="str">
        <f t="shared" si="21"/>
        <v>131</v>
      </c>
      <c r="D175" s="44" t="str">
        <f t="shared" si="16"/>
        <v>Item_Name_23300131</v>
      </c>
      <c r="E175" s="5" t="s">
        <v>2574</v>
      </c>
      <c r="F175" s="44" t="str">
        <f t="shared" si="17"/>
        <v>Item_Desc_23300131</v>
      </c>
      <c r="G175" s="5" t="s">
        <v>2594</v>
      </c>
      <c r="H175" s="5">
        <v>3</v>
      </c>
      <c r="I175" s="5">
        <v>33</v>
      </c>
      <c r="J175" s="5">
        <v>0</v>
      </c>
      <c r="K175" s="5">
        <v>5</v>
      </c>
      <c r="L175" s="45">
        <f>_xlfn.XLOOKUP($I175, '#칼럼명세'!$F:$F, '#칼럼명세'!$J:$J)*IF(_xlfn.XLOOKUP($I175, '#칼럼명세'!$F:$F, '#칼럼명세'!$K:$K)="X", 1, _xlfn.XLOOKUP($K175, '#무게관련'!$N:$N, '#무게관련'!$O:$O))*100</f>
        <v>0</v>
      </c>
      <c r="M175" s="46" t="s">
        <v>336</v>
      </c>
      <c r="N175" s="46" t="s">
        <v>336</v>
      </c>
      <c r="O175" s="46" t="s">
        <v>336</v>
      </c>
      <c r="P175" s="46" t="s">
        <v>336</v>
      </c>
      <c r="Q175" s="5">
        <v>0</v>
      </c>
      <c r="R175" s="5">
        <v>0</v>
      </c>
      <c r="S175" s="5">
        <v>1211</v>
      </c>
      <c r="T175" s="5">
        <v>0</v>
      </c>
      <c r="U175" s="5">
        <v>5</v>
      </c>
      <c r="V175" s="5">
        <v>0</v>
      </c>
      <c r="W175" s="5">
        <v>0</v>
      </c>
      <c r="X175" s="66">
        <v>1000</v>
      </c>
      <c r="Y175" s="66">
        <v>10000</v>
      </c>
      <c r="Z175" s="5">
        <v>0</v>
      </c>
      <c r="AA175" s="5">
        <v>0</v>
      </c>
      <c r="AB175" s="5">
        <v>1</v>
      </c>
      <c r="AC175" s="5">
        <v>0</v>
      </c>
      <c r="AD175" s="5">
        <v>0</v>
      </c>
      <c r="AE175" s="5">
        <v>30100</v>
      </c>
      <c r="AF175" s="5">
        <v>8</v>
      </c>
      <c r="AG175" s="5">
        <v>0</v>
      </c>
      <c r="AH175" s="5" t="s">
        <v>2759</v>
      </c>
      <c r="AI175" s="5" t="s">
        <v>235</v>
      </c>
      <c r="AJ175" s="5" t="s">
        <v>983</v>
      </c>
      <c r="AK175" s="45">
        <f t="shared" si="18"/>
        <v>15</v>
      </c>
      <c r="AL175" s="47">
        <f>_xlfn.XLOOKUP(I175,'#칼럼명세'!F:F,'#칼럼명세'!I:I)</f>
        <v>1302</v>
      </c>
      <c r="AM175" s="44" t="str">
        <f t="shared" si="19"/>
        <v>Item_Name_23300131</v>
      </c>
      <c r="AN175" s="5" t="s">
        <v>2660</v>
      </c>
      <c r="AO175" s="44" t="str">
        <f t="shared" si="20"/>
        <v>Item_Desc_23300131</v>
      </c>
      <c r="AP175" s="5" t="s">
        <v>3111</v>
      </c>
      <c r="AQ175" s="44">
        <f>_xlfn.XLOOKUP(I175,표1[아이템 타입],표1[삭제여부])</f>
        <v>1</v>
      </c>
      <c r="AR175" s="63">
        <f>_xlfn.XLOOKUP(I175,'#칼럼명세'!F:F,'#칼럼명세'!H:H)</f>
        <v>1</v>
      </c>
      <c r="AS175" s="4">
        <v>1</v>
      </c>
      <c r="AT175" s="4"/>
      <c r="AU175" s="4"/>
      <c r="AV175" s="4"/>
      <c r="AW175" s="63"/>
      <c r="AX175" s="63"/>
      <c r="AY175" s="63"/>
      <c r="AZ175" s="63"/>
      <c r="BA175" s="63"/>
    </row>
    <row r="176" spans="2:53" x14ac:dyDescent="0.3">
      <c r="B176" s="4">
        <v>23300132</v>
      </c>
      <c r="C176" s="4" t="str">
        <f t="shared" si="21"/>
        <v>132</v>
      </c>
      <c r="D176" s="44" t="str">
        <f t="shared" si="16"/>
        <v>Item_Name_23300132</v>
      </c>
      <c r="E176" s="5" t="s">
        <v>2575</v>
      </c>
      <c r="F176" s="44" t="str">
        <f t="shared" si="17"/>
        <v>Item_Desc_23300132</v>
      </c>
      <c r="G176" s="5" t="s">
        <v>2594</v>
      </c>
      <c r="H176" s="5">
        <v>3</v>
      </c>
      <c r="I176" s="5">
        <v>33</v>
      </c>
      <c r="J176" s="5">
        <v>0</v>
      </c>
      <c r="K176" s="5">
        <v>5</v>
      </c>
      <c r="L176" s="45">
        <f>_xlfn.XLOOKUP($I176, '#칼럼명세'!$F:$F, '#칼럼명세'!$J:$J)*IF(_xlfn.XLOOKUP($I176, '#칼럼명세'!$F:$F, '#칼럼명세'!$K:$K)="X", 1, _xlfn.XLOOKUP($K176, '#무게관련'!$N:$N, '#무게관련'!$O:$O))*100</f>
        <v>0</v>
      </c>
      <c r="M176" s="46" t="s">
        <v>336</v>
      </c>
      <c r="N176" s="46" t="s">
        <v>336</v>
      </c>
      <c r="O176" s="46" t="s">
        <v>336</v>
      </c>
      <c r="P176" s="46" t="s">
        <v>336</v>
      </c>
      <c r="Q176" s="5">
        <v>0</v>
      </c>
      <c r="R176" s="5">
        <v>0</v>
      </c>
      <c r="S176" s="5">
        <v>1213</v>
      </c>
      <c r="T176" s="5">
        <v>0</v>
      </c>
      <c r="U176" s="5">
        <v>5</v>
      </c>
      <c r="V176" s="5">
        <v>0</v>
      </c>
      <c r="W176" s="5">
        <v>0</v>
      </c>
      <c r="X176" s="66">
        <v>1000</v>
      </c>
      <c r="Y176" s="66">
        <v>10000</v>
      </c>
      <c r="Z176" s="5">
        <v>0</v>
      </c>
      <c r="AA176" s="5">
        <v>0</v>
      </c>
      <c r="AB176" s="5">
        <v>1</v>
      </c>
      <c r="AC176" s="5">
        <v>0</v>
      </c>
      <c r="AD176" s="5">
        <v>0</v>
      </c>
      <c r="AE176" s="5">
        <v>30100</v>
      </c>
      <c r="AF176" s="5">
        <v>8</v>
      </c>
      <c r="AG176" s="5">
        <v>0</v>
      </c>
      <c r="AH176" s="5" t="s">
        <v>2760</v>
      </c>
      <c r="AI176" s="5" t="s">
        <v>235</v>
      </c>
      <c r="AJ176" s="5" t="s">
        <v>983</v>
      </c>
      <c r="AK176" s="45">
        <f t="shared" si="18"/>
        <v>15</v>
      </c>
      <c r="AL176" s="47">
        <f>_xlfn.XLOOKUP(I176,'#칼럼명세'!F:F,'#칼럼명세'!I:I)</f>
        <v>1302</v>
      </c>
      <c r="AM176" s="44" t="str">
        <f t="shared" si="19"/>
        <v>Item_Name_23300132</v>
      </c>
      <c r="AN176" s="5" t="s">
        <v>2661</v>
      </c>
      <c r="AO176" s="44" t="str">
        <f t="shared" si="20"/>
        <v>Item_Desc_23300132</v>
      </c>
      <c r="AP176" s="5" t="s">
        <v>3112</v>
      </c>
      <c r="AQ176" s="44">
        <f>_xlfn.XLOOKUP(I176,표1[아이템 타입],표1[삭제여부])</f>
        <v>1</v>
      </c>
      <c r="AR176" s="63">
        <f>_xlfn.XLOOKUP(I176,'#칼럼명세'!F:F,'#칼럼명세'!H:H)</f>
        <v>1</v>
      </c>
      <c r="AS176" s="4">
        <v>1</v>
      </c>
      <c r="AT176" s="4"/>
      <c r="AU176" s="4"/>
      <c r="AV176" s="4"/>
      <c r="AW176" s="63"/>
      <c r="AX176" s="63"/>
      <c r="AY176" s="63"/>
      <c r="AZ176" s="63"/>
      <c r="BA176" s="63"/>
    </row>
    <row r="177" spans="2:53" x14ac:dyDescent="0.3">
      <c r="B177" s="4">
        <v>23300133</v>
      </c>
      <c r="C177" s="4" t="str">
        <f t="shared" si="21"/>
        <v>133</v>
      </c>
      <c r="D177" s="44" t="str">
        <f t="shared" si="16"/>
        <v>Item_Name_23300133</v>
      </c>
      <c r="E177" s="5" t="s">
        <v>2576</v>
      </c>
      <c r="F177" s="44" t="str">
        <f t="shared" si="17"/>
        <v>Item_Desc_23300133</v>
      </c>
      <c r="G177" s="5" t="s">
        <v>2594</v>
      </c>
      <c r="H177" s="5">
        <v>3</v>
      </c>
      <c r="I177" s="5">
        <v>33</v>
      </c>
      <c r="J177" s="5">
        <v>0</v>
      </c>
      <c r="K177" s="5">
        <v>5</v>
      </c>
      <c r="L177" s="45">
        <f>_xlfn.XLOOKUP($I177, '#칼럼명세'!$F:$F, '#칼럼명세'!$J:$J)*IF(_xlfn.XLOOKUP($I177, '#칼럼명세'!$F:$F, '#칼럼명세'!$K:$K)="X", 1, _xlfn.XLOOKUP($K177, '#무게관련'!$N:$N, '#무게관련'!$O:$O))*100</f>
        <v>0</v>
      </c>
      <c r="M177" s="46" t="s">
        <v>336</v>
      </c>
      <c r="N177" s="46" t="s">
        <v>336</v>
      </c>
      <c r="O177" s="46" t="s">
        <v>336</v>
      </c>
      <c r="P177" s="46" t="s">
        <v>336</v>
      </c>
      <c r="Q177" s="5">
        <v>0</v>
      </c>
      <c r="R177" s="5">
        <v>0</v>
      </c>
      <c r="S177" s="5">
        <v>5006</v>
      </c>
      <c r="T177" s="5">
        <v>0</v>
      </c>
      <c r="U177" s="5">
        <v>5</v>
      </c>
      <c r="V177" s="5">
        <v>0</v>
      </c>
      <c r="W177" s="5">
        <v>0</v>
      </c>
      <c r="X177" s="66">
        <v>1000</v>
      </c>
      <c r="Y177" s="66">
        <v>10000</v>
      </c>
      <c r="Z177" s="5">
        <v>0</v>
      </c>
      <c r="AA177" s="5">
        <v>0</v>
      </c>
      <c r="AB177" s="5">
        <v>1</v>
      </c>
      <c r="AC177" s="5">
        <v>0</v>
      </c>
      <c r="AD177" s="5">
        <v>0</v>
      </c>
      <c r="AE177" s="5">
        <v>30100</v>
      </c>
      <c r="AF177" s="5">
        <v>8</v>
      </c>
      <c r="AG177" s="5">
        <v>0</v>
      </c>
      <c r="AH177" s="5" t="s">
        <v>2761</v>
      </c>
      <c r="AI177" s="5" t="s">
        <v>235</v>
      </c>
      <c r="AJ177" s="5" t="s">
        <v>983</v>
      </c>
      <c r="AK177" s="45">
        <f t="shared" si="18"/>
        <v>15</v>
      </c>
      <c r="AL177" s="47">
        <f>_xlfn.XLOOKUP(I177,'#칼럼명세'!F:F,'#칼럼명세'!I:I)</f>
        <v>1302</v>
      </c>
      <c r="AM177" s="44" t="str">
        <f t="shared" si="19"/>
        <v>Item_Name_23300133</v>
      </c>
      <c r="AN177" s="5" t="s">
        <v>2662</v>
      </c>
      <c r="AO177" s="44" t="str">
        <f t="shared" si="20"/>
        <v>Item_Desc_23300133</v>
      </c>
      <c r="AP177" s="5" t="s">
        <v>3113</v>
      </c>
      <c r="AQ177" s="44">
        <f>_xlfn.XLOOKUP(I177,표1[아이템 타입],표1[삭제여부])</f>
        <v>1</v>
      </c>
      <c r="AR177" s="63">
        <f>_xlfn.XLOOKUP(I177,'#칼럼명세'!F:F,'#칼럼명세'!H:H)</f>
        <v>1</v>
      </c>
      <c r="AS177" s="4">
        <v>1</v>
      </c>
      <c r="AT177" s="4"/>
      <c r="AU177" s="4"/>
      <c r="AV177" s="4"/>
      <c r="AW177" s="63"/>
      <c r="AX177" s="63"/>
      <c r="AY177" s="63"/>
      <c r="AZ177" s="63"/>
      <c r="BA177" s="63"/>
    </row>
    <row r="178" spans="2:53" x14ac:dyDescent="0.3">
      <c r="B178" s="4">
        <v>23300134</v>
      </c>
      <c r="C178" s="4" t="str">
        <f t="shared" si="21"/>
        <v>134</v>
      </c>
      <c r="D178" s="44" t="str">
        <f t="shared" si="16"/>
        <v>Item_Name_23300134</v>
      </c>
      <c r="E178" s="5" t="s">
        <v>2577</v>
      </c>
      <c r="F178" s="44" t="str">
        <f t="shared" si="17"/>
        <v>Item_Desc_23300134</v>
      </c>
      <c r="G178" s="5" t="s">
        <v>2594</v>
      </c>
      <c r="H178" s="5">
        <v>3</v>
      </c>
      <c r="I178" s="5">
        <v>33</v>
      </c>
      <c r="J178" s="5">
        <v>0</v>
      </c>
      <c r="K178" s="5">
        <v>5</v>
      </c>
      <c r="L178" s="45">
        <f>_xlfn.XLOOKUP($I178, '#칼럼명세'!$F:$F, '#칼럼명세'!$J:$J)*IF(_xlfn.XLOOKUP($I178, '#칼럼명세'!$F:$F, '#칼럼명세'!$K:$K)="X", 1, _xlfn.XLOOKUP($K178, '#무게관련'!$N:$N, '#무게관련'!$O:$O))*100</f>
        <v>0</v>
      </c>
      <c r="M178" s="46" t="s">
        <v>336</v>
      </c>
      <c r="N178" s="46" t="s">
        <v>336</v>
      </c>
      <c r="O178" s="46" t="s">
        <v>336</v>
      </c>
      <c r="P178" s="46" t="s">
        <v>336</v>
      </c>
      <c r="Q178" s="5">
        <v>0</v>
      </c>
      <c r="R178" s="5">
        <v>0</v>
      </c>
      <c r="S178" s="5">
        <v>5008</v>
      </c>
      <c r="T178" s="5">
        <v>0</v>
      </c>
      <c r="U178" s="5">
        <v>5</v>
      </c>
      <c r="V178" s="5">
        <v>0</v>
      </c>
      <c r="W178" s="5">
        <v>0</v>
      </c>
      <c r="X178" s="66">
        <v>1000</v>
      </c>
      <c r="Y178" s="66">
        <v>10000</v>
      </c>
      <c r="Z178" s="5">
        <v>0</v>
      </c>
      <c r="AA178" s="5">
        <v>0</v>
      </c>
      <c r="AB178" s="5">
        <v>1</v>
      </c>
      <c r="AC178" s="5">
        <v>0</v>
      </c>
      <c r="AD178" s="5">
        <v>0</v>
      </c>
      <c r="AE178" s="5">
        <v>30100</v>
      </c>
      <c r="AF178" s="5">
        <v>8</v>
      </c>
      <c r="AG178" s="5">
        <v>0</v>
      </c>
      <c r="AH178" s="5" t="s">
        <v>2762</v>
      </c>
      <c r="AI178" s="5" t="s">
        <v>235</v>
      </c>
      <c r="AJ178" s="5" t="s">
        <v>983</v>
      </c>
      <c r="AK178" s="45">
        <f t="shared" si="18"/>
        <v>15</v>
      </c>
      <c r="AL178" s="47">
        <f>_xlfn.XLOOKUP(I178,'#칼럼명세'!F:F,'#칼럼명세'!I:I)</f>
        <v>1302</v>
      </c>
      <c r="AM178" s="44" t="str">
        <f t="shared" si="19"/>
        <v>Item_Name_23300134</v>
      </c>
      <c r="AN178" s="5" t="s">
        <v>2663</v>
      </c>
      <c r="AO178" s="44" t="str">
        <f t="shared" si="20"/>
        <v>Item_Desc_23300134</v>
      </c>
      <c r="AP178" s="5" t="s">
        <v>3114</v>
      </c>
      <c r="AQ178" s="44">
        <f>_xlfn.XLOOKUP(I178,표1[아이템 타입],표1[삭제여부])</f>
        <v>1</v>
      </c>
      <c r="AR178" s="63">
        <f>_xlfn.XLOOKUP(I178,'#칼럼명세'!F:F,'#칼럼명세'!H:H)</f>
        <v>1</v>
      </c>
      <c r="AS178" s="4">
        <v>1</v>
      </c>
      <c r="AT178" s="4"/>
      <c r="AU178" s="4"/>
      <c r="AV178" s="4"/>
      <c r="AW178" s="63"/>
      <c r="AX178" s="63"/>
      <c r="AY178" s="63"/>
      <c r="AZ178" s="63"/>
      <c r="BA178" s="63"/>
    </row>
    <row r="179" spans="2:53" x14ac:dyDescent="0.3">
      <c r="B179" s="4">
        <v>23300135</v>
      </c>
      <c r="C179" s="4" t="str">
        <f t="shared" si="21"/>
        <v>135</v>
      </c>
      <c r="D179" s="44" t="str">
        <f t="shared" si="16"/>
        <v>Item_Name_23300135</v>
      </c>
      <c r="E179" s="5" t="s">
        <v>2578</v>
      </c>
      <c r="F179" s="44" t="str">
        <f t="shared" si="17"/>
        <v>Item_Desc_23300135</v>
      </c>
      <c r="G179" s="5" t="s">
        <v>2594</v>
      </c>
      <c r="H179" s="5">
        <v>3</v>
      </c>
      <c r="I179" s="5">
        <v>33</v>
      </c>
      <c r="J179" s="5">
        <v>0</v>
      </c>
      <c r="K179" s="5">
        <v>5</v>
      </c>
      <c r="L179" s="45">
        <f>_xlfn.XLOOKUP($I179, '#칼럼명세'!$F:$F, '#칼럼명세'!$J:$J)*IF(_xlfn.XLOOKUP($I179, '#칼럼명세'!$F:$F, '#칼럼명세'!$K:$K)="X", 1, _xlfn.XLOOKUP($K179, '#무게관련'!$N:$N, '#무게관련'!$O:$O))*100</f>
        <v>0</v>
      </c>
      <c r="M179" s="46" t="s">
        <v>336</v>
      </c>
      <c r="N179" s="46" t="s">
        <v>336</v>
      </c>
      <c r="O179" s="46" t="s">
        <v>336</v>
      </c>
      <c r="P179" s="46" t="s">
        <v>336</v>
      </c>
      <c r="Q179" s="5">
        <v>0</v>
      </c>
      <c r="R179" s="5">
        <v>0</v>
      </c>
      <c r="S179" s="5">
        <v>5038</v>
      </c>
      <c r="T179" s="5">
        <v>0</v>
      </c>
      <c r="U179" s="5">
        <v>5</v>
      </c>
      <c r="V179" s="5">
        <v>0</v>
      </c>
      <c r="W179" s="5">
        <v>0</v>
      </c>
      <c r="X179" s="66">
        <v>1000</v>
      </c>
      <c r="Y179" s="66">
        <v>10000</v>
      </c>
      <c r="Z179" s="5">
        <v>0</v>
      </c>
      <c r="AA179" s="5">
        <v>0</v>
      </c>
      <c r="AB179" s="5">
        <v>1</v>
      </c>
      <c r="AC179" s="5">
        <v>0</v>
      </c>
      <c r="AD179" s="5">
        <v>0</v>
      </c>
      <c r="AE179" s="5">
        <v>30100</v>
      </c>
      <c r="AF179" s="5">
        <v>8</v>
      </c>
      <c r="AG179" s="5">
        <v>0</v>
      </c>
      <c r="AH179" s="5" t="s">
        <v>2763</v>
      </c>
      <c r="AI179" s="5" t="s">
        <v>235</v>
      </c>
      <c r="AJ179" s="5" t="s">
        <v>983</v>
      </c>
      <c r="AK179" s="45">
        <f t="shared" si="18"/>
        <v>15</v>
      </c>
      <c r="AL179" s="47">
        <f>_xlfn.XLOOKUP(I179,'#칼럼명세'!F:F,'#칼럼명세'!I:I)</f>
        <v>1302</v>
      </c>
      <c r="AM179" s="44" t="str">
        <f t="shared" si="19"/>
        <v>Item_Name_23300135</v>
      </c>
      <c r="AN179" s="5" t="s">
        <v>2664</v>
      </c>
      <c r="AO179" s="44" t="str">
        <f t="shared" si="20"/>
        <v>Item_Desc_23300135</v>
      </c>
      <c r="AP179" s="5" t="s">
        <v>3115</v>
      </c>
      <c r="AQ179" s="44">
        <f>_xlfn.XLOOKUP(I179,표1[아이템 타입],표1[삭제여부])</f>
        <v>1</v>
      </c>
      <c r="AR179" s="63">
        <f>_xlfn.XLOOKUP(I179,'#칼럼명세'!F:F,'#칼럼명세'!H:H)</f>
        <v>1</v>
      </c>
      <c r="AS179" s="4">
        <v>1</v>
      </c>
      <c r="AT179" s="4"/>
      <c r="AU179" s="4"/>
      <c r="AV179" s="4"/>
      <c r="AW179" s="63"/>
      <c r="AX179" s="63"/>
      <c r="AY179" s="63"/>
      <c r="AZ179" s="63"/>
      <c r="BA179" s="63"/>
    </row>
    <row r="180" spans="2:53" x14ac:dyDescent="0.3">
      <c r="B180" s="4">
        <v>23300136</v>
      </c>
      <c r="C180" s="4" t="str">
        <f t="shared" si="21"/>
        <v>136</v>
      </c>
      <c r="D180" s="44" t="str">
        <f t="shared" si="16"/>
        <v>Item_Name_23300136</v>
      </c>
      <c r="E180" s="5" t="s">
        <v>2579</v>
      </c>
      <c r="F180" s="44" t="str">
        <f t="shared" si="17"/>
        <v>Item_Desc_23300136</v>
      </c>
      <c r="G180" s="5" t="s">
        <v>2594</v>
      </c>
      <c r="H180" s="5">
        <v>3</v>
      </c>
      <c r="I180" s="5">
        <v>33</v>
      </c>
      <c r="J180" s="5">
        <v>0</v>
      </c>
      <c r="K180" s="5">
        <v>5</v>
      </c>
      <c r="L180" s="45">
        <f>_xlfn.XLOOKUP($I180, '#칼럼명세'!$F:$F, '#칼럼명세'!$J:$J)*IF(_xlfn.XLOOKUP($I180, '#칼럼명세'!$F:$F, '#칼럼명세'!$K:$K)="X", 1, _xlfn.XLOOKUP($K180, '#무게관련'!$N:$N, '#무게관련'!$O:$O))*100</f>
        <v>0</v>
      </c>
      <c r="M180" s="46" t="s">
        <v>336</v>
      </c>
      <c r="N180" s="46" t="s">
        <v>336</v>
      </c>
      <c r="O180" s="46" t="s">
        <v>336</v>
      </c>
      <c r="P180" s="46" t="s">
        <v>336</v>
      </c>
      <c r="Q180" s="5">
        <v>0</v>
      </c>
      <c r="R180" s="5">
        <v>0</v>
      </c>
      <c r="S180" s="5">
        <v>5040</v>
      </c>
      <c r="T180" s="5">
        <v>0</v>
      </c>
      <c r="U180" s="5">
        <v>5</v>
      </c>
      <c r="V180" s="5">
        <v>0</v>
      </c>
      <c r="W180" s="5">
        <v>0</v>
      </c>
      <c r="X180" s="66">
        <v>1000</v>
      </c>
      <c r="Y180" s="66">
        <v>10000</v>
      </c>
      <c r="Z180" s="5">
        <v>0</v>
      </c>
      <c r="AA180" s="5">
        <v>0</v>
      </c>
      <c r="AB180" s="5">
        <v>1</v>
      </c>
      <c r="AC180" s="5">
        <v>0</v>
      </c>
      <c r="AD180" s="5">
        <v>0</v>
      </c>
      <c r="AE180" s="5">
        <v>30100</v>
      </c>
      <c r="AF180" s="5">
        <v>8</v>
      </c>
      <c r="AG180" s="5">
        <v>0</v>
      </c>
      <c r="AH180" s="5" t="s">
        <v>2764</v>
      </c>
      <c r="AI180" s="5" t="s">
        <v>235</v>
      </c>
      <c r="AJ180" s="5" t="s">
        <v>983</v>
      </c>
      <c r="AK180" s="45">
        <f t="shared" si="18"/>
        <v>15</v>
      </c>
      <c r="AL180" s="47">
        <f>_xlfn.XLOOKUP(I180,'#칼럼명세'!F:F,'#칼럼명세'!I:I)</f>
        <v>1302</v>
      </c>
      <c r="AM180" s="44" t="str">
        <f t="shared" si="19"/>
        <v>Item_Name_23300136</v>
      </c>
      <c r="AN180" s="5" t="s">
        <v>2897</v>
      </c>
      <c r="AO180" s="44" t="str">
        <f t="shared" si="20"/>
        <v>Item_Desc_23300136</v>
      </c>
      <c r="AP180" s="5" t="s">
        <v>3116</v>
      </c>
      <c r="AQ180" s="44">
        <f>_xlfn.XLOOKUP(I180,표1[아이템 타입],표1[삭제여부])</f>
        <v>1</v>
      </c>
      <c r="AR180" s="63">
        <f>_xlfn.XLOOKUP(I180,'#칼럼명세'!F:F,'#칼럼명세'!H:H)</f>
        <v>1</v>
      </c>
      <c r="AS180" s="4">
        <v>1</v>
      </c>
      <c r="AT180" s="4"/>
      <c r="AU180" s="4"/>
      <c r="AV180" s="4"/>
      <c r="AW180" s="63"/>
      <c r="AX180" s="63"/>
      <c r="AY180" s="63"/>
      <c r="AZ180" s="63"/>
      <c r="BA180" s="63"/>
    </row>
    <row r="181" spans="2:53" x14ac:dyDescent="0.3">
      <c r="B181" s="4">
        <v>23300137</v>
      </c>
      <c r="C181" s="4" t="str">
        <f t="shared" si="21"/>
        <v>137</v>
      </c>
      <c r="D181" s="44" t="str">
        <f t="shared" si="16"/>
        <v>Item_Name_23300137</v>
      </c>
      <c r="E181" s="5" t="s">
        <v>2580</v>
      </c>
      <c r="F181" s="44" t="str">
        <f t="shared" si="17"/>
        <v>Item_Desc_23300137</v>
      </c>
      <c r="G181" s="5" t="s">
        <v>2594</v>
      </c>
      <c r="H181" s="5">
        <v>3</v>
      </c>
      <c r="I181" s="5">
        <v>33</v>
      </c>
      <c r="J181" s="5">
        <v>0</v>
      </c>
      <c r="K181" s="5">
        <v>5</v>
      </c>
      <c r="L181" s="45">
        <f>_xlfn.XLOOKUP($I181, '#칼럼명세'!$F:$F, '#칼럼명세'!$J:$J)*IF(_xlfn.XLOOKUP($I181, '#칼럼명세'!$F:$F, '#칼럼명세'!$K:$K)="X", 1, _xlfn.XLOOKUP($K181, '#무게관련'!$N:$N, '#무게관련'!$O:$O))*100</f>
        <v>0</v>
      </c>
      <c r="M181" s="46" t="s">
        <v>336</v>
      </c>
      <c r="N181" s="46" t="s">
        <v>336</v>
      </c>
      <c r="O181" s="46" t="s">
        <v>336</v>
      </c>
      <c r="P181" s="46" t="s">
        <v>336</v>
      </c>
      <c r="Q181" s="5">
        <v>0</v>
      </c>
      <c r="R181" s="5">
        <v>0</v>
      </c>
      <c r="S181" s="5">
        <v>5026</v>
      </c>
      <c r="T181" s="5">
        <v>0</v>
      </c>
      <c r="U181" s="5">
        <v>5</v>
      </c>
      <c r="V181" s="5">
        <v>0</v>
      </c>
      <c r="W181" s="5">
        <v>0</v>
      </c>
      <c r="X181" s="66">
        <v>1000</v>
      </c>
      <c r="Y181" s="66">
        <v>10000</v>
      </c>
      <c r="Z181" s="5">
        <v>0</v>
      </c>
      <c r="AA181" s="5">
        <v>0</v>
      </c>
      <c r="AB181" s="5">
        <v>1</v>
      </c>
      <c r="AC181" s="5">
        <v>0</v>
      </c>
      <c r="AD181" s="5">
        <v>0</v>
      </c>
      <c r="AE181" s="5">
        <v>30100</v>
      </c>
      <c r="AF181" s="5">
        <v>8</v>
      </c>
      <c r="AG181" s="5">
        <v>0</v>
      </c>
      <c r="AH181" s="5" t="s">
        <v>2765</v>
      </c>
      <c r="AI181" s="5" t="s">
        <v>235</v>
      </c>
      <c r="AJ181" s="5" t="s">
        <v>983</v>
      </c>
      <c r="AK181" s="45">
        <f t="shared" si="18"/>
        <v>15</v>
      </c>
      <c r="AL181" s="47">
        <f>_xlfn.XLOOKUP(I181,'#칼럼명세'!F:F,'#칼럼명세'!I:I)</f>
        <v>1302</v>
      </c>
      <c r="AM181" s="44" t="str">
        <f t="shared" si="19"/>
        <v>Item_Name_23300137</v>
      </c>
      <c r="AN181" s="5" t="s">
        <v>2898</v>
      </c>
      <c r="AO181" s="44" t="str">
        <f t="shared" si="20"/>
        <v>Item_Desc_23300137</v>
      </c>
      <c r="AP181" s="5" t="s">
        <v>3117</v>
      </c>
      <c r="AQ181" s="44">
        <f>_xlfn.XLOOKUP(I181,표1[아이템 타입],표1[삭제여부])</f>
        <v>1</v>
      </c>
      <c r="AR181" s="63">
        <f>_xlfn.XLOOKUP(I181,'#칼럼명세'!F:F,'#칼럼명세'!H:H)</f>
        <v>1</v>
      </c>
      <c r="AS181" s="4">
        <v>1</v>
      </c>
      <c r="AT181" s="4"/>
      <c r="AU181" s="4"/>
      <c r="AV181" s="4"/>
      <c r="AW181" s="63"/>
      <c r="AX181" s="63"/>
      <c r="AY181" s="63"/>
      <c r="AZ181" s="63"/>
      <c r="BA181" s="63"/>
    </row>
    <row r="182" spans="2:53" x14ac:dyDescent="0.3">
      <c r="B182" s="4">
        <v>23300138</v>
      </c>
      <c r="C182" s="4" t="str">
        <f t="shared" si="21"/>
        <v>138</v>
      </c>
      <c r="D182" s="44" t="str">
        <f t="shared" si="16"/>
        <v>Item_Name_23300138</v>
      </c>
      <c r="E182" s="5" t="s">
        <v>2581</v>
      </c>
      <c r="F182" s="44" t="str">
        <f t="shared" si="17"/>
        <v>Item_Desc_23300138</v>
      </c>
      <c r="G182" s="5" t="s">
        <v>2594</v>
      </c>
      <c r="H182" s="5">
        <v>3</v>
      </c>
      <c r="I182" s="5">
        <v>33</v>
      </c>
      <c r="J182" s="5">
        <v>0</v>
      </c>
      <c r="K182" s="5">
        <v>5</v>
      </c>
      <c r="L182" s="45">
        <f>_xlfn.XLOOKUP($I182, '#칼럼명세'!$F:$F, '#칼럼명세'!$J:$J)*IF(_xlfn.XLOOKUP($I182, '#칼럼명세'!$F:$F, '#칼럼명세'!$K:$K)="X", 1, _xlfn.XLOOKUP($K182, '#무게관련'!$N:$N, '#무게관련'!$O:$O))*100</f>
        <v>0</v>
      </c>
      <c r="M182" s="46" t="s">
        <v>336</v>
      </c>
      <c r="N182" s="46" t="s">
        <v>336</v>
      </c>
      <c r="O182" s="46" t="s">
        <v>336</v>
      </c>
      <c r="P182" s="46" t="s">
        <v>336</v>
      </c>
      <c r="Q182" s="5">
        <v>0</v>
      </c>
      <c r="R182" s="5">
        <v>0</v>
      </c>
      <c r="S182" s="5">
        <v>5028</v>
      </c>
      <c r="T182" s="5">
        <v>0</v>
      </c>
      <c r="U182" s="5">
        <v>5</v>
      </c>
      <c r="V182" s="5">
        <v>0</v>
      </c>
      <c r="W182" s="5">
        <v>0</v>
      </c>
      <c r="X182" s="66">
        <v>1000</v>
      </c>
      <c r="Y182" s="66">
        <v>10000</v>
      </c>
      <c r="Z182" s="5">
        <v>0</v>
      </c>
      <c r="AA182" s="5">
        <v>0</v>
      </c>
      <c r="AB182" s="5">
        <v>1</v>
      </c>
      <c r="AC182" s="5">
        <v>0</v>
      </c>
      <c r="AD182" s="5">
        <v>0</v>
      </c>
      <c r="AE182" s="5">
        <v>30100</v>
      </c>
      <c r="AF182" s="5">
        <v>8</v>
      </c>
      <c r="AG182" s="5">
        <v>0</v>
      </c>
      <c r="AH182" s="5" t="s">
        <v>2766</v>
      </c>
      <c r="AI182" s="5" t="s">
        <v>235</v>
      </c>
      <c r="AJ182" s="5" t="s">
        <v>983</v>
      </c>
      <c r="AK182" s="45">
        <f t="shared" si="18"/>
        <v>15</v>
      </c>
      <c r="AL182" s="47">
        <f>_xlfn.XLOOKUP(I182,'#칼럼명세'!F:F,'#칼럼명세'!I:I)</f>
        <v>1302</v>
      </c>
      <c r="AM182" s="44" t="str">
        <f t="shared" si="19"/>
        <v>Item_Name_23300138</v>
      </c>
      <c r="AN182" s="5" t="s">
        <v>2899</v>
      </c>
      <c r="AO182" s="44" t="str">
        <f t="shared" si="20"/>
        <v>Item_Desc_23300138</v>
      </c>
      <c r="AP182" s="5" t="s">
        <v>3118</v>
      </c>
      <c r="AQ182" s="44">
        <f>_xlfn.XLOOKUP(I182,표1[아이템 타입],표1[삭제여부])</f>
        <v>1</v>
      </c>
      <c r="AR182" s="63">
        <f>_xlfn.XLOOKUP(I182,'#칼럼명세'!F:F,'#칼럼명세'!H:H)</f>
        <v>1</v>
      </c>
      <c r="AS182" s="4">
        <v>1</v>
      </c>
      <c r="AT182" s="4"/>
      <c r="AU182" s="4"/>
      <c r="AV182" s="4"/>
      <c r="AW182" s="63"/>
      <c r="AX182" s="63"/>
      <c r="AY182" s="63"/>
      <c r="AZ182" s="63"/>
      <c r="BA182" s="63"/>
    </row>
    <row r="183" spans="2:53" x14ac:dyDescent="0.3">
      <c r="B183" s="4">
        <v>23300139</v>
      </c>
      <c r="C183" s="4" t="str">
        <f t="shared" si="21"/>
        <v>139</v>
      </c>
      <c r="D183" s="44" t="str">
        <f t="shared" si="16"/>
        <v>Item_Name_23300139</v>
      </c>
      <c r="E183" s="5" t="s">
        <v>2582</v>
      </c>
      <c r="F183" s="44" t="str">
        <f t="shared" si="17"/>
        <v>Item_Desc_23300139</v>
      </c>
      <c r="G183" s="5" t="s">
        <v>2594</v>
      </c>
      <c r="H183" s="5">
        <v>3</v>
      </c>
      <c r="I183" s="5">
        <v>33</v>
      </c>
      <c r="J183" s="5">
        <v>0</v>
      </c>
      <c r="K183" s="5">
        <v>5</v>
      </c>
      <c r="L183" s="45">
        <f>_xlfn.XLOOKUP($I183, '#칼럼명세'!$F:$F, '#칼럼명세'!$J:$J)*IF(_xlfn.XLOOKUP($I183, '#칼럼명세'!$F:$F, '#칼럼명세'!$K:$K)="X", 1, _xlfn.XLOOKUP($K183, '#무게관련'!$N:$N, '#무게관련'!$O:$O))*100</f>
        <v>0</v>
      </c>
      <c r="M183" s="46" t="s">
        <v>336</v>
      </c>
      <c r="N183" s="46" t="s">
        <v>336</v>
      </c>
      <c r="O183" s="46" t="s">
        <v>336</v>
      </c>
      <c r="P183" s="46" t="s">
        <v>336</v>
      </c>
      <c r="Q183" s="5">
        <v>0</v>
      </c>
      <c r="R183" s="5">
        <v>0</v>
      </c>
      <c r="S183" s="5">
        <v>1109</v>
      </c>
      <c r="T183" s="5">
        <v>0</v>
      </c>
      <c r="U183" s="5">
        <v>50</v>
      </c>
      <c r="V183" s="5">
        <v>0</v>
      </c>
      <c r="W183" s="5">
        <v>0</v>
      </c>
      <c r="X183" s="66">
        <v>1000</v>
      </c>
      <c r="Y183" s="66">
        <v>10000</v>
      </c>
      <c r="Z183" s="5">
        <v>0</v>
      </c>
      <c r="AA183" s="5">
        <v>0</v>
      </c>
      <c r="AB183" s="5">
        <v>1</v>
      </c>
      <c r="AC183" s="5">
        <v>0</v>
      </c>
      <c r="AD183" s="5">
        <v>0</v>
      </c>
      <c r="AE183" s="5">
        <v>30100</v>
      </c>
      <c r="AF183" s="5">
        <v>8</v>
      </c>
      <c r="AG183" s="5">
        <v>0</v>
      </c>
      <c r="AH183" s="5" t="s">
        <v>2767</v>
      </c>
      <c r="AI183" s="5" t="s">
        <v>235</v>
      </c>
      <c r="AJ183" s="5" t="s">
        <v>983</v>
      </c>
      <c r="AK183" s="45">
        <f t="shared" si="18"/>
        <v>15</v>
      </c>
      <c r="AL183" s="47">
        <f>_xlfn.XLOOKUP(I183,'#칼럼명세'!F:F,'#칼럼명세'!I:I)</f>
        <v>1302</v>
      </c>
      <c r="AM183" s="44" t="str">
        <f t="shared" si="19"/>
        <v>Item_Name_23300139</v>
      </c>
      <c r="AN183" s="5" t="s">
        <v>2900</v>
      </c>
      <c r="AO183" s="44" t="str">
        <f t="shared" si="20"/>
        <v>Item_Desc_23300139</v>
      </c>
      <c r="AP183" s="5" t="s">
        <v>3135</v>
      </c>
      <c r="AQ183" s="44">
        <f>_xlfn.XLOOKUP(I183,표1[아이템 타입],표1[삭제여부])</f>
        <v>1</v>
      </c>
      <c r="AR183" s="63">
        <f>_xlfn.XLOOKUP(I183,'#칼럼명세'!F:F,'#칼럼명세'!H:H)</f>
        <v>1</v>
      </c>
      <c r="AS183" s="4">
        <v>1</v>
      </c>
      <c r="AT183" s="4"/>
      <c r="AU183" s="4"/>
      <c r="AV183" s="4"/>
      <c r="AW183" s="63"/>
      <c r="AX183" s="63"/>
      <c r="AY183" s="63"/>
      <c r="AZ183" s="63"/>
      <c r="BA183" s="63"/>
    </row>
    <row r="184" spans="2:53" x14ac:dyDescent="0.3">
      <c r="B184" s="4">
        <v>23300140</v>
      </c>
      <c r="C184" s="4" t="str">
        <f t="shared" si="21"/>
        <v>140</v>
      </c>
      <c r="D184" s="44" t="str">
        <f t="shared" si="16"/>
        <v>Item_Name_23300140</v>
      </c>
      <c r="E184" s="5" t="s">
        <v>2583</v>
      </c>
      <c r="F184" s="44" t="str">
        <f t="shared" si="17"/>
        <v>Item_Desc_23300140</v>
      </c>
      <c r="G184" s="5" t="s">
        <v>2594</v>
      </c>
      <c r="H184" s="5">
        <v>3</v>
      </c>
      <c r="I184" s="5">
        <v>33</v>
      </c>
      <c r="J184" s="5">
        <v>0</v>
      </c>
      <c r="K184" s="5">
        <v>5</v>
      </c>
      <c r="L184" s="45">
        <f>_xlfn.XLOOKUP($I184, '#칼럼명세'!$F:$F, '#칼럼명세'!$J:$J)*IF(_xlfn.XLOOKUP($I184, '#칼럼명세'!$F:$F, '#칼럼명세'!$K:$K)="X", 1, _xlfn.XLOOKUP($K184, '#무게관련'!$N:$N, '#무게관련'!$O:$O))*100</f>
        <v>0</v>
      </c>
      <c r="M184" s="46" t="s">
        <v>336</v>
      </c>
      <c r="N184" s="46" t="s">
        <v>336</v>
      </c>
      <c r="O184" s="46" t="s">
        <v>336</v>
      </c>
      <c r="P184" s="46" t="s">
        <v>336</v>
      </c>
      <c r="Q184" s="5">
        <v>0</v>
      </c>
      <c r="R184" s="5">
        <v>0</v>
      </c>
      <c r="S184" s="5">
        <v>1119</v>
      </c>
      <c r="T184" s="5">
        <v>0</v>
      </c>
      <c r="U184" s="5">
        <v>5</v>
      </c>
      <c r="V184" s="5">
        <v>0</v>
      </c>
      <c r="W184" s="5">
        <v>0</v>
      </c>
      <c r="X184" s="66">
        <v>1000</v>
      </c>
      <c r="Y184" s="66">
        <v>10000</v>
      </c>
      <c r="Z184" s="5">
        <v>0</v>
      </c>
      <c r="AA184" s="5">
        <v>0</v>
      </c>
      <c r="AB184" s="5">
        <v>1</v>
      </c>
      <c r="AC184" s="5">
        <v>0</v>
      </c>
      <c r="AD184" s="5">
        <v>0</v>
      </c>
      <c r="AE184" s="5">
        <v>30100</v>
      </c>
      <c r="AF184" s="5">
        <v>8</v>
      </c>
      <c r="AG184" s="5">
        <v>0</v>
      </c>
      <c r="AH184" s="5" t="s">
        <v>2768</v>
      </c>
      <c r="AI184" s="5" t="s">
        <v>235</v>
      </c>
      <c r="AJ184" s="5" t="s">
        <v>983</v>
      </c>
      <c r="AK184" s="45">
        <f t="shared" si="18"/>
        <v>15</v>
      </c>
      <c r="AL184" s="47">
        <f>_xlfn.XLOOKUP(I184,'#칼럼명세'!F:F,'#칼럼명세'!I:I)</f>
        <v>1302</v>
      </c>
      <c r="AM184" s="44" t="str">
        <f t="shared" si="19"/>
        <v>Item_Name_23300140</v>
      </c>
      <c r="AN184" s="5" t="s">
        <v>2901</v>
      </c>
      <c r="AO184" s="44" t="str">
        <f t="shared" si="20"/>
        <v>Item_Desc_23300140</v>
      </c>
      <c r="AP184" s="5" t="s">
        <v>3119</v>
      </c>
      <c r="AQ184" s="44">
        <f>_xlfn.XLOOKUP(I184,표1[아이템 타입],표1[삭제여부])</f>
        <v>1</v>
      </c>
      <c r="AR184" s="63">
        <f>_xlfn.XLOOKUP(I184,'#칼럼명세'!F:F,'#칼럼명세'!H:H)</f>
        <v>1</v>
      </c>
      <c r="AS184" s="4">
        <v>1</v>
      </c>
      <c r="AT184" s="4"/>
      <c r="AU184" s="4"/>
      <c r="AV184" s="4"/>
      <c r="AW184" s="63"/>
      <c r="AX184" s="63"/>
      <c r="AY184" s="63"/>
      <c r="AZ184" s="63"/>
      <c r="BA184" s="63"/>
    </row>
    <row r="185" spans="2:53" x14ac:dyDescent="0.3">
      <c r="B185" s="4">
        <v>23300141</v>
      </c>
      <c r="C185" s="4" t="str">
        <f t="shared" si="21"/>
        <v>141</v>
      </c>
      <c r="D185" s="44" t="str">
        <f t="shared" si="16"/>
        <v>Item_Name_23300141</v>
      </c>
      <c r="E185" s="5" t="s">
        <v>2584</v>
      </c>
      <c r="F185" s="44" t="str">
        <f t="shared" si="17"/>
        <v>Item_Desc_23300141</v>
      </c>
      <c r="G185" s="5" t="s">
        <v>2594</v>
      </c>
      <c r="H185" s="5">
        <v>3</v>
      </c>
      <c r="I185" s="5">
        <v>33</v>
      </c>
      <c r="J185" s="5">
        <v>0</v>
      </c>
      <c r="K185" s="5">
        <v>5</v>
      </c>
      <c r="L185" s="45">
        <f>_xlfn.XLOOKUP($I185, '#칼럼명세'!$F:$F, '#칼럼명세'!$J:$J)*IF(_xlfn.XLOOKUP($I185, '#칼럼명세'!$F:$F, '#칼럼명세'!$K:$K)="X", 1, _xlfn.XLOOKUP($K185, '#무게관련'!$N:$N, '#무게관련'!$O:$O))*100</f>
        <v>0</v>
      </c>
      <c r="M185" s="46" t="s">
        <v>336</v>
      </c>
      <c r="N185" s="46" t="s">
        <v>336</v>
      </c>
      <c r="O185" s="46" t="s">
        <v>336</v>
      </c>
      <c r="P185" s="46" t="s">
        <v>336</v>
      </c>
      <c r="Q185" s="5">
        <v>0</v>
      </c>
      <c r="R185" s="5">
        <v>0</v>
      </c>
      <c r="S185" s="5">
        <v>1401</v>
      </c>
      <c r="T185" s="5">
        <v>0</v>
      </c>
      <c r="U185" s="5">
        <v>5</v>
      </c>
      <c r="V185" s="5">
        <v>0</v>
      </c>
      <c r="W185" s="5">
        <v>0</v>
      </c>
      <c r="X185" s="66">
        <v>1000</v>
      </c>
      <c r="Y185" s="66">
        <v>10000</v>
      </c>
      <c r="Z185" s="5">
        <v>0</v>
      </c>
      <c r="AA185" s="5">
        <v>0</v>
      </c>
      <c r="AB185" s="5">
        <v>1</v>
      </c>
      <c r="AC185" s="5">
        <v>0</v>
      </c>
      <c r="AD185" s="5">
        <v>0</v>
      </c>
      <c r="AE185" s="5">
        <v>30100</v>
      </c>
      <c r="AF185" s="5">
        <v>8</v>
      </c>
      <c r="AG185" s="5">
        <v>0</v>
      </c>
      <c r="AH185" s="5" t="s">
        <v>2822</v>
      </c>
      <c r="AI185" s="5" t="s">
        <v>235</v>
      </c>
      <c r="AJ185" s="5" t="s">
        <v>983</v>
      </c>
      <c r="AK185" s="45">
        <f t="shared" si="18"/>
        <v>15</v>
      </c>
      <c r="AL185" s="47">
        <f>_xlfn.XLOOKUP(I185,'#칼럼명세'!F:F,'#칼럼명세'!I:I)</f>
        <v>1302</v>
      </c>
      <c r="AM185" s="44" t="str">
        <f t="shared" si="19"/>
        <v>Item_Name_23300141</v>
      </c>
      <c r="AN185" s="5" t="s">
        <v>2665</v>
      </c>
      <c r="AO185" s="44" t="str">
        <f t="shared" si="20"/>
        <v>Item_Desc_23300141</v>
      </c>
      <c r="AP185" s="5" t="s">
        <v>3120</v>
      </c>
      <c r="AQ185" s="44">
        <f>_xlfn.XLOOKUP(I185,표1[아이템 타입],표1[삭제여부])</f>
        <v>1</v>
      </c>
      <c r="AR185" s="63">
        <f>_xlfn.XLOOKUP(I185,'#칼럼명세'!F:F,'#칼럼명세'!H:H)</f>
        <v>1</v>
      </c>
      <c r="AS185" s="4">
        <v>1</v>
      </c>
      <c r="AT185" s="4"/>
      <c r="AU185" s="4"/>
      <c r="AV185" s="4"/>
      <c r="AW185" s="63"/>
      <c r="AX185" s="63"/>
      <c r="AY185" s="63"/>
      <c r="AZ185" s="63"/>
      <c r="BA185" s="63"/>
    </row>
    <row r="186" spans="2:53" x14ac:dyDescent="0.3">
      <c r="B186" s="4">
        <v>23300142</v>
      </c>
      <c r="C186" s="4" t="str">
        <f t="shared" si="21"/>
        <v>142</v>
      </c>
      <c r="D186" s="44" t="str">
        <f t="shared" si="16"/>
        <v>Item_Name_23300142</v>
      </c>
      <c r="E186" s="5" t="s">
        <v>2585</v>
      </c>
      <c r="F186" s="44" t="str">
        <f t="shared" si="17"/>
        <v>Item_Desc_23300142</v>
      </c>
      <c r="G186" s="5" t="s">
        <v>2594</v>
      </c>
      <c r="H186" s="5">
        <v>3</v>
      </c>
      <c r="I186" s="5">
        <v>33</v>
      </c>
      <c r="J186" s="5">
        <v>0</v>
      </c>
      <c r="K186" s="5">
        <v>5</v>
      </c>
      <c r="L186" s="45">
        <f>_xlfn.XLOOKUP($I186, '#칼럼명세'!$F:$F, '#칼럼명세'!$J:$J)*IF(_xlfn.XLOOKUP($I186, '#칼럼명세'!$F:$F, '#칼럼명세'!$K:$K)="X", 1, _xlfn.XLOOKUP($K186, '#무게관련'!$N:$N, '#무게관련'!$O:$O))*100</f>
        <v>0</v>
      </c>
      <c r="M186" s="46" t="s">
        <v>336</v>
      </c>
      <c r="N186" s="46" t="s">
        <v>336</v>
      </c>
      <c r="O186" s="46" t="s">
        <v>336</v>
      </c>
      <c r="P186" s="46" t="s">
        <v>336</v>
      </c>
      <c r="Q186" s="5">
        <v>0</v>
      </c>
      <c r="R186" s="5">
        <v>0</v>
      </c>
      <c r="S186" s="5">
        <v>1403</v>
      </c>
      <c r="T186" s="5">
        <v>0</v>
      </c>
      <c r="U186" s="5">
        <v>5</v>
      </c>
      <c r="V186" s="5">
        <v>0</v>
      </c>
      <c r="W186" s="5">
        <v>0</v>
      </c>
      <c r="X186" s="66">
        <v>1000</v>
      </c>
      <c r="Y186" s="66">
        <v>10000</v>
      </c>
      <c r="Z186" s="5">
        <v>0</v>
      </c>
      <c r="AA186" s="5">
        <v>0</v>
      </c>
      <c r="AB186" s="5">
        <v>1</v>
      </c>
      <c r="AC186" s="5">
        <v>0</v>
      </c>
      <c r="AD186" s="5">
        <v>0</v>
      </c>
      <c r="AE186" s="5">
        <v>30100</v>
      </c>
      <c r="AF186" s="5">
        <v>8</v>
      </c>
      <c r="AG186" s="5">
        <v>0</v>
      </c>
      <c r="AH186" s="5" t="s">
        <v>2823</v>
      </c>
      <c r="AI186" s="5" t="s">
        <v>235</v>
      </c>
      <c r="AJ186" s="5" t="s">
        <v>983</v>
      </c>
      <c r="AK186" s="45">
        <f t="shared" si="18"/>
        <v>15</v>
      </c>
      <c r="AL186" s="47">
        <f>_xlfn.XLOOKUP(I186,'#칼럼명세'!F:F,'#칼럼명세'!I:I)</f>
        <v>1302</v>
      </c>
      <c r="AM186" s="44" t="str">
        <f t="shared" si="19"/>
        <v>Item_Name_23300142</v>
      </c>
      <c r="AN186" s="5" t="s">
        <v>2666</v>
      </c>
      <c r="AO186" s="44" t="str">
        <f t="shared" si="20"/>
        <v>Item_Desc_23300142</v>
      </c>
      <c r="AP186" s="5" t="s">
        <v>3121</v>
      </c>
      <c r="AQ186" s="44">
        <f>_xlfn.XLOOKUP(I186,표1[아이템 타입],표1[삭제여부])</f>
        <v>1</v>
      </c>
      <c r="AR186" s="63">
        <f>_xlfn.XLOOKUP(I186,'#칼럼명세'!F:F,'#칼럼명세'!H:H)</f>
        <v>1</v>
      </c>
      <c r="AS186" s="4">
        <v>1</v>
      </c>
      <c r="AT186" s="4"/>
      <c r="AU186" s="4"/>
      <c r="AV186" s="4"/>
      <c r="AW186" s="63"/>
      <c r="AX186" s="63"/>
      <c r="AY186" s="63"/>
      <c r="AZ186" s="63"/>
      <c r="BA186" s="63"/>
    </row>
    <row r="187" spans="2:53" x14ac:dyDescent="0.3">
      <c r="B187" s="4">
        <v>23300143</v>
      </c>
      <c r="C187" s="4" t="str">
        <f t="shared" si="21"/>
        <v>143</v>
      </c>
      <c r="D187" s="44" t="str">
        <f t="shared" si="16"/>
        <v>Item_Name_23300143</v>
      </c>
      <c r="E187" s="5" t="s">
        <v>2586</v>
      </c>
      <c r="F187" s="44" t="str">
        <f t="shared" si="17"/>
        <v>Item_Desc_23300143</v>
      </c>
      <c r="G187" s="5" t="s">
        <v>2594</v>
      </c>
      <c r="H187" s="5">
        <v>3</v>
      </c>
      <c r="I187" s="5">
        <v>33</v>
      </c>
      <c r="J187" s="5">
        <v>0</v>
      </c>
      <c r="K187" s="5">
        <v>5</v>
      </c>
      <c r="L187" s="45">
        <f>_xlfn.XLOOKUP($I187, '#칼럼명세'!$F:$F, '#칼럼명세'!$J:$J)*IF(_xlfn.XLOOKUP($I187, '#칼럼명세'!$F:$F, '#칼럼명세'!$K:$K)="X", 1, _xlfn.XLOOKUP($K187, '#무게관련'!$N:$N, '#무게관련'!$O:$O))*100</f>
        <v>0</v>
      </c>
      <c r="M187" s="46" t="s">
        <v>336</v>
      </c>
      <c r="N187" s="46" t="s">
        <v>336</v>
      </c>
      <c r="O187" s="46" t="s">
        <v>336</v>
      </c>
      <c r="P187" s="46" t="s">
        <v>336</v>
      </c>
      <c r="Q187" s="5">
        <v>0</v>
      </c>
      <c r="R187" s="5">
        <v>0</v>
      </c>
      <c r="S187" s="5">
        <v>5011</v>
      </c>
      <c r="T187" s="5">
        <v>0</v>
      </c>
      <c r="U187" s="5">
        <v>5</v>
      </c>
      <c r="V187" s="5">
        <v>0</v>
      </c>
      <c r="W187" s="5">
        <v>0</v>
      </c>
      <c r="X187" s="66">
        <v>1000</v>
      </c>
      <c r="Y187" s="66">
        <v>10000</v>
      </c>
      <c r="Z187" s="5">
        <v>0</v>
      </c>
      <c r="AA187" s="5">
        <v>0</v>
      </c>
      <c r="AB187" s="5">
        <v>1</v>
      </c>
      <c r="AC187" s="5">
        <v>0</v>
      </c>
      <c r="AD187" s="5">
        <v>0</v>
      </c>
      <c r="AE187" s="5">
        <v>30100</v>
      </c>
      <c r="AF187" s="5">
        <v>8</v>
      </c>
      <c r="AG187" s="5">
        <v>0</v>
      </c>
      <c r="AH187" s="5" t="s">
        <v>2824</v>
      </c>
      <c r="AI187" s="5" t="s">
        <v>235</v>
      </c>
      <c r="AJ187" s="5" t="s">
        <v>983</v>
      </c>
      <c r="AK187" s="45">
        <f t="shared" si="18"/>
        <v>15</v>
      </c>
      <c r="AL187" s="47">
        <f>_xlfn.XLOOKUP(I187,'#칼럼명세'!F:F,'#칼럼명세'!I:I)</f>
        <v>1302</v>
      </c>
      <c r="AM187" s="44" t="str">
        <f t="shared" si="19"/>
        <v>Item_Name_23300143</v>
      </c>
      <c r="AN187" s="5" t="s">
        <v>2667</v>
      </c>
      <c r="AO187" s="44" t="str">
        <f t="shared" si="20"/>
        <v>Item_Desc_23300143</v>
      </c>
      <c r="AP187" s="5" t="s">
        <v>3122</v>
      </c>
      <c r="AQ187" s="44">
        <f>_xlfn.XLOOKUP(I187,표1[아이템 타입],표1[삭제여부])</f>
        <v>1</v>
      </c>
      <c r="AR187" s="63">
        <f>_xlfn.XLOOKUP(I187,'#칼럼명세'!F:F,'#칼럼명세'!H:H)</f>
        <v>1</v>
      </c>
      <c r="AS187" s="4">
        <v>1</v>
      </c>
      <c r="AT187" s="4"/>
      <c r="AU187" s="4"/>
      <c r="AV187" s="4"/>
      <c r="AW187" s="63"/>
      <c r="AX187" s="63"/>
      <c r="AY187" s="63"/>
      <c r="AZ187" s="63"/>
      <c r="BA187" s="63"/>
    </row>
    <row r="188" spans="2:53" x14ac:dyDescent="0.3">
      <c r="B188" s="4">
        <v>23300144</v>
      </c>
      <c r="C188" s="4" t="str">
        <f t="shared" si="21"/>
        <v>144</v>
      </c>
      <c r="D188" s="44" t="str">
        <f t="shared" si="16"/>
        <v>Item_Name_23300144</v>
      </c>
      <c r="E188" s="5" t="s">
        <v>2587</v>
      </c>
      <c r="F188" s="44" t="str">
        <f t="shared" si="17"/>
        <v>Item_Desc_23300144</v>
      </c>
      <c r="G188" s="5" t="s">
        <v>2594</v>
      </c>
      <c r="H188" s="5">
        <v>3</v>
      </c>
      <c r="I188" s="5">
        <v>33</v>
      </c>
      <c r="J188" s="5">
        <v>0</v>
      </c>
      <c r="K188" s="5">
        <v>5</v>
      </c>
      <c r="L188" s="45">
        <f>_xlfn.XLOOKUP($I188, '#칼럼명세'!$F:$F, '#칼럼명세'!$J:$J)*IF(_xlfn.XLOOKUP($I188, '#칼럼명세'!$F:$F, '#칼럼명세'!$K:$K)="X", 1, _xlfn.XLOOKUP($K188, '#무게관련'!$N:$N, '#무게관련'!$O:$O))*100</f>
        <v>0</v>
      </c>
      <c r="M188" s="46" t="s">
        <v>336</v>
      </c>
      <c r="N188" s="46" t="s">
        <v>336</v>
      </c>
      <c r="O188" s="46" t="s">
        <v>336</v>
      </c>
      <c r="P188" s="46" t="s">
        <v>336</v>
      </c>
      <c r="Q188" s="5">
        <v>0</v>
      </c>
      <c r="R188" s="5">
        <v>0</v>
      </c>
      <c r="S188" s="5">
        <v>5012</v>
      </c>
      <c r="T188" s="5">
        <v>0</v>
      </c>
      <c r="U188" s="5">
        <v>5</v>
      </c>
      <c r="V188" s="5">
        <v>0</v>
      </c>
      <c r="W188" s="5">
        <v>0</v>
      </c>
      <c r="X188" s="66">
        <v>1000</v>
      </c>
      <c r="Y188" s="66">
        <v>10000</v>
      </c>
      <c r="Z188" s="5">
        <v>0</v>
      </c>
      <c r="AA188" s="5">
        <v>0</v>
      </c>
      <c r="AB188" s="5">
        <v>1</v>
      </c>
      <c r="AC188" s="5">
        <v>0</v>
      </c>
      <c r="AD188" s="5">
        <v>0</v>
      </c>
      <c r="AE188" s="5">
        <v>30100</v>
      </c>
      <c r="AF188" s="5">
        <v>8</v>
      </c>
      <c r="AG188" s="5">
        <v>0</v>
      </c>
      <c r="AH188" s="5" t="s">
        <v>2825</v>
      </c>
      <c r="AI188" s="5" t="s">
        <v>235</v>
      </c>
      <c r="AJ188" s="5" t="s">
        <v>983</v>
      </c>
      <c r="AK188" s="45">
        <f t="shared" si="18"/>
        <v>15</v>
      </c>
      <c r="AL188" s="47">
        <f>_xlfn.XLOOKUP(I188,'#칼럼명세'!F:F,'#칼럼명세'!I:I)</f>
        <v>1302</v>
      </c>
      <c r="AM188" s="44" t="str">
        <f t="shared" si="19"/>
        <v>Item_Name_23300144</v>
      </c>
      <c r="AN188" s="5" t="s">
        <v>2668</v>
      </c>
      <c r="AO188" s="44" t="str">
        <f t="shared" si="20"/>
        <v>Item_Desc_23300144</v>
      </c>
      <c r="AP188" s="5" t="s">
        <v>3123</v>
      </c>
      <c r="AQ188" s="44">
        <f>_xlfn.XLOOKUP(I188,표1[아이템 타입],표1[삭제여부])</f>
        <v>1</v>
      </c>
      <c r="AR188" s="63">
        <f>_xlfn.XLOOKUP(I188,'#칼럼명세'!F:F,'#칼럼명세'!H:H)</f>
        <v>1</v>
      </c>
      <c r="AS188" s="4">
        <v>1</v>
      </c>
      <c r="AT188" s="4"/>
      <c r="AU188" s="4"/>
      <c r="AV188" s="4"/>
      <c r="AW188" s="63"/>
      <c r="AX188" s="63"/>
      <c r="AY188" s="63"/>
      <c r="AZ188" s="63"/>
      <c r="BA188" s="63"/>
    </row>
    <row r="189" spans="2:53" x14ac:dyDescent="0.3">
      <c r="B189" s="4">
        <v>23300145</v>
      </c>
      <c r="C189" s="4" t="str">
        <f t="shared" si="21"/>
        <v>145</v>
      </c>
      <c r="D189" s="44" t="str">
        <f t="shared" si="16"/>
        <v>Item_Name_23300145</v>
      </c>
      <c r="E189" s="5" t="s">
        <v>2588</v>
      </c>
      <c r="F189" s="44" t="str">
        <f t="shared" si="17"/>
        <v>Item_Desc_23300145</v>
      </c>
      <c r="G189" s="5" t="s">
        <v>2594</v>
      </c>
      <c r="H189" s="5">
        <v>3</v>
      </c>
      <c r="I189" s="5">
        <v>33</v>
      </c>
      <c r="J189" s="5">
        <v>0</v>
      </c>
      <c r="K189" s="5">
        <v>5</v>
      </c>
      <c r="L189" s="45">
        <f>_xlfn.XLOOKUP($I189, '#칼럼명세'!$F:$F, '#칼럼명세'!$J:$J)*IF(_xlfn.XLOOKUP($I189, '#칼럼명세'!$F:$F, '#칼럼명세'!$K:$K)="X", 1, _xlfn.XLOOKUP($K189, '#무게관련'!$N:$N, '#무게관련'!$O:$O))*100</f>
        <v>0</v>
      </c>
      <c r="M189" s="46" t="s">
        <v>336</v>
      </c>
      <c r="N189" s="46" t="s">
        <v>336</v>
      </c>
      <c r="O189" s="46" t="s">
        <v>336</v>
      </c>
      <c r="P189" s="46" t="s">
        <v>336</v>
      </c>
      <c r="Q189" s="5">
        <v>0</v>
      </c>
      <c r="R189" s="5">
        <v>0</v>
      </c>
      <c r="S189" s="5">
        <v>5042</v>
      </c>
      <c r="T189" s="5">
        <v>0</v>
      </c>
      <c r="U189" s="5">
        <v>5</v>
      </c>
      <c r="V189" s="5">
        <v>0</v>
      </c>
      <c r="W189" s="5">
        <v>0</v>
      </c>
      <c r="X189" s="66">
        <v>1000</v>
      </c>
      <c r="Y189" s="66">
        <v>10000</v>
      </c>
      <c r="Z189" s="5">
        <v>0</v>
      </c>
      <c r="AA189" s="5">
        <v>0</v>
      </c>
      <c r="AB189" s="5">
        <v>1</v>
      </c>
      <c r="AC189" s="5">
        <v>0</v>
      </c>
      <c r="AD189" s="5">
        <v>0</v>
      </c>
      <c r="AE189" s="5">
        <v>30100</v>
      </c>
      <c r="AF189" s="5">
        <v>8</v>
      </c>
      <c r="AG189" s="5">
        <v>0</v>
      </c>
      <c r="AH189" s="5" t="s">
        <v>2826</v>
      </c>
      <c r="AI189" s="5" t="s">
        <v>235</v>
      </c>
      <c r="AJ189" s="5" t="s">
        <v>983</v>
      </c>
      <c r="AK189" s="45">
        <f t="shared" si="18"/>
        <v>15</v>
      </c>
      <c r="AL189" s="47">
        <f>_xlfn.XLOOKUP(I189,'#칼럼명세'!F:F,'#칼럼명세'!I:I)</f>
        <v>1302</v>
      </c>
      <c r="AM189" s="44" t="str">
        <f t="shared" si="19"/>
        <v>Item_Name_23300145</v>
      </c>
      <c r="AN189" s="5" t="s">
        <v>2669</v>
      </c>
      <c r="AO189" s="44" t="str">
        <f t="shared" si="20"/>
        <v>Item_Desc_23300145</v>
      </c>
      <c r="AP189" s="5" t="s">
        <v>3124</v>
      </c>
      <c r="AQ189" s="44">
        <f>_xlfn.XLOOKUP(I189,표1[아이템 타입],표1[삭제여부])</f>
        <v>1</v>
      </c>
      <c r="AR189" s="63">
        <f>_xlfn.XLOOKUP(I189,'#칼럼명세'!F:F,'#칼럼명세'!H:H)</f>
        <v>1</v>
      </c>
      <c r="AS189" s="4">
        <v>1</v>
      </c>
      <c r="AT189" s="4"/>
      <c r="AU189" s="4"/>
      <c r="AV189" s="4"/>
      <c r="AW189" s="63"/>
      <c r="AX189" s="63"/>
      <c r="AY189" s="63"/>
      <c r="AZ189" s="63"/>
      <c r="BA189" s="63"/>
    </row>
    <row r="190" spans="2:53" x14ac:dyDescent="0.3">
      <c r="B190" s="4">
        <v>23300146</v>
      </c>
      <c r="C190" s="4" t="str">
        <f t="shared" si="21"/>
        <v>146</v>
      </c>
      <c r="D190" s="44" t="str">
        <f t="shared" si="16"/>
        <v>Item_Name_23300146</v>
      </c>
      <c r="E190" s="5" t="s">
        <v>2589</v>
      </c>
      <c r="F190" s="44" t="str">
        <f t="shared" si="17"/>
        <v>Item_Desc_23300146</v>
      </c>
      <c r="G190" s="5" t="s">
        <v>2594</v>
      </c>
      <c r="H190" s="5">
        <v>3</v>
      </c>
      <c r="I190" s="5">
        <v>33</v>
      </c>
      <c r="J190" s="5">
        <v>0</v>
      </c>
      <c r="K190" s="5">
        <v>5</v>
      </c>
      <c r="L190" s="45">
        <f>_xlfn.XLOOKUP($I190, '#칼럼명세'!$F:$F, '#칼럼명세'!$J:$J)*IF(_xlfn.XLOOKUP($I190, '#칼럼명세'!$F:$F, '#칼럼명세'!$K:$K)="X", 1, _xlfn.XLOOKUP($K190, '#무게관련'!$N:$N, '#무게관련'!$O:$O))*100</f>
        <v>0</v>
      </c>
      <c r="M190" s="46" t="s">
        <v>336</v>
      </c>
      <c r="N190" s="46" t="s">
        <v>336</v>
      </c>
      <c r="O190" s="46" t="s">
        <v>336</v>
      </c>
      <c r="P190" s="46" t="s">
        <v>336</v>
      </c>
      <c r="Q190" s="5">
        <v>0</v>
      </c>
      <c r="R190" s="5">
        <v>0</v>
      </c>
      <c r="S190" s="5">
        <v>5043</v>
      </c>
      <c r="T190" s="5">
        <v>0</v>
      </c>
      <c r="U190" s="5">
        <v>5</v>
      </c>
      <c r="V190" s="5">
        <v>0</v>
      </c>
      <c r="W190" s="5">
        <v>0</v>
      </c>
      <c r="X190" s="66">
        <v>1000</v>
      </c>
      <c r="Y190" s="66">
        <v>10000</v>
      </c>
      <c r="Z190" s="5">
        <v>0</v>
      </c>
      <c r="AA190" s="5">
        <v>0</v>
      </c>
      <c r="AB190" s="5">
        <v>1</v>
      </c>
      <c r="AC190" s="5">
        <v>0</v>
      </c>
      <c r="AD190" s="5">
        <v>0</v>
      </c>
      <c r="AE190" s="5">
        <v>30100</v>
      </c>
      <c r="AF190" s="5">
        <v>8</v>
      </c>
      <c r="AG190" s="5">
        <v>0</v>
      </c>
      <c r="AH190" s="5" t="s">
        <v>2827</v>
      </c>
      <c r="AI190" s="5" t="s">
        <v>235</v>
      </c>
      <c r="AJ190" s="5" t="s">
        <v>983</v>
      </c>
      <c r="AK190" s="45">
        <f t="shared" si="18"/>
        <v>15</v>
      </c>
      <c r="AL190" s="47">
        <f>_xlfn.XLOOKUP(I190,'#칼럼명세'!F:F,'#칼럼명세'!I:I)</f>
        <v>1302</v>
      </c>
      <c r="AM190" s="44" t="str">
        <f t="shared" si="19"/>
        <v>Item_Name_23300146</v>
      </c>
      <c r="AN190" s="5" t="s">
        <v>2902</v>
      </c>
      <c r="AO190" s="44" t="str">
        <f t="shared" si="20"/>
        <v>Item_Desc_23300146</v>
      </c>
      <c r="AP190" s="5" t="s">
        <v>3125</v>
      </c>
      <c r="AQ190" s="44">
        <f>_xlfn.XLOOKUP(I190,표1[아이템 타입],표1[삭제여부])</f>
        <v>1</v>
      </c>
      <c r="AR190" s="63">
        <f>_xlfn.XLOOKUP(I190,'#칼럼명세'!F:F,'#칼럼명세'!H:H)</f>
        <v>1</v>
      </c>
      <c r="AS190" s="4">
        <v>1</v>
      </c>
      <c r="AT190" s="4"/>
      <c r="AU190" s="4"/>
      <c r="AV190" s="4"/>
      <c r="AW190" s="63"/>
      <c r="AX190" s="63"/>
      <c r="AY190" s="63"/>
      <c r="AZ190" s="63"/>
      <c r="BA190" s="63"/>
    </row>
    <row r="191" spans="2:53" x14ac:dyDescent="0.3">
      <c r="B191" s="4">
        <v>23300147</v>
      </c>
      <c r="C191" s="4" t="str">
        <f t="shared" si="21"/>
        <v>147</v>
      </c>
      <c r="D191" s="44" t="str">
        <f t="shared" si="16"/>
        <v>Item_Name_23300147</v>
      </c>
      <c r="E191" s="5" t="s">
        <v>2590</v>
      </c>
      <c r="F191" s="44" t="str">
        <f t="shared" si="17"/>
        <v>Item_Desc_23300147</v>
      </c>
      <c r="G191" s="5" t="s">
        <v>2594</v>
      </c>
      <c r="H191" s="5">
        <v>3</v>
      </c>
      <c r="I191" s="5">
        <v>33</v>
      </c>
      <c r="J191" s="5">
        <v>0</v>
      </c>
      <c r="K191" s="5">
        <v>5</v>
      </c>
      <c r="L191" s="45">
        <f>_xlfn.XLOOKUP($I191, '#칼럼명세'!$F:$F, '#칼럼명세'!$J:$J)*IF(_xlfn.XLOOKUP($I191, '#칼럼명세'!$F:$F, '#칼럼명세'!$K:$K)="X", 1, _xlfn.XLOOKUP($K191, '#무게관련'!$N:$N, '#무게관련'!$O:$O))*100</f>
        <v>0</v>
      </c>
      <c r="M191" s="46" t="s">
        <v>336</v>
      </c>
      <c r="N191" s="46" t="s">
        <v>336</v>
      </c>
      <c r="O191" s="46" t="s">
        <v>336</v>
      </c>
      <c r="P191" s="46" t="s">
        <v>336</v>
      </c>
      <c r="Q191" s="5">
        <v>0</v>
      </c>
      <c r="R191" s="5">
        <v>0</v>
      </c>
      <c r="S191" s="5">
        <v>5030</v>
      </c>
      <c r="T191" s="5">
        <v>0</v>
      </c>
      <c r="U191" s="5">
        <v>5</v>
      </c>
      <c r="V191" s="5">
        <v>0</v>
      </c>
      <c r="W191" s="5">
        <v>0</v>
      </c>
      <c r="X191" s="66">
        <v>1000</v>
      </c>
      <c r="Y191" s="66">
        <v>10000</v>
      </c>
      <c r="Z191" s="5">
        <v>0</v>
      </c>
      <c r="AA191" s="5">
        <v>0</v>
      </c>
      <c r="AB191" s="5">
        <v>1</v>
      </c>
      <c r="AC191" s="5">
        <v>0</v>
      </c>
      <c r="AD191" s="5">
        <v>0</v>
      </c>
      <c r="AE191" s="5">
        <v>30100</v>
      </c>
      <c r="AF191" s="5">
        <v>8</v>
      </c>
      <c r="AG191" s="5">
        <v>0</v>
      </c>
      <c r="AH191" s="5" t="s">
        <v>2828</v>
      </c>
      <c r="AI191" s="5" t="s">
        <v>235</v>
      </c>
      <c r="AJ191" s="5" t="s">
        <v>983</v>
      </c>
      <c r="AK191" s="45">
        <f t="shared" si="18"/>
        <v>15</v>
      </c>
      <c r="AL191" s="47">
        <f>_xlfn.XLOOKUP(I191,'#칼럼명세'!F:F,'#칼럼명세'!I:I)</f>
        <v>1302</v>
      </c>
      <c r="AM191" s="44" t="str">
        <f t="shared" si="19"/>
        <v>Item_Name_23300147</v>
      </c>
      <c r="AN191" s="5" t="s">
        <v>2903</v>
      </c>
      <c r="AO191" s="44" t="str">
        <f t="shared" si="20"/>
        <v>Item_Desc_23300147</v>
      </c>
      <c r="AP191" s="5" t="s">
        <v>3126</v>
      </c>
      <c r="AQ191" s="44">
        <f>_xlfn.XLOOKUP(I191,표1[아이템 타입],표1[삭제여부])</f>
        <v>1</v>
      </c>
      <c r="AR191" s="63">
        <f>_xlfn.XLOOKUP(I191,'#칼럼명세'!F:F,'#칼럼명세'!H:H)</f>
        <v>1</v>
      </c>
      <c r="AS191" s="4">
        <v>1</v>
      </c>
      <c r="AT191" s="4"/>
      <c r="AU191" s="4"/>
      <c r="AV191" s="4"/>
      <c r="AW191" s="63"/>
      <c r="AX191" s="63"/>
      <c r="AY191" s="63"/>
      <c r="AZ191" s="63"/>
      <c r="BA191" s="63"/>
    </row>
    <row r="192" spans="2:53" x14ac:dyDescent="0.3">
      <c r="B192" s="4">
        <v>23300148</v>
      </c>
      <c r="C192" s="4" t="str">
        <f t="shared" si="21"/>
        <v>148</v>
      </c>
      <c r="D192" s="44" t="str">
        <f t="shared" si="16"/>
        <v>Item_Name_23300148</v>
      </c>
      <c r="E192" s="5" t="s">
        <v>2591</v>
      </c>
      <c r="F192" s="44" t="str">
        <f t="shared" si="17"/>
        <v>Item_Desc_23300148</v>
      </c>
      <c r="G192" s="5" t="s">
        <v>2594</v>
      </c>
      <c r="H192" s="5">
        <v>3</v>
      </c>
      <c r="I192" s="5">
        <v>33</v>
      </c>
      <c r="J192" s="5">
        <v>0</v>
      </c>
      <c r="K192" s="5">
        <v>5</v>
      </c>
      <c r="L192" s="45">
        <f>_xlfn.XLOOKUP($I192, '#칼럼명세'!$F:$F, '#칼럼명세'!$J:$J)*IF(_xlfn.XLOOKUP($I192, '#칼럼명세'!$F:$F, '#칼럼명세'!$K:$K)="X", 1, _xlfn.XLOOKUP($K192, '#무게관련'!$N:$N, '#무게관련'!$O:$O))*100</f>
        <v>0</v>
      </c>
      <c r="M192" s="46" t="s">
        <v>336</v>
      </c>
      <c r="N192" s="46" t="s">
        <v>336</v>
      </c>
      <c r="O192" s="46" t="s">
        <v>336</v>
      </c>
      <c r="P192" s="46" t="s">
        <v>336</v>
      </c>
      <c r="Q192" s="5">
        <v>0</v>
      </c>
      <c r="R192" s="5">
        <v>0</v>
      </c>
      <c r="S192" s="5">
        <v>5031</v>
      </c>
      <c r="T192" s="5">
        <v>0</v>
      </c>
      <c r="U192" s="5">
        <v>5</v>
      </c>
      <c r="V192" s="5">
        <v>0</v>
      </c>
      <c r="W192" s="5">
        <v>0</v>
      </c>
      <c r="X192" s="66">
        <v>1000</v>
      </c>
      <c r="Y192" s="66">
        <v>10000</v>
      </c>
      <c r="Z192" s="5">
        <v>0</v>
      </c>
      <c r="AA192" s="5">
        <v>0</v>
      </c>
      <c r="AB192" s="5">
        <v>1</v>
      </c>
      <c r="AC192" s="5">
        <v>0</v>
      </c>
      <c r="AD192" s="5">
        <v>0</v>
      </c>
      <c r="AE192" s="5">
        <v>30100</v>
      </c>
      <c r="AF192" s="5">
        <v>8</v>
      </c>
      <c r="AG192" s="5">
        <v>0</v>
      </c>
      <c r="AH192" s="5" t="s">
        <v>2829</v>
      </c>
      <c r="AI192" s="5" t="s">
        <v>235</v>
      </c>
      <c r="AJ192" s="5" t="s">
        <v>983</v>
      </c>
      <c r="AK192" s="45">
        <f t="shared" si="18"/>
        <v>15</v>
      </c>
      <c r="AL192" s="47">
        <f>_xlfn.XLOOKUP(I192,'#칼럼명세'!F:F,'#칼럼명세'!I:I)</f>
        <v>1302</v>
      </c>
      <c r="AM192" s="44" t="str">
        <f t="shared" si="19"/>
        <v>Item_Name_23300148</v>
      </c>
      <c r="AN192" s="5" t="s">
        <v>2904</v>
      </c>
      <c r="AO192" s="44" t="str">
        <f t="shared" si="20"/>
        <v>Item_Desc_23300148</v>
      </c>
      <c r="AP192" s="5" t="s">
        <v>3127</v>
      </c>
      <c r="AQ192" s="44">
        <f>_xlfn.XLOOKUP(I192,표1[아이템 타입],표1[삭제여부])</f>
        <v>1</v>
      </c>
      <c r="AR192" s="63">
        <f>_xlfn.XLOOKUP(I192,'#칼럼명세'!F:F,'#칼럼명세'!H:H)</f>
        <v>1</v>
      </c>
      <c r="AS192" s="4">
        <v>1</v>
      </c>
      <c r="AT192" s="4"/>
      <c r="AU192" s="4"/>
      <c r="AV192" s="4"/>
      <c r="AW192" s="63"/>
      <c r="AX192" s="63"/>
      <c r="AY192" s="63"/>
      <c r="AZ192" s="63"/>
      <c r="BA192" s="63"/>
    </row>
    <row r="193" spans="2:53" x14ac:dyDescent="0.3">
      <c r="B193" s="4">
        <v>23300149</v>
      </c>
      <c r="C193" s="4" t="str">
        <f t="shared" si="21"/>
        <v>149</v>
      </c>
      <c r="D193" s="44" t="str">
        <f t="shared" si="16"/>
        <v>Item_Name_23300149</v>
      </c>
      <c r="E193" s="5" t="s">
        <v>2592</v>
      </c>
      <c r="F193" s="44" t="str">
        <f t="shared" si="17"/>
        <v>Item_Desc_23300149</v>
      </c>
      <c r="G193" s="5" t="s">
        <v>2594</v>
      </c>
      <c r="H193" s="5">
        <v>3</v>
      </c>
      <c r="I193" s="5">
        <v>33</v>
      </c>
      <c r="J193" s="5">
        <v>0</v>
      </c>
      <c r="K193" s="5">
        <v>5</v>
      </c>
      <c r="L193" s="45">
        <f>_xlfn.XLOOKUP($I193, '#칼럼명세'!$F:$F, '#칼럼명세'!$J:$J)*IF(_xlfn.XLOOKUP($I193, '#칼럼명세'!$F:$F, '#칼럼명세'!$K:$K)="X", 1, _xlfn.XLOOKUP($K193, '#무게관련'!$N:$N, '#무게관련'!$O:$O))*100</f>
        <v>0</v>
      </c>
      <c r="M193" s="46" t="s">
        <v>336</v>
      </c>
      <c r="N193" s="46" t="s">
        <v>336</v>
      </c>
      <c r="O193" s="46" t="s">
        <v>336</v>
      </c>
      <c r="P193" s="46" t="s">
        <v>336</v>
      </c>
      <c r="Q193" s="5">
        <v>0</v>
      </c>
      <c r="R193" s="5">
        <v>0</v>
      </c>
      <c r="S193" s="5">
        <v>1507</v>
      </c>
      <c r="T193" s="5">
        <v>0</v>
      </c>
      <c r="U193" s="5">
        <v>300</v>
      </c>
      <c r="V193" s="5">
        <v>0</v>
      </c>
      <c r="W193" s="5">
        <v>0</v>
      </c>
      <c r="X193" s="66">
        <v>1000</v>
      </c>
      <c r="Y193" s="66">
        <v>10000</v>
      </c>
      <c r="Z193" s="5">
        <v>0</v>
      </c>
      <c r="AA193" s="5">
        <v>0</v>
      </c>
      <c r="AB193" s="5">
        <v>1</v>
      </c>
      <c r="AC193" s="5">
        <v>0</v>
      </c>
      <c r="AD193" s="5">
        <v>0</v>
      </c>
      <c r="AE193" s="5">
        <v>30100</v>
      </c>
      <c r="AF193" s="5">
        <v>8</v>
      </c>
      <c r="AG193" s="5">
        <v>0</v>
      </c>
      <c r="AH193" s="5" t="s">
        <v>2830</v>
      </c>
      <c r="AI193" s="5" t="s">
        <v>235</v>
      </c>
      <c r="AJ193" s="5" t="s">
        <v>983</v>
      </c>
      <c r="AK193" s="45">
        <f t="shared" si="18"/>
        <v>15</v>
      </c>
      <c r="AL193" s="47">
        <f>_xlfn.XLOOKUP(I193,'#칼럼명세'!F:F,'#칼럼명세'!I:I)</f>
        <v>1302</v>
      </c>
      <c r="AM193" s="44" t="str">
        <f t="shared" si="19"/>
        <v>Item_Name_23300149</v>
      </c>
      <c r="AN193" s="5" t="s">
        <v>2905</v>
      </c>
      <c r="AO193" s="44" t="str">
        <f t="shared" si="20"/>
        <v>Item_Desc_23300149</v>
      </c>
      <c r="AP193" s="5" t="s">
        <v>3144</v>
      </c>
      <c r="AQ193" s="44">
        <f>_xlfn.XLOOKUP(I193,표1[아이템 타입],표1[삭제여부])</f>
        <v>1</v>
      </c>
      <c r="AR193" s="63">
        <f>_xlfn.XLOOKUP(I193,'#칼럼명세'!F:F,'#칼럼명세'!H:H)</f>
        <v>1</v>
      </c>
      <c r="AS193" s="4">
        <v>1</v>
      </c>
      <c r="AT193" s="4"/>
      <c r="AU193" s="4"/>
      <c r="AV193" s="4"/>
      <c r="AW193" s="63"/>
      <c r="AX193" s="63"/>
      <c r="AY193" s="63"/>
      <c r="AZ193" s="63"/>
      <c r="BA193" s="63"/>
    </row>
    <row r="194" spans="2:53" x14ac:dyDescent="0.3">
      <c r="B194" s="4">
        <v>23300150</v>
      </c>
      <c r="C194" s="4" t="str">
        <f t="shared" si="21"/>
        <v>150</v>
      </c>
      <c r="D194" s="44" t="str">
        <f t="shared" si="16"/>
        <v>Item_Name_23300150</v>
      </c>
      <c r="E194" s="5" t="s">
        <v>2593</v>
      </c>
      <c r="F194" s="44" t="str">
        <f t="shared" si="17"/>
        <v>Item_Desc_23300150</v>
      </c>
      <c r="G194" s="5" t="s">
        <v>2594</v>
      </c>
      <c r="H194" s="5">
        <v>3</v>
      </c>
      <c r="I194" s="5">
        <v>33</v>
      </c>
      <c r="J194" s="5">
        <v>0</v>
      </c>
      <c r="K194" s="5">
        <v>5</v>
      </c>
      <c r="L194" s="45">
        <f>_xlfn.XLOOKUP($I194, '#칼럼명세'!$F:$F, '#칼럼명세'!$J:$J)*IF(_xlfn.XLOOKUP($I194, '#칼럼명세'!$F:$F, '#칼럼명세'!$K:$K)="X", 1, _xlfn.XLOOKUP($K194, '#무게관련'!$N:$N, '#무게관련'!$O:$O))*100</f>
        <v>0</v>
      </c>
      <c r="M194" s="46" t="s">
        <v>336</v>
      </c>
      <c r="N194" s="46" t="s">
        <v>336</v>
      </c>
      <c r="O194" s="46" t="s">
        <v>336</v>
      </c>
      <c r="P194" s="46" t="s">
        <v>336</v>
      </c>
      <c r="Q194" s="5">
        <v>0</v>
      </c>
      <c r="R194" s="5">
        <v>0</v>
      </c>
      <c r="S194" s="5">
        <v>1505</v>
      </c>
      <c r="T194" s="5">
        <v>0</v>
      </c>
      <c r="U194" s="5">
        <v>300</v>
      </c>
      <c r="V194" s="5">
        <v>0</v>
      </c>
      <c r="W194" s="5">
        <v>0</v>
      </c>
      <c r="X194" s="66">
        <v>1000</v>
      </c>
      <c r="Y194" s="66">
        <v>10000</v>
      </c>
      <c r="Z194" s="5">
        <v>0</v>
      </c>
      <c r="AA194" s="5">
        <v>0</v>
      </c>
      <c r="AB194" s="5">
        <v>1</v>
      </c>
      <c r="AC194" s="5">
        <v>0</v>
      </c>
      <c r="AD194" s="5">
        <v>0</v>
      </c>
      <c r="AE194" s="5">
        <v>30100</v>
      </c>
      <c r="AF194" s="5">
        <v>8</v>
      </c>
      <c r="AG194" s="5">
        <v>0</v>
      </c>
      <c r="AH194" s="5" t="s">
        <v>2831</v>
      </c>
      <c r="AI194" s="5" t="s">
        <v>235</v>
      </c>
      <c r="AJ194" s="5" t="s">
        <v>983</v>
      </c>
      <c r="AK194" s="45">
        <f t="shared" si="18"/>
        <v>15</v>
      </c>
      <c r="AL194" s="47">
        <f>_xlfn.XLOOKUP(I194,'#칼럼명세'!F:F,'#칼럼명세'!I:I)</f>
        <v>1302</v>
      </c>
      <c r="AM194" s="44" t="str">
        <f t="shared" si="19"/>
        <v>Item_Name_23300150</v>
      </c>
      <c r="AN194" s="5" t="s">
        <v>2906</v>
      </c>
      <c r="AO194" s="44" t="str">
        <f t="shared" si="20"/>
        <v>Item_Desc_23300150</v>
      </c>
      <c r="AP194" s="5" t="s">
        <v>3145</v>
      </c>
      <c r="AQ194" s="44">
        <f>_xlfn.XLOOKUP(I194,표1[아이템 타입],표1[삭제여부])</f>
        <v>1</v>
      </c>
      <c r="AR194" s="63">
        <f>_xlfn.XLOOKUP(I194,'#칼럼명세'!F:F,'#칼럼명세'!H:H)</f>
        <v>1</v>
      </c>
      <c r="AS194" s="4">
        <v>1</v>
      </c>
      <c r="AT194" s="4"/>
      <c r="AU194" s="4"/>
      <c r="AV194" s="4"/>
      <c r="AW194" s="63"/>
      <c r="AX194" s="63"/>
      <c r="AY194" s="63"/>
      <c r="AZ194" s="63"/>
      <c r="BA194" s="63"/>
    </row>
    <row r="195" spans="2:53" x14ac:dyDescent="0.3">
      <c r="B195" s="4">
        <v>23400001</v>
      </c>
      <c r="C195" s="4" t="str">
        <f t="shared" ref="C195:C247" si="22">RIGHT(B195,3)</f>
        <v>001</v>
      </c>
      <c r="D195" s="44" t="str">
        <f t="shared" ref="D195:D246" si="23">"Item_Name_"&amp;B195</f>
        <v>Item_Name_23400001</v>
      </c>
      <c r="E195" s="5" t="s">
        <v>165</v>
      </c>
      <c r="F195" s="44" t="str">
        <f t="shared" ref="F195:F246" si="24">"Item_Desc_"&amp;B195</f>
        <v>Item_Desc_23400001</v>
      </c>
      <c r="G195" s="5" t="s">
        <v>522</v>
      </c>
      <c r="H195" s="5">
        <v>3</v>
      </c>
      <c r="I195" s="5">
        <v>34</v>
      </c>
      <c r="J195" s="5">
        <v>0</v>
      </c>
      <c r="K195" s="5">
        <v>1</v>
      </c>
      <c r="L195" s="45">
        <f>_xlfn.XLOOKUP($I195, '#칼럼명세'!$F:$F, '#칼럼명세'!$J:$J)*IF(_xlfn.XLOOKUP($I195, '#칼럼명세'!$F:$F, '#칼럼명세'!$K:$K)="X", 1, _xlfn.XLOOKUP($K195, '#무게관련'!$N:$N, '#무게관련'!$O:$O))*100</f>
        <v>1</v>
      </c>
      <c r="M195" s="46" t="s">
        <v>336</v>
      </c>
      <c r="N195" s="46" t="s">
        <v>336</v>
      </c>
      <c r="O195" s="46" t="s">
        <v>336</v>
      </c>
      <c r="P195" s="46" t="s">
        <v>336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66">
        <v>1000</v>
      </c>
      <c r="Y195" s="66">
        <v>1000</v>
      </c>
      <c r="Z195" s="5">
        <v>1</v>
      </c>
      <c r="AA195" s="5">
        <v>10</v>
      </c>
      <c r="AB195" s="5">
        <v>1</v>
      </c>
      <c r="AC195" s="5">
        <v>0</v>
      </c>
      <c r="AD195" s="5">
        <v>0</v>
      </c>
      <c r="AE195" s="5">
        <v>30200</v>
      </c>
      <c r="AF195" s="5">
        <v>10</v>
      </c>
      <c r="AG195" s="5">
        <v>0</v>
      </c>
      <c r="AH195" s="5" t="s">
        <v>163</v>
      </c>
      <c r="AI195" s="5" t="s">
        <v>235</v>
      </c>
      <c r="AJ195" s="5" t="s">
        <v>983</v>
      </c>
      <c r="AK195" s="45">
        <f t="shared" si="18"/>
        <v>15</v>
      </c>
      <c r="AL195" s="47">
        <f>_xlfn.XLOOKUP(I195,'#칼럼명세'!F:F,'#칼럼명세'!I:I)</f>
        <v>10000</v>
      </c>
      <c r="AM195" s="44" t="str">
        <f t="shared" si="19"/>
        <v>Item_Name_23400001</v>
      </c>
      <c r="AN195" s="5" t="s">
        <v>165</v>
      </c>
      <c r="AO195" s="44" t="str">
        <f t="shared" si="20"/>
        <v>Item_Desc_23400001</v>
      </c>
      <c r="AP195" s="5" t="s">
        <v>646</v>
      </c>
      <c r="AQ195" s="44">
        <f>_xlfn.XLOOKUP(I195,표1[아이템 타입],표1[삭제여부])</f>
        <v>1</v>
      </c>
      <c r="AR195" s="63">
        <f>_xlfn.XLOOKUP(I195,'#칼럼명세'!F:F,'#칼럼명세'!H:H)</f>
        <v>1</v>
      </c>
      <c r="AS195" s="4">
        <v>1</v>
      </c>
      <c r="AT195" s="4"/>
      <c r="AU195" s="4"/>
      <c r="AV195" s="4"/>
      <c r="AW195" s="63" t="str">
        <f>_xlfn.XLOOKUP(I195,표1[아이템 타입],표1[타입 이름])</f>
        <v>재료 - 판매 및 거래 가능</v>
      </c>
      <c r="AX195" s="63" t="str">
        <f t="shared" ref="AX195:AX258" si="25">IF(Z195=0,"불가","가능")</f>
        <v>가능</v>
      </c>
      <c r="AY195" s="63" t="str">
        <f t="shared" ref="AY195:AY258" si="26">IF(AB195=0,"불가","가능")</f>
        <v>가능</v>
      </c>
      <c r="AZ195" s="63" t="str">
        <f t="shared" ref="AZ195:AZ241" si="27">IF(AR195=0,"불가","가능")</f>
        <v>가능</v>
      </c>
      <c r="BA195" s="63" t="str">
        <f t="shared" ref="BA195:BA241" si="28">IF(AS195=0,"불가","가능")</f>
        <v>가능</v>
      </c>
    </row>
    <row r="196" spans="2:53" x14ac:dyDescent="0.3">
      <c r="B196" s="4">
        <v>23400002</v>
      </c>
      <c r="C196" s="4" t="str">
        <f t="shared" si="22"/>
        <v>002</v>
      </c>
      <c r="D196" s="44" t="str">
        <f t="shared" si="23"/>
        <v>Item_Name_23400002</v>
      </c>
      <c r="E196" s="5" t="s">
        <v>166</v>
      </c>
      <c r="F196" s="44" t="str">
        <f t="shared" si="24"/>
        <v>Item_Desc_23400002</v>
      </c>
      <c r="G196" s="5" t="s">
        <v>522</v>
      </c>
      <c r="H196" s="5">
        <v>3</v>
      </c>
      <c r="I196" s="5">
        <v>34</v>
      </c>
      <c r="J196" s="5">
        <v>0</v>
      </c>
      <c r="K196" s="5">
        <v>1</v>
      </c>
      <c r="L196" s="45">
        <f>_xlfn.XLOOKUP($I196, '#칼럼명세'!$F:$F, '#칼럼명세'!$J:$J)*IF(_xlfn.XLOOKUP($I196, '#칼럼명세'!$F:$F, '#칼럼명세'!$K:$K)="X", 1, _xlfn.XLOOKUP($K196, '#무게관련'!$N:$N, '#무게관련'!$O:$O))*100</f>
        <v>1</v>
      </c>
      <c r="M196" s="46" t="s">
        <v>336</v>
      </c>
      <c r="N196" s="46" t="s">
        <v>336</v>
      </c>
      <c r="O196" s="46" t="s">
        <v>336</v>
      </c>
      <c r="P196" s="46" t="s">
        <v>336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66">
        <v>1000</v>
      </c>
      <c r="Y196" s="66">
        <v>1000</v>
      </c>
      <c r="Z196" s="5">
        <v>1</v>
      </c>
      <c r="AA196" s="5">
        <v>10</v>
      </c>
      <c r="AB196" s="5">
        <v>1</v>
      </c>
      <c r="AC196" s="5">
        <v>0</v>
      </c>
      <c r="AD196" s="5">
        <v>0</v>
      </c>
      <c r="AE196" s="5">
        <v>30200</v>
      </c>
      <c r="AF196" s="5">
        <v>10</v>
      </c>
      <c r="AG196" s="5">
        <v>0</v>
      </c>
      <c r="AH196" s="5" t="s">
        <v>164</v>
      </c>
      <c r="AI196" s="5" t="s">
        <v>235</v>
      </c>
      <c r="AJ196" s="5" t="s">
        <v>983</v>
      </c>
      <c r="AK196" s="45">
        <f t="shared" si="18"/>
        <v>15</v>
      </c>
      <c r="AL196" s="47">
        <f>_xlfn.XLOOKUP(I196,'#칼럼명세'!F:F,'#칼럼명세'!I:I)</f>
        <v>10000</v>
      </c>
      <c r="AM196" s="44" t="str">
        <f t="shared" si="19"/>
        <v>Item_Name_23400002</v>
      </c>
      <c r="AN196" s="5" t="s">
        <v>166</v>
      </c>
      <c r="AO196" s="44" t="str">
        <f t="shared" si="20"/>
        <v>Item_Desc_23400002</v>
      </c>
      <c r="AP196" s="5" t="s">
        <v>646</v>
      </c>
      <c r="AQ196" s="44">
        <f>_xlfn.XLOOKUP(I196,표1[아이템 타입],표1[삭제여부])</f>
        <v>1</v>
      </c>
      <c r="AR196" s="63">
        <f>_xlfn.XLOOKUP(I196,'#칼럼명세'!F:F,'#칼럼명세'!H:H)</f>
        <v>1</v>
      </c>
      <c r="AS196" s="4">
        <v>1</v>
      </c>
      <c r="AT196" s="4"/>
      <c r="AU196" s="4"/>
      <c r="AV196" s="4"/>
      <c r="AW196" s="63" t="str">
        <f>_xlfn.XLOOKUP(I196,표1[아이템 타입],표1[타입 이름])</f>
        <v>재료 - 판매 및 거래 가능</v>
      </c>
      <c r="AX196" s="63" t="str">
        <f t="shared" si="25"/>
        <v>가능</v>
      </c>
      <c r="AY196" s="63" t="str">
        <f t="shared" si="26"/>
        <v>가능</v>
      </c>
      <c r="AZ196" s="63" t="str">
        <f t="shared" si="27"/>
        <v>가능</v>
      </c>
      <c r="BA196" s="63" t="str">
        <f t="shared" si="28"/>
        <v>가능</v>
      </c>
    </row>
    <row r="197" spans="2:53" x14ac:dyDescent="0.3">
      <c r="B197" s="4">
        <v>23400003</v>
      </c>
      <c r="C197" s="4" t="str">
        <f t="shared" si="22"/>
        <v>003</v>
      </c>
      <c r="D197" s="44" t="str">
        <f t="shared" si="23"/>
        <v>Item_Name_23400003</v>
      </c>
      <c r="E197" s="5" t="s">
        <v>167</v>
      </c>
      <c r="F197" s="44" t="str">
        <f t="shared" si="24"/>
        <v>Item_Desc_23400003</v>
      </c>
      <c r="G197" s="5" t="s">
        <v>522</v>
      </c>
      <c r="H197" s="5">
        <v>3</v>
      </c>
      <c r="I197" s="5">
        <v>34</v>
      </c>
      <c r="J197" s="5">
        <v>0</v>
      </c>
      <c r="K197" s="5">
        <v>1</v>
      </c>
      <c r="L197" s="45">
        <f>_xlfn.XLOOKUP($I197, '#칼럼명세'!$F:$F, '#칼럼명세'!$J:$J)*IF(_xlfn.XLOOKUP($I197, '#칼럼명세'!$F:$F, '#칼럼명세'!$K:$K)="X", 1, _xlfn.XLOOKUP($K197, '#무게관련'!$N:$N, '#무게관련'!$O:$O))*100</f>
        <v>1</v>
      </c>
      <c r="M197" s="46" t="s">
        <v>336</v>
      </c>
      <c r="N197" s="46" t="s">
        <v>336</v>
      </c>
      <c r="O197" s="46" t="s">
        <v>336</v>
      </c>
      <c r="P197" s="46" t="s">
        <v>336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66">
        <v>1000</v>
      </c>
      <c r="Y197" s="66">
        <v>1000</v>
      </c>
      <c r="Z197" s="5">
        <v>1</v>
      </c>
      <c r="AA197" s="5">
        <v>10</v>
      </c>
      <c r="AB197" s="5">
        <v>1</v>
      </c>
      <c r="AC197" s="5">
        <v>0</v>
      </c>
      <c r="AD197" s="5">
        <v>0</v>
      </c>
      <c r="AE197" s="5">
        <v>30200</v>
      </c>
      <c r="AF197" s="5">
        <v>10</v>
      </c>
      <c r="AG197" s="5">
        <v>0</v>
      </c>
      <c r="AH197" s="5" t="s">
        <v>562</v>
      </c>
      <c r="AI197" s="5" t="s">
        <v>235</v>
      </c>
      <c r="AJ197" s="5" t="s">
        <v>983</v>
      </c>
      <c r="AK197" s="45">
        <f t="shared" ref="AK197:AK260" si="29">IF($M197="X", 0, M$3)+IF($N197="X", 0, N$3)+IF($O197="X", 0, O$3)+IF($P197="X", 0, P$3)</f>
        <v>15</v>
      </c>
      <c r="AL197" s="47">
        <f>_xlfn.XLOOKUP(I197,'#칼럼명세'!F:F,'#칼럼명세'!I:I)</f>
        <v>10000</v>
      </c>
      <c r="AM197" s="44" t="str">
        <f t="shared" ref="AM197:AM260" si="30">"Item_Name_"&amp;B197</f>
        <v>Item_Name_23400003</v>
      </c>
      <c r="AN197" s="5" t="s">
        <v>167</v>
      </c>
      <c r="AO197" s="44" t="str">
        <f t="shared" ref="AO197:AO260" si="31">"Item_Desc_"&amp;B197</f>
        <v>Item_Desc_23400003</v>
      </c>
      <c r="AP197" s="5" t="s">
        <v>647</v>
      </c>
      <c r="AQ197" s="44">
        <f>_xlfn.XLOOKUP(I197,표1[아이템 타입],표1[삭제여부])</f>
        <v>1</v>
      </c>
      <c r="AR197" s="63">
        <f>_xlfn.XLOOKUP(I197,'#칼럼명세'!F:F,'#칼럼명세'!H:H)</f>
        <v>1</v>
      </c>
      <c r="AS197" s="4">
        <v>1</v>
      </c>
      <c r="AT197" s="4"/>
      <c r="AU197" s="4"/>
      <c r="AV197" s="4"/>
      <c r="AW197" s="63" t="str">
        <f>_xlfn.XLOOKUP(I197,표1[아이템 타입],표1[타입 이름])</f>
        <v>재료 - 판매 및 거래 가능</v>
      </c>
      <c r="AX197" s="63" t="str">
        <f t="shared" si="25"/>
        <v>가능</v>
      </c>
      <c r="AY197" s="63" t="str">
        <f t="shared" si="26"/>
        <v>가능</v>
      </c>
      <c r="AZ197" s="63" t="str">
        <f t="shared" si="27"/>
        <v>가능</v>
      </c>
      <c r="BA197" s="63" t="str">
        <f t="shared" si="28"/>
        <v>가능</v>
      </c>
    </row>
    <row r="198" spans="2:53" x14ac:dyDescent="0.3">
      <c r="B198" s="4">
        <v>23400004</v>
      </c>
      <c r="C198" s="4" t="str">
        <f t="shared" si="22"/>
        <v>004</v>
      </c>
      <c r="D198" s="44" t="str">
        <f t="shared" si="23"/>
        <v>Item_Name_23400004</v>
      </c>
      <c r="E198" s="5" t="s">
        <v>168</v>
      </c>
      <c r="F198" s="44" t="str">
        <f t="shared" si="24"/>
        <v>Item_Desc_23400004</v>
      </c>
      <c r="G198" s="5" t="s">
        <v>522</v>
      </c>
      <c r="H198" s="5">
        <v>3</v>
      </c>
      <c r="I198" s="5">
        <v>34</v>
      </c>
      <c r="J198" s="5">
        <v>0</v>
      </c>
      <c r="K198" s="5">
        <v>1</v>
      </c>
      <c r="L198" s="45">
        <f>_xlfn.XLOOKUP($I198, '#칼럼명세'!$F:$F, '#칼럼명세'!$J:$J)*IF(_xlfn.XLOOKUP($I198, '#칼럼명세'!$F:$F, '#칼럼명세'!$K:$K)="X", 1, _xlfn.XLOOKUP($K198, '#무게관련'!$N:$N, '#무게관련'!$O:$O))*100</f>
        <v>1</v>
      </c>
      <c r="M198" s="46" t="s">
        <v>336</v>
      </c>
      <c r="N198" s="46" t="s">
        <v>336</v>
      </c>
      <c r="O198" s="46" t="s">
        <v>336</v>
      </c>
      <c r="P198" s="46" t="s">
        <v>336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66">
        <v>1000</v>
      </c>
      <c r="Y198" s="66">
        <v>1000</v>
      </c>
      <c r="Z198" s="5">
        <v>1</v>
      </c>
      <c r="AA198" s="5">
        <v>10</v>
      </c>
      <c r="AB198" s="5">
        <v>1</v>
      </c>
      <c r="AC198" s="5">
        <v>0</v>
      </c>
      <c r="AD198" s="5">
        <v>0</v>
      </c>
      <c r="AE198" s="5">
        <v>30200</v>
      </c>
      <c r="AF198" s="5">
        <v>10</v>
      </c>
      <c r="AG198" s="5">
        <v>0</v>
      </c>
      <c r="AH198" s="5" t="s">
        <v>162</v>
      </c>
      <c r="AI198" s="5" t="s">
        <v>235</v>
      </c>
      <c r="AJ198" s="5" t="s">
        <v>983</v>
      </c>
      <c r="AK198" s="45">
        <f t="shared" si="29"/>
        <v>15</v>
      </c>
      <c r="AL198" s="47">
        <f>_xlfn.XLOOKUP(I198,'#칼럼명세'!F:F,'#칼럼명세'!I:I)</f>
        <v>10000</v>
      </c>
      <c r="AM198" s="44" t="str">
        <f t="shared" si="30"/>
        <v>Item_Name_23400004</v>
      </c>
      <c r="AN198" s="5" t="s">
        <v>168</v>
      </c>
      <c r="AO198" s="44" t="str">
        <f t="shared" si="31"/>
        <v>Item_Desc_23400004</v>
      </c>
      <c r="AP198" s="5" t="s">
        <v>646</v>
      </c>
      <c r="AQ198" s="44">
        <f>_xlfn.XLOOKUP(I198,표1[아이템 타입],표1[삭제여부])</f>
        <v>1</v>
      </c>
      <c r="AR198" s="63">
        <f>_xlfn.XLOOKUP(I198,'#칼럼명세'!F:F,'#칼럼명세'!H:H)</f>
        <v>1</v>
      </c>
      <c r="AS198" s="4">
        <v>1</v>
      </c>
      <c r="AT198" s="4"/>
      <c r="AU198" s="4"/>
      <c r="AV198" s="4"/>
      <c r="AW198" s="63" t="str">
        <f>_xlfn.XLOOKUP(I198,표1[아이템 타입],표1[타입 이름])</f>
        <v>재료 - 판매 및 거래 가능</v>
      </c>
      <c r="AX198" s="63" t="str">
        <f t="shared" si="25"/>
        <v>가능</v>
      </c>
      <c r="AY198" s="63" t="str">
        <f t="shared" si="26"/>
        <v>가능</v>
      </c>
      <c r="AZ198" s="63" t="str">
        <f t="shared" si="27"/>
        <v>가능</v>
      </c>
      <c r="BA198" s="63" t="str">
        <f t="shared" si="28"/>
        <v>가능</v>
      </c>
    </row>
    <row r="199" spans="2:53" x14ac:dyDescent="0.3">
      <c r="B199" s="4">
        <v>23400005</v>
      </c>
      <c r="C199" s="4" t="str">
        <f t="shared" si="22"/>
        <v>005</v>
      </c>
      <c r="D199" s="44" t="str">
        <f t="shared" si="23"/>
        <v>Item_Name_23400005</v>
      </c>
      <c r="E199" s="5" t="s">
        <v>169</v>
      </c>
      <c r="F199" s="44" t="str">
        <f t="shared" si="24"/>
        <v>Item_Desc_23400005</v>
      </c>
      <c r="G199" s="5" t="s">
        <v>523</v>
      </c>
      <c r="H199" s="5">
        <v>3</v>
      </c>
      <c r="I199" s="5">
        <v>34</v>
      </c>
      <c r="J199" s="5">
        <v>0</v>
      </c>
      <c r="K199" s="5">
        <v>2</v>
      </c>
      <c r="L199" s="45">
        <f>_xlfn.XLOOKUP($I199, '#칼럼명세'!$F:$F, '#칼럼명세'!$J:$J)*IF(_xlfn.XLOOKUP($I199, '#칼럼명세'!$F:$F, '#칼럼명세'!$K:$K)="X", 1, _xlfn.XLOOKUP($K199, '#무게관련'!$N:$N, '#무게관련'!$O:$O))*100</f>
        <v>1</v>
      </c>
      <c r="M199" s="46" t="s">
        <v>336</v>
      </c>
      <c r="N199" s="46" t="s">
        <v>336</v>
      </c>
      <c r="O199" s="46" t="s">
        <v>336</v>
      </c>
      <c r="P199" s="46" t="s">
        <v>336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66">
        <v>1000</v>
      </c>
      <c r="Y199" s="66">
        <v>1000</v>
      </c>
      <c r="Z199" s="5">
        <v>1</v>
      </c>
      <c r="AA199" s="5">
        <v>10</v>
      </c>
      <c r="AB199" s="5">
        <v>1</v>
      </c>
      <c r="AC199" s="5">
        <v>0</v>
      </c>
      <c r="AD199" s="5">
        <v>0</v>
      </c>
      <c r="AE199" s="5">
        <v>30200</v>
      </c>
      <c r="AF199" s="5">
        <v>10</v>
      </c>
      <c r="AG199" s="5">
        <v>0</v>
      </c>
      <c r="AH199" s="5" t="s">
        <v>163</v>
      </c>
      <c r="AI199" s="5" t="s">
        <v>235</v>
      </c>
      <c r="AJ199" s="5" t="s">
        <v>983</v>
      </c>
      <c r="AK199" s="45">
        <f t="shared" si="29"/>
        <v>15</v>
      </c>
      <c r="AL199" s="47">
        <f>_xlfn.XLOOKUP(I199,'#칼럼명세'!F:F,'#칼럼명세'!I:I)</f>
        <v>10000</v>
      </c>
      <c r="AM199" s="44" t="str">
        <f t="shared" si="30"/>
        <v>Item_Name_23400005</v>
      </c>
      <c r="AN199" s="5" t="s">
        <v>626</v>
      </c>
      <c r="AO199" s="44" t="str">
        <f t="shared" si="31"/>
        <v>Item_Desc_23400005</v>
      </c>
      <c r="AP199" s="5" t="s">
        <v>648</v>
      </c>
      <c r="AQ199" s="44">
        <f>_xlfn.XLOOKUP(I199,표1[아이템 타입],표1[삭제여부])</f>
        <v>1</v>
      </c>
      <c r="AR199" s="63">
        <f>_xlfn.XLOOKUP(I199,'#칼럼명세'!F:F,'#칼럼명세'!H:H)</f>
        <v>1</v>
      </c>
      <c r="AS199" s="4">
        <v>1</v>
      </c>
      <c r="AT199" s="4"/>
      <c r="AU199" s="4"/>
      <c r="AV199" s="4"/>
      <c r="AW199" s="63" t="str">
        <f>_xlfn.XLOOKUP(I199,표1[아이템 타입],표1[타입 이름])</f>
        <v>재료 - 판매 및 거래 가능</v>
      </c>
      <c r="AX199" s="63" t="str">
        <f t="shared" si="25"/>
        <v>가능</v>
      </c>
      <c r="AY199" s="63" t="str">
        <f t="shared" si="26"/>
        <v>가능</v>
      </c>
      <c r="AZ199" s="63" t="str">
        <f t="shared" si="27"/>
        <v>가능</v>
      </c>
      <c r="BA199" s="63" t="str">
        <f t="shared" si="28"/>
        <v>가능</v>
      </c>
    </row>
    <row r="200" spans="2:53" x14ac:dyDescent="0.3">
      <c r="B200" s="4">
        <v>23400006</v>
      </c>
      <c r="C200" s="4" t="str">
        <f t="shared" si="22"/>
        <v>006</v>
      </c>
      <c r="D200" s="44" t="str">
        <f t="shared" si="23"/>
        <v>Item_Name_23400006</v>
      </c>
      <c r="E200" s="5" t="s">
        <v>170</v>
      </c>
      <c r="F200" s="44" t="str">
        <f t="shared" si="24"/>
        <v>Item_Desc_23400006</v>
      </c>
      <c r="G200" s="5" t="s">
        <v>523</v>
      </c>
      <c r="H200" s="5">
        <v>3</v>
      </c>
      <c r="I200" s="5">
        <v>34</v>
      </c>
      <c r="J200" s="5">
        <v>0</v>
      </c>
      <c r="K200" s="5">
        <v>2</v>
      </c>
      <c r="L200" s="45">
        <f>_xlfn.XLOOKUP($I200, '#칼럼명세'!$F:$F, '#칼럼명세'!$J:$J)*IF(_xlfn.XLOOKUP($I200, '#칼럼명세'!$F:$F, '#칼럼명세'!$K:$K)="X", 1, _xlfn.XLOOKUP($K200, '#무게관련'!$N:$N, '#무게관련'!$O:$O))*100</f>
        <v>1</v>
      </c>
      <c r="M200" s="46" t="s">
        <v>336</v>
      </c>
      <c r="N200" s="46" t="s">
        <v>336</v>
      </c>
      <c r="O200" s="46" t="s">
        <v>336</v>
      </c>
      <c r="P200" s="46" t="s">
        <v>336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66">
        <v>1000</v>
      </c>
      <c r="Y200" s="66">
        <v>1000</v>
      </c>
      <c r="Z200" s="5">
        <v>1</v>
      </c>
      <c r="AA200" s="5">
        <v>10</v>
      </c>
      <c r="AB200" s="5">
        <v>1</v>
      </c>
      <c r="AC200" s="5">
        <v>0</v>
      </c>
      <c r="AD200" s="5">
        <v>0</v>
      </c>
      <c r="AE200" s="5">
        <v>30200</v>
      </c>
      <c r="AF200" s="5">
        <v>10</v>
      </c>
      <c r="AG200" s="5">
        <v>0</v>
      </c>
      <c r="AH200" s="5" t="s">
        <v>164</v>
      </c>
      <c r="AI200" s="5" t="s">
        <v>235</v>
      </c>
      <c r="AJ200" s="5" t="s">
        <v>983</v>
      </c>
      <c r="AK200" s="45">
        <f t="shared" si="29"/>
        <v>15</v>
      </c>
      <c r="AL200" s="47">
        <f>_xlfn.XLOOKUP(I200,'#칼럼명세'!F:F,'#칼럼명세'!I:I)</f>
        <v>10000</v>
      </c>
      <c r="AM200" s="44" t="str">
        <f t="shared" si="30"/>
        <v>Item_Name_23400006</v>
      </c>
      <c r="AN200" s="5" t="s">
        <v>627</v>
      </c>
      <c r="AO200" s="44" t="str">
        <f t="shared" si="31"/>
        <v>Item_Desc_23400006</v>
      </c>
      <c r="AP200" s="5" t="s">
        <v>648</v>
      </c>
      <c r="AQ200" s="44">
        <f>_xlfn.XLOOKUP(I200,표1[아이템 타입],표1[삭제여부])</f>
        <v>1</v>
      </c>
      <c r="AR200" s="63">
        <f>_xlfn.XLOOKUP(I200,'#칼럼명세'!F:F,'#칼럼명세'!H:H)</f>
        <v>1</v>
      </c>
      <c r="AS200" s="4">
        <v>1</v>
      </c>
      <c r="AT200" s="4"/>
      <c r="AU200" s="4"/>
      <c r="AV200" s="4"/>
      <c r="AW200" s="63" t="str">
        <f>_xlfn.XLOOKUP(I200,표1[아이템 타입],표1[타입 이름])</f>
        <v>재료 - 판매 및 거래 가능</v>
      </c>
      <c r="AX200" s="63" t="str">
        <f t="shared" si="25"/>
        <v>가능</v>
      </c>
      <c r="AY200" s="63" t="str">
        <f t="shared" si="26"/>
        <v>가능</v>
      </c>
      <c r="AZ200" s="63" t="str">
        <f t="shared" si="27"/>
        <v>가능</v>
      </c>
      <c r="BA200" s="63" t="str">
        <f t="shared" si="28"/>
        <v>가능</v>
      </c>
    </row>
    <row r="201" spans="2:53" x14ac:dyDescent="0.3">
      <c r="B201" s="4">
        <v>23400007</v>
      </c>
      <c r="C201" s="4" t="str">
        <f t="shared" si="22"/>
        <v>007</v>
      </c>
      <c r="D201" s="44" t="str">
        <f t="shared" si="23"/>
        <v>Item_Name_23400007</v>
      </c>
      <c r="E201" s="5" t="s">
        <v>171</v>
      </c>
      <c r="F201" s="44" t="str">
        <f t="shared" si="24"/>
        <v>Item_Desc_23400007</v>
      </c>
      <c r="G201" s="5" t="s">
        <v>523</v>
      </c>
      <c r="H201" s="5">
        <v>3</v>
      </c>
      <c r="I201" s="5">
        <v>34</v>
      </c>
      <c r="J201" s="5">
        <v>0</v>
      </c>
      <c r="K201" s="5">
        <v>2</v>
      </c>
      <c r="L201" s="45">
        <f>_xlfn.XLOOKUP($I201, '#칼럼명세'!$F:$F, '#칼럼명세'!$J:$J)*IF(_xlfn.XLOOKUP($I201, '#칼럼명세'!$F:$F, '#칼럼명세'!$K:$K)="X", 1, _xlfn.XLOOKUP($K201, '#무게관련'!$N:$N, '#무게관련'!$O:$O))*100</f>
        <v>1</v>
      </c>
      <c r="M201" s="46" t="s">
        <v>336</v>
      </c>
      <c r="N201" s="46" t="s">
        <v>336</v>
      </c>
      <c r="O201" s="46" t="s">
        <v>336</v>
      </c>
      <c r="P201" s="46" t="s">
        <v>336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66">
        <v>1000</v>
      </c>
      <c r="Y201" s="66">
        <v>1000</v>
      </c>
      <c r="Z201" s="5">
        <v>1</v>
      </c>
      <c r="AA201" s="5">
        <v>10</v>
      </c>
      <c r="AB201" s="5">
        <v>1</v>
      </c>
      <c r="AC201" s="5">
        <v>0</v>
      </c>
      <c r="AD201" s="5">
        <v>0</v>
      </c>
      <c r="AE201" s="5">
        <v>30200</v>
      </c>
      <c r="AF201" s="5">
        <v>10</v>
      </c>
      <c r="AG201" s="5">
        <v>0</v>
      </c>
      <c r="AH201" s="5" t="s">
        <v>562</v>
      </c>
      <c r="AI201" s="5" t="s">
        <v>235</v>
      </c>
      <c r="AJ201" s="5" t="s">
        <v>983</v>
      </c>
      <c r="AK201" s="45">
        <f t="shared" si="29"/>
        <v>15</v>
      </c>
      <c r="AL201" s="47">
        <f>_xlfn.XLOOKUP(I201,'#칼럼명세'!F:F,'#칼럼명세'!I:I)</f>
        <v>10000</v>
      </c>
      <c r="AM201" s="44" t="str">
        <f t="shared" si="30"/>
        <v>Item_Name_23400007</v>
      </c>
      <c r="AN201" s="5" t="s">
        <v>741</v>
      </c>
      <c r="AO201" s="44" t="str">
        <f t="shared" si="31"/>
        <v>Item_Desc_23400007</v>
      </c>
      <c r="AP201" s="5" t="s">
        <v>649</v>
      </c>
      <c r="AQ201" s="44">
        <f>_xlfn.XLOOKUP(I201,표1[아이템 타입],표1[삭제여부])</f>
        <v>1</v>
      </c>
      <c r="AR201" s="63">
        <f>_xlfn.XLOOKUP(I201,'#칼럼명세'!F:F,'#칼럼명세'!H:H)</f>
        <v>1</v>
      </c>
      <c r="AS201" s="4">
        <v>1</v>
      </c>
      <c r="AT201" s="4"/>
      <c r="AU201" s="4"/>
      <c r="AV201" s="4"/>
      <c r="AW201" s="63" t="str">
        <f>_xlfn.XLOOKUP(I201,표1[아이템 타입],표1[타입 이름])</f>
        <v>재료 - 판매 및 거래 가능</v>
      </c>
      <c r="AX201" s="63" t="str">
        <f t="shared" si="25"/>
        <v>가능</v>
      </c>
      <c r="AY201" s="63" t="str">
        <f t="shared" si="26"/>
        <v>가능</v>
      </c>
      <c r="AZ201" s="63" t="str">
        <f t="shared" si="27"/>
        <v>가능</v>
      </c>
      <c r="BA201" s="63" t="str">
        <f t="shared" si="28"/>
        <v>가능</v>
      </c>
    </row>
    <row r="202" spans="2:53" x14ac:dyDescent="0.3">
      <c r="B202" s="4">
        <v>23400008</v>
      </c>
      <c r="C202" s="4" t="str">
        <f t="shared" si="22"/>
        <v>008</v>
      </c>
      <c r="D202" s="44" t="str">
        <f t="shared" si="23"/>
        <v>Item_Name_23400008</v>
      </c>
      <c r="E202" s="5" t="s">
        <v>172</v>
      </c>
      <c r="F202" s="44" t="str">
        <f t="shared" si="24"/>
        <v>Item_Desc_23400008</v>
      </c>
      <c r="G202" s="5" t="s">
        <v>523</v>
      </c>
      <c r="H202" s="5">
        <v>3</v>
      </c>
      <c r="I202" s="5">
        <v>34</v>
      </c>
      <c r="J202" s="5">
        <v>0</v>
      </c>
      <c r="K202" s="5">
        <v>2</v>
      </c>
      <c r="L202" s="45">
        <f>_xlfn.XLOOKUP($I202, '#칼럼명세'!$F:$F, '#칼럼명세'!$J:$J)*IF(_xlfn.XLOOKUP($I202, '#칼럼명세'!$F:$F, '#칼럼명세'!$K:$K)="X", 1, _xlfn.XLOOKUP($K202, '#무게관련'!$N:$N, '#무게관련'!$O:$O))*100</f>
        <v>1</v>
      </c>
      <c r="M202" s="46" t="s">
        <v>336</v>
      </c>
      <c r="N202" s="46" t="s">
        <v>336</v>
      </c>
      <c r="O202" s="46" t="s">
        <v>336</v>
      </c>
      <c r="P202" s="46" t="s">
        <v>336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66">
        <v>1000</v>
      </c>
      <c r="Y202" s="66">
        <v>1000</v>
      </c>
      <c r="Z202" s="5">
        <v>1</v>
      </c>
      <c r="AA202" s="5">
        <v>10</v>
      </c>
      <c r="AB202" s="5">
        <v>1</v>
      </c>
      <c r="AC202" s="5">
        <v>0</v>
      </c>
      <c r="AD202" s="5">
        <v>0</v>
      </c>
      <c r="AE202" s="5">
        <v>30200</v>
      </c>
      <c r="AF202" s="5">
        <v>10</v>
      </c>
      <c r="AG202" s="5">
        <v>0</v>
      </c>
      <c r="AH202" s="5" t="s">
        <v>162</v>
      </c>
      <c r="AI202" s="5" t="s">
        <v>235</v>
      </c>
      <c r="AJ202" s="5" t="s">
        <v>983</v>
      </c>
      <c r="AK202" s="45">
        <f t="shared" si="29"/>
        <v>15</v>
      </c>
      <c r="AL202" s="47">
        <f>_xlfn.XLOOKUP(I202,'#칼럼명세'!F:F,'#칼럼명세'!I:I)</f>
        <v>10000</v>
      </c>
      <c r="AM202" s="44" t="str">
        <f t="shared" si="30"/>
        <v>Item_Name_23400008</v>
      </c>
      <c r="AN202" s="5" t="s">
        <v>628</v>
      </c>
      <c r="AO202" s="44" t="str">
        <f t="shared" si="31"/>
        <v>Item_Desc_23400008</v>
      </c>
      <c r="AP202" s="5" t="s">
        <v>648</v>
      </c>
      <c r="AQ202" s="44">
        <f>_xlfn.XLOOKUP(I202,표1[아이템 타입],표1[삭제여부])</f>
        <v>1</v>
      </c>
      <c r="AR202" s="63">
        <f>_xlfn.XLOOKUP(I202,'#칼럼명세'!F:F,'#칼럼명세'!H:H)</f>
        <v>1</v>
      </c>
      <c r="AS202" s="4">
        <v>1</v>
      </c>
      <c r="AT202" s="4"/>
      <c r="AU202" s="4"/>
      <c r="AV202" s="4"/>
      <c r="AW202" s="63" t="str">
        <f>_xlfn.XLOOKUP(I202,표1[아이템 타입],표1[타입 이름])</f>
        <v>재료 - 판매 및 거래 가능</v>
      </c>
      <c r="AX202" s="63" t="str">
        <f t="shared" si="25"/>
        <v>가능</v>
      </c>
      <c r="AY202" s="63" t="str">
        <f t="shared" si="26"/>
        <v>가능</v>
      </c>
      <c r="AZ202" s="63" t="str">
        <f t="shared" si="27"/>
        <v>가능</v>
      </c>
      <c r="BA202" s="63" t="str">
        <f t="shared" si="28"/>
        <v>가능</v>
      </c>
    </row>
    <row r="203" spans="2:53" x14ac:dyDescent="0.3">
      <c r="B203" s="4">
        <v>23400009</v>
      </c>
      <c r="C203" s="4" t="str">
        <f t="shared" si="22"/>
        <v>009</v>
      </c>
      <c r="D203" s="44" t="str">
        <f t="shared" si="23"/>
        <v>Item_Name_23400009</v>
      </c>
      <c r="E203" s="5" t="s">
        <v>173</v>
      </c>
      <c r="F203" s="44" t="str">
        <f t="shared" si="24"/>
        <v>Item_Desc_23400009</v>
      </c>
      <c r="G203" s="5" t="s">
        <v>524</v>
      </c>
      <c r="H203" s="5">
        <v>3</v>
      </c>
      <c r="I203" s="5">
        <v>34</v>
      </c>
      <c r="J203" s="5">
        <v>0</v>
      </c>
      <c r="K203" s="5">
        <v>3</v>
      </c>
      <c r="L203" s="45">
        <f>_xlfn.XLOOKUP($I203, '#칼럼명세'!$F:$F, '#칼럼명세'!$J:$J)*IF(_xlfn.XLOOKUP($I203, '#칼럼명세'!$F:$F, '#칼럼명세'!$K:$K)="X", 1, _xlfn.XLOOKUP($K203, '#무게관련'!$N:$N, '#무게관련'!$O:$O))*100</f>
        <v>1</v>
      </c>
      <c r="M203" s="46" t="s">
        <v>336</v>
      </c>
      <c r="N203" s="46" t="s">
        <v>336</v>
      </c>
      <c r="O203" s="46" t="s">
        <v>336</v>
      </c>
      <c r="P203" s="46" t="s">
        <v>336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66">
        <v>1000</v>
      </c>
      <c r="Y203" s="66">
        <v>1000</v>
      </c>
      <c r="Z203" s="5">
        <v>1</v>
      </c>
      <c r="AA203" s="5">
        <v>10</v>
      </c>
      <c r="AB203" s="5">
        <v>1</v>
      </c>
      <c r="AC203" s="5">
        <v>0</v>
      </c>
      <c r="AD203" s="5">
        <v>0</v>
      </c>
      <c r="AE203" s="5">
        <v>30200</v>
      </c>
      <c r="AF203" s="5">
        <v>10</v>
      </c>
      <c r="AG203" s="5">
        <v>0</v>
      </c>
      <c r="AH203" s="5" t="s">
        <v>163</v>
      </c>
      <c r="AI203" s="5" t="s">
        <v>235</v>
      </c>
      <c r="AJ203" s="5" t="s">
        <v>983</v>
      </c>
      <c r="AK203" s="45">
        <f t="shared" si="29"/>
        <v>15</v>
      </c>
      <c r="AL203" s="47">
        <f>_xlfn.XLOOKUP(I203,'#칼럼명세'!F:F,'#칼럼명세'!I:I)</f>
        <v>10000</v>
      </c>
      <c r="AM203" s="44" t="str">
        <f t="shared" si="30"/>
        <v>Item_Name_23400009</v>
      </c>
      <c r="AN203" s="5" t="s">
        <v>629</v>
      </c>
      <c r="AO203" s="44" t="str">
        <f t="shared" si="31"/>
        <v>Item_Desc_23400009</v>
      </c>
      <c r="AP203" s="5" t="s">
        <v>650</v>
      </c>
      <c r="AQ203" s="44">
        <f>_xlfn.XLOOKUP(I203,표1[아이템 타입],표1[삭제여부])</f>
        <v>1</v>
      </c>
      <c r="AR203" s="63">
        <f>_xlfn.XLOOKUP(I203,'#칼럼명세'!F:F,'#칼럼명세'!H:H)</f>
        <v>1</v>
      </c>
      <c r="AS203" s="4">
        <v>1</v>
      </c>
      <c r="AT203" s="4"/>
      <c r="AU203" s="4"/>
      <c r="AV203" s="4"/>
      <c r="AW203" s="63" t="str">
        <f>_xlfn.XLOOKUP(I203,표1[아이템 타입],표1[타입 이름])</f>
        <v>재료 - 판매 및 거래 가능</v>
      </c>
      <c r="AX203" s="63" t="str">
        <f t="shared" si="25"/>
        <v>가능</v>
      </c>
      <c r="AY203" s="63" t="str">
        <f t="shared" si="26"/>
        <v>가능</v>
      </c>
      <c r="AZ203" s="63" t="str">
        <f t="shared" si="27"/>
        <v>가능</v>
      </c>
      <c r="BA203" s="63" t="str">
        <f t="shared" si="28"/>
        <v>가능</v>
      </c>
    </row>
    <row r="204" spans="2:53" x14ac:dyDescent="0.3">
      <c r="B204" s="4">
        <v>23400010</v>
      </c>
      <c r="C204" s="4" t="str">
        <f t="shared" si="22"/>
        <v>010</v>
      </c>
      <c r="D204" s="44" t="str">
        <f t="shared" si="23"/>
        <v>Item_Name_23400010</v>
      </c>
      <c r="E204" s="5" t="s">
        <v>174</v>
      </c>
      <c r="F204" s="44" t="str">
        <f t="shared" si="24"/>
        <v>Item_Desc_23400010</v>
      </c>
      <c r="G204" s="5" t="s">
        <v>524</v>
      </c>
      <c r="H204" s="5">
        <v>3</v>
      </c>
      <c r="I204" s="5">
        <v>34</v>
      </c>
      <c r="J204" s="5">
        <v>0</v>
      </c>
      <c r="K204" s="5">
        <v>3</v>
      </c>
      <c r="L204" s="45">
        <f>_xlfn.XLOOKUP($I204, '#칼럼명세'!$F:$F, '#칼럼명세'!$J:$J)*IF(_xlfn.XLOOKUP($I204, '#칼럼명세'!$F:$F, '#칼럼명세'!$K:$K)="X", 1, _xlfn.XLOOKUP($K204, '#무게관련'!$N:$N, '#무게관련'!$O:$O))*100</f>
        <v>1</v>
      </c>
      <c r="M204" s="46" t="s">
        <v>336</v>
      </c>
      <c r="N204" s="46" t="s">
        <v>336</v>
      </c>
      <c r="O204" s="46" t="s">
        <v>336</v>
      </c>
      <c r="P204" s="46" t="s">
        <v>336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66">
        <v>1000</v>
      </c>
      <c r="Y204" s="66">
        <v>1000</v>
      </c>
      <c r="Z204" s="5">
        <v>1</v>
      </c>
      <c r="AA204" s="5">
        <v>10</v>
      </c>
      <c r="AB204" s="5">
        <v>1</v>
      </c>
      <c r="AC204" s="5">
        <v>0</v>
      </c>
      <c r="AD204" s="5">
        <v>0</v>
      </c>
      <c r="AE204" s="5">
        <v>30200</v>
      </c>
      <c r="AF204" s="5">
        <v>10</v>
      </c>
      <c r="AG204" s="5">
        <v>0</v>
      </c>
      <c r="AH204" s="5" t="s">
        <v>164</v>
      </c>
      <c r="AI204" s="5" t="s">
        <v>235</v>
      </c>
      <c r="AJ204" s="5" t="s">
        <v>983</v>
      </c>
      <c r="AK204" s="45">
        <f t="shared" si="29"/>
        <v>15</v>
      </c>
      <c r="AL204" s="47">
        <f>_xlfn.XLOOKUP(I204,'#칼럼명세'!F:F,'#칼럼명세'!I:I)</f>
        <v>10000</v>
      </c>
      <c r="AM204" s="44" t="str">
        <f t="shared" si="30"/>
        <v>Item_Name_23400010</v>
      </c>
      <c r="AN204" s="5" t="s">
        <v>630</v>
      </c>
      <c r="AO204" s="44" t="str">
        <f t="shared" si="31"/>
        <v>Item_Desc_23400010</v>
      </c>
      <c r="AP204" s="5" t="s">
        <v>650</v>
      </c>
      <c r="AQ204" s="44">
        <f>_xlfn.XLOOKUP(I204,표1[아이템 타입],표1[삭제여부])</f>
        <v>1</v>
      </c>
      <c r="AR204" s="63">
        <f>_xlfn.XLOOKUP(I204,'#칼럼명세'!F:F,'#칼럼명세'!H:H)</f>
        <v>1</v>
      </c>
      <c r="AS204" s="4">
        <v>1</v>
      </c>
      <c r="AT204" s="4"/>
      <c r="AU204" s="4"/>
      <c r="AV204" s="4"/>
      <c r="AW204" s="63" t="str">
        <f>_xlfn.XLOOKUP(I204,표1[아이템 타입],표1[타입 이름])</f>
        <v>재료 - 판매 및 거래 가능</v>
      </c>
      <c r="AX204" s="63" t="str">
        <f t="shared" si="25"/>
        <v>가능</v>
      </c>
      <c r="AY204" s="63" t="str">
        <f t="shared" si="26"/>
        <v>가능</v>
      </c>
      <c r="AZ204" s="63" t="str">
        <f t="shared" si="27"/>
        <v>가능</v>
      </c>
      <c r="BA204" s="63" t="str">
        <f t="shared" si="28"/>
        <v>가능</v>
      </c>
    </row>
    <row r="205" spans="2:53" x14ac:dyDescent="0.3">
      <c r="B205" s="4">
        <v>23400011</v>
      </c>
      <c r="C205" s="4" t="str">
        <f t="shared" si="22"/>
        <v>011</v>
      </c>
      <c r="D205" s="44" t="str">
        <f t="shared" si="23"/>
        <v>Item_Name_23400011</v>
      </c>
      <c r="E205" s="5" t="s">
        <v>175</v>
      </c>
      <c r="F205" s="44" t="str">
        <f t="shared" si="24"/>
        <v>Item_Desc_23400011</v>
      </c>
      <c r="G205" s="5" t="s">
        <v>524</v>
      </c>
      <c r="H205" s="5">
        <v>3</v>
      </c>
      <c r="I205" s="5">
        <v>34</v>
      </c>
      <c r="J205" s="5">
        <v>0</v>
      </c>
      <c r="K205" s="5">
        <v>3</v>
      </c>
      <c r="L205" s="45">
        <f>_xlfn.XLOOKUP($I205, '#칼럼명세'!$F:$F, '#칼럼명세'!$J:$J)*IF(_xlfn.XLOOKUP($I205, '#칼럼명세'!$F:$F, '#칼럼명세'!$K:$K)="X", 1, _xlfn.XLOOKUP($K205, '#무게관련'!$N:$N, '#무게관련'!$O:$O))*100</f>
        <v>1</v>
      </c>
      <c r="M205" s="46" t="s">
        <v>336</v>
      </c>
      <c r="N205" s="46" t="s">
        <v>336</v>
      </c>
      <c r="O205" s="46" t="s">
        <v>336</v>
      </c>
      <c r="P205" s="46" t="s">
        <v>336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66">
        <v>1000</v>
      </c>
      <c r="Y205" s="66">
        <v>1000</v>
      </c>
      <c r="Z205" s="5">
        <v>1</v>
      </c>
      <c r="AA205" s="5">
        <v>10</v>
      </c>
      <c r="AB205" s="5">
        <v>1</v>
      </c>
      <c r="AC205" s="5">
        <v>0</v>
      </c>
      <c r="AD205" s="5">
        <v>0</v>
      </c>
      <c r="AE205" s="5">
        <v>30200</v>
      </c>
      <c r="AF205" s="5">
        <v>10</v>
      </c>
      <c r="AG205" s="5">
        <v>0</v>
      </c>
      <c r="AH205" s="5" t="s">
        <v>562</v>
      </c>
      <c r="AI205" s="5" t="s">
        <v>235</v>
      </c>
      <c r="AJ205" s="5" t="s">
        <v>983</v>
      </c>
      <c r="AK205" s="45">
        <f t="shared" si="29"/>
        <v>15</v>
      </c>
      <c r="AL205" s="47">
        <f>_xlfn.XLOOKUP(I205,'#칼럼명세'!F:F,'#칼럼명세'!I:I)</f>
        <v>10000</v>
      </c>
      <c r="AM205" s="44" t="str">
        <f t="shared" si="30"/>
        <v>Item_Name_23400011</v>
      </c>
      <c r="AN205" s="5" t="s">
        <v>1009</v>
      </c>
      <c r="AO205" s="44" t="str">
        <f t="shared" si="31"/>
        <v>Item_Desc_23400011</v>
      </c>
      <c r="AP205" s="5" t="s">
        <v>651</v>
      </c>
      <c r="AQ205" s="44">
        <f>_xlfn.XLOOKUP(I205,표1[아이템 타입],표1[삭제여부])</f>
        <v>1</v>
      </c>
      <c r="AR205" s="63">
        <f>_xlfn.XLOOKUP(I205,'#칼럼명세'!F:F,'#칼럼명세'!H:H)</f>
        <v>1</v>
      </c>
      <c r="AS205" s="4">
        <v>1</v>
      </c>
      <c r="AT205" s="4"/>
      <c r="AU205" s="4"/>
      <c r="AV205" s="4"/>
      <c r="AW205" s="63" t="str">
        <f>_xlfn.XLOOKUP(I205,표1[아이템 타입],표1[타입 이름])</f>
        <v>재료 - 판매 및 거래 가능</v>
      </c>
      <c r="AX205" s="63" t="str">
        <f t="shared" si="25"/>
        <v>가능</v>
      </c>
      <c r="AY205" s="63" t="str">
        <f t="shared" si="26"/>
        <v>가능</v>
      </c>
      <c r="AZ205" s="63" t="str">
        <f t="shared" si="27"/>
        <v>가능</v>
      </c>
      <c r="BA205" s="63" t="str">
        <f t="shared" si="28"/>
        <v>가능</v>
      </c>
    </row>
    <row r="206" spans="2:53" x14ac:dyDescent="0.3">
      <c r="B206" s="4">
        <v>23400012</v>
      </c>
      <c r="C206" s="4" t="str">
        <f t="shared" si="22"/>
        <v>012</v>
      </c>
      <c r="D206" s="44" t="str">
        <f t="shared" si="23"/>
        <v>Item_Name_23400012</v>
      </c>
      <c r="E206" s="5" t="s">
        <v>176</v>
      </c>
      <c r="F206" s="44" t="str">
        <f t="shared" si="24"/>
        <v>Item_Desc_23400012</v>
      </c>
      <c r="G206" s="5" t="s">
        <v>524</v>
      </c>
      <c r="H206" s="5">
        <v>3</v>
      </c>
      <c r="I206" s="5">
        <v>34</v>
      </c>
      <c r="J206" s="5">
        <v>0</v>
      </c>
      <c r="K206" s="5">
        <v>3</v>
      </c>
      <c r="L206" s="45">
        <f>_xlfn.XLOOKUP($I206, '#칼럼명세'!$F:$F, '#칼럼명세'!$J:$J)*IF(_xlfn.XLOOKUP($I206, '#칼럼명세'!$F:$F, '#칼럼명세'!$K:$K)="X", 1, _xlfn.XLOOKUP($K206, '#무게관련'!$N:$N, '#무게관련'!$O:$O))*100</f>
        <v>1</v>
      </c>
      <c r="M206" s="46" t="s">
        <v>336</v>
      </c>
      <c r="N206" s="46" t="s">
        <v>336</v>
      </c>
      <c r="O206" s="46" t="s">
        <v>336</v>
      </c>
      <c r="P206" s="46" t="s">
        <v>336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66">
        <v>1000</v>
      </c>
      <c r="Y206" s="66">
        <v>1000</v>
      </c>
      <c r="Z206" s="5">
        <v>1</v>
      </c>
      <c r="AA206" s="5">
        <v>10</v>
      </c>
      <c r="AB206" s="5">
        <v>1</v>
      </c>
      <c r="AC206" s="5">
        <v>0</v>
      </c>
      <c r="AD206" s="5">
        <v>0</v>
      </c>
      <c r="AE206" s="5">
        <v>30200</v>
      </c>
      <c r="AF206" s="5">
        <v>10</v>
      </c>
      <c r="AG206" s="5">
        <v>0</v>
      </c>
      <c r="AH206" s="5" t="s">
        <v>162</v>
      </c>
      <c r="AI206" s="5" t="s">
        <v>235</v>
      </c>
      <c r="AJ206" s="5" t="s">
        <v>983</v>
      </c>
      <c r="AK206" s="45">
        <f t="shared" si="29"/>
        <v>15</v>
      </c>
      <c r="AL206" s="47">
        <f>_xlfn.XLOOKUP(I206,'#칼럼명세'!F:F,'#칼럼명세'!I:I)</f>
        <v>10000</v>
      </c>
      <c r="AM206" s="44" t="str">
        <f t="shared" si="30"/>
        <v>Item_Name_23400012</v>
      </c>
      <c r="AN206" s="5" t="s">
        <v>631</v>
      </c>
      <c r="AO206" s="44" t="str">
        <f t="shared" si="31"/>
        <v>Item_Desc_23400012</v>
      </c>
      <c r="AP206" s="5" t="s">
        <v>650</v>
      </c>
      <c r="AQ206" s="44">
        <f>_xlfn.XLOOKUP(I206,표1[아이템 타입],표1[삭제여부])</f>
        <v>1</v>
      </c>
      <c r="AR206" s="63">
        <f>_xlfn.XLOOKUP(I206,'#칼럼명세'!F:F,'#칼럼명세'!H:H)</f>
        <v>1</v>
      </c>
      <c r="AS206" s="4">
        <v>1</v>
      </c>
      <c r="AT206" s="4"/>
      <c r="AU206" s="4"/>
      <c r="AV206" s="4"/>
      <c r="AW206" s="63" t="str">
        <f>_xlfn.XLOOKUP(I206,표1[아이템 타입],표1[타입 이름])</f>
        <v>재료 - 판매 및 거래 가능</v>
      </c>
      <c r="AX206" s="63" t="str">
        <f t="shared" si="25"/>
        <v>가능</v>
      </c>
      <c r="AY206" s="63" t="str">
        <f t="shared" si="26"/>
        <v>가능</v>
      </c>
      <c r="AZ206" s="63" t="str">
        <f t="shared" si="27"/>
        <v>가능</v>
      </c>
      <c r="BA206" s="63" t="str">
        <f t="shared" si="28"/>
        <v>가능</v>
      </c>
    </row>
    <row r="207" spans="2:53" x14ac:dyDescent="0.3">
      <c r="B207" s="4">
        <v>23400013</v>
      </c>
      <c r="C207" s="4" t="str">
        <f t="shared" si="22"/>
        <v>013</v>
      </c>
      <c r="D207" s="44" t="str">
        <f t="shared" si="23"/>
        <v>Item_Name_23400013</v>
      </c>
      <c r="E207" s="5" t="s">
        <v>216</v>
      </c>
      <c r="F207" s="44" t="str">
        <f t="shared" si="24"/>
        <v>Item_Desc_23400013</v>
      </c>
      <c r="G207" s="5" t="s">
        <v>589</v>
      </c>
      <c r="H207" s="5">
        <v>3</v>
      </c>
      <c r="I207" s="5">
        <v>34</v>
      </c>
      <c r="J207" s="5">
        <v>0</v>
      </c>
      <c r="K207" s="5">
        <v>1</v>
      </c>
      <c r="L207" s="45">
        <f>_xlfn.XLOOKUP($I207, '#칼럼명세'!$F:$F, '#칼럼명세'!$J:$J)*IF(_xlfn.XLOOKUP($I207, '#칼럼명세'!$F:$F, '#칼럼명세'!$K:$K)="X", 1, _xlfn.XLOOKUP($K207, '#무게관련'!$N:$N, '#무게관련'!$O:$O))*100</f>
        <v>1</v>
      </c>
      <c r="M207" s="46" t="s">
        <v>336</v>
      </c>
      <c r="N207" s="46" t="s">
        <v>336</v>
      </c>
      <c r="O207" s="46" t="s">
        <v>336</v>
      </c>
      <c r="P207" s="46" t="s">
        <v>336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66">
        <v>1000</v>
      </c>
      <c r="Y207" s="66">
        <v>1000</v>
      </c>
      <c r="Z207" s="5">
        <v>1</v>
      </c>
      <c r="AA207" s="5">
        <v>10</v>
      </c>
      <c r="AB207" s="5">
        <v>1</v>
      </c>
      <c r="AC207" s="5">
        <v>0</v>
      </c>
      <c r="AD207" s="5">
        <v>0</v>
      </c>
      <c r="AE207" s="5">
        <v>30200</v>
      </c>
      <c r="AF207" s="5">
        <v>10</v>
      </c>
      <c r="AG207" s="5">
        <v>0</v>
      </c>
      <c r="AH207" s="5" t="s">
        <v>1453</v>
      </c>
      <c r="AI207" s="5" t="s">
        <v>235</v>
      </c>
      <c r="AJ207" s="5" t="s">
        <v>983</v>
      </c>
      <c r="AK207" s="45">
        <f t="shared" si="29"/>
        <v>15</v>
      </c>
      <c r="AL207" s="47">
        <f>_xlfn.XLOOKUP(I207,'#칼럼명세'!F:F,'#칼럼명세'!I:I)</f>
        <v>10000</v>
      </c>
      <c r="AM207" s="44" t="str">
        <f t="shared" si="30"/>
        <v>Item_Name_23400013</v>
      </c>
      <c r="AN207" s="5" t="s">
        <v>734</v>
      </c>
      <c r="AO207" s="44" t="str">
        <f t="shared" si="31"/>
        <v>Item_Desc_23400013</v>
      </c>
      <c r="AP207" s="5" t="s">
        <v>653</v>
      </c>
      <c r="AQ207" s="44">
        <f>_xlfn.XLOOKUP(I207,표1[아이템 타입],표1[삭제여부])</f>
        <v>1</v>
      </c>
      <c r="AR207" s="63">
        <f>_xlfn.XLOOKUP(I207,'#칼럼명세'!F:F,'#칼럼명세'!H:H)</f>
        <v>1</v>
      </c>
      <c r="AS207" s="4">
        <v>1</v>
      </c>
      <c r="AT207" s="4"/>
      <c r="AU207" s="4"/>
      <c r="AV207" s="4"/>
      <c r="AW207" s="63" t="str">
        <f>_xlfn.XLOOKUP(I207,표1[아이템 타입],표1[타입 이름])</f>
        <v>재료 - 판매 및 거래 가능</v>
      </c>
      <c r="AX207" s="63" t="str">
        <f t="shared" si="25"/>
        <v>가능</v>
      </c>
      <c r="AY207" s="63" t="str">
        <f t="shared" si="26"/>
        <v>가능</v>
      </c>
      <c r="AZ207" s="63" t="str">
        <f t="shared" si="27"/>
        <v>가능</v>
      </c>
      <c r="BA207" s="63" t="str">
        <f t="shared" si="28"/>
        <v>가능</v>
      </c>
    </row>
    <row r="208" spans="2:53" x14ac:dyDescent="0.3">
      <c r="B208" s="4">
        <v>23400014</v>
      </c>
      <c r="C208" s="4" t="str">
        <f t="shared" si="22"/>
        <v>014</v>
      </c>
      <c r="D208" s="44" t="str">
        <f t="shared" si="23"/>
        <v>Item_Name_23400014</v>
      </c>
      <c r="E208" s="5" t="s">
        <v>431</v>
      </c>
      <c r="F208" s="44" t="str">
        <f t="shared" si="24"/>
        <v>Item_Desc_23400014</v>
      </c>
      <c r="G208" s="5" t="s">
        <v>589</v>
      </c>
      <c r="H208" s="5">
        <v>3</v>
      </c>
      <c r="I208" s="5">
        <v>34</v>
      </c>
      <c r="J208" s="5">
        <v>0</v>
      </c>
      <c r="K208" s="5">
        <v>1</v>
      </c>
      <c r="L208" s="45">
        <f>_xlfn.XLOOKUP($I208, '#칼럼명세'!$F:$F, '#칼럼명세'!$J:$J)*IF(_xlfn.XLOOKUP($I208, '#칼럼명세'!$F:$F, '#칼럼명세'!$K:$K)="X", 1, _xlfn.XLOOKUP($K208, '#무게관련'!$N:$N, '#무게관련'!$O:$O))*100</f>
        <v>1</v>
      </c>
      <c r="M208" s="46" t="s">
        <v>336</v>
      </c>
      <c r="N208" s="46" t="s">
        <v>336</v>
      </c>
      <c r="O208" s="46" t="s">
        <v>336</v>
      </c>
      <c r="P208" s="46" t="s">
        <v>336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66">
        <v>1000</v>
      </c>
      <c r="Y208" s="66">
        <v>1000</v>
      </c>
      <c r="Z208" s="5">
        <v>1</v>
      </c>
      <c r="AA208" s="5">
        <v>10</v>
      </c>
      <c r="AB208" s="5">
        <v>1</v>
      </c>
      <c r="AC208" s="5">
        <v>0</v>
      </c>
      <c r="AD208" s="5">
        <v>0</v>
      </c>
      <c r="AE208" s="5">
        <v>30200</v>
      </c>
      <c r="AF208" s="5">
        <v>10</v>
      </c>
      <c r="AG208" s="5">
        <v>0</v>
      </c>
      <c r="AH208" s="5" t="s">
        <v>1454</v>
      </c>
      <c r="AI208" s="5" t="s">
        <v>235</v>
      </c>
      <c r="AJ208" s="5" t="s">
        <v>983</v>
      </c>
      <c r="AK208" s="45">
        <f t="shared" si="29"/>
        <v>15</v>
      </c>
      <c r="AL208" s="47">
        <f>_xlfn.XLOOKUP(I208,'#칼럼명세'!F:F,'#칼럼명세'!I:I)</f>
        <v>10000</v>
      </c>
      <c r="AM208" s="44" t="str">
        <f t="shared" si="30"/>
        <v>Item_Name_23400014</v>
      </c>
      <c r="AN208" s="5" t="s">
        <v>1010</v>
      </c>
      <c r="AO208" s="44" t="str">
        <f t="shared" si="31"/>
        <v>Item_Desc_23400014</v>
      </c>
      <c r="AP208" s="5" t="s">
        <v>653</v>
      </c>
      <c r="AQ208" s="44">
        <f>_xlfn.XLOOKUP(I208,표1[아이템 타입],표1[삭제여부])</f>
        <v>1</v>
      </c>
      <c r="AR208" s="63">
        <f>_xlfn.XLOOKUP(I208,'#칼럼명세'!F:F,'#칼럼명세'!H:H)</f>
        <v>1</v>
      </c>
      <c r="AS208" s="4">
        <v>1</v>
      </c>
      <c r="AT208" s="4"/>
      <c r="AU208" s="4"/>
      <c r="AV208" s="4"/>
      <c r="AW208" s="63" t="str">
        <f>_xlfn.XLOOKUP(I208,표1[아이템 타입],표1[타입 이름])</f>
        <v>재료 - 판매 및 거래 가능</v>
      </c>
      <c r="AX208" s="63" t="str">
        <f t="shared" si="25"/>
        <v>가능</v>
      </c>
      <c r="AY208" s="63" t="str">
        <f t="shared" si="26"/>
        <v>가능</v>
      </c>
      <c r="AZ208" s="63" t="str">
        <f t="shared" si="27"/>
        <v>가능</v>
      </c>
      <c r="BA208" s="63" t="str">
        <f t="shared" si="28"/>
        <v>가능</v>
      </c>
    </row>
    <row r="209" spans="2:53" x14ac:dyDescent="0.3">
      <c r="B209" s="4">
        <v>23400015</v>
      </c>
      <c r="C209" s="4" t="str">
        <f t="shared" si="22"/>
        <v>015</v>
      </c>
      <c r="D209" s="44" t="str">
        <f t="shared" si="23"/>
        <v>Item_Name_23400015</v>
      </c>
      <c r="E209" s="5" t="s">
        <v>432</v>
      </c>
      <c r="F209" s="44" t="str">
        <f t="shared" si="24"/>
        <v>Item_Desc_23400015</v>
      </c>
      <c r="G209" s="5" t="s">
        <v>589</v>
      </c>
      <c r="H209" s="5">
        <v>3</v>
      </c>
      <c r="I209" s="5">
        <v>34</v>
      </c>
      <c r="J209" s="5">
        <v>0</v>
      </c>
      <c r="K209" s="5">
        <v>1</v>
      </c>
      <c r="L209" s="45">
        <f>_xlfn.XLOOKUP($I209, '#칼럼명세'!$F:$F, '#칼럼명세'!$J:$J)*IF(_xlfn.XLOOKUP($I209, '#칼럼명세'!$F:$F, '#칼럼명세'!$K:$K)="X", 1, _xlfn.XLOOKUP($K209, '#무게관련'!$N:$N, '#무게관련'!$O:$O))*100</f>
        <v>1</v>
      </c>
      <c r="M209" s="46" t="s">
        <v>336</v>
      </c>
      <c r="N209" s="46" t="s">
        <v>336</v>
      </c>
      <c r="O209" s="46" t="s">
        <v>336</v>
      </c>
      <c r="P209" s="46" t="s">
        <v>336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66">
        <v>1000</v>
      </c>
      <c r="Y209" s="66">
        <v>1000</v>
      </c>
      <c r="Z209" s="5">
        <v>1</v>
      </c>
      <c r="AA209" s="5">
        <v>10</v>
      </c>
      <c r="AB209" s="5">
        <v>1</v>
      </c>
      <c r="AC209" s="5">
        <v>0</v>
      </c>
      <c r="AD209" s="5">
        <v>0</v>
      </c>
      <c r="AE209" s="5">
        <v>30200</v>
      </c>
      <c r="AF209" s="5">
        <v>10</v>
      </c>
      <c r="AG209" s="5">
        <v>0</v>
      </c>
      <c r="AH209" s="5" t="s">
        <v>1455</v>
      </c>
      <c r="AI209" s="5" t="s">
        <v>235</v>
      </c>
      <c r="AJ209" s="5" t="s">
        <v>983</v>
      </c>
      <c r="AK209" s="45">
        <f t="shared" si="29"/>
        <v>15</v>
      </c>
      <c r="AL209" s="47">
        <f>_xlfn.XLOOKUP(I209,'#칼럼명세'!F:F,'#칼럼명세'!I:I)</f>
        <v>10000</v>
      </c>
      <c r="AM209" s="44" t="str">
        <f t="shared" si="30"/>
        <v>Item_Name_23400015</v>
      </c>
      <c r="AN209" s="5" t="s">
        <v>735</v>
      </c>
      <c r="AO209" s="44" t="str">
        <f t="shared" si="31"/>
        <v>Item_Desc_23400015</v>
      </c>
      <c r="AP209" s="5" t="s">
        <v>653</v>
      </c>
      <c r="AQ209" s="44">
        <f>_xlfn.XLOOKUP(I209,표1[아이템 타입],표1[삭제여부])</f>
        <v>1</v>
      </c>
      <c r="AR209" s="63">
        <f>_xlfn.XLOOKUP(I209,'#칼럼명세'!F:F,'#칼럼명세'!H:H)</f>
        <v>1</v>
      </c>
      <c r="AS209" s="4">
        <v>1</v>
      </c>
      <c r="AT209" s="4"/>
      <c r="AU209" s="4"/>
      <c r="AV209" s="4"/>
      <c r="AW209" s="63" t="str">
        <f>_xlfn.XLOOKUP(I209,표1[아이템 타입],표1[타입 이름])</f>
        <v>재료 - 판매 및 거래 가능</v>
      </c>
      <c r="AX209" s="63" t="str">
        <f t="shared" si="25"/>
        <v>가능</v>
      </c>
      <c r="AY209" s="63" t="str">
        <f t="shared" si="26"/>
        <v>가능</v>
      </c>
      <c r="AZ209" s="63" t="str">
        <f t="shared" si="27"/>
        <v>가능</v>
      </c>
      <c r="BA209" s="63" t="str">
        <f t="shared" si="28"/>
        <v>가능</v>
      </c>
    </row>
    <row r="210" spans="2:53" x14ac:dyDescent="0.3">
      <c r="B210" s="4">
        <v>23400016</v>
      </c>
      <c r="C210" s="4" t="str">
        <f t="shared" si="22"/>
        <v>016</v>
      </c>
      <c r="D210" s="44" t="str">
        <f t="shared" si="23"/>
        <v>Item_Name_23400016</v>
      </c>
      <c r="E210" s="5" t="s">
        <v>433</v>
      </c>
      <c r="F210" s="44" t="str">
        <f t="shared" si="24"/>
        <v>Item_Desc_23400016</v>
      </c>
      <c r="G210" s="5" t="s">
        <v>589</v>
      </c>
      <c r="H210" s="5">
        <v>3</v>
      </c>
      <c r="I210" s="5">
        <v>34</v>
      </c>
      <c r="J210" s="5">
        <v>0</v>
      </c>
      <c r="K210" s="5">
        <v>4</v>
      </c>
      <c r="L210" s="45">
        <f>_xlfn.XLOOKUP($I210, '#칼럼명세'!$F:$F, '#칼럼명세'!$J:$J)*IF(_xlfn.XLOOKUP($I210, '#칼럼명세'!$F:$F, '#칼럼명세'!$K:$K)="X", 1, _xlfn.XLOOKUP($K210, '#무게관련'!$N:$N, '#무게관련'!$O:$O))*100</f>
        <v>1</v>
      </c>
      <c r="M210" s="46" t="s">
        <v>336</v>
      </c>
      <c r="N210" s="46" t="s">
        <v>336</v>
      </c>
      <c r="O210" s="46" t="s">
        <v>336</v>
      </c>
      <c r="P210" s="46" t="s">
        <v>336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66">
        <v>1000</v>
      </c>
      <c r="Y210" s="66">
        <v>1000</v>
      </c>
      <c r="Z210" s="5">
        <v>1</v>
      </c>
      <c r="AA210" s="5">
        <v>10</v>
      </c>
      <c r="AB210" s="5">
        <v>1</v>
      </c>
      <c r="AC210" s="5">
        <v>0</v>
      </c>
      <c r="AD210" s="5">
        <v>0</v>
      </c>
      <c r="AE210" s="5">
        <v>30200</v>
      </c>
      <c r="AF210" s="5">
        <v>10</v>
      </c>
      <c r="AG210" s="5">
        <v>0</v>
      </c>
      <c r="AH210" s="5" t="s">
        <v>1572</v>
      </c>
      <c r="AI210" s="5" t="s">
        <v>235</v>
      </c>
      <c r="AJ210" s="5" t="s">
        <v>983</v>
      </c>
      <c r="AK210" s="45">
        <f t="shared" si="29"/>
        <v>15</v>
      </c>
      <c r="AL210" s="47">
        <f>_xlfn.XLOOKUP(I210,'#칼럼명세'!F:F,'#칼럼명세'!I:I)</f>
        <v>10000</v>
      </c>
      <c r="AM210" s="44" t="str">
        <f t="shared" si="30"/>
        <v>Item_Name_23400016</v>
      </c>
      <c r="AN210" s="5" t="s">
        <v>736</v>
      </c>
      <c r="AO210" s="44" t="str">
        <f t="shared" si="31"/>
        <v>Item_Desc_23400016</v>
      </c>
      <c r="AP210" s="5" t="s">
        <v>1818</v>
      </c>
      <c r="AQ210" s="44">
        <f>_xlfn.XLOOKUP(I210,표1[아이템 타입],표1[삭제여부])</f>
        <v>1</v>
      </c>
      <c r="AR210" s="63">
        <f>_xlfn.XLOOKUP(I210,'#칼럼명세'!F:F,'#칼럼명세'!H:H)</f>
        <v>1</v>
      </c>
      <c r="AS210" s="4">
        <v>1</v>
      </c>
      <c r="AT210" s="4"/>
      <c r="AU210" s="4"/>
      <c r="AV210" s="4"/>
      <c r="AW210" s="63" t="str">
        <f>_xlfn.XLOOKUP(I210,표1[아이템 타입],표1[타입 이름])</f>
        <v>재료 - 판매 및 거래 가능</v>
      </c>
      <c r="AX210" s="63" t="str">
        <f t="shared" si="25"/>
        <v>가능</v>
      </c>
      <c r="AY210" s="63" t="str">
        <f t="shared" si="26"/>
        <v>가능</v>
      </c>
      <c r="AZ210" s="63" t="str">
        <f t="shared" si="27"/>
        <v>가능</v>
      </c>
      <c r="BA210" s="63" t="str">
        <f t="shared" si="28"/>
        <v>가능</v>
      </c>
    </row>
    <row r="211" spans="2:53" x14ac:dyDescent="0.3">
      <c r="B211" s="4">
        <v>23400017</v>
      </c>
      <c r="C211" s="4" t="str">
        <f t="shared" si="22"/>
        <v>017</v>
      </c>
      <c r="D211" s="44" t="str">
        <f t="shared" si="23"/>
        <v>Item_Name_23400017</v>
      </c>
      <c r="E211" s="5" t="s">
        <v>434</v>
      </c>
      <c r="F211" s="44" t="str">
        <f t="shared" si="24"/>
        <v>Item_Desc_23400017</v>
      </c>
      <c r="G211" s="5" t="s">
        <v>589</v>
      </c>
      <c r="H211" s="5">
        <v>3</v>
      </c>
      <c r="I211" s="5">
        <v>34</v>
      </c>
      <c r="J211" s="5">
        <v>0</v>
      </c>
      <c r="K211" s="5">
        <v>4</v>
      </c>
      <c r="L211" s="45">
        <f>_xlfn.XLOOKUP($I211, '#칼럼명세'!$F:$F, '#칼럼명세'!$J:$J)*IF(_xlfn.XLOOKUP($I211, '#칼럼명세'!$F:$F, '#칼럼명세'!$K:$K)="X", 1, _xlfn.XLOOKUP($K211, '#무게관련'!$N:$N, '#무게관련'!$O:$O))*100</f>
        <v>1</v>
      </c>
      <c r="M211" s="46" t="s">
        <v>336</v>
      </c>
      <c r="N211" s="46" t="s">
        <v>336</v>
      </c>
      <c r="O211" s="46" t="s">
        <v>336</v>
      </c>
      <c r="P211" s="46" t="s">
        <v>336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66">
        <v>1000</v>
      </c>
      <c r="Y211" s="66">
        <v>1000</v>
      </c>
      <c r="Z211" s="5">
        <v>1</v>
      </c>
      <c r="AA211" s="5">
        <v>10</v>
      </c>
      <c r="AB211" s="5">
        <v>1</v>
      </c>
      <c r="AC211" s="5">
        <v>0</v>
      </c>
      <c r="AD211" s="5">
        <v>0</v>
      </c>
      <c r="AE211" s="5">
        <v>30200</v>
      </c>
      <c r="AF211" s="5">
        <v>10</v>
      </c>
      <c r="AG211" s="5">
        <v>0</v>
      </c>
      <c r="AH211" s="5" t="s">
        <v>1573</v>
      </c>
      <c r="AI211" s="5" t="s">
        <v>235</v>
      </c>
      <c r="AJ211" s="5" t="s">
        <v>983</v>
      </c>
      <c r="AK211" s="45">
        <f t="shared" si="29"/>
        <v>15</v>
      </c>
      <c r="AL211" s="47">
        <f>_xlfn.XLOOKUP(I211,'#칼럼명세'!F:F,'#칼럼명세'!I:I)</f>
        <v>10000</v>
      </c>
      <c r="AM211" s="44" t="str">
        <f t="shared" si="30"/>
        <v>Item_Name_23400017</v>
      </c>
      <c r="AN211" s="5" t="s">
        <v>1011</v>
      </c>
      <c r="AO211" s="44" t="str">
        <f t="shared" si="31"/>
        <v>Item_Desc_23400017</v>
      </c>
      <c r="AP211" s="5" t="s">
        <v>1818</v>
      </c>
      <c r="AQ211" s="44">
        <f>_xlfn.XLOOKUP(I211,표1[아이템 타입],표1[삭제여부])</f>
        <v>1</v>
      </c>
      <c r="AR211" s="63">
        <f>_xlfn.XLOOKUP(I211,'#칼럼명세'!F:F,'#칼럼명세'!H:H)</f>
        <v>1</v>
      </c>
      <c r="AS211" s="4">
        <v>1</v>
      </c>
      <c r="AT211" s="4"/>
      <c r="AU211" s="4"/>
      <c r="AV211" s="4"/>
      <c r="AW211" s="63" t="str">
        <f>_xlfn.XLOOKUP(I211,표1[아이템 타입],표1[타입 이름])</f>
        <v>재료 - 판매 및 거래 가능</v>
      </c>
      <c r="AX211" s="63" t="str">
        <f t="shared" si="25"/>
        <v>가능</v>
      </c>
      <c r="AY211" s="63" t="str">
        <f t="shared" si="26"/>
        <v>가능</v>
      </c>
      <c r="AZ211" s="63" t="str">
        <f t="shared" si="27"/>
        <v>가능</v>
      </c>
      <c r="BA211" s="63" t="str">
        <f t="shared" si="28"/>
        <v>가능</v>
      </c>
    </row>
    <row r="212" spans="2:53" x14ac:dyDescent="0.3">
      <c r="B212" s="4">
        <v>23400018</v>
      </c>
      <c r="C212" s="4" t="str">
        <f t="shared" si="22"/>
        <v>018</v>
      </c>
      <c r="D212" s="44" t="str">
        <f t="shared" si="23"/>
        <v>Item_Name_23400018</v>
      </c>
      <c r="E212" s="5" t="s">
        <v>435</v>
      </c>
      <c r="F212" s="44" t="str">
        <f t="shared" si="24"/>
        <v>Item_Desc_23400018</v>
      </c>
      <c r="G212" s="5" t="s">
        <v>589</v>
      </c>
      <c r="H212" s="5">
        <v>3</v>
      </c>
      <c r="I212" s="5">
        <v>34</v>
      </c>
      <c r="J212" s="5">
        <v>0</v>
      </c>
      <c r="K212" s="5">
        <v>4</v>
      </c>
      <c r="L212" s="45">
        <f>_xlfn.XLOOKUP($I212, '#칼럼명세'!$F:$F, '#칼럼명세'!$J:$J)*IF(_xlfn.XLOOKUP($I212, '#칼럼명세'!$F:$F, '#칼럼명세'!$K:$K)="X", 1, _xlfn.XLOOKUP($K212, '#무게관련'!$N:$N, '#무게관련'!$O:$O))*100</f>
        <v>1</v>
      </c>
      <c r="M212" s="46" t="s">
        <v>336</v>
      </c>
      <c r="N212" s="46" t="s">
        <v>336</v>
      </c>
      <c r="O212" s="46" t="s">
        <v>336</v>
      </c>
      <c r="P212" s="46" t="s">
        <v>336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66">
        <v>1000</v>
      </c>
      <c r="Y212" s="66">
        <v>1000</v>
      </c>
      <c r="Z212" s="5">
        <v>1</v>
      </c>
      <c r="AA212" s="5">
        <v>10</v>
      </c>
      <c r="AB212" s="5">
        <v>1</v>
      </c>
      <c r="AC212" s="5">
        <v>0</v>
      </c>
      <c r="AD212" s="5">
        <v>0</v>
      </c>
      <c r="AE212" s="5">
        <v>30200</v>
      </c>
      <c r="AF212" s="5">
        <v>10</v>
      </c>
      <c r="AG212" s="5">
        <v>0</v>
      </c>
      <c r="AH212" s="5" t="s">
        <v>1574</v>
      </c>
      <c r="AI212" s="5" t="s">
        <v>235</v>
      </c>
      <c r="AJ212" s="5" t="s">
        <v>983</v>
      </c>
      <c r="AK212" s="45">
        <f t="shared" si="29"/>
        <v>15</v>
      </c>
      <c r="AL212" s="47">
        <f>_xlfn.XLOOKUP(I212,'#칼럼명세'!F:F,'#칼럼명세'!I:I)</f>
        <v>10000</v>
      </c>
      <c r="AM212" s="44" t="str">
        <f t="shared" si="30"/>
        <v>Item_Name_23400018</v>
      </c>
      <c r="AN212" s="5" t="s">
        <v>737</v>
      </c>
      <c r="AO212" s="44" t="str">
        <f t="shared" si="31"/>
        <v>Item_Desc_23400018</v>
      </c>
      <c r="AP212" s="5" t="s">
        <v>1818</v>
      </c>
      <c r="AQ212" s="44">
        <f>_xlfn.XLOOKUP(I212,표1[아이템 타입],표1[삭제여부])</f>
        <v>1</v>
      </c>
      <c r="AR212" s="63">
        <f>_xlfn.XLOOKUP(I212,'#칼럼명세'!F:F,'#칼럼명세'!H:H)</f>
        <v>1</v>
      </c>
      <c r="AS212" s="4">
        <v>1</v>
      </c>
      <c r="AT212" s="4"/>
      <c r="AU212" s="4"/>
      <c r="AV212" s="4"/>
      <c r="AW212" s="63" t="str">
        <f>_xlfn.XLOOKUP(I212,표1[아이템 타입],표1[타입 이름])</f>
        <v>재료 - 판매 및 거래 가능</v>
      </c>
      <c r="AX212" s="63" t="str">
        <f t="shared" si="25"/>
        <v>가능</v>
      </c>
      <c r="AY212" s="63" t="str">
        <f t="shared" si="26"/>
        <v>가능</v>
      </c>
      <c r="AZ212" s="63" t="str">
        <f t="shared" si="27"/>
        <v>가능</v>
      </c>
      <c r="BA212" s="63" t="str">
        <f t="shared" si="28"/>
        <v>가능</v>
      </c>
    </row>
    <row r="213" spans="2:53" x14ac:dyDescent="0.3">
      <c r="B213" s="4">
        <v>23400019</v>
      </c>
      <c r="C213" s="4" t="str">
        <f t="shared" si="22"/>
        <v>019</v>
      </c>
      <c r="D213" s="44" t="str">
        <f t="shared" si="23"/>
        <v>Item_Name_23400019</v>
      </c>
      <c r="E213" s="5" t="s">
        <v>217</v>
      </c>
      <c r="F213" s="44" t="str">
        <f t="shared" si="24"/>
        <v>Item_Desc_23400019</v>
      </c>
      <c r="G213" s="5" t="s">
        <v>590</v>
      </c>
      <c r="H213" s="5">
        <v>3</v>
      </c>
      <c r="I213" s="5">
        <v>34</v>
      </c>
      <c r="J213" s="5">
        <v>0</v>
      </c>
      <c r="K213" s="5">
        <v>3</v>
      </c>
      <c r="L213" s="45">
        <f>_xlfn.XLOOKUP($I213, '#칼럼명세'!$F:$F, '#칼럼명세'!$J:$J)*IF(_xlfn.XLOOKUP($I213, '#칼럼명세'!$F:$F, '#칼럼명세'!$K:$K)="X", 1, _xlfn.XLOOKUP($K213, '#무게관련'!$N:$N, '#무게관련'!$O:$O))*100</f>
        <v>1</v>
      </c>
      <c r="M213" s="46" t="s">
        <v>336</v>
      </c>
      <c r="N213" s="46" t="s">
        <v>336</v>
      </c>
      <c r="O213" s="46" t="s">
        <v>336</v>
      </c>
      <c r="P213" s="46" t="s">
        <v>336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66">
        <v>1000</v>
      </c>
      <c r="Y213" s="66">
        <v>1000</v>
      </c>
      <c r="Z213" s="5">
        <v>1</v>
      </c>
      <c r="AA213" s="5">
        <v>10</v>
      </c>
      <c r="AB213" s="5">
        <v>1</v>
      </c>
      <c r="AC213" s="5">
        <v>0</v>
      </c>
      <c r="AD213" s="5">
        <v>0</v>
      </c>
      <c r="AE213" s="5">
        <v>30200</v>
      </c>
      <c r="AF213" s="5">
        <v>10</v>
      </c>
      <c r="AG213" s="5">
        <v>0</v>
      </c>
      <c r="AH213" s="5" t="s">
        <v>236</v>
      </c>
      <c r="AI213" s="5" t="s">
        <v>235</v>
      </c>
      <c r="AJ213" s="5" t="s">
        <v>983</v>
      </c>
      <c r="AK213" s="45">
        <f t="shared" si="29"/>
        <v>15</v>
      </c>
      <c r="AL213" s="47">
        <f>_xlfn.XLOOKUP(I213,'#칼럼명세'!F:F,'#칼럼명세'!I:I)</f>
        <v>10000</v>
      </c>
      <c r="AM213" s="44" t="str">
        <f t="shared" si="30"/>
        <v>Item_Name_23400019</v>
      </c>
      <c r="AN213" s="5" t="s">
        <v>623</v>
      </c>
      <c r="AO213" s="44" t="str">
        <f t="shared" si="31"/>
        <v>Item_Desc_23400019</v>
      </c>
      <c r="AP213" s="5" t="s">
        <v>654</v>
      </c>
      <c r="AQ213" s="44">
        <f>_xlfn.XLOOKUP(I213,표1[아이템 타입],표1[삭제여부])</f>
        <v>1</v>
      </c>
      <c r="AR213" s="63">
        <f>_xlfn.XLOOKUP(I213,'#칼럼명세'!F:F,'#칼럼명세'!H:H)</f>
        <v>1</v>
      </c>
      <c r="AS213" s="4">
        <v>1</v>
      </c>
      <c r="AT213" s="4"/>
      <c r="AU213" s="4"/>
      <c r="AV213" s="4"/>
      <c r="AW213" s="63" t="str">
        <f>_xlfn.XLOOKUP(I213,표1[아이템 타입],표1[타입 이름])</f>
        <v>재료 - 판매 및 거래 가능</v>
      </c>
      <c r="AX213" s="63" t="str">
        <f t="shared" si="25"/>
        <v>가능</v>
      </c>
      <c r="AY213" s="63" t="str">
        <f t="shared" si="26"/>
        <v>가능</v>
      </c>
      <c r="AZ213" s="63" t="str">
        <f t="shared" si="27"/>
        <v>가능</v>
      </c>
      <c r="BA213" s="63" t="str">
        <f t="shared" si="28"/>
        <v>가능</v>
      </c>
    </row>
    <row r="214" spans="2:53" x14ac:dyDescent="0.3">
      <c r="B214" s="4">
        <v>23400020</v>
      </c>
      <c r="C214" s="4" t="str">
        <f t="shared" si="22"/>
        <v>020</v>
      </c>
      <c r="D214" s="44" t="str">
        <f t="shared" si="23"/>
        <v>Item_Name_23400020</v>
      </c>
      <c r="E214" s="5" t="s">
        <v>436</v>
      </c>
      <c r="F214" s="44" t="str">
        <f t="shared" si="24"/>
        <v>Item_Desc_23400020</v>
      </c>
      <c r="G214" s="5" t="s">
        <v>591</v>
      </c>
      <c r="H214" s="5">
        <v>3</v>
      </c>
      <c r="I214" s="5">
        <v>34</v>
      </c>
      <c r="J214" s="5">
        <v>0</v>
      </c>
      <c r="K214" s="5">
        <v>4</v>
      </c>
      <c r="L214" s="45">
        <f>_xlfn.XLOOKUP($I214, '#칼럼명세'!$F:$F, '#칼럼명세'!$J:$J)*IF(_xlfn.XLOOKUP($I214, '#칼럼명세'!$F:$F, '#칼럼명세'!$K:$K)="X", 1, _xlfn.XLOOKUP($K214, '#무게관련'!$N:$N, '#무게관련'!$O:$O))*100</f>
        <v>1</v>
      </c>
      <c r="M214" s="46" t="s">
        <v>336</v>
      </c>
      <c r="N214" s="46" t="s">
        <v>336</v>
      </c>
      <c r="O214" s="46" t="s">
        <v>336</v>
      </c>
      <c r="P214" s="46" t="s">
        <v>336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66">
        <v>1000</v>
      </c>
      <c r="Y214" s="66">
        <v>1000</v>
      </c>
      <c r="Z214" s="5">
        <v>1</v>
      </c>
      <c r="AA214" s="5">
        <v>10</v>
      </c>
      <c r="AB214" s="5">
        <v>1</v>
      </c>
      <c r="AC214" s="5">
        <v>0</v>
      </c>
      <c r="AD214" s="5">
        <v>0</v>
      </c>
      <c r="AE214" s="5">
        <v>30200</v>
      </c>
      <c r="AF214" s="5">
        <v>10</v>
      </c>
      <c r="AG214" s="5">
        <v>0</v>
      </c>
      <c r="AH214" s="5" t="s">
        <v>237</v>
      </c>
      <c r="AI214" s="5" t="s">
        <v>235</v>
      </c>
      <c r="AJ214" s="5" t="s">
        <v>983</v>
      </c>
      <c r="AK214" s="45">
        <f t="shared" si="29"/>
        <v>15</v>
      </c>
      <c r="AL214" s="47">
        <f>_xlfn.XLOOKUP(I214,'#칼럼명세'!F:F,'#칼럼명세'!I:I)</f>
        <v>10000</v>
      </c>
      <c r="AM214" s="44" t="str">
        <f t="shared" si="30"/>
        <v>Item_Name_23400020</v>
      </c>
      <c r="AN214" s="5" t="s">
        <v>624</v>
      </c>
      <c r="AO214" s="44" t="str">
        <f t="shared" si="31"/>
        <v>Item_Desc_23400020</v>
      </c>
      <c r="AP214" s="5" t="s">
        <v>655</v>
      </c>
      <c r="AQ214" s="44">
        <f>_xlfn.XLOOKUP(I214,표1[아이템 타입],표1[삭제여부])</f>
        <v>1</v>
      </c>
      <c r="AR214" s="63">
        <f>_xlfn.XLOOKUP(I214,'#칼럼명세'!F:F,'#칼럼명세'!H:H)</f>
        <v>1</v>
      </c>
      <c r="AS214" s="4">
        <v>1</v>
      </c>
      <c r="AT214" s="4"/>
      <c r="AU214" s="4"/>
      <c r="AV214" s="4"/>
      <c r="AW214" s="63" t="str">
        <f>_xlfn.XLOOKUP(I214,표1[아이템 타입],표1[타입 이름])</f>
        <v>재료 - 판매 및 거래 가능</v>
      </c>
      <c r="AX214" s="63" t="str">
        <f t="shared" si="25"/>
        <v>가능</v>
      </c>
      <c r="AY214" s="63" t="str">
        <f t="shared" si="26"/>
        <v>가능</v>
      </c>
      <c r="AZ214" s="63" t="str">
        <f t="shared" si="27"/>
        <v>가능</v>
      </c>
      <c r="BA214" s="63" t="str">
        <f t="shared" si="28"/>
        <v>가능</v>
      </c>
    </row>
    <row r="215" spans="2:53" x14ac:dyDescent="0.3">
      <c r="B215" s="4">
        <v>23400021</v>
      </c>
      <c r="C215" s="4" t="str">
        <f t="shared" si="22"/>
        <v>021</v>
      </c>
      <c r="D215" s="44" t="str">
        <f t="shared" si="23"/>
        <v>Item_Name_23400021</v>
      </c>
      <c r="E215" s="5" t="s">
        <v>563</v>
      </c>
      <c r="F215" s="44" t="str">
        <f t="shared" si="24"/>
        <v>Item_Desc_23400021</v>
      </c>
      <c r="G215" s="5" t="s">
        <v>592</v>
      </c>
      <c r="H215" s="5">
        <v>3</v>
      </c>
      <c r="I215" s="5">
        <v>34</v>
      </c>
      <c r="J215" s="5">
        <v>0</v>
      </c>
      <c r="K215" s="5">
        <v>5</v>
      </c>
      <c r="L215" s="45">
        <f>_xlfn.XLOOKUP($I215, '#칼럼명세'!$F:$F, '#칼럼명세'!$J:$J)*IF(_xlfn.XLOOKUP($I215, '#칼럼명세'!$F:$F, '#칼럼명세'!$K:$K)="X", 1, _xlfn.XLOOKUP($K215, '#무게관련'!$N:$N, '#무게관련'!$O:$O))*100</f>
        <v>1</v>
      </c>
      <c r="M215" s="46" t="s">
        <v>336</v>
      </c>
      <c r="N215" s="46" t="s">
        <v>336</v>
      </c>
      <c r="O215" s="46" t="s">
        <v>336</v>
      </c>
      <c r="P215" s="46" t="s">
        <v>336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66">
        <v>1000</v>
      </c>
      <c r="Y215" s="66">
        <v>1000</v>
      </c>
      <c r="Z215" s="5">
        <v>1</v>
      </c>
      <c r="AA215" s="5">
        <v>10</v>
      </c>
      <c r="AB215" s="5">
        <v>1</v>
      </c>
      <c r="AC215" s="5">
        <v>0</v>
      </c>
      <c r="AD215" s="5">
        <v>0</v>
      </c>
      <c r="AE215" s="5">
        <v>30200</v>
      </c>
      <c r="AF215" s="5">
        <v>10</v>
      </c>
      <c r="AG215" s="5">
        <v>0</v>
      </c>
      <c r="AH215" s="5" t="s">
        <v>238</v>
      </c>
      <c r="AI215" s="5" t="s">
        <v>235</v>
      </c>
      <c r="AJ215" s="5" t="s">
        <v>983</v>
      </c>
      <c r="AK215" s="45">
        <f t="shared" si="29"/>
        <v>15</v>
      </c>
      <c r="AL215" s="47">
        <f>_xlfn.XLOOKUP(I215,'#칼럼명세'!F:F,'#칼럼명세'!I:I)</f>
        <v>10000</v>
      </c>
      <c r="AM215" s="44" t="str">
        <f t="shared" si="30"/>
        <v>Item_Name_23400021</v>
      </c>
      <c r="AN215" s="5" t="s">
        <v>625</v>
      </c>
      <c r="AO215" s="44" t="str">
        <f t="shared" si="31"/>
        <v>Item_Desc_23400021</v>
      </c>
      <c r="AP215" s="5" t="s">
        <v>656</v>
      </c>
      <c r="AQ215" s="44">
        <f>_xlfn.XLOOKUP(I215,표1[아이템 타입],표1[삭제여부])</f>
        <v>1</v>
      </c>
      <c r="AR215" s="63">
        <f>_xlfn.XLOOKUP(I215,'#칼럼명세'!F:F,'#칼럼명세'!H:H)</f>
        <v>1</v>
      </c>
      <c r="AS215" s="4">
        <v>1</v>
      </c>
      <c r="AT215" s="4"/>
      <c r="AU215" s="4"/>
      <c r="AV215" s="4"/>
      <c r="AW215" s="63" t="str">
        <f>_xlfn.XLOOKUP(I215,표1[아이템 타입],표1[타입 이름])</f>
        <v>재료 - 판매 및 거래 가능</v>
      </c>
      <c r="AX215" s="63" t="str">
        <f t="shared" si="25"/>
        <v>가능</v>
      </c>
      <c r="AY215" s="63" t="str">
        <f t="shared" si="26"/>
        <v>가능</v>
      </c>
      <c r="AZ215" s="63" t="str">
        <f t="shared" si="27"/>
        <v>가능</v>
      </c>
      <c r="BA215" s="63" t="str">
        <f t="shared" si="28"/>
        <v>가능</v>
      </c>
    </row>
    <row r="216" spans="2:53" x14ac:dyDescent="0.3">
      <c r="B216" s="4">
        <v>23400022</v>
      </c>
      <c r="C216" s="4" t="str">
        <f t="shared" si="22"/>
        <v>022</v>
      </c>
      <c r="D216" s="44" t="str">
        <f t="shared" si="23"/>
        <v>Item_Name_23400022</v>
      </c>
      <c r="E216" s="5" t="s">
        <v>613</v>
      </c>
      <c r="F216" s="44" t="str">
        <f t="shared" si="24"/>
        <v>Item_Desc_23400022</v>
      </c>
      <c r="G216" s="5" t="s">
        <v>620</v>
      </c>
      <c r="H216" s="5">
        <v>3</v>
      </c>
      <c r="I216" s="5">
        <v>34</v>
      </c>
      <c r="J216" s="5">
        <v>0</v>
      </c>
      <c r="K216" s="5">
        <v>1</v>
      </c>
      <c r="L216" s="45">
        <f>_xlfn.XLOOKUP($I216, '#칼럼명세'!$F:$F, '#칼럼명세'!$J:$J)*IF(_xlfn.XLOOKUP($I216, '#칼럼명세'!$F:$F, '#칼럼명세'!$K:$K)="X", 1, _xlfn.XLOOKUP($K216, '#무게관련'!$N:$N, '#무게관련'!$O:$O))*100</f>
        <v>1</v>
      </c>
      <c r="M216" s="46" t="s">
        <v>336</v>
      </c>
      <c r="N216" s="46" t="s">
        <v>336</v>
      </c>
      <c r="O216" s="46" t="s">
        <v>336</v>
      </c>
      <c r="P216" s="46" t="s">
        <v>336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66">
        <v>1000</v>
      </c>
      <c r="Y216" s="66">
        <v>1000</v>
      </c>
      <c r="Z216" s="5">
        <v>1</v>
      </c>
      <c r="AA216" s="5">
        <v>10</v>
      </c>
      <c r="AB216" s="5">
        <v>1</v>
      </c>
      <c r="AC216" s="5">
        <v>0</v>
      </c>
      <c r="AD216" s="5">
        <v>0</v>
      </c>
      <c r="AE216" s="5">
        <v>0</v>
      </c>
      <c r="AF216" s="5">
        <v>0</v>
      </c>
      <c r="AG216" s="5">
        <v>0</v>
      </c>
      <c r="AH216" s="5" t="s">
        <v>272</v>
      </c>
      <c r="AI216" s="5" t="s">
        <v>235</v>
      </c>
      <c r="AJ216" s="5" t="s">
        <v>983</v>
      </c>
      <c r="AK216" s="45">
        <f t="shared" si="29"/>
        <v>15</v>
      </c>
      <c r="AL216" s="47">
        <f>_xlfn.XLOOKUP(I216,'#칼럼명세'!F:F,'#칼럼명세'!I:I)</f>
        <v>10000</v>
      </c>
      <c r="AM216" s="44" t="str">
        <f t="shared" si="30"/>
        <v>Item_Name_23400022</v>
      </c>
      <c r="AN216" s="5" t="s">
        <v>605</v>
      </c>
      <c r="AO216" s="44" t="str">
        <f t="shared" si="31"/>
        <v>Item_Desc_23400022</v>
      </c>
      <c r="AP216" s="5" t="s">
        <v>657</v>
      </c>
      <c r="AQ216" s="44">
        <f>_xlfn.XLOOKUP(I216,표1[아이템 타입],표1[삭제여부])</f>
        <v>1</v>
      </c>
      <c r="AR216" s="63">
        <f>_xlfn.XLOOKUP(I216,'#칼럼명세'!F:F,'#칼럼명세'!H:H)</f>
        <v>1</v>
      </c>
      <c r="AS216" s="4">
        <v>1</v>
      </c>
      <c r="AT216" s="4"/>
      <c r="AU216" s="4"/>
      <c r="AV216" s="4"/>
      <c r="AW216" s="63" t="str">
        <f>_xlfn.XLOOKUP(I216,표1[아이템 타입],표1[타입 이름])</f>
        <v>재료 - 판매 및 거래 가능</v>
      </c>
      <c r="AX216" s="63" t="str">
        <f t="shared" si="25"/>
        <v>가능</v>
      </c>
      <c r="AY216" s="63" t="str">
        <f t="shared" si="26"/>
        <v>가능</v>
      </c>
      <c r="AZ216" s="63" t="str">
        <f t="shared" si="27"/>
        <v>가능</v>
      </c>
      <c r="BA216" s="63" t="str">
        <f t="shared" si="28"/>
        <v>가능</v>
      </c>
    </row>
    <row r="217" spans="2:53" x14ac:dyDescent="0.3">
      <c r="B217" s="4">
        <v>23400023</v>
      </c>
      <c r="C217" s="4" t="str">
        <f t="shared" si="22"/>
        <v>023</v>
      </c>
      <c r="D217" s="44" t="str">
        <f t="shared" si="23"/>
        <v>Item_Name_23400023</v>
      </c>
      <c r="E217" s="5" t="s">
        <v>614</v>
      </c>
      <c r="F217" s="44" t="str">
        <f t="shared" si="24"/>
        <v>Item_Desc_23400023</v>
      </c>
      <c r="G217" s="5" t="s">
        <v>620</v>
      </c>
      <c r="H217" s="5">
        <v>3</v>
      </c>
      <c r="I217" s="5">
        <v>34</v>
      </c>
      <c r="J217" s="5">
        <v>0</v>
      </c>
      <c r="K217" s="5">
        <v>1</v>
      </c>
      <c r="L217" s="45">
        <f>_xlfn.XLOOKUP($I217, '#칼럼명세'!$F:$F, '#칼럼명세'!$J:$J)*IF(_xlfn.XLOOKUP($I217, '#칼럼명세'!$F:$F, '#칼럼명세'!$K:$K)="X", 1, _xlfn.XLOOKUP($K217, '#무게관련'!$N:$N, '#무게관련'!$O:$O))*100</f>
        <v>1</v>
      </c>
      <c r="M217" s="46" t="s">
        <v>336</v>
      </c>
      <c r="N217" s="46" t="s">
        <v>336</v>
      </c>
      <c r="O217" s="46" t="s">
        <v>336</v>
      </c>
      <c r="P217" s="46" t="s">
        <v>336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66">
        <v>1000</v>
      </c>
      <c r="Y217" s="66">
        <v>1000</v>
      </c>
      <c r="Z217" s="5">
        <v>1</v>
      </c>
      <c r="AA217" s="5">
        <v>10</v>
      </c>
      <c r="AB217" s="5">
        <v>1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 t="s">
        <v>272</v>
      </c>
      <c r="AI217" s="5" t="s">
        <v>235</v>
      </c>
      <c r="AJ217" s="5" t="s">
        <v>983</v>
      </c>
      <c r="AK217" s="45">
        <f t="shared" si="29"/>
        <v>15</v>
      </c>
      <c r="AL217" s="47">
        <f>_xlfn.XLOOKUP(I217,'#칼럼명세'!F:F,'#칼럼명세'!I:I)</f>
        <v>10000</v>
      </c>
      <c r="AM217" s="44" t="str">
        <f t="shared" si="30"/>
        <v>Item_Name_23400023</v>
      </c>
      <c r="AN217" s="5" t="s">
        <v>606</v>
      </c>
      <c r="AO217" s="44" t="str">
        <f t="shared" si="31"/>
        <v>Item_Desc_23400023</v>
      </c>
      <c r="AP217" s="5" t="s">
        <v>657</v>
      </c>
      <c r="AQ217" s="44">
        <f>_xlfn.XLOOKUP(I217,표1[아이템 타입],표1[삭제여부])</f>
        <v>1</v>
      </c>
      <c r="AR217" s="63">
        <f>_xlfn.XLOOKUP(I217,'#칼럼명세'!F:F,'#칼럼명세'!H:H)</f>
        <v>1</v>
      </c>
      <c r="AS217" s="4">
        <v>1</v>
      </c>
      <c r="AT217" s="4"/>
      <c r="AU217" s="4"/>
      <c r="AV217" s="4"/>
      <c r="AW217" s="63" t="str">
        <f>_xlfn.XLOOKUP(I217,표1[아이템 타입],표1[타입 이름])</f>
        <v>재료 - 판매 및 거래 가능</v>
      </c>
      <c r="AX217" s="63" t="str">
        <f t="shared" si="25"/>
        <v>가능</v>
      </c>
      <c r="AY217" s="63" t="str">
        <f t="shared" si="26"/>
        <v>가능</v>
      </c>
      <c r="AZ217" s="63" t="str">
        <f t="shared" si="27"/>
        <v>가능</v>
      </c>
      <c r="BA217" s="63" t="str">
        <f t="shared" si="28"/>
        <v>가능</v>
      </c>
    </row>
    <row r="218" spans="2:53" x14ac:dyDescent="0.3">
      <c r="B218" s="4">
        <v>23400024</v>
      </c>
      <c r="C218" s="4" t="str">
        <f t="shared" si="22"/>
        <v>024</v>
      </c>
      <c r="D218" s="44" t="str">
        <f t="shared" si="23"/>
        <v>Item_Name_23400024</v>
      </c>
      <c r="E218" s="5" t="s">
        <v>615</v>
      </c>
      <c r="F218" s="44" t="str">
        <f t="shared" si="24"/>
        <v>Item_Desc_23400024</v>
      </c>
      <c r="G218" s="5" t="s">
        <v>620</v>
      </c>
      <c r="H218" s="5">
        <v>3</v>
      </c>
      <c r="I218" s="5">
        <v>34</v>
      </c>
      <c r="J218" s="5">
        <v>0</v>
      </c>
      <c r="K218" s="5">
        <v>1</v>
      </c>
      <c r="L218" s="45">
        <f>_xlfn.XLOOKUP($I218, '#칼럼명세'!$F:$F, '#칼럼명세'!$J:$J)*IF(_xlfn.XLOOKUP($I218, '#칼럼명세'!$F:$F, '#칼럼명세'!$K:$K)="X", 1, _xlfn.XLOOKUP($K218, '#무게관련'!$N:$N, '#무게관련'!$O:$O))*100</f>
        <v>1</v>
      </c>
      <c r="M218" s="46" t="s">
        <v>336</v>
      </c>
      <c r="N218" s="46" t="s">
        <v>336</v>
      </c>
      <c r="O218" s="46" t="s">
        <v>336</v>
      </c>
      <c r="P218" s="46" t="s">
        <v>336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66">
        <v>1000</v>
      </c>
      <c r="Y218" s="66">
        <v>1000</v>
      </c>
      <c r="Z218" s="5">
        <v>1</v>
      </c>
      <c r="AA218" s="5">
        <v>10</v>
      </c>
      <c r="AB218" s="5">
        <v>1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 t="s">
        <v>272</v>
      </c>
      <c r="AI218" s="5" t="s">
        <v>235</v>
      </c>
      <c r="AJ218" s="5" t="s">
        <v>983</v>
      </c>
      <c r="AK218" s="45">
        <f t="shared" si="29"/>
        <v>15</v>
      </c>
      <c r="AL218" s="47">
        <f>_xlfn.XLOOKUP(I218,'#칼럼명세'!F:F,'#칼럼명세'!I:I)</f>
        <v>10000</v>
      </c>
      <c r="AM218" s="44" t="str">
        <f t="shared" si="30"/>
        <v>Item_Name_23400024</v>
      </c>
      <c r="AN218" s="5" t="s">
        <v>607</v>
      </c>
      <c r="AO218" s="44" t="str">
        <f t="shared" si="31"/>
        <v>Item_Desc_23400024</v>
      </c>
      <c r="AP218" s="5" t="s">
        <v>939</v>
      </c>
      <c r="AQ218" s="44">
        <f>_xlfn.XLOOKUP(I218,표1[아이템 타입],표1[삭제여부])</f>
        <v>1</v>
      </c>
      <c r="AR218" s="63">
        <f>_xlfn.XLOOKUP(I218,'#칼럼명세'!F:F,'#칼럼명세'!H:H)</f>
        <v>1</v>
      </c>
      <c r="AS218" s="4">
        <v>1</v>
      </c>
      <c r="AT218" s="4"/>
      <c r="AU218" s="4"/>
      <c r="AV218" s="4"/>
      <c r="AW218" s="63" t="str">
        <f>_xlfn.XLOOKUP(I218,표1[아이템 타입],표1[타입 이름])</f>
        <v>재료 - 판매 및 거래 가능</v>
      </c>
      <c r="AX218" s="63" t="str">
        <f t="shared" si="25"/>
        <v>가능</v>
      </c>
      <c r="AY218" s="63" t="str">
        <f t="shared" si="26"/>
        <v>가능</v>
      </c>
      <c r="AZ218" s="63" t="str">
        <f t="shared" si="27"/>
        <v>가능</v>
      </c>
      <c r="BA218" s="63" t="str">
        <f t="shared" si="28"/>
        <v>가능</v>
      </c>
    </row>
    <row r="219" spans="2:53" x14ac:dyDescent="0.3">
      <c r="B219" s="4">
        <v>23400025</v>
      </c>
      <c r="C219" s="4" t="str">
        <f t="shared" si="22"/>
        <v>025</v>
      </c>
      <c r="D219" s="44" t="str">
        <f t="shared" si="23"/>
        <v>Item_Name_23400025</v>
      </c>
      <c r="E219" s="5" t="s">
        <v>616</v>
      </c>
      <c r="F219" s="44" t="str">
        <f t="shared" si="24"/>
        <v>Item_Desc_23400025</v>
      </c>
      <c r="G219" s="5" t="s">
        <v>620</v>
      </c>
      <c r="H219" s="5">
        <v>3</v>
      </c>
      <c r="I219" s="5">
        <v>34</v>
      </c>
      <c r="J219" s="5">
        <v>0</v>
      </c>
      <c r="K219" s="5">
        <v>1</v>
      </c>
      <c r="L219" s="45">
        <f>_xlfn.XLOOKUP($I219, '#칼럼명세'!$F:$F, '#칼럼명세'!$J:$J)*IF(_xlfn.XLOOKUP($I219, '#칼럼명세'!$F:$F, '#칼럼명세'!$K:$K)="X", 1, _xlfn.XLOOKUP($K219, '#무게관련'!$N:$N, '#무게관련'!$O:$O))*100</f>
        <v>1</v>
      </c>
      <c r="M219" s="46" t="s">
        <v>336</v>
      </c>
      <c r="N219" s="46" t="s">
        <v>336</v>
      </c>
      <c r="O219" s="46" t="s">
        <v>336</v>
      </c>
      <c r="P219" s="46" t="s">
        <v>336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66">
        <v>1000</v>
      </c>
      <c r="Y219" s="66">
        <v>1000</v>
      </c>
      <c r="Z219" s="5">
        <v>1</v>
      </c>
      <c r="AA219" s="5">
        <v>10</v>
      </c>
      <c r="AB219" s="5">
        <v>1</v>
      </c>
      <c r="AC219" s="5">
        <v>0</v>
      </c>
      <c r="AD219" s="5">
        <v>0</v>
      </c>
      <c r="AE219" s="5">
        <v>0</v>
      </c>
      <c r="AF219" s="5">
        <v>0</v>
      </c>
      <c r="AG219" s="5">
        <v>0</v>
      </c>
      <c r="AH219" s="5" t="s">
        <v>272</v>
      </c>
      <c r="AI219" s="5" t="s">
        <v>235</v>
      </c>
      <c r="AJ219" s="5" t="s">
        <v>983</v>
      </c>
      <c r="AK219" s="45">
        <f t="shared" si="29"/>
        <v>15</v>
      </c>
      <c r="AL219" s="47">
        <f>_xlfn.XLOOKUP(I219,'#칼럼명세'!F:F,'#칼럼명세'!I:I)</f>
        <v>10000</v>
      </c>
      <c r="AM219" s="44" t="str">
        <f t="shared" si="30"/>
        <v>Item_Name_23400025</v>
      </c>
      <c r="AN219" s="5" t="s">
        <v>608</v>
      </c>
      <c r="AO219" s="44" t="str">
        <f t="shared" si="31"/>
        <v>Item_Desc_23400025</v>
      </c>
      <c r="AP219" s="5" t="s">
        <v>939</v>
      </c>
      <c r="AQ219" s="44">
        <f>_xlfn.XLOOKUP(I219,표1[아이템 타입],표1[삭제여부])</f>
        <v>1</v>
      </c>
      <c r="AR219" s="63">
        <f>_xlfn.XLOOKUP(I219,'#칼럼명세'!F:F,'#칼럼명세'!H:H)</f>
        <v>1</v>
      </c>
      <c r="AS219" s="4">
        <v>1</v>
      </c>
      <c r="AT219" s="4"/>
      <c r="AU219" s="4"/>
      <c r="AV219" s="4"/>
      <c r="AW219" s="63" t="str">
        <f>_xlfn.XLOOKUP(I219,표1[아이템 타입],표1[타입 이름])</f>
        <v>재료 - 판매 및 거래 가능</v>
      </c>
      <c r="AX219" s="63" t="str">
        <f t="shared" si="25"/>
        <v>가능</v>
      </c>
      <c r="AY219" s="63" t="str">
        <f t="shared" si="26"/>
        <v>가능</v>
      </c>
      <c r="AZ219" s="63" t="str">
        <f t="shared" si="27"/>
        <v>가능</v>
      </c>
      <c r="BA219" s="63" t="str">
        <f t="shared" si="28"/>
        <v>가능</v>
      </c>
    </row>
    <row r="220" spans="2:53" x14ac:dyDescent="0.3">
      <c r="B220" s="4">
        <v>23400026</v>
      </c>
      <c r="C220" s="4" t="str">
        <f t="shared" si="22"/>
        <v>026</v>
      </c>
      <c r="D220" s="44" t="str">
        <f t="shared" si="23"/>
        <v>Item_Name_23400026</v>
      </c>
      <c r="E220" s="5" t="s">
        <v>617</v>
      </c>
      <c r="F220" s="44" t="str">
        <f t="shared" si="24"/>
        <v>Item_Desc_23400026</v>
      </c>
      <c r="G220" s="2" t="s">
        <v>621</v>
      </c>
      <c r="H220" s="5">
        <v>3</v>
      </c>
      <c r="I220" s="5">
        <v>34</v>
      </c>
      <c r="J220" s="5">
        <v>0</v>
      </c>
      <c r="K220" s="5">
        <v>1</v>
      </c>
      <c r="L220" s="45">
        <f>_xlfn.XLOOKUP($I220, '#칼럼명세'!$F:$F, '#칼럼명세'!$J:$J)*IF(_xlfn.XLOOKUP($I220, '#칼럼명세'!$F:$F, '#칼럼명세'!$K:$K)="X", 1, _xlfn.XLOOKUP($K220, '#무게관련'!$N:$N, '#무게관련'!$O:$O))*100</f>
        <v>1</v>
      </c>
      <c r="M220" s="46" t="s">
        <v>336</v>
      </c>
      <c r="N220" s="46" t="s">
        <v>336</v>
      </c>
      <c r="O220" s="46" t="s">
        <v>336</v>
      </c>
      <c r="P220" s="46" t="s">
        <v>336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66">
        <v>1000</v>
      </c>
      <c r="Y220" s="66">
        <v>1000</v>
      </c>
      <c r="Z220" s="5">
        <v>1</v>
      </c>
      <c r="AA220" s="5">
        <v>10</v>
      </c>
      <c r="AB220" s="5">
        <v>1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 t="s">
        <v>260</v>
      </c>
      <c r="AI220" s="5" t="s">
        <v>235</v>
      </c>
      <c r="AJ220" s="5" t="s">
        <v>983</v>
      </c>
      <c r="AK220" s="45">
        <f t="shared" si="29"/>
        <v>15</v>
      </c>
      <c r="AL220" s="47">
        <f>_xlfn.XLOOKUP(I220,'#칼럼명세'!F:F,'#칼럼명세'!I:I)</f>
        <v>10000</v>
      </c>
      <c r="AM220" s="44" t="str">
        <f t="shared" si="30"/>
        <v>Item_Name_23400026</v>
      </c>
      <c r="AN220" s="5" t="s">
        <v>609</v>
      </c>
      <c r="AO220" s="44" t="str">
        <f t="shared" si="31"/>
        <v>Item_Desc_23400026</v>
      </c>
      <c r="AP220" s="5" t="s">
        <v>660</v>
      </c>
      <c r="AQ220" s="44">
        <f>_xlfn.XLOOKUP(I220,표1[아이템 타입],표1[삭제여부])</f>
        <v>1</v>
      </c>
      <c r="AR220" s="63">
        <f>_xlfn.XLOOKUP(I220,'#칼럼명세'!F:F,'#칼럼명세'!H:H)</f>
        <v>1</v>
      </c>
      <c r="AS220" s="4">
        <v>1</v>
      </c>
      <c r="AT220" s="4"/>
      <c r="AU220" s="4"/>
      <c r="AV220" s="4"/>
      <c r="AW220" s="63" t="str">
        <f>_xlfn.XLOOKUP(I220,표1[아이템 타입],표1[타입 이름])</f>
        <v>재료 - 판매 및 거래 가능</v>
      </c>
      <c r="AX220" s="63" t="str">
        <f t="shared" si="25"/>
        <v>가능</v>
      </c>
      <c r="AY220" s="63" t="str">
        <f t="shared" si="26"/>
        <v>가능</v>
      </c>
      <c r="AZ220" s="63" t="str">
        <f t="shared" si="27"/>
        <v>가능</v>
      </c>
      <c r="BA220" s="63" t="str">
        <f t="shared" si="28"/>
        <v>가능</v>
      </c>
    </row>
    <row r="221" spans="2:53" x14ac:dyDescent="0.3">
      <c r="B221" s="4">
        <v>23400027</v>
      </c>
      <c r="C221" s="4" t="str">
        <f t="shared" si="22"/>
        <v>027</v>
      </c>
      <c r="D221" s="44" t="str">
        <f t="shared" si="23"/>
        <v>Item_Name_23400027</v>
      </c>
      <c r="E221" s="5" t="s">
        <v>618</v>
      </c>
      <c r="F221" s="44" t="str">
        <f t="shared" si="24"/>
        <v>Item_Desc_23400027</v>
      </c>
      <c r="G221" s="2" t="s">
        <v>621</v>
      </c>
      <c r="H221" s="5">
        <v>3</v>
      </c>
      <c r="I221" s="5">
        <v>34</v>
      </c>
      <c r="J221" s="5">
        <v>0</v>
      </c>
      <c r="K221" s="5">
        <v>1</v>
      </c>
      <c r="L221" s="45">
        <f>_xlfn.XLOOKUP($I221, '#칼럼명세'!$F:$F, '#칼럼명세'!$J:$J)*IF(_xlfn.XLOOKUP($I221, '#칼럼명세'!$F:$F, '#칼럼명세'!$K:$K)="X", 1, _xlfn.XLOOKUP($K221, '#무게관련'!$N:$N, '#무게관련'!$O:$O))*100</f>
        <v>1</v>
      </c>
      <c r="M221" s="46" t="s">
        <v>336</v>
      </c>
      <c r="N221" s="46" t="s">
        <v>336</v>
      </c>
      <c r="O221" s="46" t="s">
        <v>336</v>
      </c>
      <c r="P221" s="46" t="s">
        <v>336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66">
        <v>1000</v>
      </c>
      <c r="Y221" s="66">
        <v>1000</v>
      </c>
      <c r="Z221" s="5">
        <v>1</v>
      </c>
      <c r="AA221" s="5">
        <v>10</v>
      </c>
      <c r="AB221" s="5">
        <v>1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 t="s">
        <v>260</v>
      </c>
      <c r="AI221" s="5" t="s">
        <v>235</v>
      </c>
      <c r="AJ221" s="5" t="s">
        <v>983</v>
      </c>
      <c r="AK221" s="45">
        <f t="shared" si="29"/>
        <v>15</v>
      </c>
      <c r="AL221" s="47">
        <f>_xlfn.XLOOKUP(I221,'#칼럼명세'!F:F,'#칼럼명세'!I:I)</f>
        <v>10000</v>
      </c>
      <c r="AM221" s="44" t="str">
        <f t="shared" si="30"/>
        <v>Item_Name_23400027</v>
      </c>
      <c r="AN221" s="5" t="s">
        <v>610</v>
      </c>
      <c r="AO221" s="44" t="str">
        <f t="shared" si="31"/>
        <v>Item_Desc_23400027</v>
      </c>
      <c r="AP221" s="5" t="s">
        <v>660</v>
      </c>
      <c r="AQ221" s="44">
        <f>_xlfn.XLOOKUP(I221,표1[아이템 타입],표1[삭제여부])</f>
        <v>1</v>
      </c>
      <c r="AR221" s="63">
        <f>_xlfn.XLOOKUP(I221,'#칼럼명세'!F:F,'#칼럼명세'!H:H)</f>
        <v>1</v>
      </c>
      <c r="AS221" s="4">
        <v>1</v>
      </c>
      <c r="AT221" s="4"/>
      <c r="AU221" s="4"/>
      <c r="AV221" s="4"/>
      <c r="AW221" s="63" t="str">
        <f>_xlfn.XLOOKUP(I221,표1[아이템 타입],표1[타입 이름])</f>
        <v>재료 - 판매 및 거래 가능</v>
      </c>
      <c r="AX221" s="63" t="str">
        <f t="shared" si="25"/>
        <v>가능</v>
      </c>
      <c r="AY221" s="63" t="str">
        <f t="shared" si="26"/>
        <v>가능</v>
      </c>
      <c r="AZ221" s="63" t="str">
        <f t="shared" si="27"/>
        <v>가능</v>
      </c>
      <c r="BA221" s="63" t="str">
        <f t="shared" si="28"/>
        <v>가능</v>
      </c>
    </row>
    <row r="222" spans="2:53" x14ac:dyDescent="0.3">
      <c r="B222" s="4">
        <v>23400028</v>
      </c>
      <c r="C222" s="4" t="str">
        <f t="shared" si="22"/>
        <v>028</v>
      </c>
      <c r="D222" s="44" t="str">
        <f t="shared" si="23"/>
        <v>Item_Name_23400028</v>
      </c>
      <c r="E222" s="5" t="s">
        <v>619</v>
      </c>
      <c r="F222" s="44" t="str">
        <f t="shared" si="24"/>
        <v>Item_Desc_23400028</v>
      </c>
      <c r="G222" s="2" t="s">
        <v>621</v>
      </c>
      <c r="H222" s="5">
        <v>3</v>
      </c>
      <c r="I222" s="5">
        <v>34</v>
      </c>
      <c r="J222" s="5">
        <v>0</v>
      </c>
      <c r="K222" s="5">
        <v>1</v>
      </c>
      <c r="L222" s="45">
        <f>_xlfn.XLOOKUP($I222, '#칼럼명세'!$F:$F, '#칼럼명세'!$J:$J)*IF(_xlfn.XLOOKUP($I222, '#칼럼명세'!$F:$F, '#칼럼명세'!$K:$K)="X", 1, _xlfn.XLOOKUP($K222, '#무게관련'!$N:$N, '#무게관련'!$O:$O))*100</f>
        <v>1</v>
      </c>
      <c r="M222" s="46" t="s">
        <v>336</v>
      </c>
      <c r="N222" s="46" t="s">
        <v>336</v>
      </c>
      <c r="O222" s="46" t="s">
        <v>336</v>
      </c>
      <c r="P222" s="46" t="s">
        <v>336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66">
        <v>1000</v>
      </c>
      <c r="Y222" s="66">
        <v>1000</v>
      </c>
      <c r="Z222" s="5">
        <v>1</v>
      </c>
      <c r="AA222" s="5">
        <v>10</v>
      </c>
      <c r="AB222" s="5">
        <v>1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 t="s">
        <v>259</v>
      </c>
      <c r="AI222" s="5" t="s">
        <v>235</v>
      </c>
      <c r="AJ222" s="5" t="s">
        <v>983</v>
      </c>
      <c r="AK222" s="45">
        <f t="shared" si="29"/>
        <v>15</v>
      </c>
      <c r="AL222" s="47">
        <f>_xlfn.XLOOKUP(I222,'#칼럼명세'!F:F,'#칼럼명세'!I:I)</f>
        <v>10000</v>
      </c>
      <c r="AM222" s="44" t="str">
        <f t="shared" si="30"/>
        <v>Item_Name_23400028</v>
      </c>
      <c r="AN222" s="5" t="s">
        <v>611</v>
      </c>
      <c r="AO222" s="44" t="str">
        <f t="shared" si="31"/>
        <v>Item_Desc_23400028</v>
      </c>
      <c r="AP222" s="5" t="s">
        <v>622</v>
      </c>
      <c r="AQ222" s="44">
        <f>_xlfn.XLOOKUP(I222,표1[아이템 타입],표1[삭제여부])</f>
        <v>1</v>
      </c>
      <c r="AR222" s="63">
        <f>_xlfn.XLOOKUP(I222,'#칼럼명세'!F:F,'#칼럼명세'!H:H)</f>
        <v>1</v>
      </c>
      <c r="AS222" s="4">
        <v>1</v>
      </c>
      <c r="AT222" s="4"/>
      <c r="AU222" s="4"/>
      <c r="AV222" s="4"/>
      <c r="AW222" s="63" t="str">
        <f>_xlfn.XLOOKUP(I222,표1[아이템 타입],표1[타입 이름])</f>
        <v>재료 - 판매 및 거래 가능</v>
      </c>
      <c r="AX222" s="63" t="str">
        <f t="shared" si="25"/>
        <v>가능</v>
      </c>
      <c r="AY222" s="63" t="str">
        <f t="shared" si="26"/>
        <v>가능</v>
      </c>
      <c r="AZ222" s="63" t="str">
        <f t="shared" si="27"/>
        <v>가능</v>
      </c>
      <c r="BA222" s="63" t="str">
        <f t="shared" si="28"/>
        <v>가능</v>
      </c>
    </row>
    <row r="223" spans="2:53" x14ac:dyDescent="0.3">
      <c r="B223" s="4">
        <v>23400029</v>
      </c>
      <c r="C223" s="4" t="str">
        <f t="shared" si="22"/>
        <v>029</v>
      </c>
      <c r="D223" s="44" t="str">
        <f t="shared" si="23"/>
        <v>Item_Name_23400029</v>
      </c>
      <c r="E223" s="5" t="s">
        <v>1560</v>
      </c>
      <c r="F223" s="44" t="str">
        <f t="shared" si="24"/>
        <v>Item_Desc_23400029</v>
      </c>
      <c r="G223" s="5" t="s">
        <v>589</v>
      </c>
      <c r="H223" s="5">
        <v>3</v>
      </c>
      <c r="I223" s="5">
        <v>34</v>
      </c>
      <c r="J223" s="5">
        <v>0</v>
      </c>
      <c r="K223" s="5">
        <v>5</v>
      </c>
      <c r="L223" s="45">
        <f>_xlfn.XLOOKUP($I223, '#칼럼명세'!$F:$F, '#칼럼명세'!$J:$J)*IF(_xlfn.XLOOKUP($I223, '#칼럼명세'!$F:$F, '#칼럼명세'!$K:$K)="X", 1, _xlfn.XLOOKUP($K223, '#무게관련'!$N:$N, '#무게관련'!$O:$O))*100</f>
        <v>1</v>
      </c>
      <c r="M223" s="46" t="s">
        <v>336</v>
      </c>
      <c r="N223" s="46" t="s">
        <v>336</v>
      </c>
      <c r="O223" s="46" t="s">
        <v>336</v>
      </c>
      <c r="P223" s="46" t="s">
        <v>336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66">
        <v>1000</v>
      </c>
      <c r="Y223" s="66">
        <v>1000</v>
      </c>
      <c r="Z223" s="5">
        <v>1</v>
      </c>
      <c r="AA223" s="5">
        <v>10</v>
      </c>
      <c r="AB223" s="5">
        <v>1</v>
      </c>
      <c r="AC223" s="5">
        <v>0</v>
      </c>
      <c r="AD223" s="5">
        <v>0</v>
      </c>
      <c r="AE223" s="5">
        <v>30200</v>
      </c>
      <c r="AF223" s="5">
        <v>10</v>
      </c>
      <c r="AG223" s="5">
        <v>0</v>
      </c>
      <c r="AH223" s="5" t="s">
        <v>1569</v>
      </c>
      <c r="AI223" s="5" t="s">
        <v>235</v>
      </c>
      <c r="AJ223" s="5" t="s">
        <v>983</v>
      </c>
      <c r="AK223" s="45">
        <f t="shared" si="29"/>
        <v>15</v>
      </c>
      <c r="AL223" s="47">
        <f>_xlfn.XLOOKUP(I223,'#칼럼명세'!F:F,'#칼럼명세'!I:I)</f>
        <v>10000</v>
      </c>
      <c r="AM223" s="44" t="str">
        <f t="shared" si="30"/>
        <v>Item_Name_23400029</v>
      </c>
      <c r="AN223" s="5" t="s">
        <v>1560</v>
      </c>
      <c r="AO223" s="44" t="str">
        <f t="shared" si="31"/>
        <v>Item_Desc_23400029</v>
      </c>
      <c r="AP223" s="5" t="s">
        <v>1818</v>
      </c>
      <c r="AQ223" s="44">
        <f>_xlfn.XLOOKUP(I223,표1[아이템 타입],표1[삭제여부])</f>
        <v>1</v>
      </c>
      <c r="AR223" s="63">
        <f>_xlfn.XLOOKUP(I223,'#칼럼명세'!F:F,'#칼럼명세'!H:H)</f>
        <v>1</v>
      </c>
      <c r="AS223" s="4">
        <v>1</v>
      </c>
      <c r="AT223" s="4"/>
      <c r="AU223" s="4"/>
      <c r="AV223" s="4"/>
      <c r="AW223" s="63" t="str">
        <f>_xlfn.XLOOKUP(I223,표1[아이템 타입],표1[타입 이름])</f>
        <v>재료 - 판매 및 거래 가능</v>
      </c>
      <c r="AX223" s="63" t="str">
        <f t="shared" si="25"/>
        <v>가능</v>
      </c>
      <c r="AY223" s="63" t="str">
        <f t="shared" si="26"/>
        <v>가능</v>
      </c>
      <c r="AZ223" s="63" t="str">
        <f t="shared" si="27"/>
        <v>가능</v>
      </c>
      <c r="BA223" s="63" t="str">
        <f t="shared" si="28"/>
        <v>가능</v>
      </c>
    </row>
    <row r="224" spans="2:53" x14ac:dyDescent="0.3">
      <c r="B224" s="4">
        <v>23400030</v>
      </c>
      <c r="C224" s="4" t="str">
        <f t="shared" si="22"/>
        <v>030</v>
      </c>
      <c r="D224" s="44" t="str">
        <f t="shared" si="23"/>
        <v>Item_Name_23400030</v>
      </c>
      <c r="E224" s="5" t="s">
        <v>1561</v>
      </c>
      <c r="F224" s="44" t="str">
        <f t="shared" si="24"/>
        <v>Item_Desc_23400030</v>
      </c>
      <c r="G224" s="5" t="s">
        <v>589</v>
      </c>
      <c r="H224" s="5">
        <v>3</v>
      </c>
      <c r="I224" s="5">
        <v>34</v>
      </c>
      <c r="J224" s="5">
        <v>0</v>
      </c>
      <c r="K224" s="5">
        <v>5</v>
      </c>
      <c r="L224" s="45">
        <f>_xlfn.XLOOKUP($I224, '#칼럼명세'!$F:$F, '#칼럼명세'!$J:$J)*IF(_xlfn.XLOOKUP($I224, '#칼럼명세'!$F:$F, '#칼럼명세'!$K:$K)="X", 1, _xlfn.XLOOKUP($K224, '#무게관련'!$N:$N, '#무게관련'!$O:$O))*100</f>
        <v>1</v>
      </c>
      <c r="M224" s="46" t="s">
        <v>336</v>
      </c>
      <c r="N224" s="46" t="s">
        <v>336</v>
      </c>
      <c r="O224" s="46" t="s">
        <v>336</v>
      </c>
      <c r="P224" s="46" t="s">
        <v>336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66">
        <v>1000</v>
      </c>
      <c r="Y224" s="66">
        <v>1000</v>
      </c>
      <c r="Z224" s="5">
        <v>1</v>
      </c>
      <c r="AA224" s="5">
        <v>10</v>
      </c>
      <c r="AB224" s="5">
        <v>1</v>
      </c>
      <c r="AC224" s="5">
        <v>0</v>
      </c>
      <c r="AD224" s="5">
        <v>0</v>
      </c>
      <c r="AE224" s="5">
        <v>30200</v>
      </c>
      <c r="AF224" s="5">
        <v>10</v>
      </c>
      <c r="AG224" s="5">
        <v>0</v>
      </c>
      <c r="AH224" s="5" t="s">
        <v>1571</v>
      </c>
      <c r="AI224" s="5" t="s">
        <v>235</v>
      </c>
      <c r="AJ224" s="5" t="s">
        <v>983</v>
      </c>
      <c r="AK224" s="45">
        <f t="shared" si="29"/>
        <v>15</v>
      </c>
      <c r="AL224" s="47">
        <f>_xlfn.XLOOKUP(I224,'#칼럼명세'!F:F,'#칼럼명세'!I:I)</f>
        <v>10000</v>
      </c>
      <c r="AM224" s="44" t="str">
        <f t="shared" si="30"/>
        <v>Item_Name_23400030</v>
      </c>
      <c r="AN224" s="5" t="s">
        <v>1561</v>
      </c>
      <c r="AO224" s="44" t="str">
        <f t="shared" si="31"/>
        <v>Item_Desc_23400030</v>
      </c>
      <c r="AP224" s="5" t="s">
        <v>1818</v>
      </c>
      <c r="AQ224" s="44">
        <f>_xlfn.XLOOKUP(I224,표1[아이템 타입],표1[삭제여부])</f>
        <v>1</v>
      </c>
      <c r="AR224" s="63">
        <f>_xlfn.XLOOKUP(I224,'#칼럼명세'!F:F,'#칼럼명세'!H:H)</f>
        <v>1</v>
      </c>
      <c r="AS224" s="4">
        <v>1</v>
      </c>
      <c r="AT224" s="4"/>
      <c r="AU224" s="4"/>
      <c r="AV224" s="4"/>
      <c r="AW224" s="63" t="str">
        <f>_xlfn.XLOOKUP(I224,표1[아이템 타입],표1[타입 이름])</f>
        <v>재료 - 판매 및 거래 가능</v>
      </c>
      <c r="AX224" s="63" t="str">
        <f t="shared" si="25"/>
        <v>가능</v>
      </c>
      <c r="AY224" s="63" t="str">
        <f t="shared" si="26"/>
        <v>가능</v>
      </c>
      <c r="AZ224" s="63" t="str">
        <f t="shared" si="27"/>
        <v>가능</v>
      </c>
      <c r="BA224" s="63" t="str">
        <f t="shared" si="28"/>
        <v>가능</v>
      </c>
    </row>
    <row r="225" spans="2:53" x14ac:dyDescent="0.3">
      <c r="B225" s="4">
        <v>23400031</v>
      </c>
      <c r="C225" s="4" t="str">
        <f t="shared" si="22"/>
        <v>031</v>
      </c>
      <c r="D225" s="44" t="str">
        <f t="shared" si="23"/>
        <v>Item_Name_23400031</v>
      </c>
      <c r="E225" s="5" t="s">
        <v>1562</v>
      </c>
      <c r="F225" s="44" t="str">
        <f t="shared" si="24"/>
        <v>Item_Desc_23400031</v>
      </c>
      <c r="G225" s="5" t="s">
        <v>589</v>
      </c>
      <c r="H225" s="5">
        <v>3</v>
      </c>
      <c r="I225" s="5">
        <v>34</v>
      </c>
      <c r="J225" s="5">
        <v>0</v>
      </c>
      <c r="K225" s="5">
        <v>5</v>
      </c>
      <c r="L225" s="45">
        <f>_xlfn.XLOOKUP($I225, '#칼럼명세'!$F:$F, '#칼럼명세'!$J:$J)*IF(_xlfn.XLOOKUP($I225, '#칼럼명세'!$F:$F, '#칼럼명세'!$K:$K)="X", 1, _xlfn.XLOOKUP($K225, '#무게관련'!$N:$N, '#무게관련'!$O:$O))*100</f>
        <v>1</v>
      </c>
      <c r="M225" s="46" t="s">
        <v>336</v>
      </c>
      <c r="N225" s="46" t="s">
        <v>336</v>
      </c>
      <c r="O225" s="46" t="s">
        <v>336</v>
      </c>
      <c r="P225" s="46" t="s">
        <v>336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66">
        <v>1000</v>
      </c>
      <c r="Y225" s="66">
        <v>1000</v>
      </c>
      <c r="Z225" s="5">
        <v>1</v>
      </c>
      <c r="AA225" s="5">
        <v>10</v>
      </c>
      <c r="AB225" s="5">
        <v>1</v>
      </c>
      <c r="AC225" s="5">
        <v>0</v>
      </c>
      <c r="AD225" s="5">
        <v>0</v>
      </c>
      <c r="AE225" s="5">
        <v>30200</v>
      </c>
      <c r="AF225" s="5">
        <v>10</v>
      </c>
      <c r="AG225" s="5">
        <v>0</v>
      </c>
      <c r="AH225" s="5" t="s">
        <v>1570</v>
      </c>
      <c r="AI225" s="5" t="s">
        <v>235</v>
      </c>
      <c r="AJ225" s="5" t="s">
        <v>983</v>
      </c>
      <c r="AK225" s="45">
        <f t="shared" si="29"/>
        <v>15</v>
      </c>
      <c r="AL225" s="47">
        <f>_xlfn.XLOOKUP(I225,'#칼럼명세'!F:F,'#칼럼명세'!I:I)</f>
        <v>10000</v>
      </c>
      <c r="AM225" s="44" t="str">
        <f t="shared" si="30"/>
        <v>Item_Name_23400031</v>
      </c>
      <c r="AN225" s="5" t="s">
        <v>1562</v>
      </c>
      <c r="AO225" s="44" t="str">
        <f t="shared" si="31"/>
        <v>Item_Desc_23400031</v>
      </c>
      <c r="AP225" s="5" t="s">
        <v>1818</v>
      </c>
      <c r="AQ225" s="44">
        <f>_xlfn.XLOOKUP(I225,표1[아이템 타입],표1[삭제여부])</f>
        <v>1</v>
      </c>
      <c r="AR225" s="63">
        <f>_xlfn.XLOOKUP(I225,'#칼럼명세'!F:F,'#칼럼명세'!H:H)</f>
        <v>1</v>
      </c>
      <c r="AS225" s="4">
        <v>1</v>
      </c>
      <c r="AT225" s="4"/>
      <c r="AU225" s="4"/>
      <c r="AV225" s="4"/>
      <c r="AW225" s="63" t="str">
        <f>_xlfn.XLOOKUP(I225,표1[아이템 타입],표1[타입 이름])</f>
        <v>재료 - 판매 및 거래 가능</v>
      </c>
      <c r="AX225" s="63" t="str">
        <f t="shared" si="25"/>
        <v>가능</v>
      </c>
      <c r="AY225" s="63" t="str">
        <f t="shared" si="26"/>
        <v>가능</v>
      </c>
      <c r="AZ225" s="63" t="str">
        <f t="shared" si="27"/>
        <v>가능</v>
      </c>
      <c r="BA225" s="63" t="str">
        <f t="shared" si="28"/>
        <v>가능</v>
      </c>
    </row>
    <row r="226" spans="2:53" x14ac:dyDescent="0.3">
      <c r="B226" s="4">
        <v>23400032</v>
      </c>
      <c r="C226" s="4" t="str">
        <f t="shared" ref="C226:C227" si="32">RIGHT(B226,3)</f>
        <v>032</v>
      </c>
      <c r="D226" s="44" t="str">
        <f t="shared" ref="D226:D227" si="33">"Item_Name_"&amp;B226</f>
        <v>Item_Name_23400032</v>
      </c>
      <c r="E226" s="5" t="s">
        <v>2772</v>
      </c>
      <c r="F226" s="44" t="str">
        <f t="shared" ref="F226:F227" si="34">"Item_Desc_"&amp;B226</f>
        <v>Item_Desc_23400032</v>
      </c>
      <c r="G226" s="5" t="s">
        <v>589</v>
      </c>
      <c r="H226" s="5">
        <v>3</v>
      </c>
      <c r="I226" s="5">
        <v>34</v>
      </c>
      <c r="J226" s="5">
        <v>0</v>
      </c>
      <c r="K226" s="5">
        <v>2</v>
      </c>
      <c r="L226" s="45">
        <f>_xlfn.XLOOKUP($I226, '#칼럼명세'!$F:$F, '#칼럼명세'!$J:$J)*IF(_xlfn.XLOOKUP($I226, '#칼럼명세'!$F:$F, '#칼럼명세'!$K:$K)="X", 1, _xlfn.XLOOKUP($K226, '#무게관련'!$N:$N, '#무게관련'!$O:$O))*100</f>
        <v>1</v>
      </c>
      <c r="M226" s="46" t="s">
        <v>336</v>
      </c>
      <c r="N226" s="46" t="s">
        <v>336</v>
      </c>
      <c r="O226" s="46" t="s">
        <v>336</v>
      </c>
      <c r="P226" s="46" t="s">
        <v>336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66">
        <v>1000</v>
      </c>
      <c r="Y226" s="66">
        <v>1000</v>
      </c>
      <c r="Z226" s="5">
        <v>1</v>
      </c>
      <c r="AA226" s="5">
        <v>10</v>
      </c>
      <c r="AB226" s="5">
        <v>1</v>
      </c>
      <c r="AC226" s="5">
        <v>0</v>
      </c>
      <c r="AD226" s="5">
        <v>0</v>
      </c>
      <c r="AE226" s="5">
        <v>30200</v>
      </c>
      <c r="AF226" s="5">
        <v>10</v>
      </c>
      <c r="AG226" s="5">
        <v>0</v>
      </c>
      <c r="AH226" s="5" t="s">
        <v>2987</v>
      </c>
      <c r="AI226" s="5" t="s">
        <v>235</v>
      </c>
      <c r="AJ226" s="5" t="s">
        <v>983</v>
      </c>
      <c r="AK226" s="45">
        <f t="shared" si="29"/>
        <v>15</v>
      </c>
      <c r="AL226" s="47">
        <f>_xlfn.XLOOKUP(I226,'#칼럼명세'!F:F,'#칼럼명세'!I:I)</f>
        <v>10000</v>
      </c>
      <c r="AM226" s="44" t="str">
        <f t="shared" si="30"/>
        <v>Item_Name_23400032</v>
      </c>
      <c r="AN226" s="5" t="s">
        <v>2772</v>
      </c>
      <c r="AO226" s="44" t="str">
        <f t="shared" si="31"/>
        <v>Item_Desc_23400032</v>
      </c>
      <c r="AP226" s="5" t="s">
        <v>2778</v>
      </c>
      <c r="AQ226" s="44">
        <f>_xlfn.XLOOKUP(I226,표1[아이템 타입],표1[삭제여부])</f>
        <v>1</v>
      </c>
      <c r="AR226" s="63">
        <f>_xlfn.XLOOKUP(I226,'#칼럼명세'!F:F,'#칼럼명세'!H:H)</f>
        <v>1</v>
      </c>
      <c r="AS226" s="4">
        <v>1</v>
      </c>
      <c r="AT226" s="4"/>
      <c r="AU226" s="4"/>
      <c r="AV226" s="4"/>
      <c r="AW226" s="63" t="str">
        <f>_xlfn.XLOOKUP(I226,표1[아이템 타입],표1[타입 이름])</f>
        <v>재료 - 판매 및 거래 가능</v>
      </c>
      <c r="AX226" s="63" t="str">
        <f t="shared" si="25"/>
        <v>가능</v>
      </c>
      <c r="AY226" s="63" t="str">
        <f t="shared" si="26"/>
        <v>가능</v>
      </c>
      <c r="AZ226" s="63" t="str">
        <f t="shared" ref="AZ226:AZ227" si="35">IF(AR226=0,"불가","가능")</f>
        <v>가능</v>
      </c>
      <c r="BA226" s="63" t="str">
        <f t="shared" ref="BA226:BA227" si="36">IF(AS226=0,"불가","가능")</f>
        <v>가능</v>
      </c>
    </row>
    <row r="227" spans="2:53" x14ac:dyDescent="0.3">
      <c r="B227" s="4">
        <v>23400033</v>
      </c>
      <c r="C227" s="4" t="str">
        <f t="shared" si="32"/>
        <v>033</v>
      </c>
      <c r="D227" s="44" t="str">
        <f t="shared" si="33"/>
        <v>Item_Name_23400033</v>
      </c>
      <c r="E227" s="5" t="s">
        <v>2773</v>
      </c>
      <c r="F227" s="44" t="str">
        <f t="shared" si="34"/>
        <v>Item_Desc_23400033</v>
      </c>
      <c r="G227" s="5" t="s">
        <v>589</v>
      </c>
      <c r="H227" s="5">
        <v>3</v>
      </c>
      <c r="I227" s="5">
        <v>34</v>
      </c>
      <c r="J227" s="5">
        <v>0</v>
      </c>
      <c r="K227" s="5">
        <v>2</v>
      </c>
      <c r="L227" s="45">
        <f>_xlfn.XLOOKUP($I227, '#칼럼명세'!$F:$F, '#칼럼명세'!$J:$J)*IF(_xlfn.XLOOKUP($I227, '#칼럼명세'!$F:$F, '#칼럼명세'!$K:$K)="X", 1, _xlfn.XLOOKUP($K227, '#무게관련'!$N:$N, '#무게관련'!$O:$O))*100</f>
        <v>1</v>
      </c>
      <c r="M227" s="46" t="s">
        <v>336</v>
      </c>
      <c r="N227" s="46" t="s">
        <v>336</v>
      </c>
      <c r="O227" s="46" t="s">
        <v>336</v>
      </c>
      <c r="P227" s="46" t="s">
        <v>336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66">
        <v>1000</v>
      </c>
      <c r="Y227" s="66">
        <v>1000</v>
      </c>
      <c r="Z227" s="5">
        <v>1</v>
      </c>
      <c r="AA227" s="5">
        <v>10</v>
      </c>
      <c r="AB227" s="5">
        <v>1</v>
      </c>
      <c r="AC227" s="5">
        <v>0</v>
      </c>
      <c r="AD227" s="5">
        <v>0</v>
      </c>
      <c r="AE227" s="5">
        <v>30200</v>
      </c>
      <c r="AF227" s="5">
        <v>10</v>
      </c>
      <c r="AG227" s="5">
        <v>0</v>
      </c>
      <c r="AH227" s="5" t="s">
        <v>2988</v>
      </c>
      <c r="AI227" s="5" t="s">
        <v>235</v>
      </c>
      <c r="AJ227" s="5" t="s">
        <v>983</v>
      </c>
      <c r="AK227" s="45">
        <f t="shared" si="29"/>
        <v>15</v>
      </c>
      <c r="AL227" s="47">
        <f>_xlfn.XLOOKUP(I227,'#칼럼명세'!F:F,'#칼럼명세'!I:I)</f>
        <v>10000</v>
      </c>
      <c r="AM227" s="44" t="str">
        <f t="shared" si="30"/>
        <v>Item_Name_23400033</v>
      </c>
      <c r="AN227" s="5" t="s">
        <v>2773</v>
      </c>
      <c r="AO227" s="44" t="str">
        <f t="shared" si="31"/>
        <v>Item_Desc_23400033</v>
      </c>
      <c r="AP227" s="5" t="s">
        <v>2778</v>
      </c>
      <c r="AQ227" s="44">
        <f>_xlfn.XLOOKUP(I227,표1[아이템 타입],표1[삭제여부])</f>
        <v>1</v>
      </c>
      <c r="AR227" s="63">
        <f>_xlfn.XLOOKUP(I227,'#칼럼명세'!F:F,'#칼럼명세'!H:H)</f>
        <v>1</v>
      </c>
      <c r="AS227" s="4">
        <v>1</v>
      </c>
      <c r="AT227" s="4"/>
      <c r="AU227" s="4"/>
      <c r="AV227" s="4"/>
      <c r="AW227" s="63" t="str">
        <f>_xlfn.XLOOKUP(I227,표1[아이템 타입],표1[타입 이름])</f>
        <v>재료 - 판매 및 거래 가능</v>
      </c>
      <c r="AX227" s="63" t="str">
        <f t="shared" si="25"/>
        <v>가능</v>
      </c>
      <c r="AY227" s="63" t="str">
        <f t="shared" si="26"/>
        <v>가능</v>
      </c>
      <c r="AZ227" s="63" t="str">
        <f t="shared" si="35"/>
        <v>가능</v>
      </c>
      <c r="BA227" s="63" t="str">
        <f t="shared" si="36"/>
        <v>가능</v>
      </c>
    </row>
    <row r="228" spans="2:53" x14ac:dyDescent="0.3">
      <c r="B228" s="4">
        <v>23400034</v>
      </c>
      <c r="C228" s="4" t="str">
        <f t="shared" ref="C228:C230" si="37">RIGHT(B228,3)</f>
        <v>034</v>
      </c>
      <c r="D228" s="44" t="str">
        <f t="shared" ref="D228:D230" si="38">"Item_Name_"&amp;B228</f>
        <v>Item_Name_23400034</v>
      </c>
      <c r="E228" s="5" t="s">
        <v>2774</v>
      </c>
      <c r="F228" s="44" t="str">
        <f t="shared" ref="F228:F230" si="39">"Item_Desc_"&amp;B228</f>
        <v>Item_Desc_23400034</v>
      </c>
      <c r="G228" s="5" t="s">
        <v>589</v>
      </c>
      <c r="H228" s="5">
        <v>3</v>
      </c>
      <c r="I228" s="5">
        <v>34</v>
      </c>
      <c r="J228" s="5">
        <v>0</v>
      </c>
      <c r="K228" s="5">
        <v>3</v>
      </c>
      <c r="L228" s="45">
        <f>_xlfn.XLOOKUP($I228, '#칼럼명세'!$F:$F, '#칼럼명세'!$J:$J)*IF(_xlfn.XLOOKUP($I228, '#칼럼명세'!$F:$F, '#칼럼명세'!$K:$K)="X", 1, _xlfn.XLOOKUP($K228, '#무게관련'!$N:$N, '#무게관련'!$O:$O))*100</f>
        <v>1</v>
      </c>
      <c r="M228" s="46" t="s">
        <v>336</v>
      </c>
      <c r="N228" s="46" t="s">
        <v>336</v>
      </c>
      <c r="O228" s="46" t="s">
        <v>336</v>
      </c>
      <c r="P228" s="46" t="s">
        <v>336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66">
        <v>1000</v>
      </c>
      <c r="Y228" s="66">
        <v>1000</v>
      </c>
      <c r="Z228" s="5">
        <v>1</v>
      </c>
      <c r="AA228" s="5">
        <v>10</v>
      </c>
      <c r="AB228" s="5">
        <v>1</v>
      </c>
      <c r="AC228" s="5">
        <v>0</v>
      </c>
      <c r="AD228" s="5">
        <v>0</v>
      </c>
      <c r="AE228" s="5">
        <v>30200</v>
      </c>
      <c r="AF228" s="5">
        <v>10</v>
      </c>
      <c r="AG228" s="5">
        <v>0</v>
      </c>
      <c r="AH228" s="5" t="s">
        <v>2989</v>
      </c>
      <c r="AI228" s="5" t="s">
        <v>235</v>
      </c>
      <c r="AJ228" s="5" t="s">
        <v>983</v>
      </c>
      <c r="AK228" s="45">
        <f t="shared" si="29"/>
        <v>15</v>
      </c>
      <c r="AL228" s="47">
        <f>_xlfn.XLOOKUP(I228,'#칼럼명세'!F:F,'#칼럼명세'!I:I)</f>
        <v>10000</v>
      </c>
      <c r="AM228" s="44" t="str">
        <f t="shared" si="30"/>
        <v>Item_Name_23400034</v>
      </c>
      <c r="AN228" s="5" t="s">
        <v>2774</v>
      </c>
      <c r="AO228" s="44" t="str">
        <f t="shared" si="31"/>
        <v>Item_Desc_23400034</v>
      </c>
      <c r="AP228" s="5" t="s">
        <v>2779</v>
      </c>
      <c r="AQ228" s="44">
        <f>_xlfn.XLOOKUP(I228,표1[아이템 타입],표1[삭제여부])</f>
        <v>1</v>
      </c>
      <c r="AR228" s="63">
        <f>_xlfn.XLOOKUP(I228,'#칼럼명세'!F:F,'#칼럼명세'!H:H)</f>
        <v>1</v>
      </c>
      <c r="AS228" s="4">
        <v>1</v>
      </c>
      <c r="AT228" s="4"/>
      <c r="AU228" s="4"/>
      <c r="AV228" s="4"/>
      <c r="AW228" s="63" t="str">
        <f>_xlfn.XLOOKUP(I228,표1[아이템 타입],표1[타입 이름])</f>
        <v>재료 - 판매 및 거래 가능</v>
      </c>
      <c r="AX228" s="63" t="str">
        <f t="shared" si="25"/>
        <v>가능</v>
      </c>
      <c r="AY228" s="63" t="str">
        <f t="shared" si="26"/>
        <v>가능</v>
      </c>
      <c r="AZ228" s="63" t="str">
        <f t="shared" ref="AZ228:AZ230" si="40">IF(AR228=0,"불가","가능")</f>
        <v>가능</v>
      </c>
      <c r="BA228" s="63" t="str">
        <f t="shared" ref="BA228:BA230" si="41">IF(AS228=0,"불가","가능")</f>
        <v>가능</v>
      </c>
    </row>
    <row r="229" spans="2:53" x14ac:dyDescent="0.3">
      <c r="B229" s="4">
        <v>23400035</v>
      </c>
      <c r="C229" s="4" t="str">
        <f t="shared" si="37"/>
        <v>035</v>
      </c>
      <c r="D229" s="44" t="str">
        <f t="shared" si="38"/>
        <v>Item_Name_23400035</v>
      </c>
      <c r="E229" s="5" t="s">
        <v>2775</v>
      </c>
      <c r="F229" s="44" t="str">
        <f t="shared" si="39"/>
        <v>Item_Desc_23400035</v>
      </c>
      <c r="G229" s="5" t="s">
        <v>589</v>
      </c>
      <c r="H229" s="5">
        <v>3</v>
      </c>
      <c r="I229" s="5">
        <v>34</v>
      </c>
      <c r="J229" s="5">
        <v>0</v>
      </c>
      <c r="K229" s="5">
        <v>3</v>
      </c>
      <c r="L229" s="45">
        <f>_xlfn.XLOOKUP($I229, '#칼럼명세'!$F:$F, '#칼럼명세'!$J:$J)*IF(_xlfn.XLOOKUP($I229, '#칼럼명세'!$F:$F, '#칼럼명세'!$K:$K)="X", 1, _xlfn.XLOOKUP($K229, '#무게관련'!$N:$N, '#무게관련'!$O:$O))*100</f>
        <v>1</v>
      </c>
      <c r="M229" s="46" t="s">
        <v>336</v>
      </c>
      <c r="N229" s="46" t="s">
        <v>336</v>
      </c>
      <c r="O229" s="46" t="s">
        <v>336</v>
      </c>
      <c r="P229" s="46" t="s">
        <v>336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66">
        <v>1000</v>
      </c>
      <c r="Y229" s="66">
        <v>1000</v>
      </c>
      <c r="Z229" s="5">
        <v>1</v>
      </c>
      <c r="AA229" s="5">
        <v>10</v>
      </c>
      <c r="AB229" s="5">
        <v>1</v>
      </c>
      <c r="AC229" s="5">
        <v>0</v>
      </c>
      <c r="AD229" s="5">
        <v>0</v>
      </c>
      <c r="AE229" s="5">
        <v>30200</v>
      </c>
      <c r="AF229" s="5">
        <v>10</v>
      </c>
      <c r="AG229" s="5">
        <v>0</v>
      </c>
      <c r="AH229" s="5" t="s">
        <v>2990</v>
      </c>
      <c r="AI229" s="5" t="s">
        <v>235</v>
      </c>
      <c r="AJ229" s="5" t="s">
        <v>983</v>
      </c>
      <c r="AK229" s="45">
        <f t="shared" si="29"/>
        <v>15</v>
      </c>
      <c r="AL229" s="47">
        <f>_xlfn.XLOOKUP(I229,'#칼럼명세'!F:F,'#칼럼명세'!I:I)</f>
        <v>10000</v>
      </c>
      <c r="AM229" s="44" t="str">
        <f t="shared" si="30"/>
        <v>Item_Name_23400035</v>
      </c>
      <c r="AN229" s="5" t="s">
        <v>2775</v>
      </c>
      <c r="AO229" s="44" t="str">
        <f t="shared" si="31"/>
        <v>Item_Desc_23400035</v>
      </c>
      <c r="AP229" s="5" t="s">
        <v>2779</v>
      </c>
      <c r="AQ229" s="44">
        <f>_xlfn.XLOOKUP(I229,표1[아이템 타입],표1[삭제여부])</f>
        <v>1</v>
      </c>
      <c r="AR229" s="63">
        <f>_xlfn.XLOOKUP(I229,'#칼럼명세'!F:F,'#칼럼명세'!H:H)</f>
        <v>1</v>
      </c>
      <c r="AS229" s="4">
        <v>1</v>
      </c>
      <c r="AT229" s="4"/>
      <c r="AU229" s="4"/>
      <c r="AV229" s="4"/>
      <c r="AW229" s="63" t="str">
        <f>_xlfn.XLOOKUP(I229,표1[아이템 타입],표1[타입 이름])</f>
        <v>재료 - 판매 및 거래 가능</v>
      </c>
      <c r="AX229" s="63" t="str">
        <f t="shared" si="25"/>
        <v>가능</v>
      </c>
      <c r="AY229" s="63" t="str">
        <f t="shared" si="26"/>
        <v>가능</v>
      </c>
      <c r="AZ229" s="63" t="str">
        <f t="shared" si="40"/>
        <v>가능</v>
      </c>
      <c r="BA229" s="63" t="str">
        <f t="shared" si="41"/>
        <v>가능</v>
      </c>
    </row>
    <row r="230" spans="2:53" x14ac:dyDescent="0.3">
      <c r="B230" s="4">
        <v>23400036</v>
      </c>
      <c r="C230" s="4" t="str">
        <f t="shared" si="37"/>
        <v>036</v>
      </c>
      <c r="D230" s="44" t="str">
        <f t="shared" si="38"/>
        <v>Item_Name_23400036</v>
      </c>
      <c r="E230" s="5" t="s">
        <v>2776</v>
      </c>
      <c r="F230" s="44" t="str">
        <f t="shared" si="39"/>
        <v>Item_Desc_23400036</v>
      </c>
      <c r="G230" s="5" t="s">
        <v>589</v>
      </c>
      <c r="H230" s="5">
        <v>3</v>
      </c>
      <c r="I230" s="5">
        <v>34</v>
      </c>
      <c r="J230" s="5">
        <v>0</v>
      </c>
      <c r="K230" s="5">
        <v>4</v>
      </c>
      <c r="L230" s="45">
        <f>_xlfn.XLOOKUP($I230, '#칼럼명세'!$F:$F, '#칼럼명세'!$J:$J)*IF(_xlfn.XLOOKUP($I230, '#칼럼명세'!$F:$F, '#칼럼명세'!$K:$K)="X", 1, _xlfn.XLOOKUP($K230, '#무게관련'!$N:$N, '#무게관련'!$O:$O))*100</f>
        <v>1</v>
      </c>
      <c r="M230" s="46" t="s">
        <v>336</v>
      </c>
      <c r="N230" s="46" t="s">
        <v>336</v>
      </c>
      <c r="O230" s="46" t="s">
        <v>336</v>
      </c>
      <c r="P230" s="46" t="s">
        <v>336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66">
        <v>1000</v>
      </c>
      <c r="Y230" s="66">
        <v>1000</v>
      </c>
      <c r="Z230" s="5">
        <v>1</v>
      </c>
      <c r="AA230" s="5">
        <v>10</v>
      </c>
      <c r="AB230" s="5">
        <v>1</v>
      </c>
      <c r="AC230" s="5">
        <v>0</v>
      </c>
      <c r="AD230" s="5">
        <v>0</v>
      </c>
      <c r="AE230" s="5">
        <v>30200</v>
      </c>
      <c r="AF230" s="5">
        <v>10</v>
      </c>
      <c r="AG230" s="5">
        <v>0</v>
      </c>
      <c r="AH230" s="5" t="s">
        <v>2991</v>
      </c>
      <c r="AI230" s="5" t="s">
        <v>235</v>
      </c>
      <c r="AJ230" s="5" t="s">
        <v>983</v>
      </c>
      <c r="AK230" s="45">
        <f t="shared" si="29"/>
        <v>15</v>
      </c>
      <c r="AL230" s="47">
        <f>_xlfn.XLOOKUP(I230,'#칼럼명세'!F:F,'#칼럼명세'!I:I)</f>
        <v>10000</v>
      </c>
      <c r="AM230" s="44" t="str">
        <f t="shared" si="30"/>
        <v>Item_Name_23400036</v>
      </c>
      <c r="AN230" s="5" t="s">
        <v>2776</v>
      </c>
      <c r="AO230" s="44" t="str">
        <f t="shared" si="31"/>
        <v>Item_Desc_23400036</v>
      </c>
      <c r="AP230" s="5" t="s">
        <v>2780</v>
      </c>
      <c r="AQ230" s="44">
        <f>_xlfn.XLOOKUP(I230,표1[아이템 타입],표1[삭제여부])</f>
        <v>1</v>
      </c>
      <c r="AR230" s="63">
        <f>_xlfn.XLOOKUP(I230,'#칼럼명세'!F:F,'#칼럼명세'!H:H)</f>
        <v>1</v>
      </c>
      <c r="AS230" s="4">
        <v>1</v>
      </c>
      <c r="AT230" s="4"/>
      <c r="AU230" s="4"/>
      <c r="AV230" s="4"/>
      <c r="AW230" s="63" t="str">
        <f>_xlfn.XLOOKUP(I230,표1[아이템 타입],표1[타입 이름])</f>
        <v>재료 - 판매 및 거래 가능</v>
      </c>
      <c r="AX230" s="63" t="str">
        <f t="shared" si="25"/>
        <v>가능</v>
      </c>
      <c r="AY230" s="63" t="str">
        <f t="shared" si="26"/>
        <v>가능</v>
      </c>
      <c r="AZ230" s="63" t="str">
        <f t="shared" si="40"/>
        <v>가능</v>
      </c>
      <c r="BA230" s="63" t="str">
        <f t="shared" si="41"/>
        <v>가능</v>
      </c>
    </row>
    <row r="231" spans="2:53" x14ac:dyDescent="0.3">
      <c r="B231" s="4">
        <v>23400037</v>
      </c>
      <c r="C231" s="4" t="str">
        <f t="shared" ref="C231:C232" si="42">RIGHT(B231,3)</f>
        <v>037</v>
      </c>
      <c r="D231" s="44" t="str">
        <f t="shared" ref="D231:D232" si="43">"Item_Name_"&amp;B231</f>
        <v>Item_Name_23400037</v>
      </c>
      <c r="E231" s="5" t="s">
        <v>2777</v>
      </c>
      <c r="F231" s="44" t="str">
        <f t="shared" ref="F231:F232" si="44">"Item_Desc_"&amp;B231</f>
        <v>Item_Desc_23400037</v>
      </c>
      <c r="G231" s="5" t="s">
        <v>589</v>
      </c>
      <c r="H231" s="5">
        <v>3</v>
      </c>
      <c r="I231" s="5">
        <v>34</v>
      </c>
      <c r="J231" s="5">
        <v>0</v>
      </c>
      <c r="K231" s="5">
        <v>4</v>
      </c>
      <c r="L231" s="45">
        <f>_xlfn.XLOOKUP($I231, '#칼럼명세'!$F:$F, '#칼럼명세'!$J:$J)*IF(_xlfn.XLOOKUP($I231, '#칼럼명세'!$F:$F, '#칼럼명세'!$K:$K)="X", 1, _xlfn.XLOOKUP($K231, '#무게관련'!$N:$N, '#무게관련'!$O:$O))*100</f>
        <v>1</v>
      </c>
      <c r="M231" s="46" t="s">
        <v>336</v>
      </c>
      <c r="N231" s="46" t="s">
        <v>336</v>
      </c>
      <c r="O231" s="46" t="s">
        <v>336</v>
      </c>
      <c r="P231" s="46" t="s">
        <v>336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66">
        <v>1000</v>
      </c>
      <c r="Y231" s="66">
        <v>1000</v>
      </c>
      <c r="Z231" s="5">
        <v>1</v>
      </c>
      <c r="AA231" s="5">
        <v>10</v>
      </c>
      <c r="AB231" s="5">
        <v>1</v>
      </c>
      <c r="AC231" s="5">
        <v>0</v>
      </c>
      <c r="AD231" s="5">
        <v>0</v>
      </c>
      <c r="AE231" s="5">
        <v>30200</v>
      </c>
      <c r="AF231" s="5">
        <v>10</v>
      </c>
      <c r="AG231" s="5">
        <v>0</v>
      </c>
      <c r="AH231" s="5" t="s">
        <v>2992</v>
      </c>
      <c r="AI231" s="5" t="s">
        <v>235</v>
      </c>
      <c r="AJ231" s="5" t="s">
        <v>983</v>
      </c>
      <c r="AK231" s="45">
        <f t="shared" si="29"/>
        <v>15</v>
      </c>
      <c r="AL231" s="47">
        <f>_xlfn.XLOOKUP(I231,'#칼럼명세'!F:F,'#칼럼명세'!I:I)</f>
        <v>10000</v>
      </c>
      <c r="AM231" s="44" t="str">
        <f t="shared" si="30"/>
        <v>Item_Name_23400037</v>
      </c>
      <c r="AN231" s="5" t="s">
        <v>2777</v>
      </c>
      <c r="AO231" s="44" t="str">
        <f t="shared" si="31"/>
        <v>Item_Desc_23400037</v>
      </c>
      <c r="AP231" s="5" t="s">
        <v>2780</v>
      </c>
      <c r="AQ231" s="44">
        <f>_xlfn.XLOOKUP(I231,표1[아이템 타입],표1[삭제여부])</f>
        <v>1</v>
      </c>
      <c r="AR231" s="63">
        <f>_xlfn.XLOOKUP(I231,'#칼럼명세'!F:F,'#칼럼명세'!H:H)</f>
        <v>1</v>
      </c>
      <c r="AS231" s="4">
        <v>1</v>
      </c>
      <c r="AT231" s="4"/>
      <c r="AU231" s="4"/>
      <c r="AV231" s="4"/>
      <c r="AW231" s="63" t="str">
        <f>_xlfn.XLOOKUP(I231,표1[아이템 타입],표1[타입 이름])</f>
        <v>재료 - 판매 및 거래 가능</v>
      </c>
      <c r="AX231" s="63" t="str">
        <f t="shared" si="25"/>
        <v>가능</v>
      </c>
      <c r="AY231" s="63" t="str">
        <f t="shared" si="26"/>
        <v>가능</v>
      </c>
      <c r="AZ231" s="63" t="str">
        <f t="shared" ref="AZ231:AZ232" si="45">IF(AR231=0,"불가","가능")</f>
        <v>가능</v>
      </c>
      <c r="BA231" s="63" t="str">
        <f t="shared" ref="BA231:BA232" si="46">IF(AS231=0,"불가","가능")</f>
        <v>가능</v>
      </c>
    </row>
    <row r="232" spans="2:53" x14ac:dyDescent="0.3">
      <c r="B232" s="4">
        <v>23400038</v>
      </c>
      <c r="C232" s="4" t="str">
        <f t="shared" si="42"/>
        <v>038</v>
      </c>
      <c r="D232" s="44" t="str">
        <f t="shared" si="43"/>
        <v>Item_Name_23400038</v>
      </c>
      <c r="E232" s="5" t="s">
        <v>2963</v>
      </c>
      <c r="F232" s="44" t="str">
        <f t="shared" si="44"/>
        <v>Item_Desc_23400038</v>
      </c>
      <c r="G232" s="5" t="s">
        <v>589</v>
      </c>
      <c r="H232" s="5">
        <v>3</v>
      </c>
      <c r="I232" s="5">
        <v>34</v>
      </c>
      <c r="J232" s="5">
        <v>0</v>
      </c>
      <c r="K232" s="5">
        <v>5</v>
      </c>
      <c r="L232" s="45">
        <f>_xlfn.XLOOKUP($I232, '#칼럼명세'!$F:$F, '#칼럼명세'!$J:$J)*IF(_xlfn.XLOOKUP($I232, '#칼럼명세'!$F:$F, '#칼럼명세'!$K:$K)="X", 1, _xlfn.XLOOKUP($K232, '#무게관련'!$N:$N, '#무게관련'!$O:$O))*100</f>
        <v>1</v>
      </c>
      <c r="M232" s="46" t="s">
        <v>336</v>
      </c>
      <c r="N232" s="46" t="s">
        <v>336</v>
      </c>
      <c r="O232" s="46" t="s">
        <v>336</v>
      </c>
      <c r="P232" s="46" t="s">
        <v>336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66">
        <v>1000</v>
      </c>
      <c r="Y232" s="66">
        <v>1000</v>
      </c>
      <c r="Z232" s="5">
        <v>1</v>
      </c>
      <c r="AA232" s="5">
        <v>10</v>
      </c>
      <c r="AB232" s="5">
        <v>1</v>
      </c>
      <c r="AC232" s="5">
        <v>0</v>
      </c>
      <c r="AD232" s="5">
        <v>0</v>
      </c>
      <c r="AE232" s="5">
        <v>30200</v>
      </c>
      <c r="AF232" s="5">
        <v>10</v>
      </c>
      <c r="AG232" s="5">
        <v>0</v>
      </c>
      <c r="AH232" s="5" t="s">
        <v>2993</v>
      </c>
      <c r="AI232" s="5" t="s">
        <v>235</v>
      </c>
      <c r="AJ232" s="5" t="s">
        <v>983</v>
      </c>
      <c r="AK232" s="45">
        <f t="shared" si="29"/>
        <v>15</v>
      </c>
      <c r="AL232" s="47">
        <f>_xlfn.XLOOKUP(I232,'#칼럼명세'!F:F,'#칼럼명세'!I:I)</f>
        <v>10000</v>
      </c>
      <c r="AM232" s="44" t="str">
        <f t="shared" si="30"/>
        <v>Item_Name_23400038</v>
      </c>
      <c r="AN232" s="5" t="s">
        <v>2963</v>
      </c>
      <c r="AO232" s="44" t="str">
        <f t="shared" si="31"/>
        <v>Item_Desc_23400038</v>
      </c>
      <c r="AP232" s="5" t="s">
        <v>2964</v>
      </c>
      <c r="AQ232" s="44">
        <f>_xlfn.XLOOKUP(I232,표1[아이템 타입],표1[삭제여부])</f>
        <v>1</v>
      </c>
      <c r="AR232" s="63">
        <f>_xlfn.XLOOKUP(I232,'#칼럼명세'!F:F,'#칼럼명세'!H:H)</f>
        <v>1</v>
      </c>
      <c r="AS232" s="4">
        <v>1</v>
      </c>
      <c r="AT232" s="4"/>
      <c r="AU232" s="4"/>
      <c r="AV232" s="4"/>
      <c r="AW232" s="63" t="str">
        <f>_xlfn.XLOOKUP(I232,표1[아이템 타입],표1[타입 이름])</f>
        <v>재료 - 판매 및 거래 가능</v>
      </c>
      <c r="AX232" s="63" t="str">
        <f t="shared" si="25"/>
        <v>가능</v>
      </c>
      <c r="AY232" s="63" t="str">
        <f t="shared" si="26"/>
        <v>가능</v>
      </c>
      <c r="AZ232" s="63" t="str">
        <f t="shared" si="45"/>
        <v>가능</v>
      </c>
      <c r="BA232" s="63" t="str">
        <f t="shared" si="46"/>
        <v>가능</v>
      </c>
    </row>
    <row r="233" spans="2:53" x14ac:dyDescent="0.3">
      <c r="B233" s="4">
        <v>23400039</v>
      </c>
      <c r="C233" s="4" t="str">
        <f t="shared" ref="C233" si="47">RIGHT(B233,3)</f>
        <v>039</v>
      </c>
      <c r="D233" s="44" t="str">
        <f t="shared" ref="D233" si="48">"Item_Name_"&amp;B233</f>
        <v>Item_Name_23400039</v>
      </c>
      <c r="E233" s="5" t="s">
        <v>2962</v>
      </c>
      <c r="F233" s="44" t="str">
        <f t="shared" ref="F233" si="49">"Item_Desc_"&amp;B233</f>
        <v>Item_Desc_23400039</v>
      </c>
      <c r="G233" s="5" t="s">
        <v>589</v>
      </c>
      <c r="H233" s="5">
        <v>3</v>
      </c>
      <c r="I233" s="5">
        <v>34</v>
      </c>
      <c r="J233" s="5">
        <v>0</v>
      </c>
      <c r="K233" s="5">
        <v>5</v>
      </c>
      <c r="L233" s="45">
        <f>_xlfn.XLOOKUP($I233, '#칼럼명세'!$F:$F, '#칼럼명세'!$J:$J)*IF(_xlfn.XLOOKUP($I233, '#칼럼명세'!$F:$F, '#칼럼명세'!$K:$K)="X", 1, _xlfn.XLOOKUP($K233, '#무게관련'!$N:$N, '#무게관련'!$O:$O))*100</f>
        <v>1</v>
      </c>
      <c r="M233" s="46" t="s">
        <v>336</v>
      </c>
      <c r="N233" s="46" t="s">
        <v>336</v>
      </c>
      <c r="O233" s="46" t="s">
        <v>336</v>
      </c>
      <c r="P233" s="46" t="s">
        <v>336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66">
        <v>1000</v>
      </c>
      <c r="Y233" s="66">
        <v>1000</v>
      </c>
      <c r="Z233" s="5">
        <v>1</v>
      </c>
      <c r="AA233" s="5">
        <v>10</v>
      </c>
      <c r="AB233" s="5">
        <v>1</v>
      </c>
      <c r="AC233" s="5">
        <v>0</v>
      </c>
      <c r="AD233" s="5">
        <v>0</v>
      </c>
      <c r="AE233" s="5">
        <v>30200</v>
      </c>
      <c r="AF233" s="5">
        <v>10</v>
      </c>
      <c r="AG233" s="5">
        <v>0</v>
      </c>
      <c r="AH233" s="5" t="s">
        <v>2994</v>
      </c>
      <c r="AI233" s="5" t="s">
        <v>235</v>
      </c>
      <c r="AJ233" s="5" t="s">
        <v>983</v>
      </c>
      <c r="AK233" s="45">
        <f t="shared" si="29"/>
        <v>15</v>
      </c>
      <c r="AL233" s="47">
        <f>_xlfn.XLOOKUP(I233,'#칼럼명세'!F:F,'#칼럼명세'!I:I)</f>
        <v>10000</v>
      </c>
      <c r="AM233" s="44" t="str">
        <f t="shared" si="30"/>
        <v>Item_Name_23400039</v>
      </c>
      <c r="AN233" s="5" t="s">
        <v>2962</v>
      </c>
      <c r="AO233" s="44" t="str">
        <f t="shared" si="31"/>
        <v>Item_Desc_23400039</v>
      </c>
      <c r="AP233" s="5" t="s">
        <v>2964</v>
      </c>
      <c r="AQ233" s="44">
        <f>_xlfn.XLOOKUP(I233,표1[아이템 타입],표1[삭제여부])</f>
        <v>1</v>
      </c>
      <c r="AR233" s="63">
        <f>_xlfn.XLOOKUP(I233,'#칼럼명세'!F:F,'#칼럼명세'!H:H)</f>
        <v>1</v>
      </c>
      <c r="AS233" s="4">
        <v>1</v>
      </c>
      <c r="AT233" s="4"/>
      <c r="AU233" s="4"/>
      <c r="AV233" s="4"/>
      <c r="AW233" s="63" t="str">
        <f>_xlfn.XLOOKUP(I233,표1[아이템 타입],표1[타입 이름])</f>
        <v>재료 - 판매 및 거래 가능</v>
      </c>
      <c r="AX233" s="63" t="str">
        <f t="shared" si="25"/>
        <v>가능</v>
      </c>
      <c r="AY233" s="63" t="str">
        <f t="shared" si="26"/>
        <v>가능</v>
      </c>
      <c r="AZ233" s="63" t="str">
        <f t="shared" ref="AZ233" si="50">IF(AR233=0,"불가","가능")</f>
        <v>가능</v>
      </c>
      <c r="BA233" s="63" t="str">
        <f t="shared" ref="BA233" si="51">IF(AS233=0,"불가","가능")</f>
        <v>가능</v>
      </c>
    </row>
    <row r="234" spans="2:53" x14ac:dyDescent="0.3">
      <c r="B234" s="4">
        <v>23415029</v>
      </c>
      <c r="C234" s="4" t="str">
        <f t="shared" si="22"/>
        <v>029</v>
      </c>
      <c r="D234" s="44" t="str">
        <f t="shared" si="23"/>
        <v>Item_Name_23415029</v>
      </c>
      <c r="E234" s="5" t="s">
        <v>1063</v>
      </c>
      <c r="F234" s="44" t="str">
        <f t="shared" si="24"/>
        <v>Item_Desc_23415029</v>
      </c>
      <c r="G234" s="5" t="s">
        <v>588</v>
      </c>
      <c r="H234" s="5">
        <v>3</v>
      </c>
      <c r="I234" s="5">
        <v>34</v>
      </c>
      <c r="J234" s="5">
        <v>0</v>
      </c>
      <c r="K234" s="5">
        <v>3</v>
      </c>
      <c r="L234" s="45">
        <f>_xlfn.XLOOKUP($I234, '#칼럼명세'!$F:$F, '#칼럼명세'!$J:$J)*IF(_xlfn.XLOOKUP($I234, '#칼럼명세'!$F:$F, '#칼럼명세'!$K:$K)="X", 1, _xlfn.XLOOKUP($K234, '#무게관련'!$N:$N, '#무게관련'!$O:$O))*100</f>
        <v>1</v>
      </c>
      <c r="M234" s="46" t="s">
        <v>336</v>
      </c>
      <c r="N234" s="46" t="s">
        <v>336</v>
      </c>
      <c r="O234" s="46" t="s">
        <v>336</v>
      </c>
      <c r="P234" s="46" t="s">
        <v>336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1</v>
      </c>
      <c r="X234" s="66">
        <v>1000</v>
      </c>
      <c r="Y234" s="66">
        <v>1000</v>
      </c>
      <c r="Z234" s="5">
        <v>1</v>
      </c>
      <c r="AA234" s="5">
        <v>50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 t="s">
        <v>275</v>
      </c>
      <c r="AI234" s="5" t="s">
        <v>235</v>
      </c>
      <c r="AJ234" s="5" t="s">
        <v>983</v>
      </c>
      <c r="AK234" s="45">
        <f t="shared" si="29"/>
        <v>15</v>
      </c>
      <c r="AL234" s="47">
        <f>_xlfn.XLOOKUP(I234,'#칼럼명세'!F:F,'#칼럼명세'!I:I)</f>
        <v>10000</v>
      </c>
      <c r="AM234" s="44" t="str">
        <f t="shared" si="30"/>
        <v>Item_Name_23415029</v>
      </c>
      <c r="AN234" s="5" t="s">
        <v>601</v>
      </c>
      <c r="AO234" s="44" t="str">
        <f t="shared" si="31"/>
        <v>Item_Desc_23415029</v>
      </c>
      <c r="AP234" s="5" t="s">
        <v>652</v>
      </c>
      <c r="AQ234" s="44">
        <f>_xlfn.XLOOKUP(I234,표1[아이템 타입],표1[삭제여부])</f>
        <v>1</v>
      </c>
      <c r="AR234" s="63">
        <f>_xlfn.XLOOKUP(I234,'#칼럼명세'!F:F,'#칼럼명세'!H:H)</f>
        <v>1</v>
      </c>
      <c r="AS234" s="4">
        <v>1</v>
      </c>
      <c r="AT234" s="4"/>
      <c r="AU234" s="4"/>
      <c r="AV234" s="4"/>
      <c r="AW234" s="63" t="str">
        <f>_xlfn.XLOOKUP(I234,표1[아이템 타입],표1[타입 이름])</f>
        <v>재료 - 판매 및 거래 가능</v>
      </c>
      <c r="AX234" s="63" t="str">
        <f t="shared" si="25"/>
        <v>가능</v>
      </c>
      <c r="AY234" s="63" t="str">
        <f t="shared" si="26"/>
        <v>불가</v>
      </c>
      <c r="AZ234" s="63" t="str">
        <f t="shared" si="27"/>
        <v>가능</v>
      </c>
      <c r="BA234" s="63" t="str">
        <f t="shared" si="28"/>
        <v>가능</v>
      </c>
    </row>
    <row r="235" spans="2:53" x14ac:dyDescent="0.3">
      <c r="B235" s="4">
        <v>23415030</v>
      </c>
      <c r="C235" s="4" t="str">
        <f t="shared" si="22"/>
        <v>030</v>
      </c>
      <c r="D235" s="44" t="str">
        <f t="shared" si="23"/>
        <v>Item_Name_23415030</v>
      </c>
      <c r="E235" s="5" t="s">
        <v>1064</v>
      </c>
      <c r="F235" s="44" t="str">
        <f t="shared" si="24"/>
        <v>Item_Desc_23415030</v>
      </c>
      <c r="G235" s="5" t="s">
        <v>588</v>
      </c>
      <c r="H235" s="5">
        <v>3</v>
      </c>
      <c r="I235" s="5">
        <v>34</v>
      </c>
      <c r="J235" s="5">
        <v>0</v>
      </c>
      <c r="K235" s="5">
        <v>3</v>
      </c>
      <c r="L235" s="45">
        <f>_xlfn.XLOOKUP($I235, '#칼럼명세'!$F:$F, '#칼럼명세'!$J:$J)*IF(_xlfn.XLOOKUP($I235, '#칼럼명세'!$F:$F, '#칼럼명세'!$K:$K)="X", 1, _xlfn.XLOOKUP($K235, '#무게관련'!$N:$N, '#무게관련'!$O:$O))*100</f>
        <v>1</v>
      </c>
      <c r="M235" s="46" t="s">
        <v>336</v>
      </c>
      <c r="N235" s="46" t="s">
        <v>336</v>
      </c>
      <c r="O235" s="46" t="s">
        <v>336</v>
      </c>
      <c r="P235" s="46" t="s">
        <v>336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1</v>
      </c>
      <c r="X235" s="66">
        <v>1000</v>
      </c>
      <c r="Y235" s="66">
        <v>1000</v>
      </c>
      <c r="Z235" s="5">
        <v>1</v>
      </c>
      <c r="AA235" s="5">
        <v>60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 t="s">
        <v>159</v>
      </c>
      <c r="AI235" s="5" t="s">
        <v>235</v>
      </c>
      <c r="AJ235" s="5" t="s">
        <v>983</v>
      </c>
      <c r="AK235" s="45">
        <f t="shared" si="29"/>
        <v>15</v>
      </c>
      <c r="AL235" s="47">
        <f>_xlfn.XLOOKUP(I235,'#칼럼명세'!F:F,'#칼럼명세'!I:I)</f>
        <v>10000</v>
      </c>
      <c r="AM235" s="44" t="str">
        <f t="shared" si="30"/>
        <v>Item_Name_23415030</v>
      </c>
      <c r="AN235" s="5" t="s">
        <v>481</v>
      </c>
      <c r="AO235" s="44" t="str">
        <f t="shared" si="31"/>
        <v>Item_Desc_23415030</v>
      </c>
      <c r="AP235" s="5" t="s">
        <v>652</v>
      </c>
      <c r="AQ235" s="44">
        <f>_xlfn.XLOOKUP(I235,표1[아이템 타입],표1[삭제여부])</f>
        <v>1</v>
      </c>
      <c r="AR235" s="63">
        <f>_xlfn.XLOOKUP(I235,'#칼럼명세'!F:F,'#칼럼명세'!H:H)</f>
        <v>1</v>
      </c>
      <c r="AS235" s="4">
        <v>1</v>
      </c>
      <c r="AT235" s="4"/>
      <c r="AU235" s="4"/>
      <c r="AV235" s="4"/>
      <c r="AW235" s="63" t="str">
        <f>_xlfn.XLOOKUP(I235,표1[아이템 타입],표1[타입 이름])</f>
        <v>재료 - 판매 및 거래 가능</v>
      </c>
      <c r="AX235" s="63" t="str">
        <f t="shared" si="25"/>
        <v>가능</v>
      </c>
      <c r="AY235" s="63" t="str">
        <f t="shared" si="26"/>
        <v>불가</v>
      </c>
      <c r="AZ235" s="63" t="str">
        <f t="shared" si="27"/>
        <v>가능</v>
      </c>
      <c r="BA235" s="63" t="str">
        <f t="shared" si="28"/>
        <v>가능</v>
      </c>
    </row>
    <row r="236" spans="2:53" x14ac:dyDescent="0.3">
      <c r="B236" s="4">
        <v>23415031</v>
      </c>
      <c r="C236" s="4" t="str">
        <f t="shared" si="22"/>
        <v>031</v>
      </c>
      <c r="D236" s="44" t="str">
        <f t="shared" si="23"/>
        <v>Item_Name_23415031</v>
      </c>
      <c r="E236" s="5" t="s">
        <v>1065</v>
      </c>
      <c r="F236" s="44" t="str">
        <f t="shared" si="24"/>
        <v>Item_Desc_23415031</v>
      </c>
      <c r="G236" s="5" t="s">
        <v>588</v>
      </c>
      <c r="H236" s="5">
        <v>3</v>
      </c>
      <c r="I236" s="5">
        <v>34</v>
      </c>
      <c r="J236" s="5">
        <v>0</v>
      </c>
      <c r="K236" s="5">
        <v>3</v>
      </c>
      <c r="L236" s="45">
        <f>_xlfn.XLOOKUP($I236, '#칼럼명세'!$F:$F, '#칼럼명세'!$J:$J)*IF(_xlfn.XLOOKUP($I236, '#칼럼명세'!$F:$F, '#칼럼명세'!$K:$K)="X", 1, _xlfn.XLOOKUP($K236, '#무게관련'!$N:$N, '#무게관련'!$O:$O))*100</f>
        <v>1</v>
      </c>
      <c r="M236" s="46" t="s">
        <v>336</v>
      </c>
      <c r="N236" s="46" t="s">
        <v>336</v>
      </c>
      <c r="O236" s="46" t="s">
        <v>336</v>
      </c>
      <c r="P236" s="46" t="s">
        <v>336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1</v>
      </c>
      <c r="X236" s="66">
        <v>1000</v>
      </c>
      <c r="Y236" s="66">
        <v>1000</v>
      </c>
      <c r="Z236" s="5">
        <v>1</v>
      </c>
      <c r="AA236" s="5">
        <v>70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 t="s">
        <v>1459</v>
      </c>
      <c r="AI236" s="5" t="s">
        <v>235</v>
      </c>
      <c r="AJ236" s="5" t="s">
        <v>983</v>
      </c>
      <c r="AK236" s="45">
        <f t="shared" si="29"/>
        <v>15</v>
      </c>
      <c r="AL236" s="47">
        <f>_xlfn.XLOOKUP(I236,'#칼럼명세'!F:F,'#칼럼명세'!I:I)</f>
        <v>10000</v>
      </c>
      <c r="AM236" s="44" t="str">
        <f t="shared" si="30"/>
        <v>Item_Name_23415031</v>
      </c>
      <c r="AN236" s="5" t="s">
        <v>482</v>
      </c>
      <c r="AO236" s="44" t="str">
        <f t="shared" si="31"/>
        <v>Item_Desc_23415031</v>
      </c>
      <c r="AP236" s="5" t="s">
        <v>652</v>
      </c>
      <c r="AQ236" s="44">
        <f>_xlfn.XLOOKUP(I236,표1[아이템 타입],표1[삭제여부])</f>
        <v>1</v>
      </c>
      <c r="AR236" s="63">
        <f>_xlfn.XLOOKUP(I236,'#칼럼명세'!F:F,'#칼럼명세'!H:H)</f>
        <v>1</v>
      </c>
      <c r="AS236" s="4">
        <v>1</v>
      </c>
      <c r="AT236" s="4"/>
      <c r="AU236" s="4"/>
      <c r="AV236" s="4"/>
      <c r="AW236" s="63" t="str">
        <f>_xlfn.XLOOKUP(I236,표1[아이템 타입],표1[타입 이름])</f>
        <v>재료 - 판매 및 거래 가능</v>
      </c>
      <c r="AX236" s="63" t="str">
        <f t="shared" si="25"/>
        <v>가능</v>
      </c>
      <c r="AY236" s="63" t="str">
        <f t="shared" si="26"/>
        <v>불가</v>
      </c>
      <c r="AZ236" s="63" t="str">
        <f t="shared" si="27"/>
        <v>가능</v>
      </c>
      <c r="BA236" s="63" t="str">
        <f t="shared" si="28"/>
        <v>가능</v>
      </c>
    </row>
    <row r="237" spans="2:53" x14ac:dyDescent="0.3">
      <c r="B237" s="4">
        <v>23415032</v>
      </c>
      <c r="C237" s="4" t="str">
        <f t="shared" si="22"/>
        <v>032</v>
      </c>
      <c r="D237" s="44" t="str">
        <f t="shared" si="23"/>
        <v>Item_Name_23415032</v>
      </c>
      <c r="E237" s="5" t="s">
        <v>1066</v>
      </c>
      <c r="F237" s="44" t="str">
        <f t="shared" si="24"/>
        <v>Item_Desc_23415032</v>
      </c>
      <c r="G237" s="5" t="s">
        <v>588</v>
      </c>
      <c r="H237" s="5">
        <v>3</v>
      </c>
      <c r="I237" s="5">
        <v>34</v>
      </c>
      <c r="J237" s="5">
        <v>0</v>
      </c>
      <c r="K237" s="5">
        <v>3</v>
      </c>
      <c r="L237" s="45">
        <f>_xlfn.XLOOKUP($I237, '#칼럼명세'!$F:$F, '#칼럼명세'!$J:$J)*IF(_xlfn.XLOOKUP($I237, '#칼럼명세'!$F:$F, '#칼럼명세'!$K:$K)="X", 1, _xlfn.XLOOKUP($K237, '#무게관련'!$N:$N, '#무게관련'!$O:$O))*100</f>
        <v>1</v>
      </c>
      <c r="M237" s="46" t="s">
        <v>336</v>
      </c>
      <c r="N237" s="46" t="s">
        <v>336</v>
      </c>
      <c r="O237" s="46" t="s">
        <v>336</v>
      </c>
      <c r="P237" s="46" t="s">
        <v>336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1</v>
      </c>
      <c r="X237" s="66">
        <v>1000</v>
      </c>
      <c r="Y237" s="66">
        <v>1000</v>
      </c>
      <c r="Z237" s="5">
        <v>1</v>
      </c>
      <c r="AA237" s="5">
        <v>50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 t="s">
        <v>274</v>
      </c>
      <c r="AI237" s="5" t="s">
        <v>235</v>
      </c>
      <c r="AJ237" s="5" t="s">
        <v>983</v>
      </c>
      <c r="AK237" s="45">
        <f t="shared" si="29"/>
        <v>15</v>
      </c>
      <c r="AL237" s="47">
        <f>_xlfn.XLOOKUP(I237,'#칼럼명세'!F:F,'#칼럼명세'!I:I)</f>
        <v>10000</v>
      </c>
      <c r="AM237" s="44" t="str">
        <f t="shared" si="30"/>
        <v>Item_Name_23415032</v>
      </c>
      <c r="AN237" s="5" t="s">
        <v>483</v>
      </c>
      <c r="AO237" s="44" t="str">
        <f t="shared" si="31"/>
        <v>Item_Desc_23415032</v>
      </c>
      <c r="AP237" s="5" t="s">
        <v>652</v>
      </c>
      <c r="AQ237" s="44">
        <f>_xlfn.XLOOKUP(I237,표1[아이템 타입],표1[삭제여부])</f>
        <v>1</v>
      </c>
      <c r="AR237" s="63">
        <f>_xlfn.XLOOKUP(I237,'#칼럼명세'!F:F,'#칼럼명세'!H:H)</f>
        <v>1</v>
      </c>
      <c r="AS237" s="4">
        <v>1</v>
      </c>
      <c r="AT237" s="4"/>
      <c r="AU237" s="4"/>
      <c r="AV237" s="4"/>
      <c r="AW237" s="63" t="str">
        <f>_xlfn.XLOOKUP(I237,표1[아이템 타입],표1[타입 이름])</f>
        <v>재료 - 판매 및 거래 가능</v>
      </c>
      <c r="AX237" s="63" t="str">
        <f t="shared" si="25"/>
        <v>가능</v>
      </c>
      <c r="AY237" s="63" t="str">
        <f t="shared" si="26"/>
        <v>불가</v>
      </c>
      <c r="AZ237" s="63" t="str">
        <f t="shared" si="27"/>
        <v>가능</v>
      </c>
      <c r="BA237" s="63" t="str">
        <f t="shared" si="28"/>
        <v>가능</v>
      </c>
    </row>
    <row r="238" spans="2:53" x14ac:dyDescent="0.3">
      <c r="B238" s="4">
        <v>23415033</v>
      </c>
      <c r="C238" s="4" t="str">
        <f t="shared" si="22"/>
        <v>033</v>
      </c>
      <c r="D238" s="44" t="str">
        <f t="shared" si="23"/>
        <v>Item_Name_23415033</v>
      </c>
      <c r="E238" s="5" t="s">
        <v>1067</v>
      </c>
      <c r="F238" s="44" t="str">
        <f t="shared" si="24"/>
        <v>Item_Desc_23415033</v>
      </c>
      <c r="G238" s="5" t="s">
        <v>588</v>
      </c>
      <c r="H238" s="5">
        <v>3</v>
      </c>
      <c r="I238" s="5">
        <v>34</v>
      </c>
      <c r="J238" s="5">
        <v>0</v>
      </c>
      <c r="K238" s="5">
        <v>3</v>
      </c>
      <c r="L238" s="45">
        <f>_xlfn.XLOOKUP($I238, '#칼럼명세'!$F:$F, '#칼럼명세'!$J:$J)*IF(_xlfn.XLOOKUP($I238, '#칼럼명세'!$F:$F, '#칼럼명세'!$K:$K)="X", 1, _xlfn.XLOOKUP($K238, '#무게관련'!$N:$N, '#무게관련'!$O:$O))*100</f>
        <v>1</v>
      </c>
      <c r="M238" s="46" t="s">
        <v>336</v>
      </c>
      <c r="N238" s="46" t="s">
        <v>336</v>
      </c>
      <c r="O238" s="46" t="s">
        <v>336</v>
      </c>
      <c r="P238" s="46" t="s">
        <v>336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1</v>
      </c>
      <c r="X238" s="66">
        <v>1000</v>
      </c>
      <c r="Y238" s="66">
        <v>1000</v>
      </c>
      <c r="Z238" s="5">
        <v>1</v>
      </c>
      <c r="AA238" s="5">
        <v>60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 t="s">
        <v>161</v>
      </c>
      <c r="AI238" s="5" t="s">
        <v>235</v>
      </c>
      <c r="AJ238" s="5" t="s">
        <v>983</v>
      </c>
      <c r="AK238" s="45">
        <f t="shared" si="29"/>
        <v>15</v>
      </c>
      <c r="AL238" s="47">
        <f>_xlfn.XLOOKUP(I238,'#칼럼명세'!F:F,'#칼럼명세'!I:I)</f>
        <v>10000</v>
      </c>
      <c r="AM238" s="44" t="str">
        <f t="shared" si="30"/>
        <v>Item_Name_23415033</v>
      </c>
      <c r="AN238" s="5" t="s">
        <v>484</v>
      </c>
      <c r="AO238" s="44" t="str">
        <f t="shared" si="31"/>
        <v>Item_Desc_23415033</v>
      </c>
      <c r="AP238" s="5" t="s">
        <v>652</v>
      </c>
      <c r="AQ238" s="44">
        <f>_xlfn.XLOOKUP(I238,표1[아이템 타입],표1[삭제여부])</f>
        <v>1</v>
      </c>
      <c r="AR238" s="63">
        <f>_xlfn.XLOOKUP(I238,'#칼럼명세'!F:F,'#칼럼명세'!H:H)</f>
        <v>1</v>
      </c>
      <c r="AS238" s="4">
        <v>1</v>
      </c>
      <c r="AT238" s="4"/>
      <c r="AU238" s="4"/>
      <c r="AV238" s="4"/>
      <c r="AW238" s="63" t="str">
        <f>_xlfn.XLOOKUP(I238,표1[아이템 타입],표1[타입 이름])</f>
        <v>재료 - 판매 및 거래 가능</v>
      </c>
      <c r="AX238" s="63" t="str">
        <f t="shared" si="25"/>
        <v>가능</v>
      </c>
      <c r="AY238" s="63" t="str">
        <f t="shared" si="26"/>
        <v>불가</v>
      </c>
      <c r="AZ238" s="63" t="str">
        <f t="shared" si="27"/>
        <v>가능</v>
      </c>
      <c r="BA238" s="63" t="str">
        <f t="shared" si="28"/>
        <v>가능</v>
      </c>
    </row>
    <row r="239" spans="2:53" x14ac:dyDescent="0.3">
      <c r="B239" s="4">
        <v>23415034</v>
      </c>
      <c r="C239" s="4" t="str">
        <f t="shared" si="22"/>
        <v>034</v>
      </c>
      <c r="D239" s="44" t="str">
        <f t="shared" si="23"/>
        <v>Item_Name_23415034</v>
      </c>
      <c r="E239" s="5" t="s">
        <v>1068</v>
      </c>
      <c r="F239" s="44" t="str">
        <f t="shared" si="24"/>
        <v>Item_Desc_23415034</v>
      </c>
      <c r="G239" s="5" t="s">
        <v>588</v>
      </c>
      <c r="H239" s="5">
        <v>3</v>
      </c>
      <c r="I239" s="5">
        <v>34</v>
      </c>
      <c r="J239" s="5">
        <v>0</v>
      </c>
      <c r="K239" s="5">
        <v>3</v>
      </c>
      <c r="L239" s="45">
        <f>_xlfn.XLOOKUP($I239, '#칼럼명세'!$F:$F, '#칼럼명세'!$J:$J)*IF(_xlfn.XLOOKUP($I239, '#칼럼명세'!$F:$F, '#칼럼명세'!$K:$K)="X", 1, _xlfn.XLOOKUP($K239, '#무게관련'!$N:$N, '#무게관련'!$O:$O))*100</f>
        <v>1</v>
      </c>
      <c r="M239" s="46" t="s">
        <v>336</v>
      </c>
      <c r="N239" s="46" t="s">
        <v>336</v>
      </c>
      <c r="O239" s="46" t="s">
        <v>336</v>
      </c>
      <c r="P239" s="46" t="s">
        <v>336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1</v>
      </c>
      <c r="X239" s="66">
        <v>1000</v>
      </c>
      <c r="Y239" s="66">
        <v>1000</v>
      </c>
      <c r="Z239" s="5">
        <v>1</v>
      </c>
      <c r="AA239" s="5">
        <v>70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 t="s">
        <v>1460</v>
      </c>
      <c r="AI239" s="5" t="s">
        <v>235</v>
      </c>
      <c r="AJ239" s="5" t="s">
        <v>983</v>
      </c>
      <c r="AK239" s="45">
        <f t="shared" si="29"/>
        <v>15</v>
      </c>
      <c r="AL239" s="47">
        <f>_xlfn.XLOOKUP(I239,'#칼럼명세'!F:F,'#칼럼명세'!I:I)</f>
        <v>10000</v>
      </c>
      <c r="AM239" s="44" t="str">
        <f t="shared" si="30"/>
        <v>Item_Name_23415034</v>
      </c>
      <c r="AN239" s="5" t="s">
        <v>485</v>
      </c>
      <c r="AO239" s="44" t="str">
        <f t="shared" si="31"/>
        <v>Item_Desc_23415034</v>
      </c>
      <c r="AP239" s="5" t="s">
        <v>652</v>
      </c>
      <c r="AQ239" s="44">
        <f>_xlfn.XLOOKUP(I239,표1[아이템 타입],표1[삭제여부])</f>
        <v>1</v>
      </c>
      <c r="AR239" s="63">
        <f>_xlfn.XLOOKUP(I239,'#칼럼명세'!F:F,'#칼럼명세'!H:H)</f>
        <v>1</v>
      </c>
      <c r="AS239" s="4">
        <v>1</v>
      </c>
      <c r="AT239" s="4"/>
      <c r="AU239" s="4"/>
      <c r="AV239" s="4"/>
      <c r="AW239" s="63" t="str">
        <f>_xlfn.XLOOKUP(I239,표1[아이템 타입],표1[타입 이름])</f>
        <v>재료 - 판매 및 거래 가능</v>
      </c>
      <c r="AX239" s="63" t="str">
        <f t="shared" si="25"/>
        <v>가능</v>
      </c>
      <c r="AY239" s="63" t="str">
        <f t="shared" si="26"/>
        <v>불가</v>
      </c>
      <c r="AZ239" s="63" t="str">
        <f t="shared" si="27"/>
        <v>가능</v>
      </c>
      <c r="BA239" s="63" t="str">
        <f t="shared" si="28"/>
        <v>가능</v>
      </c>
    </row>
    <row r="240" spans="2:53" x14ac:dyDescent="0.3">
      <c r="B240" s="4">
        <v>23415035</v>
      </c>
      <c r="C240" s="4" t="str">
        <f t="shared" si="22"/>
        <v>035</v>
      </c>
      <c r="D240" s="44" t="str">
        <f t="shared" si="23"/>
        <v>Item_Name_23415035</v>
      </c>
      <c r="E240" s="5" t="s">
        <v>1069</v>
      </c>
      <c r="F240" s="44" t="str">
        <f t="shared" si="24"/>
        <v>Item_Desc_23415035</v>
      </c>
      <c r="G240" s="5" t="s">
        <v>588</v>
      </c>
      <c r="H240" s="5">
        <v>3</v>
      </c>
      <c r="I240" s="5">
        <v>34</v>
      </c>
      <c r="J240" s="5">
        <v>0</v>
      </c>
      <c r="K240" s="5">
        <v>3</v>
      </c>
      <c r="L240" s="45">
        <f>_xlfn.XLOOKUP($I240, '#칼럼명세'!$F:$F, '#칼럼명세'!$J:$J)*IF(_xlfn.XLOOKUP($I240, '#칼럼명세'!$F:$F, '#칼럼명세'!$K:$K)="X", 1, _xlfn.XLOOKUP($K240, '#무게관련'!$N:$N, '#무게관련'!$O:$O))*100</f>
        <v>1</v>
      </c>
      <c r="M240" s="46" t="s">
        <v>336</v>
      </c>
      <c r="N240" s="46" t="s">
        <v>336</v>
      </c>
      <c r="O240" s="46" t="s">
        <v>336</v>
      </c>
      <c r="P240" s="46" t="s">
        <v>336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1</v>
      </c>
      <c r="X240" s="66">
        <v>1000</v>
      </c>
      <c r="Y240" s="66">
        <v>1000</v>
      </c>
      <c r="Z240" s="5">
        <v>1</v>
      </c>
      <c r="AA240" s="5">
        <v>50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 t="s">
        <v>1465</v>
      </c>
      <c r="AI240" s="5" t="s">
        <v>235</v>
      </c>
      <c r="AJ240" s="5" t="s">
        <v>983</v>
      </c>
      <c r="AK240" s="45">
        <f t="shared" si="29"/>
        <v>15</v>
      </c>
      <c r="AL240" s="47">
        <f>_xlfn.XLOOKUP(I240,'#칼럼명세'!F:F,'#칼럼명세'!I:I)</f>
        <v>10000</v>
      </c>
      <c r="AM240" s="44" t="str">
        <f t="shared" si="30"/>
        <v>Item_Name_23415035</v>
      </c>
      <c r="AN240" s="5" t="s">
        <v>486</v>
      </c>
      <c r="AO240" s="44" t="str">
        <f t="shared" si="31"/>
        <v>Item_Desc_23415035</v>
      </c>
      <c r="AP240" s="5" t="s">
        <v>652</v>
      </c>
      <c r="AQ240" s="44">
        <f>_xlfn.XLOOKUP(I240,표1[아이템 타입],표1[삭제여부])</f>
        <v>1</v>
      </c>
      <c r="AR240" s="63">
        <f>_xlfn.XLOOKUP(I240,'#칼럼명세'!F:F,'#칼럼명세'!H:H)</f>
        <v>1</v>
      </c>
      <c r="AS240" s="4">
        <v>1</v>
      </c>
      <c r="AT240" s="4"/>
      <c r="AU240" s="4"/>
      <c r="AV240" s="4"/>
      <c r="AW240" s="63" t="str">
        <f>_xlfn.XLOOKUP(I240,표1[아이템 타입],표1[타입 이름])</f>
        <v>재료 - 판매 및 거래 가능</v>
      </c>
      <c r="AX240" s="63" t="str">
        <f t="shared" si="25"/>
        <v>가능</v>
      </c>
      <c r="AY240" s="63" t="str">
        <f t="shared" si="26"/>
        <v>불가</v>
      </c>
      <c r="AZ240" s="63" t="str">
        <f t="shared" si="27"/>
        <v>가능</v>
      </c>
      <c r="BA240" s="63" t="str">
        <f t="shared" si="28"/>
        <v>가능</v>
      </c>
    </row>
    <row r="241" spans="2:53" x14ac:dyDescent="0.3">
      <c r="B241" s="4">
        <v>23415036</v>
      </c>
      <c r="C241" s="4" t="str">
        <f t="shared" si="22"/>
        <v>036</v>
      </c>
      <c r="D241" s="44" t="str">
        <f t="shared" si="23"/>
        <v>Item_Name_23415036</v>
      </c>
      <c r="E241" s="5" t="s">
        <v>1070</v>
      </c>
      <c r="F241" s="44" t="str">
        <f t="shared" si="24"/>
        <v>Item_Desc_23415036</v>
      </c>
      <c r="G241" s="5" t="s">
        <v>588</v>
      </c>
      <c r="H241" s="5">
        <v>3</v>
      </c>
      <c r="I241" s="5">
        <v>34</v>
      </c>
      <c r="J241" s="5">
        <v>0</v>
      </c>
      <c r="K241" s="5">
        <v>3</v>
      </c>
      <c r="L241" s="45">
        <f>_xlfn.XLOOKUP($I241, '#칼럼명세'!$F:$F, '#칼럼명세'!$J:$J)*IF(_xlfn.XLOOKUP($I241, '#칼럼명세'!$F:$F, '#칼럼명세'!$K:$K)="X", 1, _xlfn.XLOOKUP($K241, '#무게관련'!$N:$N, '#무게관련'!$O:$O))*100</f>
        <v>1</v>
      </c>
      <c r="M241" s="46" t="s">
        <v>336</v>
      </c>
      <c r="N241" s="46" t="s">
        <v>336</v>
      </c>
      <c r="O241" s="46" t="s">
        <v>336</v>
      </c>
      <c r="P241" s="46" t="s">
        <v>336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1</v>
      </c>
      <c r="X241" s="66">
        <v>1000</v>
      </c>
      <c r="Y241" s="66">
        <v>1000</v>
      </c>
      <c r="Z241" s="5">
        <v>1</v>
      </c>
      <c r="AA241" s="5">
        <v>60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 t="s">
        <v>160</v>
      </c>
      <c r="AI241" s="5" t="s">
        <v>235</v>
      </c>
      <c r="AJ241" s="5" t="s">
        <v>983</v>
      </c>
      <c r="AK241" s="45">
        <f t="shared" si="29"/>
        <v>15</v>
      </c>
      <c r="AL241" s="47">
        <f>_xlfn.XLOOKUP(I241,'#칼럼명세'!F:F,'#칼럼명세'!I:I)</f>
        <v>10000</v>
      </c>
      <c r="AM241" s="44" t="str">
        <f t="shared" si="30"/>
        <v>Item_Name_23415036</v>
      </c>
      <c r="AN241" s="5" t="s">
        <v>487</v>
      </c>
      <c r="AO241" s="44" t="str">
        <f t="shared" si="31"/>
        <v>Item_Desc_23415036</v>
      </c>
      <c r="AP241" s="5" t="s">
        <v>652</v>
      </c>
      <c r="AQ241" s="44">
        <f>_xlfn.XLOOKUP(I241,표1[아이템 타입],표1[삭제여부])</f>
        <v>1</v>
      </c>
      <c r="AR241" s="63">
        <f>_xlfn.XLOOKUP(I241,'#칼럼명세'!F:F,'#칼럼명세'!H:H)</f>
        <v>1</v>
      </c>
      <c r="AS241" s="4">
        <v>1</v>
      </c>
      <c r="AT241" s="4"/>
      <c r="AU241" s="4"/>
      <c r="AV241" s="4"/>
      <c r="AW241" s="63" t="str">
        <f>_xlfn.XLOOKUP(I241,표1[아이템 타입],표1[타입 이름])</f>
        <v>재료 - 판매 및 거래 가능</v>
      </c>
      <c r="AX241" s="63" t="str">
        <f t="shared" si="25"/>
        <v>가능</v>
      </c>
      <c r="AY241" s="63" t="str">
        <f t="shared" si="26"/>
        <v>불가</v>
      </c>
      <c r="AZ241" s="63" t="str">
        <f t="shared" si="27"/>
        <v>가능</v>
      </c>
      <c r="BA241" s="63" t="str">
        <f t="shared" si="28"/>
        <v>가능</v>
      </c>
    </row>
    <row r="242" spans="2:53" x14ac:dyDescent="0.3">
      <c r="B242" s="4">
        <v>23415037</v>
      </c>
      <c r="C242" s="4" t="str">
        <f t="shared" si="22"/>
        <v>037</v>
      </c>
      <c r="D242" s="44" t="str">
        <f t="shared" si="23"/>
        <v>Item_Name_23415037</v>
      </c>
      <c r="E242" s="5" t="s">
        <v>1071</v>
      </c>
      <c r="F242" s="44" t="str">
        <f t="shared" si="24"/>
        <v>Item_Desc_23415037</v>
      </c>
      <c r="G242" s="5" t="s">
        <v>588</v>
      </c>
      <c r="H242" s="5">
        <v>3</v>
      </c>
      <c r="I242" s="5">
        <v>34</v>
      </c>
      <c r="J242" s="5">
        <v>0</v>
      </c>
      <c r="K242" s="5">
        <v>3</v>
      </c>
      <c r="L242" s="45">
        <f>_xlfn.XLOOKUP($I242, '#칼럼명세'!$F:$F, '#칼럼명세'!$J:$J)*IF(_xlfn.XLOOKUP($I242, '#칼럼명세'!$F:$F, '#칼럼명세'!$K:$K)="X", 1, _xlfn.XLOOKUP($K242, '#무게관련'!$N:$N, '#무게관련'!$O:$O))*100</f>
        <v>1</v>
      </c>
      <c r="M242" s="46" t="s">
        <v>336</v>
      </c>
      <c r="N242" s="46" t="s">
        <v>336</v>
      </c>
      <c r="O242" s="46" t="s">
        <v>336</v>
      </c>
      <c r="P242" s="46" t="s">
        <v>336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1</v>
      </c>
      <c r="X242" s="66">
        <v>1000</v>
      </c>
      <c r="Y242" s="66">
        <v>1000</v>
      </c>
      <c r="Z242" s="5">
        <v>1</v>
      </c>
      <c r="AA242" s="5">
        <v>70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 t="s">
        <v>1456</v>
      </c>
      <c r="AI242" s="5" t="s">
        <v>235</v>
      </c>
      <c r="AJ242" s="5" t="s">
        <v>983</v>
      </c>
      <c r="AK242" s="45">
        <f t="shared" si="29"/>
        <v>15</v>
      </c>
      <c r="AL242" s="47">
        <f>_xlfn.XLOOKUP(I242,'#칼럼명세'!F:F,'#칼럼명세'!I:I)</f>
        <v>10000</v>
      </c>
      <c r="AM242" s="44" t="str">
        <f t="shared" si="30"/>
        <v>Item_Name_23415037</v>
      </c>
      <c r="AN242" s="5" t="s">
        <v>488</v>
      </c>
      <c r="AO242" s="44" t="str">
        <f t="shared" si="31"/>
        <v>Item_Desc_23415037</v>
      </c>
      <c r="AP242" s="5" t="s">
        <v>652</v>
      </c>
      <c r="AQ242" s="44">
        <f>_xlfn.XLOOKUP(I242,표1[아이템 타입],표1[삭제여부])</f>
        <v>1</v>
      </c>
      <c r="AR242" s="63">
        <f>_xlfn.XLOOKUP(I242,'#칼럼명세'!F:F,'#칼럼명세'!H:H)</f>
        <v>1</v>
      </c>
      <c r="AS242" s="4">
        <v>1</v>
      </c>
      <c r="AT242" s="4"/>
      <c r="AU242" s="4"/>
      <c r="AV242" s="4"/>
      <c r="AW242" s="63" t="str">
        <f>_xlfn.XLOOKUP(I242,표1[아이템 타입],표1[타입 이름])</f>
        <v>재료 - 판매 및 거래 가능</v>
      </c>
      <c r="AX242" s="63" t="str">
        <f t="shared" si="25"/>
        <v>가능</v>
      </c>
      <c r="AY242" s="63" t="str">
        <f t="shared" si="26"/>
        <v>불가</v>
      </c>
      <c r="AZ242" s="63" t="str">
        <f t="shared" ref="AZ242:AZ305" si="52">IF(AR242=0,"불가","가능")</f>
        <v>가능</v>
      </c>
      <c r="BA242" s="63" t="str">
        <f t="shared" ref="BA242:BA305" si="53">IF(AS242=0,"불가","가능")</f>
        <v>가능</v>
      </c>
    </row>
    <row r="243" spans="2:53" x14ac:dyDescent="0.3">
      <c r="B243" s="4">
        <v>23415038</v>
      </c>
      <c r="C243" s="4" t="str">
        <f t="shared" si="22"/>
        <v>038</v>
      </c>
      <c r="D243" s="44" t="str">
        <f t="shared" si="23"/>
        <v>Item_Name_23415038</v>
      </c>
      <c r="E243" s="5" t="s">
        <v>1072</v>
      </c>
      <c r="F243" s="44" t="str">
        <f t="shared" si="24"/>
        <v>Item_Desc_23415038</v>
      </c>
      <c r="G243" s="5" t="s">
        <v>491</v>
      </c>
      <c r="H243" s="5">
        <v>3</v>
      </c>
      <c r="I243" s="5">
        <v>34</v>
      </c>
      <c r="J243" s="5">
        <v>0</v>
      </c>
      <c r="K243" s="5">
        <v>0</v>
      </c>
      <c r="L243" s="45">
        <f>_xlfn.XLOOKUP($I243, '#칼럼명세'!$F:$F, '#칼럼명세'!$J:$J)*IF(_xlfn.XLOOKUP($I243, '#칼럼명세'!$F:$F, '#칼럼명세'!$K:$K)="X", 1, _xlfn.XLOOKUP($K243, '#무게관련'!$N:$N, '#무게관련'!$O:$O))*100</f>
        <v>1</v>
      </c>
      <c r="M243" s="46" t="s">
        <v>336</v>
      </c>
      <c r="N243" s="46" t="s">
        <v>336</v>
      </c>
      <c r="O243" s="46" t="s">
        <v>336</v>
      </c>
      <c r="P243" s="46" t="s">
        <v>336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1</v>
      </c>
      <c r="X243" s="66">
        <v>1000</v>
      </c>
      <c r="Y243" s="66">
        <v>10000</v>
      </c>
      <c r="Z243" s="5">
        <v>1</v>
      </c>
      <c r="AA243" s="5">
        <v>0</v>
      </c>
      <c r="AB243" s="5">
        <v>0</v>
      </c>
      <c r="AC243" s="5">
        <v>0</v>
      </c>
      <c r="AD243" s="5">
        <v>0</v>
      </c>
      <c r="AE243" s="5">
        <v>0</v>
      </c>
      <c r="AF243" s="5">
        <v>0</v>
      </c>
      <c r="AG243" s="5">
        <v>0</v>
      </c>
      <c r="AH243" s="5" t="s">
        <v>399</v>
      </c>
      <c r="AI243" s="5" t="s">
        <v>179</v>
      </c>
      <c r="AJ243" s="5" t="s">
        <v>179</v>
      </c>
      <c r="AK243" s="45">
        <f t="shared" si="29"/>
        <v>15</v>
      </c>
      <c r="AL243" s="47">
        <f>_xlfn.XLOOKUP(I243,'#칼럼명세'!F:F,'#칼럼명세'!I:I)</f>
        <v>10000</v>
      </c>
      <c r="AM243" s="44" t="str">
        <f t="shared" si="30"/>
        <v>Item_Name_23415038</v>
      </c>
      <c r="AN243" s="5" t="s">
        <v>491</v>
      </c>
      <c r="AO243" s="44" t="str">
        <f t="shared" si="31"/>
        <v>Item_Desc_23415038</v>
      </c>
      <c r="AP243" s="5" t="s">
        <v>659</v>
      </c>
      <c r="AQ243" s="44">
        <f>_xlfn.XLOOKUP(I243,표1[아이템 타입],표1[삭제여부])</f>
        <v>1</v>
      </c>
      <c r="AR243" s="63">
        <f>_xlfn.XLOOKUP(I243,'#칼럼명세'!F:F,'#칼럼명세'!H:H)</f>
        <v>1</v>
      </c>
      <c r="AS243" s="4">
        <v>1</v>
      </c>
      <c r="AT243" s="4"/>
      <c r="AU243" s="4"/>
      <c r="AV243" s="4"/>
      <c r="AW243" s="63" t="str">
        <f>_xlfn.XLOOKUP(I243,표1[아이템 타입],표1[타입 이름])</f>
        <v>재료 - 판매 및 거래 가능</v>
      </c>
      <c r="AX243" s="63" t="str">
        <f t="shared" si="25"/>
        <v>가능</v>
      </c>
      <c r="AY243" s="63" t="str">
        <f t="shared" si="26"/>
        <v>불가</v>
      </c>
      <c r="AZ243" s="63" t="str">
        <f t="shared" si="52"/>
        <v>가능</v>
      </c>
      <c r="BA243" s="63" t="str">
        <f t="shared" si="53"/>
        <v>가능</v>
      </c>
    </row>
    <row r="244" spans="2:53" x14ac:dyDescent="0.3">
      <c r="B244" s="4">
        <v>23415039</v>
      </c>
      <c r="C244" s="4" t="str">
        <f t="shared" si="22"/>
        <v>039</v>
      </c>
      <c r="D244" s="44" t="str">
        <f t="shared" si="23"/>
        <v>Item_Name_23415039</v>
      </c>
      <c r="E244" s="5" t="s">
        <v>1270</v>
      </c>
      <c r="F244" s="44" t="str">
        <f t="shared" si="24"/>
        <v>Item_Desc_23415039</v>
      </c>
      <c r="G244" s="5" t="s">
        <v>588</v>
      </c>
      <c r="H244" s="5">
        <v>3</v>
      </c>
      <c r="I244" s="5">
        <v>34</v>
      </c>
      <c r="J244" s="5">
        <v>0</v>
      </c>
      <c r="K244" s="5">
        <v>3</v>
      </c>
      <c r="L244" s="45">
        <f>_xlfn.XLOOKUP($I244, '#칼럼명세'!$F:$F, '#칼럼명세'!$J:$J)*IF(_xlfn.XLOOKUP($I244, '#칼럼명세'!$F:$F, '#칼럼명세'!$K:$K)="X", 1, _xlfn.XLOOKUP($K244, '#무게관련'!$N:$N, '#무게관련'!$O:$O))*100</f>
        <v>1</v>
      </c>
      <c r="M244" s="46" t="s">
        <v>336</v>
      </c>
      <c r="N244" s="46" t="s">
        <v>336</v>
      </c>
      <c r="O244" s="46" t="s">
        <v>336</v>
      </c>
      <c r="P244" s="46" t="s">
        <v>336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1</v>
      </c>
      <c r="X244" s="66">
        <v>1000</v>
      </c>
      <c r="Y244" s="66">
        <v>1000</v>
      </c>
      <c r="Z244" s="5">
        <v>1</v>
      </c>
      <c r="AA244" s="5">
        <v>90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 t="s">
        <v>1458</v>
      </c>
      <c r="AI244" s="5" t="s">
        <v>235</v>
      </c>
      <c r="AJ244" s="5" t="s">
        <v>983</v>
      </c>
      <c r="AK244" s="45">
        <f t="shared" si="29"/>
        <v>15</v>
      </c>
      <c r="AL244" s="47">
        <f>_xlfn.XLOOKUP(I244,'#칼럼명세'!F:F,'#칼럼명세'!I:I)</f>
        <v>10000</v>
      </c>
      <c r="AM244" s="44" t="str">
        <f t="shared" si="30"/>
        <v>Item_Name_23415039</v>
      </c>
      <c r="AN244" s="5" t="s">
        <v>492</v>
      </c>
      <c r="AO244" s="44" t="str">
        <f t="shared" si="31"/>
        <v>Item_Desc_23415039</v>
      </c>
      <c r="AP244" s="5" t="s">
        <v>652</v>
      </c>
      <c r="AQ244" s="44">
        <f>_xlfn.XLOOKUP(I244,표1[아이템 타입],표1[삭제여부])</f>
        <v>1</v>
      </c>
      <c r="AR244" s="63">
        <f>_xlfn.XLOOKUP(I244,'#칼럼명세'!F:F,'#칼럼명세'!H:H)</f>
        <v>1</v>
      </c>
      <c r="AS244" s="4">
        <v>1</v>
      </c>
      <c r="AT244" s="4"/>
      <c r="AU244" s="4"/>
      <c r="AV244" s="4"/>
      <c r="AW244" s="63" t="str">
        <f>_xlfn.XLOOKUP(I244,표1[아이템 타입],표1[타입 이름])</f>
        <v>재료 - 판매 및 거래 가능</v>
      </c>
      <c r="AX244" s="63" t="str">
        <f t="shared" si="25"/>
        <v>가능</v>
      </c>
      <c r="AY244" s="63" t="str">
        <f t="shared" si="26"/>
        <v>불가</v>
      </c>
      <c r="AZ244" s="63" t="str">
        <f t="shared" si="52"/>
        <v>가능</v>
      </c>
      <c r="BA244" s="63" t="str">
        <f t="shared" si="53"/>
        <v>가능</v>
      </c>
    </row>
    <row r="245" spans="2:53" x14ac:dyDescent="0.3">
      <c r="B245" s="4">
        <v>23415040</v>
      </c>
      <c r="C245" s="4" t="str">
        <f t="shared" si="22"/>
        <v>040</v>
      </c>
      <c r="D245" s="44" t="str">
        <f t="shared" si="23"/>
        <v>Item_Name_23415040</v>
      </c>
      <c r="E245" s="5" t="s">
        <v>1271</v>
      </c>
      <c r="F245" s="44" t="str">
        <f t="shared" si="24"/>
        <v>Item_Desc_23415040</v>
      </c>
      <c r="G245" s="5" t="s">
        <v>588</v>
      </c>
      <c r="H245" s="5">
        <v>3</v>
      </c>
      <c r="I245" s="5">
        <v>34</v>
      </c>
      <c r="J245" s="5">
        <v>0</v>
      </c>
      <c r="K245" s="5">
        <v>3</v>
      </c>
      <c r="L245" s="45">
        <f>_xlfn.XLOOKUP($I245, '#칼럼명세'!$F:$F, '#칼럼명세'!$J:$J)*IF(_xlfn.XLOOKUP($I245, '#칼럼명세'!$F:$F, '#칼럼명세'!$K:$K)="X", 1, _xlfn.XLOOKUP($K245, '#무게관련'!$N:$N, '#무게관련'!$O:$O))*100</f>
        <v>1</v>
      </c>
      <c r="M245" s="46" t="s">
        <v>336</v>
      </c>
      <c r="N245" s="46" t="s">
        <v>336</v>
      </c>
      <c r="O245" s="46" t="s">
        <v>336</v>
      </c>
      <c r="P245" s="46" t="s">
        <v>336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1</v>
      </c>
      <c r="X245" s="66">
        <v>1000</v>
      </c>
      <c r="Y245" s="66">
        <v>1000</v>
      </c>
      <c r="Z245" s="5">
        <v>1</v>
      </c>
      <c r="AA245" s="5">
        <v>90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 t="s">
        <v>1462</v>
      </c>
      <c r="AI245" s="5" t="s">
        <v>235</v>
      </c>
      <c r="AJ245" s="5" t="s">
        <v>983</v>
      </c>
      <c r="AK245" s="45">
        <f t="shared" si="29"/>
        <v>15</v>
      </c>
      <c r="AL245" s="47">
        <f>_xlfn.XLOOKUP(I245,'#칼럼명세'!F:F,'#칼럼명세'!I:I)</f>
        <v>10000</v>
      </c>
      <c r="AM245" s="44" t="str">
        <f t="shared" si="30"/>
        <v>Item_Name_23415040</v>
      </c>
      <c r="AN245" s="5" t="s">
        <v>493</v>
      </c>
      <c r="AO245" s="44" t="str">
        <f t="shared" si="31"/>
        <v>Item_Desc_23415040</v>
      </c>
      <c r="AP245" s="5" t="s">
        <v>652</v>
      </c>
      <c r="AQ245" s="44">
        <f>_xlfn.XLOOKUP(I245,표1[아이템 타입],표1[삭제여부])</f>
        <v>1</v>
      </c>
      <c r="AR245" s="63">
        <f>_xlfn.XLOOKUP(I245,'#칼럼명세'!F:F,'#칼럼명세'!H:H)</f>
        <v>1</v>
      </c>
      <c r="AS245" s="4">
        <v>1</v>
      </c>
      <c r="AT245" s="4"/>
      <c r="AU245" s="4"/>
      <c r="AV245" s="4"/>
      <c r="AW245" s="63" t="str">
        <f>_xlfn.XLOOKUP(I245,표1[아이템 타입],표1[타입 이름])</f>
        <v>재료 - 판매 및 거래 가능</v>
      </c>
      <c r="AX245" s="63" t="str">
        <f t="shared" si="25"/>
        <v>가능</v>
      </c>
      <c r="AY245" s="63" t="str">
        <f t="shared" si="26"/>
        <v>불가</v>
      </c>
      <c r="AZ245" s="63" t="str">
        <f t="shared" si="52"/>
        <v>가능</v>
      </c>
      <c r="BA245" s="63" t="str">
        <f t="shared" si="53"/>
        <v>가능</v>
      </c>
    </row>
    <row r="246" spans="2:53" x14ac:dyDescent="0.3">
      <c r="B246" s="4">
        <v>23415041</v>
      </c>
      <c r="C246" s="4" t="str">
        <f t="shared" si="22"/>
        <v>041</v>
      </c>
      <c r="D246" s="44" t="str">
        <f t="shared" si="23"/>
        <v>Item_Name_23415041</v>
      </c>
      <c r="E246" s="5" t="s">
        <v>1272</v>
      </c>
      <c r="F246" s="44" t="str">
        <f t="shared" si="24"/>
        <v>Item_Desc_23415041</v>
      </c>
      <c r="G246" s="5" t="s">
        <v>588</v>
      </c>
      <c r="H246" s="5">
        <v>3</v>
      </c>
      <c r="I246" s="5">
        <v>34</v>
      </c>
      <c r="J246" s="5">
        <v>0</v>
      </c>
      <c r="K246" s="5">
        <v>3</v>
      </c>
      <c r="L246" s="45">
        <f>_xlfn.XLOOKUP($I246, '#칼럼명세'!$F:$F, '#칼럼명세'!$J:$J)*IF(_xlfn.XLOOKUP($I246, '#칼럼명세'!$F:$F, '#칼럼명세'!$K:$K)="X", 1, _xlfn.XLOOKUP($K246, '#무게관련'!$N:$N, '#무게관련'!$O:$O))*100</f>
        <v>1</v>
      </c>
      <c r="M246" s="46" t="s">
        <v>336</v>
      </c>
      <c r="N246" s="46" t="s">
        <v>336</v>
      </c>
      <c r="O246" s="46" t="s">
        <v>336</v>
      </c>
      <c r="P246" s="46" t="s">
        <v>336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1</v>
      </c>
      <c r="X246" s="66">
        <v>1000</v>
      </c>
      <c r="Y246" s="66">
        <v>1000</v>
      </c>
      <c r="Z246" s="5">
        <v>1</v>
      </c>
      <c r="AA246" s="5">
        <v>100</v>
      </c>
      <c r="AB246" s="5">
        <v>0</v>
      </c>
      <c r="AC246" s="5">
        <v>0</v>
      </c>
      <c r="AD246" s="5">
        <v>0</v>
      </c>
      <c r="AE246" s="5">
        <v>0</v>
      </c>
      <c r="AF246" s="5">
        <v>0</v>
      </c>
      <c r="AG246" s="5">
        <v>0</v>
      </c>
      <c r="AH246" s="5" t="s">
        <v>198</v>
      </c>
      <c r="AI246" s="5" t="s">
        <v>235</v>
      </c>
      <c r="AJ246" s="5" t="s">
        <v>983</v>
      </c>
      <c r="AK246" s="45">
        <f t="shared" si="29"/>
        <v>15</v>
      </c>
      <c r="AL246" s="47">
        <f>_xlfn.XLOOKUP(I246,'#칼럼명세'!F:F,'#칼럼명세'!I:I)</f>
        <v>10000</v>
      </c>
      <c r="AM246" s="44" t="str">
        <f t="shared" si="30"/>
        <v>Item_Name_23415041</v>
      </c>
      <c r="AN246" s="5" t="s">
        <v>494</v>
      </c>
      <c r="AO246" s="44" t="str">
        <f t="shared" si="31"/>
        <v>Item_Desc_23415041</v>
      </c>
      <c r="AP246" s="5" t="s">
        <v>652</v>
      </c>
      <c r="AQ246" s="44">
        <f>_xlfn.XLOOKUP(I246,표1[아이템 타입],표1[삭제여부])</f>
        <v>1</v>
      </c>
      <c r="AR246" s="63">
        <f>_xlfn.XLOOKUP(I246,'#칼럼명세'!F:F,'#칼럼명세'!H:H)</f>
        <v>1</v>
      </c>
      <c r="AS246" s="4">
        <v>1</v>
      </c>
      <c r="AT246" s="4"/>
      <c r="AU246" s="4"/>
      <c r="AV246" s="4"/>
      <c r="AW246" s="63" t="str">
        <f>_xlfn.XLOOKUP(I246,표1[아이템 타입],표1[타입 이름])</f>
        <v>재료 - 판매 및 거래 가능</v>
      </c>
      <c r="AX246" s="63" t="str">
        <f t="shared" si="25"/>
        <v>가능</v>
      </c>
      <c r="AY246" s="63" t="str">
        <f t="shared" si="26"/>
        <v>불가</v>
      </c>
      <c r="AZ246" s="63" t="str">
        <f t="shared" si="52"/>
        <v>가능</v>
      </c>
      <c r="BA246" s="63" t="str">
        <f t="shared" si="53"/>
        <v>가능</v>
      </c>
    </row>
    <row r="247" spans="2:53" x14ac:dyDescent="0.3">
      <c r="B247" s="4">
        <v>23415042</v>
      </c>
      <c r="C247" s="4" t="str">
        <f t="shared" si="22"/>
        <v>042</v>
      </c>
      <c r="D247" s="44" t="str">
        <f t="shared" ref="D247:D329" si="54">"Item_Name_"&amp;B247</f>
        <v>Item_Name_23415042</v>
      </c>
      <c r="E247" s="5" t="s">
        <v>1273</v>
      </c>
      <c r="F247" s="44" t="str">
        <f t="shared" ref="F247:F329" si="55">"Item_Desc_"&amp;B247</f>
        <v>Item_Desc_23415042</v>
      </c>
      <c r="G247" s="5" t="s">
        <v>588</v>
      </c>
      <c r="H247" s="5">
        <v>3</v>
      </c>
      <c r="I247" s="5">
        <v>34</v>
      </c>
      <c r="J247" s="5">
        <v>0</v>
      </c>
      <c r="K247" s="5">
        <v>3</v>
      </c>
      <c r="L247" s="45">
        <f>_xlfn.XLOOKUP($I247, '#칼럼명세'!$F:$F, '#칼럼명세'!$J:$J)*IF(_xlfn.XLOOKUP($I247, '#칼럼명세'!$F:$F, '#칼럼명세'!$K:$K)="X", 1, _xlfn.XLOOKUP($K247, '#무게관련'!$N:$N, '#무게관련'!$O:$O))*100</f>
        <v>1</v>
      </c>
      <c r="M247" s="46" t="s">
        <v>336</v>
      </c>
      <c r="N247" s="46" t="s">
        <v>336</v>
      </c>
      <c r="O247" s="46" t="s">
        <v>336</v>
      </c>
      <c r="P247" s="46" t="s">
        <v>336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1</v>
      </c>
      <c r="X247" s="66">
        <v>1000</v>
      </c>
      <c r="Y247" s="66">
        <v>1000</v>
      </c>
      <c r="Z247" s="5">
        <v>1</v>
      </c>
      <c r="AA247" s="5">
        <v>90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 t="s">
        <v>1457</v>
      </c>
      <c r="AI247" s="5" t="s">
        <v>235</v>
      </c>
      <c r="AJ247" s="5" t="s">
        <v>983</v>
      </c>
      <c r="AK247" s="45">
        <f t="shared" si="29"/>
        <v>15</v>
      </c>
      <c r="AL247" s="47">
        <f>_xlfn.XLOOKUP(I247,'#칼럼명세'!F:F,'#칼럼명세'!I:I)</f>
        <v>10000</v>
      </c>
      <c r="AM247" s="44" t="str">
        <f t="shared" si="30"/>
        <v>Item_Name_23415042</v>
      </c>
      <c r="AN247" s="5" t="s">
        <v>495</v>
      </c>
      <c r="AO247" s="44" t="str">
        <f t="shared" si="31"/>
        <v>Item_Desc_23415042</v>
      </c>
      <c r="AP247" s="5" t="s">
        <v>652</v>
      </c>
      <c r="AQ247" s="44">
        <f>_xlfn.XLOOKUP(I247,표1[아이템 타입],표1[삭제여부])</f>
        <v>1</v>
      </c>
      <c r="AR247" s="63">
        <f>_xlfn.XLOOKUP(I247,'#칼럼명세'!F:F,'#칼럼명세'!H:H)</f>
        <v>1</v>
      </c>
      <c r="AS247" s="4">
        <v>1</v>
      </c>
      <c r="AT247" s="4"/>
      <c r="AU247" s="4"/>
      <c r="AV247" s="4"/>
      <c r="AW247" s="63" t="str">
        <f>_xlfn.XLOOKUP(I247,표1[아이템 타입],표1[타입 이름])</f>
        <v>재료 - 판매 및 거래 가능</v>
      </c>
      <c r="AX247" s="63" t="str">
        <f t="shared" si="25"/>
        <v>가능</v>
      </c>
      <c r="AY247" s="63" t="str">
        <f t="shared" si="26"/>
        <v>불가</v>
      </c>
      <c r="AZ247" s="63" t="str">
        <f t="shared" si="52"/>
        <v>가능</v>
      </c>
      <c r="BA247" s="63" t="str">
        <f t="shared" si="53"/>
        <v>가능</v>
      </c>
    </row>
    <row r="248" spans="2:53" x14ac:dyDescent="0.3">
      <c r="B248" s="4">
        <v>23415043</v>
      </c>
      <c r="C248" s="4" t="str">
        <f t="shared" ref="C248:C330" si="56">RIGHT(B248,3)</f>
        <v>043</v>
      </c>
      <c r="D248" s="44" t="str">
        <f t="shared" si="54"/>
        <v>Item_Name_23415043</v>
      </c>
      <c r="E248" s="5" t="s">
        <v>1274</v>
      </c>
      <c r="F248" s="44" t="str">
        <f t="shared" si="55"/>
        <v>Item_Desc_23415043</v>
      </c>
      <c r="G248" s="5" t="s">
        <v>588</v>
      </c>
      <c r="H248" s="5">
        <v>3</v>
      </c>
      <c r="I248" s="5">
        <v>34</v>
      </c>
      <c r="J248" s="5">
        <v>0</v>
      </c>
      <c r="K248" s="5">
        <v>3</v>
      </c>
      <c r="L248" s="45">
        <f>_xlfn.XLOOKUP($I248, '#칼럼명세'!$F:$F, '#칼럼명세'!$J:$J)*IF(_xlfn.XLOOKUP($I248, '#칼럼명세'!$F:$F, '#칼럼명세'!$K:$K)="X", 1, _xlfn.XLOOKUP($K248, '#무게관련'!$N:$N, '#무게관련'!$O:$O))*100</f>
        <v>1</v>
      </c>
      <c r="M248" s="46" t="s">
        <v>336</v>
      </c>
      <c r="N248" s="46" t="s">
        <v>336</v>
      </c>
      <c r="O248" s="46" t="s">
        <v>336</v>
      </c>
      <c r="P248" s="46" t="s">
        <v>336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1</v>
      </c>
      <c r="X248" s="66">
        <v>1000</v>
      </c>
      <c r="Y248" s="66">
        <v>1000</v>
      </c>
      <c r="Z248" s="5">
        <v>1</v>
      </c>
      <c r="AA248" s="5">
        <v>100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 t="s">
        <v>1463</v>
      </c>
      <c r="AI248" s="5" t="s">
        <v>235</v>
      </c>
      <c r="AJ248" s="5" t="s">
        <v>983</v>
      </c>
      <c r="AK248" s="45">
        <f t="shared" si="29"/>
        <v>15</v>
      </c>
      <c r="AL248" s="47">
        <f>_xlfn.XLOOKUP(I248,'#칼럼명세'!F:F,'#칼럼명세'!I:I)</f>
        <v>10000</v>
      </c>
      <c r="AM248" s="44" t="str">
        <f t="shared" si="30"/>
        <v>Item_Name_23415043</v>
      </c>
      <c r="AN248" s="5" t="s">
        <v>496</v>
      </c>
      <c r="AO248" s="44" t="str">
        <f t="shared" si="31"/>
        <v>Item_Desc_23415043</v>
      </c>
      <c r="AP248" s="5" t="s">
        <v>652</v>
      </c>
      <c r="AQ248" s="44">
        <f>_xlfn.XLOOKUP(I248,표1[아이템 타입],표1[삭제여부])</f>
        <v>1</v>
      </c>
      <c r="AR248" s="63">
        <f>_xlfn.XLOOKUP(I248,'#칼럼명세'!F:F,'#칼럼명세'!H:H)</f>
        <v>1</v>
      </c>
      <c r="AS248" s="4">
        <v>1</v>
      </c>
      <c r="AT248" s="4"/>
      <c r="AU248" s="4"/>
      <c r="AV248" s="4"/>
      <c r="AW248" s="63" t="str">
        <f>_xlfn.XLOOKUP(I248,표1[아이템 타입],표1[타입 이름])</f>
        <v>재료 - 판매 및 거래 가능</v>
      </c>
      <c r="AX248" s="63" t="str">
        <f t="shared" si="25"/>
        <v>가능</v>
      </c>
      <c r="AY248" s="63" t="str">
        <f t="shared" si="26"/>
        <v>불가</v>
      </c>
      <c r="AZ248" s="63" t="str">
        <f t="shared" si="52"/>
        <v>가능</v>
      </c>
      <c r="BA248" s="63" t="str">
        <f t="shared" si="53"/>
        <v>가능</v>
      </c>
    </row>
    <row r="249" spans="2:53" x14ac:dyDescent="0.3">
      <c r="B249" s="4">
        <v>23415044</v>
      </c>
      <c r="C249" s="4" t="str">
        <f t="shared" si="56"/>
        <v>044</v>
      </c>
      <c r="D249" s="44" t="str">
        <f t="shared" si="54"/>
        <v>Item_Name_23415044</v>
      </c>
      <c r="E249" s="5" t="s">
        <v>1275</v>
      </c>
      <c r="F249" s="44" t="str">
        <f t="shared" si="55"/>
        <v>Item_Desc_23415044</v>
      </c>
      <c r="G249" s="5" t="s">
        <v>588</v>
      </c>
      <c r="H249" s="5">
        <v>3</v>
      </c>
      <c r="I249" s="5">
        <v>34</v>
      </c>
      <c r="J249" s="5">
        <v>0</v>
      </c>
      <c r="K249" s="5">
        <v>3</v>
      </c>
      <c r="L249" s="45">
        <f>_xlfn.XLOOKUP($I249, '#칼럼명세'!$F:$F, '#칼럼명세'!$J:$J)*IF(_xlfn.XLOOKUP($I249, '#칼럼명세'!$F:$F, '#칼럼명세'!$K:$K)="X", 1, _xlfn.XLOOKUP($K249, '#무게관련'!$N:$N, '#무게관련'!$O:$O))*100</f>
        <v>1</v>
      </c>
      <c r="M249" s="46" t="s">
        <v>336</v>
      </c>
      <c r="N249" s="46" t="s">
        <v>336</v>
      </c>
      <c r="O249" s="46" t="s">
        <v>336</v>
      </c>
      <c r="P249" s="46" t="s">
        <v>336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1</v>
      </c>
      <c r="X249" s="66">
        <v>1000</v>
      </c>
      <c r="Y249" s="66">
        <v>1000</v>
      </c>
      <c r="Z249" s="5">
        <v>1</v>
      </c>
      <c r="AA249" s="5">
        <v>100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 t="s">
        <v>1461</v>
      </c>
      <c r="AI249" s="5" t="s">
        <v>235</v>
      </c>
      <c r="AJ249" s="5" t="s">
        <v>983</v>
      </c>
      <c r="AK249" s="45">
        <f t="shared" si="29"/>
        <v>15</v>
      </c>
      <c r="AL249" s="47">
        <f>_xlfn.XLOOKUP(I249,'#칼럼명세'!F:F,'#칼럼명세'!I:I)</f>
        <v>10000</v>
      </c>
      <c r="AM249" s="44" t="str">
        <f t="shared" si="30"/>
        <v>Item_Name_23415044</v>
      </c>
      <c r="AN249" s="5" t="s">
        <v>497</v>
      </c>
      <c r="AO249" s="44" t="str">
        <f t="shared" si="31"/>
        <v>Item_Desc_23415044</v>
      </c>
      <c r="AP249" s="5" t="s">
        <v>652</v>
      </c>
      <c r="AQ249" s="44">
        <f>_xlfn.XLOOKUP(I249,표1[아이템 타입],표1[삭제여부])</f>
        <v>1</v>
      </c>
      <c r="AR249" s="63">
        <f>_xlfn.XLOOKUP(I249,'#칼럼명세'!F:F,'#칼럼명세'!H:H)</f>
        <v>1</v>
      </c>
      <c r="AS249" s="4">
        <v>1</v>
      </c>
      <c r="AT249" s="4"/>
      <c r="AU249" s="4"/>
      <c r="AV249" s="4"/>
      <c r="AW249" s="63" t="str">
        <f>_xlfn.XLOOKUP(I249,표1[아이템 타입],표1[타입 이름])</f>
        <v>재료 - 판매 및 거래 가능</v>
      </c>
      <c r="AX249" s="63" t="str">
        <f t="shared" si="25"/>
        <v>가능</v>
      </c>
      <c r="AY249" s="63" t="str">
        <f t="shared" si="26"/>
        <v>불가</v>
      </c>
      <c r="AZ249" s="63" t="str">
        <f t="shared" si="52"/>
        <v>가능</v>
      </c>
      <c r="BA249" s="63" t="str">
        <f t="shared" si="53"/>
        <v>가능</v>
      </c>
    </row>
    <row r="250" spans="2:53" x14ac:dyDescent="0.3">
      <c r="B250" s="4">
        <v>23515001</v>
      </c>
      <c r="C250" s="4" t="str">
        <f t="shared" si="56"/>
        <v>001</v>
      </c>
      <c r="D250" s="44" t="str">
        <f t="shared" si="54"/>
        <v>Item_Name_23515001</v>
      </c>
      <c r="E250" s="5" t="s">
        <v>1334</v>
      </c>
      <c r="F250" s="44" t="str">
        <f t="shared" si="55"/>
        <v>Item_Desc_23515001</v>
      </c>
      <c r="G250" s="5" t="s">
        <v>1335</v>
      </c>
      <c r="H250" s="5">
        <v>2</v>
      </c>
      <c r="I250" s="5">
        <v>35</v>
      </c>
      <c r="J250" s="5">
        <v>0</v>
      </c>
      <c r="K250" s="5">
        <v>1</v>
      </c>
      <c r="L250" s="45">
        <f>_xlfn.XLOOKUP($I250, '#칼럼명세'!$F:$F, '#칼럼명세'!$J:$J)*IF(_xlfn.XLOOKUP($I250, '#칼럼명세'!$F:$F, '#칼럼명세'!$K:$K)="X", 1, _xlfn.XLOOKUP($K250, '#무게관련'!$N:$N, '#무게관련'!$O:$O))*100</f>
        <v>1</v>
      </c>
      <c r="M250" s="46" t="s">
        <v>336</v>
      </c>
      <c r="N250" s="46" t="s">
        <v>336</v>
      </c>
      <c r="O250" s="46" t="s">
        <v>336</v>
      </c>
      <c r="P250" s="46" t="s">
        <v>336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30000</v>
      </c>
      <c r="W250" s="5">
        <v>1</v>
      </c>
      <c r="X250" s="66">
        <v>1000</v>
      </c>
      <c r="Y250" s="66">
        <v>1000</v>
      </c>
      <c r="Z250" s="5">
        <v>1</v>
      </c>
      <c r="AA250" s="5">
        <v>10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 t="s">
        <v>1336</v>
      </c>
      <c r="AI250" s="5" t="s">
        <v>235</v>
      </c>
      <c r="AJ250" s="5" t="s">
        <v>983</v>
      </c>
      <c r="AK250" s="45">
        <f t="shared" si="29"/>
        <v>15</v>
      </c>
      <c r="AL250" s="47">
        <f>_xlfn.XLOOKUP(I250,'#칼럼명세'!F:F,'#칼럼명세'!I:I)</f>
        <v>1301</v>
      </c>
      <c r="AM250" s="44" t="str">
        <f t="shared" si="30"/>
        <v>Item_Name_23515001</v>
      </c>
      <c r="AN250" s="5" t="s">
        <v>1337</v>
      </c>
      <c r="AO250" s="44" t="str">
        <f t="shared" si="31"/>
        <v>Item_Desc_23515001</v>
      </c>
      <c r="AP250" s="5" t="s">
        <v>1338</v>
      </c>
      <c r="AQ250" s="44">
        <f>_xlfn.XLOOKUP(I250,표1[아이템 타입],표1[삭제여부])</f>
        <v>1</v>
      </c>
      <c r="AR250" s="63">
        <f>_xlfn.XLOOKUP(I250,'#칼럼명세'!F:F,'#칼럼명세'!H:H)</f>
        <v>1</v>
      </c>
      <c r="AS250" s="4">
        <v>1</v>
      </c>
      <c r="AT250" s="4"/>
      <c r="AU250" s="4"/>
      <c r="AV250" s="4"/>
      <c r="AW250" s="63" t="str">
        <f>_xlfn.XLOOKUP(I250,표1[아이템 타입],표1[타입 이름])</f>
        <v>순간이동</v>
      </c>
      <c r="AX250" s="63" t="str">
        <f t="shared" si="25"/>
        <v>가능</v>
      </c>
      <c r="AY250" s="63" t="str">
        <f t="shared" si="26"/>
        <v>불가</v>
      </c>
      <c r="AZ250" s="63" t="str">
        <f t="shared" si="52"/>
        <v>가능</v>
      </c>
      <c r="BA250" s="63" t="str">
        <f t="shared" si="53"/>
        <v>가능</v>
      </c>
    </row>
    <row r="251" spans="2:53" x14ac:dyDescent="0.3">
      <c r="B251" s="4">
        <v>23600001</v>
      </c>
      <c r="C251" s="4" t="str">
        <f t="shared" si="56"/>
        <v>001</v>
      </c>
      <c r="D251" s="44" t="str">
        <f t="shared" si="54"/>
        <v>Item_Name_23600001</v>
      </c>
      <c r="E251" s="5" t="s">
        <v>1581</v>
      </c>
      <c r="F251" s="44" t="str">
        <f t="shared" si="55"/>
        <v>Item_Desc_23600001</v>
      </c>
      <c r="G251" s="5" t="s">
        <v>1605</v>
      </c>
      <c r="H251" s="5">
        <v>3</v>
      </c>
      <c r="I251" s="5">
        <v>36</v>
      </c>
      <c r="J251" s="5">
        <v>1</v>
      </c>
      <c r="K251" s="5">
        <v>1</v>
      </c>
      <c r="L251" s="45">
        <f>_xlfn.XLOOKUP($I251, '#칼럼명세'!$F:$F, '#칼럼명세'!$J:$J)*IF(_xlfn.XLOOKUP($I251, '#칼럼명세'!$F:$F, '#칼럼명세'!$K:$K)="X", 1, _xlfn.XLOOKUP($K251, '#무게관련'!$N:$N, '#무게관련'!$O:$O))*100</f>
        <v>1</v>
      </c>
      <c r="M251" s="46" t="s">
        <v>336</v>
      </c>
      <c r="N251" s="46" t="s">
        <v>339</v>
      </c>
      <c r="O251" s="46" t="s">
        <v>339</v>
      </c>
      <c r="P251" s="46" t="s">
        <v>339</v>
      </c>
      <c r="Q251" s="5">
        <v>0</v>
      </c>
      <c r="R251" s="5">
        <v>0</v>
      </c>
      <c r="S251" s="5">
        <v>10101001</v>
      </c>
      <c r="T251" s="5">
        <v>0</v>
      </c>
      <c r="U251" s="5">
        <v>0</v>
      </c>
      <c r="V251" s="5">
        <v>0</v>
      </c>
      <c r="W251" s="5">
        <v>0</v>
      </c>
      <c r="X251" s="66">
        <v>100</v>
      </c>
      <c r="Y251" s="66">
        <v>1000</v>
      </c>
      <c r="Z251" s="5">
        <v>1</v>
      </c>
      <c r="AA251" s="5">
        <v>10</v>
      </c>
      <c r="AB251" s="5">
        <v>1</v>
      </c>
      <c r="AC251" s="5">
        <v>0</v>
      </c>
      <c r="AD251" s="5">
        <v>0</v>
      </c>
      <c r="AE251" s="5">
        <v>21000</v>
      </c>
      <c r="AF251" s="5">
        <v>1</v>
      </c>
      <c r="AG251" s="5">
        <v>0</v>
      </c>
      <c r="AH251" s="5" t="s">
        <v>1919</v>
      </c>
      <c r="AI251" s="5" t="s">
        <v>235</v>
      </c>
      <c r="AJ251" s="5" t="s">
        <v>983</v>
      </c>
      <c r="AK251" s="45">
        <f t="shared" si="29"/>
        <v>1</v>
      </c>
      <c r="AL251" s="47">
        <f>_xlfn.XLOOKUP(I251,'#칼럼명세'!F:F,'#칼럼명세'!I:I)</f>
        <v>1101</v>
      </c>
      <c r="AM251" s="44" t="str">
        <f t="shared" si="30"/>
        <v>Item_Name_23600001</v>
      </c>
      <c r="AN251" s="5" t="s">
        <v>1581</v>
      </c>
      <c r="AO251" s="44" t="str">
        <f t="shared" si="31"/>
        <v>Item_Desc_23600001</v>
      </c>
      <c r="AP251" s="5" t="s">
        <v>1776</v>
      </c>
      <c r="AQ251" s="44">
        <f>_xlfn.XLOOKUP(I251,표1[아이템 타입],표1[삭제여부])</f>
        <v>1</v>
      </c>
      <c r="AR251" s="63">
        <f>_xlfn.XLOOKUP(I251,'#칼럼명세'!F:F,'#칼럼명세'!H:H)</f>
        <v>0</v>
      </c>
      <c r="AS251" s="4">
        <v>1</v>
      </c>
      <c r="AT251" s="4" t="s">
        <v>1820</v>
      </c>
      <c r="AU251" s="4" t="s">
        <v>1919</v>
      </c>
      <c r="AV251" s="4"/>
      <c r="AW251" s="63" t="str">
        <f>_xlfn.XLOOKUP(I251,표1[아이템 타입],표1[타입 이름])</f>
        <v>스킬북</v>
      </c>
      <c r="AX251" s="63" t="str">
        <f t="shared" si="25"/>
        <v>가능</v>
      </c>
      <c r="AY251" s="63" t="str">
        <f t="shared" si="26"/>
        <v>가능</v>
      </c>
      <c r="AZ251" s="63" t="str">
        <f t="shared" si="52"/>
        <v>불가</v>
      </c>
      <c r="BA251" s="63" t="str">
        <f t="shared" si="53"/>
        <v>가능</v>
      </c>
    </row>
    <row r="252" spans="2:53" x14ac:dyDescent="0.3">
      <c r="B252" s="4">
        <v>23600002</v>
      </c>
      <c r="C252" s="4" t="str">
        <f t="shared" si="56"/>
        <v>002</v>
      </c>
      <c r="D252" s="44" t="str">
        <f t="shared" si="54"/>
        <v>Item_Name_23600002</v>
      </c>
      <c r="E252" s="5" t="s">
        <v>1575</v>
      </c>
      <c r="F252" s="44" t="str">
        <f t="shared" si="55"/>
        <v>Item_Desc_23600002</v>
      </c>
      <c r="G252" s="5" t="s">
        <v>1605</v>
      </c>
      <c r="H252" s="5">
        <v>3</v>
      </c>
      <c r="I252" s="5">
        <v>36</v>
      </c>
      <c r="J252" s="5">
        <v>1</v>
      </c>
      <c r="K252" s="5">
        <v>1</v>
      </c>
      <c r="L252" s="45">
        <f>_xlfn.XLOOKUP($I252, '#칼럼명세'!$F:$F, '#칼럼명세'!$J:$J)*IF(_xlfn.XLOOKUP($I252, '#칼럼명세'!$F:$F, '#칼럼명세'!$K:$K)="X", 1, _xlfn.XLOOKUP($K252, '#무게관련'!$N:$N, '#무게관련'!$O:$O))*100</f>
        <v>1</v>
      </c>
      <c r="M252" s="46" t="s">
        <v>336</v>
      </c>
      <c r="N252" s="46" t="s">
        <v>339</v>
      </c>
      <c r="O252" s="46" t="s">
        <v>339</v>
      </c>
      <c r="P252" s="46" t="s">
        <v>339</v>
      </c>
      <c r="Q252" s="5">
        <v>0</v>
      </c>
      <c r="R252" s="5">
        <v>0</v>
      </c>
      <c r="S252" s="5">
        <v>10101001</v>
      </c>
      <c r="T252" s="5">
        <v>0</v>
      </c>
      <c r="U252" s="5">
        <v>0</v>
      </c>
      <c r="V252" s="5">
        <v>0</v>
      </c>
      <c r="W252" s="5">
        <v>0</v>
      </c>
      <c r="X252" s="66">
        <v>100</v>
      </c>
      <c r="Y252" s="66">
        <v>1000</v>
      </c>
      <c r="Z252" s="5">
        <v>1</v>
      </c>
      <c r="AA252" s="5">
        <v>10</v>
      </c>
      <c r="AB252" s="5">
        <v>1</v>
      </c>
      <c r="AC252" s="5">
        <v>0</v>
      </c>
      <c r="AD252" s="5">
        <v>0</v>
      </c>
      <c r="AE252" s="5">
        <v>21000</v>
      </c>
      <c r="AF252" s="5">
        <v>1</v>
      </c>
      <c r="AG252" s="5">
        <v>0</v>
      </c>
      <c r="AH252" s="5" t="s">
        <v>1928</v>
      </c>
      <c r="AI252" s="5" t="s">
        <v>235</v>
      </c>
      <c r="AJ252" s="5" t="s">
        <v>983</v>
      </c>
      <c r="AK252" s="45">
        <f t="shared" si="29"/>
        <v>1</v>
      </c>
      <c r="AL252" s="47">
        <f>_xlfn.XLOOKUP(I252,'#칼럼명세'!F:F,'#칼럼명세'!I:I)</f>
        <v>1101</v>
      </c>
      <c r="AM252" s="44" t="str">
        <f t="shared" si="30"/>
        <v>Item_Name_23600002</v>
      </c>
      <c r="AN252" s="5" t="s">
        <v>1575</v>
      </c>
      <c r="AO252" s="44" t="str">
        <f t="shared" si="31"/>
        <v>Item_Desc_23600002</v>
      </c>
      <c r="AP252" s="5" t="s">
        <v>1609</v>
      </c>
      <c r="AQ252" s="44">
        <f>_xlfn.XLOOKUP(I252,표1[아이템 타입],표1[삭제여부])</f>
        <v>1</v>
      </c>
      <c r="AR252" s="63">
        <f>_xlfn.XLOOKUP(I252,'#칼럼명세'!F:F,'#칼럼명세'!H:H)</f>
        <v>0</v>
      </c>
      <c r="AS252" s="4">
        <v>1</v>
      </c>
      <c r="AT252" s="4" t="s">
        <v>1821</v>
      </c>
      <c r="AU252" s="4" t="s">
        <v>1920</v>
      </c>
      <c r="AV252" s="4"/>
      <c r="AW252" s="63" t="str">
        <f>_xlfn.XLOOKUP(I252,표1[아이템 타입],표1[타입 이름])</f>
        <v>스킬북</v>
      </c>
      <c r="AX252" s="63" t="str">
        <f t="shared" si="25"/>
        <v>가능</v>
      </c>
      <c r="AY252" s="63" t="str">
        <f t="shared" si="26"/>
        <v>가능</v>
      </c>
      <c r="AZ252" s="63" t="str">
        <f t="shared" si="52"/>
        <v>불가</v>
      </c>
      <c r="BA252" s="63" t="str">
        <f t="shared" si="53"/>
        <v>가능</v>
      </c>
    </row>
    <row r="253" spans="2:53" x14ac:dyDescent="0.3">
      <c r="B253" s="4">
        <v>23600003</v>
      </c>
      <c r="C253" s="4" t="str">
        <f t="shared" si="56"/>
        <v>003</v>
      </c>
      <c r="D253" s="44" t="str">
        <f t="shared" si="54"/>
        <v>Item_Name_23600003</v>
      </c>
      <c r="E253" s="5" t="s">
        <v>1599</v>
      </c>
      <c r="F253" s="44" t="str">
        <f t="shared" si="55"/>
        <v>Item_Desc_23600003</v>
      </c>
      <c r="G253" s="5" t="s">
        <v>1605</v>
      </c>
      <c r="H253" s="5">
        <v>3</v>
      </c>
      <c r="I253" s="5">
        <v>36</v>
      </c>
      <c r="J253" s="5">
        <v>1</v>
      </c>
      <c r="K253" s="5">
        <v>2</v>
      </c>
      <c r="L253" s="45">
        <f>_xlfn.XLOOKUP($I253, '#칼럼명세'!$F:$F, '#칼럼명세'!$J:$J)*IF(_xlfn.XLOOKUP($I253, '#칼럼명세'!$F:$F, '#칼럼명세'!$K:$K)="X", 1, _xlfn.XLOOKUP($K253, '#무게관련'!$N:$N, '#무게관련'!$O:$O))*100</f>
        <v>1</v>
      </c>
      <c r="M253" s="46" t="s">
        <v>336</v>
      </c>
      <c r="N253" s="46" t="s">
        <v>339</v>
      </c>
      <c r="O253" s="46" t="s">
        <v>339</v>
      </c>
      <c r="P253" s="46" t="s">
        <v>339</v>
      </c>
      <c r="Q253" s="5">
        <v>0</v>
      </c>
      <c r="R253" s="5">
        <v>0</v>
      </c>
      <c r="S253" s="5">
        <v>10101001</v>
      </c>
      <c r="T253" s="5">
        <v>0</v>
      </c>
      <c r="U253" s="5">
        <v>0</v>
      </c>
      <c r="V253" s="5">
        <v>0</v>
      </c>
      <c r="W253" s="5">
        <v>0</v>
      </c>
      <c r="X253" s="66">
        <v>100</v>
      </c>
      <c r="Y253" s="66">
        <v>1000</v>
      </c>
      <c r="Z253" s="5">
        <v>1</v>
      </c>
      <c r="AA253" s="5">
        <v>10</v>
      </c>
      <c r="AB253" s="5">
        <v>1</v>
      </c>
      <c r="AC253" s="5">
        <v>0</v>
      </c>
      <c r="AD253" s="5">
        <v>0</v>
      </c>
      <c r="AE253" s="5">
        <v>21000</v>
      </c>
      <c r="AF253" s="5">
        <v>1</v>
      </c>
      <c r="AG253" s="5">
        <v>0</v>
      </c>
      <c r="AH253" s="5" t="s">
        <v>1921</v>
      </c>
      <c r="AI253" s="5" t="s">
        <v>235</v>
      </c>
      <c r="AJ253" s="5" t="s">
        <v>983</v>
      </c>
      <c r="AK253" s="45">
        <f t="shared" si="29"/>
        <v>1</v>
      </c>
      <c r="AL253" s="47">
        <f>_xlfn.XLOOKUP(I253,'#칼럼명세'!F:F,'#칼럼명세'!I:I)</f>
        <v>1101</v>
      </c>
      <c r="AM253" s="44" t="str">
        <f t="shared" si="30"/>
        <v>Item_Name_23600003</v>
      </c>
      <c r="AN253" s="5" t="s">
        <v>1599</v>
      </c>
      <c r="AO253" s="44" t="str">
        <f t="shared" si="31"/>
        <v>Item_Desc_23600003</v>
      </c>
      <c r="AP253" s="5" t="s">
        <v>1613</v>
      </c>
      <c r="AQ253" s="44">
        <f>_xlfn.XLOOKUP(I253,표1[아이템 타입],표1[삭제여부])</f>
        <v>1</v>
      </c>
      <c r="AR253" s="63">
        <f>_xlfn.XLOOKUP(I253,'#칼럼명세'!F:F,'#칼럼명세'!H:H)</f>
        <v>0</v>
      </c>
      <c r="AS253" s="4">
        <v>1</v>
      </c>
      <c r="AT253" s="4" t="s">
        <v>1822</v>
      </c>
      <c r="AU253" s="4" t="s">
        <v>1921</v>
      </c>
      <c r="AV253" s="4"/>
      <c r="AW253" s="63" t="str">
        <f>_xlfn.XLOOKUP(I253,표1[아이템 타입],표1[타입 이름])</f>
        <v>스킬북</v>
      </c>
      <c r="AX253" s="63" t="str">
        <f t="shared" si="25"/>
        <v>가능</v>
      </c>
      <c r="AY253" s="63" t="str">
        <f t="shared" si="26"/>
        <v>가능</v>
      </c>
      <c r="AZ253" s="63" t="str">
        <f t="shared" si="52"/>
        <v>불가</v>
      </c>
      <c r="BA253" s="63" t="str">
        <f t="shared" si="53"/>
        <v>가능</v>
      </c>
    </row>
    <row r="254" spans="2:53" x14ac:dyDescent="0.3">
      <c r="B254" s="4">
        <v>23600004</v>
      </c>
      <c r="C254" s="4" t="str">
        <f t="shared" si="56"/>
        <v>004</v>
      </c>
      <c r="D254" s="44" t="str">
        <f t="shared" si="54"/>
        <v>Item_Name_23600004</v>
      </c>
      <c r="E254" s="5" t="s">
        <v>1576</v>
      </c>
      <c r="F254" s="44" t="str">
        <f t="shared" si="55"/>
        <v>Item_Desc_23600004</v>
      </c>
      <c r="G254" s="5" t="s">
        <v>1605</v>
      </c>
      <c r="H254" s="5">
        <v>3</v>
      </c>
      <c r="I254" s="5">
        <v>36</v>
      </c>
      <c r="J254" s="5">
        <v>1</v>
      </c>
      <c r="K254" s="5">
        <v>2</v>
      </c>
      <c r="L254" s="45">
        <f>_xlfn.XLOOKUP($I254, '#칼럼명세'!$F:$F, '#칼럼명세'!$J:$J)*IF(_xlfn.XLOOKUP($I254, '#칼럼명세'!$F:$F, '#칼럼명세'!$K:$K)="X", 1, _xlfn.XLOOKUP($K254, '#무게관련'!$N:$N, '#무게관련'!$O:$O))*100</f>
        <v>1</v>
      </c>
      <c r="M254" s="46" t="s">
        <v>336</v>
      </c>
      <c r="N254" s="46" t="s">
        <v>339</v>
      </c>
      <c r="O254" s="46" t="s">
        <v>339</v>
      </c>
      <c r="P254" s="46" t="s">
        <v>339</v>
      </c>
      <c r="Q254" s="5">
        <v>0</v>
      </c>
      <c r="R254" s="5">
        <v>0</v>
      </c>
      <c r="S254" s="5">
        <v>10101001</v>
      </c>
      <c r="T254" s="5">
        <v>0</v>
      </c>
      <c r="U254" s="5">
        <v>0</v>
      </c>
      <c r="V254" s="5">
        <v>0</v>
      </c>
      <c r="W254" s="5">
        <v>0</v>
      </c>
      <c r="X254" s="66">
        <v>100</v>
      </c>
      <c r="Y254" s="66">
        <v>1000</v>
      </c>
      <c r="Z254" s="5">
        <v>1</v>
      </c>
      <c r="AA254" s="5">
        <v>10</v>
      </c>
      <c r="AB254" s="5">
        <v>1</v>
      </c>
      <c r="AC254" s="5">
        <v>0</v>
      </c>
      <c r="AD254" s="5">
        <v>0</v>
      </c>
      <c r="AE254" s="5">
        <v>21000</v>
      </c>
      <c r="AF254" s="5">
        <v>1</v>
      </c>
      <c r="AG254" s="5">
        <v>1</v>
      </c>
      <c r="AH254" s="5" t="s">
        <v>1959</v>
      </c>
      <c r="AI254" s="5" t="s">
        <v>235</v>
      </c>
      <c r="AJ254" s="5" t="s">
        <v>983</v>
      </c>
      <c r="AK254" s="45">
        <f t="shared" si="29"/>
        <v>1</v>
      </c>
      <c r="AL254" s="47">
        <f>_xlfn.XLOOKUP(I254,'#칼럼명세'!F:F,'#칼럼명세'!I:I)</f>
        <v>1101</v>
      </c>
      <c r="AM254" s="44" t="str">
        <f t="shared" si="30"/>
        <v>Item_Name_23600004</v>
      </c>
      <c r="AN254" s="5" t="s">
        <v>1576</v>
      </c>
      <c r="AO254" s="44" t="str">
        <f t="shared" si="31"/>
        <v>Item_Desc_23600004</v>
      </c>
      <c r="AP254" s="5" t="s">
        <v>1606</v>
      </c>
      <c r="AQ254" s="44">
        <f>_xlfn.XLOOKUP(I254,표1[아이템 타입],표1[삭제여부])</f>
        <v>1</v>
      </c>
      <c r="AR254" s="63">
        <f>_xlfn.XLOOKUP(I254,'#칼럼명세'!F:F,'#칼럼명세'!H:H)</f>
        <v>0</v>
      </c>
      <c r="AS254" s="4">
        <v>1</v>
      </c>
      <c r="AT254" s="4" t="s">
        <v>1823</v>
      </c>
      <c r="AU254" s="4" t="s">
        <v>1922</v>
      </c>
      <c r="AV254" s="4"/>
      <c r="AW254" s="63" t="str">
        <f>_xlfn.XLOOKUP(I254,표1[아이템 타입],표1[타입 이름])</f>
        <v>스킬북</v>
      </c>
      <c r="AX254" s="63" t="str">
        <f t="shared" si="25"/>
        <v>가능</v>
      </c>
      <c r="AY254" s="63" t="str">
        <f t="shared" si="26"/>
        <v>가능</v>
      </c>
      <c r="AZ254" s="63" t="str">
        <f t="shared" si="52"/>
        <v>불가</v>
      </c>
      <c r="BA254" s="63" t="str">
        <f t="shared" si="53"/>
        <v>가능</v>
      </c>
    </row>
    <row r="255" spans="2:53" x14ac:dyDescent="0.3">
      <c r="B255" s="4">
        <v>23600005</v>
      </c>
      <c r="C255" s="4" t="str">
        <f t="shared" si="56"/>
        <v>005</v>
      </c>
      <c r="D255" s="44" t="str">
        <f t="shared" si="54"/>
        <v>Item_Name_23600005</v>
      </c>
      <c r="E255" s="5" t="s">
        <v>756</v>
      </c>
      <c r="F255" s="44" t="str">
        <f t="shared" si="55"/>
        <v>Item_Desc_23600005</v>
      </c>
      <c r="G255" s="5" t="s">
        <v>1605</v>
      </c>
      <c r="H255" s="5">
        <v>3</v>
      </c>
      <c r="I255" s="5">
        <v>36</v>
      </c>
      <c r="J255" s="5">
        <v>1</v>
      </c>
      <c r="K255" s="5">
        <v>2</v>
      </c>
      <c r="L255" s="45">
        <f>_xlfn.XLOOKUP($I255, '#칼럼명세'!$F:$F, '#칼럼명세'!$J:$J)*IF(_xlfn.XLOOKUP($I255, '#칼럼명세'!$F:$F, '#칼럼명세'!$K:$K)="X", 1, _xlfn.XLOOKUP($K255, '#무게관련'!$N:$N, '#무게관련'!$O:$O))*100</f>
        <v>1</v>
      </c>
      <c r="M255" s="46" t="s">
        <v>336</v>
      </c>
      <c r="N255" s="46" t="s">
        <v>339</v>
      </c>
      <c r="O255" s="46" t="s">
        <v>339</v>
      </c>
      <c r="P255" s="46" t="s">
        <v>339</v>
      </c>
      <c r="Q255" s="5">
        <v>0</v>
      </c>
      <c r="R255" s="5">
        <v>0</v>
      </c>
      <c r="S255" s="5">
        <v>10101001</v>
      </c>
      <c r="T255" s="5">
        <v>0</v>
      </c>
      <c r="U255" s="5">
        <v>0</v>
      </c>
      <c r="V255" s="5">
        <v>0</v>
      </c>
      <c r="W255" s="5">
        <v>0</v>
      </c>
      <c r="X255" s="66">
        <v>100</v>
      </c>
      <c r="Y255" s="66">
        <v>1000</v>
      </c>
      <c r="Z255" s="5">
        <v>1</v>
      </c>
      <c r="AA255" s="5">
        <v>10</v>
      </c>
      <c r="AB255" s="5">
        <v>1</v>
      </c>
      <c r="AC255" s="5">
        <v>0</v>
      </c>
      <c r="AD255" s="5">
        <v>0</v>
      </c>
      <c r="AE255" s="5">
        <v>21000</v>
      </c>
      <c r="AF255" s="5">
        <v>1</v>
      </c>
      <c r="AG255" s="5">
        <v>0</v>
      </c>
      <c r="AH255" s="5" t="s">
        <v>1923</v>
      </c>
      <c r="AI255" s="5" t="s">
        <v>235</v>
      </c>
      <c r="AJ255" s="5" t="s">
        <v>983</v>
      </c>
      <c r="AK255" s="45">
        <f t="shared" si="29"/>
        <v>1</v>
      </c>
      <c r="AL255" s="47">
        <f>_xlfn.XLOOKUP(I255,'#칼럼명세'!F:F,'#칼럼명세'!I:I)</f>
        <v>1101</v>
      </c>
      <c r="AM255" s="44" t="str">
        <f t="shared" si="30"/>
        <v>Item_Name_23600005</v>
      </c>
      <c r="AN255" s="5" t="s">
        <v>756</v>
      </c>
      <c r="AO255" s="44" t="str">
        <f t="shared" si="31"/>
        <v>Item_Desc_23600005</v>
      </c>
      <c r="AP255" s="5" t="s">
        <v>1616</v>
      </c>
      <c r="AQ255" s="44">
        <f>_xlfn.XLOOKUP(I255,표1[아이템 타입],표1[삭제여부])</f>
        <v>1</v>
      </c>
      <c r="AR255" s="63">
        <f>_xlfn.XLOOKUP(I255,'#칼럼명세'!F:F,'#칼럼명세'!H:H)</f>
        <v>0</v>
      </c>
      <c r="AS255" s="4">
        <v>1</v>
      </c>
      <c r="AT255" s="4" t="s">
        <v>1824</v>
      </c>
      <c r="AU255" s="4" t="s">
        <v>1923</v>
      </c>
      <c r="AV255" s="4"/>
      <c r="AW255" s="63" t="str">
        <f>_xlfn.XLOOKUP(I255,표1[아이템 타입],표1[타입 이름])</f>
        <v>스킬북</v>
      </c>
      <c r="AX255" s="63" t="str">
        <f t="shared" si="25"/>
        <v>가능</v>
      </c>
      <c r="AY255" s="63" t="str">
        <f t="shared" si="26"/>
        <v>가능</v>
      </c>
      <c r="AZ255" s="63" t="str">
        <f t="shared" si="52"/>
        <v>불가</v>
      </c>
      <c r="BA255" s="63" t="str">
        <f t="shared" si="53"/>
        <v>가능</v>
      </c>
    </row>
    <row r="256" spans="2:53" x14ac:dyDescent="0.3">
      <c r="B256" s="4">
        <v>23600006</v>
      </c>
      <c r="C256" s="4" t="str">
        <f t="shared" si="56"/>
        <v>006</v>
      </c>
      <c r="D256" s="44" t="str">
        <f t="shared" si="54"/>
        <v>Item_Name_23600006</v>
      </c>
      <c r="E256" s="5" t="s">
        <v>1582</v>
      </c>
      <c r="F256" s="44" t="str">
        <f t="shared" si="55"/>
        <v>Item_Desc_23600006</v>
      </c>
      <c r="G256" s="5" t="s">
        <v>1605</v>
      </c>
      <c r="H256" s="5">
        <v>3</v>
      </c>
      <c r="I256" s="5">
        <v>36</v>
      </c>
      <c r="J256" s="5">
        <v>1</v>
      </c>
      <c r="K256" s="5">
        <v>3</v>
      </c>
      <c r="L256" s="45">
        <f>_xlfn.XLOOKUP($I256, '#칼럼명세'!$F:$F, '#칼럼명세'!$J:$J)*IF(_xlfn.XLOOKUP($I256, '#칼럼명세'!$F:$F, '#칼럼명세'!$K:$K)="X", 1, _xlfn.XLOOKUP($K256, '#무게관련'!$N:$N, '#무게관련'!$O:$O))*100</f>
        <v>1</v>
      </c>
      <c r="M256" s="46" t="s">
        <v>336</v>
      </c>
      <c r="N256" s="46" t="s">
        <v>339</v>
      </c>
      <c r="O256" s="46" t="s">
        <v>339</v>
      </c>
      <c r="P256" s="46" t="s">
        <v>339</v>
      </c>
      <c r="Q256" s="5">
        <v>0</v>
      </c>
      <c r="R256" s="5">
        <v>0</v>
      </c>
      <c r="S256" s="5">
        <v>10101001</v>
      </c>
      <c r="T256" s="5">
        <v>0</v>
      </c>
      <c r="U256" s="5">
        <v>0</v>
      </c>
      <c r="V256" s="5">
        <v>0</v>
      </c>
      <c r="W256" s="5">
        <v>0</v>
      </c>
      <c r="X256" s="66">
        <v>100</v>
      </c>
      <c r="Y256" s="66">
        <v>1000</v>
      </c>
      <c r="Z256" s="5">
        <v>1</v>
      </c>
      <c r="AA256" s="5">
        <v>10</v>
      </c>
      <c r="AB256" s="5">
        <v>1</v>
      </c>
      <c r="AC256" s="5">
        <v>0</v>
      </c>
      <c r="AD256" s="5">
        <v>0</v>
      </c>
      <c r="AE256" s="5">
        <v>21000</v>
      </c>
      <c r="AF256" s="5">
        <v>1</v>
      </c>
      <c r="AG256" s="5">
        <v>0</v>
      </c>
      <c r="AH256" s="5" t="s">
        <v>1924</v>
      </c>
      <c r="AI256" s="5" t="s">
        <v>235</v>
      </c>
      <c r="AJ256" s="5" t="s">
        <v>983</v>
      </c>
      <c r="AK256" s="45">
        <f t="shared" si="29"/>
        <v>1</v>
      </c>
      <c r="AL256" s="47">
        <f>_xlfn.XLOOKUP(I256,'#칼럼명세'!F:F,'#칼럼명세'!I:I)</f>
        <v>1101</v>
      </c>
      <c r="AM256" s="44" t="str">
        <f t="shared" si="30"/>
        <v>Item_Name_23600006</v>
      </c>
      <c r="AN256" s="5" t="s">
        <v>1582</v>
      </c>
      <c r="AO256" s="44" t="str">
        <f t="shared" si="31"/>
        <v>Item_Desc_23600006</v>
      </c>
      <c r="AP256" s="5" t="s">
        <v>1607</v>
      </c>
      <c r="AQ256" s="44">
        <f>_xlfn.XLOOKUP(I256,표1[아이템 타입],표1[삭제여부])</f>
        <v>1</v>
      </c>
      <c r="AR256" s="63">
        <f>_xlfn.XLOOKUP(I256,'#칼럼명세'!F:F,'#칼럼명세'!H:H)</f>
        <v>0</v>
      </c>
      <c r="AS256" s="4">
        <v>1</v>
      </c>
      <c r="AT256" s="4" t="s">
        <v>1825</v>
      </c>
      <c r="AU256" s="4" t="s">
        <v>1924</v>
      </c>
      <c r="AV256" s="4"/>
      <c r="AW256" s="63" t="str">
        <f>_xlfn.XLOOKUP(I256,표1[아이템 타입],표1[타입 이름])</f>
        <v>스킬북</v>
      </c>
      <c r="AX256" s="63" t="str">
        <f t="shared" si="25"/>
        <v>가능</v>
      </c>
      <c r="AY256" s="63" t="str">
        <f t="shared" si="26"/>
        <v>가능</v>
      </c>
      <c r="AZ256" s="63" t="str">
        <f t="shared" si="52"/>
        <v>불가</v>
      </c>
      <c r="BA256" s="63" t="str">
        <f t="shared" si="53"/>
        <v>가능</v>
      </c>
    </row>
    <row r="257" spans="2:53" x14ac:dyDescent="0.3">
      <c r="B257" s="4">
        <v>23600007</v>
      </c>
      <c r="C257" s="4" t="str">
        <f t="shared" si="56"/>
        <v>007</v>
      </c>
      <c r="D257" s="44" t="str">
        <f t="shared" si="54"/>
        <v>Item_Name_23600007</v>
      </c>
      <c r="E257" s="5" t="s">
        <v>1601</v>
      </c>
      <c r="F257" s="44" t="str">
        <f t="shared" si="55"/>
        <v>Item_Desc_23600007</v>
      </c>
      <c r="G257" s="5" t="s">
        <v>1605</v>
      </c>
      <c r="H257" s="5">
        <v>3</v>
      </c>
      <c r="I257" s="5">
        <v>36</v>
      </c>
      <c r="J257" s="5">
        <v>1</v>
      </c>
      <c r="K257" s="5">
        <v>3</v>
      </c>
      <c r="L257" s="45">
        <f>_xlfn.XLOOKUP($I257, '#칼럼명세'!$F:$F, '#칼럼명세'!$J:$J)*IF(_xlfn.XLOOKUP($I257, '#칼럼명세'!$F:$F, '#칼럼명세'!$K:$K)="X", 1, _xlfn.XLOOKUP($K257, '#무게관련'!$N:$N, '#무게관련'!$O:$O))*100</f>
        <v>1</v>
      </c>
      <c r="M257" s="46" t="s">
        <v>336</v>
      </c>
      <c r="N257" s="46" t="s">
        <v>339</v>
      </c>
      <c r="O257" s="46" t="s">
        <v>339</v>
      </c>
      <c r="P257" s="46" t="s">
        <v>339</v>
      </c>
      <c r="Q257" s="5">
        <v>0</v>
      </c>
      <c r="R257" s="5">
        <v>0</v>
      </c>
      <c r="S257" s="5">
        <v>10101001</v>
      </c>
      <c r="T257" s="5">
        <v>0</v>
      </c>
      <c r="U257" s="5">
        <v>0</v>
      </c>
      <c r="V257" s="5">
        <v>0</v>
      </c>
      <c r="W257" s="5">
        <v>0</v>
      </c>
      <c r="X257" s="66">
        <v>100</v>
      </c>
      <c r="Y257" s="66">
        <v>1000</v>
      </c>
      <c r="Z257" s="5">
        <v>1</v>
      </c>
      <c r="AA257" s="5">
        <v>10</v>
      </c>
      <c r="AB257" s="5">
        <v>1</v>
      </c>
      <c r="AC257" s="5">
        <v>0</v>
      </c>
      <c r="AD257" s="5">
        <v>0</v>
      </c>
      <c r="AE257" s="5">
        <v>21000</v>
      </c>
      <c r="AF257" s="5">
        <v>1</v>
      </c>
      <c r="AG257" s="5">
        <v>1</v>
      </c>
      <c r="AH257" s="5" t="s">
        <v>1922</v>
      </c>
      <c r="AI257" s="5" t="s">
        <v>235</v>
      </c>
      <c r="AJ257" s="5" t="s">
        <v>983</v>
      </c>
      <c r="AK257" s="45">
        <f t="shared" si="29"/>
        <v>1</v>
      </c>
      <c r="AL257" s="47">
        <f>_xlfn.XLOOKUP(I257,'#칼럼명세'!F:F,'#칼럼명세'!I:I)</f>
        <v>1101</v>
      </c>
      <c r="AM257" s="44" t="str">
        <f t="shared" si="30"/>
        <v>Item_Name_23600007</v>
      </c>
      <c r="AN257" s="5" t="s">
        <v>1601</v>
      </c>
      <c r="AO257" s="44" t="str">
        <f t="shared" si="31"/>
        <v>Item_Desc_23600007</v>
      </c>
      <c r="AP257" s="5" t="s">
        <v>1611</v>
      </c>
      <c r="AQ257" s="44">
        <f>_xlfn.XLOOKUP(I257,표1[아이템 타입],표1[삭제여부])</f>
        <v>1</v>
      </c>
      <c r="AR257" s="63">
        <f>_xlfn.XLOOKUP(I257,'#칼럼명세'!F:F,'#칼럼명세'!H:H)</f>
        <v>0</v>
      </c>
      <c r="AS257" s="4">
        <v>1</v>
      </c>
      <c r="AT257" s="4" t="s">
        <v>1826</v>
      </c>
      <c r="AU257" s="4" t="s">
        <v>1925</v>
      </c>
      <c r="AV257" s="4"/>
      <c r="AW257" s="63" t="str">
        <f>_xlfn.XLOOKUP(I257,표1[아이템 타입],표1[타입 이름])</f>
        <v>스킬북</v>
      </c>
      <c r="AX257" s="63" t="str">
        <f t="shared" si="25"/>
        <v>가능</v>
      </c>
      <c r="AY257" s="63" t="str">
        <f t="shared" si="26"/>
        <v>가능</v>
      </c>
      <c r="AZ257" s="63" t="str">
        <f t="shared" si="52"/>
        <v>불가</v>
      </c>
      <c r="BA257" s="63" t="str">
        <f t="shared" si="53"/>
        <v>가능</v>
      </c>
    </row>
    <row r="258" spans="2:53" x14ac:dyDescent="0.3">
      <c r="B258" s="4">
        <v>23600008</v>
      </c>
      <c r="C258" s="4" t="str">
        <f t="shared" si="56"/>
        <v>008</v>
      </c>
      <c r="D258" s="44" t="str">
        <f t="shared" si="54"/>
        <v>Item_Name_23600008</v>
      </c>
      <c r="E258" s="5" t="s">
        <v>755</v>
      </c>
      <c r="F258" s="44" t="str">
        <f t="shared" si="55"/>
        <v>Item_Desc_23600008</v>
      </c>
      <c r="G258" s="5" t="s">
        <v>1605</v>
      </c>
      <c r="H258" s="5">
        <v>3</v>
      </c>
      <c r="I258" s="5">
        <v>36</v>
      </c>
      <c r="J258" s="5">
        <v>1</v>
      </c>
      <c r="K258" s="5">
        <v>3</v>
      </c>
      <c r="L258" s="45">
        <f>_xlfn.XLOOKUP($I258, '#칼럼명세'!$F:$F, '#칼럼명세'!$J:$J)*IF(_xlfn.XLOOKUP($I258, '#칼럼명세'!$F:$F, '#칼럼명세'!$K:$K)="X", 1, _xlfn.XLOOKUP($K258, '#무게관련'!$N:$N, '#무게관련'!$O:$O))*100</f>
        <v>1</v>
      </c>
      <c r="M258" s="46" t="s">
        <v>336</v>
      </c>
      <c r="N258" s="46" t="s">
        <v>339</v>
      </c>
      <c r="O258" s="46" t="s">
        <v>339</v>
      </c>
      <c r="P258" s="46" t="s">
        <v>339</v>
      </c>
      <c r="Q258" s="5">
        <v>0</v>
      </c>
      <c r="R258" s="5">
        <v>0</v>
      </c>
      <c r="S258" s="5">
        <v>10101001</v>
      </c>
      <c r="T258" s="5">
        <v>0</v>
      </c>
      <c r="U258" s="5">
        <v>0</v>
      </c>
      <c r="V258" s="5">
        <v>0</v>
      </c>
      <c r="W258" s="5">
        <v>0</v>
      </c>
      <c r="X258" s="66">
        <v>100</v>
      </c>
      <c r="Y258" s="66">
        <v>1000</v>
      </c>
      <c r="Z258" s="5">
        <v>1</v>
      </c>
      <c r="AA258" s="5">
        <v>10</v>
      </c>
      <c r="AB258" s="5">
        <v>1</v>
      </c>
      <c r="AC258" s="5">
        <v>0</v>
      </c>
      <c r="AD258" s="5">
        <v>0</v>
      </c>
      <c r="AE258" s="5">
        <v>21000</v>
      </c>
      <c r="AF258" s="5">
        <v>1</v>
      </c>
      <c r="AG258" s="5">
        <v>1</v>
      </c>
      <c r="AH258" s="5" t="s">
        <v>1960</v>
      </c>
      <c r="AI258" s="5" t="s">
        <v>235</v>
      </c>
      <c r="AJ258" s="5" t="s">
        <v>983</v>
      </c>
      <c r="AK258" s="45">
        <f t="shared" si="29"/>
        <v>1</v>
      </c>
      <c r="AL258" s="47">
        <f>_xlfn.XLOOKUP(I258,'#칼럼명세'!F:F,'#칼럼명세'!I:I)</f>
        <v>1101</v>
      </c>
      <c r="AM258" s="44" t="str">
        <f t="shared" si="30"/>
        <v>Item_Name_23600008</v>
      </c>
      <c r="AN258" s="5" t="s">
        <v>755</v>
      </c>
      <c r="AO258" s="44" t="str">
        <f t="shared" si="31"/>
        <v>Item_Desc_23600008</v>
      </c>
      <c r="AP258" s="5" t="s">
        <v>1614</v>
      </c>
      <c r="AQ258" s="44">
        <f>_xlfn.XLOOKUP(I258,표1[아이템 타입],표1[삭제여부])</f>
        <v>1</v>
      </c>
      <c r="AR258" s="63">
        <f>_xlfn.XLOOKUP(I258,'#칼럼명세'!F:F,'#칼럼명세'!H:H)</f>
        <v>0</v>
      </c>
      <c r="AS258" s="4">
        <v>1</v>
      </c>
      <c r="AT258" s="4" t="s">
        <v>1827</v>
      </c>
      <c r="AU258" s="4" t="s">
        <v>1926</v>
      </c>
      <c r="AV258" s="4"/>
      <c r="AW258" s="63" t="str">
        <f>_xlfn.XLOOKUP(I258,표1[아이템 타입],표1[타입 이름])</f>
        <v>스킬북</v>
      </c>
      <c r="AX258" s="63" t="str">
        <f t="shared" si="25"/>
        <v>가능</v>
      </c>
      <c r="AY258" s="63" t="str">
        <f t="shared" si="26"/>
        <v>가능</v>
      </c>
      <c r="AZ258" s="63" t="str">
        <f t="shared" si="52"/>
        <v>불가</v>
      </c>
      <c r="BA258" s="63" t="str">
        <f t="shared" si="53"/>
        <v>가능</v>
      </c>
    </row>
    <row r="259" spans="2:53" x14ac:dyDescent="0.3">
      <c r="B259" s="4">
        <v>23600009</v>
      </c>
      <c r="C259" s="4" t="str">
        <f t="shared" si="56"/>
        <v>009</v>
      </c>
      <c r="D259" s="44" t="str">
        <f t="shared" si="54"/>
        <v>Item_Name_23600009</v>
      </c>
      <c r="E259" s="5" t="s">
        <v>1577</v>
      </c>
      <c r="F259" s="44" t="str">
        <f t="shared" si="55"/>
        <v>Item_Desc_23600009</v>
      </c>
      <c r="G259" s="5" t="s">
        <v>1605</v>
      </c>
      <c r="H259" s="5">
        <v>3</v>
      </c>
      <c r="I259" s="5">
        <v>36</v>
      </c>
      <c r="J259" s="5">
        <v>1</v>
      </c>
      <c r="K259" s="5">
        <v>4</v>
      </c>
      <c r="L259" s="45">
        <f>_xlfn.XLOOKUP($I259, '#칼럼명세'!$F:$F, '#칼럼명세'!$J:$J)*IF(_xlfn.XLOOKUP($I259, '#칼럼명세'!$F:$F, '#칼럼명세'!$K:$K)="X", 1, _xlfn.XLOOKUP($K259, '#무게관련'!$N:$N, '#무게관련'!$O:$O))*100</f>
        <v>1</v>
      </c>
      <c r="M259" s="46" t="s">
        <v>336</v>
      </c>
      <c r="N259" s="46" t="s">
        <v>339</v>
      </c>
      <c r="O259" s="46" t="s">
        <v>339</v>
      </c>
      <c r="P259" s="46" t="s">
        <v>339</v>
      </c>
      <c r="Q259" s="5">
        <v>0</v>
      </c>
      <c r="R259" s="5">
        <v>0</v>
      </c>
      <c r="S259" s="5">
        <v>10101001</v>
      </c>
      <c r="T259" s="5">
        <v>0</v>
      </c>
      <c r="U259" s="5">
        <v>0</v>
      </c>
      <c r="V259" s="5">
        <v>0</v>
      </c>
      <c r="W259" s="5">
        <v>0</v>
      </c>
      <c r="X259" s="66">
        <v>100</v>
      </c>
      <c r="Y259" s="66">
        <v>1000</v>
      </c>
      <c r="Z259" s="5">
        <v>1</v>
      </c>
      <c r="AA259" s="5">
        <v>10</v>
      </c>
      <c r="AB259" s="5">
        <v>1</v>
      </c>
      <c r="AC259" s="5">
        <v>0</v>
      </c>
      <c r="AD259" s="5">
        <v>0</v>
      </c>
      <c r="AE259" s="5">
        <v>21000</v>
      </c>
      <c r="AF259" s="5">
        <v>1</v>
      </c>
      <c r="AG259" s="5">
        <v>0</v>
      </c>
      <c r="AH259" s="5" t="s">
        <v>1961</v>
      </c>
      <c r="AI259" s="5" t="s">
        <v>235</v>
      </c>
      <c r="AJ259" s="5" t="s">
        <v>983</v>
      </c>
      <c r="AK259" s="45">
        <f t="shared" si="29"/>
        <v>1</v>
      </c>
      <c r="AL259" s="47">
        <f>_xlfn.XLOOKUP(I259,'#칼럼명세'!F:F,'#칼럼명세'!I:I)</f>
        <v>1101</v>
      </c>
      <c r="AM259" s="44" t="str">
        <f t="shared" si="30"/>
        <v>Item_Name_23600009</v>
      </c>
      <c r="AN259" s="5" t="s">
        <v>1577</v>
      </c>
      <c r="AO259" s="44" t="str">
        <f t="shared" si="31"/>
        <v>Item_Desc_23600009</v>
      </c>
      <c r="AP259" s="5" t="s">
        <v>1608</v>
      </c>
      <c r="AQ259" s="44">
        <f>_xlfn.XLOOKUP(I259,표1[아이템 타입],표1[삭제여부])</f>
        <v>1</v>
      </c>
      <c r="AR259" s="63">
        <f>_xlfn.XLOOKUP(I259,'#칼럼명세'!F:F,'#칼럼명세'!H:H)</f>
        <v>0</v>
      </c>
      <c r="AS259" s="4">
        <v>1</v>
      </c>
      <c r="AT259" s="4" t="s">
        <v>1828</v>
      </c>
      <c r="AU259" s="4" t="s">
        <v>1927</v>
      </c>
      <c r="AV259" s="4"/>
      <c r="AW259" s="63" t="str">
        <f>_xlfn.XLOOKUP(I259,표1[아이템 타입],표1[타입 이름])</f>
        <v>스킬북</v>
      </c>
      <c r="AX259" s="63" t="str">
        <f t="shared" ref="AX259:AX322" si="57">IF(Z259=0,"불가","가능")</f>
        <v>가능</v>
      </c>
      <c r="AY259" s="63" t="str">
        <f t="shared" ref="AY259:AY322" si="58">IF(AB259=0,"불가","가능")</f>
        <v>가능</v>
      </c>
      <c r="AZ259" s="63" t="str">
        <f t="shared" si="52"/>
        <v>불가</v>
      </c>
      <c r="BA259" s="63" t="str">
        <f t="shared" si="53"/>
        <v>가능</v>
      </c>
    </row>
    <row r="260" spans="2:53" x14ac:dyDescent="0.3">
      <c r="B260" s="4">
        <v>23600010</v>
      </c>
      <c r="C260" s="4" t="str">
        <f t="shared" si="56"/>
        <v>010</v>
      </c>
      <c r="D260" s="44" t="str">
        <f t="shared" si="54"/>
        <v>Item_Name_23600010</v>
      </c>
      <c r="E260" s="5" t="s">
        <v>1578</v>
      </c>
      <c r="F260" s="44" t="str">
        <f t="shared" si="55"/>
        <v>Item_Desc_23600010</v>
      </c>
      <c r="G260" s="5" t="s">
        <v>1605</v>
      </c>
      <c r="H260" s="5">
        <v>3</v>
      </c>
      <c r="I260" s="5">
        <v>36</v>
      </c>
      <c r="J260" s="5">
        <v>1</v>
      </c>
      <c r="K260" s="5">
        <v>4</v>
      </c>
      <c r="L260" s="45">
        <f>_xlfn.XLOOKUP($I260, '#칼럼명세'!$F:$F, '#칼럼명세'!$J:$J)*IF(_xlfn.XLOOKUP($I260, '#칼럼명세'!$F:$F, '#칼럼명세'!$K:$K)="X", 1, _xlfn.XLOOKUP($K260, '#무게관련'!$N:$N, '#무게관련'!$O:$O))*100</f>
        <v>1</v>
      </c>
      <c r="M260" s="46" t="s">
        <v>336</v>
      </c>
      <c r="N260" s="46" t="s">
        <v>339</v>
      </c>
      <c r="O260" s="46" t="s">
        <v>339</v>
      </c>
      <c r="P260" s="46" t="s">
        <v>339</v>
      </c>
      <c r="Q260" s="5">
        <v>0</v>
      </c>
      <c r="R260" s="5">
        <v>0</v>
      </c>
      <c r="S260" s="5">
        <v>10101001</v>
      </c>
      <c r="T260" s="5">
        <v>0</v>
      </c>
      <c r="U260" s="5">
        <v>0</v>
      </c>
      <c r="V260" s="5">
        <v>0</v>
      </c>
      <c r="W260" s="5">
        <v>0</v>
      </c>
      <c r="X260" s="66">
        <v>100</v>
      </c>
      <c r="Y260" s="66">
        <v>1000</v>
      </c>
      <c r="Z260" s="5">
        <v>1</v>
      </c>
      <c r="AA260" s="5">
        <v>10</v>
      </c>
      <c r="AB260" s="5">
        <v>1</v>
      </c>
      <c r="AC260" s="5">
        <v>0</v>
      </c>
      <c r="AD260" s="5">
        <v>0</v>
      </c>
      <c r="AE260" s="5">
        <v>21000</v>
      </c>
      <c r="AF260" s="5">
        <v>1</v>
      </c>
      <c r="AG260" s="5">
        <v>1</v>
      </c>
      <c r="AH260" s="5" t="s">
        <v>1962</v>
      </c>
      <c r="AI260" s="5" t="s">
        <v>235</v>
      </c>
      <c r="AJ260" s="5" t="s">
        <v>983</v>
      </c>
      <c r="AK260" s="45">
        <f t="shared" si="29"/>
        <v>1</v>
      </c>
      <c r="AL260" s="47">
        <f>_xlfn.XLOOKUP(I260,'#칼럼명세'!F:F,'#칼럼명세'!I:I)</f>
        <v>1101</v>
      </c>
      <c r="AM260" s="44" t="str">
        <f t="shared" si="30"/>
        <v>Item_Name_23600010</v>
      </c>
      <c r="AN260" s="5" t="s">
        <v>1578</v>
      </c>
      <c r="AO260" s="44" t="str">
        <f t="shared" si="31"/>
        <v>Item_Desc_23600010</v>
      </c>
      <c r="AP260" s="5" t="s">
        <v>1610</v>
      </c>
      <c r="AQ260" s="44">
        <f>_xlfn.XLOOKUP(I260,표1[아이템 타입],표1[삭제여부])</f>
        <v>1</v>
      </c>
      <c r="AR260" s="63">
        <f>_xlfn.XLOOKUP(I260,'#칼럼명세'!F:F,'#칼럼명세'!H:H)</f>
        <v>0</v>
      </c>
      <c r="AS260" s="4">
        <v>1</v>
      </c>
      <c r="AT260" s="4" t="s">
        <v>1829</v>
      </c>
      <c r="AU260" s="4" t="s">
        <v>1928</v>
      </c>
      <c r="AV260" s="4"/>
      <c r="AW260" s="63" t="str">
        <f>_xlfn.XLOOKUP(I260,표1[아이템 타입],표1[타입 이름])</f>
        <v>스킬북</v>
      </c>
      <c r="AX260" s="63" t="str">
        <f t="shared" si="57"/>
        <v>가능</v>
      </c>
      <c r="AY260" s="63" t="str">
        <f t="shared" si="58"/>
        <v>가능</v>
      </c>
      <c r="AZ260" s="63" t="str">
        <f t="shared" si="52"/>
        <v>불가</v>
      </c>
      <c r="BA260" s="63" t="str">
        <f t="shared" si="53"/>
        <v>가능</v>
      </c>
    </row>
    <row r="261" spans="2:53" x14ac:dyDescent="0.3">
      <c r="B261" s="4">
        <v>23600011</v>
      </c>
      <c r="C261" s="4" t="str">
        <f t="shared" si="56"/>
        <v>011</v>
      </c>
      <c r="D261" s="44" t="str">
        <f t="shared" si="54"/>
        <v>Item_Name_23600011</v>
      </c>
      <c r="E261" s="5" t="s">
        <v>758</v>
      </c>
      <c r="F261" s="44" t="str">
        <f t="shared" si="55"/>
        <v>Item_Desc_23600011</v>
      </c>
      <c r="G261" s="5" t="s">
        <v>1605</v>
      </c>
      <c r="H261" s="5">
        <v>3</v>
      </c>
      <c r="I261" s="5">
        <v>36</v>
      </c>
      <c r="J261" s="5">
        <v>1</v>
      </c>
      <c r="K261" s="5">
        <v>4</v>
      </c>
      <c r="L261" s="45">
        <f>_xlfn.XLOOKUP($I261, '#칼럼명세'!$F:$F, '#칼럼명세'!$J:$J)*IF(_xlfn.XLOOKUP($I261, '#칼럼명세'!$F:$F, '#칼럼명세'!$K:$K)="X", 1, _xlfn.XLOOKUP($K261, '#무게관련'!$N:$N, '#무게관련'!$O:$O))*100</f>
        <v>1</v>
      </c>
      <c r="M261" s="46" t="s">
        <v>336</v>
      </c>
      <c r="N261" s="46" t="s">
        <v>339</v>
      </c>
      <c r="O261" s="46" t="s">
        <v>339</v>
      </c>
      <c r="P261" s="46" t="s">
        <v>339</v>
      </c>
      <c r="Q261" s="5">
        <v>0</v>
      </c>
      <c r="R261" s="5">
        <v>0</v>
      </c>
      <c r="S261" s="5">
        <v>10101001</v>
      </c>
      <c r="T261" s="5">
        <v>0</v>
      </c>
      <c r="U261" s="5">
        <v>0</v>
      </c>
      <c r="V261" s="5">
        <v>0</v>
      </c>
      <c r="W261" s="5">
        <v>0</v>
      </c>
      <c r="X261" s="66">
        <v>100</v>
      </c>
      <c r="Y261" s="66">
        <v>1000</v>
      </c>
      <c r="Z261" s="5">
        <v>1</v>
      </c>
      <c r="AA261" s="5">
        <v>10</v>
      </c>
      <c r="AB261" s="5">
        <v>1</v>
      </c>
      <c r="AC261" s="5">
        <v>0</v>
      </c>
      <c r="AD261" s="5">
        <v>0</v>
      </c>
      <c r="AE261" s="5">
        <v>21000</v>
      </c>
      <c r="AF261" s="5">
        <v>1</v>
      </c>
      <c r="AG261" s="5">
        <v>0</v>
      </c>
      <c r="AH261" s="5" t="s">
        <v>1929</v>
      </c>
      <c r="AI261" s="5" t="s">
        <v>235</v>
      </c>
      <c r="AJ261" s="5" t="s">
        <v>983</v>
      </c>
      <c r="AK261" s="45">
        <f t="shared" ref="AK261:AK324" si="59">IF($M261="X", 0, M$3)+IF($N261="X", 0, N$3)+IF($O261="X", 0, O$3)+IF($P261="X", 0, P$3)</f>
        <v>1</v>
      </c>
      <c r="AL261" s="47">
        <f>_xlfn.XLOOKUP(I261,'#칼럼명세'!F:F,'#칼럼명세'!I:I)</f>
        <v>1101</v>
      </c>
      <c r="AM261" s="44" t="str">
        <f t="shared" ref="AM261:AM324" si="60">"Item_Name_"&amp;B261</f>
        <v>Item_Name_23600011</v>
      </c>
      <c r="AN261" s="5" t="s">
        <v>758</v>
      </c>
      <c r="AO261" s="44" t="str">
        <f t="shared" ref="AO261:AO324" si="61">"Item_Desc_"&amp;B261</f>
        <v>Item_Desc_23600011</v>
      </c>
      <c r="AP261" s="5" t="s">
        <v>1621</v>
      </c>
      <c r="AQ261" s="44">
        <f>_xlfn.XLOOKUP(I261,표1[아이템 타입],표1[삭제여부])</f>
        <v>1</v>
      </c>
      <c r="AR261" s="63">
        <f>_xlfn.XLOOKUP(I261,'#칼럼명세'!F:F,'#칼럼명세'!H:H)</f>
        <v>0</v>
      </c>
      <c r="AS261" s="4">
        <v>1</v>
      </c>
      <c r="AT261" s="4" t="s">
        <v>1830</v>
      </c>
      <c r="AU261" s="4" t="s">
        <v>1929</v>
      </c>
      <c r="AV261" s="4"/>
      <c r="AW261" s="63" t="str">
        <f>_xlfn.XLOOKUP(I261,표1[아이템 타입],표1[타입 이름])</f>
        <v>스킬북</v>
      </c>
      <c r="AX261" s="63" t="str">
        <f t="shared" si="57"/>
        <v>가능</v>
      </c>
      <c r="AY261" s="63" t="str">
        <f t="shared" si="58"/>
        <v>가능</v>
      </c>
      <c r="AZ261" s="63" t="str">
        <f t="shared" si="52"/>
        <v>불가</v>
      </c>
      <c r="BA261" s="63" t="str">
        <f t="shared" si="53"/>
        <v>가능</v>
      </c>
    </row>
    <row r="262" spans="2:53" x14ac:dyDescent="0.3">
      <c r="B262" s="4">
        <v>23600012</v>
      </c>
      <c r="C262" s="4" t="str">
        <f t="shared" si="56"/>
        <v>012</v>
      </c>
      <c r="D262" s="44" t="str">
        <f t="shared" si="54"/>
        <v>Item_Name_23600012</v>
      </c>
      <c r="E262" s="5" t="s">
        <v>1600</v>
      </c>
      <c r="F262" s="44" t="str">
        <f t="shared" si="55"/>
        <v>Item_Desc_23600012</v>
      </c>
      <c r="G262" s="5" t="s">
        <v>1605</v>
      </c>
      <c r="H262" s="5">
        <v>3</v>
      </c>
      <c r="I262" s="5">
        <v>36</v>
      </c>
      <c r="J262" s="5">
        <v>1</v>
      </c>
      <c r="K262" s="5">
        <v>2</v>
      </c>
      <c r="L262" s="45">
        <f>_xlfn.XLOOKUP($I262, '#칼럼명세'!$F:$F, '#칼럼명세'!$J:$J)*IF(_xlfn.XLOOKUP($I262, '#칼럼명세'!$F:$F, '#칼럼명세'!$K:$K)="X", 1, _xlfn.XLOOKUP($K262, '#무게관련'!$N:$N, '#무게관련'!$O:$O))*100</f>
        <v>1</v>
      </c>
      <c r="M262" s="46" t="s">
        <v>336</v>
      </c>
      <c r="N262" s="46" t="s">
        <v>339</v>
      </c>
      <c r="O262" s="46" t="s">
        <v>339</v>
      </c>
      <c r="P262" s="46" t="s">
        <v>339</v>
      </c>
      <c r="Q262" s="5">
        <v>0</v>
      </c>
      <c r="R262" s="5">
        <v>0</v>
      </c>
      <c r="S262" s="5">
        <v>10101001</v>
      </c>
      <c r="T262" s="5">
        <v>0</v>
      </c>
      <c r="U262" s="5">
        <v>0</v>
      </c>
      <c r="V262" s="5">
        <v>0</v>
      </c>
      <c r="W262" s="5">
        <v>0</v>
      </c>
      <c r="X262" s="66">
        <v>100</v>
      </c>
      <c r="Y262" s="66">
        <v>1000</v>
      </c>
      <c r="Z262" s="5">
        <v>1</v>
      </c>
      <c r="AA262" s="5">
        <v>10</v>
      </c>
      <c r="AB262" s="5">
        <v>1</v>
      </c>
      <c r="AC262" s="5">
        <v>0</v>
      </c>
      <c r="AD262" s="5">
        <v>0</v>
      </c>
      <c r="AE262" s="5">
        <v>21000</v>
      </c>
      <c r="AF262" s="5">
        <v>1</v>
      </c>
      <c r="AG262" s="5">
        <v>1</v>
      </c>
      <c r="AH262" s="5" t="s">
        <v>1930</v>
      </c>
      <c r="AI262" s="5" t="s">
        <v>235</v>
      </c>
      <c r="AJ262" s="5" t="s">
        <v>983</v>
      </c>
      <c r="AK262" s="45">
        <f t="shared" si="59"/>
        <v>1</v>
      </c>
      <c r="AL262" s="47">
        <f>_xlfn.XLOOKUP(I262,'#칼럼명세'!F:F,'#칼럼명세'!I:I)</f>
        <v>1101</v>
      </c>
      <c r="AM262" s="44" t="str">
        <f t="shared" si="60"/>
        <v>Item_Name_23600012</v>
      </c>
      <c r="AN262" s="5" t="s">
        <v>1600</v>
      </c>
      <c r="AO262" s="44" t="str">
        <f t="shared" si="61"/>
        <v>Item_Desc_23600012</v>
      </c>
      <c r="AP262" s="5" t="s">
        <v>1617</v>
      </c>
      <c r="AQ262" s="44">
        <f>_xlfn.XLOOKUP(I262,표1[아이템 타입],표1[삭제여부])</f>
        <v>1</v>
      </c>
      <c r="AR262" s="63">
        <f>_xlfn.XLOOKUP(I262,'#칼럼명세'!F:F,'#칼럼명세'!H:H)</f>
        <v>0</v>
      </c>
      <c r="AS262" s="4">
        <v>1</v>
      </c>
      <c r="AT262" s="4" t="s">
        <v>1831</v>
      </c>
      <c r="AU262" s="4" t="s">
        <v>1930</v>
      </c>
      <c r="AV262" s="4"/>
      <c r="AW262" s="63" t="str">
        <f>_xlfn.XLOOKUP(I262,표1[아이템 타입],표1[타입 이름])</f>
        <v>스킬북</v>
      </c>
      <c r="AX262" s="63" t="str">
        <f t="shared" si="57"/>
        <v>가능</v>
      </c>
      <c r="AY262" s="63" t="str">
        <f t="shared" si="58"/>
        <v>가능</v>
      </c>
      <c r="AZ262" s="63" t="str">
        <f t="shared" si="52"/>
        <v>불가</v>
      </c>
      <c r="BA262" s="63" t="str">
        <f t="shared" si="53"/>
        <v>가능</v>
      </c>
    </row>
    <row r="263" spans="2:53" x14ac:dyDescent="0.3">
      <c r="B263" s="4">
        <v>23600013</v>
      </c>
      <c r="C263" s="4" t="str">
        <f t="shared" si="56"/>
        <v>013</v>
      </c>
      <c r="D263" s="44" t="str">
        <f t="shared" si="54"/>
        <v>Item_Name_23600013</v>
      </c>
      <c r="E263" s="5" t="s">
        <v>757</v>
      </c>
      <c r="F263" s="44" t="str">
        <f t="shared" si="55"/>
        <v>Item_Desc_23600013</v>
      </c>
      <c r="G263" s="5" t="s">
        <v>1605</v>
      </c>
      <c r="H263" s="5">
        <v>3</v>
      </c>
      <c r="I263" s="5">
        <v>36</v>
      </c>
      <c r="J263" s="5">
        <v>1</v>
      </c>
      <c r="K263" s="5">
        <v>3</v>
      </c>
      <c r="L263" s="45">
        <f>_xlfn.XLOOKUP($I263, '#칼럼명세'!$F:$F, '#칼럼명세'!$J:$J)*IF(_xlfn.XLOOKUP($I263, '#칼럼명세'!$F:$F, '#칼럼명세'!$K:$K)="X", 1, _xlfn.XLOOKUP($K263, '#무게관련'!$N:$N, '#무게관련'!$O:$O))*100</f>
        <v>1</v>
      </c>
      <c r="M263" s="46" t="s">
        <v>336</v>
      </c>
      <c r="N263" s="46" t="s">
        <v>339</v>
      </c>
      <c r="O263" s="46" t="s">
        <v>339</v>
      </c>
      <c r="P263" s="46" t="s">
        <v>339</v>
      </c>
      <c r="Q263" s="5">
        <v>0</v>
      </c>
      <c r="R263" s="5">
        <v>0</v>
      </c>
      <c r="S263" s="5">
        <v>10101001</v>
      </c>
      <c r="T263" s="5">
        <v>0</v>
      </c>
      <c r="U263" s="5">
        <v>0</v>
      </c>
      <c r="V263" s="5">
        <v>0</v>
      </c>
      <c r="W263" s="5">
        <v>0</v>
      </c>
      <c r="X263" s="66">
        <v>100</v>
      </c>
      <c r="Y263" s="66">
        <v>1000</v>
      </c>
      <c r="Z263" s="5">
        <v>1</v>
      </c>
      <c r="AA263" s="5">
        <v>10</v>
      </c>
      <c r="AB263" s="5">
        <v>1</v>
      </c>
      <c r="AC263" s="5">
        <v>0</v>
      </c>
      <c r="AD263" s="5">
        <v>0</v>
      </c>
      <c r="AE263" s="5">
        <v>21000</v>
      </c>
      <c r="AF263" s="5">
        <v>1</v>
      </c>
      <c r="AG263" s="5">
        <v>0</v>
      </c>
      <c r="AH263" s="5" t="s">
        <v>1931</v>
      </c>
      <c r="AI263" s="5" t="s">
        <v>235</v>
      </c>
      <c r="AJ263" s="5" t="s">
        <v>983</v>
      </c>
      <c r="AK263" s="45">
        <f t="shared" si="59"/>
        <v>1</v>
      </c>
      <c r="AL263" s="47">
        <f>_xlfn.XLOOKUP(I263,'#칼럼명세'!F:F,'#칼럼명세'!I:I)</f>
        <v>1101</v>
      </c>
      <c r="AM263" s="44" t="str">
        <f t="shared" si="60"/>
        <v>Item_Name_23600013</v>
      </c>
      <c r="AN263" s="5" t="s">
        <v>757</v>
      </c>
      <c r="AO263" s="44" t="str">
        <f t="shared" si="61"/>
        <v>Item_Desc_23600013</v>
      </c>
      <c r="AP263" s="5" t="s">
        <v>1620</v>
      </c>
      <c r="AQ263" s="44">
        <f>_xlfn.XLOOKUP(I263,표1[아이템 타입],표1[삭제여부])</f>
        <v>1</v>
      </c>
      <c r="AR263" s="63">
        <f>_xlfn.XLOOKUP(I263,'#칼럼명세'!F:F,'#칼럼명세'!H:H)</f>
        <v>0</v>
      </c>
      <c r="AS263" s="4">
        <v>1</v>
      </c>
      <c r="AT263" s="4" t="s">
        <v>1832</v>
      </c>
      <c r="AU263" s="4" t="s">
        <v>1931</v>
      </c>
      <c r="AV263" s="4"/>
      <c r="AW263" s="63" t="str">
        <f>_xlfn.XLOOKUP(I263,표1[아이템 타입],표1[타입 이름])</f>
        <v>스킬북</v>
      </c>
      <c r="AX263" s="63" t="str">
        <f t="shared" si="57"/>
        <v>가능</v>
      </c>
      <c r="AY263" s="63" t="str">
        <f t="shared" si="58"/>
        <v>가능</v>
      </c>
      <c r="AZ263" s="63" t="str">
        <f t="shared" si="52"/>
        <v>불가</v>
      </c>
      <c r="BA263" s="63" t="str">
        <f t="shared" si="53"/>
        <v>가능</v>
      </c>
    </row>
    <row r="264" spans="2:53" x14ac:dyDescent="0.3">
      <c r="B264" s="4">
        <v>23600014</v>
      </c>
      <c r="C264" s="4" t="str">
        <f t="shared" si="56"/>
        <v>014</v>
      </c>
      <c r="D264" s="44" t="str">
        <f t="shared" si="54"/>
        <v>Item_Name_23600014</v>
      </c>
      <c r="E264" s="5" t="s">
        <v>232</v>
      </c>
      <c r="F264" s="44" t="str">
        <f t="shared" si="55"/>
        <v>Item_Desc_23600014</v>
      </c>
      <c r="G264" s="5" t="s">
        <v>1605</v>
      </c>
      <c r="H264" s="5">
        <v>3</v>
      </c>
      <c r="I264" s="5">
        <v>36</v>
      </c>
      <c r="J264" s="5">
        <v>1</v>
      </c>
      <c r="K264" s="5">
        <v>3</v>
      </c>
      <c r="L264" s="45">
        <f>_xlfn.XLOOKUP($I264, '#칼럼명세'!$F:$F, '#칼럼명세'!$J:$J)*IF(_xlfn.XLOOKUP($I264, '#칼럼명세'!$F:$F, '#칼럼명세'!$K:$K)="X", 1, _xlfn.XLOOKUP($K264, '#무게관련'!$N:$N, '#무게관련'!$O:$O))*100</f>
        <v>1</v>
      </c>
      <c r="M264" s="46" t="s">
        <v>336</v>
      </c>
      <c r="N264" s="46" t="s">
        <v>339</v>
      </c>
      <c r="O264" s="46" t="s">
        <v>339</v>
      </c>
      <c r="P264" s="46" t="s">
        <v>339</v>
      </c>
      <c r="Q264" s="5">
        <v>0</v>
      </c>
      <c r="R264" s="5">
        <v>0</v>
      </c>
      <c r="S264" s="5">
        <v>10101001</v>
      </c>
      <c r="T264" s="5">
        <v>0</v>
      </c>
      <c r="U264" s="5">
        <v>0</v>
      </c>
      <c r="V264" s="5">
        <v>0</v>
      </c>
      <c r="W264" s="5">
        <v>0</v>
      </c>
      <c r="X264" s="66">
        <v>100</v>
      </c>
      <c r="Y264" s="66">
        <v>1000</v>
      </c>
      <c r="Z264" s="5">
        <v>1</v>
      </c>
      <c r="AA264" s="5">
        <v>10</v>
      </c>
      <c r="AB264" s="5">
        <v>1</v>
      </c>
      <c r="AC264" s="5">
        <v>0</v>
      </c>
      <c r="AD264" s="5">
        <v>0</v>
      </c>
      <c r="AE264" s="5">
        <v>21000</v>
      </c>
      <c r="AF264" s="5">
        <v>1</v>
      </c>
      <c r="AG264" s="5">
        <v>1</v>
      </c>
      <c r="AH264" s="5" t="s">
        <v>1932</v>
      </c>
      <c r="AI264" s="5" t="s">
        <v>235</v>
      </c>
      <c r="AJ264" s="5" t="s">
        <v>983</v>
      </c>
      <c r="AK264" s="45">
        <f t="shared" si="59"/>
        <v>1</v>
      </c>
      <c r="AL264" s="47">
        <f>_xlfn.XLOOKUP(I264,'#칼럼명세'!F:F,'#칼럼명세'!I:I)</f>
        <v>1101</v>
      </c>
      <c r="AM264" s="44" t="str">
        <f t="shared" si="60"/>
        <v>Item_Name_23600014</v>
      </c>
      <c r="AN264" s="5" t="s">
        <v>232</v>
      </c>
      <c r="AO264" s="44" t="str">
        <f t="shared" si="61"/>
        <v>Item_Desc_23600014</v>
      </c>
      <c r="AP264" s="5" t="s">
        <v>1622</v>
      </c>
      <c r="AQ264" s="44">
        <f>_xlfn.XLOOKUP(I264,표1[아이템 타입],표1[삭제여부])</f>
        <v>1</v>
      </c>
      <c r="AR264" s="63">
        <f>_xlfn.XLOOKUP(I264,'#칼럼명세'!F:F,'#칼럼명세'!H:H)</f>
        <v>0</v>
      </c>
      <c r="AS264" s="4">
        <v>1</v>
      </c>
      <c r="AT264" s="4" t="s">
        <v>1833</v>
      </c>
      <c r="AU264" s="4" t="s">
        <v>1932</v>
      </c>
      <c r="AV264" s="4"/>
      <c r="AW264" s="63" t="str">
        <f>_xlfn.XLOOKUP(I264,표1[아이템 타입],표1[타입 이름])</f>
        <v>스킬북</v>
      </c>
      <c r="AX264" s="63" t="str">
        <f t="shared" si="57"/>
        <v>가능</v>
      </c>
      <c r="AY264" s="63" t="str">
        <f t="shared" si="58"/>
        <v>가능</v>
      </c>
      <c r="AZ264" s="63" t="str">
        <f t="shared" si="52"/>
        <v>불가</v>
      </c>
      <c r="BA264" s="63" t="str">
        <f t="shared" si="53"/>
        <v>가능</v>
      </c>
    </row>
    <row r="265" spans="2:53" x14ac:dyDescent="0.3">
      <c r="B265" s="4">
        <v>23600015</v>
      </c>
      <c r="C265" s="4" t="str">
        <f t="shared" si="56"/>
        <v>015</v>
      </c>
      <c r="D265" s="44" t="str">
        <f t="shared" si="54"/>
        <v>Item_Name_23600015</v>
      </c>
      <c r="E265" s="5" t="s">
        <v>1580</v>
      </c>
      <c r="F265" s="44" t="str">
        <f t="shared" si="55"/>
        <v>Item_Desc_23600015</v>
      </c>
      <c r="G265" s="5" t="s">
        <v>1605</v>
      </c>
      <c r="H265" s="5">
        <v>3</v>
      </c>
      <c r="I265" s="5">
        <v>36</v>
      </c>
      <c r="J265" s="5">
        <v>1</v>
      </c>
      <c r="K265" s="5">
        <v>4</v>
      </c>
      <c r="L265" s="45">
        <f>_xlfn.XLOOKUP($I265, '#칼럼명세'!$F:$F, '#칼럼명세'!$J:$J)*IF(_xlfn.XLOOKUP($I265, '#칼럼명세'!$F:$F, '#칼럼명세'!$K:$K)="X", 1, _xlfn.XLOOKUP($K265, '#무게관련'!$N:$N, '#무게관련'!$O:$O))*100</f>
        <v>1</v>
      </c>
      <c r="M265" s="46" t="s">
        <v>336</v>
      </c>
      <c r="N265" s="46" t="s">
        <v>339</v>
      </c>
      <c r="O265" s="46" t="s">
        <v>339</v>
      </c>
      <c r="P265" s="46" t="s">
        <v>339</v>
      </c>
      <c r="Q265" s="5">
        <v>0</v>
      </c>
      <c r="R265" s="5">
        <v>0</v>
      </c>
      <c r="S265" s="5">
        <v>10101001</v>
      </c>
      <c r="T265" s="5">
        <v>0</v>
      </c>
      <c r="U265" s="5">
        <v>0</v>
      </c>
      <c r="V265" s="5">
        <v>0</v>
      </c>
      <c r="W265" s="5">
        <v>0</v>
      </c>
      <c r="X265" s="66">
        <v>100</v>
      </c>
      <c r="Y265" s="66">
        <v>1000</v>
      </c>
      <c r="Z265" s="5">
        <v>1</v>
      </c>
      <c r="AA265" s="5">
        <v>10</v>
      </c>
      <c r="AB265" s="5">
        <v>1</v>
      </c>
      <c r="AC265" s="5">
        <v>0</v>
      </c>
      <c r="AD265" s="5">
        <v>0</v>
      </c>
      <c r="AE265" s="5">
        <v>21000</v>
      </c>
      <c r="AF265" s="5">
        <v>1</v>
      </c>
      <c r="AG265" s="5">
        <v>1</v>
      </c>
      <c r="AH265" s="5" t="s">
        <v>1933</v>
      </c>
      <c r="AI265" s="5" t="s">
        <v>235</v>
      </c>
      <c r="AJ265" s="5" t="s">
        <v>983</v>
      </c>
      <c r="AK265" s="45">
        <f t="shared" si="59"/>
        <v>1</v>
      </c>
      <c r="AL265" s="47">
        <f>_xlfn.XLOOKUP(I265,'#칼럼명세'!F:F,'#칼럼명세'!I:I)</f>
        <v>1101</v>
      </c>
      <c r="AM265" s="44" t="str">
        <f t="shared" si="60"/>
        <v>Item_Name_23600015</v>
      </c>
      <c r="AN265" s="5" t="s">
        <v>1580</v>
      </c>
      <c r="AO265" s="44" t="str">
        <f t="shared" si="61"/>
        <v>Item_Desc_23600015</v>
      </c>
      <c r="AP265" s="5" t="s">
        <v>1618</v>
      </c>
      <c r="AQ265" s="44">
        <f>_xlfn.XLOOKUP(I265,표1[아이템 타입],표1[삭제여부])</f>
        <v>1</v>
      </c>
      <c r="AR265" s="63">
        <f>_xlfn.XLOOKUP(I265,'#칼럼명세'!F:F,'#칼럼명세'!H:H)</f>
        <v>0</v>
      </c>
      <c r="AS265" s="4">
        <v>1</v>
      </c>
      <c r="AT265" s="4" t="s">
        <v>1834</v>
      </c>
      <c r="AU265" s="4" t="s">
        <v>1933</v>
      </c>
      <c r="AV265" s="4"/>
      <c r="AW265" s="63" t="str">
        <f>_xlfn.XLOOKUP(I265,표1[아이템 타입],표1[타입 이름])</f>
        <v>스킬북</v>
      </c>
      <c r="AX265" s="63" t="str">
        <f t="shared" si="57"/>
        <v>가능</v>
      </c>
      <c r="AY265" s="63" t="str">
        <f t="shared" si="58"/>
        <v>가능</v>
      </c>
      <c r="AZ265" s="63" t="str">
        <f t="shared" si="52"/>
        <v>불가</v>
      </c>
      <c r="BA265" s="63" t="str">
        <f t="shared" si="53"/>
        <v>가능</v>
      </c>
    </row>
    <row r="266" spans="2:53" x14ac:dyDescent="0.3">
      <c r="B266" s="4">
        <v>23600016</v>
      </c>
      <c r="C266" s="4" t="str">
        <f t="shared" si="56"/>
        <v>016</v>
      </c>
      <c r="D266" s="44" t="str">
        <f t="shared" si="54"/>
        <v>Item_Name_23600016</v>
      </c>
      <c r="E266" s="5" t="s">
        <v>754</v>
      </c>
      <c r="F266" s="44" t="str">
        <f t="shared" si="55"/>
        <v>Item_Desc_23600016</v>
      </c>
      <c r="G266" s="5" t="s">
        <v>1605</v>
      </c>
      <c r="H266" s="5">
        <v>3</v>
      </c>
      <c r="I266" s="5">
        <v>36</v>
      </c>
      <c r="J266" s="5">
        <v>1</v>
      </c>
      <c r="K266" s="5">
        <v>1</v>
      </c>
      <c r="L266" s="45">
        <f>_xlfn.XLOOKUP($I266, '#칼럼명세'!$F:$F, '#칼럼명세'!$J:$J)*IF(_xlfn.XLOOKUP($I266, '#칼럼명세'!$F:$F, '#칼럼명세'!$K:$K)="X", 1, _xlfn.XLOOKUP($K266, '#무게관련'!$N:$N, '#무게관련'!$O:$O))*100</f>
        <v>1</v>
      </c>
      <c r="M266" s="46" t="s">
        <v>336</v>
      </c>
      <c r="N266" s="46" t="s">
        <v>339</v>
      </c>
      <c r="O266" s="46" t="s">
        <v>339</v>
      </c>
      <c r="P266" s="46" t="s">
        <v>339</v>
      </c>
      <c r="Q266" s="5">
        <v>0</v>
      </c>
      <c r="R266" s="5">
        <v>0</v>
      </c>
      <c r="S266" s="5">
        <v>10101001</v>
      </c>
      <c r="T266" s="5">
        <v>0</v>
      </c>
      <c r="U266" s="5">
        <v>0</v>
      </c>
      <c r="V266" s="5">
        <v>0</v>
      </c>
      <c r="W266" s="5">
        <v>0</v>
      </c>
      <c r="X266" s="66">
        <v>100</v>
      </c>
      <c r="Y266" s="66">
        <v>1000</v>
      </c>
      <c r="Z266" s="5">
        <v>1</v>
      </c>
      <c r="AA266" s="5">
        <v>10</v>
      </c>
      <c r="AB266" s="5">
        <v>1</v>
      </c>
      <c r="AC266" s="5">
        <v>0</v>
      </c>
      <c r="AD266" s="5">
        <v>0</v>
      </c>
      <c r="AE266" s="5">
        <v>21000</v>
      </c>
      <c r="AF266" s="5">
        <v>1</v>
      </c>
      <c r="AG266" s="5">
        <v>1</v>
      </c>
      <c r="AH266" s="5" t="s">
        <v>1934</v>
      </c>
      <c r="AI266" s="5" t="s">
        <v>235</v>
      </c>
      <c r="AJ266" s="5" t="s">
        <v>983</v>
      </c>
      <c r="AK266" s="45">
        <f t="shared" si="59"/>
        <v>1</v>
      </c>
      <c r="AL266" s="47">
        <f>_xlfn.XLOOKUP(I266,'#칼럼명세'!F:F,'#칼럼명세'!I:I)</f>
        <v>1101</v>
      </c>
      <c r="AM266" s="44" t="str">
        <f t="shared" si="60"/>
        <v>Item_Name_23600016</v>
      </c>
      <c r="AN266" s="5" t="s">
        <v>754</v>
      </c>
      <c r="AO266" s="44" t="str">
        <f t="shared" si="61"/>
        <v>Item_Desc_23600016</v>
      </c>
      <c r="AP266" s="5" t="s">
        <v>1612</v>
      </c>
      <c r="AQ266" s="44">
        <f>_xlfn.XLOOKUP(I266,표1[아이템 타입],표1[삭제여부])</f>
        <v>1</v>
      </c>
      <c r="AR266" s="63">
        <f>_xlfn.XLOOKUP(I266,'#칼럼명세'!F:F,'#칼럼명세'!H:H)</f>
        <v>0</v>
      </c>
      <c r="AS266" s="4">
        <v>1</v>
      </c>
      <c r="AT266" s="4" t="s">
        <v>1835</v>
      </c>
      <c r="AU266" s="4" t="s">
        <v>1934</v>
      </c>
      <c r="AV266" s="4"/>
      <c r="AW266" s="63" t="str">
        <f>_xlfn.XLOOKUP(I266,표1[아이템 타입],표1[타입 이름])</f>
        <v>스킬북</v>
      </c>
      <c r="AX266" s="63" t="str">
        <f t="shared" si="57"/>
        <v>가능</v>
      </c>
      <c r="AY266" s="63" t="str">
        <f t="shared" si="58"/>
        <v>가능</v>
      </c>
      <c r="AZ266" s="63" t="str">
        <f t="shared" si="52"/>
        <v>불가</v>
      </c>
      <c r="BA266" s="63" t="str">
        <f t="shared" si="53"/>
        <v>가능</v>
      </c>
    </row>
    <row r="267" spans="2:53" x14ac:dyDescent="0.3">
      <c r="B267" s="4">
        <v>23600017</v>
      </c>
      <c r="C267" s="4" t="str">
        <f t="shared" si="56"/>
        <v>017</v>
      </c>
      <c r="D267" s="44" t="str">
        <f t="shared" si="54"/>
        <v>Item_Name_23600017</v>
      </c>
      <c r="E267" s="5" t="s">
        <v>1579</v>
      </c>
      <c r="F267" s="44" t="str">
        <f t="shared" si="55"/>
        <v>Item_Desc_23600017</v>
      </c>
      <c r="G267" s="5" t="s">
        <v>1605</v>
      </c>
      <c r="H267" s="5">
        <v>3</v>
      </c>
      <c r="I267" s="5">
        <v>36</v>
      </c>
      <c r="J267" s="5">
        <v>1</v>
      </c>
      <c r="K267" s="5">
        <v>2</v>
      </c>
      <c r="L267" s="45">
        <f>_xlfn.XLOOKUP($I267, '#칼럼명세'!$F:$F, '#칼럼명세'!$J:$J)*IF(_xlfn.XLOOKUP($I267, '#칼럼명세'!$F:$F, '#칼럼명세'!$K:$K)="X", 1, _xlfn.XLOOKUP($K267, '#무게관련'!$N:$N, '#무게관련'!$O:$O))*100</f>
        <v>1</v>
      </c>
      <c r="M267" s="46" t="s">
        <v>336</v>
      </c>
      <c r="N267" s="46" t="s">
        <v>339</v>
      </c>
      <c r="O267" s="46" t="s">
        <v>339</v>
      </c>
      <c r="P267" s="46" t="s">
        <v>339</v>
      </c>
      <c r="Q267" s="5">
        <v>0</v>
      </c>
      <c r="R267" s="5">
        <v>0</v>
      </c>
      <c r="S267" s="5">
        <v>10101001</v>
      </c>
      <c r="T267" s="5">
        <v>0</v>
      </c>
      <c r="U267" s="5">
        <v>0</v>
      </c>
      <c r="V267" s="5">
        <v>0</v>
      </c>
      <c r="W267" s="5">
        <v>0</v>
      </c>
      <c r="X267" s="66">
        <v>100</v>
      </c>
      <c r="Y267" s="66">
        <v>1000</v>
      </c>
      <c r="Z267" s="5">
        <v>1</v>
      </c>
      <c r="AA267" s="5">
        <v>10</v>
      </c>
      <c r="AB267" s="5">
        <v>1</v>
      </c>
      <c r="AC267" s="5">
        <v>0</v>
      </c>
      <c r="AD267" s="5">
        <v>0</v>
      </c>
      <c r="AE267" s="5">
        <v>21000</v>
      </c>
      <c r="AF267" s="5">
        <v>1</v>
      </c>
      <c r="AG267" s="5">
        <v>1</v>
      </c>
      <c r="AH267" s="5" t="s">
        <v>1946</v>
      </c>
      <c r="AI267" s="5" t="s">
        <v>235</v>
      </c>
      <c r="AJ267" s="5" t="s">
        <v>983</v>
      </c>
      <c r="AK267" s="45">
        <f t="shared" si="59"/>
        <v>1</v>
      </c>
      <c r="AL267" s="47">
        <f>_xlfn.XLOOKUP(I267,'#칼럼명세'!F:F,'#칼럼명세'!I:I)</f>
        <v>1101</v>
      </c>
      <c r="AM267" s="44" t="str">
        <f t="shared" si="60"/>
        <v>Item_Name_23600017</v>
      </c>
      <c r="AN267" s="5" t="s">
        <v>1579</v>
      </c>
      <c r="AO267" s="44" t="str">
        <f t="shared" si="61"/>
        <v>Item_Desc_23600017</v>
      </c>
      <c r="AP267" s="5" t="s">
        <v>1615</v>
      </c>
      <c r="AQ267" s="44">
        <f>_xlfn.XLOOKUP(I267,표1[아이템 타입],표1[삭제여부])</f>
        <v>1</v>
      </c>
      <c r="AR267" s="63">
        <f>_xlfn.XLOOKUP(I267,'#칼럼명세'!F:F,'#칼럼명세'!H:H)</f>
        <v>0</v>
      </c>
      <c r="AS267" s="4">
        <v>1</v>
      </c>
      <c r="AT267" s="4" t="s">
        <v>1836</v>
      </c>
      <c r="AU267" s="4" t="s">
        <v>1935</v>
      </c>
      <c r="AV267" s="4"/>
      <c r="AW267" s="63" t="str">
        <f>_xlfn.XLOOKUP(I267,표1[아이템 타입],표1[타입 이름])</f>
        <v>스킬북</v>
      </c>
      <c r="AX267" s="63" t="str">
        <f t="shared" si="57"/>
        <v>가능</v>
      </c>
      <c r="AY267" s="63" t="str">
        <f t="shared" si="58"/>
        <v>가능</v>
      </c>
      <c r="AZ267" s="63" t="str">
        <f t="shared" si="52"/>
        <v>불가</v>
      </c>
      <c r="BA267" s="63" t="str">
        <f t="shared" si="53"/>
        <v>가능</v>
      </c>
    </row>
    <row r="268" spans="2:53" x14ac:dyDescent="0.3">
      <c r="B268" s="4">
        <v>23600018</v>
      </c>
      <c r="C268" s="4" t="str">
        <f t="shared" si="56"/>
        <v>018</v>
      </c>
      <c r="D268" s="44" t="str">
        <f t="shared" si="54"/>
        <v>Item_Name_23600018</v>
      </c>
      <c r="E268" s="5" t="s">
        <v>234</v>
      </c>
      <c r="F268" s="44" t="str">
        <f t="shared" si="55"/>
        <v>Item_Desc_23600018</v>
      </c>
      <c r="G268" s="5" t="s">
        <v>1605</v>
      </c>
      <c r="H268" s="5">
        <v>3</v>
      </c>
      <c r="I268" s="5">
        <v>36</v>
      </c>
      <c r="J268" s="5">
        <v>1</v>
      </c>
      <c r="K268" s="5">
        <v>3</v>
      </c>
      <c r="L268" s="45">
        <f>_xlfn.XLOOKUP($I268, '#칼럼명세'!$F:$F, '#칼럼명세'!$J:$J)*IF(_xlfn.XLOOKUP($I268, '#칼럼명세'!$F:$F, '#칼럼명세'!$K:$K)="X", 1, _xlfn.XLOOKUP($K268, '#무게관련'!$N:$N, '#무게관련'!$O:$O))*100</f>
        <v>1</v>
      </c>
      <c r="M268" s="46" t="s">
        <v>336</v>
      </c>
      <c r="N268" s="46" t="s">
        <v>339</v>
      </c>
      <c r="O268" s="46" t="s">
        <v>339</v>
      </c>
      <c r="P268" s="46" t="s">
        <v>339</v>
      </c>
      <c r="Q268" s="5">
        <v>0</v>
      </c>
      <c r="R268" s="5">
        <v>0</v>
      </c>
      <c r="S268" s="5">
        <v>10101001</v>
      </c>
      <c r="T268" s="5">
        <v>0</v>
      </c>
      <c r="U268" s="5">
        <v>0</v>
      </c>
      <c r="V268" s="5">
        <v>0</v>
      </c>
      <c r="W268" s="5">
        <v>0</v>
      </c>
      <c r="X268" s="66">
        <v>100</v>
      </c>
      <c r="Y268" s="66">
        <v>1000</v>
      </c>
      <c r="Z268" s="5">
        <v>1</v>
      </c>
      <c r="AA268" s="5">
        <v>10</v>
      </c>
      <c r="AB268" s="5">
        <v>1</v>
      </c>
      <c r="AC268" s="5">
        <v>0</v>
      </c>
      <c r="AD268" s="5">
        <v>0</v>
      </c>
      <c r="AE268" s="5">
        <v>21000</v>
      </c>
      <c r="AF268" s="5">
        <v>1</v>
      </c>
      <c r="AG268" s="5">
        <v>1</v>
      </c>
      <c r="AH268" s="5" t="s">
        <v>1936</v>
      </c>
      <c r="AI268" s="5" t="s">
        <v>235</v>
      </c>
      <c r="AJ268" s="5" t="s">
        <v>983</v>
      </c>
      <c r="AK268" s="45">
        <f t="shared" si="59"/>
        <v>1</v>
      </c>
      <c r="AL268" s="47">
        <f>_xlfn.XLOOKUP(I268,'#칼럼명세'!F:F,'#칼럼명세'!I:I)</f>
        <v>1101</v>
      </c>
      <c r="AM268" s="44" t="str">
        <f t="shared" si="60"/>
        <v>Item_Name_23600018</v>
      </c>
      <c r="AN268" s="5" t="s">
        <v>234</v>
      </c>
      <c r="AO268" s="44" t="str">
        <f t="shared" si="61"/>
        <v>Item_Desc_23600018</v>
      </c>
      <c r="AP268" s="5" t="s">
        <v>1619</v>
      </c>
      <c r="AQ268" s="44">
        <f>_xlfn.XLOOKUP(I268,표1[아이템 타입],표1[삭제여부])</f>
        <v>1</v>
      </c>
      <c r="AR268" s="63">
        <f>_xlfn.XLOOKUP(I268,'#칼럼명세'!F:F,'#칼럼명세'!H:H)</f>
        <v>0</v>
      </c>
      <c r="AS268" s="4">
        <v>1</v>
      </c>
      <c r="AT268" s="4" t="s">
        <v>1837</v>
      </c>
      <c r="AU268" s="4" t="s">
        <v>1936</v>
      </c>
      <c r="AV268" s="4"/>
      <c r="AW268" s="63" t="str">
        <f>_xlfn.XLOOKUP(I268,표1[아이템 타입],표1[타입 이름])</f>
        <v>스킬북</v>
      </c>
      <c r="AX268" s="63" t="str">
        <f t="shared" si="57"/>
        <v>가능</v>
      </c>
      <c r="AY268" s="63" t="str">
        <f t="shared" si="58"/>
        <v>가능</v>
      </c>
      <c r="AZ268" s="63" t="str">
        <f t="shared" si="52"/>
        <v>불가</v>
      </c>
      <c r="BA268" s="63" t="str">
        <f t="shared" si="53"/>
        <v>가능</v>
      </c>
    </row>
    <row r="269" spans="2:53" x14ac:dyDescent="0.3">
      <c r="B269" s="4">
        <v>23600019</v>
      </c>
      <c r="C269" s="4" t="str">
        <f t="shared" si="56"/>
        <v>019</v>
      </c>
      <c r="D269" s="44" t="str">
        <f t="shared" si="54"/>
        <v>Item_Name_23600019</v>
      </c>
      <c r="E269" s="5" t="s">
        <v>231</v>
      </c>
      <c r="F269" s="44" t="str">
        <f t="shared" si="55"/>
        <v>Item_Desc_23600019</v>
      </c>
      <c r="G269" s="5" t="s">
        <v>1605</v>
      </c>
      <c r="H269" s="5">
        <v>3</v>
      </c>
      <c r="I269" s="5">
        <v>36</v>
      </c>
      <c r="J269" s="5">
        <v>1</v>
      </c>
      <c r="K269" s="5">
        <v>4</v>
      </c>
      <c r="L269" s="45">
        <f>_xlfn.XLOOKUP($I269, '#칼럼명세'!$F:$F, '#칼럼명세'!$J:$J)*IF(_xlfn.XLOOKUP($I269, '#칼럼명세'!$F:$F, '#칼럼명세'!$K:$K)="X", 1, _xlfn.XLOOKUP($K269, '#무게관련'!$N:$N, '#무게관련'!$O:$O))*100</f>
        <v>1</v>
      </c>
      <c r="M269" s="46" t="s">
        <v>336</v>
      </c>
      <c r="N269" s="46" t="s">
        <v>339</v>
      </c>
      <c r="O269" s="46" t="s">
        <v>339</v>
      </c>
      <c r="P269" s="46" t="s">
        <v>339</v>
      </c>
      <c r="Q269" s="5">
        <v>0</v>
      </c>
      <c r="R269" s="5">
        <v>0</v>
      </c>
      <c r="S269" s="5">
        <v>10101001</v>
      </c>
      <c r="T269" s="5">
        <v>0</v>
      </c>
      <c r="U269" s="5">
        <v>0</v>
      </c>
      <c r="V269" s="5">
        <v>0</v>
      </c>
      <c r="W269" s="5">
        <v>0</v>
      </c>
      <c r="X269" s="66">
        <v>100</v>
      </c>
      <c r="Y269" s="66">
        <v>1000</v>
      </c>
      <c r="Z269" s="5">
        <v>1</v>
      </c>
      <c r="AA269" s="5">
        <v>10</v>
      </c>
      <c r="AB269" s="5">
        <v>1</v>
      </c>
      <c r="AC269" s="5">
        <v>0</v>
      </c>
      <c r="AD269" s="5">
        <v>0</v>
      </c>
      <c r="AE269" s="5">
        <v>21000</v>
      </c>
      <c r="AF269" s="5">
        <v>1</v>
      </c>
      <c r="AG269" s="5">
        <v>1</v>
      </c>
      <c r="AH269" s="5" t="s">
        <v>1937</v>
      </c>
      <c r="AI269" s="5" t="s">
        <v>235</v>
      </c>
      <c r="AJ269" s="5" t="s">
        <v>983</v>
      </c>
      <c r="AK269" s="45">
        <f t="shared" si="59"/>
        <v>1</v>
      </c>
      <c r="AL269" s="47">
        <f>_xlfn.XLOOKUP(I269,'#칼럼명세'!F:F,'#칼럼명세'!I:I)</f>
        <v>1101</v>
      </c>
      <c r="AM269" s="44" t="str">
        <f t="shared" si="60"/>
        <v>Item_Name_23600019</v>
      </c>
      <c r="AN269" s="5" t="s">
        <v>231</v>
      </c>
      <c r="AO269" s="44" t="str">
        <f t="shared" si="61"/>
        <v>Item_Desc_23600019</v>
      </c>
      <c r="AP269" s="5" t="s">
        <v>1623</v>
      </c>
      <c r="AQ269" s="44">
        <f>_xlfn.XLOOKUP(I269,표1[아이템 타입],표1[삭제여부])</f>
        <v>1</v>
      </c>
      <c r="AR269" s="63">
        <f>_xlfn.XLOOKUP(I269,'#칼럼명세'!F:F,'#칼럼명세'!H:H)</f>
        <v>0</v>
      </c>
      <c r="AS269" s="4">
        <v>1</v>
      </c>
      <c r="AT269" s="4" t="s">
        <v>1838</v>
      </c>
      <c r="AU269" s="4" t="s">
        <v>1937</v>
      </c>
      <c r="AV269" s="4"/>
      <c r="AW269" s="63" t="str">
        <f>_xlfn.XLOOKUP(I269,표1[아이템 타입],표1[타입 이름])</f>
        <v>스킬북</v>
      </c>
      <c r="AX269" s="63" t="str">
        <f t="shared" si="57"/>
        <v>가능</v>
      </c>
      <c r="AY269" s="63" t="str">
        <f t="shared" si="58"/>
        <v>가능</v>
      </c>
      <c r="AZ269" s="63" t="str">
        <f t="shared" si="52"/>
        <v>불가</v>
      </c>
      <c r="BA269" s="63" t="str">
        <f t="shared" si="53"/>
        <v>가능</v>
      </c>
    </row>
    <row r="270" spans="2:53" x14ac:dyDescent="0.3">
      <c r="B270" s="4">
        <v>23600020</v>
      </c>
      <c r="C270" s="4" t="str">
        <f t="shared" si="56"/>
        <v>020</v>
      </c>
      <c r="D270" s="44" t="str">
        <f t="shared" si="54"/>
        <v>Item_Name_23600020</v>
      </c>
      <c r="E270" s="5" t="s">
        <v>440</v>
      </c>
      <c r="F270" s="44" t="str">
        <f t="shared" si="55"/>
        <v>Item_Desc_23600020</v>
      </c>
      <c r="G270" s="5" t="s">
        <v>360</v>
      </c>
      <c r="H270" s="5">
        <v>3</v>
      </c>
      <c r="I270" s="5">
        <v>36</v>
      </c>
      <c r="J270" s="5">
        <v>1</v>
      </c>
      <c r="K270" s="5">
        <v>2</v>
      </c>
      <c r="L270" s="45">
        <f>_xlfn.XLOOKUP($I270, '#칼럼명세'!$F:$F, '#칼럼명세'!$J:$J)*IF(_xlfn.XLOOKUP($I270, '#칼럼명세'!$F:$F, '#칼럼명세'!$K:$K)="X", 1, _xlfn.XLOOKUP($K270, '#무게관련'!$N:$N, '#무게관련'!$O:$O))*100</f>
        <v>1</v>
      </c>
      <c r="M270" s="46" t="s">
        <v>336</v>
      </c>
      <c r="N270" s="46" t="s">
        <v>339</v>
      </c>
      <c r="O270" s="46" t="s">
        <v>339</v>
      </c>
      <c r="P270" s="46" t="s">
        <v>339</v>
      </c>
      <c r="Q270" s="5">
        <v>0</v>
      </c>
      <c r="R270" s="5">
        <v>0</v>
      </c>
      <c r="S270" s="5">
        <v>10101001</v>
      </c>
      <c r="T270" s="5">
        <v>0</v>
      </c>
      <c r="U270" s="5">
        <v>0</v>
      </c>
      <c r="V270" s="5">
        <v>0</v>
      </c>
      <c r="W270" s="5">
        <v>0</v>
      </c>
      <c r="X270" s="66">
        <v>100</v>
      </c>
      <c r="Y270" s="66">
        <v>1000</v>
      </c>
      <c r="Z270" s="5">
        <v>1</v>
      </c>
      <c r="AA270" s="5">
        <v>10</v>
      </c>
      <c r="AB270" s="5">
        <v>1</v>
      </c>
      <c r="AC270" s="5">
        <v>0</v>
      </c>
      <c r="AD270" s="5">
        <v>0</v>
      </c>
      <c r="AE270" s="5">
        <v>21000</v>
      </c>
      <c r="AF270" s="5">
        <v>1</v>
      </c>
      <c r="AG270" s="5">
        <v>0</v>
      </c>
      <c r="AH270" s="5" t="s">
        <v>1938</v>
      </c>
      <c r="AI270" s="5" t="s">
        <v>235</v>
      </c>
      <c r="AJ270" s="5" t="s">
        <v>983</v>
      </c>
      <c r="AK270" s="45">
        <f t="shared" si="59"/>
        <v>1</v>
      </c>
      <c r="AL270" s="47">
        <f>_xlfn.XLOOKUP(I270,'#칼럼명세'!F:F,'#칼럼명세'!I:I)</f>
        <v>1101</v>
      </c>
      <c r="AM270" s="44" t="str">
        <f t="shared" si="60"/>
        <v>Item_Name_23600020</v>
      </c>
      <c r="AN270" s="5" t="s">
        <v>440</v>
      </c>
      <c r="AO270" s="44" t="str">
        <f t="shared" si="61"/>
        <v>Item_Desc_23600020</v>
      </c>
      <c r="AP270" s="5" t="s">
        <v>1777</v>
      </c>
      <c r="AQ270" s="44">
        <f>_xlfn.XLOOKUP(I270,표1[아이템 타입],표1[삭제여부])</f>
        <v>1</v>
      </c>
      <c r="AR270" s="63">
        <f>_xlfn.XLOOKUP(I270,'#칼럼명세'!F:F,'#칼럼명세'!H:H)</f>
        <v>0</v>
      </c>
      <c r="AS270" s="4">
        <v>1</v>
      </c>
      <c r="AT270" s="4" t="s">
        <v>1839</v>
      </c>
      <c r="AU270" s="4" t="s">
        <v>1938</v>
      </c>
      <c r="AV270" s="4"/>
      <c r="AW270" s="63" t="str">
        <f>_xlfn.XLOOKUP(I270,표1[아이템 타입],표1[타입 이름])</f>
        <v>스킬북</v>
      </c>
      <c r="AX270" s="63" t="str">
        <f t="shared" si="57"/>
        <v>가능</v>
      </c>
      <c r="AY270" s="63" t="str">
        <f t="shared" si="58"/>
        <v>가능</v>
      </c>
      <c r="AZ270" s="63" t="str">
        <f t="shared" si="52"/>
        <v>불가</v>
      </c>
      <c r="BA270" s="63" t="str">
        <f t="shared" si="53"/>
        <v>가능</v>
      </c>
    </row>
    <row r="271" spans="2:53" x14ac:dyDescent="0.3">
      <c r="B271" s="4">
        <v>23600021</v>
      </c>
      <c r="C271" s="4" t="str">
        <f t="shared" si="56"/>
        <v>021</v>
      </c>
      <c r="D271" s="44" t="str">
        <f t="shared" si="54"/>
        <v>Item_Name_23600021</v>
      </c>
      <c r="E271" s="5" t="s">
        <v>441</v>
      </c>
      <c r="F271" s="44" t="str">
        <f t="shared" si="55"/>
        <v>Item_Desc_23600021</v>
      </c>
      <c r="G271" s="5" t="s">
        <v>361</v>
      </c>
      <c r="H271" s="5">
        <v>3</v>
      </c>
      <c r="I271" s="5">
        <v>36</v>
      </c>
      <c r="J271" s="5">
        <v>1</v>
      </c>
      <c r="K271" s="5">
        <v>2</v>
      </c>
      <c r="L271" s="45">
        <f>_xlfn.XLOOKUP($I271, '#칼럼명세'!$F:$F, '#칼럼명세'!$J:$J)*IF(_xlfn.XLOOKUP($I271, '#칼럼명세'!$F:$F, '#칼럼명세'!$K:$K)="X", 1, _xlfn.XLOOKUP($K271, '#무게관련'!$N:$N, '#무게관련'!$O:$O))*100</f>
        <v>1</v>
      </c>
      <c r="M271" s="46" t="s">
        <v>336</v>
      </c>
      <c r="N271" s="46" t="s">
        <v>339</v>
      </c>
      <c r="O271" s="46" t="s">
        <v>339</v>
      </c>
      <c r="P271" s="46" t="s">
        <v>339</v>
      </c>
      <c r="Q271" s="5">
        <v>0</v>
      </c>
      <c r="R271" s="5">
        <v>0</v>
      </c>
      <c r="S271" s="5">
        <v>10101001</v>
      </c>
      <c r="T271" s="5">
        <v>0</v>
      </c>
      <c r="U271" s="5">
        <v>0</v>
      </c>
      <c r="V271" s="5">
        <v>0</v>
      </c>
      <c r="W271" s="5">
        <v>0</v>
      </c>
      <c r="X271" s="66">
        <v>100</v>
      </c>
      <c r="Y271" s="66">
        <v>1000</v>
      </c>
      <c r="Z271" s="5">
        <v>1</v>
      </c>
      <c r="AA271" s="5">
        <v>10</v>
      </c>
      <c r="AB271" s="5">
        <v>1</v>
      </c>
      <c r="AC271" s="5">
        <v>0</v>
      </c>
      <c r="AD271" s="5">
        <v>0</v>
      </c>
      <c r="AE271" s="5">
        <v>21000</v>
      </c>
      <c r="AF271" s="5">
        <v>1</v>
      </c>
      <c r="AG271" s="5">
        <v>0</v>
      </c>
      <c r="AH271" s="5" t="s">
        <v>1939</v>
      </c>
      <c r="AI271" s="5" t="s">
        <v>235</v>
      </c>
      <c r="AJ271" s="5" t="s">
        <v>983</v>
      </c>
      <c r="AK271" s="45">
        <f t="shared" si="59"/>
        <v>1</v>
      </c>
      <c r="AL271" s="47">
        <f>_xlfn.XLOOKUP(I271,'#칼럼명세'!F:F,'#칼럼명세'!I:I)</f>
        <v>1101</v>
      </c>
      <c r="AM271" s="44" t="str">
        <f t="shared" si="60"/>
        <v>Item_Name_23600021</v>
      </c>
      <c r="AN271" s="5" t="s">
        <v>441</v>
      </c>
      <c r="AO271" s="44" t="str">
        <f t="shared" si="61"/>
        <v>Item_Desc_23600021</v>
      </c>
      <c r="AP271" s="5" t="s">
        <v>1778</v>
      </c>
      <c r="AQ271" s="44">
        <f>_xlfn.XLOOKUP(I271,표1[아이템 타입],표1[삭제여부])</f>
        <v>1</v>
      </c>
      <c r="AR271" s="63">
        <f>_xlfn.XLOOKUP(I271,'#칼럼명세'!F:F,'#칼럼명세'!H:H)</f>
        <v>0</v>
      </c>
      <c r="AS271" s="4">
        <v>1</v>
      </c>
      <c r="AT271" s="4" t="s">
        <v>1840</v>
      </c>
      <c r="AU271" s="4" t="s">
        <v>1939</v>
      </c>
      <c r="AV271" s="4"/>
      <c r="AW271" s="63" t="str">
        <f>_xlfn.XLOOKUP(I271,표1[아이템 타입],표1[타입 이름])</f>
        <v>스킬북</v>
      </c>
      <c r="AX271" s="63" t="str">
        <f t="shared" si="57"/>
        <v>가능</v>
      </c>
      <c r="AY271" s="63" t="str">
        <f t="shared" si="58"/>
        <v>가능</v>
      </c>
      <c r="AZ271" s="63" t="str">
        <f t="shared" si="52"/>
        <v>불가</v>
      </c>
      <c r="BA271" s="63" t="str">
        <f t="shared" si="53"/>
        <v>가능</v>
      </c>
    </row>
    <row r="272" spans="2:53" x14ac:dyDescent="0.3">
      <c r="B272" s="4">
        <v>23600022</v>
      </c>
      <c r="C272" s="4" t="str">
        <f t="shared" si="56"/>
        <v>022</v>
      </c>
      <c r="D272" s="44" t="str">
        <f t="shared" si="54"/>
        <v>Item_Name_23600022</v>
      </c>
      <c r="E272" s="5" t="s">
        <v>442</v>
      </c>
      <c r="F272" s="44" t="str">
        <f t="shared" si="55"/>
        <v>Item_Desc_23600022</v>
      </c>
      <c r="G272" s="5" t="s">
        <v>362</v>
      </c>
      <c r="H272" s="5">
        <v>3</v>
      </c>
      <c r="I272" s="5">
        <v>36</v>
      </c>
      <c r="J272" s="5">
        <v>1</v>
      </c>
      <c r="K272" s="5">
        <v>3</v>
      </c>
      <c r="L272" s="45">
        <f>_xlfn.XLOOKUP($I272, '#칼럼명세'!$F:$F, '#칼럼명세'!$J:$J)*IF(_xlfn.XLOOKUP($I272, '#칼럼명세'!$F:$F, '#칼럼명세'!$K:$K)="X", 1, _xlfn.XLOOKUP($K272, '#무게관련'!$N:$N, '#무게관련'!$O:$O))*100</f>
        <v>1</v>
      </c>
      <c r="M272" s="46" t="s">
        <v>336</v>
      </c>
      <c r="N272" s="46" t="s">
        <v>339</v>
      </c>
      <c r="O272" s="46" t="s">
        <v>339</v>
      </c>
      <c r="P272" s="46" t="s">
        <v>339</v>
      </c>
      <c r="Q272" s="5">
        <v>0</v>
      </c>
      <c r="R272" s="5">
        <v>0</v>
      </c>
      <c r="S272" s="5">
        <v>10101001</v>
      </c>
      <c r="T272" s="5">
        <v>0</v>
      </c>
      <c r="U272" s="5">
        <v>0</v>
      </c>
      <c r="V272" s="5">
        <v>0</v>
      </c>
      <c r="W272" s="5">
        <v>0</v>
      </c>
      <c r="X272" s="66">
        <v>100</v>
      </c>
      <c r="Y272" s="66">
        <v>1000</v>
      </c>
      <c r="Z272" s="5">
        <v>1</v>
      </c>
      <c r="AA272" s="5">
        <v>10</v>
      </c>
      <c r="AB272" s="5">
        <v>1</v>
      </c>
      <c r="AC272" s="5">
        <v>0</v>
      </c>
      <c r="AD272" s="5">
        <v>0</v>
      </c>
      <c r="AE272" s="5">
        <v>21000</v>
      </c>
      <c r="AF272" s="5">
        <v>1</v>
      </c>
      <c r="AG272" s="5">
        <v>1</v>
      </c>
      <c r="AH272" s="5" t="s">
        <v>1940</v>
      </c>
      <c r="AI272" s="5" t="s">
        <v>235</v>
      </c>
      <c r="AJ272" s="5" t="s">
        <v>983</v>
      </c>
      <c r="AK272" s="45">
        <f t="shared" si="59"/>
        <v>1</v>
      </c>
      <c r="AL272" s="47">
        <f>_xlfn.XLOOKUP(I272,'#칼럼명세'!F:F,'#칼럼명세'!I:I)</f>
        <v>1101</v>
      </c>
      <c r="AM272" s="44" t="str">
        <f t="shared" si="60"/>
        <v>Item_Name_23600022</v>
      </c>
      <c r="AN272" s="5" t="s">
        <v>442</v>
      </c>
      <c r="AO272" s="44" t="str">
        <f t="shared" si="61"/>
        <v>Item_Desc_23600022</v>
      </c>
      <c r="AP272" s="5" t="s">
        <v>1779</v>
      </c>
      <c r="AQ272" s="44">
        <f>_xlfn.XLOOKUP(I272,표1[아이템 타입],표1[삭제여부])</f>
        <v>1</v>
      </c>
      <c r="AR272" s="63">
        <f>_xlfn.XLOOKUP(I272,'#칼럼명세'!F:F,'#칼럼명세'!H:H)</f>
        <v>0</v>
      </c>
      <c r="AS272" s="4">
        <v>1</v>
      </c>
      <c r="AT272" s="4" t="s">
        <v>1841</v>
      </c>
      <c r="AU272" s="4" t="s">
        <v>1940</v>
      </c>
      <c r="AV272" s="4"/>
      <c r="AW272" s="63" t="str">
        <f>_xlfn.XLOOKUP(I272,표1[아이템 타입],표1[타입 이름])</f>
        <v>스킬북</v>
      </c>
      <c r="AX272" s="63" t="str">
        <f t="shared" si="57"/>
        <v>가능</v>
      </c>
      <c r="AY272" s="63" t="str">
        <f t="shared" si="58"/>
        <v>가능</v>
      </c>
      <c r="AZ272" s="63" t="str">
        <f t="shared" si="52"/>
        <v>불가</v>
      </c>
      <c r="BA272" s="63" t="str">
        <f t="shared" si="53"/>
        <v>가능</v>
      </c>
    </row>
    <row r="273" spans="2:53" x14ac:dyDescent="0.3">
      <c r="B273" s="4">
        <v>23600023</v>
      </c>
      <c r="C273" s="4" t="str">
        <f t="shared" si="56"/>
        <v>023</v>
      </c>
      <c r="D273" s="44" t="str">
        <f t="shared" si="54"/>
        <v>Item_Name_23600023</v>
      </c>
      <c r="E273" s="5" t="s">
        <v>233</v>
      </c>
      <c r="F273" s="44" t="str">
        <f t="shared" si="55"/>
        <v>Item_Desc_23600023</v>
      </c>
      <c r="G273" s="5" t="s">
        <v>370</v>
      </c>
      <c r="H273" s="5">
        <v>3</v>
      </c>
      <c r="I273" s="5">
        <v>36</v>
      </c>
      <c r="J273" s="5">
        <v>1</v>
      </c>
      <c r="K273" s="5">
        <v>3</v>
      </c>
      <c r="L273" s="45">
        <f>_xlfn.XLOOKUP($I273, '#칼럼명세'!$F:$F, '#칼럼명세'!$J:$J)*IF(_xlfn.XLOOKUP($I273, '#칼럼명세'!$F:$F, '#칼럼명세'!$K:$K)="X", 1, _xlfn.XLOOKUP($K273, '#무게관련'!$N:$N, '#무게관련'!$O:$O))*100</f>
        <v>1</v>
      </c>
      <c r="M273" s="46" t="s">
        <v>336</v>
      </c>
      <c r="N273" s="46" t="s">
        <v>339</v>
      </c>
      <c r="O273" s="46" t="s">
        <v>339</v>
      </c>
      <c r="P273" s="46" t="s">
        <v>339</v>
      </c>
      <c r="Q273" s="5">
        <v>0</v>
      </c>
      <c r="R273" s="5">
        <v>0</v>
      </c>
      <c r="S273" s="5">
        <v>10101001</v>
      </c>
      <c r="T273" s="5">
        <v>0</v>
      </c>
      <c r="U273" s="5">
        <v>0</v>
      </c>
      <c r="V273" s="5">
        <v>0</v>
      </c>
      <c r="W273" s="5">
        <v>0</v>
      </c>
      <c r="X273" s="66">
        <v>100</v>
      </c>
      <c r="Y273" s="66">
        <v>1000</v>
      </c>
      <c r="Z273" s="5">
        <v>1</v>
      </c>
      <c r="AA273" s="5">
        <v>10</v>
      </c>
      <c r="AB273" s="5">
        <v>1</v>
      </c>
      <c r="AC273" s="5">
        <v>0</v>
      </c>
      <c r="AD273" s="5">
        <v>0</v>
      </c>
      <c r="AE273" s="5">
        <v>21000</v>
      </c>
      <c r="AF273" s="5">
        <v>1</v>
      </c>
      <c r="AG273" s="5">
        <v>1</v>
      </c>
      <c r="AH273" s="5" t="s">
        <v>1941</v>
      </c>
      <c r="AI273" s="5" t="s">
        <v>235</v>
      </c>
      <c r="AJ273" s="5" t="s">
        <v>983</v>
      </c>
      <c r="AK273" s="45">
        <f t="shared" si="59"/>
        <v>1</v>
      </c>
      <c r="AL273" s="47">
        <f>_xlfn.XLOOKUP(I273,'#칼럼명세'!F:F,'#칼럼명세'!I:I)</f>
        <v>1101</v>
      </c>
      <c r="AM273" s="44" t="str">
        <f t="shared" si="60"/>
        <v>Item_Name_23600023</v>
      </c>
      <c r="AN273" s="5" t="s">
        <v>1819</v>
      </c>
      <c r="AO273" s="44" t="str">
        <f t="shared" si="61"/>
        <v>Item_Desc_23600023</v>
      </c>
      <c r="AP273" s="5" t="s">
        <v>1781</v>
      </c>
      <c r="AQ273" s="44">
        <f>_xlfn.XLOOKUP(I273,표1[아이템 타입],표1[삭제여부])</f>
        <v>1</v>
      </c>
      <c r="AR273" s="63">
        <f>_xlfn.XLOOKUP(I273,'#칼럼명세'!F:F,'#칼럼명세'!H:H)</f>
        <v>0</v>
      </c>
      <c r="AS273" s="4">
        <v>1</v>
      </c>
      <c r="AT273" s="4" t="s">
        <v>1842</v>
      </c>
      <c r="AU273" s="4" t="s">
        <v>1941</v>
      </c>
      <c r="AV273" s="4"/>
      <c r="AW273" s="63" t="str">
        <f>_xlfn.XLOOKUP(I273,표1[아이템 타입],표1[타입 이름])</f>
        <v>스킬북</v>
      </c>
      <c r="AX273" s="63" t="str">
        <f t="shared" si="57"/>
        <v>가능</v>
      </c>
      <c r="AY273" s="63" t="str">
        <f t="shared" si="58"/>
        <v>가능</v>
      </c>
      <c r="AZ273" s="63" t="str">
        <f t="shared" si="52"/>
        <v>불가</v>
      </c>
      <c r="BA273" s="63" t="str">
        <f t="shared" si="53"/>
        <v>가능</v>
      </c>
    </row>
    <row r="274" spans="2:53" x14ac:dyDescent="0.3">
      <c r="B274" s="4">
        <v>23600024</v>
      </c>
      <c r="C274" s="4" t="str">
        <f t="shared" si="56"/>
        <v>024</v>
      </c>
      <c r="D274" s="44" t="str">
        <f t="shared" si="54"/>
        <v>Item_Name_23600024</v>
      </c>
      <c r="E274" s="5" t="s">
        <v>1815</v>
      </c>
      <c r="F274" s="44" t="str">
        <f t="shared" si="55"/>
        <v>Item_Desc_23600024</v>
      </c>
      <c r="G274" s="5" t="s">
        <v>371</v>
      </c>
      <c r="H274" s="5">
        <v>3</v>
      </c>
      <c r="I274" s="5">
        <v>36</v>
      </c>
      <c r="J274" s="5">
        <v>1</v>
      </c>
      <c r="K274" s="5">
        <v>4</v>
      </c>
      <c r="L274" s="45">
        <f>_xlfn.XLOOKUP($I274, '#칼럼명세'!$F:$F, '#칼럼명세'!$J:$J)*IF(_xlfn.XLOOKUP($I274, '#칼럼명세'!$F:$F, '#칼럼명세'!$K:$K)="X", 1, _xlfn.XLOOKUP($K274, '#무게관련'!$N:$N, '#무게관련'!$O:$O))*100</f>
        <v>1</v>
      </c>
      <c r="M274" s="46" t="s">
        <v>336</v>
      </c>
      <c r="N274" s="46" t="s">
        <v>339</v>
      </c>
      <c r="O274" s="46" t="s">
        <v>339</v>
      </c>
      <c r="P274" s="46" t="s">
        <v>339</v>
      </c>
      <c r="Q274" s="5">
        <v>0</v>
      </c>
      <c r="R274" s="5">
        <v>0</v>
      </c>
      <c r="S274" s="5">
        <v>10101001</v>
      </c>
      <c r="T274" s="5">
        <v>0</v>
      </c>
      <c r="U274" s="5">
        <v>0</v>
      </c>
      <c r="V274" s="5">
        <v>0</v>
      </c>
      <c r="W274" s="5">
        <v>0</v>
      </c>
      <c r="X274" s="66">
        <v>100</v>
      </c>
      <c r="Y274" s="66">
        <v>1000</v>
      </c>
      <c r="Z274" s="5">
        <v>1</v>
      </c>
      <c r="AA274" s="5">
        <v>10</v>
      </c>
      <c r="AB274" s="5">
        <v>1</v>
      </c>
      <c r="AC274" s="5">
        <v>0</v>
      </c>
      <c r="AD274" s="5">
        <v>0</v>
      </c>
      <c r="AE274" s="5">
        <v>21000</v>
      </c>
      <c r="AF274" s="5">
        <v>1</v>
      </c>
      <c r="AG274" s="5">
        <v>1</v>
      </c>
      <c r="AH274" s="5" t="s">
        <v>1942</v>
      </c>
      <c r="AI274" s="5" t="s">
        <v>235</v>
      </c>
      <c r="AJ274" s="5" t="s">
        <v>983</v>
      </c>
      <c r="AK274" s="45">
        <f t="shared" si="59"/>
        <v>1</v>
      </c>
      <c r="AL274" s="47">
        <f>_xlfn.XLOOKUP(I274,'#칼럼명세'!F:F,'#칼럼명세'!I:I)</f>
        <v>1101</v>
      </c>
      <c r="AM274" s="44" t="str">
        <f t="shared" si="60"/>
        <v>Item_Name_23600024</v>
      </c>
      <c r="AN274" s="5" t="s">
        <v>1815</v>
      </c>
      <c r="AO274" s="44" t="str">
        <f t="shared" si="61"/>
        <v>Item_Desc_23600024</v>
      </c>
      <c r="AP274" s="5" t="s">
        <v>1817</v>
      </c>
      <c r="AQ274" s="44">
        <f>_xlfn.XLOOKUP(I274,표1[아이템 타입],표1[삭제여부])</f>
        <v>1</v>
      </c>
      <c r="AR274" s="63">
        <f>_xlfn.XLOOKUP(I274,'#칼럼명세'!F:F,'#칼럼명세'!H:H)</f>
        <v>0</v>
      </c>
      <c r="AS274" s="4">
        <v>1</v>
      </c>
      <c r="AT274" s="4" t="s">
        <v>1918</v>
      </c>
      <c r="AU274" s="4" t="s">
        <v>1942</v>
      </c>
      <c r="AV274" s="4"/>
      <c r="AW274" s="63" t="str">
        <f>_xlfn.XLOOKUP(I274,표1[아이템 타입],표1[타입 이름])</f>
        <v>스킬북</v>
      </c>
      <c r="AX274" s="63" t="str">
        <f t="shared" si="57"/>
        <v>가능</v>
      </c>
      <c r="AY274" s="63" t="str">
        <f t="shared" si="58"/>
        <v>가능</v>
      </c>
      <c r="AZ274" s="63" t="str">
        <f t="shared" si="52"/>
        <v>불가</v>
      </c>
      <c r="BA274" s="63" t="str">
        <f t="shared" si="53"/>
        <v>가능</v>
      </c>
    </row>
    <row r="275" spans="2:53" x14ac:dyDescent="0.3">
      <c r="B275" s="4">
        <v>23600025</v>
      </c>
      <c r="C275" s="4" t="str">
        <f t="shared" si="56"/>
        <v>025</v>
      </c>
      <c r="D275" s="44" t="str">
        <f t="shared" si="54"/>
        <v>Item_Name_23600025</v>
      </c>
      <c r="E275" s="5" t="s">
        <v>1809</v>
      </c>
      <c r="F275" s="44" t="str">
        <f t="shared" si="55"/>
        <v>Item_Desc_23600025</v>
      </c>
      <c r="G275" s="5" t="s">
        <v>372</v>
      </c>
      <c r="H275" s="5">
        <v>3</v>
      </c>
      <c r="I275" s="5">
        <v>36</v>
      </c>
      <c r="J275" s="5">
        <v>1</v>
      </c>
      <c r="K275" s="5">
        <v>4</v>
      </c>
      <c r="L275" s="45">
        <f>_xlfn.XLOOKUP($I275, '#칼럼명세'!$F:$F, '#칼럼명세'!$J:$J)*IF(_xlfn.XLOOKUP($I275, '#칼럼명세'!$F:$F, '#칼럼명세'!$K:$K)="X", 1, _xlfn.XLOOKUP($K275, '#무게관련'!$N:$N, '#무게관련'!$O:$O))*100</f>
        <v>1</v>
      </c>
      <c r="M275" s="46" t="s">
        <v>336</v>
      </c>
      <c r="N275" s="46" t="s">
        <v>339</v>
      </c>
      <c r="O275" s="46" t="s">
        <v>339</v>
      </c>
      <c r="P275" s="46" t="s">
        <v>339</v>
      </c>
      <c r="Q275" s="5">
        <v>0</v>
      </c>
      <c r="R275" s="5">
        <v>0</v>
      </c>
      <c r="S275" s="5">
        <v>10101001</v>
      </c>
      <c r="T275" s="5">
        <v>0</v>
      </c>
      <c r="U275" s="5">
        <v>0</v>
      </c>
      <c r="V275" s="5">
        <v>0</v>
      </c>
      <c r="W275" s="5">
        <v>0</v>
      </c>
      <c r="X275" s="66">
        <v>100</v>
      </c>
      <c r="Y275" s="66">
        <v>1000</v>
      </c>
      <c r="Z275" s="5">
        <v>1</v>
      </c>
      <c r="AA275" s="5">
        <v>10</v>
      </c>
      <c r="AB275" s="5">
        <v>1</v>
      </c>
      <c r="AC275" s="5">
        <v>0</v>
      </c>
      <c r="AD275" s="5">
        <v>0</v>
      </c>
      <c r="AE275" s="5">
        <v>21000</v>
      </c>
      <c r="AF275" s="5">
        <v>1</v>
      </c>
      <c r="AG275" s="5">
        <v>1</v>
      </c>
      <c r="AH275" s="5" t="s">
        <v>1943</v>
      </c>
      <c r="AI275" s="5" t="s">
        <v>235</v>
      </c>
      <c r="AJ275" s="5" t="s">
        <v>983</v>
      </c>
      <c r="AK275" s="45">
        <f t="shared" si="59"/>
        <v>1</v>
      </c>
      <c r="AL275" s="47">
        <f>_xlfn.XLOOKUP(I275,'#칼럼명세'!F:F,'#칼럼명세'!I:I)</f>
        <v>1101</v>
      </c>
      <c r="AM275" s="44" t="str">
        <f t="shared" si="60"/>
        <v>Item_Name_23600025</v>
      </c>
      <c r="AN275" s="5" t="s">
        <v>1809</v>
      </c>
      <c r="AO275" s="44" t="str">
        <f t="shared" si="61"/>
        <v>Item_Desc_23600025</v>
      </c>
      <c r="AP275" s="5" t="s">
        <v>1780</v>
      </c>
      <c r="AQ275" s="44">
        <f>_xlfn.XLOOKUP(I275,표1[아이템 타입],표1[삭제여부])</f>
        <v>1</v>
      </c>
      <c r="AR275" s="63">
        <f>_xlfn.XLOOKUP(I275,'#칼럼명세'!F:F,'#칼럼명세'!H:H)</f>
        <v>0</v>
      </c>
      <c r="AS275" s="4">
        <v>1</v>
      </c>
      <c r="AT275" s="4" t="s">
        <v>1843</v>
      </c>
      <c r="AU275" s="4" t="s">
        <v>1943</v>
      </c>
      <c r="AV275" s="4"/>
      <c r="AW275" s="63" t="str">
        <f>_xlfn.XLOOKUP(I275,표1[아이템 타입],표1[타입 이름])</f>
        <v>스킬북</v>
      </c>
      <c r="AX275" s="63" t="str">
        <f t="shared" si="57"/>
        <v>가능</v>
      </c>
      <c r="AY275" s="63" t="str">
        <f t="shared" si="58"/>
        <v>가능</v>
      </c>
      <c r="AZ275" s="63" t="str">
        <f t="shared" si="52"/>
        <v>불가</v>
      </c>
      <c r="BA275" s="63" t="str">
        <f t="shared" si="53"/>
        <v>가능</v>
      </c>
    </row>
    <row r="276" spans="2:53" x14ac:dyDescent="0.3">
      <c r="B276" s="4">
        <v>23600101</v>
      </c>
      <c r="C276" s="4" t="str">
        <f t="shared" si="56"/>
        <v>101</v>
      </c>
      <c r="D276" s="44" t="str">
        <f t="shared" si="54"/>
        <v>Item_Name_23600101</v>
      </c>
      <c r="E276" s="5" t="s">
        <v>1583</v>
      </c>
      <c r="F276" s="44" t="str">
        <f t="shared" si="55"/>
        <v>Item_Desc_23600101</v>
      </c>
      <c r="G276" s="5" t="s">
        <v>1605</v>
      </c>
      <c r="H276" s="5">
        <v>3</v>
      </c>
      <c r="I276" s="5">
        <v>36</v>
      </c>
      <c r="J276" s="5">
        <v>1</v>
      </c>
      <c r="K276" s="5">
        <v>1</v>
      </c>
      <c r="L276" s="45">
        <f>_xlfn.XLOOKUP($I276, '#칼럼명세'!$F:$F, '#칼럼명세'!$J:$J)*IF(_xlfn.XLOOKUP($I276, '#칼럼명세'!$F:$F, '#칼럼명세'!$K:$K)="X", 1, _xlfn.XLOOKUP($K276, '#무게관련'!$N:$N, '#무게관련'!$O:$O))*100</f>
        <v>1</v>
      </c>
      <c r="M276" s="46" t="s">
        <v>339</v>
      </c>
      <c r="N276" s="46" t="s">
        <v>336</v>
      </c>
      <c r="O276" s="46" t="s">
        <v>339</v>
      </c>
      <c r="P276" s="46" t="s">
        <v>339</v>
      </c>
      <c r="Q276" s="5">
        <v>0</v>
      </c>
      <c r="R276" s="5">
        <v>0</v>
      </c>
      <c r="S276" s="5">
        <v>10102001</v>
      </c>
      <c r="T276" s="5">
        <v>0</v>
      </c>
      <c r="U276" s="5">
        <v>0</v>
      </c>
      <c r="V276" s="5">
        <v>0</v>
      </c>
      <c r="W276" s="5">
        <v>0</v>
      </c>
      <c r="X276" s="66">
        <v>100</v>
      </c>
      <c r="Y276" s="66">
        <v>1000</v>
      </c>
      <c r="Z276" s="5">
        <v>1</v>
      </c>
      <c r="AA276" s="5">
        <v>10</v>
      </c>
      <c r="AB276" s="5">
        <v>1</v>
      </c>
      <c r="AC276" s="5">
        <v>0</v>
      </c>
      <c r="AD276" s="5">
        <v>0</v>
      </c>
      <c r="AE276" s="5">
        <v>21000</v>
      </c>
      <c r="AF276" s="5">
        <v>2</v>
      </c>
      <c r="AG276" s="5">
        <v>1</v>
      </c>
      <c r="AH276" s="5" t="s">
        <v>1919</v>
      </c>
      <c r="AI276" s="5" t="s">
        <v>235</v>
      </c>
      <c r="AJ276" s="5" t="s">
        <v>983</v>
      </c>
      <c r="AK276" s="45">
        <f t="shared" si="59"/>
        <v>2</v>
      </c>
      <c r="AL276" s="47">
        <f>_xlfn.XLOOKUP(I276,'#칼럼명세'!F:F,'#칼럼명세'!I:I)</f>
        <v>1101</v>
      </c>
      <c r="AM276" s="44" t="str">
        <f t="shared" si="60"/>
        <v>Item_Name_23600101</v>
      </c>
      <c r="AN276" s="5" t="s">
        <v>1583</v>
      </c>
      <c r="AO276" s="44" t="str">
        <f t="shared" si="61"/>
        <v>Item_Desc_23600101</v>
      </c>
      <c r="AP276" s="5" t="s">
        <v>1624</v>
      </c>
      <c r="AQ276" s="44">
        <f>_xlfn.XLOOKUP(I276,표1[아이템 타입],표1[삭제여부])</f>
        <v>1</v>
      </c>
      <c r="AR276" s="63">
        <f>_xlfn.XLOOKUP(I276,'#칼럼명세'!F:F,'#칼럼명세'!H:H)</f>
        <v>0</v>
      </c>
      <c r="AS276" s="4">
        <v>1</v>
      </c>
      <c r="AT276" s="4" t="s">
        <v>1844</v>
      </c>
      <c r="AU276" s="4" t="s">
        <v>1919</v>
      </c>
      <c r="AV276" s="4"/>
      <c r="AW276" s="63" t="str">
        <f>_xlfn.XLOOKUP(I276,표1[아이템 타입],표1[타입 이름])</f>
        <v>스킬북</v>
      </c>
      <c r="AX276" s="63" t="str">
        <f t="shared" si="57"/>
        <v>가능</v>
      </c>
      <c r="AY276" s="63" t="str">
        <f t="shared" si="58"/>
        <v>가능</v>
      </c>
      <c r="AZ276" s="63" t="str">
        <f t="shared" si="52"/>
        <v>불가</v>
      </c>
      <c r="BA276" s="63" t="str">
        <f t="shared" si="53"/>
        <v>가능</v>
      </c>
    </row>
    <row r="277" spans="2:53" x14ac:dyDescent="0.3">
      <c r="B277" s="4">
        <v>23600102</v>
      </c>
      <c r="C277" s="4" t="str">
        <f t="shared" si="56"/>
        <v>102</v>
      </c>
      <c r="D277" s="44" t="str">
        <f t="shared" si="54"/>
        <v>Item_Name_23600102</v>
      </c>
      <c r="E277" s="5" t="s">
        <v>1584</v>
      </c>
      <c r="F277" s="44" t="str">
        <f t="shared" si="55"/>
        <v>Item_Desc_23600102</v>
      </c>
      <c r="G277" s="5" t="s">
        <v>1605</v>
      </c>
      <c r="H277" s="5">
        <v>3</v>
      </c>
      <c r="I277" s="5">
        <v>36</v>
      </c>
      <c r="J277" s="5">
        <v>1</v>
      </c>
      <c r="K277" s="5">
        <v>1</v>
      </c>
      <c r="L277" s="45">
        <f>_xlfn.XLOOKUP($I277, '#칼럼명세'!$F:$F, '#칼럼명세'!$J:$J)*IF(_xlfn.XLOOKUP($I277, '#칼럼명세'!$F:$F, '#칼럼명세'!$K:$K)="X", 1, _xlfn.XLOOKUP($K277, '#무게관련'!$N:$N, '#무게관련'!$O:$O))*100</f>
        <v>1</v>
      </c>
      <c r="M277" s="46" t="s">
        <v>339</v>
      </c>
      <c r="N277" s="46" t="s">
        <v>336</v>
      </c>
      <c r="O277" s="46" t="s">
        <v>339</v>
      </c>
      <c r="P277" s="46" t="s">
        <v>339</v>
      </c>
      <c r="Q277" s="5">
        <v>0</v>
      </c>
      <c r="R277" s="5">
        <v>0</v>
      </c>
      <c r="S277" s="5">
        <v>10102001</v>
      </c>
      <c r="T277" s="5">
        <v>0</v>
      </c>
      <c r="U277" s="5">
        <v>0</v>
      </c>
      <c r="V277" s="5">
        <v>0</v>
      </c>
      <c r="W277" s="5">
        <v>0</v>
      </c>
      <c r="X277" s="66">
        <v>100</v>
      </c>
      <c r="Y277" s="66">
        <v>1000</v>
      </c>
      <c r="Z277" s="5">
        <v>1</v>
      </c>
      <c r="AA277" s="5">
        <v>10</v>
      </c>
      <c r="AB277" s="5">
        <v>1</v>
      </c>
      <c r="AC277" s="5">
        <v>0</v>
      </c>
      <c r="AD277" s="5">
        <v>0</v>
      </c>
      <c r="AE277" s="5">
        <v>21000</v>
      </c>
      <c r="AF277" s="5">
        <v>2</v>
      </c>
      <c r="AG277" s="5">
        <v>1</v>
      </c>
      <c r="AH277" s="5" t="s">
        <v>1924</v>
      </c>
      <c r="AI277" s="5" t="s">
        <v>235</v>
      </c>
      <c r="AJ277" s="5" t="s">
        <v>983</v>
      </c>
      <c r="AK277" s="45">
        <f t="shared" si="59"/>
        <v>2</v>
      </c>
      <c r="AL277" s="47">
        <f>_xlfn.XLOOKUP(I277,'#칼럼명세'!F:F,'#칼럼명세'!I:I)</f>
        <v>1101</v>
      </c>
      <c r="AM277" s="44" t="str">
        <f t="shared" si="60"/>
        <v>Item_Name_23600102</v>
      </c>
      <c r="AN277" s="5" t="s">
        <v>1584</v>
      </c>
      <c r="AO277" s="44" t="str">
        <f t="shared" si="61"/>
        <v>Item_Desc_23600102</v>
      </c>
      <c r="AP277" s="5" t="s">
        <v>1626</v>
      </c>
      <c r="AQ277" s="44">
        <f>_xlfn.XLOOKUP(I277,표1[아이템 타입],표1[삭제여부])</f>
        <v>1</v>
      </c>
      <c r="AR277" s="63">
        <f>_xlfn.XLOOKUP(I277,'#칼럼명세'!F:F,'#칼럼명세'!H:H)</f>
        <v>0</v>
      </c>
      <c r="AS277" s="4">
        <v>1</v>
      </c>
      <c r="AT277" s="4" t="s">
        <v>1845</v>
      </c>
      <c r="AU277" s="4" t="s">
        <v>1922</v>
      </c>
      <c r="AV277" s="4"/>
      <c r="AW277" s="63" t="str">
        <f>_xlfn.XLOOKUP(I277,표1[아이템 타입],표1[타입 이름])</f>
        <v>스킬북</v>
      </c>
      <c r="AX277" s="63" t="str">
        <f t="shared" si="57"/>
        <v>가능</v>
      </c>
      <c r="AY277" s="63" t="str">
        <f t="shared" si="58"/>
        <v>가능</v>
      </c>
      <c r="AZ277" s="63" t="str">
        <f t="shared" si="52"/>
        <v>불가</v>
      </c>
      <c r="BA277" s="63" t="str">
        <f t="shared" si="53"/>
        <v>가능</v>
      </c>
    </row>
    <row r="278" spans="2:53" x14ac:dyDescent="0.3">
      <c r="B278" s="4">
        <v>23600103</v>
      </c>
      <c r="C278" s="4" t="str">
        <f t="shared" si="56"/>
        <v>103</v>
      </c>
      <c r="D278" s="44" t="str">
        <f t="shared" si="54"/>
        <v>Item_Name_23600103</v>
      </c>
      <c r="E278" s="5" t="s">
        <v>1587</v>
      </c>
      <c r="F278" s="44" t="str">
        <f t="shared" si="55"/>
        <v>Item_Desc_23600103</v>
      </c>
      <c r="G278" s="5" t="s">
        <v>1605</v>
      </c>
      <c r="H278" s="5">
        <v>3</v>
      </c>
      <c r="I278" s="5">
        <v>36</v>
      </c>
      <c r="J278" s="5">
        <v>1</v>
      </c>
      <c r="K278" s="5">
        <v>2</v>
      </c>
      <c r="L278" s="45">
        <f>_xlfn.XLOOKUP($I278, '#칼럼명세'!$F:$F, '#칼럼명세'!$J:$J)*IF(_xlfn.XLOOKUP($I278, '#칼럼명세'!$F:$F, '#칼럼명세'!$K:$K)="X", 1, _xlfn.XLOOKUP($K278, '#무게관련'!$N:$N, '#무게관련'!$O:$O))*100</f>
        <v>1</v>
      </c>
      <c r="M278" s="46" t="s">
        <v>339</v>
      </c>
      <c r="N278" s="46" t="s">
        <v>336</v>
      </c>
      <c r="O278" s="46" t="s">
        <v>339</v>
      </c>
      <c r="P278" s="46" t="s">
        <v>339</v>
      </c>
      <c r="Q278" s="5">
        <v>0</v>
      </c>
      <c r="R278" s="5">
        <v>0</v>
      </c>
      <c r="S278" s="5">
        <v>10102001</v>
      </c>
      <c r="T278" s="5">
        <v>0</v>
      </c>
      <c r="U278" s="5">
        <v>0</v>
      </c>
      <c r="V278" s="5">
        <v>0</v>
      </c>
      <c r="W278" s="5">
        <v>0</v>
      </c>
      <c r="X278" s="66">
        <v>100</v>
      </c>
      <c r="Y278" s="66">
        <v>1000</v>
      </c>
      <c r="Z278" s="5">
        <v>1</v>
      </c>
      <c r="AA278" s="5">
        <v>10</v>
      </c>
      <c r="AB278" s="5">
        <v>1</v>
      </c>
      <c r="AC278" s="5">
        <v>0</v>
      </c>
      <c r="AD278" s="5">
        <v>0</v>
      </c>
      <c r="AE278" s="5">
        <v>21000</v>
      </c>
      <c r="AF278" s="5">
        <v>2</v>
      </c>
      <c r="AG278" s="5">
        <v>0</v>
      </c>
      <c r="AH278" s="5" t="s">
        <v>1921</v>
      </c>
      <c r="AI278" s="5" t="s">
        <v>235</v>
      </c>
      <c r="AJ278" s="5" t="s">
        <v>983</v>
      </c>
      <c r="AK278" s="45">
        <f t="shared" si="59"/>
        <v>2</v>
      </c>
      <c r="AL278" s="47">
        <f>_xlfn.XLOOKUP(I278,'#칼럼명세'!F:F,'#칼럼명세'!I:I)</f>
        <v>1101</v>
      </c>
      <c r="AM278" s="44" t="str">
        <f t="shared" si="60"/>
        <v>Item_Name_23600103</v>
      </c>
      <c r="AN278" s="5" t="s">
        <v>1587</v>
      </c>
      <c r="AO278" s="44" t="str">
        <f t="shared" si="61"/>
        <v>Item_Desc_23600103</v>
      </c>
      <c r="AP278" s="5" t="s">
        <v>1630</v>
      </c>
      <c r="AQ278" s="44">
        <f>_xlfn.XLOOKUP(I278,표1[아이템 타입],표1[삭제여부])</f>
        <v>1</v>
      </c>
      <c r="AR278" s="63">
        <f>_xlfn.XLOOKUP(I278,'#칼럼명세'!F:F,'#칼럼명세'!H:H)</f>
        <v>0</v>
      </c>
      <c r="AS278" s="4">
        <v>1</v>
      </c>
      <c r="AT278" s="4" t="s">
        <v>1846</v>
      </c>
      <c r="AU278" s="4" t="s">
        <v>1921</v>
      </c>
      <c r="AV278" s="4"/>
      <c r="AW278" s="63" t="str">
        <f>_xlfn.XLOOKUP(I278,표1[아이템 타입],표1[타입 이름])</f>
        <v>스킬북</v>
      </c>
      <c r="AX278" s="63" t="str">
        <f t="shared" si="57"/>
        <v>가능</v>
      </c>
      <c r="AY278" s="63" t="str">
        <f t="shared" si="58"/>
        <v>가능</v>
      </c>
      <c r="AZ278" s="63" t="str">
        <f t="shared" si="52"/>
        <v>불가</v>
      </c>
      <c r="BA278" s="63" t="str">
        <f t="shared" si="53"/>
        <v>가능</v>
      </c>
    </row>
    <row r="279" spans="2:53" x14ac:dyDescent="0.3">
      <c r="B279" s="4">
        <v>23600104</v>
      </c>
      <c r="C279" s="4" t="str">
        <f t="shared" si="56"/>
        <v>104</v>
      </c>
      <c r="D279" s="44" t="str">
        <f t="shared" si="54"/>
        <v>Item_Name_23600104</v>
      </c>
      <c r="E279" s="5" t="s">
        <v>763</v>
      </c>
      <c r="F279" s="44" t="str">
        <f t="shared" si="55"/>
        <v>Item_Desc_23600104</v>
      </c>
      <c r="G279" s="5" t="s">
        <v>1605</v>
      </c>
      <c r="H279" s="5">
        <v>3</v>
      </c>
      <c r="I279" s="5">
        <v>36</v>
      </c>
      <c r="J279" s="5">
        <v>1</v>
      </c>
      <c r="K279" s="5">
        <v>2</v>
      </c>
      <c r="L279" s="45">
        <f>_xlfn.XLOOKUP($I279, '#칼럼명세'!$F:$F, '#칼럼명세'!$J:$J)*IF(_xlfn.XLOOKUP($I279, '#칼럼명세'!$F:$F, '#칼럼명세'!$K:$K)="X", 1, _xlfn.XLOOKUP($K279, '#무게관련'!$N:$N, '#무게관련'!$O:$O))*100</f>
        <v>1</v>
      </c>
      <c r="M279" s="46" t="s">
        <v>339</v>
      </c>
      <c r="N279" s="46" t="s">
        <v>336</v>
      </c>
      <c r="O279" s="46" t="s">
        <v>339</v>
      </c>
      <c r="P279" s="46" t="s">
        <v>339</v>
      </c>
      <c r="Q279" s="5">
        <v>0</v>
      </c>
      <c r="R279" s="5">
        <v>0</v>
      </c>
      <c r="S279" s="5">
        <v>10102001</v>
      </c>
      <c r="T279" s="5">
        <v>0</v>
      </c>
      <c r="U279" s="5">
        <v>0</v>
      </c>
      <c r="V279" s="5">
        <v>0</v>
      </c>
      <c r="W279" s="5">
        <v>0</v>
      </c>
      <c r="X279" s="66">
        <v>100</v>
      </c>
      <c r="Y279" s="66">
        <v>1000</v>
      </c>
      <c r="Z279" s="5">
        <v>1</v>
      </c>
      <c r="AA279" s="5">
        <v>10</v>
      </c>
      <c r="AB279" s="5">
        <v>1</v>
      </c>
      <c r="AC279" s="5">
        <v>0</v>
      </c>
      <c r="AD279" s="5">
        <v>0</v>
      </c>
      <c r="AE279" s="5">
        <v>21000</v>
      </c>
      <c r="AF279" s="5">
        <v>2</v>
      </c>
      <c r="AG279" s="5">
        <v>0</v>
      </c>
      <c r="AH279" s="5" t="s">
        <v>1923</v>
      </c>
      <c r="AI279" s="5" t="s">
        <v>235</v>
      </c>
      <c r="AJ279" s="5" t="s">
        <v>983</v>
      </c>
      <c r="AK279" s="45">
        <f t="shared" si="59"/>
        <v>2</v>
      </c>
      <c r="AL279" s="47">
        <f>_xlfn.XLOOKUP(I279,'#칼럼명세'!F:F,'#칼럼명세'!I:I)</f>
        <v>1101</v>
      </c>
      <c r="AM279" s="44" t="str">
        <f t="shared" si="60"/>
        <v>Item_Name_23600104</v>
      </c>
      <c r="AN279" s="5" t="s">
        <v>763</v>
      </c>
      <c r="AO279" s="44" t="str">
        <f t="shared" si="61"/>
        <v>Item_Desc_23600104</v>
      </c>
      <c r="AP279" s="5" t="s">
        <v>1635</v>
      </c>
      <c r="AQ279" s="44">
        <f>_xlfn.XLOOKUP(I279,표1[아이템 타입],표1[삭제여부])</f>
        <v>1</v>
      </c>
      <c r="AR279" s="63">
        <f>_xlfn.XLOOKUP(I279,'#칼럼명세'!F:F,'#칼럼명세'!H:H)</f>
        <v>0</v>
      </c>
      <c r="AS279" s="4">
        <v>1</v>
      </c>
      <c r="AT279" s="4" t="s">
        <v>1847</v>
      </c>
      <c r="AU279" s="4" t="s">
        <v>1923</v>
      </c>
      <c r="AV279" s="4"/>
      <c r="AW279" s="63" t="str">
        <f>_xlfn.XLOOKUP(I279,표1[아이템 타입],표1[타입 이름])</f>
        <v>스킬북</v>
      </c>
      <c r="AX279" s="63" t="str">
        <f t="shared" si="57"/>
        <v>가능</v>
      </c>
      <c r="AY279" s="63" t="str">
        <f t="shared" si="58"/>
        <v>가능</v>
      </c>
      <c r="AZ279" s="63" t="str">
        <f t="shared" si="52"/>
        <v>불가</v>
      </c>
      <c r="BA279" s="63" t="str">
        <f t="shared" si="53"/>
        <v>가능</v>
      </c>
    </row>
    <row r="280" spans="2:53" x14ac:dyDescent="0.3">
      <c r="B280" s="4">
        <v>23600105</v>
      </c>
      <c r="C280" s="4" t="str">
        <f t="shared" si="56"/>
        <v>105</v>
      </c>
      <c r="D280" s="44" t="str">
        <f t="shared" si="54"/>
        <v>Item_Name_23600105</v>
      </c>
      <c r="E280" s="5" t="s">
        <v>1586</v>
      </c>
      <c r="F280" s="44" t="str">
        <f t="shared" si="55"/>
        <v>Item_Desc_23600105</v>
      </c>
      <c r="G280" s="5" t="s">
        <v>1605</v>
      </c>
      <c r="H280" s="5">
        <v>3</v>
      </c>
      <c r="I280" s="5">
        <v>36</v>
      </c>
      <c r="J280" s="5">
        <v>1</v>
      </c>
      <c r="K280" s="5">
        <v>2</v>
      </c>
      <c r="L280" s="45">
        <f>_xlfn.XLOOKUP($I280, '#칼럼명세'!$F:$F, '#칼럼명세'!$J:$J)*IF(_xlfn.XLOOKUP($I280, '#칼럼명세'!$F:$F, '#칼럼명세'!$K:$K)="X", 1, _xlfn.XLOOKUP($K280, '#무게관련'!$N:$N, '#무게관련'!$O:$O))*100</f>
        <v>1</v>
      </c>
      <c r="M280" s="46" t="s">
        <v>339</v>
      </c>
      <c r="N280" s="46" t="s">
        <v>336</v>
      </c>
      <c r="O280" s="46" t="s">
        <v>339</v>
      </c>
      <c r="P280" s="46" t="s">
        <v>339</v>
      </c>
      <c r="Q280" s="5">
        <v>0</v>
      </c>
      <c r="R280" s="5">
        <v>0</v>
      </c>
      <c r="S280" s="5">
        <v>10102001</v>
      </c>
      <c r="T280" s="5">
        <v>0</v>
      </c>
      <c r="U280" s="5">
        <v>0</v>
      </c>
      <c r="V280" s="5">
        <v>0</v>
      </c>
      <c r="W280" s="5">
        <v>0</v>
      </c>
      <c r="X280" s="66">
        <v>100</v>
      </c>
      <c r="Y280" s="66">
        <v>1000</v>
      </c>
      <c r="Z280" s="5">
        <v>1</v>
      </c>
      <c r="AA280" s="5">
        <v>10</v>
      </c>
      <c r="AB280" s="5">
        <v>1</v>
      </c>
      <c r="AC280" s="5">
        <v>0</v>
      </c>
      <c r="AD280" s="5">
        <v>0</v>
      </c>
      <c r="AE280" s="5">
        <v>21000</v>
      </c>
      <c r="AF280" s="5">
        <v>2</v>
      </c>
      <c r="AG280" s="5">
        <v>1</v>
      </c>
      <c r="AH280" s="5" t="s">
        <v>1962</v>
      </c>
      <c r="AI280" s="5" t="s">
        <v>235</v>
      </c>
      <c r="AJ280" s="5" t="s">
        <v>983</v>
      </c>
      <c r="AK280" s="45">
        <f t="shared" si="59"/>
        <v>2</v>
      </c>
      <c r="AL280" s="47">
        <f>_xlfn.XLOOKUP(I280,'#칼럼명세'!F:F,'#칼럼명세'!I:I)</f>
        <v>1101</v>
      </c>
      <c r="AM280" s="44" t="str">
        <f t="shared" si="60"/>
        <v>Item_Name_23600105</v>
      </c>
      <c r="AN280" s="5" t="s">
        <v>1586</v>
      </c>
      <c r="AO280" s="44" t="str">
        <f t="shared" si="61"/>
        <v>Item_Desc_23600105</v>
      </c>
      <c r="AP280" s="5" t="s">
        <v>1629</v>
      </c>
      <c r="AQ280" s="44">
        <f>_xlfn.XLOOKUP(I280,표1[아이템 타입],표1[삭제여부])</f>
        <v>1</v>
      </c>
      <c r="AR280" s="63">
        <f>_xlfn.XLOOKUP(I280,'#칼럼명세'!F:F,'#칼럼명세'!H:H)</f>
        <v>0</v>
      </c>
      <c r="AS280" s="4">
        <v>1</v>
      </c>
      <c r="AT280" s="4" t="s">
        <v>1848</v>
      </c>
      <c r="AU280" s="4" t="s">
        <v>1928</v>
      </c>
      <c r="AV280" s="4"/>
      <c r="AW280" s="63" t="str">
        <f>_xlfn.XLOOKUP(I280,표1[아이템 타입],표1[타입 이름])</f>
        <v>스킬북</v>
      </c>
      <c r="AX280" s="63" t="str">
        <f t="shared" si="57"/>
        <v>가능</v>
      </c>
      <c r="AY280" s="63" t="str">
        <f t="shared" si="58"/>
        <v>가능</v>
      </c>
      <c r="AZ280" s="63" t="str">
        <f t="shared" si="52"/>
        <v>불가</v>
      </c>
      <c r="BA280" s="63" t="str">
        <f t="shared" si="53"/>
        <v>가능</v>
      </c>
    </row>
    <row r="281" spans="2:53" x14ac:dyDescent="0.3">
      <c r="B281" s="4">
        <v>23600106</v>
      </c>
      <c r="C281" s="4" t="str">
        <f t="shared" si="56"/>
        <v>106</v>
      </c>
      <c r="D281" s="44" t="str">
        <f t="shared" si="54"/>
        <v>Item_Name_23600106</v>
      </c>
      <c r="E281" s="5" t="s">
        <v>358</v>
      </c>
      <c r="F281" s="44" t="str">
        <f t="shared" si="55"/>
        <v>Item_Desc_23600106</v>
      </c>
      <c r="G281" s="5" t="s">
        <v>1605</v>
      </c>
      <c r="H281" s="5">
        <v>3</v>
      </c>
      <c r="I281" s="5">
        <v>36</v>
      </c>
      <c r="J281" s="5">
        <v>1</v>
      </c>
      <c r="K281" s="5">
        <v>3</v>
      </c>
      <c r="L281" s="45">
        <f>_xlfn.XLOOKUP($I281, '#칼럼명세'!$F:$F, '#칼럼명세'!$J:$J)*IF(_xlfn.XLOOKUP($I281, '#칼럼명세'!$F:$F, '#칼럼명세'!$K:$K)="X", 1, _xlfn.XLOOKUP($K281, '#무게관련'!$N:$N, '#무게관련'!$O:$O))*100</f>
        <v>1</v>
      </c>
      <c r="M281" s="46" t="s">
        <v>339</v>
      </c>
      <c r="N281" s="46" t="s">
        <v>336</v>
      </c>
      <c r="O281" s="46" t="s">
        <v>339</v>
      </c>
      <c r="P281" s="46" t="s">
        <v>339</v>
      </c>
      <c r="Q281" s="5">
        <v>0</v>
      </c>
      <c r="R281" s="5">
        <v>0</v>
      </c>
      <c r="S281" s="5">
        <v>10102001</v>
      </c>
      <c r="T281" s="5">
        <v>0</v>
      </c>
      <c r="U281" s="5">
        <v>0</v>
      </c>
      <c r="V281" s="5">
        <v>0</v>
      </c>
      <c r="W281" s="5">
        <v>0</v>
      </c>
      <c r="X281" s="66">
        <v>100</v>
      </c>
      <c r="Y281" s="66">
        <v>1000</v>
      </c>
      <c r="Z281" s="5">
        <v>1</v>
      </c>
      <c r="AA281" s="5">
        <v>10</v>
      </c>
      <c r="AB281" s="5">
        <v>1</v>
      </c>
      <c r="AC281" s="5">
        <v>0</v>
      </c>
      <c r="AD281" s="5">
        <v>0</v>
      </c>
      <c r="AE281" s="5">
        <v>21000</v>
      </c>
      <c r="AF281" s="5">
        <v>2</v>
      </c>
      <c r="AG281" s="5">
        <v>1</v>
      </c>
      <c r="AH281" s="5" t="s">
        <v>1959</v>
      </c>
      <c r="AI281" s="5" t="s">
        <v>235</v>
      </c>
      <c r="AJ281" s="5" t="s">
        <v>983</v>
      </c>
      <c r="AK281" s="45">
        <f t="shared" si="59"/>
        <v>2</v>
      </c>
      <c r="AL281" s="47">
        <f>_xlfn.XLOOKUP(I281,'#칼럼명세'!F:F,'#칼럼명세'!I:I)</f>
        <v>1101</v>
      </c>
      <c r="AM281" s="44" t="str">
        <f t="shared" si="60"/>
        <v>Item_Name_23600106</v>
      </c>
      <c r="AN281" s="5" t="s">
        <v>358</v>
      </c>
      <c r="AO281" s="44" t="str">
        <f t="shared" si="61"/>
        <v>Item_Desc_23600106</v>
      </c>
      <c r="AP281" s="5" t="s">
        <v>1625</v>
      </c>
      <c r="AQ281" s="44">
        <f>_xlfn.XLOOKUP(I281,표1[아이템 타입],표1[삭제여부])</f>
        <v>1</v>
      </c>
      <c r="AR281" s="63">
        <f>_xlfn.XLOOKUP(I281,'#칼럼명세'!F:F,'#칼럼명세'!H:H)</f>
        <v>0</v>
      </c>
      <c r="AS281" s="4">
        <v>1</v>
      </c>
      <c r="AT281" s="4" t="s">
        <v>1849</v>
      </c>
      <c r="AU281" s="4" t="s">
        <v>1944</v>
      </c>
      <c r="AV281" s="4"/>
      <c r="AW281" s="63" t="str">
        <f>_xlfn.XLOOKUP(I281,표1[아이템 타입],표1[타입 이름])</f>
        <v>스킬북</v>
      </c>
      <c r="AX281" s="63" t="str">
        <f t="shared" si="57"/>
        <v>가능</v>
      </c>
      <c r="AY281" s="63" t="str">
        <f t="shared" si="58"/>
        <v>가능</v>
      </c>
      <c r="AZ281" s="63" t="str">
        <f t="shared" si="52"/>
        <v>불가</v>
      </c>
      <c r="BA281" s="63" t="str">
        <f t="shared" si="53"/>
        <v>가능</v>
      </c>
    </row>
    <row r="282" spans="2:53" x14ac:dyDescent="0.3">
      <c r="B282" s="4">
        <v>23600107</v>
      </c>
      <c r="C282" s="4" t="str">
        <f t="shared" si="56"/>
        <v>107</v>
      </c>
      <c r="D282" s="44" t="str">
        <f t="shared" si="54"/>
        <v>Item_Name_23600107</v>
      </c>
      <c r="E282" s="5" t="s">
        <v>1588</v>
      </c>
      <c r="F282" s="44" t="str">
        <f t="shared" si="55"/>
        <v>Item_Desc_23600107</v>
      </c>
      <c r="G282" s="5" t="s">
        <v>1605</v>
      </c>
      <c r="H282" s="5">
        <v>3</v>
      </c>
      <c r="I282" s="5">
        <v>36</v>
      </c>
      <c r="J282" s="5">
        <v>1</v>
      </c>
      <c r="K282" s="5">
        <v>3</v>
      </c>
      <c r="L282" s="45">
        <f>_xlfn.XLOOKUP($I282, '#칼럼명세'!$F:$F, '#칼럼명세'!$J:$J)*IF(_xlfn.XLOOKUP($I282, '#칼럼명세'!$F:$F, '#칼럼명세'!$K:$K)="X", 1, _xlfn.XLOOKUP($K282, '#무게관련'!$N:$N, '#무게관련'!$O:$O))*100</f>
        <v>1</v>
      </c>
      <c r="M282" s="46" t="s">
        <v>339</v>
      </c>
      <c r="N282" s="46" t="s">
        <v>336</v>
      </c>
      <c r="O282" s="46" t="s">
        <v>339</v>
      </c>
      <c r="P282" s="46" t="s">
        <v>339</v>
      </c>
      <c r="Q282" s="5">
        <v>0</v>
      </c>
      <c r="R282" s="5">
        <v>0</v>
      </c>
      <c r="S282" s="5">
        <v>10102001</v>
      </c>
      <c r="T282" s="5">
        <v>0</v>
      </c>
      <c r="U282" s="5">
        <v>0</v>
      </c>
      <c r="V282" s="5">
        <v>0</v>
      </c>
      <c r="W282" s="5">
        <v>0</v>
      </c>
      <c r="X282" s="66">
        <v>100</v>
      </c>
      <c r="Y282" s="66">
        <v>1000</v>
      </c>
      <c r="Z282" s="5">
        <v>1</v>
      </c>
      <c r="AA282" s="5">
        <v>10</v>
      </c>
      <c r="AB282" s="5">
        <v>1</v>
      </c>
      <c r="AC282" s="5">
        <v>0</v>
      </c>
      <c r="AD282" s="5">
        <v>0</v>
      </c>
      <c r="AE282" s="5">
        <v>21000</v>
      </c>
      <c r="AF282" s="5">
        <v>2</v>
      </c>
      <c r="AG282" s="5">
        <v>1</v>
      </c>
      <c r="AH282" s="5" t="s">
        <v>1963</v>
      </c>
      <c r="AI282" s="5" t="s">
        <v>235</v>
      </c>
      <c r="AJ282" s="5" t="s">
        <v>983</v>
      </c>
      <c r="AK282" s="45">
        <f t="shared" si="59"/>
        <v>2</v>
      </c>
      <c r="AL282" s="47">
        <f>_xlfn.XLOOKUP(I282,'#칼럼명세'!F:F,'#칼럼명세'!I:I)</f>
        <v>1101</v>
      </c>
      <c r="AM282" s="44" t="str">
        <f t="shared" si="60"/>
        <v>Item_Name_23600107</v>
      </c>
      <c r="AN282" s="5" t="s">
        <v>1588</v>
      </c>
      <c r="AO282" s="44" t="str">
        <f t="shared" si="61"/>
        <v>Item_Desc_23600107</v>
      </c>
      <c r="AP282" s="5" t="s">
        <v>1631</v>
      </c>
      <c r="AQ282" s="44">
        <f>_xlfn.XLOOKUP(I282,표1[아이템 타입],표1[삭제여부])</f>
        <v>1</v>
      </c>
      <c r="AR282" s="63">
        <f>_xlfn.XLOOKUP(I282,'#칼럼명세'!F:F,'#칼럼명세'!H:H)</f>
        <v>0</v>
      </c>
      <c r="AS282" s="4">
        <v>1</v>
      </c>
      <c r="AT282" s="4" t="s">
        <v>1850</v>
      </c>
      <c r="AU282" s="4" t="s">
        <v>1927</v>
      </c>
      <c r="AV282" s="4"/>
      <c r="AW282" s="63" t="str">
        <f>_xlfn.XLOOKUP(I282,표1[아이템 타입],표1[타입 이름])</f>
        <v>스킬북</v>
      </c>
      <c r="AX282" s="63" t="str">
        <f t="shared" si="57"/>
        <v>가능</v>
      </c>
      <c r="AY282" s="63" t="str">
        <f t="shared" si="58"/>
        <v>가능</v>
      </c>
      <c r="AZ282" s="63" t="str">
        <f t="shared" si="52"/>
        <v>불가</v>
      </c>
      <c r="BA282" s="63" t="str">
        <f t="shared" si="53"/>
        <v>가능</v>
      </c>
    </row>
    <row r="283" spans="2:53" x14ac:dyDescent="0.3">
      <c r="B283" s="4">
        <v>23600108</v>
      </c>
      <c r="C283" s="4" t="str">
        <f t="shared" si="56"/>
        <v>108</v>
      </c>
      <c r="D283" s="44" t="str">
        <f t="shared" si="54"/>
        <v>Item_Name_23600108</v>
      </c>
      <c r="E283" s="5" t="s">
        <v>762</v>
      </c>
      <c r="F283" s="44" t="str">
        <f t="shared" si="55"/>
        <v>Item_Desc_23600108</v>
      </c>
      <c r="G283" s="5" t="s">
        <v>1605</v>
      </c>
      <c r="H283" s="5">
        <v>3</v>
      </c>
      <c r="I283" s="5">
        <v>36</v>
      </c>
      <c r="J283" s="5">
        <v>1</v>
      </c>
      <c r="K283" s="5">
        <v>3</v>
      </c>
      <c r="L283" s="45">
        <f>_xlfn.XLOOKUP($I283, '#칼럼명세'!$F:$F, '#칼럼명세'!$J:$J)*IF(_xlfn.XLOOKUP($I283, '#칼럼명세'!$F:$F, '#칼럼명세'!$K:$K)="X", 1, _xlfn.XLOOKUP($K283, '#무게관련'!$N:$N, '#무게관련'!$O:$O))*100</f>
        <v>1</v>
      </c>
      <c r="M283" s="46" t="s">
        <v>339</v>
      </c>
      <c r="N283" s="46" t="s">
        <v>336</v>
      </c>
      <c r="O283" s="46" t="s">
        <v>339</v>
      </c>
      <c r="P283" s="46" t="s">
        <v>339</v>
      </c>
      <c r="Q283" s="5">
        <v>0</v>
      </c>
      <c r="R283" s="5">
        <v>0</v>
      </c>
      <c r="S283" s="5">
        <v>10102001</v>
      </c>
      <c r="T283" s="5">
        <v>0</v>
      </c>
      <c r="U283" s="5">
        <v>0</v>
      </c>
      <c r="V283" s="5">
        <v>0</v>
      </c>
      <c r="W283" s="5">
        <v>0</v>
      </c>
      <c r="X283" s="66">
        <v>100</v>
      </c>
      <c r="Y283" s="66">
        <v>1000</v>
      </c>
      <c r="Z283" s="5">
        <v>1</v>
      </c>
      <c r="AA283" s="5">
        <v>10</v>
      </c>
      <c r="AB283" s="5">
        <v>1</v>
      </c>
      <c r="AC283" s="5">
        <v>0</v>
      </c>
      <c r="AD283" s="5">
        <v>0</v>
      </c>
      <c r="AE283" s="5">
        <v>21000</v>
      </c>
      <c r="AF283" s="5">
        <v>2</v>
      </c>
      <c r="AG283" s="5">
        <v>1</v>
      </c>
      <c r="AH283" s="5" t="s">
        <v>1926</v>
      </c>
      <c r="AI283" s="5" t="s">
        <v>235</v>
      </c>
      <c r="AJ283" s="5" t="s">
        <v>983</v>
      </c>
      <c r="AK283" s="45">
        <f t="shared" si="59"/>
        <v>2</v>
      </c>
      <c r="AL283" s="47">
        <f>_xlfn.XLOOKUP(I283,'#칼럼명세'!F:F,'#칼럼명세'!I:I)</f>
        <v>1101</v>
      </c>
      <c r="AM283" s="44" t="str">
        <f t="shared" si="60"/>
        <v>Item_Name_23600108</v>
      </c>
      <c r="AN283" s="5" t="s">
        <v>762</v>
      </c>
      <c r="AO283" s="44" t="str">
        <f t="shared" si="61"/>
        <v>Item_Desc_23600108</v>
      </c>
      <c r="AP283" s="5" t="s">
        <v>1634</v>
      </c>
      <c r="AQ283" s="44">
        <f>_xlfn.XLOOKUP(I283,표1[아이템 타입],표1[삭제여부])</f>
        <v>1</v>
      </c>
      <c r="AR283" s="63">
        <f>_xlfn.XLOOKUP(I283,'#칼럼명세'!F:F,'#칼럼명세'!H:H)</f>
        <v>0</v>
      </c>
      <c r="AS283" s="4">
        <v>1</v>
      </c>
      <c r="AT283" s="4" t="s">
        <v>1851</v>
      </c>
      <c r="AU283" s="4" t="s">
        <v>1926</v>
      </c>
      <c r="AV283" s="4"/>
      <c r="AW283" s="63" t="str">
        <f>_xlfn.XLOOKUP(I283,표1[아이템 타입],표1[타입 이름])</f>
        <v>스킬북</v>
      </c>
      <c r="AX283" s="63" t="str">
        <f t="shared" si="57"/>
        <v>가능</v>
      </c>
      <c r="AY283" s="63" t="str">
        <f t="shared" si="58"/>
        <v>가능</v>
      </c>
      <c r="AZ283" s="63" t="str">
        <f t="shared" si="52"/>
        <v>불가</v>
      </c>
      <c r="BA283" s="63" t="str">
        <f t="shared" si="53"/>
        <v>가능</v>
      </c>
    </row>
    <row r="284" spans="2:53" x14ac:dyDescent="0.3">
      <c r="B284" s="4">
        <v>23600109</v>
      </c>
      <c r="C284" s="4" t="str">
        <f t="shared" si="56"/>
        <v>109</v>
      </c>
      <c r="D284" s="44" t="str">
        <f t="shared" si="54"/>
        <v>Item_Name_23600109</v>
      </c>
      <c r="E284" s="5" t="s">
        <v>359</v>
      </c>
      <c r="F284" s="44" t="str">
        <f t="shared" si="55"/>
        <v>Item_Desc_23600109</v>
      </c>
      <c r="G284" s="5" t="s">
        <v>1605</v>
      </c>
      <c r="H284" s="5">
        <v>3</v>
      </c>
      <c r="I284" s="5">
        <v>36</v>
      </c>
      <c r="J284" s="5">
        <v>2</v>
      </c>
      <c r="K284" s="5">
        <v>4</v>
      </c>
      <c r="L284" s="45">
        <f>_xlfn.XLOOKUP($I284, '#칼럼명세'!$F:$F, '#칼럼명세'!$J:$J)*IF(_xlfn.XLOOKUP($I284, '#칼럼명세'!$F:$F, '#칼럼명세'!$K:$K)="X", 1, _xlfn.XLOOKUP($K284, '#무게관련'!$N:$N, '#무게관련'!$O:$O))*100</f>
        <v>1</v>
      </c>
      <c r="M284" s="46" t="s">
        <v>339</v>
      </c>
      <c r="N284" s="46" t="s">
        <v>336</v>
      </c>
      <c r="O284" s="46" t="s">
        <v>339</v>
      </c>
      <c r="P284" s="46" t="s">
        <v>339</v>
      </c>
      <c r="Q284" s="5">
        <v>0</v>
      </c>
      <c r="R284" s="5">
        <v>0</v>
      </c>
      <c r="S284" s="5">
        <v>10102001</v>
      </c>
      <c r="T284" s="5">
        <v>0</v>
      </c>
      <c r="U284" s="5">
        <v>0</v>
      </c>
      <c r="V284" s="5">
        <v>0</v>
      </c>
      <c r="W284" s="5">
        <v>0</v>
      </c>
      <c r="X284" s="66">
        <v>100</v>
      </c>
      <c r="Y284" s="66">
        <v>1000</v>
      </c>
      <c r="Z284" s="5">
        <v>1</v>
      </c>
      <c r="AA284" s="5">
        <v>10</v>
      </c>
      <c r="AB284" s="5">
        <v>1</v>
      </c>
      <c r="AC284" s="5">
        <v>0</v>
      </c>
      <c r="AD284" s="5">
        <v>0</v>
      </c>
      <c r="AE284" s="5">
        <v>21000</v>
      </c>
      <c r="AF284" s="5">
        <v>2</v>
      </c>
      <c r="AG284" s="5">
        <v>0</v>
      </c>
      <c r="AH284" s="5" t="s">
        <v>1964</v>
      </c>
      <c r="AI284" s="5" t="s">
        <v>235</v>
      </c>
      <c r="AJ284" s="5" t="s">
        <v>983</v>
      </c>
      <c r="AK284" s="45">
        <f t="shared" si="59"/>
        <v>2</v>
      </c>
      <c r="AL284" s="47">
        <f>_xlfn.XLOOKUP(I284,'#칼럼명세'!F:F,'#칼럼명세'!I:I)</f>
        <v>1101</v>
      </c>
      <c r="AM284" s="44" t="str">
        <f t="shared" si="60"/>
        <v>Item_Name_23600109</v>
      </c>
      <c r="AN284" s="5" t="s">
        <v>359</v>
      </c>
      <c r="AO284" s="44" t="str">
        <f t="shared" si="61"/>
        <v>Item_Desc_23600109</v>
      </c>
      <c r="AP284" s="5" t="s">
        <v>1636</v>
      </c>
      <c r="AQ284" s="44">
        <f>_xlfn.XLOOKUP(I284,표1[아이템 타입],표1[삭제여부])</f>
        <v>1</v>
      </c>
      <c r="AR284" s="63">
        <f>_xlfn.XLOOKUP(I284,'#칼럼명세'!F:F,'#칼럼명세'!H:H)</f>
        <v>0</v>
      </c>
      <c r="AS284" s="4">
        <v>1</v>
      </c>
      <c r="AT284" s="4" t="s">
        <v>1852</v>
      </c>
      <c r="AU284" s="4" t="s">
        <v>1945</v>
      </c>
      <c r="AV284" s="4"/>
      <c r="AW284" s="63" t="str">
        <f>_xlfn.XLOOKUP(I284,표1[아이템 타입],표1[타입 이름])</f>
        <v>스킬북</v>
      </c>
      <c r="AX284" s="63" t="str">
        <f t="shared" si="57"/>
        <v>가능</v>
      </c>
      <c r="AY284" s="63" t="str">
        <f t="shared" si="58"/>
        <v>가능</v>
      </c>
      <c r="AZ284" s="63" t="str">
        <f t="shared" si="52"/>
        <v>불가</v>
      </c>
      <c r="BA284" s="63" t="str">
        <f t="shared" si="53"/>
        <v>가능</v>
      </c>
    </row>
    <row r="285" spans="2:53" x14ac:dyDescent="0.3">
      <c r="B285" s="4">
        <v>23600110</v>
      </c>
      <c r="C285" s="4" t="str">
        <f t="shared" si="56"/>
        <v>110</v>
      </c>
      <c r="D285" s="44" t="str">
        <f t="shared" si="54"/>
        <v>Item_Name_23600110</v>
      </c>
      <c r="E285" s="5" t="s">
        <v>1585</v>
      </c>
      <c r="F285" s="44" t="str">
        <f t="shared" si="55"/>
        <v>Item_Desc_23600110</v>
      </c>
      <c r="G285" s="5" t="s">
        <v>1605</v>
      </c>
      <c r="H285" s="5">
        <v>3</v>
      </c>
      <c r="I285" s="5">
        <v>36</v>
      </c>
      <c r="J285" s="5">
        <v>2</v>
      </c>
      <c r="K285" s="5">
        <v>4</v>
      </c>
      <c r="L285" s="45">
        <f>_xlfn.XLOOKUP($I285, '#칼럼명세'!$F:$F, '#칼럼명세'!$J:$J)*IF(_xlfn.XLOOKUP($I285, '#칼럼명세'!$F:$F, '#칼럼명세'!$K:$K)="X", 1, _xlfn.XLOOKUP($K285, '#무게관련'!$N:$N, '#무게관련'!$O:$O))*100</f>
        <v>1</v>
      </c>
      <c r="M285" s="46" t="s">
        <v>339</v>
      </c>
      <c r="N285" s="46" t="s">
        <v>336</v>
      </c>
      <c r="O285" s="46" t="s">
        <v>339</v>
      </c>
      <c r="P285" s="46" t="s">
        <v>339</v>
      </c>
      <c r="Q285" s="5">
        <v>0</v>
      </c>
      <c r="R285" s="5">
        <v>0</v>
      </c>
      <c r="S285" s="5">
        <v>10102001</v>
      </c>
      <c r="T285" s="5">
        <v>0</v>
      </c>
      <c r="U285" s="5">
        <v>0</v>
      </c>
      <c r="V285" s="5">
        <v>0</v>
      </c>
      <c r="W285" s="5">
        <v>0</v>
      </c>
      <c r="X285" s="66">
        <v>100</v>
      </c>
      <c r="Y285" s="66">
        <v>1000</v>
      </c>
      <c r="Z285" s="5">
        <v>1</v>
      </c>
      <c r="AA285" s="5">
        <v>10</v>
      </c>
      <c r="AB285" s="5">
        <v>1</v>
      </c>
      <c r="AC285" s="5">
        <v>0</v>
      </c>
      <c r="AD285" s="5">
        <v>0</v>
      </c>
      <c r="AE285" s="5">
        <v>21000</v>
      </c>
      <c r="AF285" s="5">
        <v>2</v>
      </c>
      <c r="AG285" s="5">
        <v>0</v>
      </c>
      <c r="AH285" s="5" t="s">
        <v>1961</v>
      </c>
      <c r="AI285" s="5" t="s">
        <v>235</v>
      </c>
      <c r="AJ285" s="5" t="s">
        <v>983</v>
      </c>
      <c r="AK285" s="45">
        <f t="shared" si="59"/>
        <v>2</v>
      </c>
      <c r="AL285" s="47">
        <f>_xlfn.XLOOKUP(I285,'#칼럼명세'!F:F,'#칼럼명세'!I:I)</f>
        <v>1101</v>
      </c>
      <c r="AM285" s="44" t="str">
        <f t="shared" si="60"/>
        <v>Item_Name_23600110</v>
      </c>
      <c r="AN285" s="5" t="s">
        <v>1585</v>
      </c>
      <c r="AO285" s="44" t="str">
        <f t="shared" si="61"/>
        <v>Item_Desc_23600110</v>
      </c>
      <c r="AP285" s="5" t="s">
        <v>1627</v>
      </c>
      <c r="AQ285" s="44">
        <f>_xlfn.XLOOKUP(I285,표1[아이템 타입],표1[삭제여부])</f>
        <v>1</v>
      </c>
      <c r="AR285" s="63">
        <f>_xlfn.XLOOKUP(I285,'#칼럼명세'!F:F,'#칼럼명세'!H:H)</f>
        <v>0</v>
      </c>
      <c r="AS285" s="4">
        <v>1</v>
      </c>
      <c r="AT285" s="4" t="s">
        <v>1853</v>
      </c>
      <c r="AU285" s="4" t="s">
        <v>1924</v>
      </c>
      <c r="AV285" s="4"/>
      <c r="AW285" s="63" t="str">
        <f>_xlfn.XLOOKUP(I285,표1[아이템 타입],표1[타입 이름])</f>
        <v>스킬북</v>
      </c>
      <c r="AX285" s="63" t="str">
        <f t="shared" si="57"/>
        <v>가능</v>
      </c>
      <c r="AY285" s="63" t="str">
        <f t="shared" si="58"/>
        <v>가능</v>
      </c>
      <c r="AZ285" s="63" t="str">
        <f t="shared" si="52"/>
        <v>불가</v>
      </c>
      <c r="BA285" s="63" t="str">
        <f t="shared" si="53"/>
        <v>가능</v>
      </c>
    </row>
    <row r="286" spans="2:53" x14ac:dyDescent="0.3">
      <c r="B286" s="4">
        <v>23600111</v>
      </c>
      <c r="C286" s="4" t="str">
        <f t="shared" si="56"/>
        <v>111</v>
      </c>
      <c r="D286" s="44" t="str">
        <f t="shared" si="54"/>
        <v>Item_Name_23600111</v>
      </c>
      <c r="E286" s="5" t="s">
        <v>765</v>
      </c>
      <c r="F286" s="44" t="str">
        <f t="shared" si="55"/>
        <v>Item_Desc_23600111</v>
      </c>
      <c r="G286" s="5" t="s">
        <v>1605</v>
      </c>
      <c r="H286" s="5">
        <v>3</v>
      </c>
      <c r="I286" s="5">
        <v>36</v>
      </c>
      <c r="J286" s="5">
        <v>2</v>
      </c>
      <c r="K286" s="5">
        <v>4</v>
      </c>
      <c r="L286" s="45">
        <f>_xlfn.XLOOKUP($I286, '#칼럼명세'!$F:$F, '#칼럼명세'!$J:$J)*IF(_xlfn.XLOOKUP($I286, '#칼럼명세'!$F:$F, '#칼럼명세'!$K:$K)="X", 1, _xlfn.XLOOKUP($K286, '#무게관련'!$N:$N, '#무게관련'!$O:$O))*100</f>
        <v>1</v>
      </c>
      <c r="M286" s="46" t="s">
        <v>339</v>
      </c>
      <c r="N286" s="46" t="s">
        <v>336</v>
      </c>
      <c r="O286" s="46" t="s">
        <v>339</v>
      </c>
      <c r="P286" s="46" t="s">
        <v>339</v>
      </c>
      <c r="Q286" s="5">
        <v>0</v>
      </c>
      <c r="R286" s="5">
        <v>0</v>
      </c>
      <c r="S286" s="5">
        <v>10102001</v>
      </c>
      <c r="T286" s="5">
        <v>0</v>
      </c>
      <c r="U286" s="5">
        <v>0</v>
      </c>
      <c r="V286" s="5">
        <v>0</v>
      </c>
      <c r="W286" s="5">
        <v>0</v>
      </c>
      <c r="X286" s="66">
        <v>100</v>
      </c>
      <c r="Y286" s="66">
        <v>1000</v>
      </c>
      <c r="Z286" s="5">
        <v>1</v>
      </c>
      <c r="AA286" s="5">
        <v>10</v>
      </c>
      <c r="AB286" s="5">
        <v>1</v>
      </c>
      <c r="AC286" s="5">
        <v>0</v>
      </c>
      <c r="AD286" s="5">
        <v>0</v>
      </c>
      <c r="AE286" s="5">
        <v>21000</v>
      </c>
      <c r="AF286" s="5">
        <v>2</v>
      </c>
      <c r="AG286" s="5">
        <v>0</v>
      </c>
      <c r="AH286" s="5" t="s">
        <v>1929</v>
      </c>
      <c r="AI286" s="5" t="s">
        <v>235</v>
      </c>
      <c r="AJ286" s="5" t="s">
        <v>983</v>
      </c>
      <c r="AK286" s="45">
        <f t="shared" si="59"/>
        <v>2</v>
      </c>
      <c r="AL286" s="47">
        <f>_xlfn.XLOOKUP(I286,'#칼럼명세'!F:F,'#칼럼명세'!I:I)</f>
        <v>1101</v>
      </c>
      <c r="AM286" s="44" t="str">
        <f t="shared" si="60"/>
        <v>Item_Name_23600111</v>
      </c>
      <c r="AN286" s="5" t="s">
        <v>765</v>
      </c>
      <c r="AO286" s="44" t="str">
        <f t="shared" si="61"/>
        <v>Item_Desc_23600111</v>
      </c>
      <c r="AP286" s="5" t="s">
        <v>1639</v>
      </c>
      <c r="AQ286" s="44">
        <f>_xlfn.XLOOKUP(I286,표1[아이템 타입],표1[삭제여부])</f>
        <v>1</v>
      </c>
      <c r="AR286" s="63">
        <f>_xlfn.XLOOKUP(I286,'#칼럼명세'!F:F,'#칼럼명세'!H:H)</f>
        <v>0</v>
      </c>
      <c r="AS286" s="4">
        <v>1</v>
      </c>
      <c r="AT286" s="4" t="s">
        <v>1854</v>
      </c>
      <c r="AU286" s="4" t="s">
        <v>1929</v>
      </c>
      <c r="AV286" s="4"/>
      <c r="AW286" s="63" t="str">
        <f>_xlfn.XLOOKUP(I286,표1[아이템 타입],표1[타입 이름])</f>
        <v>스킬북</v>
      </c>
      <c r="AX286" s="63" t="str">
        <f t="shared" si="57"/>
        <v>가능</v>
      </c>
      <c r="AY286" s="63" t="str">
        <f t="shared" si="58"/>
        <v>가능</v>
      </c>
      <c r="AZ286" s="63" t="str">
        <f t="shared" si="52"/>
        <v>불가</v>
      </c>
      <c r="BA286" s="63" t="str">
        <f t="shared" si="53"/>
        <v>가능</v>
      </c>
    </row>
    <row r="287" spans="2:53" x14ac:dyDescent="0.3">
      <c r="B287" s="4">
        <v>23600112</v>
      </c>
      <c r="C287" s="4" t="str">
        <f t="shared" si="56"/>
        <v>112</v>
      </c>
      <c r="D287" s="44" t="str">
        <f t="shared" si="54"/>
        <v>Item_Name_23600112</v>
      </c>
      <c r="E287" s="5" t="s">
        <v>759</v>
      </c>
      <c r="F287" s="44" t="str">
        <f t="shared" si="55"/>
        <v>Item_Desc_23600112</v>
      </c>
      <c r="G287" s="5" t="s">
        <v>1605</v>
      </c>
      <c r="H287" s="5">
        <v>3</v>
      </c>
      <c r="I287" s="5">
        <v>36</v>
      </c>
      <c r="J287" s="5">
        <v>2</v>
      </c>
      <c r="K287" s="5">
        <v>1</v>
      </c>
      <c r="L287" s="45">
        <f>_xlfn.XLOOKUP($I287, '#칼럼명세'!$F:$F, '#칼럼명세'!$J:$J)*IF(_xlfn.XLOOKUP($I287, '#칼럼명세'!$F:$F, '#칼럼명세'!$K:$K)="X", 1, _xlfn.XLOOKUP($K287, '#무게관련'!$N:$N, '#무게관련'!$O:$O))*100</f>
        <v>1</v>
      </c>
      <c r="M287" s="46" t="s">
        <v>339</v>
      </c>
      <c r="N287" s="46" t="s">
        <v>336</v>
      </c>
      <c r="O287" s="46" t="s">
        <v>339</v>
      </c>
      <c r="P287" s="46" t="s">
        <v>339</v>
      </c>
      <c r="Q287" s="5">
        <v>0</v>
      </c>
      <c r="R287" s="5">
        <v>0</v>
      </c>
      <c r="S287" s="5">
        <v>10102001</v>
      </c>
      <c r="T287" s="5">
        <v>0</v>
      </c>
      <c r="U287" s="5">
        <v>0</v>
      </c>
      <c r="V287" s="5">
        <v>0</v>
      </c>
      <c r="W287" s="5">
        <v>0</v>
      </c>
      <c r="X287" s="66">
        <v>100</v>
      </c>
      <c r="Y287" s="66">
        <v>1000</v>
      </c>
      <c r="Z287" s="5">
        <v>1</v>
      </c>
      <c r="AA287" s="5">
        <v>10</v>
      </c>
      <c r="AB287" s="5">
        <v>1</v>
      </c>
      <c r="AC287" s="5">
        <v>0</v>
      </c>
      <c r="AD287" s="5">
        <v>0</v>
      </c>
      <c r="AE287" s="5">
        <v>21000</v>
      </c>
      <c r="AF287" s="5">
        <v>2</v>
      </c>
      <c r="AG287" s="5">
        <v>1</v>
      </c>
      <c r="AH287" s="5" t="s">
        <v>1930</v>
      </c>
      <c r="AI287" s="5" t="s">
        <v>235</v>
      </c>
      <c r="AJ287" s="5" t="s">
        <v>983</v>
      </c>
      <c r="AK287" s="45">
        <f t="shared" si="59"/>
        <v>2</v>
      </c>
      <c r="AL287" s="47">
        <f>_xlfn.XLOOKUP(I287,'#칼럼명세'!F:F,'#칼럼명세'!I:I)</f>
        <v>1101</v>
      </c>
      <c r="AM287" s="44" t="str">
        <f t="shared" si="60"/>
        <v>Item_Name_23600112</v>
      </c>
      <c r="AN287" s="5" t="s">
        <v>759</v>
      </c>
      <c r="AO287" s="44" t="str">
        <f t="shared" si="61"/>
        <v>Item_Desc_23600112</v>
      </c>
      <c r="AP287" s="5" t="s">
        <v>1628</v>
      </c>
      <c r="AQ287" s="44">
        <f>_xlfn.XLOOKUP(I287,표1[아이템 타입],표1[삭제여부])</f>
        <v>1</v>
      </c>
      <c r="AR287" s="63">
        <f>_xlfn.XLOOKUP(I287,'#칼럼명세'!F:F,'#칼럼명세'!H:H)</f>
        <v>0</v>
      </c>
      <c r="AS287" s="4">
        <v>1</v>
      </c>
      <c r="AT287" s="4" t="s">
        <v>1855</v>
      </c>
      <c r="AU287" s="4" t="s">
        <v>1930</v>
      </c>
      <c r="AV287" s="4"/>
      <c r="AW287" s="63" t="str">
        <f>_xlfn.XLOOKUP(I287,표1[아이템 타입],표1[타입 이름])</f>
        <v>스킬북</v>
      </c>
      <c r="AX287" s="63" t="str">
        <f t="shared" si="57"/>
        <v>가능</v>
      </c>
      <c r="AY287" s="63" t="str">
        <f t="shared" si="58"/>
        <v>가능</v>
      </c>
      <c r="AZ287" s="63" t="str">
        <f t="shared" si="52"/>
        <v>불가</v>
      </c>
      <c r="BA287" s="63" t="str">
        <f t="shared" si="53"/>
        <v>가능</v>
      </c>
    </row>
    <row r="288" spans="2:53" x14ac:dyDescent="0.3">
      <c r="B288" s="4">
        <v>23600113</v>
      </c>
      <c r="C288" s="4" t="str">
        <f t="shared" si="56"/>
        <v>113</v>
      </c>
      <c r="D288" s="44" t="str">
        <f t="shared" si="54"/>
        <v>Item_Name_23600113</v>
      </c>
      <c r="E288" s="5" t="s">
        <v>760</v>
      </c>
      <c r="F288" s="44" t="str">
        <f t="shared" si="55"/>
        <v>Item_Desc_23600113</v>
      </c>
      <c r="G288" s="5" t="s">
        <v>1605</v>
      </c>
      <c r="H288" s="5">
        <v>3</v>
      </c>
      <c r="I288" s="5">
        <v>36</v>
      </c>
      <c r="J288" s="5">
        <v>2</v>
      </c>
      <c r="K288" s="5">
        <v>2</v>
      </c>
      <c r="L288" s="45">
        <f>_xlfn.XLOOKUP($I288, '#칼럼명세'!$F:$F, '#칼럼명세'!$J:$J)*IF(_xlfn.XLOOKUP($I288, '#칼럼명세'!$F:$F, '#칼럼명세'!$K:$K)="X", 1, _xlfn.XLOOKUP($K288, '#무게관련'!$N:$N, '#무게관련'!$O:$O))*100</f>
        <v>1</v>
      </c>
      <c r="M288" s="46" t="s">
        <v>339</v>
      </c>
      <c r="N288" s="46" t="s">
        <v>336</v>
      </c>
      <c r="O288" s="46" t="s">
        <v>339</v>
      </c>
      <c r="P288" s="46" t="s">
        <v>339</v>
      </c>
      <c r="Q288" s="5">
        <v>0</v>
      </c>
      <c r="R288" s="5">
        <v>0</v>
      </c>
      <c r="S288" s="5">
        <v>10102001</v>
      </c>
      <c r="T288" s="5">
        <v>0</v>
      </c>
      <c r="U288" s="5">
        <v>0</v>
      </c>
      <c r="V288" s="5">
        <v>0</v>
      </c>
      <c r="W288" s="5">
        <v>0</v>
      </c>
      <c r="X288" s="66">
        <v>100</v>
      </c>
      <c r="Y288" s="66">
        <v>1000</v>
      </c>
      <c r="Z288" s="5">
        <v>1</v>
      </c>
      <c r="AA288" s="5">
        <v>10</v>
      </c>
      <c r="AB288" s="5">
        <v>1</v>
      </c>
      <c r="AC288" s="5">
        <v>0</v>
      </c>
      <c r="AD288" s="5">
        <v>0</v>
      </c>
      <c r="AE288" s="5">
        <v>21000</v>
      </c>
      <c r="AF288" s="5">
        <v>2</v>
      </c>
      <c r="AG288" s="5">
        <v>0</v>
      </c>
      <c r="AH288" s="5" t="s">
        <v>1931</v>
      </c>
      <c r="AI288" s="5" t="s">
        <v>235</v>
      </c>
      <c r="AJ288" s="5" t="s">
        <v>983</v>
      </c>
      <c r="AK288" s="45">
        <f t="shared" si="59"/>
        <v>2</v>
      </c>
      <c r="AL288" s="47">
        <f>_xlfn.XLOOKUP(I288,'#칼럼명세'!F:F,'#칼럼명세'!I:I)</f>
        <v>1101</v>
      </c>
      <c r="AM288" s="44" t="str">
        <f t="shared" si="60"/>
        <v>Item_Name_23600113</v>
      </c>
      <c r="AN288" s="5" t="s">
        <v>760</v>
      </c>
      <c r="AO288" s="44" t="str">
        <f t="shared" si="61"/>
        <v>Item_Desc_23600113</v>
      </c>
      <c r="AP288" s="5" t="s">
        <v>1632</v>
      </c>
      <c r="AQ288" s="44">
        <f>_xlfn.XLOOKUP(I288,표1[아이템 타입],표1[삭제여부])</f>
        <v>1</v>
      </c>
      <c r="AR288" s="63">
        <f>_xlfn.XLOOKUP(I288,'#칼럼명세'!F:F,'#칼럼명세'!H:H)</f>
        <v>0</v>
      </c>
      <c r="AS288" s="4">
        <v>1</v>
      </c>
      <c r="AT288" s="4" t="s">
        <v>1856</v>
      </c>
      <c r="AU288" s="4" t="s">
        <v>1931</v>
      </c>
      <c r="AV288" s="4"/>
      <c r="AW288" s="63" t="str">
        <f>_xlfn.XLOOKUP(I288,표1[아이템 타입],표1[타입 이름])</f>
        <v>스킬북</v>
      </c>
      <c r="AX288" s="63" t="str">
        <f t="shared" si="57"/>
        <v>가능</v>
      </c>
      <c r="AY288" s="63" t="str">
        <f t="shared" si="58"/>
        <v>가능</v>
      </c>
      <c r="AZ288" s="63" t="str">
        <f t="shared" si="52"/>
        <v>불가</v>
      </c>
      <c r="BA288" s="63" t="str">
        <f t="shared" si="53"/>
        <v>가능</v>
      </c>
    </row>
    <row r="289" spans="2:53" x14ac:dyDescent="0.3">
      <c r="B289" s="4">
        <v>23600114</v>
      </c>
      <c r="C289" s="4" t="str">
        <f t="shared" si="56"/>
        <v>114</v>
      </c>
      <c r="D289" s="44" t="str">
        <f t="shared" si="54"/>
        <v>Item_Name_23600114</v>
      </c>
      <c r="E289" s="5" t="s">
        <v>1602</v>
      </c>
      <c r="F289" s="44" t="str">
        <f t="shared" si="55"/>
        <v>Item_Desc_23600114</v>
      </c>
      <c r="G289" s="5" t="s">
        <v>1605</v>
      </c>
      <c r="H289" s="5">
        <v>3</v>
      </c>
      <c r="I289" s="5">
        <v>36</v>
      </c>
      <c r="J289" s="5">
        <v>2</v>
      </c>
      <c r="K289" s="5">
        <v>3</v>
      </c>
      <c r="L289" s="45">
        <f>_xlfn.XLOOKUP($I289, '#칼럼명세'!$F:$F, '#칼럼명세'!$J:$J)*IF(_xlfn.XLOOKUP($I289, '#칼럼명세'!$F:$F, '#칼럼명세'!$K:$K)="X", 1, _xlfn.XLOOKUP($K289, '#무게관련'!$N:$N, '#무게관련'!$O:$O))*100</f>
        <v>1</v>
      </c>
      <c r="M289" s="46" t="s">
        <v>339</v>
      </c>
      <c r="N289" s="46" t="s">
        <v>336</v>
      </c>
      <c r="O289" s="46" t="s">
        <v>339</v>
      </c>
      <c r="P289" s="46" t="s">
        <v>339</v>
      </c>
      <c r="Q289" s="5">
        <v>0</v>
      </c>
      <c r="R289" s="5">
        <v>0</v>
      </c>
      <c r="S289" s="5">
        <v>10102001</v>
      </c>
      <c r="T289" s="5">
        <v>0</v>
      </c>
      <c r="U289" s="5">
        <v>0</v>
      </c>
      <c r="V289" s="5">
        <v>0</v>
      </c>
      <c r="W289" s="5">
        <v>0</v>
      </c>
      <c r="X289" s="66">
        <v>100</v>
      </c>
      <c r="Y289" s="66">
        <v>1000</v>
      </c>
      <c r="Z289" s="5">
        <v>1</v>
      </c>
      <c r="AA289" s="5">
        <v>10</v>
      </c>
      <c r="AB289" s="5">
        <v>1</v>
      </c>
      <c r="AC289" s="5">
        <v>0</v>
      </c>
      <c r="AD289" s="5">
        <v>0</v>
      </c>
      <c r="AE289" s="5">
        <v>21000</v>
      </c>
      <c r="AF289" s="5">
        <v>2</v>
      </c>
      <c r="AG289" s="5">
        <v>0</v>
      </c>
      <c r="AH289" s="5" t="s">
        <v>1947</v>
      </c>
      <c r="AI289" s="5" t="s">
        <v>235</v>
      </c>
      <c r="AJ289" s="5" t="s">
        <v>983</v>
      </c>
      <c r="AK289" s="45">
        <f t="shared" si="59"/>
        <v>2</v>
      </c>
      <c r="AL289" s="47">
        <f>_xlfn.XLOOKUP(I289,'#칼럼명세'!F:F,'#칼럼명세'!I:I)</f>
        <v>1101</v>
      </c>
      <c r="AM289" s="44" t="str">
        <f t="shared" si="60"/>
        <v>Item_Name_23600114</v>
      </c>
      <c r="AN289" s="5" t="s">
        <v>1602</v>
      </c>
      <c r="AO289" s="44" t="str">
        <f t="shared" si="61"/>
        <v>Item_Desc_23600114</v>
      </c>
      <c r="AP289" s="5" t="s">
        <v>1642</v>
      </c>
      <c r="AQ289" s="44">
        <f>_xlfn.XLOOKUP(I289,표1[아이템 타입],표1[삭제여부])</f>
        <v>1</v>
      </c>
      <c r="AR289" s="63">
        <f>_xlfn.XLOOKUP(I289,'#칼럼명세'!F:F,'#칼럼명세'!H:H)</f>
        <v>0</v>
      </c>
      <c r="AS289" s="4">
        <v>1</v>
      </c>
      <c r="AT289" s="4" t="s">
        <v>1857</v>
      </c>
      <c r="AU289" s="4" t="s">
        <v>1935</v>
      </c>
      <c r="AV289" s="4"/>
      <c r="AW289" s="63" t="str">
        <f>_xlfn.XLOOKUP(I289,표1[아이템 타입],표1[타입 이름])</f>
        <v>스킬북</v>
      </c>
      <c r="AX289" s="63" t="str">
        <f t="shared" si="57"/>
        <v>가능</v>
      </c>
      <c r="AY289" s="63" t="str">
        <f t="shared" si="58"/>
        <v>가능</v>
      </c>
      <c r="AZ289" s="63" t="str">
        <f t="shared" si="52"/>
        <v>불가</v>
      </c>
      <c r="BA289" s="63" t="str">
        <f t="shared" si="53"/>
        <v>가능</v>
      </c>
    </row>
    <row r="290" spans="2:53" x14ac:dyDescent="0.3">
      <c r="B290" s="4">
        <v>23600115</v>
      </c>
      <c r="C290" s="4" t="str">
        <f t="shared" si="56"/>
        <v>115</v>
      </c>
      <c r="D290" s="44" t="str">
        <f t="shared" si="54"/>
        <v>Item_Name_23600115</v>
      </c>
      <c r="E290" s="5" t="s">
        <v>766</v>
      </c>
      <c r="F290" s="44" t="str">
        <f t="shared" si="55"/>
        <v>Item_Desc_23600115</v>
      </c>
      <c r="G290" s="5" t="s">
        <v>1605</v>
      </c>
      <c r="H290" s="5">
        <v>3</v>
      </c>
      <c r="I290" s="5">
        <v>36</v>
      </c>
      <c r="J290" s="5">
        <v>2</v>
      </c>
      <c r="K290" s="5">
        <v>4</v>
      </c>
      <c r="L290" s="45">
        <f>_xlfn.XLOOKUP($I290, '#칼럼명세'!$F:$F, '#칼럼명세'!$J:$J)*IF(_xlfn.XLOOKUP($I290, '#칼럼명세'!$F:$F, '#칼럼명세'!$K:$K)="X", 1, _xlfn.XLOOKUP($K290, '#무게관련'!$N:$N, '#무게관련'!$O:$O))*100</f>
        <v>1</v>
      </c>
      <c r="M290" s="46" t="s">
        <v>339</v>
      </c>
      <c r="N290" s="46" t="s">
        <v>336</v>
      </c>
      <c r="O290" s="46" t="s">
        <v>339</v>
      </c>
      <c r="P290" s="46" t="s">
        <v>339</v>
      </c>
      <c r="Q290" s="5">
        <v>0</v>
      </c>
      <c r="R290" s="5">
        <v>0</v>
      </c>
      <c r="S290" s="5">
        <v>10102001</v>
      </c>
      <c r="T290" s="5">
        <v>0</v>
      </c>
      <c r="U290" s="5">
        <v>0</v>
      </c>
      <c r="V290" s="5">
        <v>0</v>
      </c>
      <c r="W290" s="5">
        <v>0</v>
      </c>
      <c r="X290" s="66">
        <v>100</v>
      </c>
      <c r="Y290" s="66">
        <v>1000</v>
      </c>
      <c r="Z290" s="5">
        <v>1</v>
      </c>
      <c r="AA290" s="5">
        <v>10</v>
      </c>
      <c r="AB290" s="5">
        <v>1</v>
      </c>
      <c r="AC290" s="5">
        <v>0</v>
      </c>
      <c r="AD290" s="5">
        <v>0</v>
      </c>
      <c r="AE290" s="5">
        <v>21000</v>
      </c>
      <c r="AF290" s="5">
        <v>2</v>
      </c>
      <c r="AG290" s="5">
        <v>1</v>
      </c>
      <c r="AH290" s="5" t="s">
        <v>1932</v>
      </c>
      <c r="AI290" s="5" t="s">
        <v>235</v>
      </c>
      <c r="AJ290" s="5" t="s">
        <v>983</v>
      </c>
      <c r="AK290" s="45">
        <f t="shared" si="59"/>
        <v>2</v>
      </c>
      <c r="AL290" s="47">
        <f>_xlfn.XLOOKUP(I290,'#칼럼명세'!F:F,'#칼럼명세'!I:I)</f>
        <v>1101</v>
      </c>
      <c r="AM290" s="44" t="str">
        <f t="shared" si="60"/>
        <v>Item_Name_23600115</v>
      </c>
      <c r="AN290" s="5" t="s">
        <v>766</v>
      </c>
      <c r="AO290" s="44" t="str">
        <f t="shared" si="61"/>
        <v>Item_Desc_23600115</v>
      </c>
      <c r="AP290" s="5" t="s">
        <v>1640</v>
      </c>
      <c r="AQ290" s="44">
        <f>_xlfn.XLOOKUP(I290,표1[아이템 타입],표1[삭제여부])</f>
        <v>1</v>
      </c>
      <c r="AR290" s="63">
        <f>_xlfn.XLOOKUP(I290,'#칼럼명세'!F:F,'#칼럼명세'!H:H)</f>
        <v>0</v>
      </c>
      <c r="AS290" s="4">
        <v>1</v>
      </c>
      <c r="AT290" s="4" t="s">
        <v>1858</v>
      </c>
      <c r="AU290" s="4" t="s">
        <v>1932</v>
      </c>
      <c r="AV290" s="4"/>
      <c r="AW290" s="63" t="str">
        <f>_xlfn.XLOOKUP(I290,표1[아이템 타입],표1[타입 이름])</f>
        <v>스킬북</v>
      </c>
      <c r="AX290" s="63" t="str">
        <f t="shared" si="57"/>
        <v>가능</v>
      </c>
      <c r="AY290" s="63" t="str">
        <f t="shared" si="58"/>
        <v>가능</v>
      </c>
      <c r="AZ290" s="63" t="str">
        <f t="shared" si="52"/>
        <v>불가</v>
      </c>
      <c r="BA290" s="63" t="str">
        <f t="shared" si="53"/>
        <v>가능</v>
      </c>
    </row>
    <row r="291" spans="2:53" x14ac:dyDescent="0.3">
      <c r="B291" s="4">
        <v>23600116</v>
      </c>
      <c r="C291" s="4" t="str">
        <f t="shared" si="56"/>
        <v>116</v>
      </c>
      <c r="D291" s="44" t="str">
        <f t="shared" si="54"/>
        <v>Item_Name_23600116</v>
      </c>
      <c r="E291" s="5" t="s">
        <v>761</v>
      </c>
      <c r="F291" s="44" t="str">
        <f t="shared" si="55"/>
        <v>Item_Desc_23600116</v>
      </c>
      <c r="G291" s="5" t="s">
        <v>1605</v>
      </c>
      <c r="H291" s="5">
        <v>3</v>
      </c>
      <c r="I291" s="5">
        <v>36</v>
      </c>
      <c r="J291" s="5">
        <v>2</v>
      </c>
      <c r="K291" s="5">
        <v>2</v>
      </c>
      <c r="L291" s="45">
        <f>_xlfn.XLOOKUP($I291, '#칼럼명세'!$F:$F, '#칼럼명세'!$J:$J)*IF(_xlfn.XLOOKUP($I291, '#칼럼명세'!$F:$F, '#칼럼명세'!$K:$K)="X", 1, _xlfn.XLOOKUP($K291, '#무게관련'!$N:$N, '#무게관련'!$O:$O))*100</f>
        <v>1</v>
      </c>
      <c r="M291" s="46" t="s">
        <v>339</v>
      </c>
      <c r="N291" s="46" t="s">
        <v>336</v>
      </c>
      <c r="O291" s="46" t="s">
        <v>339</v>
      </c>
      <c r="P291" s="46" t="s">
        <v>339</v>
      </c>
      <c r="Q291" s="5">
        <v>0</v>
      </c>
      <c r="R291" s="5">
        <v>0</v>
      </c>
      <c r="S291" s="5">
        <v>10102001</v>
      </c>
      <c r="T291" s="5">
        <v>0</v>
      </c>
      <c r="U291" s="5">
        <v>0</v>
      </c>
      <c r="V291" s="5">
        <v>0</v>
      </c>
      <c r="W291" s="5">
        <v>0</v>
      </c>
      <c r="X291" s="66">
        <v>100</v>
      </c>
      <c r="Y291" s="66">
        <v>1000</v>
      </c>
      <c r="Z291" s="5">
        <v>1</v>
      </c>
      <c r="AA291" s="5">
        <v>10</v>
      </c>
      <c r="AB291" s="5">
        <v>1</v>
      </c>
      <c r="AC291" s="5">
        <v>0</v>
      </c>
      <c r="AD291" s="5">
        <v>0</v>
      </c>
      <c r="AE291" s="5">
        <v>21000</v>
      </c>
      <c r="AF291" s="5">
        <v>2</v>
      </c>
      <c r="AG291" s="5">
        <v>0</v>
      </c>
      <c r="AH291" s="5" t="s">
        <v>1946</v>
      </c>
      <c r="AI291" s="5" t="s">
        <v>235</v>
      </c>
      <c r="AJ291" s="5" t="s">
        <v>983</v>
      </c>
      <c r="AK291" s="45">
        <f t="shared" si="59"/>
        <v>2</v>
      </c>
      <c r="AL291" s="47">
        <f>_xlfn.XLOOKUP(I291,'#칼럼명세'!F:F,'#칼럼명세'!I:I)</f>
        <v>1101</v>
      </c>
      <c r="AM291" s="44" t="str">
        <f t="shared" si="60"/>
        <v>Item_Name_23600116</v>
      </c>
      <c r="AN291" s="5" t="s">
        <v>761</v>
      </c>
      <c r="AO291" s="44" t="str">
        <f t="shared" si="61"/>
        <v>Item_Desc_23600116</v>
      </c>
      <c r="AP291" s="5" t="s">
        <v>1633</v>
      </c>
      <c r="AQ291" s="44">
        <f>_xlfn.XLOOKUP(I291,표1[아이템 타입],표1[삭제여부])</f>
        <v>1</v>
      </c>
      <c r="AR291" s="63">
        <f>_xlfn.XLOOKUP(I291,'#칼럼명세'!F:F,'#칼럼명세'!H:H)</f>
        <v>0</v>
      </c>
      <c r="AS291" s="4">
        <v>1</v>
      </c>
      <c r="AT291" s="4" t="s">
        <v>1859</v>
      </c>
      <c r="AU291" s="4" t="s">
        <v>1946</v>
      </c>
      <c r="AV291" s="4"/>
      <c r="AW291" s="63" t="str">
        <f>_xlfn.XLOOKUP(I291,표1[아이템 타입],표1[타입 이름])</f>
        <v>스킬북</v>
      </c>
      <c r="AX291" s="63" t="str">
        <f t="shared" si="57"/>
        <v>가능</v>
      </c>
      <c r="AY291" s="63" t="str">
        <f t="shared" si="58"/>
        <v>가능</v>
      </c>
      <c r="AZ291" s="63" t="str">
        <f t="shared" si="52"/>
        <v>불가</v>
      </c>
      <c r="BA291" s="63" t="str">
        <f t="shared" si="53"/>
        <v>가능</v>
      </c>
    </row>
    <row r="292" spans="2:53" x14ac:dyDescent="0.3">
      <c r="B292" s="4">
        <v>23600117</v>
      </c>
      <c r="C292" s="4" t="str">
        <f t="shared" si="56"/>
        <v>117</v>
      </c>
      <c r="D292" s="44" t="str">
        <f t="shared" si="54"/>
        <v>Item_Name_23600117</v>
      </c>
      <c r="E292" s="5" t="s">
        <v>213</v>
      </c>
      <c r="F292" s="44" t="str">
        <f t="shared" si="55"/>
        <v>Item_Desc_23600117</v>
      </c>
      <c r="G292" s="5" t="s">
        <v>1605</v>
      </c>
      <c r="H292" s="5">
        <v>3</v>
      </c>
      <c r="I292" s="5">
        <v>36</v>
      </c>
      <c r="J292" s="5">
        <v>2</v>
      </c>
      <c r="K292" s="5">
        <v>3</v>
      </c>
      <c r="L292" s="45">
        <f>_xlfn.XLOOKUP($I292, '#칼럼명세'!$F:$F, '#칼럼명세'!$J:$J)*IF(_xlfn.XLOOKUP($I292, '#칼럼명세'!$F:$F, '#칼럼명세'!$K:$K)="X", 1, _xlfn.XLOOKUP($K292, '#무게관련'!$N:$N, '#무게관련'!$O:$O))*100</f>
        <v>1</v>
      </c>
      <c r="M292" s="46" t="s">
        <v>339</v>
      </c>
      <c r="N292" s="46" t="s">
        <v>336</v>
      </c>
      <c r="O292" s="46" t="s">
        <v>339</v>
      </c>
      <c r="P292" s="46" t="s">
        <v>339</v>
      </c>
      <c r="Q292" s="5">
        <v>0</v>
      </c>
      <c r="R292" s="5">
        <v>0</v>
      </c>
      <c r="S292" s="5">
        <v>10102001</v>
      </c>
      <c r="T292" s="5">
        <v>0</v>
      </c>
      <c r="U292" s="5">
        <v>0</v>
      </c>
      <c r="V292" s="5">
        <v>0</v>
      </c>
      <c r="W292" s="5">
        <v>0</v>
      </c>
      <c r="X292" s="66">
        <v>100</v>
      </c>
      <c r="Y292" s="66">
        <v>1000</v>
      </c>
      <c r="Z292" s="5">
        <v>1</v>
      </c>
      <c r="AA292" s="5">
        <v>10</v>
      </c>
      <c r="AB292" s="5">
        <v>1</v>
      </c>
      <c r="AC292" s="5">
        <v>0</v>
      </c>
      <c r="AD292" s="5">
        <v>0</v>
      </c>
      <c r="AE292" s="5">
        <v>21000</v>
      </c>
      <c r="AF292" s="5">
        <v>2</v>
      </c>
      <c r="AG292" s="5">
        <v>1</v>
      </c>
      <c r="AH292" s="5" t="s">
        <v>1937</v>
      </c>
      <c r="AI292" s="5" t="s">
        <v>235</v>
      </c>
      <c r="AJ292" s="5" t="s">
        <v>983</v>
      </c>
      <c r="AK292" s="45">
        <f t="shared" si="59"/>
        <v>2</v>
      </c>
      <c r="AL292" s="47">
        <f>_xlfn.XLOOKUP(I292,'#칼럼명세'!F:F,'#칼럼명세'!I:I)</f>
        <v>1101</v>
      </c>
      <c r="AM292" s="44" t="str">
        <f t="shared" si="60"/>
        <v>Item_Name_23600117</v>
      </c>
      <c r="AN292" s="5" t="s">
        <v>213</v>
      </c>
      <c r="AO292" s="44" t="str">
        <f t="shared" si="61"/>
        <v>Item_Desc_23600117</v>
      </c>
      <c r="AP292" s="5" t="s">
        <v>1638</v>
      </c>
      <c r="AQ292" s="44">
        <f>_xlfn.XLOOKUP(I292,표1[아이템 타입],표1[삭제여부])</f>
        <v>1</v>
      </c>
      <c r="AR292" s="63">
        <f>_xlfn.XLOOKUP(I292,'#칼럼명세'!F:F,'#칼럼명세'!H:H)</f>
        <v>0</v>
      </c>
      <c r="AS292" s="4">
        <v>1</v>
      </c>
      <c r="AT292" s="4" t="s">
        <v>1860</v>
      </c>
      <c r="AU292" s="4" t="s">
        <v>1937</v>
      </c>
      <c r="AV292" s="4"/>
      <c r="AW292" s="63" t="str">
        <f>_xlfn.XLOOKUP(I292,표1[아이템 타입],표1[타입 이름])</f>
        <v>스킬북</v>
      </c>
      <c r="AX292" s="63" t="str">
        <f t="shared" si="57"/>
        <v>가능</v>
      </c>
      <c r="AY292" s="63" t="str">
        <f t="shared" si="58"/>
        <v>가능</v>
      </c>
      <c r="AZ292" s="63" t="str">
        <f t="shared" si="52"/>
        <v>불가</v>
      </c>
      <c r="BA292" s="63" t="str">
        <f t="shared" si="53"/>
        <v>가능</v>
      </c>
    </row>
    <row r="293" spans="2:53" x14ac:dyDescent="0.3">
      <c r="B293" s="4">
        <v>23600118</v>
      </c>
      <c r="C293" s="4" t="str">
        <f t="shared" si="56"/>
        <v>118</v>
      </c>
      <c r="D293" s="44" t="str">
        <f t="shared" si="54"/>
        <v>Item_Name_23600118</v>
      </c>
      <c r="E293" s="5" t="s">
        <v>764</v>
      </c>
      <c r="F293" s="44" t="str">
        <f t="shared" si="55"/>
        <v>Item_Desc_23600118</v>
      </c>
      <c r="G293" s="5" t="s">
        <v>1605</v>
      </c>
      <c r="H293" s="5">
        <v>3</v>
      </c>
      <c r="I293" s="5">
        <v>36</v>
      </c>
      <c r="J293" s="5">
        <v>2</v>
      </c>
      <c r="K293" s="5">
        <v>3</v>
      </c>
      <c r="L293" s="45">
        <f>_xlfn.XLOOKUP($I293, '#칼럼명세'!$F:$F, '#칼럼명세'!$J:$J)*IF(_xlfn.XLOOKUP($I293, '#칼럼명세'!$F:$F, '#칼럼명세'!$K:$K)="X", 1, _xlfn.XLOOKUP($K293, '#무게관련'!$N:$N, '#무게관련'!$O:$O))*100</f>
        <v>1</v>
      </c>
      <c r="M293" s="46" t="s">
        <v>339</v>
      </c>
      <c r="N293" s="46" t="s">
        <v>336</v>
      </c>
      <c r="O293" s="46" t="s">
        <v>339</v>
      </c>
      <c r="P293" s="46" t="s">
        <v>339</v>
      </c>
      <c r="Q293" s="5">
        <v>0</v>
      </c>
      <c r="R293" s="5">
        <v>0</v>
      </c>
      <c r="S293" s="5">
        <v>10102001</v>
      </c>
      <c r="T293" s="5">
        <v>0</v>
      </c>
      <c r="U293" s="5">
        <v>0</v>
      </c>
      <c r="V293" s="5">
        <v>0</v>
      </c>
      <c r="W293" s="5">
        <v>0</v>
      </c>
      <c r="X293" s="66">
        <v>100</v>
      </c>
      <c r="Y293" s="66">
        <v>1000</v>
      </c>
      <c r="Z293" s="5">
        <v>1</v>
      </c>
      <c r="AA293" s="5">
        <v>10</v>
      </c>
      <c r="AB293" s="5">
        <v>1</v>
      </c>
      <c r="AC293" s="5">
        <v>0</v>
      </c>
      <c r="AD293" s="5">
        <v>0</v>
      </c>
      <c r="AE293" s="5">
        <v>21000</v>
      </c>
      <c r="AF293" s="5">
        <v>2</v>
      </c>
      <c r="AG293" s="5">
        <v>0</v>
      </c>
      <c r="AH293" s="5" t="s">
        <v>1936</v>
      </c>
      <c r="AI293" s="5" t="s">
        <v>235</v>
      </c>
      <c r="AJ293" s="5" t="s">
        <v>983</v>
      </c>
      <c r="AK293" s="45">
        <f t="shared" si="59"/>
        <v>2</v>
      </c>
      <c r="AL293" s="47">
        <f>_xlfn.XLOOKUP(I293,'#칼럼명세'!F:F,'#칼럼명세'!I:I)</f>
        <v>1101</v>
      </c>
      <c r="AM293" s="44" t="str">
        <f t="shared" si="60"/>
        <v>Item_Name_23600118</v>
      </c>
      <c r="AN293" s="5" t="s">
        <v>764</v>
      </c>
      <c r="AO293" s="44" t="str">
        <f t="shared" si="61"/>
        <v>Item_Desc_23600118</v>
      </c>
      <c r="AP293" s="5" t="s">
        <v>1637</v>
      </c>
      <c r="AQ293" s="44">
        <f>_xlfn.XLOOKUP(I293,표1[아이템 타입],표1[삭제여부])</f>
        <v>1</v>
      </c>
      <c r="AR293" s="63">
        <f>_xlfn.XLOOKUP(I293,'#칼럼명세'!F:F,'#칼럼명세'!H:H)</f>
        <v>0</v>
      </c>
      <c r="AS293" s="4">
        <v>1</v>
      </c>
      <c r="AT293" s="4" t="s">
        <v>1861</v>
      </c>
      <c r="AU293" s="4" t="s">
        <v>1936</v>
      </c>
      <c r="AV293" s="4"/>
      <c r="AW293" s="63" t="str">
        <f>_xlfn.XLOOKUP(I293,표1[아이템 타입],표1[타입 이름])</f>
        <v>스킬북</v>
      </c>
      <c r="AX293" s="63" t="str">
        <f t="shared" si="57"/>
        <v>가능</v>
      </c>
      <c r="AY293" s="63" t="str">
        <f t="shared" si="58"/>
        <v>가능</v>
      </c>
      <c r="AZ293" s="63" t="str">
        <f t="shared" si="52"/>
        <v>불가</v>
      </c>
      <c r="BA293" s="63" t="str">
        <f t="shared" si="53"/>
        <v>가능</v>
      </c>
    </row>
    <row r="294" spans="2:53" x14ac:dyDescent="0.3">
      <c r="B294" s="4">
        <v>23600119</v>
      </c>
      <c r="C294" s="4" t="str">
        <f t="shared" si="56"/>
        <v>119</v>
      </c>
      <c r="D294" s="44" t="str">
        <f t="shared" si="54"/>
        <v>Item_Name_23600119</v>
      </c>
      <c r="E294" s="5" t="s">
        <v>767</v>
      </c>
      <c r="F294" s="44" t="str">
        <f t="shared" si="55"/>
        <v>Item_Desc_23600119</v>
      </c>
      <c r="G294" s="5" t="s">
        <v>1605</v>
      </c>
      <c r="H294" s="5">
        <v>3</v>
      </c>
      <c r="I294" s="5">
        <v>36</v>
      </c>
      <c r="J294" s="5">
        <v>2</v>
      </c>
      <c r="K294" s="5">
        <v>4</v>
      </c>
      <c r="L294" s="45">
        <f>_xlfn.XLOOKUP($I294, '#칼럼명세'!$F:$F, '#칼럼명세'!$J:$J)*IF(_xlfn.XLOOKUP($I294, '#칼럼명세'!$F:$F, '#칼럼명세'!$K:$K)="X", 1, _xlfn.XLOOKUP($K294, '#무게관련'!$N:$N, '#무게관련'!$O:$O))*100</f>
        <v>1</v>
      </c>
      <c r="M294" s="46" t="s">
        <v>339</v>
      </c>
      <c r="N294" s="46" t="s">
        <v>336</v>
      </c>
      <c r="O294" s="46" t="s">
        <v>339</v>
      </c>
      <c r="P294" s="46" t="s">
        <v>339</v>
      </c>
      <c r="Q294" s="5">
        <v>0</v>
      </c>
      <c r="R294" s="5">
        <v>0</v>
      </c>
      <c r="S294" s="5">
        <v>10102001</v>
      </c>
      <c r="T294" s="5">
        <v>0</v>
      </c>
      <c r="U294" s="5">
        <v>0</v>
      </c>
      <c r="V294" s="5">
        <v>0</v>
      </c>
      <c r="W294" s="5">
        <v>0</v>
      </c>
      <c r="X294" s="66">
        <v>100</v>
      </c>
      <c r="Y294" s="66">
        <v>1000</v>
      </c>
      <c r="Z294" s="5">
        <v>1</v>
      </c>
      <c r="AA294" s="5">
        <v>10</v>
      </c>
      <c r="AB294" s="5">
        <v>1</v>
      </c>
      <c r="AC294" s="5">
        <v>0</v>
      </c>
      <c r="AD294" s="5">
        <v>0</v>
      </c>
      <c r="AE294" s="5">
        <v>21000</v>
      </c>
      <c r="AF294" s="5">
        <v>2</v>
      </c>
      <c r="AG294" s="5">
        <v>1</v>
      </c>
      <c r="AH294" s="5" t="s">
        <v>1965</v>
      </c>
      <c r="AI294" s="5" t="s">
        <v>235</v>
      </c>
      <c r="AJ294" s="5" t="s">
        <v>983</v>
      </c>
      <c r="AK294" s="45">
        <f t="shared" si="59"/>
        <v>2</v>
      </c>
      <c r="AL294" s="47">
        <f>_xlfn.XLOOKUP(I294,'#칼럼명세'!F:F,'#칼럼명세'!I:I)</f>
        <v>1101</v>
      </c>
      <c r="AM294" s="44" t="str">
        <f t="shared" si="60"/>
        <v>Item_Name_23600119</v>
      </c>
      <c r="AN294" s="5" t="s">
        <v>767</v>
      </c>
      <c r="AO294" s="44" t="str">
        <f t="shared" si="61"/>
        <v>Item_Desc_23600119</v>
      </c>
      <c r="AP294" s="5" t="s">
        <v>1641</v>
      </c>
      <c r="AQ294" s="44">
        <f>_xlfn.XLOOKUP(I294,표1[아이템 타입],표1[삭제여부])</f>
        <v>1</v>
      </c>
      <c r="AR294" s="63">
        <f>_xlfn.XLOOKUP(I294,'#칼럼명세'!F:F,'#칼럼명세'!H:H)</f>
        <v>0</v>
      </c>
      <c r="AS294" s="4">
        <v>1</v>
      </c>
      <c r="AT294" s="4" t="s">
        <v>1862</v>
      </c>
      <c r="AU294" s="4" t="s">
        <v>1947</v>
      </c>
      <c r="AV294" s="4"/>
      <c r="AW294" s="63" t="str">
        <f>_xlfn.XLOOKUP(I294,표1[아이템 타입],표1[타입 이름])</f>
        <v>스킬북</v>
      </c>
      <c r="AX294" s="63" t="str">
        <f t="shared" si="57"/>
        <v>가능</v>
      </c>
      <c r="AY294" s="63" t="str">
        <f t="shared" si="58"/>
        <v>가능</v>
      </c>
      <c r="AZ294" s="63" t="str">
        <f t="shared" si="52"/>
        <v>불가</v>
      </c>
      <c r="BA294" s="63" t="str">
        <f t="shared" si="53"/>
        <v>가능</v>
      </c>
    </row>
    <row r="295" spans="2:53" x14ac:dyDescent="0.3">
      <c r="B295" s="4">
        <v>23600120</v>
      </c>
      <c r="C295" s="4" t="str">
        <f t="shared" si="56"/>
        <v>120</v>
      </c>
      <c r="D295" s="44" t="str">
        <f t="shared" si="54"/>
        <v>Item_Name_23600120</v>
      </c>
      <c r="E295" s="5" t="s">
        <v>212</v>
      </c>
      <c r="F295" s="44" t="str">
        <f t="shared" si="55"/>
        <v>Item_Desc_23600120</v>
      </c>
      <c r="G295" s="5" t="s">
        <v>373</v>
      </c>
      <c r="H295" s="5">
        <v>3</v>
      </c>
      <c r="I295" s="5">
        <v>36</v>
      </c>
      <c r="J295" s="5">
        <v>2</v>
      </c>
      <c r="K295" s="5">
        <v>2</v>
      </c>
      <c r="L295" s="45">
        <f>_xlfn.XLOOKUP($I295, '#칼럼명세'!$F:$F, '#칼럼명세'!$J:$J)*IF(_xlfn.XLOOKUP($I295, '#칼럼명세'!$F:$F, '#칼럼명세'!$K:$K)="X", 1, _xlfn.XLOOKUP($K295, '#무게관련'!$N:$N, '#무게관련'!$O:$O))*100</f>
        <v>1</v>
      </c>
      <c r="M295" s="46" t="s">
        <v>339</v>
      </c>
      <c r="N295" s="46" t="s">
        <v>336</v>
      </c>
      <c r="O295" s="46" t="s">
        <v>339</v>
      </c>
      <c r="P295" s="46" t="s">
        <v>339</v>
      </c>
      <c r="Q295" s="5">
        <v>0</v>
      </c>
      <c r="R295" s="5">
        <v>0</v>
      </c>
      <c r="S295" s="5">
        <v>10102001</v>
      </c>
      <c r="T295" s="5">
        <v>0</v>
      </c>
      <c r="U295" s="5">
        <v>0</v>
      </c>
      <c r="V295" s="5">
        <v>0</v>
      </c>
      <c r="W295" s="5">
        <v>0</v>
      </c>
      <c r="X295" s="66">
        <v>100</v>
      </c>
      <c r="Y295" s="66">
        <v>1000</v>
      </c>
      <c r="Z295" s="5">
        <v>1</v>
      </c>
      <c r="AA295" s="5">
        <v>10</v>
      </c>
      <c r="AB295" s="5">
        <v>1</v>
      </c>
      <c r="AC295" s="5">
        <v>0</v>
      </c>
      <c r="AD295" s="5">
        <v>0</v>
      </c>
      <c r="AE295" s="5">
        <v>21000</v>
      </c>
      <c r="AF295" s="5">
        <v>2</v>
      </c>
      <c r="AG295" s="5">
        <v>1</v>
      </c>
      <c r="AH295" s="5" t="s">
        <v>1938</v>
      </c>
      <c r="AI295" s="5" t="s">
        <v>235</v>
      </c>
      <c r="AJ295" s="5" t="s">
        <v>983</v>
      </c>
      <c r="AK295" s="45">
        <f t="shared" si="59"/>
        <v>2</v>
      </c>
      <c r="AL295" s="47">
        <f>_xlfn.XLOOKUP(I295,'#칼럼명세'!F:F,'#칼럼명세'!I:I)</f>
        <v>1101</v>
      </c>
      <c r="AM295" s="44" t="str">
        <f t="shared" si="60"/>
        <v>Item_Name_23600120</v>
      </c>
      <c r="AN295" s="5" t="s">
        <v>212</v>
      </c>
      <c r="AO295" s="44" t="str">
        <f t="shared" si="61"/>
        <v>Item_Desc_23600120</v>
      </c>
      <c r="AP295" s="5" t="s">
        <v>1783</v>
      </c>
      <c r="AQ295" s="44">
        <f>_xlfn.XLOOKUP(I295,표1[아이템 타입],표1[삭제여부])</f>
        <v>1</v>
      </c>
      <c r="AR295" s="63">
        <f>_xlfn.XLOOKUP(I295,'#칼럼명세'!F:F,'#칼럼명세'!H:H)</f>
        <v>0</v>
      </c>
      <c r="AS295" s="4">
        <v>1</v>
      </c>
      <c r="AT295" s="4" t="s">
        <v>1863</v>
      </c>
      <c r="AU295" s="4" t="s">
        <v>1938</v>
      </c>
      <c r="AV295" s="4"/>
      <c r="AW295" s="63" t="str">
        <f>_xlfn.XLOOKUP(I295,표1[아이템 타입],표1[타입 이름])</f>
        <v>스킬북</v>
      </c>
      <c r="AX295" s="63" t="str">
        <f t="shared" si="57"/>
        <v>가능</v>
      </c>
      <c r="AY295" s="63" t="str">
        <f t="shared" si="58"/>
        <v>가능</v>
      </c>
      <c r="AZ295" s="63" t="str">
        <f t="shared" si="52"/>
        <v>불가</v>
      </c>
      <c r="BA295" s="63" t="str">
        <f t="shared" si="53"/>
        <v>가능</v>
      </c>
    </row>
    <row r="296" spans="2:53" x14ac:dyDescent="0.3">
      <c r="B296" s="4">
        <v>23600121</v>
      </c>
      <c r="C296" s="4" t="str">
        <f t="shared" si="56"/>
        <v>121</v>
      </c>
      <c r="D296" s="44" t="str">
        <f t="shared" si="54"/>
        <v>Item_Name_23600121</v>
      </c>
      <c r="E296" s="5" t="s">
        <v>229</v>
      </c>
      <c r="F296" s="44" t="str">
        <f t="shared" si="55"/>
        <v>Item_Desc_23600121</v>
      </c>
      <c r="G296" s="5" t="s">
        <v>374</v>
      </c>
      <c r="H296" s="5">
        <v>3</v>
      </c>
      <c r="I296" s="5">
        <v>36</v>
      </c>
      <c r="J296" s="5">
        <v>2</v>
      </c>
      <c r="K296" s="5">
        <v>2</v>
      </c>
      <c r="L296" s="45">
        <f>_xlfn.XLOOKUP($I296, '#칼럼명세'!$F:$F, '#칼럼명세'!$J:$J)*IF(_xlfn.XLOOKUP($I296, '#칼럼명세'!$F:$F, '#칼럼명세'!$K:$K)="X", 1, _xlfn.XLOOKUP($K296, '#무게관련'!$N:$N, '#무게관련'!$O:$O))*100</f>
        <v>1</v>
      </c>
      <c r="M296" s="46" t="s">
        <v>339</v>
      </c>
      <c r="N296" s="46" t="s">
        <v>336</v>
      </c>
      <c r="O296" s="46" t="s">
        <v>339</v>
      </c>
      <c r="P296" s="46" t="s">
        <v>339</v>
      </c>
      <c r="Q296" s="5">
        <v>0</v>
      </c>
      <c r="R296" s="5">
        <v>0</v>
      </c>
      <c r="S296" s="5">
        <v>10102001</v>
      </c>
      <c r="T296" s="5">
        <v>0</v>
      </c>
      <c r="U296" s="5">
        <v>0</v>
      </c>
      <c r="V296" s="5">
        <v>0</v>
      </c>
      <c r="W296" s="5">
        <v>0</v>
      </c>
      <c r="X296" s="66">
        <v>100</v>
      </c>
      <c r="Y296" s="66">
        <v>1000</v>
      </c>
      <c r="Z296" s="5">
        <v>1</v>
      </c>
      <c r="AA296" s="5">
        <v>10</v>
      </c>
      <c r="AB296" s="5">
        <v>1</v>
      </c>
      <c r="AC296" s="5">
        <v>0</v>
      </c>
      <c r="AD296" s="5">
        <v>0</v>
      </c>
      <c r="AE296" s="5">
        <v>21000</v>
      </c>
      <c r="AF296" s="5">
        <v>2</v>
      </c>
      <c r="AG296" s="5">
        <v>1</v>
      </c>
      <c r="AH296" s="5" t="s">
        <v>1939</v>
      </c>
      <c r="AI296" s="5" t="s">
        <v>235</v>
      </c>
      <c r="AJ296" s="5" t="s">
        <v>983</v>
      </c>
      <c r="AK296" s="45">
        <f t="shared" si="59"/>
        <v>2</v>
      </c>
      <c r="AL296" s="47">
        <f>_xlfn.XLOOKUP(I296,'#칼럼명세'!F:F,'#칼럼명세'!I:I)</f>
        <v>1101</v>
      </c>
      <c r="AM296" s="44" t="str">
        <f t="shared" si="60"/>
        <v>Item_Name_23600121</v>
      </c>
      <c r="AN296" s="5" t="s">
        <v>229</v>
      </c>
      <c r="AO296" s="44" t="str">
        <f t="shared" si="61"/>
        <v>Item_Desc_23600121</v>
      </c>
      <c r="AP296" s="5" t="s">
        <v>1786</v>
      </c>
      <c r="AQ296" s="44">
        <f>_xlfn.XLOOKUP(I296,표1[아이템 타입],표1[삭제여부])</f>
        <v>1</v>
      </c>
      <c r="AR296" s="63">
        <f>_xlfn.XLOOKUP(I296,'#칼럼명세'!F:F,'#칼럼명세'!H:H)</f>
        <v>0</v>
      </c>
      <c r="AS296" s="4">
        <v>1</v>
      </c>
      <c r="AT296" s="4" t="s">
        <v>1864</v>
      </c>
      <c r="AU296" s="4" t="s">
        <v>1939</v>
      </c>
      <c r="AV296" s="4"/>
      <c r="AW296" s="63" t="str">
        <f>_xlfn.XLOOKUP(I296,표1[아이템 타입],표1[타입 이름])</f>
        <v>스킬북</v>
      </c>
      <c r="AX296" s="63" t="str">
        <f t="shared" si="57"/>
        <v>가능</v>
      </c>
      <c r="AY296" s="63" t="str">
        <f t="shared" si="58"/>
        <v>가능</v>
      </c>
      <c r="AZ296" s="63" t="str">
        <f t="shared" si="52"/>
        <v>불가</v>
      </c>
      <c r="BA296" s="63" t="str">
        <f t="shared" si="53"/>
        <v>가능</v>
      </c>
    </row>
    <row r="297" spans="2:53" x14ac:dyDescent="0.3">
      <c r="B297" s="4">
        <v>23600122</v>
      </c>
      <c r="C297" s="4" t="str">
        <f t="shared" si="56"/>
        <v>122</v>
      </c>
      <c r="D297" s="44" t="str">
        <f t="shared" si="54"/>
        <v>Item_Name_23600122</v>
      </c>
      <c r="E297" s="5" t="s">
        <v>230</v>
      </c>
      <c r="F297" s="44" t="str">
        <f t="shared" si="55"/>
        <v>Item_Desc_23600122</v>
      </c>
      <c r="G297" s="5" t="s">
        <v>363</v>
      </c>
      <c r="H297" s="5">
        <v>3</v>
      </c>
      <c r="I297" s="5">
        <v>36</v>
      </c>
      <c r="J297" s="5">
        <v>2</v>
      </c>
      <c r="K297" s="5">
        <v>3</v>
      </c>
      <c r="L297" s="45">
        <f>_xlfn.XLOOKUP($I297, '#칼럼명세'!$F:$F, '#칼럼명세'!$J:$J)*IF(_xlfn.XLOOKUP($I297, '#칼럼명세'!$F:$F, '#칼럼명세'!$K:$K)="X", 1, _xlfn.XLOOKUP($K297, '#무게관련'!$N:$N, '#무게관련'!$O:$O))*100</f>
        <v>1</v>
      </c>
      <c r="M297" s="46" t="s">
        <v>339</v>
      </c>
      <c r="N297" s="46" t="s">
        <v>336</v>
      </c>
      <c r="O297" s="46" t="s">
        <v>339</v>
      </c>
      <c r="P297" s="46" t="s">
        <v>339</v>
      </c>
      <c r="Q297" s="5">
        <v>0</v>
      </c>
      <c r="R297" s="5">
        <v>0</v>
      </c>
      <c r="S297" s="5">
        <v>10102001</v>
      </c>
      <c r="T297" s="5">
        <v>0</v>
      </c>
      <c r="U297" s="5">
        <v>0</v>
      </c>
      <c r="V297" s="5">
        <v>0</v>
      </c>
      <c r="W297" s="5">
        <v>0</v>
      </c>
      <c r="X297" s="66">
        <v>100</v>
      </c>
      <c r="Y297" s="66">
        <v>1000</v>
      </c>
      <c r="Z297" s="5">
        <v>1</v>
      </c>
      <c r="AA297" s="5">
        <v>10</v>
      </c>
      <c r="AB297" s="5">
        <v>1</v>
      </c>
      <c r="AC297" s="5">
        <v>0</v>
      </c>
      <c r="AD297" s="5">
        <v>0</v>
      </c>
      <c r="AE297" s="5">
        <v>21000</v>
      </c>
      <c r="AF297" s="5">
        <v>2</v>
      </c>
      <c r="AG297" s="5">
        <v>1</v>
      </c>
      <c r="AH297" s="5" t="s">
        <v>1940</v>
      </c>
      <c r="AI297" s="5" t="s">
        <v>235</v>
      </c>
      <c r="AJ297" s="5" t="s">
        <v>983</v>
      </c>
      <c r="AK297" s="45">
        <f t="shared" si="59"/>
        <v>2</v>
      </c>
      <c r="AL297" s="47">
        <f>_xlfn.XLOOKUP(I297,'#칼럼명세'!F:F,'#칼럼명세'!I:I)</f>
        <v>1101</v>
      </c>
      <c r="AM297" s="44" t="str">
        <f t="shared" si="60"/>
        <v>Item_Name_23600122</v>
      </c>
      <c r="AN297" s="5" t="s">
        <v>230</v>
      </c>
      <c r="AO297" s="44" t="str">
        <f t="shared" si="61"/>
        <v>Item_Desc_23600122</v>
      </c>
      <c r="AP297" s="5" t="s">
        <v>1787</v>
      </c>
      <c r="AQ297" s="44">
        <f>_xlfn.XLOOKUP(I297,표1[아이템 타입],표1[삭제여부])</f>
        <v>1</v>
      </c>
      <c r="AR297" s="63">
        <f>_xlfn.XLOOKUP(I297,'#칼럼명세'!F:F,'#칼럼명세'!H:H)</f>
        <v>0</v>
      </c>
      <c r="AS297" s="4">
        <v>1</v>
      </c>
      <c r="AT297" s="4" t="s">
        <v>1865</v>
      </c>
      <c r="AU297" s="4" t="s">
        <v>1940</v>
      </c>
      <c r="AV297" s="4"/>
      <c r="AW297" s="63" t="str">
        <f>_xlfn.XLOOKUP(I297,표1[아이템 타입],표1[타입 이름])</f>
        <v>스킬북</v>
      </c>
      <c r="AX297" s="63" t="str">
        <f t="shared" si="57"/>
        <v>가능</v>
      </c>
      <c r="AY297" s="63" t="str">
        <f t="shared" si="58"/>
        <v>가능</v>
      </c>
      <c r="AZ297" s="63" t="str">
        <f t="shared" si="52"/>
        <v>불가</v>
      </c>
      <c r="BA297" s="63" t="str">
        <f t="shared" si="53"/>
        <v>가능</v>
      </c>
    </row>
    <row r="298" spans="2:53" x14ac:dyDescent="0.3">
      <c r="B298" s="4">
        <v>23600123</v>
      </c>
      <c r="C298" s="4" t="str">
        <f t="shared" si="56"/>
        <v>123</v>
      </c>
      <c r="D298" s="44" t="str">
        <f t="shared" si="54"/>
        <v>Item_Name_23600123</v>
      </c>
      <c r="E298" s="5" t="s">
        <v>1810</v>
      </c>
      <c r="F298" s="44" t="str">
        <f t="shared" si="55"/>
        <v>Item_Desc_23600123</v>
      </c>
      <c r="G298" s="5" t="s">
        <v>364</v>
      </c>
      <c r="H298" s="5">
        <v>3</v>
      </c>
      <c r="I298" s="5">
        <v>36</v>
      </c>
      <c r="J298" s="5">
        <v>2</v>
      </c>
      <c r="K298" s="5">
        <v>3</v>
      </c>
      <c r="L298" s="45">
        <f>_xlfn.XLOOKUP($I298, '#칼럼명세'!$F:$F, '#칼럼명세'!$J:$J)*IF(_xlfn.XLOOKUP($I298, '#칼럼명세'!$F:$F, '#칼럼명세'!$K:$K)="X", 1, _xlfn.XLOOKUP($K298, '#무게관련'!$N:$N, '#무게관련'!$O:$O))*100</f>
        <v>1</v>
      </c>
      <c r="M298" s="46" t="s">
        <v>339</v>
      </c>
      <c r="N298" s="46" t="s">
        <v>336</v>
      </c>
      <c r="O298" s="46" t="s">
        <v>339</v>
      </c>
      <c r="P298" s="46" t="s">
        <v>339</v>
      </c>
      <c r="Q298" s="5">
        <v>0</v>
      </c>
      <c r="R298" s="5">
        <v>0</v>
      </c>
      <c r="S298" s="5">
        <v>10102001</v>
      </c>
      <c r="T298" s="5">
        <v>0</v>
      </c>
      <c r="U298" s="5">
        <v>0</v>
      </c>
      <c r="V298" s="5">
        <v>0</v>
      </c>
      <c r="W298" s="5">
        <v>0</v>
      </c>
      <c r="X298" s="66">
        <v>100</v>
      </c>
      <c r="Y298" s="66">
        <v>1000</v>
      </c>
      <c r="Z298" s="5">
        <v>1</v>
      </c>
      <c r="AA298" s="5">
        <v>10</v>
      </c>
      <c r="AB298" s="5">
        <v>1</v>
      </c>
      <c r="AC298" s="5">
        <v>0</v>
      </c>
      <c r="AD298" s="5">
        <v>0</v>
      </c>
      <c r="AE298" s="5">
        <v>21000</v>
      </c>
      <c r="AF298" s="5">
        <v>2</v>
      </c>
      <c r="AG298" s="5">
        <v>1</v>
      </c>
      <c r="AH298" s="5" t="s">
        <v>1941</v>
      </c>
      <c r="AI298" s="5" t="s">
        <v>235</v>
      </c>
      <c r="AJ298" s="5" t="s">
        <v>983</v>
      </c>
      <c r="AK298" s="45">
        <f t="shared" si="59"/>
        <v>2</v>
      </c>
      <c r="AL298" s="47">
        <f>_xlfn.XLOOKUP(I298,'#칼럼명세'!F:F,'#칼럼명세'!I:I)</f>
        <v>1101</v>
      </c>
      <c r="AM298" s="44" t="str">
        <f t="shared" si="60"/>
        <v>Item_Name_23600123</v>
      </c>
      <c r="AN298" s="5" t="s">
        <v>1810</v>
      </c>
      <c r="AO298" s="44" t="str">
        <f t="shared" si="61"/>
        <v>Item_Desc_23600123</v>
      </c>
      <c r="AP298" s="5" t="s">
        <v>1782</v>
      </c>
      <c r="AQ298" s="44">
        <f>_xlfn.XLOOKUP(I298,표1[아이템 타입],표1[삭제여부])</f>
        <v>1</v>
      </c>
      <c r="AR298" s="63">
        <f>_xlfn.XLOOKUP(I298,'#칼럼명세'!F:F,'#칼럼명세'!H:H)</f>
        <v>0</v>
      </c>
      <c r="AS298" s="4">
        <v>1</v>
      </c>
      <c r="AT298" s="4" t="s">
        <v>1866</v>
      </c>
      <c r="AU298" s="4" t="s">
        <v>1941</v>
      </c>
      <c r="AV298" s="4"/>
      <c r="AW298" s="63" t="str">
        <f>_xlfn.XLOOKUP(I298,표1[아이템 타입],표1[타입 이름])</f>
        <v>스킬북</v>
      </c>
      <c r="AX298" s="63" t="str">
        <f t="shared" si="57"/>
        <v>가능</v>
      </c>
      <c r="AY298" s="63" t="str">
        <f t="shared" si="58"/>
        <v>가능</v>
      </c>
      <c r="AZ298" s="63" t="str">
        <f t="shared" si="52"/>
        <v>불가</v>
      </c>
      <c r="BA298" s="63" t="str">
        <f t="shared" si="53"/>
        <v>가능</v>
      </c>
    </row>
    <row r="299" spans="2:53" x14ac:dyDescent="0.3">
      <c r="B299" s="4">
        <v>23600124</v>
      </c>
      <c r="C299" s="4" t="str">
        <f t="shared" si="56"/>
        <v>124</v>
      </c>
      <c r="D299" s="44" t="str">
        <f t="shared" si="54"/>
        <v>Item_Name_23600124</v>
      </c>
      <c r="E299" s="5" t="s">
        <v>1811</v>
      </c>
      <c r="F299" s="44" t="str">
        <f t="shared" si="55"/>
        <v>Item_Desc_23600124</v>
      </c>
      <c r="G299" s="5" t="s">
        <v>375</v>
      </c>
      <c r="H299" s="5">
        <v>3</v>
      </c>
      <c r="I299" s="5">
        <v>36</v>
      </c>
      <c r="J299" s="5">
        <v>2</v>
      </c>
      <c r="K299" s="5">
        <v>4</v>
      </c>
      <c r="L299" s="45">
        <f>_xlfn.XLOOKUP($I299, '#칼럼명세'!$F:$F, '#칼럼명세'!$J:$J)*IF(_xlfn.XLOOKUP($I299, '#칼럼명세'!$F:$F, '#칼럼명세'!$K:$K)="X", 1, _xlfn.XLOOKUP($K299, '#무게관련'!$N:$N, '#무게관련'!$O:$O))*100</f>
        <v>1</v>
      </c>
      <c r="M299" s="46" t="s">
        <v>339</v>
      </c>
      <c r="N299" s="46" t="s">
        <v>336</v>
      </c>
      <c r="O299" s="46" t="s">
        <v>339</v>
      </c>
      <c r="P299" s="46" t="s">
        <v>339</v>
      </c>
      <c r="Q299" s="5">
        <v>0</v>
      </c>
      <c r="R299" s="5">
        <v>0</v>
      </c>
      <c r="S299" s="5">
        <v>10102001</v>
      </c>
      <c r="T299" s="5">
        <v>0</v>
      </c>
      <c r="U299" s="5">
        <v>0</v>
      </c>
      <c r="V299" s="5">
        <v>0</v>
      </c>
      <c r="W299" s="5">
        <v>0</v>
      </c>
      <c r="X299" s="66">
        <v>100</v>
      </c>
      <c r="Y299" s="66">
        <v>1000</v>
      </c>
      <c r="Z299" s="5">
        <v>1</v>
      </c>
      <c r="AA299" s="5">
        <v>10</v>
      </c>
      <c r="AB299" s="5">
        <v>1</v>
      </c>
      <c r="AC299" s="5">
        <v>0</v>
      </c>
      <c r="AD299" s="5">
        <v>0</v>
      </c>
      <c r="AE299" s="5">
        <v>21000</v>
      </c>
      <c r="AF299" s="5">
        <v>2</v>
      </c>
      <c r="AG299" s="5">
        <v>1</v>
      </c>
      <c r="AH299" s="5" t="s">
        <v>1942</v>
      </c>
      <c r="AI299" s="5" t="s">
        <v>235</v>
      </c>
      <c r="AJ299" s="5" t="s">
        <v>983</v>
      </c>
      <c r="AK299" s="45">
        <f t="shared" si="59"/>
        <v>2</v>
      </c>
      <c r="AL299" s="47">
        <f>_xlfn.XLOOKUP(I299,'#칼럼명세'!F:F,'#칼럼명세'!I:I)</f>
        <v>1101</v>
      </c>
      <c r="AM299" s="44" t="str">
        <f t="shared" si="60"/>
        <v>Item_Name_23600124</v>
      </c>
      <c r="AN299" s="5" t="s">
        <v>1811</v>
      </c>
      <c r="AO299" s="44" t="str">
        <f t="shared" si="61"/>
        <v>Item_Desc_23600124</v>
      </c>
      <c r="AP299" s="5" t="s">
        <v>1784</v>
      </c>
      <c r="AQ299" s="44">
        <f>_xlfn.XLOOKUP(I299,표1[아이템 타입],표1[삭제여부])</f>
        <v>1</v>
      </c>
      <c r="AR299" s="63">
        <f>_xlfn.XLOOKUP(I299,'#칼럼명세'!F:F,'#칼럼명세'!H:H)</f>
        <v>0</v>
      </c>
      <c r="AS299" s="4">
        <v>1</v>
      </c>
      <c r="AT299" s="4" t="s">
        <v>1867</v>
      </c>
      <c r="AU299" s="4" t="s">
        <v>1942</v>
      </c>
      <c r="AV299" s="4"/>
      <c r="AW299" s="63" t="str">
        <f>_xlfn.XLOOKUP(I299,표1[아이템 타입],표1[타입 이름])</f>
        <v>스킬북</v>
      </c>
      <c r="AX299" s="63" t="str">
        <f t="shared" si="57"/>
        <v>가능</v>
      </c>
      <c r="AY299" s="63" t="str">
        <f t="shared" si="58"/>
        <v>가능</v>
      </c>
      <c r="AZ299" s="63" t="str">
        <f t="shared" si="52"/>
        <v>불가</v>
      </c>
      <c r="BA299" s="63" t="str">
        <f t="shared" si="53"/>
        <v>가능</v>
      </c>
    </row>
    <row r="300" spans="2:53" x14ac:dyDescent="0.3">
      <c r="B300" s="4">
        <v>23600125</v>
      </c>
      <c r="C300" s="4" t="str">
        <f t="shared" si="56"/>
        <v>125</v>
      </c>
      <c r="D300" s="44" t="str">
        <f t="shared" si="54"/>
        <v>Item_Name_23600125</v>
      </c>
      <c r="E300" s="5" t="s">
        <v>1812</v>
      </c>
      <c r="F300" s="44" t="str">
        <f t="shared" si="55"/>
        <v>Item_Desc_23600125</v>
      </c>
      <c r="G300" s="5" t="s">
        <v>376</v>
      </c>
      <c r="H300" s="5">
        <v>3</v>
      </c>
      <c r="I300" s="5">
        <v>36</v>
      </c>
      <c r="J300" s="5">
        <v>2</v>
      </c>
      <c r="K300" s="5">
        <v>4</v>
      </c>
      <c r="L300" s="45">
        <f>_xlfn.XLOOKUP($I300, '#칼럼명세'!$F:$F, '#칼럼명세'!$J:$J)*IF(_xlfn.XLOOKUP($I300, '#칼럼명세'!$F:$F, '#칼럼명세'!$K:$K)="X", 1, _xlfn.XLOOKUP($K300, '#무게관련'!$N:$N, '#무게관련'!$O:$O))*100</f>
        <v>1</v>
      </c>
      <c r="M300" s="46" t="s">
        <v>339</v>
      </c>
      <c r="N300" s="46" t="s">
        <v>336</v>
      </c>
      <c r="O300" s="46" t="s">
        <v>339</v>
      </c>
      <c r="P300" s="46" t="s">
        <v>339</v>
      </c>
      <c r="Q300" s="5">
        <v>0</v>
      </c>
      <c r="R300" s="5">
        <v>0</v>
      </c>
      <c r="S300" s="5">
        <v>10102001</v>
      </c>
      <c r="T300" s="5">
        <v>0</v>
      </c>
      <c r="U300" s="5">
        <v>0</v>
      </c>
      <c r="V300" s="5">
        <v>0</v>
      </c>
      <c r="W300" s="5">
        <v>0</v>
      </c>
      <c r="X300" s="66">
        <v>100</v>
      </c>
      <c r="Y300" s="66">
        <v>1000</v>
      </c>
      <c r="Z300" s="5">
        <v>1</v>
      </c>
      <c r="AA300" s="5">
        <v>10</v>
      </c>
      <c r="AB300" s="5">
        <v>1</v>
      </c>
      <c r="AC300" s="5">
        <v>0</v>
      </c>
      <c r="AD300" s="5">
        <v>0</v>
      </c>
      <c r="AE300" s="5">
        <v>21000</v>
      </c>
      <c r="AF300" s="5">
        <v>2</v>
      </c>
      <c r="AG300" s="5">
        <v>1</v>
      </c>
      <c r="AH300" s="5" t="s">
        <v>1943</v>
      </c>
      <c r="AI300" s="5" t="s">
        <v>235</v>
      </c>
      <c r="AJ300" s="5" t="s">
        <v>983</v>
      </c>
      <c r="AK300" s="45">
        <f t="shared" si="59"/>
        <v>2</v>
      </c>
      <c r="AL300" s="47">
        <f>_xlfn.XLOOKUP(I300,'#칼럼명세'!F:F,'#칼럼명세'!I:I)</f>
        <v>1101</v>
      </c>
      <c r="AM300" s="44" t="str">
        <f t="shared" si="60"/>
        <v>Item_Name_23600125</v>
      </c>
      <c r="AN300" s="5" t="s">
        <v>1812</v>
      </c>
      <c r="AO300" s="44" t="str">
        <f t="shared" si="61"/>
        <v>Item_Desc_23600125</v>
      </c>
      <c r="AP300" s="5" t="s">
        <v>1785</v>
      </c>
      <c r="AQ300" s="44">
        <f>_xlfn.XLOOKUP(I300,표1[아이템 타입],표1[삭제여부])</f>
        <v>1</v>
      </c>
      <c r="AR300" s="63">
        <f>_xlfn.XLOOKUP(I300,'#칼럼명세'!F:F,'#칼럼명세'!H:H)</f>
        <v>0</v>
      </c>
      <c r="AS300" s="4">
        <v>1</v>
      </c>
      <c r="AT300" s="4" t="s">
        <v>1868</v>
      </c>
      <c r="AU300" s="4" t="s">
        <v>1943</v>
      </c>
      <c r="AV300" s="4"/>
      <c r="AW300" s="63" t="str">
        <f>_xlfn.XLOOKUP(I300,표1[아이템 타입],표1[타입 이름])</f>
        <v>스킬북</v>
      </c>
      <c r="AX300" s="63" t="str">
        <f t="shared" si="57"/>
        <v>가능</v>
      </c>
      <c r="AY300" s="63" t="str">
        <f t="shared" si="58"/>
        <v>가능</v>
      </c>
      <c r="AZ300" s="63" t="str">
        <f t="shared" si="52"/>
        <v>불가</v>
      </c>
      <c r="BA300" s="63" t="str">
        <f t="shared" si="53"/>
        <v>가능</v>
      </c>
    </row>
    <row r="301" spans="2:53" x14ac:dyDescent="0.3">
      <c r="B301" s="4">
        <v>23600201</v>
      </c>
      <c r="C301" s="4" t="str">
        <f t="shared" si="56"/>
        <v>201</v>
      </c>
      <c r="D301" s="44" t="str">
        <f t="shared" si="54"/>
        <v>Item_Name_23600201</v>
      </c>
      <c r="E301" s="5" t="s">
        <v>1589</v>
      </c>
      <c r="F301" s="44" t="str">
        <f t="shared" si="55"/>
        <v>Item_Desc_23600201</v>
      </c>
      <c r="G301" s="5" t="s">
        <v>1605</v>
      </c>
      <c r="H301" s="5">
        <v>3</v>
      </c>
      <c r="I301" s="5">
        <v>36</v>
      </c>
      <c r="J301" s="5">
        <v>2</v>
      </c>
      <c r="K301" s="5">
        <v>1</v>
      </c>
      <c r="L301" s="45">
        <f>_xlfn.XLOOKUP($I301, '#칼럼명세'!$F:$F, '#칼럼명세'!$J:$J)*IF(_xlfn.XLOOKUP($I301, '#칼럼명세'!$F:$F, '#칼럼명세'!$K:$K)="X", 1, _xlfn.XLOOKUP($K301, '#무게관련'!$N:$N, '#무게관련'!$O:$O))*100</f>
        <v>1</v>
      </c>
      <c r="M301" s="46" t="s">
        <v>339</v>
      </c>
      <c r="N301" s="46" t="s">
        <v>339</v>
      </c>
      <c r="O301" s="46" t="s">
        <v>336</v>
      </c>
      <c r="P301" s="46" t="s">
        <v>339</v>
      </c>
      <c r="Q301" s="5">
        <v>0</v>
      </c>
      <c r="R301" s="5">
        <v>0</v>
      </c>
      <c r="S301" s="5">
        <v>10103001</v>
      </c>
      <c r="T301" s="5">
        <v>0</v>
      </c>
      <c r="U301" s="5">
        <v>0</v>
      </c>
      <c r="V301" s="5">
        <v>0</v>
      </c>
      <c r="W301" s="5">
        <v>0</v>
      </c>
      <c r="X301" s="66">
        <v>100</v>
      </c>
      <c r="Y301" s="66">
        <v>1000</v>
      </c>
      <c r="Z301" s="5">
        <v>1</v>
      </c>
      <c r="AA301" s="5">
        <v>10</v>
      </c>
      <c r="AB301" s="5">
        <v>1</v>
      </c>
      <c r="AC301" s="5">
        <v>0</v>
      </c>
      <c r="AD301" s="5">
        <v>0</v>
      </c>
      <c r="AE301" s="5">
        <v>21000</v>
      </c>
      <c r="AF301" s="5">
        <v>3</v>
      </c>
      <c r="AG301" s="5">
        <v>0</v>
      </c>
      <c r="AH301" s="5" t="s">
        <v>1919</v>
      </c>
      <c r="AI301" s="5" t="s">
        <v>235</v>
      </c>
      <c r="AJ301" s="5" t="s">
        <v>983</v>
      </c>
      <c r="AK301" s="45">
        <f t="shared" si="59"/>
        <v>4</v>
      </c>
      <c r="AL301" s="47">
        <f>_xlfn.XLOOKUP(I301,'#칼럼명세'!F:F,'#칼럼명세'!I:I)</f>
        <v>1101</v>
      </c>
      <c r="AM301" s="44" t="str">
        <f t="shared" si="60"/>
        <v>Item_Name_23600201</v>
      </c>
      <c r="AN301" s="5" t="s">
        <v>1589</v>
      </c>
      <c r="AO301" s="44" t="str">
        <f t="shared" si="61"/>
        <v>Item_Desc_23600201</v>
      </c>
      <c r="AP301" s="5" t="s">
        <v>1643</v>
      </c>
      <c r="AQ301" s="44">
        <f>_xlfn.XLOOKUP(I301,표1[아이템 타입],표1[삭제여부])</f>
        <v>1</v>
      </c>
      <c r="AR301" s="63">
        <f>_xlfn.XLOOKUP(I301,'#칼럼명세'!F:F,'#칼럼명세'!H:H)</f>
        <v>0</v>
      </c>
      <c r="AS301" s="4">
        <v>1</v>
      </c>
      <c r="AT301" s="4" t="s">
        <v>1869</v>
      </c>
      <c r="AU301" s="4" t="s">
        <v>1919</v>
      </c>
      <c r="AV301" s="4"/>
      <c r="AW301" s="63" t="str">
        <f>_xlfn.XLOOKUP(I301,표1[아이템 타입],표1[타입 이름])</f>
        <v>스킬북</v>
      </c>
      <c r="AX301" s="63" t="str">
        <f t="shared" si="57"/>
        <v>가능</v>
      </c>
      <c r="AY301" s="63" t="str">
        <f t="shared" si="58"/>
        <v>가능</v>
      </c>
      <c r="AZ301" s="63" t="str">
        <f t="shared" si="52"/>
        <v>불가</v>
      </c>
      <c r="BA301" s="63" t="str">
        <f t="shared" si="53"/>
        <v>가능</v>
      </c>
    </row>
    <row r="302" spans="2:53" x14ac:dyDescent="0.3">
      <c r="B302" s="4">
        <v>23600202</v>
      </c>
      <c r="C302" s="4" t="str">
        <f t="shared" si="56"/>
        <v>202</v>
      </c>
      <c r="D302" s="44" t="str">
        <f t="shared" si="54"/>
        <v>Item_Name_23600202</v>
      </c>
      <c r="E302" s="5" t="s">
        <v>1591</v>
      </c>
      <c r="F302" s="44" t="str">
        <f t="shared" si="55"/>
        <v>Item_Desc_23600202</v>
      </c>
      <c r="G302" s="5" t="s">
        <v>1605</v>
      </c>
      <c r="H302" s="5">
        <v>3</v>
      </c>
      <c r="I302" s="5">
        <v>36</v>
      </c>
      <c r="J302" s="5">
        <v>2</v>
      </c>
      <c r="K302" s="5">
        <v>1</v>
      </c>
      <c r="L302" s="45">
        <f>_xlfn.XLOOKUP($I302, '#칼럼명세'!$F:$F, '#칼럼명세'!$J:$J)*IF(_xlfn.XLOOKUP($I302, '#칼럼명세'!$F:$F, '#칼럼명세'!$K:$K)="X", 1, _xlfn.XLOOKUP($K302, '#무게관련'!$N:$N, '#무게관련'!$O:$O))*100</f>
        <v>1</v>
      </c>
      <c r="M302" s="46" t="s">
        <v>339</v>
      </c>
      <c r="N302" s="46" t="s">
        <v>339</v>
      </c>
      <c r="O302" s="46" t="s">
        <v>336</v>
      </c>
      <c r="P302" s="46" t="s">
        <v>339</v>
      </c>
      <c r="Q302" s="5">
        <v>0</v>
      </c>
      <c r="R302" s="5">
        <v>0</v>
      </c>
      <c r="S302" s="5">
        <v>10103001</v>
      </c>
      <c r="T302" s="5">
        <v>0</v>
      </c>
      <c r="U302" s="5">
        <v>0</v>
      </c>
      <c r="V302" s="5">
        <v>0</v>
      </c>
      <c r="W302" s="5">
        <v>0</v>
      </c>
      <c r="X302" s="66">
        <v>100</v>
      </c>
      <c r="Y302" s="66">
        <v>1000</v>
      </c>
      <c r="Z302" s="5">
        <v>1</v>
      </c>
      <c r="AA302" s="5">
        <v>10</v>
      </c>
      <c r="AB302" s="5">
        <v>1</v>
      </c>
      <c r="AC302" s="5">
        <v>0</v>
      </c>
      <c r="AD302" s="5">
        <v>0</v>
      </c>
      <c r="AE302" s="5">
        <v>21000</v>
      </c>
      <c r="AF302" s="5">
        <v>3</v>
      </c>
      <c r="AG302" s="5">
        <v>1</v>
      </c>
      <c r="AH302" s="5" t="s">
        <v>1924</v>
      </c>
      <c r="AI302" s="5" t="s">
        <v>235</v>
      </c>
      <c r="AJ302" s="5" t="s">
        <v>983</v>
      </c>
      <c r="AK302" s="45">
        <f t="shared" si="59"/>
        <v>4</v>
      </c>
      <c r="AL302" s="47">
        <f>_xlfn.XLOOKUP(I302,'#칼럼명세'!F:F,'#칼럼명세'!I:I)</f>
        <v>1101</v>
      </c>
      <c r="AM302" s="44" t="str">
        <f t="shared" si="60"/>
        <v>Item_Name_23600202</v>
      </c>
      <c r="AN302" s="5" t="s">
        <v>1591</v>
      </c>
      <c r="AO302" s="44" t="str">
        <f t="shared" si="61"/>
        <v>Item_Desc_23600202</v>
      </c>
      <c r="AP302" s="5" t="s">
        <v>1645</v>
      </c>
      <c r="AQ302" s="44">
        <f>_xlfn.XLOOKUP(I302,표1[아이템 타입],표1[삭제여부])</f>
        <v>1</v>
      </c>
      <c r="AR302" s="63">
        <f>_xlfn.XLOOKUP(I302,'#칼럼명세'!F:F,'#칼럼명세'!H:H)</f>
        <v>0</v>
      </c>
      <c r="AS302" s="4">
        <v>1</v>
      </c>
      <c r="AT302" s="4" t="s">
        <v>1870</v>
      </c>
      <c r="AU302" s="4" t="s">
        <v>1924</v>
      </c>
      <c r="AV302" s="4"/>
      <c r="AW302" s="63" t="str">
        <f>_xlfn.XLOOKUP(I302,표1[아이템 타입],표1[타입 이름])</f>
        <v>스킬북</v>
      </c>
      <c r="AX302" s="63" t="str">
        <f t="shared" si="57"/>
        <v>가능</v>
      </c>
      <c r="AY302" s="63" t="str">
        <f t="shared" si="58"/>
        <v>가능</v>
      </c>
      <c r="AZ302" s="63" t="str">
        <f t="shared" si="52"/>
        <v>불가</v>
      </c>
      <c r="BA302" s="63" t="str">
        <f t="shared" si="53"/>
        <v>가능</v>
      </c>
    </row>
    <row r="303" spans="2:53" x14ac:dyDescent="0.3">
      <c r="B303" s="4">
        <v>23600203</v>
      </c>
      <c r="C303" s="4" t="str">
        <f t="shared" si="56"/>
        <v>203</v>
      </c>
      <c r="D303" s="44" t="str">
        <f t="shared" si="54"/>
        <v>Item_Name_23600203</v>
      </c>
      <c r="E303" s="5" t="s">
        <v>768</v>
      </c>
      <c r="F303" s="44" t="str">
        <f t="shared" si="55"/>
        <v>Item_Desc_23600203</v>
      </c>
      <c r="G303" s="5" t="s">
        <v>1605</v>
      </c>
      <c r="H303" s="5">
        <v>3</v>
      </c>
      <c r="I303" s="5">
        <v>36</v>
      </c>
      <c r="J303" s="5">
        <v>2</v>
      </c>
      <c r="K303" s="5">
        <v>2</v>
      </c>
      <c r="L303" s="45">
        <f>_xlfn.XLOOKUP($I303, '#칼럼명세'!$F:$F, '#칼럼명세'!$J:$J)*IF(_xlfn.XLOOKUP($I303, '#칼럼명세'!$F:$F, '#칼럼명세'!$K:$K)="X", 1, _xlfn.XLOOKUP($K303, '#무게관련'!$N:$N, '#무게관련'!$O:$O))*100</f>
        <v>1</v>
      </c>
      <c r="M303" s="46" t="s">
        <v>339</v>
      </c>
      <c r="N303" s="46" t="s">
        <v>339</v>
      </c>
      <c r="O303" s="46" t="s">
        <v>336</v>
      </c>
      <c r="P303" s="46" t="s">
        <v>339</v>
      </c>
      <c r="Q303" s="5">
        <v>0</v>
      </c>
      <c r="R303" s="5">
        <v>0</v>
      </c>
      <c r="S303" s="5">
        <v>10103001</v>
      </c>
      <c r="T303" s="5">
        <v>0</v>
      </c>
      <c r="U303" s="5">
        <v>0</v>
      </c>
      <c r="V303" s="5">
        <v>0</v>
      </c>
      <c r="W303" s="5">
        <v>0</v>
      </c>
      <c r="X303" s="66">
        <v>100</v>
      </c>
      <c r="Y303" s="66">
        <v>1000</v>
      </c>
      <c r="Z303" s="5">
        <v>1</v>
      </c>
      <c r="AA303" s="5">
        <v>10</v>
      </c>
      <c r="AB303" s="5">
        <v>1</v>
      </c>
      <c r="AC303" s="5">
        <v>0</v>
      </c>
      <c r="AD303" s="5">
        <v>0</v>
      </c>
      <c r="AE303" s="5">
        <v>21000</v>
      </c>
      <c r="AF303" s="5">
        <v>3</v>
      </c>
      <c r="AG303" s="5">
        <v>1</v>
      </c>
      <c r="AH303" s="5" t="s">
        <v>1928</v>
      </c>
      <c r="AI303" s="5" t="s">
        <v>235</v>
      </c>
      <c r="AJ303" s="5" t="s">
        <v>983</v>
      </c>
      <c r="AK303" s="45">
        <f t="shared" si="59"/>
        <v>4</v>
      </c>
      <c r="AL303" s="47">
        <f>_xlfn.XLOOKUP(I303,'#칼럼명세'!F:F,'#칼럼명세'!I:I)</f>
        <v>1101</v>
      </c>
      <c r="AM303" s="44" t="str">
        <f t="shared" si="60"/>
        <v>Item_Name_23600203</v>
      </c>
      <c r="AN303" s="5" t="s">
        <v>768</v>
      </c>
      <c r="AO303" s="44" t="str">
        <f t="shared" si="61"/>
        <v>Item_Desc_23600203</v>
      </c>
      <c r="AP303" s="5" t="s">
        <v>1647</v>
      </c>
      <c r="AQ303" s="44">
        <f>_xlfn.XLOOKUP(I303,표1[아이템 타입],표1[삭제여부])</f>
        <v>1</v>
      </c>
      <c r="AR303" s="63">
        <f>_xlfn.XLOOKUP(I303,'#칼럼명세'!F:F,'#칼럼명세'!H:H)</f>
        <v>0</v>
      </c>
      <c r="AS303" s="4">
        <v>1</v>
      </c>
      <c r="AT303" s="4" t="s">
        <v>1871</v>
      </c>
      <c r="AU303" s="4" t="s">
        <v>1928</v>
      </c>
      <c r="AV303" s="4"/>
      <c r="AW303" s="63" t="str">
        <f>_xlfn.XLOOKUP(I303,표1[아이템 타입],표1[타입 이름])</f>
        <v>스킬북</v>
      </c>
      <c r="AX303" s="63" t="str">
        <f t="shared" si="57"/>
        <v>가능</v>
      </c>
      <c r="AY303" s="63" t="str">
        <f t="shared" si="58"/>
        <v>가능</v>
      </c>
      <c r="AZ303" s="63" t="str">
        <f t="shared" si="52"/>
        <v>불가</v>
      </c>
      <c r="BA303" s="63" t="str">
        <f t="shared" si="53"/>
        <v>가능</v>
      </c>
    </row>
    <row r="304" spans="2:53" x14ac:dyDescent="0.3">
      <c r="B304" s="4">
        <v>23600204</v>
      </c>
      <c r="C304" s="4" t="str">
        <f t="shared" si="56"/>
        <v>204</v>
      </c>
      <c r="D304" s="44" t="str">
        <f t="shared" si="54"/>
        <v>Item_Name_23600204</v>
      </c>
      <c r="E304" s="5" t="s">
        <v>1590</v>
      </c>
      <c r="F304" s="44" t="str">
        <f t="shared" si="55"/>
        <v>Item_Desc_23600204</v>
      </c>
      <c r="G304" s="5" t="s">
        <v>1605</v>
      </c>
      <c r="H304" s="5">
        <v>3</v>
      </c>
      <c r="I304" s="5">
        <v>36</v>
      </c>
      <c r="J304" s="5">
        <v>2</v>
      </c>
      <c r="K304" s="5">
        <v>2</v>
      </c>
      <c r="L304" s="45">
        <f>_xlfn.XLOOKUP($I304, '#칼럼명세'!$F:$F, '#칼럼명세'!$J:$J)*IF(_xlfn.XLOOKUP($I304, '#칼럼명세'!$F:$F, '#칼럼명세'!$K:$K)="X", 1, _xlfn.XLOOKUP($K304, '#무게관련'!$N:$N, '#무게관련'!$O:$O))*100</f>
        <v>1</v>
      </c>
      <c r="M304" s="46" t="s">
        <v>339</v>
      </c>
      <c r="N304" s="46" t="s">
        <v>339</v>
      </c>
      <c r="O304" s="46" t="s">
        <v>336</v>
      </c>
      <c r="P304" s="46" t="s">
        <v>339</v>
      </c>
      <c r="Q304" s="5">
        <v>0</v>
      </c>
      <c r="R304" s="5">
        <v>0</v>
      </c>
      <c r="S304" s="5">
        <v>10103001</v>
      </c>
      <c r="T304" s="5">
        <v>0</v>
      </c>
      <c r="U304" s="5">
        <v>0</v>
      </c>
      <c r="V304" s="5">
        <v>0</v>
      </c>
      <c r="W304" s="5">
        <v>0</v>
      </c>
      <c r="X304" s="66">
        <v>100</v>
      </c>
      <c r="Y304" s="66">
        <v>1000</v>
      </c>
      <c r="Z304" s="5">
        <v>1</v>
      </c>
      <c r="AA304" s="5">
        <v>10</v>
      </c>
      <c r="AB304" s="5">
        <v>1</v>
      </c>
      <c r="AC304" s="5">
        <v>0</v>
      </c>
      <c r="AD304" s="5">
        <v>0</v>
      </c>
      <c r="AE304" s="5">
        <v>21000</v>
      </c>
      <c r="AF304" s="5">
        <v>3</v>
      </c>
      <c r="AG304" s="5">
        <v>1</v>
      </c>
      <c r="AH304" s="5" t="s">
        <v>1959</v>
      </c>
      <c r="AI304" s="5" t="s">
        <v>235</v>
      </c>
      <c r="AJ304" s="5" t="s">
        <v>983</v>
      </c>
      <c r="AK304" s="45">
        <f t="shared" si="59"/>
        <v>4</v>
      </c>
      <c r="AL304" s="47">
        <f>_xlfn.XLOOKUP(I304,'#칼럼명세'!F:F,'#칼럼명세'!I:I)</f>
        <v>1101</v>
      </c>
      <c r="AM304" s="44" t="str">
        <f t="shared" si="60"/>
        <v>Item_Name_23600204</v>
      </c>
      <c r="AN304" s="5" t="s">
        <v>1590</v>
      </c>
      <c r="AO304" s="44" t="str">
        <f t="shared" si="61"/>
        <v>Item_Desc_23600204</v>
      </c>
      <c r="AP304" s="5" t="s">
        <v>1644</v>
      </c>
      <c r="AQ304" s="44">
        <f>_xlfn.XLOOKUP(I304,표1[아이템 타입],표1[삭제여부])</f>
        <v>1</v>
      </c>
      <c r="AR304" s="63">
        <f>_xlfn.XLOOKUP(I304,'#칼럼명세'!F:F,'#칼럼명세'!H:H)</f>
        <v>0</v>
      </c>
      <c r="AS304" s="4">
        <v>1</v>
      </c>
      <c r="AT304" s="4" t="s">
        <v>1872</v>
      </c>
      <c r="AU304" s="4" t="s">
        <v>1927</v>
      </c>
      <c r="AV304" s="4"/>
      <c r="AW304" s="63" t="str">
        <f>_xlfn.XLOOKUP(I304,표1[아이템 타입],표1[타입 이름])</f>
        <v>스킬북</v>
      </c>
      <c r="AX304" s="63" t="str">
        <f t="shared" si="57"/>
        <v>가능</v>
      </c>
      <c r="AY304" s="63" t="str">
        <f t="shared" si="58"/>
        <v>가능</v>
      </c>
      <c r="AZ304" s="63" t="str">
        <f t="shared" si="52"/>
        <v>불가</v>
      </c>
      <c r="BA304" s="63" t="str">
        <f t="shared" si="53"/>
        <v>가능</v>
      </c>
    </row>
    <row r="305" spans="2:53" x14ac:dyDescent="0.3">
      <c r="B305" s="4">
        <v>23600205</v>
      </c>
      <c r="C305" s="4" t="str">
        <f t="shared" si="56"/>
        <v>205</v>
      </c>
      <c r="D305" s="44" t="str">
        <f t="shared" si="54"/>
        <v>Item_Name_23600205</v>
      </c>
      <c r="E305" s="5" t="s">
        <v>769</v>
      </c>
      <c r="F305" s="44" t="str">
        <f t="shared" si="55"/>
        <v>Item_Desc_23600205</v>
      </c>
      <c r="G305" s="5" t="s">
        <v>1605</v>
      </c>
      <c r="H305" s="5">
        <v>3</v>
      </c>
      <c r="I305" s="5">
        <v>36</v>
      </c>
      <c r="J305" s="5">
        <v>2</v>
      </c>
      <c r="K305" s="5">
        <v>2</v>
      </c>
      <c r="L305" s="45">
        <f>_xlfn.XLOOKUP($I305, '#칼럼명세'!$F:$F, '#칼럼명세'!$J:$J)*IF(_xlfn.XLOOKUP($I305, '#칼럼명세'!$F:$F, '#칼럼명세'!$K:$K)="X", 1, _xlfn.XLOOKUP($K305, '#무게관련'!$N:$N, '#무게관련'!$O:$O))*100</f>
        <v>1</v>
      </c>
      <c r="M305" s="46" t="s">
        <v>339</v>
      </c>
      <c r="N305" s="46" t="s">
        <v>339</v>
      </c>
      <c r="O305" s="46" t="s">
        <v>336</v>
      </c>
      <c r="P305" s="46" t="s">
        <v>339</v>
      </c>
      <c r="Q305" s="5">
        <v>0</v>
      </c>
      <c r="R305" s="5">
        <v>0</v>
      </c>
      <c r="S305" s="5">
        <v>10103001</v>
      </c>
      <c r="T305" s="5">
        <v>0</v>
      </c>
      <c r="U305" s="5">
        <v>0</v>
      </c>
      <c r="V305" s="5">
        <v>0</v>
      </c>
      <c r="W305" s="5">
        <v>0</v>
      </c>
      <c r="X305" s="66">
        <v>100</v>
      </c>
      <c r="Y305" s="66">
        <v>1000</v>
      </c>
      <c r="Z305" s="5">
        <v>1</v>
      </c>
      <c r="AA305" s="5">
        <v>10</v>
      </c>
      <c r="AB305" s="5">
        <v>1</v>
      </c>
      <c r="AC305" s="5">
        <v>0</v>
      </c>
      <c r="AD305" s="5">
        <v>0</v>
      </c>
      <c r="AE305" s="5">
        <v>21000</v>
      </c>
      <c r="AF305" s="5">
        <v>3</v>
      </c>
      <c r="AG305" s="5">
        <v>1</v>
      </c>
      <c r="AH305" s="5" t="s">
        <v>1921</v>
      </c>
      <c r="AI305" s="5" t="s">
        <v>235</v>
      </c>
      <c r="AJ305" s="5" t="s">
        <v>983</v>
      </c>
      <c r="AK305" s="45">
        <f t="shared" si="59"/>
        <v>4</v>
      </c>
      <c r="AL305" s="47">
        <f>_xlfn.XLOOKUP(I305,'#칼럼명세'!F:F,'#칼럼명세'!I:I)</f>
        <v>1101</v>
      </c>
      <c r="AM305" s="44" t="str">
        <f t="shared" si="60"/>
        <v>Item_Name_23600205</v>
      </c>
      <c r="AN305" s="5" t="s">
        <v>769</v>
      </c>
      <c r="AO305" s="44" t="str">
        <f t="shared" si="61"/>
        <v>Item_Desc_23600205</v>
      </c>
      <c r="AP305" s="5" t="s">
        <v>1648</v>
      </c>
      <c r="AQ305" s="44">
        <f>_xlfn.XLOOKUP(I305,표1[아이템 타입],표1[삭제여부])</f>
        <v>1</v>
      </c>
      <c r="AR305" s="63">
        <f>_xlfn.XLOOKUP(I305,'#칼럼명세'!F:F,'#칼럼명세'!H:H)</f>
        <v>0</v>
      </c>
      <c r="AS305" s="4">
        <v>1</v>
      </c>
      <c r="AT305" s="4" t="s">
        <v>1873</v>
      </c>
      <c r="AU305" s="4" t="s">
        <v>1921</v>
      </c>
      <c r="AV305" s="4"/>
      <c r="AW305" s="63" t="str">
        <f>_xlfn.XLOOKUP(I305,표1[아이템 타입],표1[타입 이름])</f>
        <v>스킬북</v>
      </c>
      <c r="AX305" s="63" t="str">
        <f t="shared" si="57"/>
        <v>가능</v>
      </c>
      <c r="AY305" s="63" t="str">
        <f t="shared" si="58"/>
        <v>가능</v>
      </c>
      <c r="AZ305" s="63" t="str">
        <f t="shared" si="52"/>
        <v>불가</v>
      </c>
      <c r="BA305" s="63" t="str">
        <f t="shared" si="53"/>
        <v>가능</v>
      </c>
    </row>
    <row r="306" spans="2:53" x14ac:dyDescent="0.3">
      <c r="B306" s="4">
        <v>23600206</v>
      </c>
      <c r="C306" s="4" t="str">
        <f t="shared" si="56"/>
        <v>206</v>
      </c>
      <c r="D306" s="44" t="str">
        <f t="shared" si="54"/>
        <v>Item_Name_23600206</v>
      </c>
      <c r="E306" s="5" t="s">
        <v>1592</v>
      </c>
      <c r="F306" s="44" t="str">
        <f t="shared" si="55"/>
        <v>Item_Desc_23600206</v>
      </c>
      <c r="G306" s="5" t="s">
        <v>1605</v>
      </c>
      <c r="H306" s="5">
        <v>3</v>
      </c>
      <c r="I306" s="5">
        <v>36</v>
      </c>
      <c r="J306" s="5">
        <v>2</v>
      </c>
      <c r="K306" s="5">
        <v>3</v>
      </c>
      <c r="L306" s="45">
        <f>_xlfn.XLOOKUP($I306, '#칼럼명세'!$F:$F, '#칼럼명세'!$J:$J)*IF(_xlfn.XLOOKUP($I306, '#칼럼명세'!$F:$F, '#칼럼명세'!$K:$K)="X", 1, _xlfn.XLOOKUP($K306, '#무게관련'!$N:$N, '#무게관련'!$O:$O))*100</f>
        <v>1</v>
      </c>
      <c r="M306" s="46" t="s">
        <v>339</v>
      </c>
      <c r="N306" s="46" t="s">
        <v>339</v>
      </c>
      <c r="O306" s="46" t="s">
        <v>336</v>
      </c>
      <c r="P306" s="46" t="s">
        <v>339</v>
      </c>
      <c r="Q306" s="5">
        <v>0</v>
      </c>
      <c r="R306" s="5">
        <v>0</v>
      </c>
      <c r="S306" s="5">
        <v>10103001</v>
      </c>
      <c r="T306" s="5">
        <v>0</v>
      </c>
      <c r="U306" s="5">
        <v>0</v>
      </c>
      <c r="V306" s="5">
        <v>0</v>
      </c>
      <c r="W306" s="5">
        <v>0</v>
      </c>
      <c r="X306" s="66">
        <v>100</v>
      </c>
      <c r="Y306" s="66">
        <v>1000</v>
      </c>
      <c r="Z306" s="5">
        <v>1</v>
      </c>
      <c r="AA306" s="5">
        <v>10</v>
      </c>
      <c r="AB306" s="5">
        <v>1</v>
      </c>
      <c r="AC306" s="5">
        <v>0</v>
      </c>
      <c r="AD306" s="5">
        <v>0</v>
      </c>
      <c r="AE306" s="5">
        <v>21000</v>
      </c>
      <c r="AF306" s="5">
        <v>3</v>
      </c>
      <c r="AG306" s="5">
        <v>1</v>
      </c>
      <c r="AH306" s="5" t="s">
        <v>1961</v>
      </c>
      <c r="AI306" s="5" t="s">
        <v>235</v>
      </c>
      <c r="AJ306" s="5" t="s">
        <v>983</v>
      </c>
      <c r="AK306" s="45">
        <f t="shared" si="59"/>
        <v>4</v>
      </c>
      <c r="AL306" s="47">
        <f>_xlfn.XLOOKUP(I306,'#칼럼명세'!F:F,'#칼럼명세'!I:I)</f>
        <v>1101</v>
      </c>
      <c r="AM306" s="44" t="str">
        <f t="shared" si="60"/>
        <v>Item_Name_23600206</v>
      </c>
      <c r="AN306" s="5" t="s">
        <v>1592</v>
      </c>
      <c r="AO306" s="44" t="str">
        <f t="shared" si="61"/>
        <v>Item_Desc_23600206</v>
      </c>
      <c r="AP306" s="5" t="s">
        <v>1646</v>
      </c>
      <c r="AQ306" s="44">
        <f>_xlfn.XLOOKUP(I306,표1[아이템 타입],표1[삭제여부])</f>
        <v>1</v>
      </c>
      <c r="AR306" s="63">
        <f>_xlfn.XLOOKUP(I306,'#칼럼명세'!F:F,'#칼럼명세'!H:H)</f>
        <v>0</v>
      </c>
      <c r="AS306" s="4">
        <v>1</v>
      </c>
      <c r="AT306" s="4" t="s">
        <v>1874</v>
      </c>
      <c r="AU306" s="4" t="s">
        <v>1920</v>
      </c>
      <c r="AV306" s="4"/>
      <c r="AW306" s="63" t="str">
        <f>_xlfn.XLOOKUP(I306,표1[아이템 타입],표1[타입 이름])</f>
        <v>스킬북</v>
      </c>
      <c r="AX306" s="63" t="str">
        <f t="shared" si="57"/>
        <v>가능</v>
      </c>
      <c r="AY306" s="63" t="str">
        <f t="shared" si="58"/>
        <v>가능</v>
      </c>
      <c r="AZ306" s="63" t="str">
        <f t="shared" ref="AZ306:AZ369" si="62">IF(AR306=0,"불가","가능")</f>
        <v>불가</v>
      </c>
      <c r="BA306" s="63" t="str">
        <f t="shared" ref="BA306:BA369" si="63">IF(AS306=0,"불가","가능")</f>
        <v>가능</v>
      </c>
    </row>
    <row r="307" spans="2:53" x14ac:dyDescent="0.3">
      <c r="B307" s="4">
        <v>23600207</v>
      </c>
      <c r="C307" s="4" t="str">
        <f t="shared" si="56"/>
        <v>207</v>
      </c>
      <c r="D307" s="44" t="str">
        <f t="shared" si="54"/>
        <v>Item_Name_23600207</v>
      </c>
      <c r="E307" s="5" t="s">
        <v>770</v>
      </c>
      <c r="F307" s="44" t="str">
        <f t="shared" si="55"/>
        <v>Item_Desc_23600207</v>
      </c>
      <c r="G307" s="5" t="s">
        <v>1605</v>
      </c>
      <c r="H307" s="5">
        <v>3</v>
      </c>
      <c r="I307" s="5">
        <v>36</v>
      </c>
      <c r="J307" s="5">
        <v>2</v>
      </c>
      <c r="K307" s="5">
        <v>3</v>
      </c>
      <c r="L307" s="45">
        <f>_xlfn.XLOOKUP($I307, '#칼럼명세'!$F:$F, '#칼럼명세'!$J:$J)*IF(_xlfn.XLOOKUP($I307, '#칼럼명세'!$F:$F, '#칼럼명세'!$K:$K)="X", 1, _xlfn.XLOOKUP($K307, '#무게관련'!$N:$N, '#무게관련'!$O:$O))*100</f>
        <v>1</v>
      </c>
      <c r="M307" s="46" t="s">
        <v>339</v>
      </c>
      <c r="N307" s="46" t="s">
        <v>339</v>
      </c>
      <c r="O307" s="46" t="s">
        <v>336</v>
      </c>
      <c r="P307" s="46" t="s">
        <v>339</v>
      </c>
      <c r="Q307" s="5">
        <v>0</v>
      </c>
      <c r="R307" s="5">
        <v>0</v>
      </c>
      <c r="S307" s="5">
        <v>10103001</v>
      </c>
      <c r="T307" s="5">
        <v>0</v>
      </c>
      <c r="U307" s="5">
        <v>0</v>
      </c>
      <c r="V307" s="5">
        <v>0</v>
      </c>
      <c r="W307" s="5">
        <v>0</v>
      </c>
      <c r="X307" s="66">
        <v>100</v>
      </c>
      <c r="Y307" s="66">
        <v>1000</v>
      </c>
      <c r="Z307" s="5">
        <v>1</v>
      </c>
      <c r="AA307" s="5">
        <v>10</v>
      </c>
      <c r="AB307" s="5">
        <v>1</v>
      </c>
      <c r="AC307" s="5">
        <v>0</v>
      </c>
      <c r="AD307" s="5">
        <v>0</v>
      </c>
      <c r="AE307" s="5">
        <v>21000</v>
      </c>
      <c r="AF307" s="5">
        <v>3</v>
      </c>
      <c r="AG307" s="5">
        <v>1</v>
      </c>
      <c r="AH307" s="5" t="s">
        <v>1926</v>
      </c>
      <c r="AI307" s="5" t="s">
        <v>235</v>
      </c>
      <c r="AJ307" s="5" t="s">
        <v>983</v>
      </c>
      <c r="AK307" s="45">
        <f t="shared" si="59"/>
        <v>4</v>
      </c>
      <c r="AL307" s="47">
        <f>_xlfn.XLOOKUP(I307,'#칼럼명세'!F:F,'#칼럼명세'!I:I)</f>
        <v>1101</v>
      </c>
      <c r="AM307" s="44" t="str">
        <f t="shared" si="60"/>
        <v>Item_Name_23600207</v>
      </c>
      <c r="AN307" s="5" t="s">
        <v>770</v>
      </c>
      <c r="AO307" s="44" t="str">
        <f t="shared" si="61"/>
        <v>Item_Desc_23600207</v>
      </c>
      <c r="AP307" s="5" t="s">
        <v>1649</v>
      </c>
      <c r="AQ307" s="44">
        <f>_xlfn.XLOOKUP(I307,표1[아이템 타입],표1[삭제여부])</f>
        <v>1</v>
      </c>
      <c r="AR307" s="63">
        <f>_xlfn.XLOOKUP(I307,'#칼럼명세'!F:F,'#칼럼명세'!H:H)</f>
        <v>0</v>
      </c>
      <c r="AS307" s="4">
        <v>1</v>
      </c>
      <c r="AT307" s="4" t="s">
        <v>1875</v>
      </c>
      <c r="AU307" s="4" t="s">
        <v>1926</v>
      </c>
      <c r="AV307" s="4"/>
      <c r="AW307" s="63" t="str">
        <f>_xlfn.XLOOKUP(I307,표1[아이템 타입],표1[타입 이름])</f>
        <v>스킬북</v>
      </c>
      <c r="AX307" s="63" t="str">
        <f t="shared" si="57"/>
        <v>가능</v>
      </c>
      <c r="AY307" s="63" t="str">
        <f t="shared" si="58"/>
        <v>가능</v>
      </c>
      <c r="AZ307" s="63" t="str">
        <f t="shared" si="62"/>
        <v>불가</v>
      </c>
      <c r="BA307" s="63" t="str">
        <f t="shared" si="63"/>
        <v>가능</v>
      </c>
    </row>
    <row r="308" spans="2:53" x14ac:dyDescent="0.3">
      <c r="B308" s="4">
        <v>23600208</v>
      </c>
      <c r="C308" s="4" t="str">
        <f t="shared" si="56"/>
        <v>208</v>
      </c>
      <c r="D308" s="44" t="str">
        <f t="shared" si="54"/>
        <v>Item_Name_23600208</v>
      </c>
      <c r="E308" s="5" t="s">
        <v>774</v>
      </c>
      <c r="F308" s="44" t="str">
        <f t="shared" si="55"/>
        <v>Item_Desc_23600208</v>
      </c>
      <c r="G308" s="5" t="s">
        <v>1605</v>
      </c>
      <c r="H308" s="5">
        <v>3</v>
      </c>
      <c r="I308" s="5">
        <v>36</v>
      </c>
      <c r="J308" s="5">
        <v>2</v>
      </c>
      <c r="K308" s="5">
        <v>3</v>
      </c>
      <c r="L308" s="45">
        <f>_xlfn.XLOOKUP($I308, '#칼럼명세'!$F:$F, '#칼럼명세'!$J:$J)*IF(_xlfn.XLOOKUP($I308, '#칼럼명세'!$F:$F, '#칼럼명세'!$K:$K)="X", 1, _xlfn.XLOOKUP($K308, '#무게관련'!$N:$N, '#무게관련'!$O:$O))*100</f>
        <v>1</v>
      </c>
      <c r="M308" s="46" t="s">
        <v>339</v>
      </c>
      <c r="N308" s="46" t="s">
        <v>339</v>
      </c>
      <c r="O308" s="46" t="s">
        <v>336</v>
      </c>
      <c r="P308" s="46" t="s">
        <v>339</v>
      </c>
      <c r="Q308" s="5">
        <v>0</v>
      </c>
      <c r="R308" s="5">
        <v>0</v>
      </c>
      <c r="S308" s="5">
        <v>10103001</v>
      </c>
      <c r="T308" s="5">
        <v>0</v>
      </c>
      <c r="U308" s="5">
        <v>0</v>
      </c>
      <c r="V308" s="5">
        <v>0</v>
      </c>
      <c r="W308" s="5">
        <v>0</v>
      </c>
      <c r="X308" s="66">
        <v>100</v>
      </c>
      <c r="Y308" s="66">
        <v>1000</v>
      </c>
      <c r="Z308" s="5">
        <v>1</v>
      </c>
      <c r="AA308" s="5">
        <v>10</v>
      </c>
      <c r="AB308" s="5">
        <v>1</v>
      </c>
      <c r="AC308" s="5">
        <v>0</v>
      </c>
      <c r="AD308" s="5">
        <v>0</v>
      </c>
      <c r="AE308" s="5">
        <v>21000</v>
      </c>
      <c r="AF308" s="5">
        <v>3</v>
      </c>
      <c r="AG308" s="5">
        <v>1</v>
      </c>
      <c r="AH308" s="5" t="s">
        <v>1922</v>
      </c>
      <c r="AI308" s="5" t="s">
        <v>235</v>
      </c>
      <c r="AJ308" s="5" t="s">
        <v>983</v>
      </c>
      <c r="AK308" s="45">
        <f t="shared" si="59"/>
        <v>4</v>
      </c>
      <c r="AL308" s="47">
        <f>_xlfn.XLOOKUP(I308,'#칼럼명세'!F:F,'#칼럼명세'!I:I)</f>
        <v>1101</v>
      </c>
      <c r="AM308" s="44" t="str">
        <f t="shared" si="60"/>
        <v>Item_Name_23600208</v>
      </c>
      <c r="AN308" s="5" t="s">
        <v>774</v>
      </c>
      <c r="AO308" s="44" t="str">
        <f t="shared" si="61"/>
        <v>Item_Desc_23600208</v>
      </c>
      <c r="AP308" s="5" t="s">
        <v>1653</v>
      </c>
      <c r="AQ308" s="44">
        <f>_xlfn.XLOOKUP(I308,표1[아이템 타입],표1[삭제여부])</f>
        <v>1</v>
      </c>
      <c r="AR308" s="63">
        <f>_xlfn.XLOOKUP(I308,'#칼럼명세'!F:F,'#칼럼명세'!H:H)</f>
        <v>0</v>
      </c>
      <c r="AS308" s="4">
        <v>1</v>
      </c>
      <c r="AT308" s="4" t="s">
        <v>1876</v>
      </c>
      <c r="AU308" s="4" t="s">
        <v>1922</v>
      </c>
      <c r="AV308" s="4"/>
      <c r="AW308" s="63" t="str">
        <f>_xlfn.XLOOKUP(I308,표1[아이템 타입],표1[타입 이름])</f>
        <v>스킬북</v>
      </c>
      <c r="AX308" s="63" t="str">
        <f t="shared" si="57"/>
        <v>가능</v>
      </c>
      <c r="AY308" s="63" t="str">
        <f t="shared" si="58"/>
        <v>가능</v>
      </c>
      <c r="AZ308" s="63" t="str">
        <f t="shared" si="62"/>
        <v>불가</v>
      </c>
      <c r="BA308" s="63" t="str">
        <f t="shared" si="63"/>
        <v>가능</v>
      </c>
    </row>
    <row r="309" spans="2:53" x14ac:dyDescent="0.3">
      <c r="B309" s="4">
        <v>23600209</v>
      </c>
      <c r="C309" s="4" t="str">
        <f t="shared" si="56"/>
        <v>209</v>
      </c>
      <c r="D309" s="44" t="str">
        <f t="shared" si="54"/>
        <v>Item_Name_23600209</v>
      </c>
      <c r="E309" s="5" t="s">
        <v>773</v>
      </c>
      <c r="F309" s="44" t="str">
        <f t="shared" si="55"/>
        <v>Item_Desc_23600209</v>
      </c>
      <c r="G309" s="5" t="s">
        <v>1605</v>
      </c>
      <c r="H309" s="5">
        <v>3</v>
      </c>
      <c r="I309" s="5">
        <v>36</v>
      </c>
      <c r="J309" s="5">
        <v>2</v>
      </c>
      <c r="K309" s="5">
        <v>4</v>
      </c>
      <c r="L309" s="45">
        <f>_xlfn.XLOOKUP($I309, '#칼럼명세'!$F:$F, '#칼럼명세'!$J:$J)*IF(_xlfn.XLOOKUP($I309, '#칼럼명세'!$F:$F, '#칼럼명세'!$K:$K)="X", 1, _xlfn.XLOOKUP($K309, '#무게관련'!$N:$N, '#무게관련'!$O:$O))*100</f>
        <v>1</v>
      </c>
      <c r="M309" s="46" t="s">
        <v>339</v>
      </c>
      <c r="N309" s="46" t="s">
        <v>339</v>
      </c>
      <c r="O309" s="46" t="s">
        <v>336</v>
      </c>
      <c r="P309" s="46" t="s">
        <v>339</v>
      </c>
      <c r="Q309" s="5">
        <v>0</v>
      </c>
      <c r="R309" s="5">
        <v>0</v>
      </c>
      <c r="S309" s="5">
        <v>10103001</v>
      </c>
      <c r="T309" s="5">
        <v>0</v>
      </c>
      <c r="U309" s="5">
        <v>0</v>
      </c>
      <c r="V309" s="5">
        <v>0</v>
      </c>
      <c r="W309" s="5">
        <v>0</v>
      </c>
      <c r="X309" s="66">
        <v>100</v>
      </c>
      <c r="Y309" s="66">
        <v>1000</v>
      </c>
      <c r="Z309" s="5">
        <v>1</v>
      </c>
      <c r="AA309" s="5">
        <v>10</v>
      </c>
      <c r="AB309" s="5">
        <v>1</v>
      </c>
      <c r="AC309" s="5">
        <v>0</v>
      </c>
      <c r="AD309" s="5">
        <v>0</v>
      </c>
      <c r="AE309" s="5">
        <v>21000</v>
      </c>
      <c r="AF309" s="5">
        <v>3</v>
      </c>
      <c r="AG309" s="5">
        <v>1</v>
      </c>
      <c r="AH309" s="5" t="s">
        <v>1929</v>
      </c>
      <c r="AI309" s="5" t="s">
        <v>235</v>
      </c>
      <c r="AJ309" s="5" t="s">
        <v>983</v>
      </c>
      <c r="AK309" s="45">
        <f t="shared" si="59"/>
        <v>4</v>
      </c>
      <c r="AL309" s="47">
        <f>_xlfn.XLOOKUP(I309,'#칼럼명세'!F:F,'#칼럼명세'!I:I)</f>
        <v>1101</v>
      </c>
      <c r="AM309" s="44" t="str">
        <f t="shared" si="60"/>
        <v>Item_Name_23600209</v>
      </c>
      <c r="AN309" s="5" t="s">
        <v>773</v>
      </c>
      <c r="AO309" s="44" t="str">
        <f t="shared" si="61"/>
        <v>Item_Desc_23600209</v>
      </c>
      <c r="AP309" s="5" t="s">
        <v>1652</v>
      </c>
      <c r="AQ309" s="44">
        <f>_xlfn.XLOOKUP(I309,표1[아이템 타입],표1[삭제여부])</f>
        <v>1</v>
      </c>
      <c r="AR309" s="63">
        <f>_xlfn.XLOOKUP(I309,'#칼럼명세'!F:F,'#칼럼명세'!H:H)</f>
        <v>0</v>
      </c>
      <c r="AS309" s="4">
        <v>1</v>
      </c>
      <c r="AT309" s="4" t="s">
        <v>1877</v>
      </c>
      <c r="AU309" s="4" t="s">
        <v>1929</v>
      </c>
      <c r="AV309" s="4"/>
      <c r="AW309" s="63" t="str">
        <f>_xlfn.XLOOKUP(I309,표1[아이템 타입],표1[타입 이름])</f>
        <v>스킬북</v>
      </c>
      <c r="AX309" s="63" t="str">
        <f t="shared" si="57"/>
        <v>가능</v>
      </c>
      <c r="AY309" s="63" t="str">
        <f t="shared" si="58"/>
        <v>가능</v>
      </c>
      <c r="AZ309" s="63" t="str">
        <f t="shared" si="62"/>
        <v>불가</v>
      </c>
      <c r="BA309" s="63" t="str">
        <f t="shared" si="63"/>
        <v>가능</v>
      </c>
    </row>
    <row r="310" spans="2:53" x14ac:dyDescent="0.3">
      <c r="B310" s="4">
        <v>23600210</v>
      </c>
      <c r="C310" s="4" t="str">
        <f t="shared" si="56"/>
        <v>210</v>
      </c>
      <c r="D310" s="44" t="str">
        <f t="shared" si="54"/>
        <v>Item_Name_23600210</v>
      </c>
      <c r="E310" s="5" t="s">
        <v>772</v>
      </c>
      <c r="F310" s="44" t="str">
        <f t="shared" si="55"/>
        <v>Item_Desc_23600210</v>
      </c>
      <c r="G310" s="5" t="s">
        <v>1605</v>
      </c>
      <c r="H310" s="5">
        <v>3</v>
      </c>
      <c r="I310" s="5">
        <v>36</v>
      </c>
      <c r="J310" s="5">
        <v>2</v>
      </c>
      <c r="K310" s="5">
        <v>4</v>
      </c>
      <c r="L310" s="45">
        <f>_xlfn.XLOOKUP($I310, '#칼럼명세'!$F:$F, '#칼럼명세'!$J:$J)*IF(_xlfn.XLOOKUP($I310, '#칼럼명세'!$F:$F, '#칼럼명세'!$K:$K)="X", 1, _xlfn.XLOOKUP($K310, '#무게관련'!$N:$N, '#무게관련'!$O:$O))*100</f>
        <v>1</v>
      </c>
      <c r="M310" s="46" t="s">
        <v>339</v>
      </c>
      <c r="N310" s="46" t="s">
        <v>339</v>
      </c>
      <c r="O310" s="46" t="s">
        <v>336</v>
      </c>
      <c r="P310" s="46" t="s">
        <v>339</v>
      </c>
      <c r="Q310" s="5">
        <v>0</v>
      </c>
      <c r="R310" s="5">
        <v>0</v>
      </c>
      <c r="S310" s="5">
        <v>10103001</v>
      </c>
      <c r="T310" s="5">
        <v>0</v>
      </c>
      <c r="U310" s="5">
        <v>0</v>
      </c>
      <c r="V310" s="5">
        <v>0</v>
      </c>
      <c r="W310" s="5">
        <v>0</v>
      </c>
      <c r="X310" s="66">
        <v>100</v>
      </c>
      <c r="Y310" s="66">
        <v>1000</v>
      </c>
      <c r="Z310" s="5">
        <v>1</v>
      </c>
      <c r="AA310" s="5">
        <v>10</v>
      </c>
      <c r="AB310" s="5">
        <v>1</v>
      </c>
      <c r="AC310" s="5">
        <v>0</v>
      </c>
      <c r="AD310" s="5">
        <v>0</v>
      </c>
      <c r="AE310" s="5">
        <v>21000</v>
      </c>
      <c r="AF310" s="5">
        <v>3</v>
      </c>
      <c r="AG310" s="5">
        <v>1</v>
      </c>
      <c r="AH310" s="5" t="s">
        <v>1923</v>
      </c>
      <c r="AI310" s="5" t="s">
        <v>235</v>
      </c>
      <c r="AJ310" s="5" t="s">
        <v>983</v>
      </c>
      <c r="AK310" s="45">
        <f t="shared" si="59"/>
        <v>4</v>
      </c>
      <c r="AL310" s="47">
        <f>_xlfn.XLOOKUP(I310,'#칼럼명세'!F:F,'#칼럼명세'!I:I)</f>
        <v>1101</v>
      </c>
      <c r="AM310" s="44" t="str">
        <f t="shared" si="60"/>
        <v>Item_Name_23600210</v>
      </c>
      <c r="AN310" s="5" t="s">
        <v>772</v>
      </c>
      <c r="AO310" s="44" t="str">
        <f t="shared" si="61"/>
        <v>Item_Desc_23600210</v>
      </c>
      <c r="AP310" s="5" t="s">
        <v>1651</v>
      </c>
      <c r="AQ310" s="44">
        <f>_xlfn.XLOOKUP(I310,표1[아이템 타입],표1[삭제여부])</f>
        <v>1</v>
      </c>
      <c r="AR310" s="63">
        <f>_xlfn.XLOOKUP(I310,'#칼럼명세'!F:F,'#칼럼명세'!H:H)</f>
        <v>0</v>
      </c>
      <c r="AS310" s="4">
        <v>1</v>
      </c>
      <c r="AT310" s="4" t="s">
        <v>1878</v>
      </c>
      <c r="AU310" s="4" t="s">
        <v>1923</v>
      </c>
      <c r="AV310" s="4"/>
      <c r="AW310" s="63" t="str">
        <f>_xlfn.XLOOKUP(I310,표1[아이템 타입],표1[타입 이름])</f>
        <v>스킬북</v>
      </c>
      <c r="AX310" s="63" t="str">
        <f t="shared" si="57"/>
        <v>가능</v>
      </c>
      <c r="AY310" s="63" t="str">
        <f t="shared" si="58"/>
        <v>가능</v>
      </c>
      <c r="AZ310" s="63" t="str">
        <f t="shared" si="62"/>
        <v>불가</v>
      </c>
      <c r="BA310" s="63" t="str">
        <f t="shared" si="63"/>
        <v>가능</v>
      </c>
    </row>
    <row r="311" spans="2:53" x14ac:dyDescent="0.3">
      <c r="B311" s="4">
        <v>23600211</v>
      </c>
      <c r="C311" s="4" t="str">
        <f t="shared" si="56"/>
        <v>211</v>
      </c>
      <c r="D311" s="44" t="str">
        <f t="shared" si="54"/>
        <v>Item_Name_23600211</v>
      </c>
      <c r="E311" s="5" t="s">
        <v>777</v>
      </c>
      <c r="F311" s="44" t="str">
        <f t="shared" si="55"/>
        <v>Item_Desc_23600211</v>
      </c>
      <c r="G311" s="5" t="s">
        <v>1605</v>
      </c>
      <c r="H311" s="5">
        <v>3</v>
      </c>
      <c r="I311" s="5">
        <v>36</v>
      </c>
      <c r="J311" s="5">
        <v>2</v>
      </c>
      <c r="K311" s="5">
        <v>4</v>
      </c>
      <c r="L311" s="45">
        <f>_xlfn.XLOOKUP($I311, '#칼럼명세'!$F:$F, '#칼럼명세'!$J:$J)*IF(_xlfn.XLOOKUP($I311, '#칼럼명세'!$F:$F, '#칼럼명세'!$K:$K)="X", 1, _xlfn.XLOOKUP($K311, '#무게관련'!$N:$N, '#무게관련'!$O:$O))*100</f>
        <v>1</v>
      </c>
      <c r="M311" s="46" t="s">
        <v>339</v>
      </c>
      <c r="N311" s="46" t="s">
        <v>339</v>
      </c>
      <c r="O311" s="46" t="s">
        <v>336</v>
      </c>
      <c r="P311" s="46" t="s">
        <v>339</v>
      </c>
      <c r="Q311" s="5">
        <v>0</v>
      </c>
      <c r="R311" s="5">
        <v>0</v>
      </c>
      <c r="S311" s="5">
        <v>10103001</v>
      </c>
      <c r="T311" s="5">
        <v>0</v>
      </c>
      <c r="U311" s="5">
        <v>0</v>
      </c>
      <c r="V311" s="5">
        <v>0</v>
      </c>
      <c r="W311" s="5">
        <v>0</v>
      </c>
      <c r="X311" s="66">
        <v>100</v>
      </c>
      <c r="Y311" s="66">
        <v>1000</v>
      </c>
      <c r="Z311" s="5">
        <v>1</v>
      </c>
      <c r="AA311" s="5">
        <v>10</v>
      </c>
      <c r="AB311" s="5">
        <v>1</v>
      </c>
      <c r="AC311" s="5">
        <v>0</v>
      </c>
      <c r="AD311" s="5">
        <v>0</v>
      </c>
      <c r="AE311" s="5">
        <v>21000</v>
      </c>
      <c r="AF311" s="5">
        <v>3</v>
      </c>
      <c r="AG311" s="5">
        <v>1</v>
      </c>
      <c r="AH311" s="5" t="s">
        <v>1966</v>
      </c>
      <c r="AI311" s="5" t="s">
        <v>235</v>
      </c>
      <c r="AJ311" s="5" t="s">
        <v>983</v>
      </c>
      <c r="AK311" s="45">
        <f t="shared" si="59"/>
        <v>4</v>
      </c>
      <c r="AL311" s="47">
        <f>_xlfn.XLOOKUP(I311,'#칼럼명세'!F:F,'#칼럼명세'!I:I)</f>
        <v>1101</v>
      </c>
      <c r="AM311" s="44" t="str">
        <f t="shared" si="60"/>
        <v>Item_Name_23600211</v>
      </c>
      <c r="AN311" s="5" t="s">
        <v>777</v>
      </c>
      <c r="AO311" s="44" t="str">
        <f t="shared" si="61"/>
        <v>Item_Desc_23600211</v>
      </c>
      <c r="AP311" s="5" t="s">
        <v>1656</v>
      </c>
      <c r="AQ311" s="44">
        <f>_xlfn.XLOOKUP(I311,표1[아이템 타입],표1[삭제여부])</f>
        <v>1</v>
      </c>
      <c r="AR311" s="63">
        <f>_xlfn.XLOOKUP(I311,'#칼럼명세'!F:F,'#칼럼명세'!H:H)</f>
        <v>0</v>
      </c>
      <c r="AS311" s="4">
        <v>1</v>
      </c>
      <c r="AT311" s="4" t="s">
        <v>1872</v>
      </c>
      <c r="AU311" s="4" t="s">
        <v>1927</v>
      </c>
      <c r="AV311" s="4"/>
      <c r="AW311" s="63" t="str">
        <f>_xlfn.XLOOKUP(I311,표1[아이템 타입],표1[타입 이름])</f>
        <v>스킬북</v>
      </c>
      <c r="AX311" s="63" t="str">
        <f t="shared" si="57"/>
        <v>가능</v>
      </c>
      <c r="AY311" s="63" t="str">
        <f t="shared" si="58"/>
        <v>가능</v>
      </c>
      <c r="AZ311" s="63" t="str">
        <f t="shared" si="62"/>
        <v>불가</v>
      </c>
      <c r="BA311" s="63" t="str">
        <f t="shared" si="63"/>
        <v>가능</v>
      </c>
    </row>
    <row r="312" spans="2:53" x14ac:dyDescent="0.3">
      <c r="B312" s="4">
        <v>23600212</v>
      </c>
      <c r="C312" s="4" t="str">
        <f t="shared" si="56"/>
        <v>212</v>
      </c>
      <c r="D312" s="44" t="str">
        <f t="shared" si="54"/>
        <v>Item_Name_23600212</v>
      </c>
      <c r="E312" s="5" t="s">
        <v>1800</v>
      </c>
      <c r="F312" s="44" t="str">
        <f t="shared" si="55"/>
        <v>Item_Desc_23600212</v>
      </c>
      <c r="G312" s="5" t="s">
        <v>1605</v>
      </c>
      <c r="H312" s="5">
        <v>3</v>
      </c>
      <c r="I312" s="5">
        <v>36</v>
      </c>
      <c r="J312" s="5">
        <v>2</v>
      </c>
      <c r="K312" s="5">
        <v>4</v>
      </c>
      <c r="L312" s="45">
        <f>_xlfn.XLOOKUP($I312, '#칼럼명세'!$F:$F, '#칼럼명세'!$J:$J)*IF(_xlfn.XLOOKUP($I312, '#칼럼명세'!$F:$F, '#칼럼명세'!$K:$K)="X", 1, _xlfn.XLOOKUP($K312, '#무게관련'!$N:$N, '#무게관련'!$O:$O))*100</f>
        <v>1</v>
      </c>
      <c r="M312" s="46" t="s">
        <v>339</v>
      </c>
      <c r="N312" s="46" t="s">
        <v>339</v>
      </c>
      <c r="O312" s="46" t="s">
        <v>336</v>
      </c>
      <c r="P312" s="46" t="s">
        <v>339</v>
      </c>
      <c r="Q312" s="5">
        <v>0</v>
      </c>
      <c r="R312" s="5">
        <v>0</v>
      </c>
      <c r="S312" s="5">
        <v>10103001</v>
      </c>
      <c r="T312" s="5">
        <v>0</v>
      </c>
      <c r="U312" s="5">
        <v>0</v>
      </c>
      <c r="V312" s="5">
        <v>0</v>
      </c>
      <c r="W312" s="5">
        <v>0</v>
      </c>
      <c r="X312" s="66">
        <v>100</v>
      </c>
      <c r="Y312" s="66">
        <v>1000</v>
      </c>
      <c r="Z312" s="5">
        <v>1</v>
      </c>
      <c r="AA312" s="5">
        <v>10</v>
      </c>
      <c r="AB312" s="5">
        <v>1</v>
      </c>
      <c r="AC312" s="5">
        <v>0</v>
      </c>
      <c r="AD312" s="5">
        <v>0</v>
      </c>
      <c r="AE312" s="5">
        <v>21000</v>
      </c>
      <c r="AF312" s="5">
        <v>3</v>
      </c>
      <c r="AG312" s="5">
        <v>1</v>
      </c>
      <c r="AH312" s="5" t="s">
        <v>1948</v>
      </c>
      <c r="AI312" s="5" t="s">
        <v>235</v>
      </c>
      <c r="AJ312" s="5" t="s">
        <v>983</v>
      </c>
      <c r="AK312" s="45">
        <f t="shared" si="59"/>
        <v>4</v>
      </c>
      <c r="AL312" s="47">
        <f>_xlfn.XLOOKUP(I312,'#칼럼명세'!F:F,'#칼럼명세'!I:I)</f>
        <v>1101</v>
      </c>
      <c r="AM312" s="44" t="str">
        <f t="shared" si="60"/>
        <v>Item_Name_23600212</v>
      </c>
      <c r="AN312" s="5" t="s">
        <v>1800</v>
      </c>
      <c r="AO312" s="44" t="str">
        <f t="shared" si="61"/>
        <v>Item_Desc_23600212</v>
      </c>
      <c r="AP312" s="5" t="s">
        <v>1803</v>
      </c>
      <c r="AQ312" s="44">
        <f>_xlfn.XLOOKUP(I312,표1[아이템 타입],표1[삭제여부])</f>
        <v>1</v>
      </c>
      <c r="AR312" s="63">
        <f>_xlfn.XLOOKUP(I312,'#칼럼명세'!F:F,'#칼럼명세'!H:H)</f>
        <v>0</v>
      </c>
      <c r="AS312" s="4">
        <v>1</v>
      </c>
      <c r="AT312" s="4" t="s">
        <v>1879</v>
      </c>
      <c r="AU312" s="4" t="s">
        <v>1948</v>
      </c>
      <c r="AV312" s="4"/>
      <c r="AW312" s="63" t="str">
        <f>_xlfn.XLOOKUP(I312,표1[아이템 타입],표1[타입 이름])</f>
        <v>스킬북</v>
      </c>
      <c r="AX312" s="63" t="str">
        <f t="shared" si="57"/>
        <v>가능</v>
      </c>
      <c r="AY312" s="63" t="str">
        <f t="shared" si="58"/>
        <v>가능</v>
      </c>
      <c r="AZ312" s="63" t="str">
        <f t="shared" si="62"/>
        <v>불가</v>
      </c>
      <c r="BA312" s="63" t="str">
        <f t="shared" si="63"/>
        <v>가능</v>
      </c>
    </row>
    <row r="313" spans="2:53" x14ac:dyDescent="0.3">
      <c r="B313" s="4">
        <v>23600213</v>
      </c>
      <c r="C313" s="4" t="str">
        <f t="shared" si="56"/>
        <v>213</v>
      </c>
      <c r="D313" s="44" t="str">
        <f t="shared" si="54"/>
        <v>Item_Name_23600213</v>
      </c>
      <c r="E313" s="5" t="s">
        <v>1603</v>
      </c>
      <c r="F313" s="44" t="str">
        <f t="shared" si="55"/>
        <v>Item_Desc_23600213</v>
      </c>
      <c r="G313" s="5" t="s">
        <v>1605</v>
      </c>
      <c r="H313" s="5">
        <v>3</v>
      </c>
      <c r="I313" s="5">
        <v>36</v>
      </c>
      <c r="J313" s="5">
        <v>2</v>
      </c>
      <c r="K313" s="5">
        <v>1</v>
      </c>
      <c r="L313" s="45">
        <f>_xlfn.XLOOKUP($I313, '#칼럼명세'!$F:$F, '#칼럼명세'!$J:$J)*IF(_xlfn.XLOOKUP($I313, '#칼럼명세'!$F:$F, '#칼럼명세'!$K:$K)="X", 1, _xlfn.XLOOKUP($K313, '#무게관련'!$N:$N, '#무게관련'!$O:$O))*100</f>
        <v>1</v>
      </c>
      <c r="M313" s="46" t="s">
        <v>339</v>
      </c>
      <c r="N313" s="46" t="s">
        <v>339</v>
      </c>
      <c r="O313" s="46" t="s">
        <v>336</v>
      </c>
      <c r="P313" s="46" t="s">
        <v>339</v>
      </c>
      <c r="Q313" s="5">
        <v>0</v>
      </c>
      <c r="R313" s="5">
        <v>0</v>
      </c>
      <c r="S313" s="5">
        <v>10103001</v>
      </c>
      <c r="T313" s="5">
        <v>0</v>
      </c>
      <c r="U313" s="5">
        <v>0</v>
      </c>
      <c r="V313" s="5">
        <v>0</v>
      </c>
      <c r="W313" s="5">
        <v>0</v>
      </c>
      <c r="X313" s="66">
        <v>100</v>
      </c>
      <c r="Y313" s="66">
        <v>1000</v>
      </c>
      <c r="Z313" s="5">
        <v>1</v>
      </c>
      <c r="AA313" s="5">
        <v>10</v>
      </c>
      <c r="AB313" s="5">
        <v>1</v>
      </c>
      <c r="AC313" s="5">
        <v>0</v>
      </c>
      <c r="AD313" s="5">
        <v>0</v>
      </c>
      <c r="AE313" s="5">
        <v>21000</v>
      </c>
      <c r="AF313" s="5">
        <v>3</v>
      </c>
      <c r="AG313" s="5">
        <v>1</v>
      </c>
      <c r="AH313" s="5" t="s">
        <v>1949</v>
      </c>
      <c r="AI313" s="5" t="s">
        <v>235</v>
      </c>
      <c r="AJ313" s="5" t="s">
        <v>983</v>
      </c>
      <c r="AK313" s="45">
        <f t="shared" si="59"/>
        <v>4</v>
      </c>
      <c r="AL313" s="47">
        <f>_xlfn.XLOOKUP(I313,'#칼럼명세'!F:F,'#칼럼명세'!I:I)</f>
        <v>1101</v>
      </c>
      <c r="AM313" s="44" t="str">
        <f t="shared" si="60"/>
        <v>Item_Name_23600213</v>
      </c>
      <c r="AN313" s="5" t="s">
        <v>1603</v>
      </c>
      <c r="AO313" s="44" t="str">
        <f t="shared" si="61"/>
        <v>Item_Desc_23600213</v>
      </c>
      <c r="AP313" s="5" t="s">
        <v>1658</v>
      </c>
      <c r="AQ313" s="44">
        <f>_xlfn.XLOOKUP(I313,표1[아이템 타입],표1[삭제여부])</f>
        <v>1</v>
      </c>
      <c r="AR313" s="63">
        <f>_xlfn.XLOOKUP(I313,'#칼럼명세'!F:F,'#칼럼명세'!H:H)</f>
        <v>0</v>
      </c>
      <c r="AS313" s="4">
        <v>1</v>
      </c>
      <c r="AT313" s="4" t="s">
        <v>1880</v>
      </c>
      <c r="AU313" s="4" t="s">
        <v>1949</v>
      </c>
      <c r="AV313" s="4"/>
      <c r="AW313" s="63" t="str">
        <f>_xlfn.XLOOKUP(I313,표1[아이템 타입],표1[타입 이름])</f>
        <v>스킬북</v>
      </c>
      <c r="AX313" s="63" t="str">
        <f t="shared" si="57"/>
        <v>가능</v>
      </c>
      <c r="AY313" s="63" t="str">
        <f t="shared" si="58"/>
        <v>가능</v>
      </c>
      <c r="AZ313" s="63" t="str">
        <f t="shared" si="62"/>
        <v>불가</v>
      </c>
      <c r="BA313" s="63" t="str">
        <f t="shared" si="63"/>
        <v>가능</v>
      </c>
    </row>
    <row r="314" spans="2:53" x14ac:dyDescent="0.3">
      <c r="B314" s="4">
        <v>23600214</v>
      </c>
      <c r="C314" s="4" t="str">
        <f t="shared" si="56"/>
        <v>214</v>
      </c>
      <c r="D314" s="44" t="str">
        <f t="shared" si="54"/>
        <v>Item_Name_23600214</v>
      </c>
      <c r="E314" s="5" t="s">
        <v>1802</v>
      </c>
      <c r="F314" s="44" t="str">
        <f t="shared" si="55"/>
        <v>Item_Desc_23600214</v>
      </c>
      <c r="G314" s="5" t="s">
        <v>1605</v>
      </c>
      <c r="H314" s="5">
        <v>3</v>
      </c>
      <c r="I314" s="5">
        <v>36</v>
      </c>
      <c r="J314" s="5">
        <v>2</v>
      </c>
      <c r="K314" s="5">
        <v>2</v>
      </c>
      <c r="L314" s="45">
        <f>_xlfn.XLOOKUP($I314, '#칼럼명세'!$F:$F, '#칼럼명세'!$J:$J)*IF(_xlfn.XLOOKUP($I314, '#칼럼명세'!$F:$F, '#칼럼명세'!$K:$K)="X", 1, _xlfn.XLOOKUP($K314, '#무게관련'!$N:$N, '#무게관련'!$O:$O))*100</f>
        <v>1</v>
      </c>
      <c r="M314" s="46" t="s">
        <v>339</v>
      </c>
      <c r="N314" s="46" t="s">
        <v>339</v>
      </c>
      <c r="O314" s="46" t="s">
        <v>336</v>
      </c>
      <c r="P314" s="46" t="s">
        <v>339</v>
      </c>
      <c r="Q314" s="5">
        <v>0</v>
      </c>
      <c r="R314" s="5">
        <v>0</v>
      </c>
      <c r="S314" s="5">
        <v>10103001</v>
      </c>
      <c r="T314" s="5">
        <v>0</v>
      </c>
      <c r="U314" s="5">
        <v>0</v>
      </c>
      <c r="V314" s="5">
        <v>0</v>
      </c>
      <c r="W314" s="5">
        <v>0</v>
      </c>
      <c r="X314" s="66">
        <v>100</v>
      </c>
      <c r="Y314" s="66">
        <v>1000</v>
      </c>
      <c r="Z314" s="5">
        <v>1</v>
      </c>
      <c r="AA314" s="5">
        <v>10</v>
      </c>
      <c r="AB314" s="5">
        <v>1</v>
      </c>
      <c r="AC314" s="5">
        <v>0</v>
      </c>
      <c r="AD314" s="5">
        <v>0</v>
      </c>
      <c r="AE314" s="5">
        <v>21000</v>
      </c>
      <c r="AF314" s="5">
        <v>3</v>
      </c>
      <c r="AG314" s="5">
        <v>1</v>
      </c>
      <c r="AH314" s="5" t="s">
        <v>1950</v>
      </c>
      <c r="AI314" s="5" t="s">
        <v>235</v>
      </c>
      <c r="AJ314" s="5" t="s">
        <v>983</v>
      </c>
      <c r="AK314" s="45">
        <f t="shared" si="59"/>
        <v>4</v>
      </c>
      <c r="AL314" s="47">
        <f>_xlfn.XLOOKUP(I314,'#칼럼명세'!F:F,'#칼럼명세'!I:I)</f>
        <v>1101</v>
      </c>
      <c r="AM314" s="44" t="str">
        <f t="shared" si="60"/>
        <v>Item_Name_23600214</v>
      </c>
      <c r="AN314" s="5" t="s">
        <v>1802</v>
      </c>
      <c r="AO314" s="44" t="str">
        <f t="shared" si="61"/>
        <v>Item_Desc_23600214</v>
      </c>
      <c r="AP314" s="5" t="s">
        <v>1804</v>
      </c>
      <c r="AQ314" s="44">
        <f>_xlfn.XLOOKUP(I314,표1[아이템 타입],표1[삭제여부])</f>
        <v>1</v>
      </c>
      <c r="AR314" s="63">
        <f>_xlfn.XLOOKUP(I314,'#칼럼명세'!F:F,'#칼럼명세'!H:H)</f>
        <v>0</v>
      </c>
      <c r="AS314" s="4">
        <v>1</v>
      </c>
      <c r="AT314" s="4" t="s">
        <v>1881</v>
      </c>
      <c r="AU314" s="4" t="s">
        <v>1950</v>
      </c>
      <c r="AV314" s="4"/>
      <c r="AW314" s="63" t="str">
        <f>_xlfn.XLOOKUP(I314,표1[아이템 타입],표1[타입 이름])</f>
        <v>스킬북</v>
      </c>
      <c r="AX314" s="63" t="str">
        <f t="shared" si="57"/>
        <v>가능</v>
      </c>
      <c r="AY314" s="63" t="str">
        <f t="shared" si="58"/>
        <v>가능</v>
      </c>
      <c r="AZ314" s="63" t="str">
        <f t="shared" si="62"/>
        <v>불가</v>
      </c>
      <c r="BA314" s="63" t="str">
        <f t="shared" si="63"/>
        <v>가능</v>
      </c>
    </row>
    <row r="315" spans="2:53" x14ac:dyDescent="0.3">
      <c r="B315" s="4">
        <v>23600215</v>
      </c>
      <c r="C315" s="4" t="str">
        <f t="shared" si="56"/>
        <v>215</v>
      </c>
      <c r="D315" s="44" t="str">
        <f t="shared" si="54"/>
        <v>Item_Name_23600215</v>
      </c>
      <c r="E315" s="5" t="s">
        <v>775</v>
      </c>
      <c r="F315" s="44" t="str">
        <f t="shared" si="55"/>
        <v>Item_Desc_23600215</v>
      </c>
      <c r="G315" s="5" t="s">
        <v>1605</v>
      </c>
      <c r="H315" s="5">
        <v>3</v>
      </c>
      <c r="I315" s="5">
        <v>36</v>
      </c>
      <c r="J315" s="5">
        <v>2</v>
      </c>
      <c r="K315" s="5">
        <v>3</v>
      </c>
      <c r="L315" s="45">
        <f>_xlfn.XLOOKUP($I315, '#칼럼명세'!$F:$F, '#칼럼명세'!$J:$J)*IF(_xlfn.XLOOKUP($I315, '#칼럼명세'!$F:$F, '#칼럼명세'!$K:$K)="X", 1, _xlfn.XLOOKUP($K315, '#무게관련'!$N:$N, '#무게관련'!$O:$O))*100</f>
        <v>1</v>
      </c>
      <c r="M315" s="46" t="s">
        <v>339</v>
      </c>
      <c r="N315" s="46" t="s">
        <v>339</v>
      </c>
      <c r="O315" s="46" t="s">
        <v>336</v>
      </c>
      <c r="P315" s="46" t="s">
        <v>339</v>
      </c>
      <c r="Q315" s="5">
        <v>0</v>
      </c>
      <c r="R315" s="5">
        <v>0</v>
      </c>
      <c r="S315" s="5">
        <v>10103001</v>
      </c>
      <c r="T315" s="5">
        <v>0</v>
      </c>
      <c r="U315" s="5">
        <v>0</v>
      </c>
      <c r="V315" s="5">
        <v>0</v>
      </c>
      <c r="W315" s="5">
        <v>0</v>
      </c>
      <c r="X315" s="66">
        <v>100</v>
      </c>
      <c r="Y315" s="66">
        <v>1000</v>
      </c>
      <c r="Z315" s="5">
        <v>1</v>
      </c>
      <c r="AA315" s="5">
        <v>10</v>
      </c>
      <c r="AB315" s="5">
        <v>1</v>
      </c>
      <c r="AC315" s="5">
        <v>0</v>
      </c>
      <c r="AD315" s="5">
        <v>0</v>
      </c>
      <c r="AE315" s="5">
        <v>21000</v>
      </c>
      <c r="AF315" s="5">
        <v>3</v>
      </c>
      <c r="AG315" s="5">
        <v>1</v>
      </c>
      <c r="AH315" s="5" t="s">
        <v>1951</v>
      </c>
      <c r="AI315" s="5" t="s">
        <v>235</v>
      </c>
      <c r="AJ315" s="5" t="s">
        <v>983</v>
      </c>
      <c r="AK315" s="45">
        <f t="shared" si="59"/>
        <v>4</v>
      </c>
      <c r="AL315" s="47">
        <f>_xlfn.XLOOKUP(I315,'#칼럼명세'!F:F,'#칼럼명세'!I:I)</f>
        <v>1101</v>
      </c>
      <c r="AM315" s="44" t="str">
        <f t="shared" si="60"/>
        <v>Item_Name_23600215</v>
      </c>
      <c r="AN315" s="5" t="s">
        <v>775</v>
      </c>
      <c r="AO315" s="44" t="str">
        <f t="shared" si="61"/>
        <v>Item_Desc_23600215</v>
      </c>
      <c r="AP315" s="5" t="s">
        <v>1654</v>
      </c>
      <c r="AQ315" s="44">
        <f>_xlfn.XLOOKUP(I315,표1[아이템 타입],표1[삭제여부])</f>
        <v>1</v>
      </c>
      <c r="AR315" s="63">
        <f>_xlfn.XLOOKUP(I315,'#칼럼명세'!F:F,'#칼럼명세'!H:H)</f>
        <v>0</v>
      </c>
      <c r="AS315" s="4">
        <v>1</v>
      </c>
      <c r="AT315" s="4" t="s">
        <v>1882</v>
      </c>
      <c r="AU315" s="4" t="s">
        <v>1951</v>
      </c>
      <c r="AV315" s="4"/>
      <c r="AW315" s="63" t="str">
        <f>_xlfn.XLOOKUP(I315,표1[아이템 타입],표1[타입 이름])</f>
        <v>스킬북</v>
      </c>
      <c r="AX315" s="63" t="str">
        <f t="shared" si="57"/>
        <v>가능</v>
      </c>
      <c r="AY315" s="63" t="str">
        <f t="shared" si="58"/>
        <v>가능</v>
      </c>
      <c r="AZ315" s="63" t="str">
        <f t="shared" si="62"/>
        <v>불가</v>
      </c>
      <c r="BA315" s="63" t="str">
        <f t="shared" si="63"/>
        <v>가능</v>
      </c>
    </row>
    <row r="316" spans="2:53" x14ac:dyDescent="0.3">
      <c r="B316" s="4">
        <v>23600216</v>
      </c>
      <c r="C316" s="4" t="str">
        <f t="shared" si="56"/>
        <v>216</v>
      </c>
      <c r="D316" s="44" t="str">
        <f t="shared" si="54"/>
        <v>Item_Name_23600216</v>
      </c>
      <c r="E316" s="5" t="s">
        <v>1806</v>
      </c>
      <c r="F316" s="44" t="str">
        <f t="shared" si="55"/>
        <v>Item_Desc_23600216</v>
      </c>
      <c r="G316" s="5" t="s">
        <v>1605</v>
      </c>
      <c r="H316" s="5">
        <v>3</v>
      </c>
      <c r="I316" s="5">
        <v>36</v>
      </c>
      <c r="J316" s="5">
        <v>2</v>
      </c>
      <c r="K316" s="5">
        <v>3</v>
      </c>
      <c r="L316" s="45">
        <f>_xlfn.XLOOKUP($I316, '#칼럼명세'!$F:$F, '#칼럼명세'!$J:$J)*IF(_xlfn.XLOOKUP($I316, '#칼럼명세'!$F:$F, '#칼럼명세'!$K:$K)="X", 1, _xlfn.XLOOKUP($K316, '#무게관련'!$N:$N, '#무게관련'!$O:$O))*100</f>
        <v>1</v>
      </c>
      <c r="M316" s="46" t="s">
        <v>339</v>
      </c>
      <c r="N316" s="46" t="s">
        <v>339</v>
      </c>
      <c r="O316" s="46" t="s">
        <v>336</v>
      </c>
      <c r="P316" s="46" t="s">
        <v>339</v>
      </c>
      <c r="Q316" s="5">
        <v>0</v>
      </c>
      <c r="R316" s="5">
        <v>0</v>
      </c>
      <c r="S316" s="5">
        <v>10103001</v>
      </c>
      <c r="T316" s="5">
        <v>0</v>
      </c>
      <c r="U316" s="5">
        <v>0</v>
      </c>
      <c r="V316" s="5">
        <v>0</v>
      </c>
      <c r="W316" s="5">
        <v>0</v>
      </c>
      <c r="X316" s="66">
        <v>100</v>
      </c>
      <c r="Y316" s="66">
        <v>1000</v>
      </c>
      <c r="Z316" s="5">
        <v>1</v>
      </c>
      <c r="AA316" s="5">
        <v>10</v>
      </c>
      <c r="AB316" s="5">
        <v>1</v>
      </c>
      <c r="AC316" s="5">
        <v>0</v>
      </c>
      <c r="AD316" s="5">
        <v>0</v>
      </c>
      <c r="AE316" s="5">
        <v>21000</v>
      </c>
      <c r="AF316" s="5">
        <v>3</v>
      </c>
      <c r="AG316" s="5">
        <v>1</v>
      </c>
      <c r="AH316" s="5" t="s">
        <v>1952</v>
      </c>
      <c r="AI316" s="5" t="s">
        <v>235</v>
      </c>
      <c r="AJ316" s="5" t="s">
        <v>983</v>
      </c>
      <c r="AK316" s="45">
        <f t="shared" si="59"/>
        <v>4</v>
      </c>
      <c r="AL316" s="47">
        <f>_xlfn.XLOOKUP(I316,'#칼럼명세'!F:F,'#칼럼명세'!I:I)</f>
        <v>1101</v>
      </c>
      <c r="AM316" s="44" t="str">
        <f t="shared" si="60"/>
        <v>Item_Name_23600216</v>
      </c>
      <c r="AN316" s="5" t="s">
        <v>1806</v>
      </c>
      <c r="AO316" s="44" t="str">
        <f t="shared" si="61"/>
        <v>Item_Desc_23600216</v>
      </c>
      <c r="AP316" s="5" t="s">
        <v>1808</v>
      </c>
      <c r="AQ316" s="44">
        <f>_xlfn.XLOOKUP(I316,표1[아이템 타입],표1[삭제여부])</f>
        <v>1</v>
      </c>
      <c r="AR316" s="63">
        <f>_xlfn.XLOOKUP(I316,'#칼럼명세'!F:F,'#칼럼명세'!H:H)</f>
        <v>0</v>
      </c>
      <c r="AS316" s="4">
        <v>1</v>
      </c>
      <c r="AT316" s="4" t="s">
        <v>1883</v>
      </c>
      <c r="AU316" s="4" t="s">
        <v>1952</v>
      </c>
      <c r="AV316" s="4"/>
      <c r="AW316" s="63" t="str">
        <f>_xlfn.XLOOKUP(I316,표1[아이템 타입],표1[타입 이름])</f>
        <v>스킬북</v>
      </c>
      <c r="AX316" s="63" t="str">
        <f t="shared" si="57"/>
        <v>가능</v>
      </c>
      <c r="AY316" s="63" t="str">
        <f t="shared" si="58"/>
        <v>가능</v>
      </c>
      <c r="AZ316" s="63" t="str">
        <f t="shared" si="62"/>
        <v>불가</v>
      </c>
      <c r="BA316" s="63" t="str">
        <f t="shared" si="63"/>
        <v>가능</v>
      </c>
    </row>
    <row r="317" spans="2:53" x14ac:dyDescent="0.3">
      <c r="B317" s="4">
        <v>23600217</v>
      </c>
      <c r="C317" s="4" t="str">
        <f t="shared" si="56"/>
        <v>217</v>
      </c>
      <c r="D317" s="44" t="str">
        <f t="shared" si="54"/>
        <v>Item_Name_23600217</v>
      </c>
      <c r="E317" s="5" t="s">
        <v>771</v>
      </c>
      <c r="F317" s="44" t="str">
        <f t="shared" si="55"/>
        <v>Item_Desc_23600217</v>
      </c>
      <c r="G317" s="5" t="s">
        <v>1605</v>
      </c>
      <c r="H317" s="5">
        <v>3</v>
      </c>
      <c r="I317" s="5">
        <v>36</v>
      </c>
      <c r="J317" s="5">
        <v>3</v>
      </c>
      <c r="K317" s="5">
        <v>2</v>
      </c>
      <c r="L317" s="45">
        <f>_xlfn.XLOOKUP($I317, '#칼럼명세'!$F:$F, '#칼럼명세'!$J:$J)*IF(_xlfn.XLOOKUP($I317, '#칼럼명세'!$F:$F, '#칼럼명세'!$K:$K)="X", 1, _xlfn.XLOOKUP($K317, '#무게관련'!$N:$N, '#무게관련'!$O:$O))*100</f>
        <v>1</v>
      </c>
      <c r="M317" s="46" t="s">
        <v>339</v>
      </c>
      <c r="N317" s="46" t="s">
        <v>339</v>
      </c>
      <c r="O317" s="46" t="s">
        <v>336</v>
      </c>
      <c r="P317" s="46" t="s">
        <v>339</v>
      </c>
      <c r="Q317" s="5">
        <v>0</v>
      </c>
      <c r="R317" s="5">
        <v>0</v>
      </c>
      <c r="S317" s="5">
        <v>10103001</v>
      </c>
      <c r="T317" s="5">
        <v>0</v>
      </c>
      <c r="U317" s="5">
        <v>0</v>
      </c>
      <c r="V317" s="5">
        <v>0</v>
      </c>
      <c r="W317" s="5">
        <v>0</v>
      </c>
      <c r="X317" s="66">
        <v>100</v>
      </c>
      <c r="Y317" s="66">
        <v>1000</v>
      </c>
      <c r="Z317" s="5">
        <v>1</v>
      </c>
      <c r="AA317" s="5">
        <v>10</v>
      </c>
      <c r="AB317" s="5">
        <v>1</v>
      </c>
      <c r="AC317" s="5">
        <v>0</v>
      </c>
      <c r="AD317" s="5">
        <v>0</v>
      </c>
      <c r="AE317" s="5">
        <v>21000</v>
      </c>
      <c r="AF317" s="5">
        <v>3</v>
      </c>
      <c r="AG317" s="5">
        <v>0</v>
      </c>
      <c r="AH317" s="5" t="s">
        <v>1934</v>
      </c>
      <c r="AI317" s="5" t="s">
        <v>235</v>
      </c>
      <c r="AJ317" s="5" t="s">
        <v>983</v>
      </c>
      <c r="AK317" s="45">
        <f t="shared" si="59"/>
        <v>4</v>
      </c>
      <c r="AL317" s="47">
        <f>_xlfn.XLOOKUP(I317,'#칼럼명세'!F:F,'#칼럼명세'!I:I)</f>
        <v>1101</v>
      </c>
      <c r="AM317" s="44" t="str">
        <f t="shared" si="60"/>
        <v>Item_Name_23600217</v>
      </c>
      <c r="AN317" s="5" t="s">
        <v>771</v>
      </c>
      <c r="AO317" s="44" t="str">
        <f t="shared" si="61"/>
        <v>Item_Desc_23600217</v>
      </c>
      <c r="AP317" s="5" t="s">
        <v>1650</v>
      </c>
      <c r="AQ317" s="44">
        <f>_xlfn.XLOOKUP(I317,표1[아이템 타입],표1[삭제여부])</f>
        <v>1</v>
      </c>
      <c r="AR317" s="63">
        <f>_xlfn.XLOOKUP(I317,'#칼럼명세'!F:F,'#칼럼명세'!H:H)</f>
        <v>0</v>
      </c>
      <c r="AS317" s="4">
        <v>1</v>
      </c>
      <c r="AT317" s="4" t="s">
        <v>1884</v>
      </c>
      <c r="AU317" s="4" t="s">
        <v>1934</v>
      </c>
      <c r="AV317" s="4"/>
      <c r="AW317" s="63" t="str">
        <f>_xlfn.XLOOKUP(I317,표1[아이템 타입],표1[타입 이름])</f>
        <v>스킬북</v>
      </c>
      <c r="AX317" s="63" t="str">
        <f t="shared" si="57"/>
        <v>가능</v>
      </c>
      <c r="AY317" s="63" t="str">
        <f t="shared" si="58"/>
        <v>가능</v>
      </c>
      <c r="AZ317" s="63" t="str">
        <f t="shared" si="62"/>
        <v>불가</v>
      </c>
      <c r="BA317" s="63" t="str">
        <f t="shared" si="63"/>
        <v>가능</v>
      </c>
    </row>
    <row r="318" spans="2:53" x14ac:dyDescent="0.3">
      <c r="B318" s="4">
        <v>23600218</v>
      </c>
      <c r="C318" s="4" t="str">
        <f t="shared" si="56"/>
        <v>218</v>
      </c>
      <c r="D318" s="44" t="str">
        <f t="shared" si="54"/>
        <v>Item_Name_23600218</v>
      </c>
      <c r="E318" s="5" t="s">
        <v>776</v>
      </c>
      <c r="F318" s="44" t="str">
        <f t="shared" si="55"/>
        <v>Item_Desc_23600218</v>
      </c>
      <c r="G318" s="5" t="s">
        <v>1605</v>
      </c>
      <c r="H318" s="5">
        <v>3</v>
      </c>
      <c r="I318" s="5">
        <v>36</v>
      </c>
      <c r="J318" s="5">
        <v>3</v>
      </c>
      <c r="K318" s="5">
        <v>3</v>
      </c>
      <c r="L318" s="45">
        <f>_xlfn.XLOOKUP($I318, '#칼럼명세'!$F:$F, '#칼럼명세'!$J:$J)*IF(_xlfn.XLOOKUP($I318, '#칼럼명세'!$F:$F, '#칼럼명세'!$K:$K)="X", 1, _xlfn.XLOOKUP($K318, '#무게관련'!$N:$N, '#무게관련'!$O:$O))*100</f>
        <v>1</v>
      </c>
      <c r="M318" s="46" t="s">
        <v>339</v>
      </c>
      <c r="N318" s="46" t="s">
        <v>339</v>
      </c>
      <c r="O318" s="46" t="s">
        <v>336</v>
      </c>
      <c r="P318" s="46" t="s">
        <v>339</v>
      </c>
      <c r="Q318" s="5">
        <v>0</v>
      </c>
      <c r="R318" s="5">
        <v>0</v>
      </c>
      <c r="S318" s="5">
        <v>10103001</v>
      </c>
      <c r="T318" s="5">
        <v>0</v>
      </c>
      <c r="U318" s="5">
        <v>0</v>
      </c>
      <c r="V318" s="5">
        <v>0</v>
      </c>
      <c r="W318" s="5">
        <v>0</v>
      </c>
      <c r="X318" s="66">
        <v>100</v>
      </c>
      <c r="Y318" s="66">
        <v>1000</v>
      </c>
      <c r="Z318" s="5">
        <v>1</v>
      </c>
      <c r="AA318" s="5">
        <v>10</v>
      </c>
      <c r="AB318" s="5">
        <v>1</v>
      </c>
      <c r="AC318" s="5">
        <v>0</v>
      </c>
      <c r="AD318" s="5">
        <v>0</v>
      </c>
      <c r="AE318" s="5">
        <v>21000</v>
      </c>
      <c r="AF318" s="5">
        <v>3</v>
      </c>
      <c r="AG318" s="5">
        <v>0</v>
      </c>
      <c r="AH318" s="5" t="s">
        <v>1946</v>
      </c>
      <c r="AI318" s="5" t="s">
        <v>235</v>
      </c>
      <c r="AJ318" s="5" t="s">
        <v>983</v>
      </c>
      <c r="AK318" s="45">
        <f t="shared" si="59"/>
        <v>4</v>
      </c>
      <c r="AL318" s="47">
        <f>_xlfn.XLOOKUP(I318,'#칼럼명세'!F:F,'#칼럼명세'!I:I)</f>
        <v>1101</v>
      </c>
      <c r="AM318" s="44" t="str">
        <f t="shared" si="60"/>
        <v>Item_Name_23600218</v>
      </c>
      <c r="AN318" s="5" t="s">
        <v>776</v>
      </c>
      <c r="AO318" s="44" t="str">
        <f t="shared" si="61"/>
        <v>Item_Desc_23600218</v>
      </c>
      <c r="AP318" s="5" t="s">
        <v>1655</v>
      </c>
      <c r="AQ318" s="44">
        <f>_xlfn.XLOOKUP(I318,표1[아이템 타입],표1[삭제여부])</f>
        <v>1</v>
      </c>
      <c r="AR318" s="63">
        <f>_xlfn.XLOOKUP(I318,'#칼럼명세'!F:F,'#칼럼명세'!H:H)</f>
        <v>0</v>
      </c>
      <c r="AS318" s="4">
        <v>1</v>
      </c>
      <c r="AT318" s="4" t="s">
        <v>1885</v>
      </c>
      <c r="AU318" s="4" t="s">
        <v>1946</v>
      </c>
      <c r="AV318" s="4"/>
      <c r="AW318" s="63" t="str">
        <f>_xlfn.XLOOKUP(I318,표1[아이템 타입],표1[타입 이름])</f>
        <v>스킬북</v>
      </c>
      <c r="AX318" s="63" t="str">
        <f t="shared" si="57"/>
        <v>가능</v>
      </c>
      <c r="AY318" s="63" t="str">
        <f t="shared" si="58"/>
        <v>가능</v>
      </c>
      <c r="AZ318" s="63" t="str">
        <f t="shared" si="62"/>
        <v>불가</v>
      </c>
      <c r="BA318" s="63" t="str">
        <f t="shared" si="63"/>
        <v>가능</v>
      </c>
    </row>
    <row r="319" spans="2:53" x14ac:dyDescent="0.3">
      <c r="B319" s="4">
        <v>23600219</v>
      </c>
      <c r="C319" s="4" t="str">
        <f t="shared" si="56"/>
        <v>219</v>
      </c>
      <c r="D319" s="44" t="str">
        <f t="shared" si="54"/>
        <v>Item_Name_23600219</v>
      </c>
      <c r="E319" s="5" t="s">
        <v>223</v>
      </c>
      <c r="F319" s="44" t="str">
        <f t="shared" si="55"/>
        <v>Item_Desc_23600219</v>
      </c>
      <c r="G319" s="5" t="s">
        <v>1605</v>
      </c>
      <c r="H319" s="5">
        <v>3</v>
      </c>
      <c r="I319" s="5">
        <v>36</v>
      </c>
      <c r="J319" s="5">
        <v>3</v>
      </c>
      <c r="K319" s="5">
        <v>4</v>
      </c>
      <c r="L319" s="45">
        <f>_xlfn.XLOOKUP($I319, '#칼럼명세'!$F:$F, '#칼럼명세'!$J:$J)*IF(_xlfn.XLOOKUP($I319, '#칼럼명세'!$F:$F, '#칼럼명세'!$K:$K)="X", 1, _xlfn.XLOOKUP($K319, '#무게관련'!$N:$N, '#무게관련'!$O:$O))*100</f>
        <v>1</v>
      </c>
      <c r="M319" s="46" t="s">
        <v>339</v>
      </c>
      <c r="N319" s="46" t="s">
        <v>339</v>
      </c>
      <c r="O319" s="46" t="s">
        <v>336</v>
      </c>
      <c r="P319" s="46" t="s">
        <v>339</v>
      </c>
      <c r="Q319" s="5">
        <v>0</v>
      </c>
      <c r="R319" s="5">
        <v>0</v>
      </c>
      <c r="S319" s="5">
        <v>10103001</v>
      </c>
      <c r="T319" s="5">
        <v>0</v>
      </c>
      <c r="U319" s="5">
        <v>0</v>
      </c>
      <c r="V319" s="5">
        <v>0</v>
      </c>
      <c r="W319" s="5">
        <v>0</v>
      </c>
      <c r="X319" s="66">
        <v>100</v>
      </c>
      <c r="Y319" s="66">
        <v>1000</v>
      </c>
      <c r="Z319" s="5">
        <v>1</v>
      </c>
      <c r="AA319" s="5">
        <v>10</v>
      </c>
      <c r="AB319" s="5">
        <v>1</v>
      </c>
      <c r="AC319" s="5">
        <v>0</v>
      </c>
      <c r="AD319" s="5">
        <v>0</v>
      </c>
      <c r="AE319" s="5">
        <v>21000</v>
      </c>
      <c r="AF319" s="5">
        <v>3</v>
      </c>
      <c r="AG319" s="5">
        <v>0</v>
      </c>
      <c r="AH319" s="5" t="s">
        <v>1936</v>
      </c>
      <c r="AI319" s="5" t="s">
        <v>235</v>
      </c>
      <c r="AJ319" s="5" t="s">
        <v>983</v>
      </c>
      <c r="AK319" s="45">
        <f t="shared" si="59"/>
        <v>4</v>
      </c>
      <c r="AL319" s="47">
        <f>_xlfn.XLOOKUP(I319,'#칼럼명세'!F:F,'#칼럼명세'!I:I)</f>
        <v>1101</v>
      </c>
      <c r="AM319" s="44" t="str">
        <f t="shared" si="60"/>
        <v>Item_Name_23600219</v>
      </c>
      <c r="AN319" s="5" t="s">
        <v>223</v>
      </c>
      <c r="AO319" s="44" t="str">
        <f t="shared" si="61"/>
        <v>Item_Desc_23600219</v>
      </c>
      <c r="AP319" s="5" t="s">
        <v>1657</v>
      </c>
      <c r="AQ319" s="44">
        <f>_xlfn.XLOOKUP(I319,표1[아이템 타입],표1[삭제여부])</f>
        <v>1</v>
      </c>
      <c r="AR319" s="63">
        <f>_xlfn.XLOOKUP(I319,'#칼럼명세'!F:F,'#칼럼명세'!H:H)</f>
        <v>0</v>
      </c>
      <c r="AS319" s="4">
        <v>1</v>
      </c>
      <c r="AT319" s="4" t="s">
        <v>1886</v>
      </c>
      <c r="AU319" s="4" t="s">
        <v>1936</v>
      </c>
      <c r="AV319" s="4"/>
      <c r="AW319" s="63" t="str">
        <f>_xlfn.XLOOKUP(I319,표1[아이템 타입],표1[타입 이름])</f>
        <v>스킬북</v>
      </c>
      <c r="AX319" s="63" t="str">
        <f t="shared" si="57"/>
        <v>가능</v>
      </c>
      <c r="AY319" s="63" t="str">
        <f t="shared" si="58"/>
        <v>가능</v>
      </c>
      <c r="AZ319" s="63" t="str">
        <f t="shared" si="62"/>
        <v>불가</v>
      </c>
      <c r="BA319" s="63" t="str">
        <f t="shared" si="63"/>
        <v>가능</v>
      </c>
    </row>
    <row r="320" spans="2:53" x14ac:dyDescent="0.3">
      <c r="B320" s="4">
        <v>23600220</v>
      </c>
      <c r="C320" s="4" t="str">
        <f t="shared" si="56"/>
        <v>220</v>
      </c>
      <c r="D320" s="44" t="str">
        <f t="shared" si="54"/>
        <v>Item_Name_23600220</v>
      </c>
      <c r="E320" s="5" t="s">
        <v>228</v>
      </c>
      <c r="F320" s="44" t="str">
        <f t="shared" si="55"/>
        <v>Item_Desc_23600220</v>
      </c>
      <c r="G320" s="5" t="s">
        <v>377</v>
      </c>
      <c r="H320" s="5">
        <v>3</v>
      </c>
      <c r="I320" s="5">
        <v>36</v>
      </c>
      <c r="J320" s="5">
        <v>3</v>
      </c>
      <c r="K320" s="5">
        <v>2</v>
      </c>
      <c r="L320" s="45">
        <f>_xlfn.XLOOKUP($I320, '#칼럼명세'!$F:$F, '#칼럼명세'!$J:$J)*IF(_xlfn.XLOOKUP($I320, '#칼럼명세'!$F:$F, '#칼럼명세'!$K:$K)="X", 1, _xlfn.XLOOKUP($K320, '#무게관련'!$N:$N, '#무게관련'!$O:$O))*100</f>
        <v>1</v>
      </c>
      <c r="M320" s="46" t="s">
        <v>339</v>
      </c>
      <c r="N320" s="46" t="s">
        <v>339</v>
      </c>
      <c r="O320" s="46" t="s">
        <v>336</v>
      </c>
      <c r="P320" s="46" t="s">
        <v>339</v>
      </c>
      <c r="Q320" s="5">
        <v>0</v>
      </c>
      <c r="R320" s="5">
        <v>0</v>
      </c>
      <c r="S320" s="5">
        <v>10103001</v>
      </c>
      <c r="T320" s="5">
        <v>0</v>
      </c>
      <c r="U320" s="5">
        <v>0</v>
      </c>
      <c r="V320" s="5">
        <v>0</v>
      </c>
      <c r="W320" s="5">
        <v>0</v>
      </c>
      <c r="X320" s="66">
        <v>100</v>
      </c>
      <c r="Y320" s="66">
        <v>1000</v>
      </c>
      <c r="Z320" s="5">
        <v>1</v>
      </c>
      <c r="AA320" s="5">
        <v>10</v>
      </c>
      <c r="AB320" s="5">
        <v>1</v>
      </c>
      <c r="AC320" s="5">
        <v>0</v>
      </c>
      <c r="AD320" s="5">
        <v>0</v>
      </c>
      <c r="AE320" s="5">
        <v>21000</v>
      </c>
      <c r="AF320" s="5">
        <v>3</v>
      </c>
      <c r="AG320" s="5">
        <v>1</v>
      </c>
      <c r="AH320" s="5" t="s">
        <v>1938</v>
      </c>
      <c r="AI320" s="5" t="s">
        <v>235</v>
      </c>
      <c r="AJ320" s="5" t="s">
        <v>983</v>
      </c>
      <c r="AK320" s="45">
        <f t="shared" si="59"/>
        <v>4</v>
      </c>
      <c r="AL320" s="47">
        <f>_xlfn.XLOOKUP(I320,'#칼럼명세'!F:F,'#칼럼명세'!I:I)</f>
        <v>1101</v>
      </c>
      <c r="AM320" s="44" t="str">
        <f t="shared" si="60"/>
        <v>Item_Name_23600220</v>
      </c>
      <c r="AN320" s="5" t="s">
        <v>228</v>
      </c>
      <c r="AO320" s="44" t="str">
        <f t="shared" si="61"/>
        <v>Item_Desc_23600220</v>
      </c>
      <c r="AP320" s="5" t="s">
        <v>1793</v>
      </c>
      <c r="AQ320" s="44">
        <f>_xlfn.XLOOKUP(I320,표1[아이템 타입],표1[삭제여부])</f>
        <v>1</v>
      </c>
      <c r="AR320" s="63">
        <f>_xlfn.XLOOKUP(I320,'#칼럼명세'!F:F,'#칼럼명세'!H:H)</f>
        <v>0</v>
      </c>
      <c r="AS320" s="4">
        <v>1</v>
      </c>
      <c r="AT320" s="4" t="s">
        <v>1887</v>
      </c>
      <c r="AU320" s="4" t="s">
        <v>1938</v>
      </c>
      <c r="AV320" s="4"/>
      <c r="AW320" s="63" t="str">
        <f>_xlfn.XLOOKUP(I320,표1[아이템 타입],표1[타입 이름])</f>
        <v>스킬북</v>
      </c>
      <c r="AX320" s="63" t="str">
        <f t="shared" si="57"/>
        <v>가능</v>
      </c>
      <c r="AY320" s="63" t="str">
        <f t="shared" si="58"/>
        <v>가능</v>
      </c>
      <c r="AZ320" s="63" t="str">
        <f t="shared" si="62"/>
        <v>불가</v>
      </c>
      <c r="BA320" s="63" t="str">
        <f t="shared" si="63"/>
        <v>가능</v>
      </c>
    </row>
    <row r="321" spans="2:53" x14ac:dyDescent="0.3">
      <c r="B321" s="4">
        <v>23600221</v>
      </c>
      <c r="C321" s="4" t="str">
        <f t="shared" si="56"/>
        <v>221</v>
      </c>
      <c r="D321" s="44" t="str">
        <f t="shared" si="54"/>
        <v>Item_Name_23600221</v>
      </c>
      <c r="E321" s="5" t="s">
        <v>224</v>
      </c>
      <c r="F321" s="44" t="str">
        <f t="shared" si="55"/>
        <v>Item_Desc_23600221</v>
      </c>
      <c r="G321" s="5" t="s">
        <v>526</v>
      </c>
      <c r="H321" s="5">
        <v>3</v>
      </c>
      <c r="I321" s="5">
        <v>36</v>
      </c>
      <c r="J321" s="5">
        <v>3</v>
      </c>
      <c r="K321" s="5">
        <v>2</v>
      </c>
      <c r="L321" s="45">
        <f>_xlfn.XLOOKUP($I321, '#칼럼명세'!$F:$F, '#칼럼명세'!$J:$J)*IF(_xlfn.XLOOKUP($I321, '#칼럼명세'!$F:$F, '#칼럼명세'!$K:$K)="X", 1, _xlfn.XLOOKUP($K321, '#무게관련'!$N:$N, '#무게관련'!$O:$O))*100</f>
        <v>1</v>
      </c>
      <c r="M321" s="46" t="s">
        <v>339</v>
      </c>
      <c r="N321" s="46" t="s">
        <v>339</v>
      </c>
      <c r="O321" s="46" t="s">
        <v>336</v>
      </c>
      <c r="P321" s="46" t="s">
        <v>339</v>
      </c>
      <c r="Q321" s="5">
        <v>0</v>
      </c>
      <c r="R321" s="5">
        <v>0</v>
      </c>
      <c r="S321" s="5">
        <v>10103001</v>
      </c>
      <c r="T321" s="5">
        <v>0</v>
      </c>
      <c r="U321" s="5">
        <v>0</v>
      </c>
      <c r="V321" s="5">
        <v>0</v>
      </c>
      <c r="W321" s="5">
        <v>0</v>
      </c>
      <c r="X321" s="66">
        <v>100</v>
      </c>
      <c r="Y321" s="66">
        <v>1000</v>
      </c>
      <c r="Z321" s="5">
        <v>1</v>
      </c>
      <c r="AA321" s="5">
        <v>10</v>
      </c>
      <c r="AB321" s="5">
        <v>1</v>
      </c>
      <c r="AC321" s="5">
        <v>0</v>
      </c>
      <c r="AD321" s="5">
        <v>0</v>
      </c>
      <c r="AE321" s="5">
        <v>21000</v>
      </c>
      <c r="AF321" s="5">
        <v>3</v>
      </c>
      <c r="AG321" s="5">
        <v>1</v>
      </c>
      <c r="AH321" s="5" t="s">
        <v>1939</v>
      </c>
      <c r="AI321" s="5" t="s">
        <v>235</v>
      </c>
      <c r="AJ321" s="5" t="s">
        <v>983</v>
      </c>
      <c r="AK321" s="45">
        <f t="shared" si="59"/>
        <v>4</v>
      </c>
      <c r="AL321" s="47">
        <f>_xlfn.XLOOKUP(I321,'#칼럼명세'!F:F,'#칼럼명세'!I:I)</f>
        <v>1101</v>
      </c>
      <c r="AM321" s="44" t="str">
        <f t="shared" si="60"/>
        <v>Item_Name_23600221</v>
      </c>
      <c r="AN321" s="5" t="s">
        <v>224</v>
      </c>
      <c r="AO321" s="44" t="str">
        <f t="shared" si="61"/>
        <v>Item_Desc_23600221</v>
      </c>
      <c r="AP321" s="5" t="s">
        <v>1788</v>
      </c>
      <c r="AQ321" s="44">
        <f>_xlfn.XLOOKUP(I321,표1[아이템 타입],표1[삭제여부])</f>
        <v>1</v>
      </c>
      <c r="AR321" s="63">
        <f>_xlfn.XLOOKUP(I321,'#칼럼명세'!F:F,'#칼럼명세'!H:H)</f>
        <v>0</v>
      </c>
      <c r="AS321" s="4">
        <v>1</v>
      </c>
      <c r="AT321" s="4" t="s">
        <v>1888</v>
      </c>
      <c r="AU321" s="4" t="s">
        <v>1939</v>
      </c>
      <c r="AV321" s="4"/>
      <c r="AW321" s="63" t="str">
        <f>_xlfn.XLOOKUP(I321,표1[아이템 타입],표1[타입 이름])</f>
        <v>스킬북</v>
      </c>
      <c r="AX321" s="63" t="str">
        <f t="shared" si="57"/>
        <v>가능</v>
      </c>
      <c r="AY321" s="63" t="str">
        <f t="shared" si="58"/>
        <v>가능</v>
      </c>
      <c r="AZ321" s="63" t="str">
        <f t="shared" si="62"/>
        <v>불가</v>
      </c>
      <c r="BA321" s="63" t="str">
        <f t="shared" si="63"/>
        <v>가능</v>
      </c>
    </row>
    <row r="322" spans="2:53" x14ac:dyDescent="0.3">
      <c r="B322" s="4">
        <v>23600222</v>
      </c>
      <c r="C322" s="4" t="str">
        <f t="shared" si="56"/>
        <v>222</v>
      </c>
      <c r="D322" s="44" t="str">
        <f t="shared" si="54"/>
        <v>Item_Name_23600222</v>
      </c>
      <c r="E322" s="5" t="s">
        <v>225</v>
      </c>
      <c r="F322" s="44" t="str">
        <f t="shared" si="55"/>
        <v>Item_Desc_23600222</v>
      </c>
      <c r="G322" s="5" t="s">
        <v>365</v>
      </c>
      <c r="H322" s="5">
        <v>3</v>
      </c>
      <c r="I322" s="5">
        <v>36</v>
      </c>
      <c r="J322" s="5">
        <v>3</v>
      </c>
      <c r="K322" s="5">
        <v>3</v>
      </c>
      <c r="L322" s="45">
        <f>_xlfn.XLOOKUP($I322, '#칼럼명세'!$F:$F, '#칼럼명세'!$J:$J)*IF(_xlfn.XLOOKUP($I322, '#칼럼명세'!$F:$F, '#칼럼명세'!$K:$K)="X", 1, _xlfn.XLOOKUP($K322, '#무게관련'!$N:$N, '#무게관련'!$O:$O))*100</f>
        <v>1</v>
      </c>
      <c r="M322" s="46" t="s">
        <v>339</v>
      </c>
      <c r="N322" s="46" t="s">
        <v>339</v>
      </c>
      <c r="O322" s="46" t="s">
        <v>336</v>
      </c>
      <c r="P322" s="46" t="s">
        <v>339</v>
      </c>
      <c r="Q322" s="5">
        <v>0</v>
      </c>
      <c r="R322" s="5">
        <v>0</v>
      </c>
      <c r="S322" s="5">
        <v>10103001</v>
      </c>
      <c r="T322" s="5">
        <v>0</v>
      </c>
      <c r="U322" s="5">
        <v>0</v>
      </c>
      <c r="V322" s="5">
        <v>0</v>
      </c>
      <c r="W322" s="5">
        <v>0</v>
      </c>
      <c r="X322" s="66">
        <v>100</v>
      </c>
      <c r="Y322" s="66">
        <v>1000</v>
      </c>
      <c r="Z322" s="5">
        <v>1</v>
      </c>
      <c r="AA322" s="5">
        <v>10</v>
      </c>
      <c r="AB322" s="5">
        <v>1</v>
      </c>
      <c r="AC322" s="5">
        <v>0</v>
      </c>
      <c r="AD322" s="5">
        <v>0</v>
      </c>
      <c r="AE322" s="5">
        <v>21000</v>
      </c>
      <c r="AF322" s="5">
        <v>3</v>
      </c>
      <c r="AG322" s="5">
        <v>1</v>
      </c>
      <c r="AH322" s="5" t="s">
        <v>1940</v>
      </c>
      <c r="AI322" s="5" t="s">
        <v>235</v>
      </c>
      <c r="AJ322" s="5" t="s">
        <v>983</v>
      </c>
      <c r="AK322" s="45">
        <f t="shared" si="59"/>
        <v>4</v>
      </c>
      <c r="AL322" s="47">
        <f>_xlfn.XLOOKUP(I322,'#칼럼명세'!F:F,'#칼럼명세'!I:I)</f>
        <v>1101</v>
      </c>
      <c r="AM322" s="44" t="str">
        <f t="shared" si="60"/>
        <v>Item_Name_23600222</v>
      </c>
      <c r="AN322" s="5" t="s">
        <v>225</v>
      </c>
      <c r="AO322" s="44" t="str">
        <f t="shared" si="61"/>
        <v>Item_Desc_23600222</v>
      </c>
      <c r="AP322" s="5" t="s">
        <v>1789</v>
      </c>
      <c r="AQ322" s="44">
        <f>_xlfn.XLOOKUP(I322,표1[아이템 타입],표1[삭제여부])</f>
        <v>1</v>
      </c>
      <c r="AR322" s="63">
        <f>_xlfn.XLOOKUP(I322,'#칼럼명세'!F:F,'#칼럼명세'!H:H)</f>
        <v>0</v>
      </c>
      <c r="AS322" s="4">
        <v>1</v>
      </c>
      <c r="AT322" s="4" t="s">
        <v>1889</v>
      </c>
      <c r="AU322" s="4" t="s">
        <v>1940</v>
      </c>
      <c r="AV322" s="4"/>
      <c r="AW322" s="63" t="str">
        <f>_xlfn.XLOOKUP(I322,표1[아이템 타입],표1[타입 이름])</f>
        <v>스킬북</v>
      </c>
      <c r="AX322" s="63" t="str">
        <f t="shared" si="57"/>
        <v>가능</v>
      </c>
      <c r="AY322" s="63" t="str">
        <f t="shared" si="58"/>
        <v>가능</v>
      </c>
      <c r="AZ322" s="63" t="str">
        <f t="shared" si="62"/>
        <v>불가</v>
      </c>
      <c r="BA322" s="63" t="str">
        <f t="shared" si="63"/>
        <v>가능</v>
      </c>
    </row>
    <row r="323" spans="2:53" x14ac:dyDescent="0.3">
      <c r="B323" s="4">
        <v>23600223</v>
      </c>
      <c r="C323" s="4" t="str">
        <f t="shared" si="56"/>
        <v>223</v>
      </c>
      <c r="D323" s="44" t="str">
        <f t="shared" si="54"/>
        <v>Item_Name_23600223</v>
      </c>
      <c r="E323" s="5" t="s">
        <v>226</v>
      </c>
      <c r="F323" s="44" t="str">
        <f t="shared" si="55"/>
        <v>Item_Desc_23600223</v>
      </c>
      <c r="G323" s="5" t="s">
        <v>378</v>
      </c>
      <c r="H323" s="5">
        <v>3</v>
      </c>
      <c r="I323" s="5">
        <v>36</v>
      </c>
      <c r="J323" s="5">
        <v>3</v>
      </c>
      <c r="K323" s="5">
        <v>3</v>
      </c>
      <c r="L323" s="45">
        <f>_xlfn.XLOOKUP($I323, '#칼럼명세'!$F:$F, '#칼럼명세'!$J:$J)*IF(_xlfn.XLOOKUP($I323, '#칼럼명세'!$F:$F, '#칼럼명세'!$K:$K)="X", 1, _xlfn.XLOOKUP($K323, '#무게관련'!$N:$N, '#무게관련'!$O:$O))*100</f>
        <v>1</v>
      </c>
      <c r="M323" s="46" t="s">
        <v>339</v>
      </c>
      <c r="N323" s="46" t="s">
        <v>339</v>
      </c>
      <c r="O323" s="46" t="s">
        <v>336</v>
      </c>
      <c r="P323" s="46" t="s">
        <v>339</v>
      </c>
      <c r="Q323" s="5">
        <v>0</v>
      </c>
      <c r="R323" s="5">
        <v>0</v>
      </c>
      <c r="S323" s="5">
        <v>10103001</v>
      </c>
      <c r="T323" s="5">
        <v>0</v>
      </c>
      <c r="U323" s="5">
        <v>0</v>
      </c>
      <c r="V323" s="5">
        <v>0</v>
      </c>
      <c r="W323" s="5">
        <v>0</v>
      </c>
      <c r="X323" s="66">
        <v>100</v>
      </c>
      <c r="Y323" s="66">
        <v>1000</v>
      </c>
      <c r="Z323" s="5">
        <v>1</v>
      </c>
      <c r="AA323" s="5">
        <v>10</v>
      </c>
      <c r="AB323" s="5">
        <v>1</v>
      </c>
      <c r="AC323" s="5">
        <v>0</v>
      </c>
      <c r="AD323" s="5">
        <v>0</v>
      </c>
      <c r="AE323" s="5">
        <v>21000</v>
      </c>
      <c r="AF323" s="5">
        <v>3</v>
      </c>
      <c r="AG323" s="5">
        <v>1</v>
      </c>
      <c r="AH323" s="5" t="s">
        <v>1941</v>
      </c>
      <c r="AI323" s="5" t="s">
        <v>235</v>
      </c>
      <c r="AJ323" s="5" t="s">
        <v>983</v>
      </c>
      <c r="AK323" s="45">
        <f t="shared" si="59"/>
        <v>4</v>
      </c>
      <c r="AL323" s="47">
        <f>_xlfn.XLOOKUP(I323,'#칼럼명세'!F:F,'#칼럼명세'!I:I)</f>
        <v>1101</v>
      </c>
      <c r="AM323" s="44" t="str">
        <f t="shared" si="60"/>
        <v>Item_Name_23600223</v>
      </c>
      <c r="AN323" s="5" t="s">
        <v>226</v>
      </c>
      <c r="AO323" s="44" t="str">
        <f t="shared" si="61"/>
        <v>Item_Desc_23600223</v>
      </c>
      <c r="AP323" s="5" t="s">
        <v>1790</v>
      </c>
      <c r="AQ323" s="44">
        <f>_xlfn.XLOOKUP(I323,표1[아이템 타입],표1[삭제여부])</f>
        <v>1</v>
      </c>
      <c r="AR323" s="63">
        <f>_xlfn.XLOOKUP(I323,'#칼럼명세'!F:F,'#칼럼명세'!H:H)</f>
        <v>0</v>
      </c>
      <c r="AS323" s="4">
        <v>1</v>
      </c>
      <c r="AT323" s="4" t="s">
        <v>1890</v>
      </c>
      <c r="AU323" s="4" t="s">
        <v>1941</v>
      </c>
      <c r="AV323" s="4"/>
      <c r="AW323" s="63" t="str">
        <f>_xlfn.XLOOKUP(I323,표1[아이템 타입],표1[타입 이름])</f>
        <v>스킬북</v>
      </c>
      <c r="AX323" s="63" t="str">
        <f t="shared" ref="AX323:AX386" si="64">IF(Z323=0,"불가","가능")</f>
        <v>가능</v>
      </c>
      <c r="AY323" s="63" t="str">
        <f t="shared" ref="AY323:AY386" si="65">IF(AB323=0,"불가","가능")</f>
        <v>가능</v>
      </c>
      <c r="AZ323" s="63" t="str">
        <f t="shared" si="62"/>
        <v>불가</v>
      </c>
      <c r="BA323" s="63" t="str">
        <f t="shared" si="63"/>
        <v>가능</v>
      </c>
    </row>
    <row r="324" spans="2:53" x14ac:dyDescent="0.3">
      <c r="B324" s="4">
        <v>23600224</v>
      </c>
      <c r="C324" s="4" t="str">
        <f t="shared" si="56"/>
        <v>224</v>
      </c>
      <c r="D324" s="44" t="str">
        <f t="shared" si="54"/>
        <v>Item_Name_23600224</v>
      </c>
      <c r="E324" s="5" t="s">
        <v>227</v>
      </c>
      <c r="F324" s="44" t="str">
        <f t="shared" si="55"/>
        <v>Item_Desc_23600224</v>
      </c>
      <c r="G324" s="5" t="s">
        <v>366</v>
      </c>
      <c r="H324" s="5">
        <v>3</v>
      </c>
      <c r="I324" s="5">
        <v>36</v>
      </c>
      <c r="J324" s="5">
        <v>3</v>
      </c>
      <c r="K324" s="5">
        <v>4</v>
      </c>
      <c r="L324" s="45">
        <f>_xlfn.XLOOKUP($I324, '#칼럼명세'!$F:$F, '#칼럼명세'!$J:$J)*IF(_xlfn.XLOOKUP($I324, '#칼럼명세'!$F:$F, '#칼럼명세'!$K:$K)="X", 1, _xlfn.XLOOKUP($K324, '#무게관련'!$N:$N, '#무게관련'!$O:$O))*100</f>
        <v>1</v>
      </c>
      <c r="M324" s="46" t="s">
        <v>339</v>
      </c>
      <c r="N324" s="46" t="s">
        <v>339</v>
      </c>
      <c r="O324" s="46" t="s">
        <v>336</v>
      </c>
      <c r="P324" s="46" t="s">
        <v>339</v>
      </c>
      <c r="Q324" s="5">
        <v>0</v>
      </c>
      <c r="R324" s="5">
        <v>0</v>
      </c>
      <c r="S324" s="5">
        <v>10103001</v>
      </c>
      <c r="T324" s="5">
        <v>0</v>
      </c>
      <c r="U324" s="5">
        <v>0</v>
      </c>
      <c r="V324" s="5">
        <v>0</v>
      </c>
      <c r="W324" s="5">
        <v>0</v>
      </c>
      <c r="X324" s="66">
        <v>100</v>
      </c>
      <c r="Y324" s="66">
        <v>1000</v>
      </c>
      <c r="Z324" s="5">
        <v>1</v>
      </c>
      <c r="AA324" s="5">
        <v>10</v>
      </c>
      <c r="AB324" s="5">
        <v>1</v>
      </c>
      <c r="AC324" s="5">
        <v>0</v>
      </c>
      <c r="AD324" s="5">
        <v>0</v>
      </c>
      <c r="AE324" s="5">
        <v>21000</v>
      </c>
      <c r="AF324" s="5">
        <v>3</v>
      </c>
      <c r="AG324" s="5">
        <v>1</v>
      </c>
      <c r="AH324" s="5" t="s">
        <v>1942</v>
      </c>
      <c r="AI324" s="5" t="s">
        <v>235</v>
      </c>
      <c r="AJ324" s="5" t="s">
        <v>983</v>
      </c>
      <c r="AK324" s="45">
        <f t="shared" si="59"/>
        <v>4</v>
      </c>
      <c r="AL324" s="47">
        <f>_xlfn.XLOOKUP(I324,'#칼럼명세'!F:F,'#칼럼명세'!I:I)</f>
        <v>1101</v>
      </c>
      <c r="AM324" s="44" t="str">
        <f t="shared" si="60"/>
        <v>Item_Name_23600224</v>
      </c>
      <c r="AN324" s="5" t="s">
        <v>227</v>
      </c>
      <c r="AO324" s="44" t="str">
        <f t="shared" si="61"/>
        <v>Item_Desc_23600224</v>
      </c>
      <c r="AP324" s="5" t="s">
        <v>1791</v>
      </c>
      <c r="AQ324" s="44">
        <f>_xlfn.XLOOKUP(I324,표1[아이템 타입],표1[삭제여부])</f>
        <v>1</v>
      </c>
      <c r="AR324" s="63">
        <f>_xlfn.XLOOKUP(I324,'#칼럼명세'!F:F,'#칼럼명세'!H:H)</f>
        <v>0</v>
      </c>
      <c r="AS324" s="4">
        <v>1</v>
      </c>
      <c r="AT324" s="4" t="s">
        <v>1891</v>
      </c>
      <c r="AU324" s="4" t="s">
        <v>1942</v>
      </c>
      <c r="AV324" s="4"/>
      <c r="AW324" s="63" t="str">
        <f>_xlfn.XLOOKUP(I324,표1[아이템 타입],표1[타입 이름])</f>
        <v>스킬북</v>
      </c>
      <c r="AX324" s="63" t="str">
        <f t="shared" si="64"/>
        <v>가능</v>
      </c>
      <c r="AY324" s="63" t="str">
        <f t="shared" si="65"/>
        <v>가능</v>
      </c>
      <c r="AZ324" s="63" t="str">
        <f t="shared" si="62"/>
        <v>불가</v>
      </c>
      <c r="BA324" s="63" t="str">
        <f t="shared" si="63"/>
        <v>가능</v>
      </c>
    </row>
    <row r="325" spans="2:53" x14ac:dyDescent="0.3">
      <c r="B325" s="4">
        <v>23600225</v>
      </c>
      <c r="C325" s="4" t="str">
        <f t="shared" si="56"/>
        <v>225</v>
      </c>
      <c r="D325" s="44" t="str">
        <f t="shared" si="54"/>
        <v>Item_Name_23600225</v>
      </c>
      <c r="E325" s="5" t="s">
        <v>1813</v>
      </c>
      <c r="F325" s="44" t="str">
        <f t="shared" si="55"/>
        <v>Item_Desc_23600225</v>
      </c>
      <c r="G325" s="5" t="s">
        <v>379</v>
      </c>
      <c r="H325" s="5">
        <v>3</v>
      </c>
      <c r="I325" s="5">
        <v>36</v>
      </c>
      <c r="J325" s="5">
        <v>3</v>
      </c>
      <c r="K325" s="5">
        <v>4</v>
      </c>
      <c r="L325" s="45">
        <f>_xlfn.XLOOKUP($I325, '#칼럼명세'!$F:$F, '#칼럼명세'!$J:$J)*IF(_xlfn.XLOOKUP($I325, '#칼럼명세'!$F:$F, '#칼럼명세'!$K:$K)="X", 1, _xlfn.XLOOKUP($K325, '#무게관련'!$N:$N, '#무게관련'!$O:$O))*100</f>
        <v>1</v>
      </c>
      <c r="M325" s="46" t="s">
        <v>339</v>
      </c>
      <c r="N325" s="46" t="s">
        <v>339</v>
      </c>
      <c r="O325" s="46" t="s">
        <v>336</v>
      </c>
      <c r="P325" s="46" t="s">
        <v>339</v>
      </c>
      <c r="Q325" s="5">
        <v>0</v>
      </c>
      <c r="R325" s="5">
        <v>0</v>
      </c>
      <c r="S325" s="5">
        <v>10103001</v>
      </c>
      <c r="T325" s="5">
        <v>0</v>
      </c>
      <c r="U325" s="5">
        <v>0</v>
      </c>
      <c r="V325" s="5">
        <v>0</v>
      </c>
      <c r="W325" s="5">
        <v>0</v>
      </c>
      <c r="X325" s="66">
        <v>100</v>
      </c>
      <c r="Y325" s="66">
        <v>1000</v>
      </c>
      <c r="Z325" s="5">
        <v>1</v>
      </c>
      <c r="AA325" s="5">
        <v>10</v>
      </c>
      <c r="AB325" s="5">
        <v>1</v>
      </c>
      <c r="AC325" s="5">
        <v>0</v>
      </c>
      <c r="AD325" s="5">
        <v>0</v>
      </c>
      <c r="AE325" s="5">
        <v>21000</v>
      </c>
      <c r="AF325" s="5">
        <v>3</v>
      </c>
      <c r="AG325" s="5">
        <v>1</v>
      </c>
      <c r="AH325" s="5" t="s">
        <v>1943</v>
      </c>
      <c r="AI325" s="5" t="s">
        <v>235</v>
      </c>
      <c r="AJ325" s="5" t="s">
        <v>983</v>
      </c>
      <c r="AK325" s="45">
        <f t="shared" ref="AK325:AK388" si="66">IF($M325="X", 0, M$3)+IF($N325="X", 0, N$3)+IF($O325="X", 0, O$3)+IF($P325="X", 0, P$3)</f>
        <v>4</v>
      </c>
      <c r="AL325" s="47">
        <f>_xlfn.XLOOKUP(I325,'#칼럼명세'!F:F,'#칼럼명세'!I:I)</f>
        <v>1101</v>
      </c>
      <c r="AM325" s="44" t="str">
        <f t="shared" ref="AM325:AM388" si="67">"Item_Name_"&amp;B325</f>
        <v>Item_Name_23600225</v>
      </c>
      <c r="AN325" s="5" t="s">
        <v>1813</v>
      </c>
      <c r="AO325" s="44" t="str">
        <f t="shared" ref="AO325:AO388" si="68">"Item_Desc_"&amp;B325</f>
        <v>Item_Desc_23600225</v>
      </c>
      <c r="AP325" s="5" t="s">
        <v>1792</v>
      </c>
      <c r="AQ325" s="44">
        <f>_xlfn.XLOOKUP(I325,표1[아이템 타입],표1[삭제여부])</f>
        <v>1</v>
      </c>
      <c r="AR325" s="63">
        <f>_xlfn.XLOOKUP(I325,'#칼럼명세'!F:F,'#칼럼명세'!H:H)</f>
        <v>0</v>
      </c>
      <c r="AS325" s="4">
        <v>1</v>
      </c>
      <c r="AT325" s="4" t="s">
        <v>1892</v>
      </c>
      <c r="AU325" s="4" t="s">
        <v>1943</v>
      </c>
      <c r="AV325" s="4"/>
      <c r="AW325" s="63" t="str">
        <f>_xlfn.XLOOKUP(I325,표1[아이템 타입],표1[타입 이름])</f>
        <v>스킬북</v>
      </c>
      <c r="AX325" s="63" t="str">
        <f t="shared" si="64"/>
        <v>가능</v>
      </c>
      <c r="AY325" s="63" t="str">
        <f t="shared" si="65"/>
        <v>가능</v>
      </c>
      <c r="AZ325" s="63" t="str">
        <f t="shared" si="62"/>
        <v>불가</v>
      </c>
      <c r="BA325" s="63" t="str">
        <f t="shared" si="63"/>
        <v>가능</v>
      </c>
    </row>
    <row r="326" spans="2:53" x14ac:dyDescent="0.3">
      <c r="B326" s="4">
        <v>23600301</v>
      </c>
      <c r="C326" s="4" t="str">
        <f t="shared" si="56"/>
        <v>301</v>
      </c>
      <c r="D326" s="44" t="str">
        <f t="shared" si="54"/>
        <v>Item_Name_23600301</v>
      </c>
      <c r="E326" s="5" t="s">
        <v>1593</v>
      </c>
      <c r="F326" s="44" t="str">
        <f t="shared" si="55"/>
        <v>Item_Desc_23600301</v>
      </c>
      <c r="G326" s="5" t="s">
        <v>1605</v>
      </c>
      <c r="H326" s="5">
        <v>3</v>
      </c>
      <c r="I326" s="5">
        <v>36</v>
      </c>
      <c r="J326" s="5">
        <v>3</v>
      </c>
      <c r="K326" s="5">
        <v>1</v>
      </c>
      <c r="L326" s="45">
        <f>_xlfn.XLOOKUP($I326, '#칼럼명세'!$F:$F, '#칼럼명세'!$J:$J)*IF(_xlfn.XLOOKUP($I326, '#칼럼명세'!$F:$F, '#칼럼명세'!$K:$K)="X", 1, _xlfn.XLOOKUP($K326, '#무게관련'!$N:$N, '#무게관련'!$O:$O))*100</f>
        <v>1</v>
      </c>
      <c r="M326" s="46" t="s">
        <v>339</v>
      </c>
      <c r="N326" s="46" t="s">
        <v>339</v>
      </c>
      <c r="O326" s="46" t="s">
        <v>339</v>
      </c>
      <c r="P326" s="46" t="s">
        <v>336</v>
      </c>
      <c r="Q326" s="5">
        <v>0</v>
      </c>
      <c r="R326" s="5">
        <v>0</v>
      </c>
      <c r="S326" s="5">
        <v>10104001</v>
      </c>
      <c r="T326" s="5">
        <v>0</v>
      </c>
      <c r="U326" s="5">
        <v>0</v>
      </c>
      <c r="V326" s="5">
        <v>0</v>
      </c>
      <c r="W326" s="5">
        <v>0</v>
      </c>
      <c r="X326" s="66">
        <v>100</v>
      </c>
      <c r="Y326" s="66">
        <v>1000</v>
      </c>
      <c r="Z326" s="5">
        <v>1</v>
      </c>
      <c r="AA326" s="5">
        <v>10</v>
      </c>
      <c r="AB326" s="5">
        <v>1</v>
      </c>
      <c r="AC326" s="5">
        <v>0</v>
      </c>
      <c r="AD326" s="5">
        <v>0</v>
      </c>
      <c r="AE326" s="5">
        <v>21000</v>
      </c>
      <c r="AF326" s="5">
        <v>4</v>
      </c>
      <c r="AG326" s="5">
        <v>1</v>
      </c>
      <c r="AH326" s="5" t="s">
        <v>1919</v>
      </c>
      <c r="AI326" s="5" t="s">
        <v>235</v>
      </c>
      <c r="AJ326" s="5" t="s">
        <v>983</v>
      </c>
      <c r="AK326" s="45">
        <f t="shared" si="66"/>
        <v>8</v>
      </c>
      <c r="AL326" s="47">
        <f>_xlfn.XLOOKUP(I326,'#칼럼명세'!F:F,'#칼럼명세'!I:I)</f>
        <v>1101</v>
      </c>
      <c r="AM326" s="44" t="str">
        <f t="shared" si="67"/>
        <v>Item_Name_23600301</v>
      </c>
      <c r="AN326" s="5" t="s">
        <v>1593</v>
      </c>
      <c r="AO326" s="44" t="str">
        <f t="shared" si="68"/>
        <v>Item_Desc_23600301</v>
      </c>
      <c r="AP326" s="5" t="s">
        <v>1659</v>
      </c>
      <c r="AQ326" s="44">
        <f>_xlfn.XLOOKUP(I326,표1[아이템 타입],표1[삭제여부])</f>
        <v>1</v>
      </c>
      <c r="AR326" s="63">
        <f>_xlfn.XLOOKUP(I326,'#칼럼명세'!F:F,'#칼럼명세'!H:H)</f>
        <v>0</v>
      </c>
      <c r="AS326" s="4">
        <v>1</v>
      </c>
      <c r="AT326" s="4" t="s">
        <v>1893</v>
      </c>
      <c r="AU326" s="4" t="s">
        <v>1919</v>
      </c>
      <c r="AV326" s="4"/>
      <c r="AW326" s="63" t="str">
        <f>_xlfn.XLOOKUP(I326,표1[아이템 타입],표1[타입 이름])</f>
        <v>스킬북</v>
      </c>
      <c r="AX326" s="63" t="str">
        <f t="shared" si="64"/>
        <v>가능</v>
      </c>
      <c r="AY326" s="63" t="str">
        <f t="shared" si="65"/>
        <v>가능</v>
      </c>
      <c r="AZ326" s="63" t="str">
        <f t="shared" si="62"/>
        <v>불가</v>
      </c>
      <c r="BA326" s="63" t="str">
        <f t="shared" si="63"/>
        <v>가능</v>
      </c>
    </row>
    <row r="327" spans="2:53" x14ac:dyDescent="0.3">
      <c r="B327" s="4">
        <v>23600302</v>
      </c>
      <c r="C327" s="4" t="str">
        <f t="shared" si="56"/>
        <v>302</v>
      </c>
      <c r="D327" s="44" t="str">
        <f t="shared" si="54"/>
        <v>Item_Name_23600302</v>
      </c>
      <c r="E327" s="5" t="s">
        <v>1749</v>
      </c>
      <c r="F327" s="44" t="str">
        <f t="shared" si="55"/>
        <v>Item_Desc_23600302</v>
      </c>
      <c r="G327" s="5" t="s">
        <v>1605</v>
      </c>
      <c r="H327" s="5">
        <v>3</v>
      </c>
      <c r="I327" s="5">
        <v>36</v>
      </c>
      <c r="J327" s="5">
        <v>3</v>
      </c>
      <c r="K327" s="5">
        <v>1</v>
      </c>
      <c r="L327" s="45">
        <f>_xlfn.XLOOKUP($I327, '#칼럼명세'!$F:$F, '#칼럼명세'!$J:$J)*IF(_xlfn.XLOOKUP($I327, '#칼럼명세'!$F:$F, '#칼럼명세'!$K:$K)="X", 1, _xlfn.XLOOKUP($K327, '#무게관련'!$N:$N, '#무게관련'!$O:$O))*100</f>
        <v>1</v>
      </c>
      <c r="M327" s="46" t="s">
        <v>339</v>
      </c>
      <c r="N327" s="46" t="s">
        <v>339</v>
      </c>
      <c r="O327" s="46" t="s">
        <v>339</v>
      </c>
      <c r="P327" s="46" t="s">
        <v>336</v>
      </c>
      <c r="Q327" s="5">
        <v>0</v>
      </c>
      <c r="R327" s="5">
        <v>0</v>
      </c>
      <c r="S327" s="5">
        <v>10104001</v>
      </c>
      <c r="T327" s="5">
        <v>0</v>
      </c>
      <c r="U327" s="5">
        <v>0</v>
      </c>
      <c r="V327" s="5">
        <v>0</v>
      </c>
      <c r="W327" s="5">
        <v>0</v>
      </c>
      <c r="X327" s="66">
        <v>100</v>
      </c>
      <c r="Y327" s="66">
        <v>1000</v>
      </c>
      <c r="Z327" s="5">
        <v>1</v>
      </c>
      <c r="AA327" s="5">
        <v>10</v>
      </c>
      <c r="AB327" s="5">
        <v>1</v>
      </c>
      <c r="AC327" s="5">
        <v>0</v>
      </c>
      <c r="AD327" s="5">
        <v>0</v>
      </c>
      <c r="AE327" s="5">
        <v>21000</v>
      </c>
      <c r="AF327" s="5">
        <v>4</v>
      </c>
      <c r="AG327" s="5">
        <v>0</v>
      </c>
      <c r="AH327" s="5" t="s">
        <v>1950</v>
      </c>
      <c r="AI327" s="5" t="s">
        <v>235</v>
      </c>
      <c r="AJ327" s="5" t="s">
        <v>983</v>
      </c>
      <c r="AK327" s="45">
        <f t="shared" si="66"/>
        <v>8</v>
      </c>
      <c r="AL327" s="47">
        <f>_xlfn.XLOOKUP(I327,'#칼럼명세'!F:F,'#칼럼명세'!I:I)</f>
        <v>1101</v>
      </c>
      <c r="AM327" s="44" t="str">
        <f t="shared" si="67"/>
        <v>Item_Name_23600302</v>
      </c>
      <c r="AN327" s="5" t="s">
        <v>1749</v>
      </c>
      <c r="AO327" s="44" t="str">
        <f t="shared" si="68"/>
        <v>Item_Desc_23600302</v>
      </c>
      <c r="AP327" s="5" t="s">
        <v>1661</v>
      </c>
      <c r="AQ327" s="44">
        <f>_xlfn.XLOOKUP(I327,표1[아이템 타입],표1[삭제여부])</f>
        <v>1</v>
      </c>
      <c r="AR327" s="63">
        <f>_xlfn.XLOOKUP(I327,'#칼럼명세'!F:F,'#칼럼명세'!H:H)</f>
        <v>0</v>
      </c>
      <c r="AS327" s="4">
        <v>1</v>
      </c>
      <c r="AT327" s="4" t="s">
        <v>1894</v>
      </c>
      <c r="AU327" s="4" t="s">
        <v>1929</v>
      </c>
      <c r="AV327" s="4"/>
      <c r="AW327" s="63" t="str">
        <f>_xlfn.XLOOKUP(I327,표1[아이템 타입],표1[타입 이름])</f>
        <v>스킬북</v>
      </c>
      <c r="AX327" s="63" t="str">
        <f t="shared" si="64"/>
        <v>가능</v>
      </c>
      <c r="AY327" s="63" t="str">
        <f t="shared" si="65"/>
        <v>가능</v>
      </c>
      <c r="AZ327" s="63" t="str">
        <f t="shared" si="62"/>
        <v>불가</v>
      </c>
      <c r="BA327" s="63" t="str">
        <f t="shared" si="63"/>
        <v>가능</v>
      </c>
    </row>
    <row r="328" spans="2:53" x14ac:dyDescent="0.3">
      <c r="B328" s="4">
        <v>23600303</v>
      </c>
      <c r="C328" s="4" t="str">
        <f t="shared" si="56"/>
        <v>303</v>
      </c>
      <c r="D328" s="44" t="str">
        <f t="shared" si="54"/>
        <v>Item_Name_23600303</v>
      </c>
      <c r="E328" s="5" t="s">
        <v>778</v>
      </c>
      <c r="F328" s="44" t="str">
        <f t="shared" si="55"/>
        <v>Item_Desc_23600303</v>
      </c>
      <c r="G328" s="5" t="s">
        <v>1605</v>
      </c>
      <c r="H328" s="5">
        <v>3</v>
      </c>
      <c r="I328" s="5">
        <v>36</v>
      </c>
      <c r="J328" s="5">
        <v>3</v>
      </c>
      <c r="K328" s="5">
        <v>1</v>
      </c>
      <c r="L328" s="45">
        <f>_xlfn.XLOOKUP($I328, '#칼럼명세'!$F:$F, '#칼럼명세'!$J:$J)*IF(_xlfn.XLOOKUP($I328, '#칼럼명세'!$F:$F, '#칼럼명세'!$K:$K)="X", 1, _xlfn.XLOOKUP($K328, '#무게관련'!$N:$N, '#무게관련'!$O:$O))*100</f>
        <v>1</v>
      </c>
      <c r="M328" s="46" t="s">
        <v>339</v>
      </c>
      <c r="N328" s="46" t="s">
        <v>339</v>
      </c>
      <c r="O328" s="46" t="s">
        <v>339</v>
      </c>
      <c r="P328" s="46" t="s">
        <v>336</v>
      </c>
      <c r="Q328" s="5">
        <v>0</v>
      </c>
      <c r="R328" s="5">
        <v>0</v>
      </c>
      <c r="S328" s="5">
        <v>10104001</v>
      </c>
      <c r="T328" s="5">
        <v>0</v>
      </c>
      <c r="U328" s="5">
        <v>0</v>
      </c>
      <c r="V328" s="5">
        <v>0</v>
      </c>
      <c r="W328" s="5">
        <v>0</v>
      </c>
      <c r="X328" s="66">
        <v>100</v>
      </c>
      <c r="Y328" s="66">
        <v>1000</v>
      </c>
      <c r="Z328" s="5">
        <v>1</v>
      </c>
      <c r="AA328" s="5">
        <v>10</v>
      </c>
      <c r="AB328" s="5">
        <v>1</v>
      </c>
      <c r="AC328" s="5">
        <v>0</v>
      </c>
      <c r="AD328" s="5">
        <v>0</v>
      </c>
      <c r="AE328" s="5">
        <v>21000</v>
      </c>
      <c r="AF328" s="5">
        <v>4</v>
      </c>
      <c r="AG328" s="5">
        <v>0</v>
      </c>
      <c r="AH328" s="5" t="s">
        <v>1924</v>
      </c>
      <c r="AI328" s="5" t="s">
        <v>235</v>
      </c>
      <c r="AJ328" s="5" t="s">
        <v>983</v>
      </c>
      <c r="AK328" s="45">
        <f t="shared" si="66"/>
        <v>8</v>
      </c>
      <c r="AL328" s="47">
        <f>_xlfn.XLOOKUP(I328,'#칼럼명세'!F:F,'#칼럼명세'!I:I)</f>
        <v>1101</v>
      </c>
      <c r="AM328" s="44" t="str">
        <f t="shared" si="67"/>
        <v>Item_Name_23600303</v>
      </c>
      <c r="AN328" s="5" t="s">
        <v>778</v>
      </c>
      <c r="AO328" s="44" t="str">
        <f t="shared" si="68"/>
        <v>Item_Desc_23600303</v>
      </c>
      <c r="AP328" s="5" t="s">
        <v>1663</v>
      </c>
      <c r="AQ328" s="44">
        <f>_xlfn.XLOOKUP(I328,표1[아이템 타입],표1[삭제여부])</f>
        <v>1</v>
      </c>
      <c r="AR328" s="63">
        <f>_xlfn.XLOOKUP(I328,'#칼럼명세'!F:F,'#칼럼명세'!H:H)</f>
        <v>0</v>
      </c>
      <c r="AS328" s="4">
        <v>1</v>
      </c>
      <c r="AT328" s="4" t="s">
        <v>1895</v>
      </c>
      <c r="AU328" s="4" t="s">
        <v>1924</v>
      </c>
      <c r="AV328" s="4"/>
      <c r="AW328" s="63" t="str">
        <f>_xlfn.XLOOKUP(I328,표1[아이템 타입],표1[타입 이름])</f>
        <v>스킬북</v>
      </c>
      <c r="AX328" s="63" t="str">
        <f t="shared" si="64"/>
        <v>가능</v>
      </c>
      <c r="AY328" s="63" t="str">
        <f t="shared" si="65"/>
        <v>가능</v>
      </c>
      <c r="AZ328" s="63" t="str">
        <f t="shared" si="62"/>
        <v>불가</v>
      </c>
      <c r="BA328" s="63" t="str">
        <f t="shared" si="63"/>
        <v>가능</v>
      </c>
    </row>
    <row r="329" spans="2:53" x14ac:dyDescent="0.3">
      <c r="B329" s="4">
        <v>23600304</v>
      </c>
      <c r="C329" s="4" t="str">
        <f t="shared" si="56"/>
        <v>304</v>
      </c>
      <c r="D329" s="44" t="str">
        <f t="shared" si="54"/>
        <v>Item_Name_23600304</v>
      </c>
      <c r="E329" s="5" t="s">
        <v>1595</v>
      </c>
      <c r="F329" s="44" t="str">
        <f t="shared" si="55"/>
        <v>Item_Desc_23600304</v>
      </c>
      <c r="G329" s="5" t="s">
        <v>1605</v>
      </c>
      <c r="H329" s="5">
        <v>3</v>
      </c>
      <c r="I329" s="5">
        <v>36</v>
      </c>
      <c r="J329" s="5">
        <v>3</v>
      </c>
      <c r="K329" s="5">
        <v>2</v>
      </c>
      <c r="L329" s="45">
        <f>_xlfn.XLOOKUP($I329, '#칼럼명세'!$F:$F, '#칼럼명세'!$J:$J)*IF(_xlfn.XLOOKUP($I329, '#칼럼명세'!$F:$F, '#칼럼명세'!$K:$K)="X", 1, _xlfn.XLOOKUP($K329, '#무게관련'!$N:$N, '#무게관련'!$O:$O))*100</f>
        <v>1</v>
      </c>
      <c r="M329" s="46" t="s">
        <v>339</v>
      </c>
      <c r="N329" s="46" t="s">
        <v>339</v>
      </c>
      <c r="O329" s="46" t="s">
        <v>339</v>
      </c>
      <c r="P329" s="46" t="s">
        <v>336</v>
      </c>
      <c r="Q329" s="5">
        <v>0</v>
      </c>
      <c r="R329" s="5">
        <v>0</v>
      </c>
      <c r="S329" s="5">
        <v>10104001</v>
      </c>
      <c r="T329" s="5">
        <v>0</v>
      </c>
      <c r="U329" s="5">
        <v>0</v>
      </c>
      <c r="V329" s="5">
        <v>0</v>
      </c>
      <c r="W329" s="5">
        <v>0</v>
      </c>
      <c r="X329" s="66">
        <v>100</v>
      </c>
      <c r="Y329" s="66">
        <v>1000</v>
      </c>
      <c r="Z329" s="5">
        <v>1</v>
      </c>
      <c r="AA329" s="5">
        <v>10</v>
      </c>
      <c r="AB329" s="5">
        <v>1</v>
      </c>
      <c r="AC329" s="5">
        <v>0</v>
      </c>
      <c r="AD329" s="5">
        <v>0</v>
      </c>
      <c r="AE329" s="5">
        <v>21000</v>
      </c>
      <c r="AF329" s="5">
        <v>4</v>
      </c>
      <c r="AG329" s="5">
        <v>0</v>
      </c>
      <c r="AH329" s="5" t="s">
        <v>1928</v>
      </c>
      <c r="AI329" s="5" t="s">
        <v>235</v>
      </c>
      <c r="AJ329" s="5" t="s">
        <v>983</v>
      </c>
      <c r="AK329" s="45">
        <f t="shared" si="66"/>
        <v>8</v>
      </c>
      <c r="AL329" s="47">
        <f>_xlfn.XLOOKUP(I329,'#칼럼명세'!F:F,'#칼럼명세'!I:I)</f>
        <v>1101</v>
      </c>
      <c r="AM329" s="44" t="str">
        <f t="shared" si="67"/>
        <v>Item_Name_23600304</v>
      </c>
      <c r="AN329" s="5" t="s">
        <v>1595</v>
      </c>
      <c r="AO329" s="44" t="str">
        <f t="shared" si="68"/>
        <v>Item_Desc_23600304</v>
      </c>
      <c r="AP329" s="5" t="s">
        <v>1664</v>
      </c>
      <c r="AQ329" s="44">
        <f>_xlfn.XLOOKUP(I329,표1[아이템 타입],표1[삭제여부])</f>
        <v>1</v>
      </c>
      <c r="AR329" s="63">
        <f>_xlfn.XLOOKUP(I329,'#칼럼명세'!F:F,'#칼럼명세'!H:H)</f>
        <v>0</v>
      </c>
      <c r="AS329" s="4">
        <v>1</v>
      </c>
      <c r="AT329" s="4" t="s">
        <v>1896</v>
      </c>
      <c r="AU329" s="4" t="s">
        <v>1928</v>
      </c>
      <c r="AV329" s="4"/>
      <c r="AW329" s="63" t="str">
        <f>_xlfn.XLOOKUP(I329,표1[아이템 타입],표1[타입 이름])</f>
        <v>스킬북</v>
      </c>
      <c r="AX329" s="63" t="str">
        <f t="shared" si="64"/>
        <v>가능</v>
      </c>
      <c r="AY329" s="63" t="str">
        <f t="shared" si="65"/>
        <v>가능</v>
      </c>
      <c r="AZ329" s="63" t="str">
        <f t="shared" si="62"/>
        <v>불가</v>
      </c>
      <c r="BA329" s="63" t="str">
        <f t="shared" si="63"/>
        <v>가능</v>
      </c>
    </row>
    <row r="330" spans="2:53" x14ac:dyDescent="0.3">
      <c r="B330" s="4">
        <v>23600305</v>
      </c>
      <c r="C330" s="4" t="str">
        <f t="shared" si="56"/>
        <v>305</v>
      </c>
      <c r="D330" s="44" t="str">
        <f t="shared" ref="D330:D405" si="69">"Item_Name_"&amp;B330</f>
        <v>Item_Name_23600305</v>
      </c>
      <c r="E330" s="5" t="s">
        <v>1594</v>
      </c>
      <c r="F330" s="44" t="str">
        <f t="shared" ref="F330:F405" si="70">"Item_Desc_"&amp;B330</f>
        <v>Item_Desc_23600305</v>
      </c>
      <c r="G330" s="5" t="s">
        <v>1605</v>
      </c>
      <c r="H330" s="5">
        <v>3</v>
      </c>
      <c r="I330" s="5">
        <v>36</v>
      </c>
      <c r="J330" s="5">
        <v>3</v>
      </c>
      <c r="K330" s="5">
        <v>2</v>
      </c>
      <c r="L330" s="45">
        <f>_xlfn.XLOOKUP($I330, '#칼럼명세'!$F:$F, '#칼럼명세'!$J:$J)*IF(_xlfn.XLOOKUP($I330, '#칼럼명세'!$F:$F, '#칼럼명세'!$K:$K)="X", 1, _xlfn.XLOOKUP($K330, '#무게관련'!$N:$N, '#무게관련'!$O:$O))*100</f>
        <v>1</v>
      </c>
      <c r="M330" s="46" t="s">
        <v>339</v>
      </c>
      <c r="N330" s="46" t="s">
        <v>339</v>
      </c>
      <c r="O330" s="46" t="s">
        <v>339</v>
      </c>
      <c r="P330" s="46" t="s">
        <v>336</v>
      </c>
      <c r="Q330" s="5">
        <v>0</v>
      </c>
      <c r="R330" s="5">
        <v>0</v>
      </c>
      <c r="S330" s="5">
        <v>10104001</v>
      </c>
      <c r="T330" s="5">
        <v>0</v>
      </c>
      <c r="U330" s="5">
        <v>0</v>
      </c>
      <c r="V330" s="5">
        <v>0</v>
      </c>
      <c r="W330" s="5">
        <v>0</v>
      </c>
      <c r="X330" s="66">
        <v>100</v>
      </c>
      <c r="Y330" s="66">
        <v>1000</v>
      </c>
      <c r="Z330" s="5">
        <v>1</v>
      </c>
      <c r="AA330" s="5">
        <v>10</v>
      </c>
      <c r="AB330" s="5">
        <v>1</v>
      </c>
      <c r="AC330" s="5">
        <v>0</v>
      </c>
      <c r="AD330" s="5">
        <v>0</v>
      </c>
      <c r="AE330" s="5">
        <v>21000</v>
      </c>
      <c r="AF330" s="5">
        <v>4</v>
      </c>
      <c r="AG330" s="5">
        <v>0</v>
      </c>
      <c r="AH330" s="5" t="s">
        <v>1967</v>
      </c>
      <c r="AI330" s="5" t="s">
        <v>235</v>
      </c>
      <c r="AJ330" s="5" t="s">
        <v>983</v>
      </c>
      <c r="AK330" s="45">
        <f t="shared" si="66"/>
        <v>8</v>
      </c>
      <c r="AL330" s="47">
        <f>_xlfn.XLOOKUP(I330,'#칼럼명세'!F:F,'#칼럼명세'!I:I)</f>
        <v>1101</v>
      </c>
      <c r="AM330" s="44" t="str">
        <f t="shared" si="67"/>
        <v>Item_Name_23600305</v>
      </c>
      <c r="AN330" s="5" t="s">
        <v>1594</v>
      </c>
      <c r="AO330" s="44" t="str">
        <f t="shared" si="68"/>
        <v>Item_Desc_23600305</v>
      </c>
      <c r="AP330" s="5" t="s">
        <v>1662</v>
      </c>
      <c r="AQ330" s="44">
        <f>_xlfn.XLOOKUP(I330,표1[아이템 타입],표1[삭제여부])</f>
        <v>1</v>
      </c>
      <c r="AR330" s="63">
        <f>_xlfn.XLOOKUP(I330,'#칼럼명세'!F:F,'#칼럼명세'!H:H)</f>
        <v>0</v>
      </c>
      <c r="AS330" s="4">
        <v>1</v>
      </c>
      <c r="AT330" s="4" t="s">
        <v>1897</v>
      </c>
      <c r="AU330" s="4" t="s">
        <v>1922</v>
      </c>
      <c r="AV330" s="4"/>
      <c r="AW330" s="63" t="str">
        <f>_xlfn.XLOOKUP(I330,표1[아이템 타입],표1[타입 이름])</f>
        <v>스킬북</v>
      </c>
      <c r="AX330" s="63" t="str">
        <f t="shared" si="64"/>
        <v>가능</v>
      </c>
      <c r="AY330" s="63" t="str">
        <f t="shared" si="65"/>
        <v>가능</v>
      </c>
      <c r="AZ330" s="63" t="str">
        <f t="shared" si="62"/>
        <v>불가</v>
      </c>
      <c r="BA330" s="63" t="str">
        <f t="shared" si="63"/>
        <v>가능</v>
      </c>
    </row>
    <row r="331" spans="2:53" x14ac:dyDescent="0.3">
      <c r="B331" s="4">
        <v>23600306</v>
      </c>
      <c r="C331" s="4" t="str">
        <f t="shared" ref="C331:C406" si="71">RIGHT(B331,3)</f>
        <v>306</v>
      </c>
      <c r="D331" s="44" t="str">
        <f t="shared" si="69"/>
        <v>Item_Name_23600306</v>
      </c>
      <c r="E331" s="5" t="s">
        <v>1596</v>
      </c>
      <c r="F331" s="44" t="str">
        <f t="shared" si="70"/>
        <v>Item_Desc_23600306</v>
      </c>
      <c r="G331" s="5" t="s">
        <v>1605</v>
      </c>
      <c r="H331" s="5">
        <v>3</v>
      </c>
      <c r="I331" s="5">
        <v>36</v>
      </c>
      <c r="J331" s="5">
        <v>3</v>
      </c>
      <c r="K331" s="5">
        <v>2</v>
      </c>
      <c r="L331" s="45">
        <f>_xlfn.XLOOKUP($I331, '#칼럼명세'!$F:$F, '#칼럼명세'!$J:$J)*IF(_xlfn.XLOOKUP($I331, '#칼럼명세'!$F:$F, '#칼럼명세'!$K:$K)="X", 1, _xlfn.XLOOKUP($K331, '#무게관련'!$N:$N, '#무게관련'!$O:$O))*100</f>
        <v>1</v>
      </c>
      <c r="M331" s="46" t="s">
        <v>339</v>
      </c>
      <c r="N331" s="46" t="s">
        <v>339</v>
      </c>
      <c r="O331" s="46" t="s">
        <v>339</v>
      </c>
      <c r="P331" s="46" t="s">
        <v>336</v>
      </c>
      <c r="Q331" s="5">
        <v>0</v>
      </c>
      <c r="R331" s="5">
        <v>0</v>
      </c>
      <c r="S331" s="5">
        <v>10104001</v>
      </c>
      <c r="T331" s="5">
        <v>0</v>
      </c>
      <c r="U331" s="5">
        <v>0</v>
      </c>
      <c r="V331" s="5">
        <v>0</v>
      </c>
      <c r="W331" s="5">
        <v>0</v>
      </c>
      <c r="X331" s="66">
        <v>100</v>
      </c>
      <c r="Y331" s="66">
        <v>1000</v>
      </c>
      <c r="Z331" s="5">
        <v>1</v>
      </c>
      <c r="AA331" s="5">
        <v>10</v>
      </c>
      <c r="AB331" s="5">
        <v>1</v>
      </c>
      <c r="AC331" s="5">
        <v>0</v>
      </c>
      <c r="AD331" s="5">
        <v>0</v>
      </c>
      <c r="AE331" s="5">
        <v>21000</v>
      </c>
      <c r="AF331" s="5">
        <v>4</v>
      </c>
      <c r="AG331" s="5">
        <v>0</v>
      </c>
      <c r="AH331" s="5" t="s">
        <v>1962</v>
      </c>
      <c r="AI331" s="5" t="s">
        <v>235</v>
      </c>
      <c r="AJ331" s="5" t="s">
        <v>983</v>
      </c>
      <c r="AK331" s="45">
        <f t="shared" si="66"/>
        <v>8</v>
      </c>
      <c r="AL331" s="47">
        <f>_xlfn.XLOOKUP(I331,'#칼럼명세'!F:F,'#칼럼명세'!I:I)</f>
        <v>1101</v>
      </c>
      <c r="AM331" s="44" t="str">
        <f t="shared" si="67"/>
        <v>Item_Name_23600306</v>
      </c>
      <c r="AN331" s="5" t="s">
        <v>1596</v>
      </c>
      <c r="AO331" s="44" t="str">
        <f t="shared" si="68"/>
        <v>Item_Desc_23600306</v>
      </c>
      <c r="AP331" s="5" t="s">
        <v>1665</v>
      </c>
      <c r="AQ331" s="44">
        <f>_xlfn.XLOOKUP(I331,표1[아이템 타입],표1[삭제여부])</f>
        <v>1</v>
      </c>
      <c r="AR331" s="63">
        <f>_xlfn.XLOOKUP(I331,'#칼럼명세'!F:F,'#칼럼명세'!H:H)</f>
        <v>0</v>
      </c>
      <c r="AS331" s="4">
        <v>1</v>
      </c>
      <c r="AT331" s="4" t="s">
        <v>1898</v>
      </c>
      <c r="AU331" s="4" t="s">
        <v>1927</v>
      </c>
      <c r="AV331" s="4"/>
      <c r="AW331" s="63" t="str">
        <f>_xlfn.XLOOKUP(I331,표1[아이템 타입],표1[타입 이름])</f>
        <v>스킬북</v>
      </c>
      <c r="AX331" s="63" t="str">
        <f t="shared" si="64"/>
        <v>가능</v>
      </c>
      <c r="AY331" s="63" t="str">
        <f t="shared" si="65"/>
        <v>가능</v>
      </c>
      <c r="AZ331" s="63" t="str">
        <f t="shared" si="62"/>
        <v>불가</v>
      </c>
      <c r="BA331" s="63" t="str">
        <f t="shared" si="63"/>
        <v>가능</v>
      </c>
    </row>
    <row r="332" spans="2:53" x14ac:dyDescent="0.3">
      <c r="B332" s="4">
        <v>23600307</v>
      </c>
      <c r="C332" s="4" t="str">
        <f t="shared" si="71"/>
        <v>307</v>
      </c>
      <c r="D332" s="44" t="str">
        <f t="shared" si="69"/>
        <v>Item_Name_23600307</v>
      </c>
      <c r="E332" s="5" t="s">
        <v>1598</v>
      </c>
      <c r="F332" s="44" t="str">
        <f t="shared" si="70"/>
        <v>Item_Desc_23600307</v>
      </c>
      <c r="G332" s="5" t="s">
        <v>1605</v>
      </c>
      <c r="H332" s="5">
        <v>3</v>
      </c>
      <c r="I332" s="5">
        <v>36</v>
      </c>
      <c r="J332" s="5">
        <v>3</v>
      </c>
      <c r="K332" s="5">
        <v>3</v>
      </c>
      <c r="L332" s="45">
        <f>_xlfn.XLOOKUP($I332, '#칼럼명세'!$F:$F, '#칼럼명세'!$J:$J)*IF(_xlfn.XLOOKUP($I332, '#칼럼명세'!$F:$F, '#칼럼명세'!$K:$K)="X", 1, _xlfn.XLOOKUP($K332, '#무게관련'!$N:$N, '#무게관련'!$O:$O))*100</f>
        <v>1</v>
      </c>
      <c r="M332" s="46" t="s">
        <v>339</v>
      </c>
      <c r="N332" s="46" t="s">
        <v>339</v>
      </c>
      <c r="O332" s="46" t="s">
        <v>339</v>
      </c>
      <c r="P332" s="46" t="s">
        <v>336</v>
      </c>
      <c r="Q332" s="5">
        <v>0</v>
      </c>
      <c r="R332" s="5">
        <v>0</v>
      </c>
      <c r="S332" s="5">
        <v>10104001</v>
      </c>
      <c r="T332" s="5">
        <v>0</v>
      </c>
      <c r="U332" s="5">
        <v>0</v>
      </c>
      <c r="V332" s="5">
        <v>0</v>
      </c>
      <c r="W332" s="5">
        <v>0</v>
      </c>
      <c r="X332" s="66">
        <v>100</v>
      </c>
      <c r="Y332" s="66">
        <v>1000</v>
      </c>
      <c r="Z332" s="5">
        <v>1</v>
      </c>
      <c r="AA332" s="5">
        <v>10</v>
      </c>
      <c r="AB332" s="5">
        <v>1</v>
      </c>
      <c r="AC332" s="5">
        <v>0</v>
      </c>
      <c r="AD332" s="5">
        <v>0</v>
      </c>
      <c r="AE332" s="5">
        <v>21000</v>
      </c>
      <c r="AF332" s="5">
        <v>4</v>
      </c>
      <c r="AG332" s="5">
        <v>1</v>
      </c>
      <c r="AH332" s="5" t="s">
        <v>1959</v>
      </c>
      <c r="AI332" s="5" t="s">
        <v>235</v>
      </c>
      <c r="AJ332" s="5" t="s">
        <v>983</v>
      </c>
      <c r="AK332" s="45">
        <f t="shared" si="66"/>
        <v>8</v>
      </c>
      <c r="AL332" s="47">
        <f>_xlfn.XLOOKUP(I332,'#칼럼명세'!F:F,'#칼럼명세'!I:I)</f>
        <v>1101</v>
      </c>
      <c r="AM332" s="44" t="str">
        <f t="shared" si="67"/>
        <v>Item_Name_23600307</v>
      </c>
      <c r="AN332" s="5" t="s">
        <v>1598</v>
      </c>
      <c r="AO332" s="44" t="str">
        <f t="shared" si="68"/>
        <v>Item_Desc_23600307</v>
      </c>
      <c r="AP332" s="5" t="s">
        <v>1660</v>
      </c>
      <c r="AQ332" s="44">
        <f>_xlfn.XLOOKUP(I332,표1[아이템 타입],표1[삭제여부])</f>
        <v>1</v>
      </c>
      <c r="AR332" s="63">
        <f>_xlfn.XLOOKUP(I332,'#칼럼명세'!F:F,'#칼럼명세'!H:H)</f>
        <v>0</v>
      </c>
      <c r="AS332" s="4">
        <v>1</v>
      </c>
      <c r="AT332" s="4" t="s">
        <v>1899</v>
      </c>
      <c r="AU332" s="4" t="s">
        <v>1923</v>
      </c>
      <c r="AV332" s="4"/>
      <c r="AW332" s="63" t="str">
        <f>_xlfn.XLOOKUP(I332,표1[아이템 타입],표1[타입 이름])</f>
        <v>스킬북</v>
      </c>
      <c r="AX332" s="63" t="str">
        <f t="shared" si="64"/>
        <v>가능</v>
      </c>
      <c r="AY332" s="63" t="str">
        <f t="shared" si="65"/>
        <v>가능</v>
      </c>
      <c r="AZ332" s="63" t="str">
        <f t="shared" si="62"/>
        <v>불가</v>
      </c>
      <c r="BA332" s="63" t="str">
        <f t="shared" si="63"/>
        <v>가능</v>
      </c>
    </row>
    <row r="333" spans="2:53" x14ac:dyDescent="0.3">
      <c r="B333" s="4">
        <v>23600308</v>
      </c>
      <c r="C333" s="4" t="str">
        <f t="shared" si="71"/>
        <v>308</v>
      </c>
      <c r="D333" s="44" t="str">
        <f t="shared" si="69"/>
        <v>Item_Name_23600308</v>
      </c>
      <c r="E333" s="5" t="s">
        <v>784</v>
      </c>
      <c r="F333" s="44" t="str">
        <f t="shared" si="70"/>
        <v>Item_Desc_23600308</v>
      </c>
      <c r="G333" s="5" t="s">
        <v>1605</v>
      </c>
      <c r="H333" s="5">
        <v>3</v>
      </c>
      <c r="I333" s="5">
        <v>36</v>
      </c>
      <c r="J333" s="5">
        <v>3</v>
      </c>
      <c r="K333" s="5">
        <v>3</v>
      </c>
      <c r="L333" s="45">
        <f>_xlfn.XLOOKUP($I333, '#칼럼명세'!$F:$F, '#칼럼명세'!$J:$J)*IF(_xlfn.XLOOKUP($I333, '#칼럼명세'!$F:$F, '#칼럼명세'!$K:$K)="X", 1, _xlfn.XLOOKUP($K333, '#무게관련'!$N:$N, '#무게관련'!$O:$O))*100</f>
        <v>1</v>
      </c>
      <c r="M333" s="46" t="s">
        <v>339</v>
      </c>
      <c r="N333" s="46" t="s">
        <v>339</v>
      </c>
      <c r="O333" s="46" t="s">
        <v>339</v>
      </c>
      <c r="P333" s="46" t="s">
        <v>336</v>
      </c>
      <c r="Q333" s="5">
        <v>0</v>
      </c>
      <c r="R333" s="5">
        <v>0</v>
      </c>
      <c r="S333" s="5">
        <v>10104001</v>
      </c>
      <c r="T333" s="5">
        <v>0</v>
      </c>
      <c r="U333" s="5">
        <v>0</v>
      </c>
      <c r="V333" s="5">
        <v>0</v>
      </c>
      <c r="W333" s="5">
        <v>0</v>
      </c>
      <c r="X333" s="66">
        <v>100</v>
      </c>
      <c r="Y333" s="66">
        <v>1000</v>
      </c>
      <c r="Z333" s="5">
        <v>1</v>
      </c>
      <c r="AA333" s="5">
        <v>10</v>
      </c>
      <c r="AB333" s="5">
        <v>1</v>
      </c>
      <c r="AC333" s="5">
        <v>0</v>
      </c>
      <c r="AD333" s="5">
        <v>0</v>
      </c>
      <c r="AE333" s="5">
        <v>21000</v>
      </c>
      <c r="AF333" s="5">
        <v>4</v>
      </c>
      <c r="AG333" s="5">
        <v>1</v>
      </c>
      <c r="AH333" s="5" t="s">
        <v>1949</v>
      </c>
      <c r="AI333" s="5" t="s">
        <v>235</v>
      </c>
      <c r="AJ333" s="5" t="s">
        <v>983</v>
      </c>
      <c r="AK333" s="45">
        <f t="shared" si="66"/>
        <v>8</v>
      </c>
      <c r="AL333" s="47">
        <f>_xlfn.XLOOKUP(I333,'#칼럼명세'!F:F,'#칼럼명세'!I:I)</f>
        <v>1101</v>
      </c>
      <c r="AM333" s="44" t="str">
        <f t="shared" si="67"/>
        <v>Item_Name_23600308</v>
      </c>
      <c r="AN333" s="5" t="s">
        <v>784</v>
      </c>
      <c r="AO333" s="44" t="str">
        <f t="shared" si="68"/>
        <v>Item_Desc_23600308</v>
      </c>
      <c r="AP333" s="5" t="s">
        <v>1673</v>
      </c>
      <c r="AQ333" s="44">
        <f>_xlfn.XLOOKUP(I333,표1[아이템 타입],표1[삭제여부])</f>
        <v>1</v>
      </c>
      <c r="AR333" s="63">
        <f>_xlfn.XLOOKUP(I333,'#칼럼명세'!F:F,'#칼럼명세'!H:H)</f>
        <v>0</v>
      </c>
      <c r="AS333" s="4">
        <v>1</v>
      </c>
      <c r="AT333" s="4" t="s">
        <v>1900</v>
      </c>
      <c r="AU333" s="4" t="s">
        <v>1949</v>
      </c>
      <c r="AV333" s="4"/>
      <c r="AW333" s="63" t="str">
        <f>_xlfn.XLOOKUP(I333,표1[아이템 타입],표1[타입 이름])</f>
        <v>스킬북</v>
      </c>
      <c r="AX333" s="63" t="str">
        <f t="shared" si="64"/>
        <v>가능</v>
      </c>
      <c r="AY333" s="63" t="str">
        <f t="shared" si="65"/>
        <v>가능</v>
      </c>
      <c r="AZ333" s="63" t="str">
        <f t="shared" si="62"/>
        <v>불가</v>
      </c>
      <c r="BA333" s="63" t="str">
        <f t="shared" si="63"/>
        <v>가능</v>
      </c>
    </row>
    <row r="334" spans="2:53" x14ac:dyDescent="0.3">
      <c r="B334" s="4">
        <v>23600309</v>
      </c>
      <c r="C334" s="4" t="str">
        <f t="shared" si="71"/>
        <v>309</v>
      </c>
      <c r="D334" s="44" t="str">
        <f t="shared" si="69"/>
        <v>Item_Name_23600309</v>
      </c>
      <c r="E334" s="5" t="s">
        <v>1604</v>
      </c>
      <c r="F334" s="44" t="str">
        <f t="shared" si="70"/>
        <v>Item_Desc_23600309</v>
      </c>
      <c r="G334" s="5" t="s">
        <v>1605</v>
      </c>
      <c r="H334" s="5">
        <v>3</v>
      </c>
      <c r="I334" s="5">
        <v>36</v>
      </c>
      <c r="J334" s="5">
        <v>3</v>
      </c>
      <c r="K334" s="5">
        <v>3</v>
      </c>
      <c r="L334" s="45">
        <f>_xlfn.XLOOKUP($I334, '#칼럼명세'!$F:$F, '#칼럼명세'!$J:$J)*IF(_xlfn.XLOOKUP($I334, '#칼럼명세'!$F:$F, '#칼럼명세'!$K:$K)="X", 1, _xlfn.XLOOKUP($K334, '#무게관련'!$N:$N, '#무게관련'!$O:$O))*100</f>
        <v>1</v>
      </c>
      <c r="M334" s="46" t="s">
        <v>339</v>
      </c>
      <c r="N334" s="46" t="s">
        <v>339</v>
      </c>
      <c r="O334" s="46" t="s">
        <v>339</v>
      </c>
      <c r="P334" s="46" t="s">
        <v>336</v>
      </c>
      <c r="Q334" s="5">
        <v>0</v>
      </c>
      <c r="R334" s="5">
        <v>0</v>
      </c>
      <c r="S334" s="5">
        <v>10104001</v>
      </c>
      <c r="T334" s="5">
        <v>0</v>
      </c>
      <c r="U334" s="5">
        <v>0</v>
      </c>
      <c r="V334" s="5">
        <v>0</v>
      </c>
      <c r="W334" s="5">
        <v>0</v>
      </c>
      <c r="X334" s="66">
        <v>100</v>
      </c>
      <c r="Y334" s="66">
        <v>1000</v>
      </c>
      <c r="Z334" s="5">
        <v>1</v>
      </c>
      <c r="AA334" s="5">
        <v>10</v>
      </c>
      <c r="AB334" s="5">
        <v>1</v>
      </c>
      <c r="AC334" s="5">
        <v>0</v>
      </c>
      <c r="AD334" s="5">
        <v>0</v>
      </c>
      <c r="AE334" s="5">
        <v>21000</v>
      </c>
      <c r="AF334" s="5">
        <v>4</v>
      </c>
      <c r="AG334" s="5">
        <v>1</v>
      </c>
      <c r="AH334" s="5" t="s">
        <v>1923</v>
      </c>
      <c r="AI334" s="5" t="s">
        <v>235</v>
      </c>
      <c r="AJ334" s="5" t="s">
        <v>983</v>
      </c>
      <c r="AK334" s="45">
        <f t="shared" si="66"/>
        <v>8</v>
      </c>
      <c r="AL334" s="47">
        <f>_xlfn.XLOOKUP(I334,'#칼럼명세'!F:F,'#칼럼명세'!I:I)</f>
        <v>1101</v>
      </c>
      <c r="AM334" s="44" t="str">
        <f t="shared" si="67"/>
        <v>Item_Name_23600309</v>
      </c>
      <c r="AN334" s="5" t="s">
        <v>1604</v>
      </c>
      <c r="AO334" s="44" t="str">
        <f t="shared" si="68"/>
        <v>Item_Desc_23600309</v>
      </c>
      <c r="AP334" s="5" t="s">
        <v>1668</v>
      </c>
      <c r="AQ334" s="44">
        <f>_xlfn.XLOOKUP(I334,표1[아이템 타입],표1[삭제여부])</f>
        <v>1</v>
      </c>
      <c r="AR334" s="63">
        <f>_xlfn.XLOOKUP(I334,'#칼럼명세'!F:F,'#칼럼명세'!H:H)</f>
        <v>0</v>
      </c>
      <c r="AS334" s="4">
        <v>1</v>
      </c>
      <c r="AT334" s="4" t="s">
        <v>1901</v>
      </c>
      <c r="AU334" s="4" t="s">
        <v>1920</v>
      </c>
      <c r="AV334" s="4"/>
      <c r="AW334" s="63" t="str">
        <f>_xlfn.XLOOKUP(I334,표1[아이템 타입],표1[타입 이름])</f>
        <v>스킬북</v>
      </c>
      <c r="AX334" s="63" t="str">
        <f t="shared" si="64"/>
        <v>가능</v>
      </c>
      <c r="AY334" s="63" t="str">
        <f t="shared" si="65"/>
        <v>가능</v>
      </c>
      <c r="AZ334" s="63" t="str">
        <f t="shared" si="62"/>
        <v>불가</v>
      </c>
      <c r="BA334" s="63" t="str">
        <f t="shared" si="63"/>
        <v>가능</v>
      </c>
    </row>
    <row r="335" spans="2:53" x14ac:dyDescent="0.3">
      <c r="B335" s="4">
        <v>23600310</v>
      </c>
      <c r="C335" s="4" t="str">
        <f t="shared" si="71"/>
        <v>310</v>
      </c>
      <c r="D335" s="44" t="str">
        <f t="shared" si="69"/>
        <v>Item_Name_23600310</v>
      </c>
      <c r="E335" s="5" t="s">
        <v>786</v>
      </c>
      <c r="F335" s="44" t="str">
        <f t="shared" si="70"/>
        <v>Item_Desc_23600310</v>
      </c>
      <c r="G335" s="5" t="s">
        <v>1605</v>
      </c>
      <c r="H335" s="5">
        <v>3</v>
      </c>
      <c r="I335" s="5">
        <v>36</v>
      </c>
      <c r="J335" s="5">
        <v>3</v>
      </c>
      <c r="K335" s="5">
        <v>4</v>
      </c>
      <c r="L335" s="45">
        <f>_xlfn.XLOOKUP($I335, '#칼럼명세'!$F:$F, '#칼럼명세'!$J:$J)*IF(_xlfn.XLOOKUP($I335, '#칼럼명세'!$F:$F, '#칼럼명세'!$K:$K)="X", 1, _xlfn.XLOOKUP($K335, '#무게관련'!$N:$N, '#무게관련'!$O:$O))*100</f>
        <v>1</v>
      </c>
      <c r="M335" s="46" t="s">
        <v>339</v>
      </c>
      <c r="N335" s="46" t="s">
        <v>339</v>
      </c>
      <c r="O335" s="46" t="s">
        <v>339</v>
      </c>
      <c r="P335" s="46" t="s">
        <v>336</v>
      </c>
      <c r="Q335" s="5">
        <v>0</v>
      </c>
      <c r="R335" s="5">
        <v>0</v>
      </c>
      <c r="S335" s="5">
        <v>10104001</v>
      </c>
      <c r="T335" s="5">
        <v>0</v>
      </c>
      <c r="U335" s="5">
        <v>0</v>
      </c>
      <c r="V335" s="5">
        <v>0</v>
      </c>
      <c r="W335" s="5">
        <v>0</v>
      </c>
      <c r="X335" s="66">
        <v>100</v>
      </c>
      <c r="Y335" s="66">
        <v>1000</v>
      </c>
      <c r="Z335" s="5">
        <v>1</v>
      </c>
      <c r="AA335" s="5">
        <v>10</v>
      </c>
      <c r="AB335" s="5">
        <v>1</v>
      </c>
      <c r="AC335" s="5">
        <v>0</v>
      </c>
      <c r="AD335" s="5">
        <v>0</v>
      </c>
      <c r="AE335" s="5">
        <v>21000</v>
      </c>
      <c r="AF335" s="5">
        <v>4</v>
      </c>
      <c r="AG335" s="5">
        <v>1</v>
      </c>
      <c r="AH335" s="5" t="s">
        <v>1926</v>
      </c>
      <c r="AI335" s="5" t="s">
        <v>235</v>
      </c>
      <c r="AJ335" s="5" t="s">
        <v>983</v>
      </c>
      <c r="AK335" s="45">
        <f t="shared" si="66"/>
        <v>8</v>
      </c>
      <c r="AL335" s="47">
        <f>_xlfn.XLOOKUP(I335,'#칼럼명세'!F:F,'#칼럼명세'!I:I)</f>
        <v>1101</v>
      </c>
      <c r="AM335" s="44" t="str">
        <f t="shared" si="67"/>
        <v>Item_Name_23600310</v>
      </c>
      <c r="AN335" s="5" t="s">
        <v>786</v>
      </c>
      <c r="AO335" s="44" t="str">
        <f t="shared" si="68"/>
        <v>Item_Desc_23600310</v>
      </c>
      <c r="AP335" s="5" t="s">
        <v>1675</v>
      </c>
      <c r="AQ335" s="44">
        <f>_xlfn.XLOOKUP(I335,표1[아이템 타입],표1[삭제여부])</f>
        <v>1</v>
      </c>
      <c r="AR335" s="63">
        <f>_xlfn.XLOOKUP(I335,'#칼럼명세'!F:F,'#칼럼명세'!H:H)</f>
        <v>0</v>
      </c>
      <c r="AS335" s="4">
        <v>1</v>
      </c>
      <c r="AT335" s="4" t="s">
        <v>1902</v>
      </c>
      <c r="AU335" s="4" t="s">
        <v>1926</v>
      </c>
      <c r="AV335" s="4"/>
      <c r="AW335" s="63" t="str">
        <f>_xlfn.XLOOKUP(I335,표1[아이템 타입],표1[타입 이름])</f>
        <v>스킬북</v>
      </c>
      <c r="AX335" s="63" t="str">
        <f t="shared" si="64"/>
        <v>가능</v>
      </c>
      <c r="AY335" s="63" t="str">
        <f t="shared" si="65"/>
        <v>가능</v>
      </c>
      <c r="AZ335" s="63" t="str">
        <f t="shared" si="62"/>
        <v>불가</v>
      </c>
      <c r="BA335" s="63" t="str">
        <f t="shared" si="63"/>
        <v>가능</v>
      </c>
    </row>
    <row r="336" spans="2:53" x14ac:dyDescent="0.3">
      <c r="B336" s="4">
        <v>23600311</v>
      </c>
      <c r="C336" s="4" t="str">
        <f t="shared" si="71"/>
        <v>311</v>
      </c>
      <c r="D336" s="44" t="str">
        <f t="shared" si="69"/>
        <v>Item_Name_23600311</v>
      </c>
      <c r="E336" s="5" t="s">
        <v>781</v>
      </c>
      <c r="F336" s="44" t="str">
        <f t="shared" si="70"/>
        <v>Item_Desc_23600311</v>
      </c>
      <c r="G336" s="5" t="s">
        <v>1605</v>
      </c>
      <c r="H336" s="5">
        <v>3</v>
      </c>
      <c r="I336" s="5">
        <v>36</v>
      </c>
      <c r="J336" s="5">
        <v>3</v>
      </c>
      <c r="K336" s="5">
        <v>4</v>
      </c>
      <c r="L336" s="45">
        <f>_xlfn.XLOOKUP($I336, '#칼럼명세'!$F:$F, '#칼럼명세'!$J:$J)*IF(_xlfn.XLOOKUP($I336, '#칼럼명세'!$F:$F, '#칼럼명세'!$K:$K)="X", 1, _xlfn.XLOOKUP($K336, '#무게관련'!$N:$N, '#무게관련'!$O:$O))*100</f>
        <v>1</v>
      </c>
      <c r="M336" s="46" t="s">
        <v>339</v>
      </c>
      <c r="N336" s="46" t="s">
        <v>339</v>
      </c>
      <c r="O336" s="46" t="s">
        <v>339</v>
      </c>
      <c r="P336" s="46" t="s">
        <v>336</v>
      </c>
      <c r="Q336" s="5">
        <v>0</v>
      </c>
      <c r="R336" s="5">
        <v>0</v>
      </c>
      <c r="S336" s="5">
        <v>10104001</v>
      </c>
      <c r="T336" s="5">
        <v>0</v>
      </c>
      <c r="U336" s="5">
        <v>0</v>
      </c>
      <c r="V336" s="5">
        <v>0</v>
      </c>
      <c r="W336" s="5">
        <v>0</v>
      </c>
      <c r="X336" s="66">
        <v>100</v>
      </c>
      <c r="Y336" s="66">
        <v>1000</v>
      </c>
      <c r="Z336" s="5">
        <v>1</v>
      </c>
      <c r="AA336" s="5">
        <v>10</v>
      </c>
      <c r="AB336" s="5">
        <v>1</v>
      </c>
      <c r="AC336" s="5">
        <v>0</v>
      </c>
      <c r="AD336" s="5">
        <v>0</v>
      </c>
      <c r="AE336" s="5">
        <v>21000</v>
      </c>
      <c r="AF336" s="5">
        <v>4</v>
      </c>
      <c r="AG336" s="5">
        <v>1</v>
      </c>
      <c r="AH336" s="5" t="s">
        <v>1921</v>
      </c>
      <c r="AI336" s="5" t="s">
        <v>235</v>
      </c>
      <c r="AJ336" s="5" t="s">
        <v>983</v>
      </c>
      <c r="AK336" s="45">
        <f t="shared" si="66"/>
        <v>8</v>
      </c>
      <c r="AL336" s="47">
        <f>_xlfn.XLOOKUP(I336,'#칼럼명세'!F:F,'#칼럼명세'!I:I)</f>
        <v>1101</v>
      </c>
      <c r="AM336" s="44" t="str">
        <f t="shared" si="67"/>
        <v>Item_Name_23600311</v>
      </c>
      <c r="AN336" s="5" t="s">
        <v>781</v>
      </c>
      <c r="AO336" s="44" t="str">
        <f t="shared" si="68"/>
        <v>Item_Desc_23600311</v>
      </c>
      <c r="AP336" s="5" t="s">
        <v>1670</v>
      </c>
      <c r="AQ336" s="44">
        <f>_xlfn.XLOOKUP(I336,표1[아이템 타입],표1[삭제여부])</f>
        <v>1</v>
      </c>
      <c r="AR336" s="63">
        <f>_xlfn.XLOOKUP(I336,'#칼럼명세'!F:F,'#칼럼명세'!H:H)</f>
        <v>0</v>
      </c>
      <c r="AS336" s="4">
        <v>1</v>
      </c>
      <c r="AT336" s="4" t="s">
        <v>1903</v>
      </c>
      <c r="AU336" s="4" t="s">
        <v>1921</v>
      </c>
      <c r="AV336" s="4"/>
      <c r="AW336" s="63" t="str">
        <f>_xlfn.XLOOKUP(I336,표1[아이템 타입],표1[타입 이름])</f>
        <v>스킬북</v>
      </c>
      <c r="AX336" s="63" t="str">
        <f t="shared" si="64"/>
        <v>가능</v>
      </c>
      <c r="AY336" s="63" t="str">
        <f t="shared" si="65"/>
        <v>가능</v>
      </c>
      <c r="AZ336" s="63" t="str">
        <f t="shared" si="62"/>
        <v>불가</v>
      </c>
      <c r="BA336" s="63" t="str">
        <f t="shared" si="63"/>
        <v>가능</v>
      </c>
    </row>
    <row r="337" spans="2:53" x14ac:dyDescent="0.3">
      <c r="B337" s="4">
        <v>23600312</v>
      </c>
      <c r="C337" s="4" t="str">
        <f t="shared" si="71"/>
        <v>312</v>
      </c>
      <c r="D337" s="44" t="str">
        <f t="shared" si="69"/>
        <v>Item_Name_23600312</v>
      </c>
      <c r="E337" s="5" t="s">
        <v>787</v>
      </c>
      <c r="F337" s="44" t="str">
        <f t="shared" si="70"/>
        <v>Item_Desc_23600312</v>
      </c>
      <c r="G337" s="5" t="s">
        <v>1605</v>
      </c>
      <c r="H337" s="5">
        <v>3</v>
      </c>
      <c r="I337" s="5">
        <v>36</v>
      </c>
      <c r="J337" s="5">
        <v>3</v>
      </c>
      <c r="K337" s="5">
        <v>4</v>
      </c>
      <c r="L337" s="45">
        <f>_xlfn.XLOOKUP($I337, '#칼럼명세'!$F:$F, '#칼럼명세'!$J:$J)*IF(_xlfn.XLOOKUP($I337, '#칼럼명세'!$F:$F, '#칼럼명세'!$K:$K)="X", 1, _xlfn.XLOOKUP($K337, '#무게관련'!$N:$N, '#무게관련'!$O:$O))*100</f>
        <v>1</v>
      </c>
      <c r="M337" s="46" t="s">
        <v>339</v>
      </c>
      <c r="N337" s="46" t="s">
        <v>339</v>
      </c>
      <c r="O337" s="46" t="s">
        <v>339</v>
      </c>
      <c r="P337" s="46" t="s">
        <v>336</v>
      </c>
      <c r="Q337" s="5">
        <v>0</v>
      </c>
      <c r="R337" s="5">
        <v>0</v>
      </c>
      <c r="S337" s="5">
        <v>10104001</v>
      </c>
      <c r="T337" s="5">
        <v>0</v>
      </c>
      <c r="U337" s="5">
        <v>0</v>
      </c>
      <c r="V337" s="5">
        <v>0</v>
      </c>
      <c r="W337" s="5">
        <v>0</v>
      </c>
      <c r="X337" s="66">
        <v>100</v>
      </c>
      <c r="Y337" s="66">
        <v>1000</v>
      </c>
      <c r="Z337" s="5">
        <v>1</v>
      </c>
      <c r="AA337" s="5">
        <v>10</v>
      </c>
      <c r="AB337" s="5">
        <v>1</v>
      </c>
      <c r="AC337" s="5">
        <v>0</v>
      </c>
      <c r="AD337" s="5">
        <v>0</v>
      </c>
      <c r="AE337" s="5">
        <v>21000</v>
      </c>
      <c r="AF337" s="5">
        <v>4</v>
      </c>
      <c r="AG337" s="5">
        <v>1</v>
      </c>
      <c r="AH337" s="5" t="s">
        <v>1953</v>
      </c>
      <c r="AI337" s="5" t="s">
        <v>235</v>
      </c>
      <c r="AJ337" s="5" t="s">
        <v>983</v>
      </c>
      <c r="AK337" s="45">
        <f t="shared" si="66"/>
        <v>8</v>
      </c>
      <c r="AL337" s="47">
        <f>_xlfn.XLOOKUP(I337,'#칼럼명세'!F:F,'#칼럼명세'!I:I)</f>
        <v>1101</v>
      </c>
      <c r="AM337" s="44" t="str">
        <f t="shared" si="67"/>
        <v>Item_Name_23600312</v>
      </c>
      <c r="AN337" s="5" t="s">
        <v>787</v>
      </c>
      <c r="AO337" s="44" t="str">
        <f t="shared" si="68"/>
        <v>Item_Desc_23600312</v>
      </c>
      <c r="AP337" s="5" t="s">
        <v>1676</v>
      </c>
      <c r="AQ337" s="44">
        <f>_xlfn.XLOOKUP(I337,표1[아이템 타입],표1[삭제여부])</f>
        <v>1</v>
      </c>
      <c r="AR337" s="63">
        <f>_xlfn.XLOOKUP(I337,'#칼럼명세'!F:F,'#칼럼명세'!H:H)</f>
        <v>0</v>
      </c>
      <c r="AS337" s="4">
        <v>1</v>
      </c>
      <c r="AT337" s="4" t="s">
        <v>1904</v>
      </c>
      <c r="AU337" s="4" t="s">
        <v>1953</v>
      </c>
      <c r="AV337" s="4"/>
      <c r="AW337" s="63" t="str">
        <f>_xlfn.XLOOKUP(I337,표1[아이템 타입],표1[타입 이름])</f>
        <v>스킬북</v>
      </c>
      <c r="AX337" s="63" t="str">
        <f t="shared" si="64"/>
        <v>가능</v>
      </c>
      <c r="AY337" s="63" t="str">
        <f t="shared" si="65"/>
        <v>가능</v>
      </c>
      <c r="AZ337" s="63" t="str">
        <f t="shared" si="62"/>
        <v>불가</v>
      </c>
      <c r="BA337" s="63" t="str">
        <f t="shared" si="63"/>
        <v>가능</v>
      </c>
    </row>
    <row r="338" spans="2:53" x14ac:dyDescent="0.3">
      <c r="B338" s="4">
        <v>23600313</v>
      </c>
      <c r="C338" s="4" t="str">
        <f t="shared" si="71"/>
        <v>313</v>
      </c>
      <c r="D338" s="44" t="str">
        <f t="shared" si="69"/>
        <v>Item_Name_23600313</v>
      </c>
      <c r="E338" s="5" t="s">
        <v>1597</v>
      </c>
      <c r="F338" s="44" t="str">
        <f t="shared" si="70"/>
        <v>Item_Desc_23600313</v>
      </c>
      <c r="G338" s="5" t="s">
        <v>1605</v>
      </c>
      <c r="H338" s="5">
        <v>3</v>
      </c>
      <c r="I338" s="5">
        <v>36</v>
      </c>
      <c r="J338" s="5">
        <v>3</v>
      </c>
      <c r="K338" s="5">
        <v>4</v>
      </c>
      <c r="L338" s="45">
        <f>_xlfn.XLOOKUP($I338, '#칼럼명세'!$F:$F, '#칼럼명세'!$J:$J)*IF(_xlfn.XLOOKUP($I338, '#칼럼명세'!$F:$F, '#칼럼명세'!$K:$K)="X", 1, _xlfn.XLOOKUP($K338, '#무게관련'!$N:$N, '#무게관련'!$O:$O))*100</f>
        <v>1</v>
      </c>
      <c r="M338" s="46" t="s">
        <v>339</v>
      </c>
      <c r="N338" s="46" t="s">
        <v>339</v>
      </c>
      <c r="O338" s="46" t="s">
        <v>339</v>
      </c>
      <c r="P338" s="46" t="s">
        <v>336</v>
      </c>
      <c r="Q338" s="5">
        <v>0</v>
      </c>
      <c r="R338" s="5">
        <v>0</v>
      </c>
      <c r="S338" s="5">
        <v>10104001</v>
      </c>
      <c r="T338" s="5">
        <v>0</v>
      </c>
      <c r="U338" s="5">
        <v>0</v>
      </c>
      <c r="V338" s="5">
        <v>0</v>
      </c>
      <c r="W338" s="5">
        <v>0</v>
      </c>
      <c r="X338" s="66">
        <v>100</v>
      </c>
      <c r="Y338" s="66">
        <v>1000</v>
      </c>
      <c r="Z338" s="5">
        <v>1</v>
      </c>
      <c r="AA338" s="5">
        <v>10</v>
      </c>
      <c r="AB338" s="5">
        <v>1</v>
      </c>
      <c r="AC338" s="5">
        <v>0</v>
      </c>
      <c r="AD338" s="5">
        <v>0</v>
      </c>
      <c r="AE338" s="5">
        <v>21000</v>
      </c>
      <c r="AF338" s="5">
        <v>4</v>
      </c>
      <c r="AG338" s="5">
        <v>1</v>
      </c>
      <c r="AH338" s="5" t="s">
        <v>1968</v>
      </c>
      <c r="AI338" s="5" t="s">
        <v>235</v>
      </c>
      <c r="AJ338" s="5" t="s">
        <v>983</v>
      </c>
      <c r="AK338" s="45">
        <f t="shared" si="66"/>
        <v>8</v>
      </c>
      <c r="AL338" s="47">
        <f>_xlfn.XLOOKUP(I338,'#칼럼명세'!F:F,'#칼럼명세'!I:I)</f>
        <v>1101</v>
      </c>
      <c r="AM338" s="44" t="str">
        <f t="shared" si="67"/>
        <v>Item_Name_23600313</v>
      </c>
      <c r="AN338" s="5" t="s">
        <v>1597</v>
      </c>
      <c r="AO338" s="44" t="str">
        <f t="shared" si="68"/>
        <v>Item_Desc_23600313</v>
      </c>
      <c r="AP338" s="5" t="s">
        <v>1666</v>
      </c>
      <c r="AQ338" s="44">
        <f>_xlfn.XLOOKUP(I338,표1[아이템 타입],표1[삭제여부])</f>
        <v>1</v>
      </c>
      <c r="AR338" s="63">
        <f>_xlfn.XLOOKUP(I338,'#칼럼명세'!F:F,'#칼럼명세'!H:H)</f>
        <v>0</v>
      </c>
      <c r="AS338" s="4">
        <v>1</v>
      </c>
      <c r="AT338" s="4" t="s">
        <v>1905</v>
      </c>
      <c r="AU338" s="4" t="s">
        <v>1954</v>
      </c>
      <c r="AV338" s="4"/>
      <c r="AW338" s="63" t="str">
        <f>_xlfn.XLOOKUP(I338,표1[아이템 타입],표1[타입 이름])</f>
        <v>스킬북</v>
      </c>
      <c r="AX338" s="63" t="str">
        <f t="shared" si="64"/>
        <v>가능</v>
      </c>
      <c r="AY338" s="63" t="str">
        <f t="shared" si="65"/>
        <v>가능</v>
      </c>
      <c r="AZ338" s="63" t="str">
        <f t="shared" si="62"/>
        <v>불가</v>
      </c>
      <c r="BA338" s="63" t="str">
        <f t="shared" si="63"/>
        <v>가능</v>
      </c>
    </row>
    <row r="339" spans="2:53" x14ac:dyDescent="0.3">
      <c r="B339" s="4">
        <v>23600314</v>
      </c>
      <c r="C339" s="4" t="str">
        <f t="shared" si="71"/>
        <v>314</v>
      </c>
      <c r="D339" s="44" t="str">
        <f t="shared" si="69"/>
        <v>Item_Name_23600314</v>
      </c>
      <c r="E339" s="5" t="s">
        <v>779</v>
      </c>
      <c r="F339" s="44" t="str">
        <f t="shared" si="70"/>
        <v>Item_Desc_23600314</v>
      </c>
      <c r="G339" s="5" t="s">
        <v>1605</v>
      </c>
      <c r="H339" s="5">
        <v>3</v>
      </c>
      <c r="I339" s="5">
        <v>36</v>
      </c>
      <c r="J339" s="5">
        <v>3</v>
      </c>
      <c r="K339" s="5">
        <v>2</v>
      </c>
      <c r="L339" s="45">
        <f>_xlfn.XLOOKUP($I339, '#칼럼명세'!$F:$F, '#칼럼명세'!$J:$J)*IF(_xlfn.XLOOKUP($I339, '#칼럼명세'!$F:$F, '#칼럼명세'!$K:$K)="X", 1, _xlfn.XLOOKUP($K339, '#무게관련'!$N:$N, '#무게관련'!$O:$O))*100</f>
        <v>1</v>
      </c>
      <c r="M339" s="46" t="s">
        <v>339</v>
      </c>
      <c r="N339" s="46" t="s">
        <v>339</v>
      </c>
      <c r="O339" s="46" t="s">
        <v>339</v>
      </c>
      <c r="P339" s="46" t="s">
        <v>336</v>
      </c>
      <c r="Q339" s="5">
        <v>0</v>
      </c>
      <c r="R339" s="5">
        <v>0</v>
      </c>
      <c r="S339" s="5">
        <v>10104001</v>
      </c>
      <c r="T339" s="5">
        <v>0</v>
      </c>
      <c r="U339" s="5">
        <v>0</v>
      </c>
      <c r="V339" s="5">
        <v>0</v>
      </c>
      <c r="W339" s="5">
        <v>0</v>
      </c>
      <c r="X339" s="66">
        <v>100</v>
      </c>
      <c r="Y339" s="66">
        <v>1000</v>
      </c>
      <c r="Z339" s="5">
        <v>1</v>
      </c>
      <c r="AA339" s="5">
        <v>10</v>
      </c>
      <c r="AB339" s="5">
        <v>1</v>
      </c>
      <c r="AC339" s="5">
        <v>0</v>
      </c>
      <c r="AD339" s="5">
        <v>0</v>
      </c>
      <c r="AE339" s="5">
        <v>21000</v>
      </c>
      <c r="AF339" s="5">
        <v>4</v>
      </c>
      <c r="AG339" s="5">
        <v>1</v>
      </c>
      <c r="AH339" s="5" t="s">
        <v>1951</v>
      </c>
      <c r="AI339" s="5" t="s">
        <v>235</v>
      </c>
      <c r="AJ339" s="5" t="s">
        <v>983</v>
      </c>
      <c r="AK339" s="45">
        <f t="shared" si="66"/>
        <v>8</v>
      </c>
      <c r="AL339" s="47">
        <f>_xlfn.XLOOKUP(I339,'#칼럼명세'!F:F,'#칼럼명세'!I:I)</f>
        <v>1101</v>
      </c>
      <c r="AM339" s="44" t="str">
        <f t="shared" si="67"/>
        <v>Item_Name_23600314</v>
      </c>
      <c r="AN339" s="5" t="s">
        <v>779</v>
      </c>
      <c r="AO339" s="44" t="str">
        <f t="shared" si="68"/>
        <v>Item_Desc_23600314</v>
      </c>
      <c r="AP339" s="5" t="s">
        <v>1667</v>
      </c>
      <c r="AQ339" s="44">
        <f>_xlfn.XLOOKUP(I339,표1[아이템 타입],표1[삭제여부])</f>
        <v>1</v>
      </c>
      <c r="AR339" s="63">
        <f>_xlfn.XLOOKUP(I339,'#칼럼명세'!F:F,'#칼럼명세'!H:H)</f>
        <v>0</v>
      </c>
      <c r="AS339" s="4">
        <v>1</v>
      </c>
      <c r="AT339" s="4" t="s">
        <v>1906</v>
      </c>
      <c r="AU339" s="4" t="s">
        <v>1951</v>
      </c>
      <c r="AV339" s="4"/>
      <c r="AW339" s="63" t="str">
        <f>_xlfn.XLOOKUP(I339,표1[아이템 타입],표1[타입 이름])</f>
        <v>스킬북</v>
      </c>
      <c r="AX339" s="63" t="str">
        <f t="shared" si="64"/>
        <v>가능</v>
      </c>
      <c r="AY339" s="63" t="str">
        <f t="shared" si="65"/>
        <v>가능</v>
      </c>
      <c r="AZ339" s="63" t="str">
        <f t="shared" si="62"/>
        <v>불가</v>
      </c>
      <c r="BA339" s="63" t="str">
        <f t="shared" si="63"/>
        <v>가능</v>
      </c>
    </row>
    <row r="340" spans="2:53" x14ac:dyDescent="0.3">
      <c r="B340" s="4">
        <v>23600315</v>
      </c>
      <c r="C340" s="4" t="str">
        <f t="shared" si="71"/>
        <v>315</v>
      </c>
      <c r="D340" s="44" t="str">
        <f t="shared" si="69"/>
        <v>Item_Name_23600315</v>
      </c>
      <c r="E340" s="5" t="s">
        <v>783</v>
      </c>
      <c r="F340" s="44" t="str">
        <f t="shared" si="70"/>
        <v>Item_Desc_23600315</v>
      </c>
      <c r="G340" s="5" t="s">
        <v>1605</v>
      </c>
      <c r="H340" s="5">
        <v>3</v>
      </c>
      <c r="I340" s="5">
        <v>36</v>
      </c>
      <c r="J340" s="5">
        <v>3</v>
      </c>
      <c r="K340" s="5">
        <v>3</v>
      </c>
      <c r="L340" s="45">
        <f>_xlfn.XLOOKUP($I340, '#칼럼명세'!$F:$F, '#칼럼명세'!$J:$J)*IF(_xlfn.XLOOKUP($I340, '#칼럼명세'!$F:$F, '#칼럼명세'!$K:$K)="X", 1, _xlfn.XLOOKUP($K340, '#무게관련'!$N:$N, '#무게관련'!$O:$O))*100</f>
        <v>1</v>
      </c>
      <c r="M340" s="46" t="s">
        <v>339</v>
      </c>
      <c r="N340" s="46" t="s">
        <v>339</v>
      </c>
      <c r="O340" s="46" t="s">
        <v>339</v>
      </c>
      <c r="P340" s="46" t="s">
        <v>336</v>
      </c>
      <c r="Q340" s="5">
        <v>0</v>
      </c>
      <c r="R340" s="5">
        <v>0</v>
      </c>
      <c r="S340" s="5">
        <v>10104001</v>
      </c>
      <c r="T340" s="5">
        <v>0</v>
      </c>
      <c r="U340" s="5">
        <v>0</v>
      </c>
      <c r="V340" s="5">
        <v>0</v>
      </c>
      <c r="W340" s="5">
        <v>0</v>
      </c>
      <c r="X340" s="66">
        <v>100</v>
      </c>
      <c r="Y340" s="66">
        <v>1000</v>
      </c>
      <c r="Z340" s="5">
        <v>1</v>
      </c>
      <c r="AA340" s="5">
        <v>10</v>
      </c>
      <c r="AB340" s="5">
        <v>1</v>
      </c>
      <c r="AC340" s="5">
        <v>0</v>
      </c>
      <c r="AD340" s="5">
        <v>0</v>
      </c>
      <c r="AE340" s="5">
        <v>21000</v>
      </c>
      <c r="AF340" s="5">
        <v>4</v>
      </c>
      <c r="AG340" s="5">
        <v>1</v>
      </c>
      <c r="AH340" s="5" t="s">
        <v>1948</v>
      </c>
      <c r="AI340" s="5" t="s">
        <v>235</v>
      </c>
      <c r="AJ340" s="5" t="s">
        <v>983</v>
      </c>
      <c r="AK340" s="45">
        <f t="shared" si="66"/>
        <v>8</v>
      </c>
      <c r="AL340" s="47">
        <f>_xlfn.XLOOKUP(I340,'#칼럼명세'!F:F,'#칼럼명세'!I:I)</f>
        <v>1101</v>
      </c>
      <c r="AM340" s="44" t="str">
        <f t="shared" si="67"/>
        <v>Item_Name_23600315</v>
      </c>
      <c r="AN340" s="5" t="s">
        <v>783</v>
      </c>
      <c r="AO340" s="44" t="str">
        <f t="shared" si="68"/>
        <v>Item_Desc_23600315</v>
      </c>
      <c r="AP340" s="5" t="s">
        <v>1672</v>
      </c>
      <c r="AQ340" s="44">
        <f>_xlfn.XLOOKUP(I340,표1[아이템 타입],표1[삭제여부])</f>
        <v>1</v>
      </c>
      <c r="AR340" s="63">
        <f>_xlfn.XLOOKUP(I340,'#칼럼명세'!F:F,'#칼럼명세'!H:H)</f>
        <v>0</v>
      </c>
      <c r="AS340" s="4">
        <v>1</v>
      </c>
      <c r="AT340" s="4" t="s">
        <v>1907</v>
      </c>
      <c r="AU340" s="4" t="s">
        <v>1948</v>
      </c>
      <c r="AV340" s="4"/>
      <c r="AW340" s="63" t="str">
        <f>_xlfn.XLOOKUP(I340,표1[아이템 타입],표1[타입 이름])</f>
        <v>스킬북</v>
      </c>
      <c r="AX340" s="63" t="str">
        <f t="shared" si="64"/>
        <v>가능</v>
      </c>
      <c r="AY340" s="63" t="str">
        <f t="shared" si="65"/>
        <v>가능</v>
      </c>
      <c r="AZ340" s="63" t="str">
        <f t="shared" si="62"/>
        <v>불가</v>
      </c>
      <c r="BA340" s="63" t="str">
        <f t="shared" si="63"/>
        <v>가능</v>
      </c>
    </row>
    <row r="341" spans="2:53" x14ac:dyDescent="0.3">
      <c r="B341" s="4">
        <v>23600316</v>
      </c>
      <c r="C341" s="4" t="str">
        <f t="shared" si="71"/>
        <v>316</v>
      </c>
      <c r="D341" s="44" t="str">
        <f t="shared" si="69"/>
        <v>Item_Name_23600316</v>
      </c>
      <c r="E341" s="5" t="s">
        <v>785</v>
      </c>
      <c r="F341" s="44" t="str">
        <f t="shared" si="70"/>
        <v>Item_Desc_23600316</v>
      </c>
      <c r="G341" s="5" t="s">
        <v>1605</v>
      </c>
      <c r="H341" s="5">
        <v>3</v>
      </c>
      <c r="I341" s="5">
        <v>36</v>
      </c>
      <c r="J341" s="5">
        <v>3</v>
      </c>
      <c r="K341" s="5">
        <v>3</v>
      </c>
      <c r="L341" s="45">
        <f>_xlfn.XLOOKUP($I341, '#칼럼명세'!$F:$F, '#칼럼명세'!$J:$J)*IF(_xlfn.XLOOKUP($I341, '#칼럼명세'!$F:$F, '#칼럼명세'!$K:$K)="X", 1, _xlfn.XLOOKUP($K341, '#무게관련'!$N:$N, '#무게관련'!$O:$O))*100</f>
        <v>1</v>
      </c>
      <c r="M341" s="46" t="s">
        <v>339</v>
      </c>
      <c r="N341" s="46" t="s">
        <v>339</v>
      </c>
      <c r="O341" s="46" t="s">
        <v>339</v>
      </c>
      <c r="P341" s="46" t="s">
        <v>336</v>
      </c>
      <c r="Q341" s="5">
        <v>0</v>
      </c>
      <c r="R341" s="5">
        <v>0</v>
      </c>
      <c r="S341" s="5">
        <v>10104001</v>
      </c>
      <c r="T341" s="5">
        <v>0</v>
      </c>
      <c r="U341" s="5">
        <v>0</v>
      </c>
      <c r="V341" s="5">
        <v>0</v>
      </c>
      <c r="W341" s="5">
        <v>0</v>
      </c>
      <c r="X341" s="66">
        <v>100</v>
      </c>
      <c r="Y341" s="66">
        <v>1000</v>
      </c>
      <c r="Z341" s="5">
        <v>1</v>
      </c>
      <c r="AA341" s="5">
        <v>10</v>
      </c>
      <c r="AB341" s="5">
        <v>1</v>
      </c>
      <c r="AC341" s="5">
        <v>0</v>
      </c>
      <c r="AD341" s="5">
        <v>0</v>
      </c>
      <c r="AE341" s="5">
        <v>21000</v>
      </c>
      <c r="AF341" s="5">
        <v>4</v>
      </c>
      <c r="AG341" s="5">
        <v>1</v>
      </c>
      <c r="AH341" s="5" t="s">
        <v>1952</v>
      </c>
      <c r="AI341" s="5" t="s">
        <v>235</v>
      </c>
      <c r="AJ341" s="5" t="s">
        <v>983</v>
      </c>
      <c r="AK341" s="45">
        <f t="shared" si="66"/>
        <v>8</v>
      </c>
      <c r="AL341" s="47">
        <f>_xlfn.XLOOKUP(I341,'#칼럼명세'!F:F,'#칼럼명세'!I:I)</f>
        <v>1101</v>
      </c>
      <c r="AM341" s="44" t="str">
        <f t="shared" si="67"/>
        <v>Item_Name_23600316</v>
      </c>
      <c r="AN341" s="5" t="s">
        <v>785</v>
      </c>
      <c r="AO341" s="44" t="str">
        <f t="shared" si="68"/>
        <v>Item_Desc_23600316</v>
      </c>
      <c r="AP341" s="5" t="s">
        <v>1674</v>
      </c>
      <c r="AQ341" s="44">
        <f>_xlfn.XLOOKUP(I341,표1[아이템 타입],표1[삭제여부])</f>
        <v>1</v>
      </c>
      <c r="AR341" s="63">
        <f>_xlfn.XLOOKUP(I341,'#칼럼명세'!F:F,'#칼럼명세'!H:H)</f>
        <v>0</v>
      </c>
      <c r="AS341" s="4">
        <v>1</v>
      </c>
      <c r="AT341" s="4" t="s">
        <v>1908</v>
      </c>
      <c r="AU341" s="4" t="s">
        <v>1952</v>
      </c>
      <c r="AV341" s="4"/>
      <c r="AW341" s="63" t="str">
        <f>_xlfn.XLOOKUP(I341,표1[아이템 타입],표1[타입 이름])</f>
        <v>스킬북</v>
      </c>
      <c r="AX341" s="63" t="str">
        <f t="shared" si="64"/>
        <v>가능</v>
      </c>
      <c r="AY341" s="63" t="str">
        <f t="shared" si="65"/>
        <v>가능</v>
      </c>
      <c r="AZ341" s="63" t="str">
        <f t="shared" si="62"/>
        <v>불가</v>
      </c>
      <c r="BA341" s="63" t="str">
        <f t="shared" si="63"/>
        <v>가능</v>
      </c>
    </row>
    <row r="342" spans="2:53" x14ac:dyDescent="0.3">
      <c r="B342" s="4">
        <v>23600317</v>
      </c>
      <c r="C342" s="4" t="str">
        <f t="shared" si="71"/>
        <v>317</v>
      </c>
      <c r="D342" s="44" t="str">
        <f t="shared" si="69"/>
        <v>Item_Name_23600317</v>
      </c>
      <c r="E342" s="5" t="s">
        <v>780</v>
      </c>
      <c r="F342" s="44" t="str">
        <f t="shared" si="70"/>
        <v>Item_Desc_23600317</v>
      </c>
      <c r="G342" s="5" t="s">
        <v>1605</v>
      </c>
      <c r="H342" s="5">
        <v>3</v>
      </c>
      <c r="I342" s="5">
        <v>36</v>
      </c>
      <c r="J342" s="5">
        <v>3</v>
      </c>
      <c r="K342" s="5">
        <v>2</v>
      </c>
      <c r="L342" s="45">
        <f>_xlfn.XLOOKUP($I342, '#칼럼명세'!$F:$F, '#칼럼명세'!$J:$J)*IF(_xlfn.XLOOKUP($I342, '#칼럼명세'!$F:$F, '#칼럼명세'!$K:$K)="X", 1, _xlfn.XLOOKUP($K342, '#무게관련'!$N:$N, '#무게관련'!$O:$O))*100</f>
        <v>1</v>
      </c>
      <c r="M342" s="46" t="s">
        <v>339</v>
      </c>
      <c r="N342" s="46" t="s">
        <v>339</v>
      </c>
      <c r="O342" s="46" t="s">
        <v>339</v>
      </c>
      <c r="P342" s="46" t="s">
        <v>336</v>
      </c>
      <c r="Q342" s="5">
        <v>0</v>
      </c>
      <c r="R342" s="5">
        <v>0</v>
      </c>
      <c r="S342" s="5">
        <v>10104001</v>
      </c>
      <c r="T342" s="5">
        <v>0</v>
      </c>
      <c r="U342" s="5">
        <v>0</v>
      </c>
      <c r="V342" s="5">
        <v>0</v>
      </c>
      <c r="W342" s="5">
        <v>0</v>
      </c>
      <c r="X342" s="66">
        <v>100</v>
      </c>
      <c r="Y342" s="66">
        <v>1000</v>
      </c>
      <c r="Z342" s="5">
        <v>1</v>
      </c>
      <c r="AA342" s="5">
        <v>10</v>
      </c>
      <c r="AB342" s="5">
        <v>1</v>
      </c>
      <c r="AC342" s="5">
        <v>0</v>
      </c>
      <c r="AD342" s="5">
        <v>0</v>
      </c>
      <c r="AE342" s="5">
        <v>21000</v>
      </c>
      <c r="AF342" s="5">
        <v>4</v>
      </c>
      <c r="AG342" s="5">
        <v>1</v>
      </c>
      <c r="AH342" s="5" t="s">
        <v>1934</v>
      </c>
      <c r="AI342" s="5" t="s">
        <v>235</v>
      </c>
      <c r="AJ342" s="5" t="s">
        <v>983</v>
      </c>
      <c r="AK342" s="45">
        <f t="shared" si="66"/>
        <v>8</v>
      </c>
      <c r="AL342" s="47">
        <f>_xlfn.XLOOKUP(I342,'#칼럼명세'!F:F,'#칼럼명세'!I:I)</f>
        <v>1101</v>
      </c>
      <c r="AM342" s="44" t="str">
        <f t="shared" si="67"/>
        <v>Item_Name_23600317</v>
      </c>
      <c r="AN342" s="5" t="s">
        <v>780</v>
      </c>
      <c r="AO342" s="44" t="str">
        <f t="shared" si="68"/>
        <v>Item_Desc_23600317</v>
      </c>
      <c r="AP342" s="5" t="s">
        <v>1669</v>
      </c>
      <c r="AQ342" s="44">
        <f>_xlfn.XLOOKUP(I342,표1[아이템 타입],표1[삭제여부])</f>
        <v>1</v>
      </c>
      <c r="AR342" s="63">
        <f>_xlfn.XLOOKUP(I342,'#칼럼명세'!F:F,'#칼럼명세'!H:H)</f>
        <v>0</v>
      </c>
      <c r="AS342" s="4">
        <v>1</v>
      </c>
      <c r="AT342" s="4" t="s">
        <v>1909</v>
      </c>
      <c r="AU342" s="4" t="s">
        <v>1934</v>
      </c>
      <c r="AV342" s="4"/>
      <c r="AW342" s="63" t="str">
        <f>_xlfn.XLOOKUP(I342,표1[아이템 타입],표1[타입 이름])</f>
        <v>스킬북</v>
      </c>
      <c r="AX342" s="63" t="str">
        <f t="shared" si="64"/>
        <v>가능</v>
      </c>
      <c r="AY342" s="63" t="str">
        <f t="shared" si="65"/>
        <v>가능</v>
      </c>
      <c r="AZ342" s="63" t="str">
        <f t="shared" si="62"/>
        <v>불가</v>
      </c>
      <c r="BA342" s="63" t="str">
        <f t="shared" si="63"/>
        <v>가능</v>
      </c>
    </row>
    <row r="343" spans="2:53" x14ac:dyDescent="0.3">
      <c r="B343" s="4">
        <v>23600318</v>
      </c>
      <c r="C343" s="4" t="str">
        <f t="shared" si="71"/>
        <v>318</v>
      </c>
      <c r="D343" s="44" t="str">
        <f t="shared" si="69"/>
        <v>Item_Name_23600318</v>
      </c>
      <c r="E343" s="5" t="s">
        <v>782</v>
      </c>
      <c r="F343" s="44" t="str">
        <f t="shared" si="70"/>
        <v>Item_Desc_23600318</v>
      </c>
      <c r="G343" s="5" t="s">
        <v>1605</v>
      </c>
      <c r="H343" s="5">
        <v>3</v>
      </c>
      <c r="I343" s="5">
        <v>36</v>
      </c>
      <c r="J343" s="5">
        <v>3</v>
      </c>
      <c r="K343" s="5">
        <v>3</v>
      </c>
      <c r="L343" s="45">
        <f>_xlfn.XLOOKUP($I343, '#칼럼명세'!$F:$F, '#칼럼명세'!$J:$J)*IF(_xlfn.XLOOKUP($I343, '#칼럼명세'!$F:$F, '#칼럼명세'!$K:$K)="X", 1, _xlfn.XLOOKUP($K343, '#무게관련'!$N:$N, '#무게관련'!$O:$O))*100</f>
        <v>1</v>
      </c>
      <c r="M343" s="46" t="s">
        <v>339</v>
      </c>
      <c r="N343" s="46" t="s">
        <v>339</v>
      </c>
      <c r="O343" s="46" t="s">
        <v>339</v>
      </c>
      <c r="P343" s="46" t="s">
        <v>336</v>
      </c>
      <c r="Q343" s="5">
        <v>0</v>
      </c>
      <c r="R343" s="5">
        <v>0</v>
      </c>
      <c r="S343" s="5">
        <v>10104001</v>
      </c>
      <c r="T343" s="5">
        <v>0</v>
      </c>
      <c r="U343" s="5">
        <v>0</v>
      </c>
      <c r="V343" s="5">
        <v>0</v>
      </c>
      <c r="W343" s="5">
        <v>0</v>
      </c>
      <c r="X343" s="66">
        <v>100</v>
      </c>
      <c r="Y343" s="66">
        <v>1000</v>
      </c>
      <c r="Z343" s="5">
        <v>1</v>
      </c>
      <c r="AA343" s="5">
        <v>10</v>
      </c>
      <c r="AB343" s="5">
        <v>1</v>
      </c>
      <c r="AC343" s="5">
        <v>0</v>
      </c>
      <c r="AD343" s="5">
        <v>0</v>
      </c>
      <c r="AE343" s="5">
        <v>21000</v>
      </c>
      <c r="AF343" s="5">
        <v>4</v>
      </c>
      <c r="AG343" s="5">
        <v>1</v>
      </c>
      <c r="AH343" s="5" t="s">
        <v>1946</v>
      </c>
      <c r="AI343" s="5" t="s">
        <v>235</v>
      </c>
      <c r="AJ343" s="5" t="s">
        <v>983</v>
      </c>
      <c r="AK343" s="45">
        <f t="shared" si="66"/>
        <v>8</v>
      </c>
      <c r="AL343" s="47">
        <f>_xlfn.XLOOKUP(I343,'#칼럼명세'!F:F,'#칼럼명세'!I:I)</f>
        <v>1101</v>
      </c>
      <c r="AM343" s="44" t="str">
        <f t="shared" si="67"/>
        <v>Item_Name_23600318</v>
      </c>
      <c r="AN343" s="5" t="s">
        <v>782</v>
      </c>
      <c r="AO343" s="44" t="str">
        <f t="shared" si="68"/>
        <v>Item_Desc_23600318</v>
      </c>
      <c r="AP343" s="5" t="s">
        <v>1671</v>
      </c>
      <c r="AQ343" s="44">
        <f>_xlfn.XLOOKUP(I343,표1[아이템 타입],표1[삭제여부])</f>
        <v>1</v>
      </c>
      <c r="AR343" s="63">
        <f>_xlfn.XLOOKUP(I343,'#칼럼명세'!F:F,'#칼럼명세'!H:H)</f>
        <v>0</v>
      </c>
      <c r="AS343" s="4">
        <v>1</v>
      </c>
      <c r="AT343" s="4" t="s">
        <v>1910</v>
      </c>
      <c r="AU343" s="4" t="s">
        <v>1946</v>
      </c>
      <c r="AV343" s="4"/>
      <c r="AW343" s="63" t="str">
        <f>_xlfn.XLOOKUP(I343,표1[아이템 타입],표1[타입 이름])</f>
        <v>스킬북</v>
      </c>
      <c r="AX343" s="63" t="str">
        <f t="shared" si="64"/>
        <v>가능</v>
      </c>
      <c r="AY343" s="63" t="str">
        <f t="shared" si="65"/>
        <v>가능</v>
      </c>
      <c r="AZ343" s="63" t="str">
        <f t="shared" si="62"/>
        <v>불가</v>
      </c>
      <c r="BA343" s="63" t="str">
        <f t="shared" si="63"/>
        <v>가능</v>
      </c>
    </row>
    <row r="344" spans="2:53" x14ac:dyDescent="0.3">
      <c r="B344" s="4">
        <v>23600319</v>
      </c>
      <c r="C344" s="4" t="str">
        <f t="shared" si="71"/>
        <v>319</v>
      </c>
      <c r="D344" s="44" t="str">
        <f t="shared" si="69"/>
        <v>Item_Name_23600319</v>
      </c>
      <c r="E344" s="5" t="s">
        <v>788</v>
      </c>
      <c r="F344" s="44" t="str">
        <f t="shared" si="70"/>
        <v>Item_Desc_23600319</v>
      </c>
      <c r="G344" s="5" t="s">
        <v>1605</v>
      </c>
      <c r="H344" s="5">
        <v>3</v>
      </c>
      <c r="I344" s="5">
        <v>36</v>
      </c>
      <c r="J344" s="5">
        <v>3</v>
      </c>
      <c r="K344" s="5">
        <v>4</v>
      </c>
      <c r="L344" s="45">
        <f>_xlfn.XLOOKUP($I344, '#칼럼명세'!$F:$F, '#칼럼명세'!$J:$J)*IF(_xlfn.XLOOKUP($I344, '#칼럼명세'!$F:$F, '#칼럼명세'!$K:$K)="X", 1, _xlfn.XLOOKUP($K344, '#무게관련'!$N:$N, '#무게관련'!$O:$O))*100</f>
        <v>1</v>
      </c>
      <c r="M344" s="46" t="s">
        <v>339</v>
      </c>
      <c r="N344" s="46" t="s">
        <v>339</v>
      </c>
      <c r="O344" s="46" t="s">
        <v>339</v>
      </c>
      <c r="P344" s="46" t="s">
        <v>336</v>
      </c>
      <c r="Q344" s="5">
        <v>0</v>
      </c>
      <c r="R344" s="5">
        <v>0</v>
      </c>
      <c r="S344" s="5">
        <v>10104001</v>
      </c>
      <c r="T344" s="5">
        <v>0</v>
      </c>
      <c r="U344" s="5">
        <v>0</v>
      </c>
      <c r="V344" s="5">
        <v>0</v>
      </c>
      <c r="W344" s="5">
        <v>0</v>
      </c>
      <c r="X344" s="66">
        <v>100</v>
      </c>
      <c r="Y344" s="66">
        <v>1000</v>
      </c>
      <c r="Z344" s="5">
        <v>1</v>
      </c>
      <c r="AA344" s="5">
        <v>10</v>
      </c>
      <c r="AB344" s="5">
        <v>1</v>
      </c>
      <c r="AC344" s="5">
        <v>0</v>
      </c>
      <c r="AD344" s="5">
        <v>0</v>
      </c>
      <c r="AE344" s="5">
        <v>21000</v>
      </c>
      <c r="AF344" s="5">
        <v>4</v>
      </c>
      <c r="AG344" s="5">
        <v>1</v>
      </c>
      <c r="AH344" s="5" t="s">
        <v>1936</v>
      </c>
      <c r="AI344" s="5" t="s">
        <v>235</v>
      </c>
      <c r="AJ344" s="5" t="s">
        <v>983</v>
      </c>
      <c r="AK344" s="45">
        <f t="shared" si="66"/>
        <v>8</v>
      </c>
      <c r="AL344" s="47">
        <f>_xlfn.XLOOKUP(I344,'#칼럼명세'!F:F,'#칼럼명세'!I:I)</f>
        <v>1101</v>
      </c>
      <c r="AM344" s="44" t="str">
        <f t="shared" si="67"/>
        <v>Item_Name_23600319</v>
      </c>
      <c r="AN344" s="5" t="s">
        <v>788</v>
      </c>
      <c r="AO344" s="44" t="str">
        <f t="shared" si="68"/>
        <v>Item_Desc_23600319</v>
      </c>
      <c r="AP344" s="5" t="s">
        <v>1677</v>
      </c>
      <c r="AQ344" s="44">
        <f>_xlfn.XLOOKUP(I344,표1[아이템 타입],표1[삭제여부])</f>
        <v>1</v>
      </c>
      <c r="AR344" s="63">
        <f>_xlfn.XLOOKUP(I344,'#칼럼명세'!F:F,'#칼럼명세'!H:H)</f>
        <v>0</v>
      </c>
      <c r="AS344" s="4">
        <v>1</v>
      </c>
      <c r="AT344" s="4" t="s">
        <v>1911</v>
      </c>
      <c r="AU344" s="4" t="s">
        <v>1936</v>
      </c>
      <c r="AV344" s="4"/>
      <c r="AW344" s="63" t="str">
        <f>_xlfn.XLOOKUP(I344,표1[아이템 타입],표1[타입 이름])</f>
        <v>스킬북</v>
      </c>
      <c r="AX344" s="63" t="str">
        <f t="shared" si="64"/>
        <v>가능</v>
      </c>
      <c r="AY344" s="63" t="str">
        <f t="shared" si="65"/>
        <v>가능</v>
      </c>
      <c r="AZ344" s="63" t="str">
        <f t="shared" si="62"/>
        <v>불가</v>
      </c>
      <c r="BA344" s="63" t="str">
        <f t="shared" si="63"/>
        <v>가능</v>
      </c>
    </row>
    <row r="345" spans="2:53" x14ac:dyDescent="0.3">
      <c r="B345" s="4">
        <v>23600320</v>
      </c>
      <c r="C345" s="4" t="str">
        <f t="shared" si="71"/>
        <v>320</v>
      </c>
      <c r="D345" s="44" t="str">
        <f t="shared" si="69"/>
        <v>Item_Name_23600320</v>
      </c>
      <c r="E345" s="5" t="s">
        <v>218</v>
      </c>
      <c r="F345" s="44" t="str">
        <f t="shared" si="70"/>
        <v>Item_Desc_23600320</v>
      </c>
      <c r="G345" s="5" t="s">
        <v>380</v>
      </c>
      <c r="H345" s="5">
        <v>3</v>
      </c>
      <c r="I345" s="5">
        <v>36</v>
      </c>
      <c r="J345" s="5">
        <v>4</v>
      </c>
      <c r="K345" s="5">
        <v>2</v>
      </c>
      <c r="L345" s="45">
        <f>_xlfn.XLOOKUP($I345, '#칼럼명세'!$F:$F, '#칼럼명세'!$J:$J)*IF(_xlfn.XLOOKUP($I345, '#칼럼명세'!$F:$F, '#칼럼명세'!$K:$K)="X", 1, _xlfn.XLOOKUP($K345, '#무게관련'!$N:$N, '#무게관련'!$O:$O))*100</f>
        <v>1</v>
      </c>
      <c r="M345" s="46" t="s">
        <v>339</v>
      </c>
      <c r="N345" s="46" t="s">
        <v>339</v>
      </c>
      <c r="O345" s="46" t="s">
        <v>339</v>
      </c>
      <c r="P345" s="46" t="s">
        <v>336</v>
      </c>
      <c r="Q345" s="5">
        <v>0</v>
      </c>
      <c r="R345" s="5">
        <v>0</v>
      </c>
      <c r="S345" s="5">
        <v>10104001</v>
      </c>
      <c r="T345" s="5">
        <v>0</v>
      </c>
      <c r="U345" s="5">
        <v>0</v>
      </c>
      <c r="V345" s="5">
        <v>0</v>
      </c>
      <c r="W345" s="5">
        <v>0</v>
      </c>
      <c r="X345" s="66">
        <v>100</v>
      </c>
      <c r="Y345" s="66">
        <v>1000</v>
      </c>
      <c r="Z345" s="5">
        <v>1</v>
      </c>
      <c r="AA345" s="5">
        <v>10</v>
      </c>
      <c r="AB345" s="5">
        <v>1</v>
      </c>
      <c r="AC345" s="5">
        <v>0</v>
      </c>
      <c r="AD345" s="5">
        <v>0</v>
      </c>
      <c r="AE345" s="5">
        <v>21000</v>
      </c>
      <c r="AF345" s="5">
        <v>4</v>
      </c>
      <c r="AG345" s="5">
        <v>1</v>
      </c>
      <c r="AH345" s="5" t="s">
        <v>1938</v>
      </c>
      <c r="AI345" s="5" t="s">
        <v>235</v>
      </c>
      <c r="AJ345" s="5" t="s">
        <v>983</v>
      </c>
      <c r="AK345" s="45">
        <f t="shared" si="66"/>
        <v>8</v>
      </c>
      <c r="AL345" s="47">
        <f>_xlfn.XLOOKUP(I345,'#칼럼명세'!F:F,'#칼럼명세'!I:I)</f>
        <v>1101</v>
      </c>
      <c r="AM345" s="44" t="str">
        <f t="shared" si="67"/>
        <v>Item_Name_23600320</v>
      </c>
      <c r="AN345" s="5" t="s">
        <v>218</v>
      </c>
      <c r="AO345" s="44" t="str">
        <f t="shared" si="68"/>
        <v>Item_Desc_23600320</v>
      </c>
      <c r="AP345" s="5" t="s">
        <v>1794</v>
      </c>
      <c r="AQ345" s="44">
        <f>_xlfn.XLOOKUP(I345,표1[아이템 타입],표1[삭제여부])</f>
        <v>1</v>
      </c>
      <c r="AR345" s="63">
        <f>_xlfn.XLOOKUP(I345,'#칼럼명세'!F:F,'#칼럼명세'!H:H)</f>
        <v>0</v>
      </c>
      <c r="AS345" s="4">
        <v>1</v>
      </c>
      <c r="AT345" s="4" t="s">
        <v>1912</v>
      </c>
      <c r="AU345" s="4" t="s">
        <v>1938</v>
      </c>
      <c r="AV345" s="4"/>
      <c r="AW345" s="63" t="str">
        <f>_xlfn.XLOOKUP(I345,표1[아이템 타입],표1[타입 이름])</f>
        <v>스킬북</v>
      </c>
      <c r="AX345" s="63" t="str">
        <f t="shared" si="64"/>
        <v>가능</v>
      </c>
      <c r="AY345" s="63" t="str">
        <f t="shared" si="65"/>
        <v>가능</v>
      </c>
      <c r="AZ345" s="63" t="str">
        <f t="shared" si="62"/>
        <v>불가</v>
      </c>
      <c r="BA345" s="63" t="str">
        <f t="shared" si="63"/>
        <v>가능</v>
      </c>
    </row>
    <row r="346" spans="2:53" x14ac:dyDescent="0.3">
      <c r="B346" s="4">
        <v>23600321</v>
      </c>
      <c r="C346" s="4" t="str">
        <f t="shared" si="71"/>
        <v>321</v>
      </c>
      <c r="D346" s="44" t="str">
        <f t="shared" si="69"/>
        <v>Item_Name_23600321</v>
      </c>
      <c r="E346" s="5" t="s">
        <v>219</v>
      </c>
      <c r="F346" s="44" t="str">
        <f t="shared" si="70"/>
        <v>Item_Desc_23600321</v>
      </c>
      <c r="G346" s="5" t="s">
        <v>381</v>
      </c>
      <c r="H346" s="5">
        <v>3</v>
      </c>
      <c r="I346" s="5">
        <v>36</v>
      </c>
      <c r="J346" s="5">
        <v>4</v>
      </c>
      <c r="K346" s="5">
        <v>2</v>
      </c>
      <c r="L346" s="45">
        <f>_xlfn.XLOOKUP($I346, '#칼럼명세'!$F:$F, '#칼럼명세'!$J:$J)*IF(_xlfn.XLOOKUP($I346, '#칼럼명세'!$F:$F, '#칼럼명세'!$K:$K)="X", 1, _xlfn.XLOOKUP($K346, '#무게관련'!$N:$N, '#무게관련'!$O:$O))*100</f>
        <v>1</v>
      </c>
      <c r="M346" s="46" t="s">
        <v>339</v>
      </c>
      <c r="N346" s="46" t="s">
        <v>339</v>
      </c>
      <c r="O346" s="46" t="s">
        <v>339</v>
      </c>
      <c r="P346" s="46" t="s">
        <v>336</v>
      </c>
      <c r="Q346" s="5">
        <v>0</v>
      </c>
      <c r="R346" s="5">
        <v>0</v>
      </c>
      <c r="S346" s="5">
        <v>10104001</v>
      </c>
      <c r="T346" s="5">
        <v>0</v>
      </c>
      <c r="U346" s="5">
        <v>0</v>
      </c>
      <c r="V346" s="5">
        <v>0</v>
      </c>
      <c r="W346" s="5">
        <v>0</v>
      </c>
      <c r="X346" s="66">
        <v>100</v>
      </c>
      <c r="Y346" s="66">
        <v>1000</v>
      </c>
      <c r="Z346" s="5">
        <v>1</v>
      </c>
      <c r="AA346" s="5">
        <v>10</v>
      </c>
      <c r="AB346" s="5">
        <v>1</v>
      </c>
      <c r="AC346" s="5">
        <v>0</v>
      </c>
      <c r="AD346" s="5">
        <v>0</v>
      </c>
      <c r="AE346" s="5">
        <v>21000</v>
      </c>
      <c r="AF346" s="5">
        <v>4</v>
      </c>
      <c r="AG346" s="5">
        <v>1</v>
      </c>
      <c r="AH346" s="5" t="s">
        <v>1939</v>
      </c>
      <c r="AI346" s="5" t="s">
        <v>235</v>
      </c>
      <c r="AJ346" s="5" t="s">
        <v>983</v>
      </c>
      <c r="AK346" s="45">
        <f t="shared" si="66"/>
        <v>8</v>
      </c>
      <c r="AL346" s="47">
        <f>_xlfn.XLOOKUP(I346,'#칼럼명세'!F:F,'#칼럼명세'!I:I)</f>
        <v>1101</v>
      </c>
      <c r="AM346" s="44" t="str">
        <f t="shared" si="67"/>
        <v>Item_Name_23600321</v>
      </c>
      <c r="AN346" s="5" t="s">
        <v>219</v>
      </c>
      <c r="AO346" s="44" t="str">
        <f t="shared" si="68"/>
        <v>Item_Desc_23600321</v>
      </c>
      <c r="AP346" s="5" t="s">
        <v>1795</v>
      </c>
      <c r="AQ346" s="44">
        <f>_xlfn.XLOOKUP(I346,표1[아이템 타입],표1[삭제여부])</f>
        <v>1</v>
      </c>
      <c r="AR346" s="63">
        <f>_xlfn.XLOOKUP(I346,'#칼럼명세'!F:F,'#칼럼명세'!H:H)</f>
        <v>0</v>
      </c>
      <c r="AS346" s="4">
        <v>1</v>
      </c>
      <c r="AT346" s="4" t="s">
        <v>1913</v>
      </c>
      <c r="AU346" s="4" t="s">
        <v>1939</v>
      </c>
      <c r="AV346" s="4"/>
      <c r="AW346" s="63" t="str">
        <f>_xlfn.XLOOKUP(I346,표1[아이템 타입],표1[타입 이름])</f>
        <v>스킬북</v>
      </c>
      <c r="AX346" s="63" t="str">
        <f t="shared" si="64"/>
        <v>가능</v>
      </c>
      <c r="AY346" s="63" t="str">
        <f t="shared" si="65"/>
        <v>가능</v>
      </c>
      <c r="AZ346" s="63" t="str">
        <f t="shared" si="62"/>
        <v>불가</v>
      </c>
      <c r="BA346" s="63" t="str">
        <f t="shared" si="63"/>
        <v>가능</v>
      </c>
    </row>
    <row r="347" spans="2:53" x14ac:dyDescent="0.3">
      <c r="B347" s="4">
        <v>23600322</v>
      </c>
      <c r="C347" s="4" t="str">
        <f t="shared" si="71"/>
        <v>322</v>
      </c>
      <c r="D347" s="44" t="str">
        <f t="shared" si="69"/>
        <v>Item_Name_23600322</v>
      </c>
      <c r="E347" s="5" t="s">
        <v>1814</v>
      </c>
      <c r="F347" s="44" t="str">
        <f t="shared" si="70"/>
        <v>Item_Desc_23600322</v>
      </c>
      <c r="G347" s="5" t="s">
        <v>367</v>
      </c>
      <c r="H347" s="5">
        <v>3</v>
      </c>
      <c r="I347" s="5">
        <v>36</v>
      </c>
      <c r="J347" s="5">
        <v>4</v>
      </c>
      <c r="K347" s="5">
        <v>3</v>
      </c>
      <c r="L347" s="45">
        <f>_xlfn.XLOOKUP($I347, '#칼럼명세'!$F:$F, '#칼럼명세'!$J:$J)*IF(_xlfn.XLOOKUP($I347, '#칼럼명세'!$F:$F, '#칼럼명세'!$K:$K)="X", 1, _xlfn.XLOOKUP($K347, '#무게관련'!$N:$N, '#무게관련'!$O:$O))*100</f>
        <v>1</v>
      </c>
      <c r="M347" s="46" t="s">
        <v>339</v>
      </c>
      <c r="N347" s="46" t="s">
        <v>339</v>
      </c>
      <c r="O347" s="46" t="s">
        <v>339</v>
      </c>
      <c r="P347" s="46" t="s">
        <v>336</v>
      </c>
      <c r="Q347" s="5">
        <v>0</v>
      </c>
      <c r="R347" s="5">
        <v>0</v>
      </c>
      <c r="S347" s="5">
        <v>10104001</v>
      </c>
      <c r="T347" s="5">
        <v>0</v>
      </c>
      <c r="U347" s="5">
        <v>0</v>
      </c>
      <c r="V347" s="5">
        <v>0</v>
      </c>
      <c r="W347" s="5">
        <v>0</v>
      </c>
      <c r="X347" s="66">
        <v>100</v>
      </c>
      <c r="Y347" s="66">
        <v>1000</v>
      </c>
      <c r="Z347" s="5">
        <v>1</v>
      </c>
      <c r="AA347" s="5">
        <v>10</v>
      </c>
      <c r="AB347" s="5">
        <v>1</v>
      </c>
      <c r="AC347" s="5">
        <v>0</v>
      </c>
      <c r="AD347" s="5">
        <v>0</v>
      </c>
      <c r="AE347" s="5">
        <v>21000</v>
      </c>
      <c r="AF347" s="5">
        <v>4</v>
      </c>
      <c r="AG347" s="5">
        <v>1</v>
      </c>
      <c r="AH347" s="5" t="s">
        <v>1940</v>
      </c>
      <c r="AI347" s="5" t="s">
        <v>235</v>
      </c>
      <c r="AJ347" s="5" t="s">
        <v>983</v>
      </c>
      <c r="AK347" s="45">
        <f t="shared" si="66"/>
        <v>8</v>
      </c>
      <c r="AL347" s="47">
        <f>_xlfn.XLOOKUP(I347,'#칼럼명세'!F:F,'#칼럼명세'!I:I)</f>
        <v>1101</v>
      </c>
      <c r="AM347" s="44" t="str">
        <f t="shared" si="67"/>
        <v>Item_Name_23600322</v>
      </c>
      <c r="AN347" s="5" t="s">
        <v>1814</v>
      </c>
      <c r="AO347" s="44" t="str">
        <f t="shared" si="68"/>
        <v>Item_Desc_23600322</v>
      </c>
      <c r="AP347" s="5" t="s">
        <v>1799</v>
      </c>
      <c r="AQ347" s="44">
        <f>_xlfn.XLOOKUP(I347,표1[아이템 타입],표1[삭제여부])</f>
        <v>1</v>
      </c>
      <c r="AR347" s="63">
        <f>_xlfn.XLOOKUP(I347,'#칼럼명세'!F:F,'#칼럼명세'!H:H)</f>
        <v>0</v>
      </c>
      <c r="AS347" s="4">
        <v>1</v>
      </c>
      <c r="AT347" s="4" t="s">
        <v>1914</v>
      </c>
      <c r="AU347" s="4" t="s">
        <v>1940</v>
      </c>
      <c r="AV347" s="4"/>
      <c r="AW347" s="63" t="str">
        <f>_xlfn.XLOOKUP(I347,표1[아이템 타입],표1[타입 이름])</f>
        <v>스킬북</v>
      </c>
      <c r="AX347" s="63" t="str">
        <f t="shared" si="64"/>
        <v>가능</v>
      </c>
      <c r="AY347" s="63" t="str">
        <f t="shared" si="65"/>
        <v>가능</v>
      </c>
      <c r="AZ347" s="63" t="str">
        <f t="shared" si="62"/>
        <v>불가</v>
      </c>
      <c r="BA347" s="63" t="str">
        <f t="shared" si="63"/>
        <v>가능</v>
      </c>
    </row>
    <row r="348" spans="2:53" x14ac:dyDescent="0.3">
      <c r="B348" s="4">
        <v>23600323</v>
      </c>
      <c r="C348" s="4" t="str">
        <f t="shared" si="71"/>
        <v>323</v>
      </c>
      <c r="D348" s="44" t="str">
        <f t="shared" si="69"/>
        <v>Item_Name_23600323</v>
      </c>
      <c r="E348" s="5" t="s">
        <v>220</v>
      </c>
      <c r="F348" s="44" t="str">
        <f t="shared" si="70"/>
        <v>Item_Desc_23600323</v>
      </c>
      <c r="G348" s="5" t="s">
        <v>382</v>
      </c>
      <c r="H348" s="5">
        <v>3</v>
      </c>
      <c r="I348" s="5">
        <v>36</v>
      </c>
      <c r="J348" s="5">
        <v>4</v>
      </c>
      <c r="K348" s="5">
        <v>3</v>
      </c>
      <c r="L348" s="45">
        <f>_xlfn.XLOOKUP($I348, '#칼럼명세'!$F:$F, '#칼럼명세'!$J:$J)*IF(_xlfn.XLOOKUP($I348, '#칼럼명세'!$F:$F, '#칼럼명세'!$K:$K)="X", 1, _xlfn.XLOOKUP($K348, '#무게관련'!$N:$N, '#무게관련'!$O:$O))*100</f>
        <v>1</v>
      </c>
      <c r="M348" s="46" t="s">
        <v>339</v>
      </c>
      <c r="N348" s="46" t="s">
        <v>339</v>
      </c>
      <c r="O348" s="46" t="s">
        <v>339</v>
      </c>
      <c r="P348" s="46" t="s">
        <v>336</v>
      </c>
      <c r="Q348" s="5">
        <v>0</v>
      </c>
      <c r="R348" s="5">
        <v>0</v>
      </c>
      <c r="S348" s="5">
        <v>10104001</v>
      </c>
      <c r="T348" s="5">
        <v>0</v>
      </c>
      <c r="U348" s="5">
        <v>0</v>
      </c>
      <c r="V348" s="5">
        <v>0</v>
      </c>
      <c r="W348" s="5">
        <v>0</v>
      </c>
      <c r="X348" s="66">
        <v>100</v>
      </c>
      <c r="Y348" s="66">
        <v>1000</v>
      </c>
      <c r="Z348" s="5">
        <v>1</v>
      </c>
      <c r="AA348" s="5">
        <v>10</v>
      </c>
      <c r="AB348" s="5">
        <v>1</v>
      </c>
      <c r="AC348" s="5">
        <v>0</v>
      </c>
      <c r="AD348" s="5">
        <v>0</v>
      </c>
      <c r="AE348" s="5">
        <v>21000</v>
      </c>
      <c r="AF348" s="5">
        <v>4</v>
      </c>
      <c r="AG348" s="5">
        <v>1</v>
      </c>
      <c r="AH348" s="5" t="s">
        <v>1941</v>
      </c>
      <c r="AI348" s="5" t="s">
        <v>235</v>
      </c>
      <c r="AJ348" s="5" t="s">
        <v>983</v>
      </c>
      <c r="AK348" s="45">
        <f t="shared" si="66"/>
        <v>8</v>
      </c>
      <c r="AL348" s="47">
        <f>_xlfn.XLOOKUP(I348,'#칼럼명세'!F:F,'#칼럼명세'!I:I)</f>
        <v>1101</v>
      </c>
      <c r="AM348" s="44" t="str">
        <f t="shared" si="67"/>
        <v>Item_Name_23600323</v>
      </c>
      <c r="AN348" s="5" t="s">
        <v>220</v>
      </c>
      <c r="AO348" s="44" t="str">
        <f t="shared" si="68"/>
        <v>Item_Desc_23600323</v>
      </c>
      <c r="AP348" s="5" t="s">
        <v>1796</v>
      </c>
      <c r="AQ348" s="44">
        <f>_xlfn.XLOOKUP(I348,표1[아이템 타입],표1[삭제여부])</f>
        <v>1</v>
      </c>
      <c r="AR348" s="63">
        <f>_xlfn.XLOOKUP(I348,'#칼럼명세'!F:F,'#칼럼명세'!H:H)</f>
        <v>0</v>
      </c>
      <c r="AS348" s="4">
        <v>1</v>
      </c>
      <c r="AT348" s="4" t="s">
        <v>1915</v>
      </c>
      <c r="AU348" s="4" t="s">
        <v>1941</v>
      </c>
      <c r="AV348" s="4"/>
      <c r="AW348" s="63" t="str">
        <f>_xlfn.XLOOKUP(I348,표1[아이템 타입],표1[타입 이름])</f>
        <v>스킬북</v>
      </c>
      <c r="AX348" s="63" t="str">
        <f t="shared" si="64"/>
        <v>가능</v>
      </c>
      <c r="AY348" s="63" t="str">
        <f t="shared" si="65"/>
        <v>가능</v>
      </c>
      <c r="AZ348" s="63" t="str">
        <f t="shared" si="62"/>
        <v>불가</v>
      </c>
      <c r="BA348" s="63" t="str">
        <f t="shared" si="63"/>
        <v>가능</v>
      </c>
    </row>
    <row r="349" spans="2:53" x14ac:dyDescent="0.3">
      <c r="B349" s="4">
        <v>23600324</v>
      </c>
      <c r="C349" s="4" t="str">
        <f t="shared" si="71"/>
        <v>324</v>
      </c>
      <c r="D349" s="44" t="str">
        <f t="shared" si="69"/>
        <v>Item_Name_23600324</v>
      </c>
      <c r="E349" s="5" t="s">
        <v>221</v>
      </c>
      <c r="F349" s="44" t="str">
        <f t="shared" si="70"/>
        <v>Item_Desc_23600324</v>
      </c>
      <c r="G349" s="5" t="s">
        <v>368</v>
      </c>
      <c r="H349" s="5">
        <v>3</v>
      </c>
      <c r="I349" s="5">
        <v>36</v>
      </c>
      <c r="J349" s="5">
        <v>4</v>
      </c>
      <c r="K349" s="5">
        <v>4</v>
      </c>
      <c r="L349" s="45">
        <f>_xlfn.XLOOKUP($I349, '#칼럼명세'!$F:$F, '#칼럼명세'!$J:$J)*IF(_xlfn.XLOOKUP($I349, '#칼럼명세'!$F:$F, '#칼럼명세'!$K:$K)="X", 1, _xlfn.XLOOKUP($K349, '#무게관련'!$N:$N, '#무게관련'!$O:$O))*100</f>
        <v>1</v>
      </c>
      <c r="M349" s="46" t="s">
        <v>339</v>
      </c>
      <c r="N349" s="46" t="s">
        <v>339</v>
      </c>
      <c r="O349" s="46" t="s">
        <v>339</v>
      </c>
      <c r="P349" s="46" t="s">
        <v>336</v>
      </c>
      <c r="Q349" s="5">
        <v>0</v>
      </c>
      <c r="R349" s="5">
        <v>0</v>
      </c>
      <c r="S349" s="5">
        <v>10104001</v>
      </c>
      <c r="T349" s="5">
        <v>0</v>
      </c>
      <c r="U349" s="5">
        <v>0</v>
      </c>
      <c r="V349" s="5">
        <v>0</v>
      </c>
      <c r="W349" s="5">
        <v>0</v>
      </c>
      <c r="X349" s="66">
        <v>100</v>
      </c>
      <c r="Y349" s="66">
        <v>1000</v>
      </c>
      <c r="Z349" s="5">
        <v>1</v>
      </c>
      <c r="AA349" s="5">
        <v>10</v>
      </c>
      <c r="AB349" s="5">
        <v>1</v>
      </c>
      <c r="AC349" s="5">
        <v>0</v>
      </c>
      <c r="AD349" s="5">
        <v>0</v>
      </c>
      <c r="AE349" s="5">
        <v>21000</v>
      </c>
      <c r="AF349" s="5">
        <v>4</v>
      </c>
      <c r="AG349" s="5">
        <v>1</v>
      </c>
      <c r="AH349" s="5" t="s">
        <v>1942</v>
      </c>
      <c r="AI349" s="5" t="s">
        <v>235</v>
      </c>
      <c r="AJ349" s="5" t="s">
        <v>983</v>
      </c>
      <c r="AK349" s="45">
        <f t="shared" si="66"/>
        <v>8</v>
      </c>
      <c r="AL349" s="47">
        <f>_xlfn.XLOOKUP(I349,'#칼럼명세'!F:F,'#칼럼명세'!I:I)</f>
        <v>1101</v>
      </c>
      <c r="AM349" s="44" t="str">
        <f t="shared" si="67"/>
        <v>Item_Name_23600324</v>
      </c>
      <c r="AN349" s="5" t="s">
        <v>221</v>
      </c>
      <c r="AO349" s="44" t="str">
        <f t="shared" si="68"/>
        <v>Item_Desc_23600324</v>
      </c>
      <c r="AP349" s="5" t="s">
        <v>1797</v>
      </c>
      <c r="AQ349" s="44">
        <f>_xlfn.XLOOKUP(I349,표1[아이템 타입],표1[삭제여부])</f>
        <v>1</v>
      </c>
      <c r="AR349" s="63">
        <f>_xlfn.XLOOKUP(I349,'#칼럼명세'!F:F,'#칼럼명세'!H:H)</f>
        <v>0</v>
      </c>
      <c r="AS349" s="4">
        <v>1</v>
      </c>
      <c r="AT349" s="4" t="s">
        <v>1916</v>
      </c>
      <c r="AU349" s="4" t="s">
        <v>1942</v>
      </c>
      <c r="AV349" s="4"/>
      <c r="AW349" s="63" t="str">
        <f>_xlfn.XLOOKUP(I349,표1[아이템 타입],표1[타입 이름])</f>
        <v>스킬북</v>
      </c>
      <c r="AX349" s="63" t="str">
        <f t="shared" si="64"/>
        <v>가능</v>
      </c>
      <c r="AY349" s="63" t="str">
        <f t="shared" si="65"/>
        <v>가능</v>
      </c>
      <c r="AZ349" s="63" t="str">
        <f t="shared" si="62"/>
        <v>불가</v>
      </c>
      <c r="BA349" s="63" t="str">
        <f t="shared" si="63"/>
        <v>가능</v>
      </c>
    </row>
    <row r="350" spans="2:53" x14ac:dyDescent="0.3">
      <c r="B350" s="4">
        <v>23600325</v>
      </c>
      <c r="C350" s="4" t="str">
        <f t="shared" si="71"/>
        <v>325</v>
      </c>
      <c r="D350" s="44" t="str">
        <f t="shared" si="69"/>
        <v>Item_Name_23600325</v>
      </c>
      <c r="E350" s="5" t="s">
        <v>222</v>
      </c>
      <c r="F350" s="44" t="str">
        <f t="shared" si="70"/>
        <v>Item_Desc_23600325</v>
      </c>
      <c r="G350" s="5" t="s">
        <v>369</v>
      </c>
      <c r="H350" s="5">
        <v>3</v>
      </c>
      <c r="I350" s="5">
        <v>36</v>
      </c>
      <c r="J350" s="5">
        <v>4</v>
      </c>
      <c r="K350" s="5">
        <v>4</v>
      </c>
      <c r="L350" s="45">
        <f>_xlfn.XLOOKUP($I350, '#칼럼명세'!$F:$F, '#칼럼명세'!$J:$J)*IF(_xlfn.XLOOKUP($I350, '#칼럼명세'!$F:$F, '#칼럼명세'!$K:$K)="X", 1, _xlfn.XLOOKUP($K350, '#무게관련'!$N:$N, '#무게관련'!$O:$O))*100</f>
        <v>1</v>
      </c>
      <c r="M350" s="46" t="s">
        <v>339</v>
      </c>
      <c r="N350" s="46" t="s">
        <v>339</v>
      </c>
      <c r="O350" s="46" t="s">
        <v>339</v>
      </c>
      <c r="P350" s="46" t="s">
        <v>336</v>
      </c>
      <c r="Q350" s="5">
        <v>0</v>
      </c>
      <c r="R350" s="5">
        <v>0</v>
      </c>
      <c r="S350" s="5">
        <v>10104001</v>
      </c>
      <c r="T350" s="5">
        <v>0</v>
      </c>
      <c r="U350" s="5">
        <v>0</v>
      </c>
      <c r="V350" s="5">
        <v>0</v>
      </c>
      <c r="W350" s="5">
        <v>0</v>
      </c>
      <c r="X350" s="66">
        <v>100</v>
      </c>
      <c r="Y350" s="66">
        <v>1000</v>
      </c>
      <c r="Z350" s="5">
        <v>1</v>
      </c>
      <c r="AA350" s="5">
        <v>10</v>
      </c>
      <c r="AB350" s="5">
        <v>1</v>
      </c>
      <c r="AC350" s="5">
        <v>0</v>
      </c>
      <c r="AD350" s="5">
        <v>0</v>
      </c>
      <c r="AE350" s="5">
        <v>21000</v>
      </c>
      <c r="AF350" s="5">
        <v>4</v>
      </c>
      <c r="AG350" s="5">
        <v>1</v>
      </c>
      <c r="AH350" s="5" t="s">
        <v>1943</v>
      </c>
      <c r="AI350" s="5" t="s">
        <v>235</v>
      </c>
      <c r="AJ350" s="5" t="s">
        <v>983</v>
      </c>
      <c r="AK350" s="45">
        <f t="shared" si="66"/>
        <v>8</v>
      </c>
      <c r="AL350" s="47">
        <f>_xlfn.XLOOKUP(I350,'#칼럼명세'!F:F,'#칼럼명세'!I:I)</f>
        <v>1101</v>
      </c>
      <c r="AM350" s="44" t="str">
        <f t="shared" si="67"/>
        <v>Item_Name_23600325</v>
      </c>
      <c r="AN350" s="5" t="s">
        <v>222</v>
      </c>
      <c r="AO350" s="44" t="str">
        <f t="shared" si="68"/>
        <v>Item_Desc_23600325</v>
      </c>
      <c r="AP350" s="5" t="s">
        <v>1798</v>
      </c>
      <c r="AQ350" s="44">
        <f>_xlfn.XLOOKUP(I350,표1[아이템 타입],표1[삭제여부])</f>
        <v>1</v>
      </c>
      <c r="AR350" s="63">
        <f>_xlfn.XLOOKUP(I350,'#칼럼명세'!F:F,'#칼럼명세'!H:H)</f>
        <v>0</v>
      </c>
      <c r="AS350" s="4">
        <v>1</v>
      </c>
      <c r="AT350" s="4" t="s">
        <v>1917</v>
      </c>
      <c r="AU350" s="4" t="s">
        <v>1943</v>
      </c>
      <c r="AV350" s="4"/>
      <c r="AW350" s="63" t="str">
        <f>_xlfn.XLOOKUP(I350,표1[아이템 타입],표1[타입 이름])</f>
        <v>스킬북</v>
      </c>
      <c r="AX350" s="63" t="str">
        <f t="shared" si="64"/>
        <v>가능</v>
      </c>
      <c r="AY350" s="63" t="str">
        <f t="shared" si="65"/>
        <v>가능</v>
      </c>
      <c r="AZ350" s="63" t="str">
        <f t="shared" si="62"/>
        <v>불가</v>
      </c>
      <c r="BA350" s="63" t="str">
        <f t="shared" si="63"/>
        <v>가능</v>
      </c>
    </row>
    <row r="351" spans="2:53" x14ac:dyDescent="0.3">
      <c r="B351" s="4">
        <v>23600401</v>
      </c>
      <c r="C351" s="4" t="str">
        <f t="shared" si="71"/>
        <v>401</v>
      </c>
      <c r="D351" s="44" t="str">
        <f t="shared" si="69"/>
        <v>Item_Name_23600401</v>
      </c>
      <c r="E351" s="5" t="s">
        <v>443</v>
      </c>
      <c r="F351" s="44" t="str">
        <f t="shared" si="70"/>
        <v>Item_Desc_23600401</v>
      </c>
      <c r="G351" s="5" t="s">
        <v>527</v>
      </c>
      <c r="H351" s="5">
        <v>3</v>
      </c>
      <c r="I351" s="5">
        <v>36</v>
      </c>
      <c r="J351" s="5">
        <v>0</v>
      </c>
      <c r="K351" s="5">
        <v>4</v>
      </c>
      <c r="L351" s="45">
        <f>_xlfn.XLOOKUP($I351, '#칼럼명세'!$F:$F, '#칼럼명세'!$J:$J)*IF(_xlfn.XLOOKUP($I351, '#칼럼명세'!$F:$F, '#칼럼명세'!$K:$K)="X", 1, _xlfn.XLOOKUP($K351, '#무게관련'!$N:$N, '#무게관련'!$O:$O))*100</f>
        <v>1</v>
      </c>
      <c r="M351" s="46" t="s">
        <v>336</v>
      </c>
      <c r="N351" s="46" t="s">
        <v>336</v>
      </c>
      <c r="O351" s="46" t="s">
        <v>336</v>
      </c>
      <c r="P351" s="46" t="s">
        <v>336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66">
        <v>100</v>
      </c>
      <c r="Y351" s="66">
        <v>1000</v>
      </c>
      <c r="Z351" s="5">
        <v>1</v>
      </c>
      <c r="AA351" s="5">
        <v>10</v>
      </c>
      <c r="AB351" s="5">
        <v>1</v>
      </c>
      <c r="AC351" s="5">
        <v>0</v>
      </c>
      <c r="AD351" s="5">
        <v>0</v>
      </c>
      <c r="AE351" s="5">
        <v>21000</v>
      </c>
      <c r="AF351" s="5">
        <v>11</v>
      </c>
      <c r="AG351" s="5">
        <v>1</v>
      </c>
      <c r="AH351" s="5" t="s">
        <v>698</v>
      </c>
      <c r="AI351" s="5" t="s">
        <v>235</v>
      </c>
      <c r="AJ351" s="5" t="s">
        <v>983</v>
      </c>
      <c r="AK351" s="45">
        <f t="shared" si="66"/>
        <v>15</v>
      </c>
      <c r="AL351" s="47">
        <f>_xlfn.XLOOKUP(I351,'#칼럼명세'!F:F,'#칼럼명세'!I:I)</f>
        <v>1101</v>
      </c>
      <c r="AM351" s="44" t="str">
        <f t="shared" si="67"/>
        <v>Item_Name_23600401</v>
      </c>
      <c r="AN351" s="5" t="s">
        <v>443</v>
      </c>
      <c r="AO351" s="44" t="str">
        <f t="shared" si="68"/>
        <v>Item_Desc_23600401</v>
      </c>
      <c r="AP351" s="5" t="s">
        <v>1751</v>
      </c>
      <c r="AQ351" s="44">
        <f>_xlfn.XLOOKUP(I351,표1[아이템 타입],표1[삭제여부])</f>
        <v>1</v>
      </c>
      <c r="AR351" s="63">
        <f>_xlfn.XLOOKUP(I351,'#칼럼명세'!F:F,'#칼럼명세'!H:H)</f>
        <v>0</v>
      </c>
      <c r="AS351" s="4">
        <v>1</v>
      </c>
      <c r="AT351" s="4" t="s">
        <v>698</v>
      </c>
      <c r="AU351" s="4" t="s">
        <v>698</v>
      </c>
      <c r="AV351" s="4"/>
      <c r="AW351" s="63" t="str">
        <f>_xlfn.XLOOKUP(I351,표1[아이템 타입],표1[타입 이름])</f>
        <v>스킬북</v>
      </c>
      <c r="AX351" s="63" t="str">
        <f t="shared" si="64"/>
        <v>가능</v>
      </c>
      <c r="AY351" s="63" t="str">
        <f t="shared" si="65"/>
        <v>가능</v>
      </c>
      <c r="AZ351" s="63" t="str">
        <f t="shared" si="62"/>
        <v>불가</v>
      </c>
      <c r="BA351" s="63" t="str">
        <f t="shared" si="63"/>
        <v>가능</v>
      </c>
    </row>
    <row r="352" spans="2:53" x14ac:dyDescent="0.3">
      <c r="B352" s="4">
        <v>23600402</v>
      </c>
      <c r="C352" s="4" t="str">
        <f t="shared" si="71"/>
        <v>402</v>
      </c>
      <c r="D352" s="44" t="str">
        <f t="shared" si="69"/>
        <v>Item_Name_23600402</v>
      </c>
      <c r="E352" s="5" t="s">
        <v>444</v>
      </c>
      <c r="F352" s="44" t="str">
        <f t="shared" si="70"/>
        <v>Item_Desc_23600402</v>
      </c>
      <c r="G352" s="5" t="s">
        <v>528</v>
      </c>
      <c r="H352" s="5">
        <v>3</v>
      </c>
      <c r="I352" s="5">
        <v>36</v>
      </c>
      <c r="J352" s="5">
        <v>0</v>
      </c>
      <c r="K352" s="5">
        <v>4</v>
      </c>
      <c r="L352" s="45">
        <f>_xlfn.XLOOKUP($I352, '#칼럼명세'!$F:$F, '#칼럼명세'!$J:$J)*IF(_xlfn.XLOOKUP($I352, '#칼럼명세'!$F:$F, '#칼럼명세'!$K:$K)="X", 1, _xlfn.XLOOKUP($K352, '#무게관련'!$N:$N, '#무게관련'!$O:$O))*100</f>
        <v>1</v>
      </c>
      <c r="M352" s="46" t="s">
        <v>336</v>
      </c>
      <c r="N352" s="46" t="s">
        <v>336</v>
      </c>
      <c r="O352" s="46" t="s">
        <v>336</v>
      </c>
      <c r="P352" s="46" t="s">
        <v>336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66">
        <v>100</v>
      </c>
      <c r="Y352" s="66">
        <v>1000</v>
      </c>
      <c r="Z352" s="5">
        <v>1</v>
      </c>
      <c r="AA352" s="5">
        <v>10</v>
      </c>
      <c r="AB352" s="5">
        <v>1</v>
      </c>
      <c r="AC352" s="5">
        <v>0</v>
      </c>
      <c r="AD352" s="5">
        <v>0</v>
      </c>
      <c r="AE352" s="5">
        <v>21000</v>
      </c>
      <c r="AF352" s="5">
        <v>11</v>
      </c>
      <c r="AG352" s="5">
        <v>1</v>
      </c>
      <c r="AH352" s="5" t="s">
        <v>699</v>
      </c>
      <c r="AI352" s="5" t="s">
        <v>235</v>
      </c>
      <c r="AJ352" s="5" t="s">
        <v>983</v>
      </c>
      <c r="AK352" s="45">
        <f t="shared" si="66"/>
        <v>15</v>
      </c>
      <c r="AL352" s="47">
        <f>_xlfn.XLOOKUP(I352,'#칼럼명세'!F:F,'#칼럼명세'!I:I)</f>
        <v>1101</v>
      </c>
      <c r="AM352" s="44" t="str">
        <f t="shared" si="67"/>
        <v>Item_Name_23600402</v>
      </c>
      <c r="AN352" s="5" t="s">
        <v>444</v>
      </c>
      <c r="AO352" s="44" t="str">
        <f t="shared" si="68"/>
        <v>Item_Desc_23600402</v>
      </c>
      <c r="AP352" s="5" t="s">
        <v>1753</v>
      </c>
      <c r="AQ352" s="44">
        <f>_xlfn.XLOOKUP(I352,표1[아이템 타입],표1[삭제여부])</f>
        <v>1</v>
      </c>
      <c r="AR352" s="63">
        <f>_xlfn.XLOOKUP(I352,'#칼럼명세'!F:F,'#칼럼명세'!H:H)</f>
        <v>0</v>
      </c>
      <c r="AS352" s="4">
        <v>1</v>
      </c>
      <c r="AT352" s="4" t="s">
        <v>699</v>
      </c>
      <c r="AU352" s="4" t="s">
        <v>699</v>
      </c>
      <c r="AV352" s="4"/>
      <c r="AW352" s="63" t="str">
        <f>_xlfn.XLOOKUP(I352,표1[아이템 타입],표1[타입 이름])</f>
        <v>스킬북</v>
      </c>
      <c r="AX352" s="63" t="str">
        <f t="shared" si="64"/>
        <v>가능</v>
      </c>
      <c r="AY352" s="63" t="str">
        <f t="shared" si="65"/>
        <v>가능</v>
      </c>
      <c r="AZ352" s="63" t="str">
        <f t="shared" si="62"/>
        <v>불가</v>
      </c>
      <c r="BA352" s="63" t="str">
        <f t="shared" si="63"/>
        <v>가능</v>
      </c>
    </row>
    <row r="353" spans="2:53" x14ac:dyDescent="0.3">
      <c r="B353" s="4">
        <v>23600403</v>
      </c>
      <c r="C353" s="4" t="str">
        <f t="shared" si="71"/>
        <v>403</v>
      </c>
      <c r="D353" s="44" t="str">
        <f t="shared" si="69"/>
        <v>Item_Name_23600403</v>
      </c>
      <c r="E353" s="5" t="s">
        <v>445</v>
      </c>
      <c r="F353" s="44" t="str">
        <f t="shared" si="70"/>
        <v>Item_Desc_23600403</v>
      </c>
      <c r="G353" s="5" t="s">
        <v>529</v>
      </c>
      <c r="H353" s="5">
        <v>3</v>
      </c>
      <c r="I353" s="5">
        <v>36</v>
      </c>
      <c r="J353" s="5">
        <v>0</v>
      </c>
      <c r="K353" s="5">
        <v>4</v>
      </c>
      <c r="L353" s="45">
        <f>_xlfn.XLOOKUP($I353, '#칼럼명세'!$F:$F, '#칼럼명세'!$J:$J)*IF(_xlfn.XLOOKUP($I353, '#칼럼명세'!$F:$F, '#칼럼명세'!$K:$K)="X", 1, _xlfn.XLOOKUP($K353, '#무게관련'!$N:$N, '#무게관련'!$O:$O))*100</f>
        <v>1</v>
      </c>
      <c r="M353" s="46" t="s">
        <v>336</v>
      </c>
      <c r="N353" s="46" t="s">
        <v>336</v>
      </c>
      <c r="O353" s="46" t="s">
        <v>336</v>
      </c>
      <c r="P353" s="46" t="s">
        <v>336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66">
        <v>100</v>
      </c>
      <c r="Y353" s="66">
        <v>1000</v>
      </c>
      <c r="Z353" s="5">
        <v>1</v>
      </c>
      <c r="AA353" s="5">
        <v>10</v>
      </c>
      <c r="AB353" s="5">
        <v>1</v>
      </c>
      <c r="AC353" s="5">
        <v>0</v>
      </c>
      <c r="AD353" s="5">
        <v>0</v>
      </c>
      <c r="AE353" s="5">
        <v>21000</v>
      </c>
      <c r="AF353" s="5">
        <v>11</v>
      </c>
      <c r="AG353" s="5">
        <v>1</v>
      </c>
      <c r="AH353" s="5" t="s">
        <v>700</v>
      </c>
      <c r="AI353" s="5" t="s">
        <v>235</v>
      </c>
      <c r="AJ353" s="5" t="s">
        <v>983</v>
      </c>
      <c r="AK353" s="45">
        <f t="shared" si="66"/>
        <v>15</v>
      </c>
      <c r="AL353" s="47">
        <f>_xlfn.XLOOKUP(I353,'#칼럼명세'!F:F,'#칼럼명세'!I:I)</f>
        <v>1101</v>
      </c>
      <c r="AM353" s="44" t="str">
        <f t="shared" si="67"/>
        <v>Item_Name_23600403</v>
      </c>
      <c r="AN353" s="5" t="s">
        <v>445</v>
      </c>
      <c r="AO353" s="44" t="str">
        <f t="shared" si="68"/>
        <v>Item_Desc_23600403</v>
      </c>
      <c r="AP353" s="5" t="s">
        <v>1755</v>
      </c>
      <c r="AQ353" s="44">
        <f>_xlfn.XLOOKUP(I353,표1[아이템 타입],표1[삭제여부])</f>
        <v>1</v>
      </c>
      <c r="AR353" s="63">
        <f>_xlfn.XLOOKUP(I353,'#칼럼명세'!F:F,'#칼럼명세'!H:H)</f>
        <v>0</v>
      </c>
      <c r="AS353" s="4">
        <v>1</v>
      </c>
      <c r="AT353" s="4" t="s">
        <v>700</v>
      </c>
      <c r="AU353" s="4" t="s">
        <v>700</v>
      </c>
      <c r="AV353" s="4"/>
      <c r="AW353" s="63" t="str">
        <f>_xlfn.XLOOKUP(I353,표1[아이템 타입],표1[타입 이름])</f>
        <v>스킬북</v>
      </c>
      <c r="AX353" s="63" t="str">
        <f t="shared" si="64"/>
        <v>가능</v>
      </c>
      <c r="AY353" s="63" t="str">
        <f t="shared" si="65"/>
        <v>가능</v>
      </c>
      <c r="AZ353" s="63" t="str">
        <f t="shared" si="62"/>
        <v>불가</v>
      </c>
      <c r="BA353" s="63" t="str">
        <f t="shared" si="63"/>
        <v>가능</v>
      </c>
    </row>
    <row r="354" spans="2:53" x14ac:dyDescent="0.3">
      <c r="B354" s="4">
        <v>23600404</v>
      </c>
      <c r="C354" s="4" t="str">
        <f t="shared" si="71"/>
        <v>404</v>
      </c>
      <c r="D354" s="44" t="str">
        <f t="shared" si="69"/>
        <v>Item_Name_23600404</v>
      </c>
      <c r="E354" s="5" t="s">
        <v>446</v>
      </c>
      <c r="F354" s="44" t="str">
        <f t="shared" si="70"/>
        <v>Item_Desc_23600404</v>
      </c>
      <c r="G354" s="5" t="s">
        <v>530</v>
      </c>
      <c r="H354" s="5">
        <v>3</v>
      </c>
      <c r="I354" s="5">
        <v>36</v>
      </c>
      <c r="J354" s="5">
        <v>0</v>
      </c>
      <c r="K354" s="5">
        <v>4</v>
      </c>
      <c r="L354" s="45">
        <f>_xlfn.XLOOKUP($I354, '#칼럼명세'!$F:$F, '#칼럼명세'!$J:$J)*IF(_xlfn.XLOOKUP($I354, '#칼럼명세'!$F:$F, '#칼럼명세'!$K:$K)="X", 1, _xlfn.XLOOKUP($K354, '#무게관련'!$N:$N, '#무게관련'!$O:$O))*100</f>
        <v>1</v>
      </c>
      <c r="M354" s="46" t="s">
        <v>336</v>
      </c>
      <c r="N354" s="46" t="s">
        <v>336</v>
      </c>
      <c r="O354" s="46" t="s">
        <v>336</v>
      </c>
      <c r="P354" s="46" t="s">
        <v>336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66">
        <v>100</v>
      </c>
      <c r="Y354" s="66">
        <v>1000</v>
      </c>
      <c r="Z354" s="5">
        <v>1</v>
      </c>
      <c r="AA354" s="5">
        <v>10</v>
      </c>
      <c r="AB354" s="5">
        <v>1</v>
      </c>
      <c r="AC354" s="5">
        <v>0</v>
      </c>
      <c r="AD354" s="5">
        <v>0</v>
      </c>
      <c r="AE354" s="5">
        <v>21000</v>
      </c>
      <c r="AF354" s="5">
        <v>11</v>
      </c>
      <c r="AG354" s="5">
        <v>1</v>
      </c>
      <c r="AH354" s="5" t="s">
        <v>701</v>
      </c>
      <c r="AI354" s="5" t="s">
        <v>235</v>
      </c>
      <c r="AJ354" s="5" t="s">
        <v>983</v>
      </c>
      <c r="AK354" s="45">
        <f t="shared" si="66"/>
        <v>15</v>
      </c>
      <c r="AL354" s="47">
        <f>_xlfn.XLOOKUP(I354,'#칼럼명세'!F:F,'#칼럼명세'!I:I)</f>
        <v>1101</v>
      </c>
      <c r="AM354" s="44" t="str">
        <f t="shared" si="67"/>
        <v>Item_Name_23600404</v>
      </c>
      <c r="AN354" s="5" t="s">
        <v>446</v>
      </c>
      <c r="AO354" s="44" t="str">
        <f t="shared" si="68"/>
        <v>Item_Desc_23600404</v>
      </c>
      <c r="AP354" s="5" t="s">
        <v>1757</v>
      </c>
      <c r="AQ354" s="44">
        <f>_xlfn.XLOOKUP(I354,표1[아이템 타입],표1[삭제여부])</f>
        <v>1</v>
      </c>
      <c r="AR354" s="63">
        <f>_xlfn.XLOOKUP(I354,'#칼럼명세'!F:F,'#칼럼명세'!H:H)</f>
        <v>0</v>
      </c>
      <c r="AS354" s="4">
        <v>1</v>
      </c>
      <c r="AT354" s="4" t="s">
        <v>701</v>
      </c>
      <c r="AU354" s="4" t="s">
        <v>701</v>
      </c>
      <c r="AV354" s="4"/>
      <c r="AW354" s="63" t="str">
        <f>_xlfn.XLOOKUP(I354,표1[아이템 타입],표1[타입 이름])</f>
        <v>스킬북</v>
      </c>
      <c r="AX354" s="63" t="str">
        <f t="shared" si="64"/>
        <v>가능</v>
      </c>
      <c r="AY354" s="63" t="str">
        <f t="shared" si="65"/>
        <v>가능</v>
      </c>
      <c r="AZ354" s="63" t="str">
        <f t="shared" si="62"/>
        <v>불가</v>
      </c>
      <c r="BA354" s="63" t="str">
        <f t="shared" si="63"/>
        <v>가능</v>
      </c>
    </row>
    <row r="355" spans="2:53" x14ac:dyDescent="0.3">
      <c r="B355" s="4">
        <v>23600405</v>
      </c>
      <c r="C355" s="4" t="str">
        <f t="shared" si="71"/>
        <v>405</v>
      </c>
      <c r="D355" s="44" t="str">
        <f t="shared" si="69"/>
        <v>Item_Name_23600405</v>
      </c>
      <c r="E355" s="5" t="s">
        <v>447</v>
      </c>
      <c r="F355" s="44" t="str">
        <f t="shared" si="70"/>
        <v>Item_Desc_23600405</v>
      </c>
      <c r="G355" s="5" t="s">
        <v>531</v>
      </c>
      <c r="H355" s="5">
        <v>3</v>
      </c>
      <c r="I355" s="5">
        <v>36</v>
      </c>
      <c r="J355" s="5">
        <v>0</v>
      </c>
      <c r="K355" s="5">
        <v>4</v>
      </c>
      <c r="L355" s="45">
        <f>_xlfn.XLOOKUP($I355, '#칼럼명세'!$F:$F, '#칼럼명세'!$J:$J)*IF(_xlfn.XLOOKUP($I355, '#칼럼명세'!$F:$F, '#칼럼명세'!$K:$K)="X", 1, _xlfn.XLOOKUP($K355, '#무게관련'!$N:$N, '#무게관련'!$O:$O))*100</f>
        <v>1</v>
      </c>
      <c r="M355" s="46" t="s">
        <v>336</v>
      </c>
      <c r="N355" s="46" t="s">
        <v>336</v>
      </c>
      <c r="O355" s="46" t="s">
        <v>336</v>
      </c>
      <c r="P355" s="46" t="s">
        <v>336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66">
        <v>100</v>
      </c>
      <c r="Y355" s="66">
        <v>1000</v>
      </c>
      <c r="Z355" s="5">
        <v>1</v>
      </c>
      <c r="AA355" s="5">
        <v>10</v>
      </c>
      <c r="AB355" s="5">
        <v>1</v>
      </c>
      <c r="AC355" s="5">
        <v>0</v>
      </c>
      <c r="AD355" s="5">
        <v>0</v>
      </c>
      <c r="AE355" s="5">
        <v>21000</v>
      </c>
      <c r="AF355" s="5">
        <v>11</v>
      </c>
      <c r="AG355" s="5">
        <v>1</v>
      </c>
      <c r="AH355" s="5" t="s">
        <v>702</v>
      </c>
      <c r="AI355" s="5" t="s">
        <v>235</v>
      </c>
      <c r="AJ355" s="5" t="s">
        <v>983</v>
      </c>
      <c r="AK355" s="45">
        <f t="shared" si="66"/>
        <v>15</v>
      </c>
      <c r="AL355" s="47">
        <f>_xlfn.XLOOKUP(I355,'#칼럼명세'!F:F,'#칼럼명세'!I:I)</f>
        <v>1101</v>
      </c>
      <c r="AM355" s="44" t="str">
        <f t="shared" si="67"/>
        <v>Item_Name_23600405</v>
      </c>
      <c r="AN355" s="5" t="s">
        <v>447</v>
      </c>
      <c r="AO355" s="44" t="str">
        <f t="shared" si="68"/>
        <v>Item_Desc_23600405</v>
      </c>
      <c r="AP355" s="5" t="s">
        <v>1759</v>
      </c>
      <c r="AQ355" s="44">
        <f>_xlfn.XLOOKUP(I355,표1[아이템 타입],표1[삭제여부])</f>
        <v>1</v>
      </c>
      <c r="AR355" s="63">
        <f>_xlfn.XLOOKUP(I355,'#칼럼명세'!F:F,'#칼럼명세'!H:H)</f>
        <v>0</v>
      </c>
      <c r="AS355" s="4">
        <v>1</v>
      </c>
      <c r="AT355" s="4" t="s">
        <v>702</v>
      </c>
      <c r="AU355" s="4" t="s">
        <v>702</v>
      </c>
      <c r="AV355" s="4"/>
      <c r="AW355" s="63" t="str">
        <f>_xlfn.XLOOKUP(I355,표1[아이템 타입],표1[타입 이름])</f>
        <v>스킬북</v>
      </c>
      <c r="AX355" s="63" t="str">
        <f t="shared" si="64"/>
        <v>가능</v>
      </c>
      <c r="AY355" s="63" t="str">
        <f t="shared" si="65"/>
        <v>가능</v>
      </c>
      <c r="AZ355" s="63" t="str">
        <f t="shared" si="62"/>
        <v>불가</v>
      </c>
      <c r="BA355" s="63" t="str">
        <f t="shared" si="63"/>
        <v>가능</v>
      </c>
    </row>
    <row r="356" spans="2:53" x14ac:dyDescent="0.3">
      <c r="B356" s="4">
        <v>23600406</v>
      </c>
      <c r="C356" s="4" t="str">
        <f t="shared" si="71"/>
        <v>406</v>
      </c>
      <c r="D356" s="44" t="str">
        <f t="shared" si="69"/>
        <v>Item_Name_23600406</v>
      </c>
      <c r="E356" s="5" t="s">
        <v>448</v>
      </c>
      <c r="F356" s="44" t="str">
        <f t="shared" si="70"/>
        <v>Item_Desc_23600406</v>
      </c>
      <c r="G356" s="5" t="s">
        <v>532</v>
      </c>
      <c r="H356" s="5">
        <v>3</v>
      </c>
      <c r="I356" s="5">
        <v>36</v>
      </c>
      <c r="J356" s="5">
        <v>0</v>
      </c>
      <c r="K356" s="5">
        <v>4</v>
      </c>
      <c r="L356" s="45">
        <f>_xlfn.XLOOKUP($I356, '#칼럼명세'!$F:$F, '#칼럼명세'!$J:$J)*IF(_xlfn.XLOOKUP($I356, '#칼럼명세'!$F:$F, '#칼럼명세'!$K:$K)="X", 1, _xlfn.XLOOKUP($K356, '#무게관련'!$N:$N, '#무게관련'!$O:$O))*100</f>
        <v>1</v>
      </c>
      <c r="M356" s="46" t="s">
        <v>336</v>
      </c>
      <c r="N356" s="46" t="s">
        <v>336</v>
      </c>
      <c r="O356" s="46" t="s">
        <v>336</v>
      </c>
      <c r="P356" s="46" t="s">
        <v>336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66">
        <v>100</v>
      </c>
      <c r="Y356" s="66">
        <v>1000</v>
      </c>
      <c r="Z356" s="5">
        <v>1</v>
      </c>
      <c r="AA356" s="5">
        <v>10</v>
      </c>
      <c r="AB356" s="5">
        <v>1</v>
      </c>
      <c r="AC356" s="5">
        <v>0</v>
      </c>
      <c r="AD356" s="5">
        <v>0</v>
      </c>
      <c r="AE356" s="5">
        <v>21000</v>
      </c>
      <c r="AF356" s="5">
        <v>11</v>
      </c>
      <c r="AG356" s="5">
        <v>1</v>
      </c>
      <c r="AH356" s="5" t="s">
        <v>703</v>
      </c>
      <c r="AI356" s="5" t="s">
        <v>235</v>
      </c>
      <c r="AJ356" s="5" t="s">
        <v>983</v>
      </c>
      <c r="AK356" s="45">
        <f t="shared" si="66"/>
        <v>15</v>
      </c>
      <c r="AL356" s="47">
        <f>_xlfn.XLOOKUP(I356,'#칼럼명세'!F:F,'#칼럼명세'!I:I)</f>
        <v>1101</v>
      </c>
      <c r="AM356" s="44" t="str">
        <f t="shared" si="67"/>
        <v>Item_Name_23600406</v>
      </c>
      <c r="AN356" s="5" t="s">
        <v>448</v>
      </c>
      <c r="AO356" s="44" t="str">
        <f t="shared" si="68"/>
        <v>Item_Desc_23600406</v>
      </c>
      <c r="AP356" s="5" t="s">
        <v>1761</v>
      </c>
      <c r="AQ356" s="44">
        <f>_xlfn.XLOOKUP(I356,표1[아이템 타입],표1[삭제여부])</f>
        <v>1</v>
      </c>
      <c r="AR356" s="63">
        <f>_xlfn.XLOOKUP(I356,'#칼럼명세'!F:F,'#칼럼명세'!H:H)</f>
        <v>0</v>
      </c>
      <c r="AS356" s="4">
        <v>1</v>
      </c>
      <c r="AT356" s="4" t="s">
        <v>703</v>
      </c>
      <c r="AU356" s="4" t="s">
        <v>703</v>
      </c>
      <c r="AV356" s="4"/>
      <c r="AW356" s="63" t="str">
        <f>_xlfn.XLOOKUP(I356,표1[아이템 타입],표1[타입 이름])</f>
        <v>스킬북</v>
      </c>
      <c r="AX356" s="63" t="str">
        <f t="shared" si="64"/>
        <v>가능</v>
      </c>
      <c r="AY356" s="63" t="str">
        <f t="shared" si="65"/>
        <v>가능</v>
      </c>
      <c r="AZ356" s="63" t="str">
        <f t="shared" si="62"/>
        <v>불가</v>
      </c>
      <c r="BA356" s="63" t="str">
        <f t="shared" si="63"/>
        <v>가능</v>
      </c>
    </row>
    <row r="357" spans="2:53" x14ac:dyDescent="0.3">
      <c r="B357" s="4">
        <v>23600407</v>
      </c>
      <c r="C357" s="4" t="str">
        <f t="shared" si="71"/>
        <v>407</v>
      </c>
      <c r="D357" s="44" t="str">
        <f t="shared" si="69"/>
        <v>Item_Name_23600407</v>
      </c>
      <c r="E357" s="5" t="s">
        <v>449</v>
      </c>
      <c r="F357" s="44" t="str">
        <f t="shared" si="70"/>
        <v>Item_Desc_23600407</v>
      </c>
      <c r="G357" s="5" t="s">
        <v>533</v>
      </c>
      <c r="H357" s="5">
        <v>3</v>
      </c>
      <c r="I357" s="5">
        <v>36</v>
      </c>
      <c r="J357" s="5">
        <v>0</v>
      </c>
      <c r="K357" s="5">
        <v>4</v>
      </c>
      <c r="L357" s="45">
        <f>_xlfn.XLOOKUP($I357, '#칼럼명세'!$F:$F, '#칼럼명세'!$J:$J)*IF(_xlfn.XLOOKUP($I357, '#칼럼명세'!$F:$F, '#칼럼명세'!$K:$K)="X", 1, _xlfn.XLOOKUP($K357, '#무게관련'!$N:$N, '#무게관련'!$O:$O))*100</f>
        <v>1</v>
      </c>
      <c r="M357" s="46" t="s">
        <v>336</v>
      </c>
      <c r="N357" s="46" t="s">
        <v>336</v>
      </c>
      <c r="O357" s="46" t="s">
        <v>336</v>
      </c>
      <c r="P357" s="46" t="s">
        <v>336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66">
        <v>100</v>
      </c>
      <c r="Y357" s="66">
        <v>1000</v>
      </c>
      <c r="Z357" s="5">
        <v>1</v>
      </c>
      <c r="AA357" s="5">
        <v>10</v>
      </c>
      <c r="AB357" s="5">
        <v>1</v>
      </c>
      <c r="AC357" s="5">
        <v>0</v>
      </c>
      <c r="AD357" s="5">
        <v>0</v>
      </c>
      <c r="AE357" s="5">
        <v>21000</v>
      </c>
      <c r="AF357" s="5">
        <v>11</v>
      </c>
      <c r="AG357" s="5">
        <v>1</v>
      </c>
      <c r="AH357" s="5" t="s">
        <v>704</v>
      </c>
      <c r="AI357" s="5" t="s">
        <v>235</v>
      </c>
      <c r="AJ357" s="5" t="s">
        <v>983</v>
      </c>
      <c r="AK357" s="45">
        <f t="shared" si="66"/>
        <v>15</v>
      </c>
      <c r="AL357" s="47">
        <f>_xlfn.XLOOKUP(I357,'#칼럼명세'!F:F,'#칼럼명세'!I:I)</f>
        <v>1101</v>
      </c>
      <c r="AM357" s="44" t="str">
        <f t="shared" si="67"/>
        <v>Item_Name_23600407</v>
      </c>
      <c r="AN357" s="5" t="s">
        <v>449</v>
      </c>
      <c r="AO357" s="44" t="str">
        <f t="shared" si="68"/>
        <v>Item_Desc_23600407</v>
      </c>
      <c r="AP357" s="5" t="s">
        <v>1763</v>
      </c>
      <c r="AQ357" s="44">
        <f>_xlfn.XLOOKUP(I357,표1[아이템 타입],표1[삭제여부])</f>
        <v>1</v>
      </c>
      <c r="AR357" s="63">
        <f>_xlfn.XLOOKUP(I357,'#칼럼명세'!F:F,'#칼럼명세'!H:H)</f>
        <v>0</v>
      </c>
      <c r="AS357" s="4">
        <v>1</v>
      </c>
      <c r="AT357" s="4" t="s">
        <v>704</v>
      </c>
      <c r="AU357" s="4" t="s">
        <v>704</v>
      </c>
      <c r="AV357" s="4"/>
      <c r="AW357" s="63" t="str">
        <f>_xlfn.XLOOKUP(I357,표1[아이템 타입],표1[타입 이름])</f>
        <v>스킬북</v>
      </c>
      <c r="AX357" s="63" t="str">
        <f t="shared" si="64"/>
        <v>가능</v>
      </c>
      <c r="AY357" s="63" t="str">
        <f t="shared" si="65"/>
        <v>가능</v>
      </c>
      <c r="AZ357" s="63" t="str">
        <f t="shared" si="62"/>
        <v>불가</v>
      </c>
      <c r="BA357" s="63" t="str">
        <f t="shared" si="63"/>
        <v>가능</v>
      </c>
    </row>
    <row r="358" spans="2:53" x14ac:dyDescent="0.3">
      <c r="B358" s="4">
        <v>23600408</v>
      </c>
      <c r="C358" s="4" t="str">
        <f t="shared" si="71"/>
        <v>408</v>
      </c>
      <c r="D358" s="44" t="str">
        <f t="shared" si="69"/>
        <v>Item_Name_23600408</v>
      </c>
      <c r="E358" s="5" t="s">
        <v>450</v>
      </c>
      <c r="F358" s="44" t="str">
        <f t="shared" si="70"/>
        <v>Item_Desc_23600408</v>
      </c>
      <c r="G358" s="5" t="s">
        <v>534</v>
      </c>
      <c r="H358" s="5">
        <v>3</v>
      </c>
      <c r="I358" s="5">
        <v>36</v>
      </c>
      <c r="J358" s="5">
        <v>0</v>
      </c>
      <c r="K358" s="5">
        <v>4</v>
      </c>
      <c r="L358" s="45">
        <f>_xlfn.XLOOKUP($I358, '#칼럼명세'!$F:$F, '#칼럼명세'!$J:$J)*IF(_xlfn.XLOOKUP($I358, '#칼럼명세'!$F:$F, '#칼럼명세'!$K:$K)="X", 1, _xlfn.XLOOKUP($K358, '#무게관련'!$N:$N, '#무게관련'!$O:$O))*100</f>
        <v>1</v>
      </c>
      <c r="M358" s="46" t="s">
        <v>336</v>
      </c>
      <c r="N358" s="46" t="s">
        <v>336</v>
      </c>
      <c r="O358" s="46" t="s">
        <v>336</v>
      </c>
      <c r="P358" s="46" t="s">
        <v>336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66">
        <v>100</v>
      </c>
      <c r="Y358" s="66">
        <v>1000</v>
      </c>
      <c r="Z358" s="5">
        <v>1</v>
      </c>
      <c r="AA358" s="5">
        <v>10</v>
      </c>
      <c r="AB358" s="5">
        <v>1</v>
      </c>
      <c r="AC358" s="5">
        <v>0</v>
      </c>
      <c r="AD358" s="5">
        <v>0</v>
      </c>
      <c r="AE358" s="5">
        <v>21000</v>
      </c>
      <c r="AF358" s="5">
        <v>11</v>
      </c>
      <c r="AG358" s="5">
        <v>1</v>
      </c>
      <c r="AH358" s="5" t="s">
        <v>705</v>
      </c>
      <c r="AI358" s="5" t="s">
        <v>235</v>
      </c>
      <c r="AJ358" s="5" t="s">
        <v>983</v>
      </c>
      <c r="AK358" s="45">
        <f t="shared" si="66"/>
        <v>15</v>
      </c>
      <c r="AL358" s="47">
        <f>_xlfn.XLOOKUP(I358,'#칼럼명세'!F:F,'#칼럼명세'!I:I)</f>
        <v>1101</v>
      </c>
      <c r="AM358" s="44" t="str">
        <f t="shared" si="67"/>
        <v>Item_Name_23600408</v>
      </c>
      <c r="AN358" s="5" t="s">
        <v>450</v>
      </c>
      <c r="AO358" s="44" t="str">
        <f t="shared" si="68"/>
        <v>Item_Desc_23600408</v>
      </c>
      <c r="AP358" s="5" t="s">
        <v>1765</v>
      </c>
      <c r="AQ358" s="44">
        <f>_xlfn.XLOOKUP(I358,표1[아이템 타입],표1[삭제여부])</f>
        <v>1</v>
      </c>
      <c r="AR358" s="63">
        <f>_xlfn.XLOOKUP(I358,'#칼럼명세'!F:F,'#칼럼명세'!H:H)</f>
        <v>0</v>
      </c>
      <c r="AS358" s="4">
        <v>1</v>
      </c>
      <c r="AT358" s="4" t="s">
        <v>705</v>
      </c>
      <c r="AU358" s="4" t="s">
        <v>705</v>
      </c>
      <c r="AV358" s="4"/>
      <c r="AW358" s="63" t="str">
        <f>_xlfn.XLOOKUP(I358,표1[아이템 타입],표1[타입 이름])</f>
        <v>스킬북</v>
      </c>
      <c r="AX358" s="63" t="str">
        <f t="shared" si="64"/>
        <v>가능</v>
      </c>
      <c r="AY358" s="63" t="str">
        <f t="shared" si="65"/>
        <v>가능</v>
      </c>
      <c r="AZ358" s="63" t="str">
        <f t="shared" si="62"/>
        <v>불가</v>
      </c>
      <c r="BA358" s="63" t="str">
        <f t="shared" si="63"/>
        <v>가능</v>
      </c>
    </row>
    <row r="359" spans="2:53" x14ac:dyDescent="0.3">
      <c r="B359" s="4">
        <v>23600409</v>
      </c>
      <c r="C359" s="4" t="str">
        <f t="shared" si="71"/>
        <v>409</v>
      </c>
      <c r="D359" s="44" t="str">
        <f t="shared" si="69"/>
        <v>Item_Name_23600409</v>
      </c>
      <c r="E359" s="5" t="s">
        <v>451</v>
      </c>
      <c r="F359" s="44" t="str">
        <f t="shared" si="70"/>
        <v>Item_Desc_23600409</v>
      </c>
      <c r="G359" s="5" t="s">
        <v>535</v>
      </c>
      <c r="H359" s="5">
        <v>3</v>
      </c>
      <c r="I359" s="5">
        <v>36</v>
      </c>
      <c r="J359" s="5">
        <v>0</v>
      </c>
      <c r="K359" s="5">
        <v>4</v>
      </c>
      <c r="L359" s="45">
        <f>_xlfn.XLOOKUP($I359, '#칼럼명세'!$F:$F, '#칼럼명세'!$J:$J)*IF(_xlfn.XLOOKUP($I359, '#칼럼명세'!$F:$F, '#칼럼명세'!$K:$K)="X", 1, _xlfn.XLOOKUP($K359, '#무게관련'!$N:$N, '#무게관련'!$O:$O))*100</f>
        <v>1</v>
      </c>
      <c r="M359" s="46" t="s">
        <v>336</v>
      </c>
      <c r="N359" s="46" t="s">
        <v>336</v>
      </c>
      <c r="O359" s="46" t="s">
        <v>336</v>
      </c>
      <c r="P359" s="46" t="s">
        <v>336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66">
        <v>100</v>
      </c>
      <c r="Y359" s="66">
        <v>1000</v>
      </c>
      <c r="Z359" s="5">
        <v>1</v>
      </c>
      <c r="AA359" s="5">
        <v>10</v>
      </c>
      <c r="AB359" s="5">
        <v>1</v>
      </c>
      <c r="AC359" s="5">
        <v>0</v>
      </c>
      <c r="AD359" s="5">
        <v>0</v>
      </c>
      <c r="AE359" s="5">
        <v>21000</v>
      </c>
      <c r="AF359" s="5">
        <v>11</v>
      </c>
      <c r="AG359" s="5">
        <v>1</v>
      </c>
      <c r="AH359" s="5" t="s">
        <v>706</v>
      </c>
      <c r="AI359" s="5" t="s">
        <v>235</v>
      </c>
      <c r="AJ359" s="5" t="s">
        <v>983</v>
      </c>
      <c r="AK359" s="45">
        <f t="shared" si="66"/>
        <v>15</v>
      </c>
      <c r="AL359" s="47">
        <f>_xlfn.XLOOKUP(I359,'#칼럼명세'!F:F,'#칼럼명세'!I:I)</f>
        <v>1101</v>
      </c>
      <c r="AM359" s="44" t="str">
        <f t="shared" si="67"/>
        <v>Item_Name_23600409</v>
      </c>
      <c r="AN359" s="5" t="s">
        <v>451</v>
      </c>
      <c r="AO359" s="44" t="str">
        <f t="shared" si="68"/>
        <v>Item_Desc_23600409</v>
      </c>
      <c r="AP359" s="5" t="s">
        <v>1767</v>
      </c>
      <c r="AQ359" s="44">
        <f>_xlfn.XLOOKUP(I359,표1[아이템 타입],표1[삭제여부])</f>
        <v>1</v>
      </c>
      <c r="AR359" s="63">
        <f>_xlfn.XLOOKUP(I359,'#칼럼명세'!F:F,'#칼럼명세'!H:H)</f>
        <v>0</v>
      </c>
      <c r="AS359" s="4">
        <v>1</v>
      </c>
      <c r="AT359" s="4" t="s">
        <v>706</v>
      </c>
      <c r="AU359" s="4" t="s">
        <v>706</v>
      </c>
      <c r="AV359" s="4"/>
      <c r="AW359" s="63" t="str">
        <f>_xlfn.XLOOKUP(I359,표1[아이템 타입],표1[타입 이름])</f>
        <v>스킬북</v>
      </c>
      <c r="AX359" s="63" t="str">
        <f t="shared" si="64"/>
        <v>가능</v>
      </c>
      <c r="AY359" s="63" t="str">
        <f t="shared" si="65"/>
        <v>가능</v>
      </c>
      <c r="AZ359" s="63" t="str">
        <f t="shared" si="62"/>
        <v>불가</v>
      </c>
      <c r="BA359" s="63" t="str">
        <f t="shared" si="63"/>
        <v>가능</v>
      </c>
    </row>
    <row r="360" spans="2:53" x14ac:dyDescent="0.3">
      <c r="B360" s="4">
        <v>23600410</v>
      </c>
      <c r="C360" s="4" t="str">
        <f t="shared" si="71"/>
        <v>410</v>
      </c>
      <c r="D360" s="44" t="str">
        <f t="shared" si="69"/>
        <v>Item_Name_23600410</v>
      </c>
      <c r="E360" s="5" t="s">
        <v>452</v>
      </c>
      <c r="F360" s="44" t="str">
        <f t="shared" si="70"/>
        <v>Item_Desc_23600410</v>
      </c>
      <c r="G360" s="5" t="s">
        <v>536</v>
      </c>
      <c r="H360" s="5">
        <v>3</v>
      </c>
      <c r="I360" s="5">
        <v>36</v>
      </c>
      <c r="J360" s="5">
        <v>0</v>
      </c>
      <c r="K360" s="5">
        <v>4</v>
      </c>
      <c r="L360" s="45">
        <f>_xlfn.XLOOKUP($I360, '#칼럼명세'!$F:$F, '#칼럼명세'!$J:$J)*IF(_xlfn.XLOOKUP($I360, '#칼럼명세'!$F:$F, '#칼럼명세'!$K:$K)="X", 1, _xlfn.XLOOKUP($K360, '#무게관련'!$N:$N, '#무게관련'!$O:$O))*100</f>
        <v>1</v>
      </c>
      <c r="M360" s="46" t="s">
        <v>336</v>
      </c>
      <c r="N360" s="46" t="s">
        <v>336</v>
      </c>
      <c r="O360" s="46" t="s">
        <v>336</v>
      </c>
      <c r="P360" s="46" t="s">
        <v>336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66">
        <v>100</v>
      </c>
      <c r="Y360" s="66">
        <v>1000</v>
      </c>
      <c r="Z360" s="5">
        <v>1</v>
      </c>
      <c r="AA360" s="5">
        <v>10</v>
      </c>
      <c r="AB360" s="5">
        <v>1</v>
      </c>
      <c r="AC360" s="5">
        <v>0</v>
      </c>
      <c r="AD360" s="5">
        <v>0</v>
      </c>
      <c r="AE360" s="5">
        <v>21000</v>
      </c>
      <c r="AF360" s="5">
        <v>11</v>
      </c>
      <c r="AG360" s="5">
        <v>1</v>
      </c>
      <c r="AH360" s="5" t="s">
        <v>707</v>
      </c>
      <c r="AI360" s="5" t="s">
        <v>235</v>
      </c>
      <c r="AJ360" s="5" t="s">
        <v>983</v>
      </c>
      <c r="AK360" s="45">
        <f t="shared" si="66"/>
        <v>15</v>
      </c>
      <c r="AL360" s="47">
        <f>_xlfn.XLOOKUP(I360,'#칼럼명세'!F:F,'#칼럼명세'!I:I)</f>
        <v>1101</v>
      </c>
      <c r="AM360" s="44" t="str">
        <f t="shared" si="67"/>
        <v>Item_Name_23600410</v>
      </c>
      <c r="AN360" s="5" t="s">
        <v>452</v>
      </c>
      <c r="AO360" s="44" t="str">
        <f t="shared" si="68"/>
        <v>Item_Desc_23600410</v>
      </c>
      <c r="AP360" s="5" t="s">
        <v>1769</v>
      </c>
      <c r="AQ360" s="44">
        <f>_xlfn.XLOOKUP(I360,표1[아이템 타입],표1[삭제여부])</f>
        <v>1</v>
      </c>
      <c r="AR360" s="63">
        <f>_xlfn.XLOOKUP(I360,'#칼럼명세'!F:F,'#칼럼명세'!H:H)</f>
        <v>0</v>
      </c>
      <c r="AS360" s="4">
        <v>1</v>
      </c>
      <c r="AT360" s="4" t="s">
        <v>707</v>
      </c>
      <c r="AU360" s="4" t="s">
        <v>707</v>
      </c>
      <c r="AV360" s="4"/>
      <c r="AW360" s="63" t="str">
        <f>_xlfn.XLOOKUP(I360,표1[아이템 타입],표1[타입 이름])</f>
        <v>스킬북</v>
      </c>
      <c r="AX360" s="63" t="str">
        <f t="shared" si="64"/>
        <v>가능</v>
      </c>
      <c r="AY360" s="63" t="str">
        <f t="shared" si="65"/>
        <v>가능</v>
      </c>
      <c r="AZ360" s="63" t="str">
        <f t="shared" si="62"/>
        <v>불가</v>
      </c>
      <c r="BA360" s="63" t="str">
        <f t="shared" si="63"/>
        <v>가능</v>
      </c>
    </row>
    <row r="361" spans="2:53" x14ac:dyDescent="0.3">
      <c r="B361" s="4">
        <v>23600411</v>
      </c>
      <c r="C361" s="4" t="str">
        <f t="shared" si="71"/>
        <v>411</v>
      </c>
      <c r="D361" s="44" t="str">
        <f t="shared" si="69"/>
        <v>Item_Name_23600411</v>
      </c>
      <c r="E361" s="5" t="s">
        <v>453</v>
      </c>
      <c r="F361" s="44" t="str">
        <f t="shared" si="70"/>
        <v>Item_Desc_23600411</v>
      </c>
      <c r="G361" s="5" t="s">
        <v>537</v>
      </c>
      <c r="H361" s="5">
        <v>3</v>
      </c>
      <c r="I361" s="5">
        <v>36</v>
      </c>
      <c r="J361" s="5">
        <v>0</v>
      </c>
      <c r="K361" s="5">
        <v>4</v>
      </c>
      <c r="L361" s="45">
        <f>_xlfn.XLOOKUP($I361, '#칼럼명세'!$F:$F, '#칼럼명세'!$J:$J)*IF(_xlfn.XLOOKUP($I361, '#칼럼명세'!$F:$F, '#칼럼명세'!$K:$K)="X", 1, _xlfn.XLOOKUP($K361, '#무게관련'!$N:$N, '#무게관련'!$O:$O))*100</f>
        <v>1</v>
      </c>
      <c r="M361" s="46" t="s">
        <v>336</v>
      </c>
      <c r="N361" s="46" t="s">
        <v>336</v>
      </c>
      <c r="O361" s="46" t="s">
        <v>336</v>
      </c>
      <c r="P361" s="46" t="s">
        <v>336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66">
        <v>100</v>
      </c>
      <c r="Y361" s="66">
        <v>1000</v>
      </c>
      <c r="Z361" s="5">
        <v>1</v>
      </c>
      <c r="AA361" s="5">
        <v>10</v>
      </c>
      <c r="AB361" s="5">
        <v>1</v>
      </c>
      <c r="AC361" s="5">
        <v>0</v>
      </c>
      <c r="AD361" s="5">
        <v>0</v>
      </c>
      <c r="AE361" s="5">
        <v>21000</v>
      </c>
      <c r="AF361" s="5">
        <v>11</v>
      </c>
      <c r="AG361" s="5">
        <v>1</v>
      </c>
      <c r="AH361" s="5" t="s">
        <v>708</v>
      </c>
      <c r="AI361" s="5" t="s">
        <v>235</v>
      </c>
      <c r="AJ361" s="5" t="s">
        <v>983</v>
      </c>
      <c r="AK361" s="45">
        <f t="shared" si="66"/>
        <v>15</v>
      </c>
      <c r="AL361" s="47">
        <f>_xlfn.XLOOKUP(I361,'#칼럼명세'!F:F,'#칼럼명세'!I:I)</f>
        <v>1101</v>
      </c>
      <c r="AM361" s="44" t="str">
        <f t="shared" si="67"/>
        <v>Item_Name_23600411</v>
      </c>
      <c r="AN361" s="5" t="s">
        <v>453</v>
      </c>
      <c r="AO361" s="44" t="str">
        <f t="shared" si="68"/>
        <v>Item_Desc_23600411</v>
      </c>
      <c r="AP361" s="5" t="s">
        <v>1771</v>
      </c>
      <c r="AQ361" s="44">
        <f>_xlfn.XLOOKUP(I361,표1[아이템 타입],표1[삭제여부])</f>
        <v>1</v>
      </c>
      <c r="AR361" s="63">
        <f>_xlfn.XLOOKUP(I361,'#칼럼명세'!F:F,'#칼럼명세'!H:H)</f>
        <v>0</v>
      </c>
      <c r="AS361" s="4">
        <v>1</v>
      </c>
      <c r="AT361" s="4" t="s">
        <v>708</v>
      </c>
      <c r="AU361" s="4" t="s">
        <v>708</v>
      </c>
      <c r="AV361" s="4"/>
      <c r="AW361" s="63" t="str">
        <f>_xlfn.XLOOKUP(I361,표1[아이템 타입],표1[타입 이름])</f>
        <v>스킬북</v>
      </c>
      <c r="AX361" s="63" t="str">
        <f t="shared" si="64"/>
        <v>가능</v>
      </c>
      <c r="AY361" s="63" t="str">
        <f t="shared" si="65"/>
        <v>가능</v>
      </c>
      <c r="AZ361" s="63" t="str">
        <f t="shared" si="62"/>
        <v>불가</v>
      </c>
      <c r="BA361" s="63" t="str">
        <f t="shared" si="63"/>
        <v>가능</v>
      </c>
    </row>
    <row r="362" spans="2:53" x14ac:dyDescent="0.3">
      <c r="B362" s="4">
        <v>23600412</v>
      </c>
      <c r="C362" s="4" t="str">
        <f t="shared" si="71"/>
        <v>412</v>
      </c>
      <c r="D362" s="44" t="str">
        <f t="shared" si="69"/>
        <v>Item_Name_23600412</v>
      </c>
      <c r="E362" s="5" t="s">
        <v>454</v>
      </c>
      <c r="F362" s="44" t="str">
        <f t="shared" si="70"/>
        <v>Item_Desc_23600412</v>
      </c>
      <c r="G362" s="5" t="s">
        <v>538</v>
      </c>
      <c r="H362" s="5">
        <v>3</v>
      </c>
      <c r="I362" s="5">
        <v>36</v>
      </c>
      <c r="J362" s="5">
        <v>0</v>
      </c>
      <c r="K362" s="5">
        <v>4</v>
      </c>
      <c r="L362" s="45">
        <f>_xlfn.XLOOKUP($I362, '#칼럼명세'!$F:$F, '#칼럼명세'!$J:$J)*IF(_xlfn.XLOOKUP($I362, '#칼럼명세'!$F:$F, '#칼럼명세'!$K:$K)="X", 1, _xlfn.XLOOKUP($K362, '#무게관련'!$N:$N, '#무게관련'!$O:$O))*100</f>
        <v>1</v>
      </c>
      <c r="M362" s="46" t="s">
        <v>336</v>
      </c>
      <c r="N362" s="46" t="s">
        <v>336</v>
      </c>
      <c r="O362" s="46" t="s">
        <v>336</v>
      </c>
      <c r="P362" s="46" t="s">
        <v>336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66">
        <v>100</v>
      </c>
      <c r="Y362" s="66">
        <v>1000</v>
      </c>
      <c r="Z362" s="5">
        <v>1</v>
      </c>
      <c r="AA362" s="5">
        <v>10</v>
      </c>
      <c r="AB362" s="5">
        <v>1</v>
      </c>
      <c r="AC362" s="5">
        <v>0</v>
      </c>
      <c r="AD362" s="5">
        <v>0</v>
      </c>
      <c r="AE362" s="5">
        <v>21000</v>
      </c>
      <c r="AF362" s="5">
        <v>11</v>
      </c>
      <c r="AG362" s="5">
        <v>1</v>
      </c>
      <c r="AH362" s="5" t="s">
        <v>709</v>
      </c>
      <c r="AI362" s="5" t="s">
        <v>235</v>
      </c>
      <c r="AJ362" s="5" t="s">
        <v>983</v>
      </c>
      <c r="AK362" s="45">
        <f t="shared" si="66"/>
        <v>15</v>
      </c>
      <c r="AL362" s="47">
        <f>_xlfn.XLOOKUP(I362,'#칼럼명세'!F:F,'#칼럼명세'!I:I)</f>
        <v>1101</v>
      </c>
      <c r="AM362" s="44" t="str">
        <f t="shared" si="67"/>
        <v>Item_Name_23600412</v>
      </c>
      <c r="AN362" s="5" t="s">
        <v>454</v>
      </c>
      <c r="AO362" s="44" t="str">
        <f t="shared" si="68"/>
        <v>Item_Desc_23600412</v>
      </c>
      <c r="AP362" s="5" t="s">
        <v>1773</v>
      </c>
      <c r="AQ362" s="44">
        <f>_xlfn.XLOOKUP(I362,표1[아이템 타입],표1[삭제여부])</f>
        <v>1</v>
      </c>
      <c r="AR362" s="63">
        <f>_xlfn.XLOOKUP(I362,'#칼럼명세'!F:F,'#칼럼명세'!H:H)</f>
        <v>0</v>
      </c>
      <c r="AS362" s="4">
        <v>1</v>
      </c>
      <c r="AT362" s="4" t="s">
        <v>709</v>
      </c>
      <c r="AU362" s="4" t="s">
        <v>709</v>
      </c>
      <c r="AV362" s="4"/>
      <c r="AW362" s="63" t="str">
        <f>_xlfn.XLOOKUP(I362,표1[아이템 타입],표1[타입 이름])</f>
        <v>스킬북</v>
      </c>
      <c r="AX362" s="63" t="str">
        <f t="shared" si="64"/>
        <v>가능</v>
      </c>
      <c r="AY362" s="63" t="str">
        <f t="shared" si="65"/>
        <v>가능</v>
      </c>
      <c r="AZ362" s="63" t="str">
        <f t="shared" si="62"/>
        <v>불가</v>
      </c>
      <c r="BA362" s="63" t="str">
        <f t="shared" si="63"/>
        <v>가능</v>
      </c>
    </row>
    <row r="363" spans="2:53" x14ac:dyDescent="0.3">
      <c r="B363" s="4">
        <v>23600413</v>
      </c>
      <c r="C363" s="4" t="str">
        <f t="shared" si="71"/>
        <v>413</v>
      </c>
      <c r="D363" s="44" t="str">
        <f t="shared" si="69"/>
        <v>Item_Name_23600413</v>
      </c>
      <c r="E363" s="5" t="s">
        <v>455</v>
      </c>
      <c r="F363" s="44" t="str">
        <f t="shared" si="70"/>
        <v>Item_Desc_23600413</v>
      </c>
      <c r="G363" s="5" t="s">
        <v>539</v>
      </c>
      <c r="H363" s="5">
        <v>3</v>
      </c>
      <c r="I363" s="5">
        <v>36</v>
      </c>
      <c r="J363" s="5">
        <v>0</v>
      </c>
      <c r="K363" s="5">
        <v>4</v>
      </c>
      <c r="L363" s="45">
        <f>_xlfn.XLOOKUP($I363, '#칼럼명세'!$F:$F, '#칼럼명세'!$J:$J)*IF(_xlfn.XLOOKUP($I363, '#칼럼명세'!$F:$F, '#칼럼명세'!$K:$K)="X", 1, _xlfn.XLOOKUP($K363, '#무게관련'!$N:$N, '#무게관련'!$O:$O))*100</f>
        <v>1</v>
      </c>
      <c r="M363" s="46" t="s">
        <v>336</v>
      </c>
      <c r="N363" s="46" t="s">
        <v>336</v>
      </c>
      <c r="O363" s="46" t="s">
        <v>336</v>
      </c>
      <c r="P363" s="46" t="s">
        <v>336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66">
        <v>100</v>
      </c>
      <c r="Y363" s="66">
        <v>1000</v>
      </c>
      <c r="Z363" s="5">
        <v>1</v>
      </c>
      <c r="AA363" s="5">
        <v>10</v>
      </c>
      <c r="AB363" s="5">
        <v>1</v>
      </c>
      <c r="AC363" s="5">
        <v>0</v>
      </c>
      <c r="AD363" s="5">
        <v>0</v>
      </c>
      <c r="AE363" s="5">
        <v>21000</v>
      </c>
      <c r="AF363" s="5">
        <v>11</v>
      </c>
      <c r="AG363" s="5">
        <v>1</v>
      </c>
      <c r="AH363" s="5" t="s">
        <v>710</v>
      </c>
      <c r="AI363" s="5" t="s">
        <v>235</v>
      </c>
      <c r="AJ363" s="5" t="s">
        <v>983</v>
      </c>
      <c r="AK363" s="45">
        <f t="shared" si="66"/>
        <v>15</v>
      </c>
      <c r="AL363" s="47">
        <f>_xlfn.XLOOKUP(I363,'#칼럼명세'!F:F,'#칼럼명세'!I:I)</f>
        <v>1101</v>
      </c>
      <c r="AM363" s="44" t="str">
        <f t="shared" si="67"/>
        <v>Item_Name_23600413</v>
      </c>
      <c r="AN363" s="5" t="s">
        <v>455</v>
      </c>
      <c r="AO363" s="44" t="str">
        <f t="shared" si="68"/>
        <v>Item_Desc_23600413</v>
      </c>
      <c r="AP363" s="5" t="s">
        <v>1775</v>
      </c>
      <c r="AQ363" s="44">
        <f>_xlfn.XLOOKUP(I363,표1[아이템 타입],표1[삭제여부])</f>
        <v>1</v>
      </c>
      <c r="AR363" s="63">
        <f>_xlfn.XLOOKUP(I363,'#칼럼명세'!F:F,'#칼럼명세'!H:H)</f>
        <v>0</v>
      </c>
      <c r="AS363" s="4">
        <v>1</v>
      </c>
      <c r="AT363" s="4" t="s">
        <v>710</v>
      </c>
      <c r="AU363" s="4" t="s">
        <v>710</v>
      </c>
      <c r="AV363" s="4"/>
      <c r="AW363" s="63" t="str">
        <f>_xlfn.XLOOKUP(I363,표1[아이템 타입],표1[타입 이름])</f>
        <v>스킬북</v>
      </c>
      <c r="AX363" s="63" t="str">
        <f t="shared" si="64"/>
        <v>가능</v>
      </c>
      <c r="AY363" s="63" t="str">
        <f t="shared" si="65"/>
        <v>가능</v>
      </c>
      <c r="AZ363" s="63" t="str">
        <f t="shared" si="62"/>
        <v>불가</v>
      </c>
      <c r="BA363" s="63" t="str">
        <f t="shared" si="63"/>
        <v>가능</v>
      </c>
    </row>
    <row r="364" spans="2:53" x14ac:dyDescent="0.3">
      <c r="B364" s="4">
        <v>23615001</v>
      </c>
      <c r="C364" s="4" t="str">
        <f t="shared" si="71"/>
        <v>001</v>
      </c>
      <c r="D364" s="44" t="str">
        <f t="shared" si="69"/>
        <v>Item_Name_23615001</v>
      </c>
      <c r="E364" s="5" t="s">
        <v>1678</v>
      </c>
      <c r="F364" s="44" t="str">
        <f t="shared" si="70"/>
        <v>Item_Desc_23615001</v>
      </c>
      <c r="G364" s="5" t="s">
        <v>1605</v>
      </c>
      <c r="H364" s="5">
        <v>3</v>
      </c>
      <c r="I364" s="5">
        <v>36</v>
      </c>
      <c r="J364" s="5">
        <v>1</v>
      </c>
      <c r="K364" s="5">
        <v>1</v>
      </c>
      <c r="L364" s="45">
        <f>_xlfn.XLOOKUP($I364, '#칼럼명세'!$F:$F, '#칼럼명세'!$J:$J)*IF(_xlfn.XLOOKUP($I364, '#칼럼명세'!$F:$F, '#칼럼명세'!$K:$K)="X", 1, _xlfn.XLOOKUP($K364, '#무게관련'!$N:$N, '#무게관련'!$O:$O))*100</f>
        <v>1</v>
      </c>
      <c r="M364" s="46" t="s">
        <v>336</v>
      </c>
      <c r="N364" s="46" t="s">
        <v>339</v>
      </c>
      <c r="O364" s="46" t="s">
        <v>339</v>
      </c>
      <c r="P364" s="46" t="s">
        <v>339</v>
      </c>
      <c r="Q364" s="5">
        <v>0</v>
      </c>
      <c r="R364" s="5">
        <v>0</v>
      </c>
      <c r="S364" s="5">
        <v>10101001</v>
      </c>
      <c r="T364" s="5">
        <v>0</v>
      </c>
      <c r="U364" s="5">
        <v>0</v>
      </c>
      <c r="V364" s="5">
        <v>0</v>
      </c>
      <c r="W364" s="5">
        <v>1</v>
      </c>
      <c r="X364" s="66">
        <v>100</v>
      </c>
      <c r="Y364" s="66">
        <v>1000</v>
      </c>
      <c r="Z364" s="5">
        <v>1</v>
      </c>
      <c r="AA364" s="5">
        <v>10</v>
      </c>
      <c r="AB364" s="5">
        <v>0</v>
      </c>
      <c r="AC364" s="5">
        <v>0</v>
      </c>
      <c r="AD364" s="5">
        <v>0</v>
      </c>
      <c r="AE364" s="5">
        <v>21000</v>
      </c>
      <c r="AF364" s="5">
        <v>1</v>
      </c>
      <c r="AG364" s="5">
        <v>0</v>
      </c>
      <c r="AH364" s="5" t="s">
        <v>1919</v>
      </c>
      <c r="AI364" s="5" t="s">
        <v>235</v>
      </c>
      <c r="AJ364" s="5" t="s">
        <v>983</v>
      </c>
      <c r="AK364" s="45">
        <f t="shared" si="66"/>
        <v>1</v>
      </c>
      <c r="AL364" s="47">
        <f>_xlfn.XLOOKUP(I364,'#칼럼명세'!F:F,'#칼럼명세'!I:I)</f>
        <v>1101</v>
      </c>
      <c r="AM364" s="44" t="str">
        <f t="shared" si="67"/>
        <v>Item_Name_23615001</v>
      </c>
      <c r="AN364" s="5" t="s">
        <v>1581</v>
      </c>
      <c r="AO364" s="44" t="str">
        <f t="shared" si="68"/>
        <v>Item_Desc_23615001</v>
      </c>
      <c r="AP364" s="5" t="s">
        <v>1776</v>
      </c>
      <c r="AQ364" s="44">
        <f>_xlfn.XLOOKUP(I364,표1[아이템 타입],표1[삭제여부])</f>
        <v>1</v>
      </c>
      <c r="AR364" s="63">
        <f>_xlfn.XLOOKUP(I364,'#칼럼명세'!F:F,'#칼럼명세'!H:H)</f>
        <v>0</v>
      </c>
      <c r="AS364" s="4">
        <v>1</v>
      </c>
      <c r="AT364" s="4"/>
      <c r="AU364" s="4"/>
      <c r="AV364" s="4"/>
      <c r="AW364" s="63" t="str">
        <f>_xlfn.XLOOKUP(I364,표1[아이템 타입],표1[타입 이름])</f>
        <v>스킬북</v>
      </c>
      <c r="AX364" s="63" t="str">
        <f t="shared" si="64"/>
        <v>가능</v>
      </c>
      <c r="AY364" s="63" t="str">
        <f t="shared" si="65"/>
        <v>불가</v>
      </c>
      <c r="AZ364" s="63" t="str">
        <f t="shared" si="62"/>
        <v>불가</v>
      </c>
      <c r="BA364" s="63" t="str">
        <f t="shared" si="63"/>
        <v>가능</v>
      </c>
    </row>
    <row r="365" spans="2:53" x14ac:dyDescent="0.3">
      <c r="B365" s="4">
        <v>23615002</v>
      </c>
      <c r="C365" s="4" t="str">
        <f t="shared" si="71"/>
        <v>002</v>
      </c>
      <c r="D365" s="44" t="str">
        <f t="shared" si="69"/>
        <v>Item_Name_23615002</v>
      </c>
      <c r="E365" s="5" t="s">
        <v>1683</v>
      </c>
      <c r="F365" s="44" t="str">
        <f t="shared" si="70"/>
        <v>Item_Desc_23615002</v>
      </c>
      <c r="G365" s="5" t="s">
        <v>1605</v>
      </c>
      <c r="H365" s="5">
        <v>3</v>
      </c>
      <c r="I365" s="5">
        <v>36</v>
      </c>
      <c r="J365" s="5">
        <v>1</v>
      </c>
      <c r="K365" s="5">
        <v>1</v>
      </c>
      <c r="L365" s="45">
        <f>_xlfn.XLOOKUP($I365, '#칼럼명세'!$F:$F, '#칼럼명세'!$J:$J)*IF(_xlfn.XLOOKUP($I365, '#칼럼명세'!$F:$F, '#칼럼명세'!$K:$K)="X", 1, _xlfn.XLOOKUP($K365, '#무게관련'!$N:$N, '#무게관련'!$O:$O))*100</f>
        <v>1</v>
      </c>
      <c r="M365" s="46" t="s">
        <v>336</v>
      </c>
      <c r="N365" s="46" t="s">
        <v>339</v>
      </c>
      <c r="O365" s="46" t="s">
        <v>339</v>
      </c>
      <c r="P365" s="46" t="s">
        <v>339</v>
      </c>
      <c r="Q365" s="5">
        <v>0</v>
      </c>
      <c r="R365" s="5">
        <v>0</v>
      </c>
      <c r="S365" s="5">
        <v>10101001</v>
      </c>
      <c r="T365" s="5">
        <v>0</v>
      </c>
      <c r="U365" s="5">
        <v>0</v>
      </c>
      <c r="V365" s="5">
        <v>0</v>
      </c>
      <c r="W365" s="5">
        <v>1</v>
      </c>
      <c r="X365" s="66">
        <v>100</v>
      </c>
      <c r="Y365" s="66">
        <v>1000</v>
      </c>
      <c r="Z365" s="5">
        <v>1</v>
      </c>
      <c r="AA365" s="5">
        <v>10</v>
      </c>
      <c r="AB365" s="5">
        <v>0</v>
      </c>
      <c r="AC365" s="5">
        <v>0</v>
      </c>
      <c r="AD365" s="5">
        <v>0</v>
      </c>
      <c r="AE365" s="5">
        <v>21000</v>
      </c>
      <c r="AF365" s="5">
        <v>1</v>
      </c>
      <c r="AG365" s="5">
        <v>0</v>
      </c>
      <c r="AH365" s="5" t="s">
        <v>1928</v>
      </c>
      <c r="AI365" s="5" t="s">
        <v>235</v>
      </c>
      <c r="AJ365" s="5" t="s">
        <v>983</v>
      </c>
      <c r="AK365" s="45">
        <f t="shared" si="66"/>
        <v>1</v>
      </c>
      <c r="AL365" s="47">
        <f>_xlfn.XLOOKUP(I365,'#칼럼명세'!F:F,'#칼럼명세'!I:I)</f>
        <v>1101</v>
      </c>
      <c r="AM365" s="44" t="str">
        <f t="shared" si="67"/>
        <v>Item_Name_23615002</v>
      </c>
      <c r="AN365" s="5" t="s">
        <v>1575</v>
      </c>
      <c r="AO365" s="44" t="str">
        <f t="shared" si="68"/>
        <v>Item_Desc_23615002</v>
      </c>
      <c r="AP365" s="5" t="s">
        <v>1609</v>
      </c>
      <c r="AQ365" s="44">
        <f>_xlfn.XLOOKUP(I365,표1[아이템 타입],표1[삭제여부])</f>
        <v>1</v>
      </c>
      <c r="AR365" s="63">
        <f>_xlfn.XLOOKUP(I365,'#칼럼명세'!F:F,'#칼럼명세'!H:H)</f>
        <v>0</v>
      </c>
      <c r="AS365" s="4">
        <v>1</v>
      </c>
      <c r="AT365" s="4"/>
      <c r="AU365" s="4"/>
      <c r="AV365" s="4"/>
      <c r="AW365" s="63" t="str">
        <f>_xlfn.XLOOKUP(I365,표1[아이템 타입],표1[타입 이름])</f>
        <v>스킬북</v>
      </c>
      <c r="AX365" s="63" t="str">
        <f t="shared" si="64"/>
        <v>가능</v>
      </c>
      <c r="AY365" s="63" t="str">
        <f t="shared" si="65"/>
        <v>불가</v>
      </c>
      <c r="AZ365" s="63" t="str">
        <f t="shared" si="62"/>
        <v>불가</v>
      </c>
      <c r="BA365" s="63" t="str">
        <f t="shared" si="63"/>
        <v>가능</v>
      </c>
    </row>
    <row r="366" spans="2:53" x14ac:dyDescent="0.3">
      <c r="B366" s="4">
        <v>23615003</v>
      </c>
      <c r="C366" s="4" t="str">
        <f t="shared" si="71"/>
        <v>003</v>
      </c>
      <c r="D366" s="44" t="str">
        <f t="shared" si="69"/>
        <v>Item_Name_23615003</v>
      </c>
      <c r="E366" s="5" t="s">
        <v>1685</v>
      </c>
      <c r="F366" s="44" t="str">
        <f t="shared" si="70"/>
        <v>Item_Desc_23615003</v>
      </c>
      <c r="G366" s="5" t="s">
        <v>1605</v>
      </c>
      <c r="H366" s="5">
        <v>3</v>
      </c>
      <c r="I366" s="5">
        <v>36</v>
      </c>
      <c r="J366" s="5">
        <v>1</v>
      </c>
      <c r="K366" s="5">
        <v>2</v>
      </c>
      <c r="L366" s="45">
        <f>_xlfn.XLOOKUP($I366, '#칼럼명세'!$F:$F, '#칼럼명세'!$J:$J)*IF(_xlfn.XLOOKUP($I366, '#칼럼명세'!$F:$F, '#칼럼명세'!$K:$K)="X", 1, _xlfn.XLOOKUP($K366, '#무게관련'!$N:$N, '#무게관련'!$O:$O))*100</f>
        <v>1</v>
      </c>
      <c r="M366" s="46" t="s">
        <v>336</v>
      </c>
      <c r="N366" s="46" t="s">
        <v>339</v>
      </c>
      <c r="O366" s="46" t="s">
        <v>339</v>
      </c>
      <c r="P366" s="46" t="s">
        <v>339</v>
      </c>
      <c r="Q366" s="5">
        <v>0</v>
      </c>
      <c r="R366" s="5">
        <v>0</v>
      </c>
      <c r="S366" s="5">
        <v>10101001</v>
      </c>
      <c r="T366" s="5">
        <v>0</v>
      </c>
      <c r="U366" s="5">
        <v>0</v>
      </c>
      <c r="V366" s="5">
        <v>0</v>
      </c>
      <c r="W366" s="5">
        <v>1</v>
      </c>
      <c r="X366" s="66">
        <v>100</v>
      </c>
      <c r="Y366" s="66">
        <v>1000</v>
      </c>
      <c r="Z366" s="5">
        <v>1</v>
      </c>
      <c r="AA366" s="5">
        <v>10</v>
      </c>
      <c r="AB366" s="5">
        <v>0</v>
      </c>
      <c r="AC366" s="5">
        <v>0</v>
      </c>
      <c r="AD366" s="5">
        <v>0</v>
      </c>
      <c r="AE366" s="5">
        <v>21000</v>
      </c>
      <c r="AF366" s="5">
        <v>1</v>
      </c>
      <c r="AG366" s="5">
        <v>0</v>
      </c>
      <c r="AH366" s="5" t="s">
        <v>1921</v>
      </c>
      <c r="AI366" s="5" t="s">
        <v>235</v>
      </c>
      <c r="AJ366" s="5" t="s">
        <v>983</v>
      </c>
      <c r="AK366" s="45">
        <f t="shared" si="66"/>
        <v>1</v>
      </c>
      <c r="AL366" s="47">
        <f>_xlfn.XLOOKUP(I366,'#칼럼명세'!F:F,'#칼럼명세'!I:I)</f>
        <v>1101</v>
      </c>
      <c r="AM366" s="44" t="str">
        <f t="shared" si="67"/>
        <v>Item_Name_23615003</v>
      </c>
      <c r="AN366" s="5" t="s">
        <v>1599</v>
      </c>
      <c r="AO366" s="44" t="str">
        <f t="shared" si="68"/>
        <v>Item_Desc_23615003</v>
      </c>
      <c r="AP366" s="5" t="s">
        <v>1613</v>
      </c>
      <c r="AQ366" s="44">
        <f>_xlfn.XLOOKUP(I366,표1[아이템 타입],표1[삭제여부])</f>
        <v>1</v>
      </c>
      <c r="AR366" s="63">
        <f>_xlfn.XLOOKUP(I366,'#칼럼명세'!F:F,'#칼럼명세'!H:H)</f>
        <v>0</v>
      </c>
      <c r="AS366" s="4">
        <v>1</v>
      </c>
      <c r="AT366" s="4"/>
      <c r="AU366" s="4"/>
      <c r="AV366" s="4"/>
      <c r="AW366" s="63" t="str">
        <f>_xlfn.XLOOKUP(I366,표1[아이템 타입],표1[타입 이름])</f>
        <v>스킬북</v>
      </c>
      <c r="AX366" s="63" t="str">
        <f t="shared" si="64"/>
        <v>가능</v>
      </c>
      <c r="AY366" s="63" t="str">
        <f t="shared" si="65"/>
        <v>불가</v>
      </c>
      <c r="AZ366" s="63" t="str">
        <f t="shared" si="62"/>
        <v>불가</v>
      </c>
      <c r="BA366" s="63" t="str">
        <f t="shared" si="63"/>
        <v>가능</v>
      </c>
    </row>
    <row r="367" spans="2:53" x14ac:dyDescent="0.3">
      <c r="B367" s="4">
        <v>23615004</v>
      </c>
      <c r="C367" s="4" t="str">
        <f t="shared" si="71"/>
        <v>004</v>
      </c>
      <c r="D367" s="44" t="str">
        <f t="shared" si="69"/>
        <v>Item_Name_23615004</v>
      </c>
      <c r="E367" s="5" t="s">
        <v>1679</v>
      </c>
      <c r="F367" s="44" t="str">
        <f t="shared" si="70"/>
        <v>Item_Desc_23615004</v>
      </c>
      <c r="G367" s="5" t="s">
        <v>1605</v>
      </c>
      <c r="H367" s="5">
        <v>3</v>
      </c>
      <c r="I367" s="5">
        <v>36</v>
      </c>
      <c r="J367" s="5">
        <v>1</v>
      </c>
      <c r="K367" s="5">
        <v>2</v>
      </c>
      <c r="L367" s="45">
        <f>_xlfn.XLOOKUP($I367, '#칼럼명세'!$F:$F, '#칼럼명세'!$J:$J)*IF(_xlfn.XLOOKUP($I367, '#칼럼명세'!$F:$F, '#칼럼명세'!$K:$K)="X", 1, _xlfn.XLOOKUP($K367, '#무게관련'!$N:$N, '#무게관련'!$O:$O))*100</f>
        <v>1</v>
      </c>
      <c r="M367" s="46" t="s">
        <v>336</v>
      </c>
      <c r="N367" s="46" t="s">
        <v>339</v>
      </c>
      <c r="O367" s="46" t="s">
        <v>339</v>
      </c>
      <c r="P367" s="46" t="s">
        <v>339</v>
      </c>
      <c r="Q367" s="5">
        <v>0</v>
      </c>
      <c r="R367" s="5">
        <v>0</v>
      </c>
      <c r="S367" s="5">
        <v>10101001</v>
      </c>
      <c r="T367" s="5">
        <v>0</v>
      </c>
      <c r="U367" s="5">
        <v>0</v>
      </c>
      <c r="V367" s="5">
        <v>0</v>
      </c>
      <c r="W367" s="5">
        <v>1</v>
      </c>
      <c r="X367" s="66">
        <v>100</v>
      </c>
      <c r="Y367" s="66">
        <v>1000</v>
      </c>
      <c r="Z367" s="5">
        <v>1</v>
      </c>
      <c r="AA367" s="5">
        <v>10</v>
      </c>
      <c r="AB367" s="5">
        <v>0</v>
      </c>
      <c r="AC367" s="5">
        <v>0</v>
      </c>
      <c r="AD367" s="5">
        <v>0</v>
      </c>
      <c r="AE367" s="5">
        <v>21000</v>
      </c>
      <c r="AF367" s="5">
        <v>1</v>
      </c>
      <c r="AG367" s="5">
        <v>1</v>
      </c>
      <c r="AH367" s="5" t="s">
        <v>1959</v>
      </c>
      <c r="AI367" s="5" t="s">
        <v>235</v>
      </c>
      <c r="AJ367" s="5" t="s">
        <v>983</v>
      </c>
      <c r="AK367" s="45">
        <f t="shared" si="66"/>
        <v>1</v>
      </c>
      <c r="AL367" s="47">
        <f>_xlfn.XLOOKUP(I367,'#칼럼명세'!F:F,'#칼럼명세'!I:I)</f>
        <v>1101</v>
      </c>
      <c r="AM367" s="44" t="str">
        <f t="shared" si="67"/>
        <v>Item_Name_23615004</v>
      </c>
      <c r="AN367" s="5" t="s">
        <v>1576</v>
      </c>
      <c r="AO367" s="44" t="str">
        <f t="shared" si="68"/>
        <v>Item_Desc_23615004</v>
      </c>
      <c r="AP367" s="5" t="s">
        <v>1606</v>
      </c>
      <c r="AQ367" s="44">
        <f>_xlfn.XLOOKUP(I367,표1[아이템 타입],표1[삭제여부])</f>
        <v>1</v>
      </c>
      <c r="AR367" s="63">
        <f>_xlfn.XLOOKUP(I367,'#칼럼명세'!F:F,'#칼럼명세'!H:H)</f>
        <v>0</v>
      </c>
      <c r="AS367" s="4">
        <v>1</v>
      </c>
      <c r="AT367" s="4"/>
      <c r="AU367" s="4"/>
      <c r="AV367" s="4"/>
      <c r="AW367" s="63" t="str">
        <f>_xlfn.XLOOKUP(I367,표1[아이템 타입],표1[타입 이름])</f>
        <v>스킬북</v>
      </c>
      <c r="AX367" s="63" t="str">
        <f t="shared" si="64"/>
        <v>가능</v>
      </c>
      <c r="AY367" s="63" t="str">
        <f t="shared" si="65"/>
        <v>불가</v>
      </c>
      <c r="AZ367" s="63" t="str">
        <f t="shared" si="62"/>
        <v>불가</v>
      </c>
      <c r="BA367" s="63" t="str">
        <f t="shared" si="63"/>
        <v>가능</v>
      </c>
    </row>
    <row r="368" spans="2:53" x14ac:dyDescent="0.3">
      <c r="B368" s="4">
        <v>23615005</v>
      </c>
      <c r="C368" s="4" t="str">
        <f t="shared" si="71"/>
        <v>005</v>
      </c>
      <c r="D368" s="44" t="str">
        <f t="shared" si="69"/>
        <v>Item_Name_23615005</v>
      </c>
      <c r="E368" s="5" t="s">
        <v>1689</v>
      </c>
      <c r="F368" s="44" t="str">
        <f t="shared" si="70"/>
        <v>Item_Desc_23615005</v>
      </c>
      <c r="G368" s="5" t="s">
        <v>1605</v>
      </c>
      <c r="H368" s="5">
        <v>3</v>
      </c>
      <c r="I368" s="5">
        <v>36</v>
      </c>
      <c r="J368" s="5">
        <v>1</v>
      </c>
      <c r="K368" s="5">
        <v>2</v>
      </c>
      <c r="L368" s="45">
        <f>_xlfn.XLOOKUP($I368, '#칼럼명세'!$F:$F, '#칼럼명세'!$J:$J)*IF(_xlfn.XLOOKUP($I368, '#칼럼명세'!$F:$F, '#칼럼명세'!$K:$K)="X", 1, _xlfn.XLOOKUP($K368, '#무게관련'!$N:$N, '#무게관련'!$O:$O))*100</f>
        <v>1</v>
      </c>
      <c r="M368" s="46" t="s">
        <v>336</v>
      </c>
      <c r="N368" s="46" t="s">
        <v>339</v>
      </c>
      <c r="O368" s="46" t="s">
        <v>339</v>
      </c>
      <c r="P368" s="46" t="s">
        <v>339</v>
      </c>
      <c r="Q368" s="5">
        <v>0</v>
      </c>
      <c r="R368" s="5">
        <v>0</v>
      </c>
      <c r="S368" s="5">
        <v>10101001</v>
      </c>
      <c r="T368" s="5">
        <v>0</v>
      </c>
      <c r="U368" s="5">
        <v>0</v>
      </c>
      <c r="V368" s="5">
        <v>0</v>
      </c>
      <c r="W368" s="5">
        <v>1</v>
      </c>
      <c r="X368" s="66">
        <v>100</v>
      </c>
      <c r="Y368" s="66">
        <v>1000</v>
      </c>
      <c r="Z368" s="5">
        <v>1</v>
      </c>
      <c r="AA368" s="5">
        <v>10</v>
      </c>
      <c r="AB368" s="5">
        <v>0</v>
      </c>
      <c r="AC368" s="5">
        <v>0</v>
      </c>
      <c r="AD368" s="5">
        <v>0</v>
      </c>
      <c r="AE368" s="5">
        <v>21000</v>
      </c>
      <c r="AF368" s="5">
        <v>1</v>
      </c>
      <c r="AG368" s="5">
        <v>0</v>
      </c>
      <c r="AH368" s="5" t="s">
        <v>1923</v>
      </c>
      <c r="AI368" s="5" t="s">
        <v>235</v>
      </c>
      <c r="AJ368" s="5" t="s">
        <v>983</v>
      </c>
      <c r="AK368" s="45">
        <f t="shared" si="66"/>
        <v>1</v>
      </c>
      <c r="AL368" s="47">
        <f>_xlfn.XLOOKUP(I368,'#칼럼명세'!F:F,'#칼럼명세'!I:I)</f>
        <v>1101</v>
      </c>
      <c r="AM368" s="44" t="str">
        <f t="shared" si="67"/>
        <v>Item_Name_23615005</v>
      </c>
      <c r="AN368" s="5" t="s">
        <v>756</v>
      </c>
      <c r="AO368" s="44" t="str">
        <f t="shared" si="68"/>
        <v>Item_Desc_23615005</v>
      </c>
      <c r="AP368" s="5" t="s">
        <v>1616</v>
      </c>
      <c r="AQ368" s="44">
        <f>_xlfn.XLOOKUP(I368,표1[아이템 타입],표1[삭제여부])</f>
        <v>1</v>
      </c>
      <c r="AR368" s="63">
        <f>_xlfn.XLOOKUP(I368,'#칼럼명세'!F:F,'#칼럼명세'!H:H)</f>
        <v>0</v>
      </c>
      <c r="AS368" s="4">
        <v>1</v>
      </c>
      <c r="AT368" s="4"/>
      <c r="AU368" s="4"/>
      <c r="AV368" s="4"/>
      <c r="AW368" s="63" t="str">
        <f>_xlfn.XLOOKUP(I368,표1[아이템 타입],표1[타입 이름])</f>
        <v>스킬북</v>
      </c>
      <c r="AX368" s="63" t="str">
        <f t="shared" si="64"/>
        <v>가능</v>
      </c>
      <c r="AY368" s="63" t="str">
        <f t="shared" si="65"/>
        <v>불가</v>
      </c>
      <c r="AZ368" s="63" t="str">
        <f t="shared" si="62"/>
        <v>불가</v>
      </c>
      <c r="BA368" s="63" t="str">
        <f t="shared" si="63"/>
        <v>가능</v>
      </c>
    </row>
    <row r="369" spans="2:53" x14ac:dyDescent="0.3">
      <c r="B369" s="4">
        <v>23615006</v>
      </c>
      <c r="C369" s="4" t="str">
        <f t="shared" si="71"/>
        <v>006</v>
      </c>
      <c r="D369" s="44" t="str">
        <f t="shared" si="69"/>
        <v>Item_Name_23615006</v>
      </c>
      <c r="E369" s="5" t="s">
        <v>1680</v>
      </c>
      <c r="F369" s="44" t="str">
        <f t="shared" si="70"/>
        <v>Item_Desc_23615006</v>
      </c>
      <c r="G369" s="5" t="s">
        <v>1605</v>
      </c>
      <c r="H369" s="5">
        <v>3</v>
      </c>
      <c r="I369" s="5">
        <v>36</v>
      </c>
      <c r="J369" s="5">
        <v>1</v>
      </c>
      <c r="K369" s="5">
        <v>3</v>
      </c>
      <c r="L369" s="45">
        <f>_xlfn.XLOOKUP($I369, '#칼럼명세'!$F:$F, '#칼럼명세'!$J:$J)*IF(_xlfn.XLOOKUP($I369, '#칼럼명세'!$F:$F, '#칼럼명세'!$K:$K)="X", 1, _xlfn.XLOOKUP($K369, '#무게관련'!$N:$N, '#무게관련'!$O:$O))*100</f>
        <v>1</v>
      </c>
      <c r="M369" s="46" t="s">
        <v>336</v>
      </c>
      <c r="N369" s="46" t="s">
        <v>339</v>
      </c>
      <c r="O369" s="46" t="s">
        <v>339</v>
      </c>
      <c r="P369" s="46" t="s">
        <v>339</v>
      </c>
      <c r="Q369" s="5">
        <v>0</v>
      </c>
      <c r="R369" s="5">
        <v>0</v>
      </c>
      <c r="S369" s="5">
        <v>10101001</v>
      </c>
      <c r="T369" s="5">
        <v>0</v>
      </c>
      <c r="U369" s="5">
        <v>0</v>
      </c>
      <c r="V369" s="5">
        <v>0</v>
      </c>
      <c r="W369" s="5">
        <v>1</v>
      </c>
      <c r="X369" s="66">
        <v>100</v>
      </c>
      <c r="Y369" s="66">
        <v>1000</v>
      </c>
      <c r="Z369" s="5">
        <v>1</v>
      </c>
      <c r="AA369" s="5">
        <v>10</v>
      </c>
      <c r="AB369" s="5">
        <v>0</v>
      </c>
      <c r="AC369" s="5">
        <v>0</v>
      </c>
      <c r="AD369" s="5">
        <v>0</v>
      </c>
      <c r="AE369" s="5">
        <v>21000</v>
      </c>
      <c r="AF369" s="5">
        <v>1</v>
      </c>
      <c r="AG369" s="5">
        <v>0</v>
      </c>
      <c r="AH369" s="5" t="s">
        <v>1924</v>
      </c>
      <c r="AI369" s="5" t="s">
        <v>235</v>
      </c>
      <c r="AJ369" s="5" t="s">
        <v>983</v>
      </c>
      <c r="AK369" s="45">
        <f t="shared" si="66"/>
        <v>1</v>
      </c>
      <c r="AL369" s="47">
        <f>_xlfn.XLOOKUP(I369,'#칼럼명세'!F:F,'#칼럼명세'!I:I)</f>
        <v>1101</v>
      </c>
      <c r="AM369" s="44" t="str">
        <f t="shared" si="67"/>
        <v>Item_Name_23615006</v>
      </c>
      <c r="AN369" s="5" t="s">
        <v>1582</v>
      </c>
      <c r="AO369" s="44" t="str">
        <f t="shared" si="68"/>
        <v>Item_Desc_23615006</v>
      </c>
      <c r="AP369" s="5" t="s">
        <v>1607</v>
      </c>
      <c r="AQ369" s="44">
        <f>_xlfn.XLOOKUP(I369,표1[아이템 타입],표1[삭제여부])</f>
        <v>1</v>
      </c>
      <c r="AR369" s="63">
        <f>_xlfn.XLOOKUP(I369,'#칼럼명세'!F:F,'#칼럼명세'!H:H)</f>
        <v>0</v>
      </c>
      <c r="AS369" s="4">
        <v>1</v>
      </c>
      <c r="AT369" s="4"/>
      <c r="AU369" s="4"/>
      <c r="AV369" s="4"/>
      <c r="AW369" s="63" t="str">
        <f>_xlfn.XLOOKUP(I369,표1[아이템 타입],표1[타입 이름])</f>
        <v>스킬북</v>
      </c>
      <c r="AX369" s="63" t="str">
        <f t="shared" si="64"/>
        <v>가능</v>
      </c>
      <c r="AY369" s="63" t="str">
        <f t="shared" si="65"/>
        <v>불가</v>
      </c>
      <c r="AZ369" s="63" t="str">
        <f t="shared" si="62"/>
        <v>불가</v>
      </c>
      <c r="BA369" s="63" t="str">
        <f t="shared" si="63"/>
        <v>가능</v>
      </c>
    </row>
    <row r="370" spans="2:53" x14ac:dyDescent="0.3">
      <c r="B370" s="4">
        <v>23615007</v>
      </c>
      <c r="C370" s="4" t="str">
        <f t="shared" si="71"/>
        <v>007</v>
      </c>
      <c r="D370" s="44" t="str">
        <f t="shared" si="69"/>
        <v>Item_Name_23615007</v>
      </c>
      <c r="E370" s="5" t="s">
        <v>1686</v>
      </c>
      <c r="F370" s="44" t="str">
        <f t="shared" si="70"/>
        <v>Item_Desc_23615007</v>
      </c>
      <c r="G370" s="5" t="s">
        <v>1605</v>
      </c>
      <c r="H370" s="5">
        <v>3</v>
      </c>
      <c r="I370" s="5">
        <v>36</v>
      </c>
      <c r="J370" s="5">
        <v>1</v>
      </c>
      <c r="K370" s="5">
        <v>3</v>
      </c>
      <c r="L370" s="45">
        <f>_xlfn.XLOOKUP($I370, '#칼럼명세'!$F:$F, '#칼럼명세'!$J:$J)*IF(_xlfn.XLOOKUP($I370, '#칼럼명세'!$F:$F, '#칼럼명세'!$K:$K)="X", 1, _xlfn.XLOOKUP($K370, '#무게관련'!$N:$N, '#무게관련'!$O:$O))*100</f>
        <v>1</v>
      </c>
      <c r="M370" s="46" t="s">
        <v>336</v>
      </c>
      <c r="N370" s="46" t="s">
        <v>339</v>
      </c>
      <c r="O370" s="46" t="s">
        <v>339</v>
      </c>
      <c r="P370" s="46" t="s">
        <v>339</v>
      </c>
      <c r="Q370" s="5">
        <v>0</v>
      </c>
      <c r="R370" s="5">
        <v>0</v>
      </c>
      <c r="S370" s="5">
        <v>10101001</v>
      </c>
      <c r="T370" s="5">
        <v>0</v>
      </c>
      <c r="U370" s="5">
        <v>0</v>
      </c>
      <c r="V370" s="5">
        <v>0</v>
      </c>
      <c r="W370" s="5">
        <v>1</v>
      </c>
      <c r="X370" s="66">
        <v>100</v>
      </c>
      <c r="Y370" s="66">
        <v>1000</v>
      </c>
      <c r="Z370" s="5">
        <v>1</v>
      </c>
      <c r="AA370" s="5">
        <v>10</v>
      </c>
      <c r="AB370" s="5">
        <v>0</v>
      </c>
      <c r="AC370" s="5">
        <v>0</v>
      </c>
      <c r="AD370" s="5">
        <v>0</v>
      </c>
      <c r="AE370" s="5">
        <v>21000</v>
      </c>
      <c r="AF370" s="5">
        <v>1</v>
      </c>
      <c r="AG370" s="5">
        <v>1</v>
      </c>
      <c r="AH370" s="5" t="s">
        <v>1922</v>
      </c>
      <c r="AI370" s="5" t="s">
        <v>235</v>
      </c>
      <c r="AJ370" s="5" t="s">
        <v>983</v>
      </c>
      <c r="AK370" s="45">
        <f t="shared" si="66"/>
        <v>1</v>
      </c>
      <c r="AL370" s="47">
        <f>_xlfn.XLOOKUP(I370,'#칼럼명세'!F:F,'#칼럼명세'!I:I)</f>
        <v>1101</v>
      </c>
      <c r="AM370" s="44" t="str">
        <f t="shared" si="67"/>
        <v>Item_Name_23615007</v>
      </c>
      <c r="AN370" s="5" t="s">
        <v>1601</v>
      </c>
      <c r="AO370" s="44" t="str">
        <f t="shared" si="68"/>
        <v>Item_Desc_23615007</v>
      </c>
      <c r="AP370" s="5" t="s">
        <v>1611</v>
      </c>
      <c r="AQ370" s="44">
        <f>_xlfn.XLOOKUP(I370,표1[아이템 타입],표1[삭제여부])</f>
        <v>1</v>
      </c>
      <c r="AR370" s="63">
        <f>_xlfn.XLOOKUP(I370,'#칼럼명세'!F:F,'#칼럼명세'!H:H)</f>
        <v>0</v>
      </c>
      <c r="AS370" s="4">
        <v>1</v>
      </c>
      <c r="AT370" s="4"/>
      <c r="AU370" s="4"/>
      <c r="AV370" s="4"/>
      <c r="AW370" s="63" t="str">
        <f>_xlfn.XLOOKUP(I370,표1[아이템 타입],표1[타입 이름])</f>
        <v>스킬북</v>
      </c>
      <c r="AX370" s="63" t="str">
        <f t="shared" si="64"/>
        <v>가능</v>
      </c>
      <c r="AY370" s="63" t="str">
        <f t="shared" si="65"/>
        <v>불가</v>
      </c>
      <c r="AZ370" s="63" t="str">
        <f t="shared" ref="AZ370:AZ433" si="72">IF(AR370=0,"불가","가능")</f>
        <v>불가</v>
      </c>
      <c r="BA370" s="63" t="str">
        <f t="shared" ref="BA370:BA433" si="73">IF(AS370=0,"불가","가능")</f>
        <v>가능</v>
      </c>
    </row>
    <row r="371" spans="2:53" x14ac:dyDescent="0.3">
      <c r="B371" s="4">
        <v>23615008</v>
      </c>
      <c r="C371" s="4" t="str">
        <f t="shared" si="71"/>
        <v>008</v>
      </c>
      <c r="D371" s="44" t="str">
        <f t="shared" si="69"/>
        <v>Item_Name_23615008</v>
      </c>
      <c r="E371" s="5" t="s">
        <v>1687</v>
      </c>
      <c r="F371" s="44" t="str">
        <f t="shared" si="70"/>
        <v>Item_Desc_23615008</v>
      </c>
      <c r="G371" s="5" t="s">
        <v>1605</v>
      </c>
      <c r="H371" s="5">
        <v>3</v>
      </c>
      <c r="I371" s="5">
        <v>36</v>
      </c>
      <c r="J371" s="5">
        <v>1</v>
      </c>
      <c r="K371" s="5">
        <v>3</v>
      </c>
      <c r="L371" s="45">
        <f>_xlfn.XLOOKUP($I371, '#칼럼명세'!$F:$F, '#칼럼명세'!$J:$J)*IF(_xlfn.XLOOKUP($I371, '#칼럼명세'!$F:$F, '#칼럼명세'!$K:$K)="X", 1, _xlfn.XLOOKUP($K371, '#무게관련'!$N:$N, '#무게관련'!$O:$O))*100</f>
        <v>1</v>
      </c>
      <c r="M371" s="46" t="s">
        <v>336</v>
      </c>
      <c r="N371" s="46" t="s">
        <v>339</v>
      </c>
      <c r="O371" s="46" t="s">
        <v>339</v>
      </c>
      <c r="P371" s="46" t="s">
        <v>339</v>
      </c>
      <c r="Q371" s="5">
        <v>0</v>
      </c>
      <c r="R371" s="5">
        <v>0</v>
      </c>
      <c r="S371" s="5">
        <v>10101001</v>
      </c>
      <c r="T371" s="5">
        <v>0</v>
      </c>
      <c r="U371" s="5">
        <v>0</v>
      </c>
      <c r="V371" s="5">
        <v>0</v>
      </c>
      <c r="W371" s="5">
        <v>1</v>
      </c>
      <c r="X371" s="66">
        <v>100</v>
      </c>
      <c r="Y371" s="66">
        <v>1000</v>
      </c>
      <c r="Z371" s="5">
        <v>1</v>
      </c>
      <c r="AA371" s="5">
        <v>10</v>
      </c>
      <c r="AB371" s="5">
        <v>0</v>
      </c>
      <c r="AC371" s="5">
        <v>0</v>
      </c>
      <c r="AD371" s="5">
        <v>0</v>
      </c>
      <c r="AE371" s="5">
        <v>21000</v>
      </c>
      <c r="AF371" s="5">
        <v>1</v>
      </c>
      <c r="AG371" s="5">
        <v>1</v>
      </c>
      <c r="AH371" s="5" t="s">
        <v>1960</v>
      </c>
      <c r="AI371" s="5" t="s">
        <v>235</v>
      </c>
      <c r="AJ371" s="5" t="s">
        <v>983</v>
      </c>
      <c r="AK371" s="45">
        <f t="shared" si="66"/>
        <v>1</v>
      </c>
      <c r="AL371" s="47">
        <f>_xlfn.XLOOKUP(I371,'#칼럼명세'!F:F,'#칼럼명세'!I:I)</f>
        <v>1101</v>
      </c>
      <c r="AM371" s="44" t="str">
        <f t="shared" si="67"/>
        <v>Item_Name_23615008</v>
      </c>
      <c r="AN371" s="5" t="s">
        <v>755</v>
      </c>
      <c r="AO371" s="44" t="str">
        <f t="shared" si="68"/>
        <v>Item_Desc_23615008</v>
      </c>
      <c r="AP371" s="5" t="s">
        <v>1614</v>
      </c>
      <c r="AQ371" s="44">
        <f>_xlfn.XLOOKUP(I371,표1[아이템 타입],표1[삭제여부])</f>
        <v>1</v>
      </c>
      <c r="AR371" s="63">
        <f>_xlfn.XLOOKUP(I371,'#칼럼명세'!F:F,'#칼럼명세'!H:H)</f>
        <v>0</v>
      </c>
      <c r="AS371" s="4">
        <v>1</v>
      </c>
      <c r="AT371" s="4"/>
      <c r="AU371" s="4"/>
      <c r="AV371" s="4"/>
      <c r="AW371" s="63" t="str">
        <f>_xlfn.XLOOKUP(I371,표1[아이템 타입],표1[타입 이름])</f>
        <v>스킬북</v>
      </c>
      <c r="AX371" s="63" t="str">
        <f t="shared" si="64"/>
        <v>가능</v>
      </c>
      <c r="AY371" s="63" t="str">
        <f t="shared" si="65"/>
        <v>불가</v>
      </c>
      <c r="AZ371" s="63" t="str">
        <f t="shared" si="72"/>
        <v>불가</v>
      </c>
      <c r="BA371" s="63" t="str">
        <f t="shared" si="73"/>
        <v>가능</v>
      </c>
    </row>
    <row r="372" spans="2:53" x14ac:dyDescent="0.3">
      <c r="B372" s="4">
        <v>23615009</v>
      </c>
      <c r="C372" s="4" t="str">
        <f t="shared" si="71"/>
        <v>009</v>
      </c>
      <c r="D372" s="44" t="str">
        <f t="shared" si="69"/>
        <v>Item_Name_23615009</v>
      </c>
      <c r="E372" s="5" t="s">
        <v>1681</v>
      </c>
      <c r="F372" s="44" t="str">
        <f t="shared" si="70"/>
        <v>Item_Desc_23615009</v>
      </c>
      <c r="G372" s="5" t="s">
        <v>1605</v>
      </c>
      <c r="H372" s="5">
        <v>3</v>
      </c>
      <c r="I372" s="5">
        <v>36</v>
      </c>
      <c r="J372" s="5">
        <v>1</v>
      </c>
      <c r="K372" s="5">
        <v>4</v>
      </c>
      <c r="L372" s="45">
        <f>_xlfn.XLOOKUP($I372, '#칼럼명세'!$F:$F, '#칼럼명세'!$J:$J)*IF(_xlfn.XLOOKUP($I372, '#칼럼명세'!$F:$F, '#칼럼명세'!$K:$K)="X", 1, _xlfn.XLOOKUP($K372, '#무게관련'!$N:$N, '#무게관련'!$O:$O))*100</f>
        <v>1</v>
      </c>
      <c r="M372" s="46" t="s">
        <v>336</v>
      </c>
      <c r="N372" s="46" t="s">
        <v>339</v>
      </c>
      <c r="O372" s="46" t="s">
        <v>339</v>
      </c>
      <c r="P372" s="46" t="s">
        <v>339</v>
      </c>
      <c r="Q372" s="5">
        <v>0</v>
      </c>
      <c r="R372" s="5">
        <v>0</v>
      </c>
      <c r="S372" s="5">
        <v>10101001</v>
      </c>
      <c r="T372" s="5">
        <v>0</v>
      </c>
      <c r="U372" s="5">
        <v>0</v>
      </c>
      <c r="V372" s="5">
        <v>0</v>
      </c>
      <c r="W372" s="5">
        <v>1</v>
      </c>
      <c r="X372" s="66">
        <v>100</v>
      </c>
      <c r="Y372" s="66">
        <v>1000</v>
      </c>
      <c r="Z372" s="5">
        <v>1</v>
      </c>
      <c r="AA372" s="5">
        <v>10</v>
      </c>
      <c r="AB372" s="5">
        <v>0</v>
      </c>
      <c r="AC372" s="5">
        <v>0</v>
      </c>
      <c r="AD372" s="5">
        <v>0</v>
      </c>
      <c r="AE372" s="5">
        <v>21000</v>
      </c>
      <c r="AF372" s="5">
        <v>1</v>
      </c>
      <c r="AG372" s="5">
        <v>0</v>
      </c>
      <c r="AH372" s="5" t="s">
        <v>1961</v>
      </c>
      <c r="AI372" s="5" t="s">
        <v>235</v>
      </c>
      <c r="AJ372" s="5" t="s">
        <v>983</v>
      </c>
      <c r="AK372" s="45">
        <f t="shared" si="66"/>
        <v>1</v>
      </c>
      <c r="AL372" s="47">
        <f>_xlfn.XLOOKUP(I372,'#칼럼명세'!F:F,'#칼럼명세'!I:I)</f>
        <v>1101</v>
      </c>
      <c r="AM372" s="44" t="str">
        <f t="shared" si="67"/>
        <v>Item_Name_23615009</v>
      </c>
      <c r="AN372" s="5" t="s">
        <v>1577</v>
      </c>
      <c r="AO372" s="44" t="str">
        <f t="shared" si="68"/>
        <v>Item_Desc_23615009</v>
      </c>
      <c r="AP372" s="5" t="s">
        <v>1608</v>
      </c>
      <c r="AQ372" s="44">
        <f>_xlfn.XLOOKUP(I372,표1[아이템 타입],표1[삭제여부])</f>
        <v>1</v>
      </c>
      <c r="AR372" s="63">
        <f>_xlfn.XLOOKUP(I372,'#칼럼명세'!F:F,'#칼럼명세'!H:H)</f>
        <v>0</v>
      </c>
      <c r="AS372" s="4">
        <v>1</v>
      </c>
      <c r="AT372" s="4"/>
      <c r="AU372" s="4"/>
      <c r="AV372" s="4"/>
      <c r="AW372" s="63" t="str">
        <f>_xlfn.XLOOKUP(I372,표1[아이템 타입],표1[타입 이름])</f>
        <v>스킬북</v>
      </c>
      <c r="AX372" s="63" t="str">
        <f t="shared" si="64"/>
        <v>가능</v>
      </c>
      <c r="AY372" s="63" t="str">
        <f t="shared" si="65"/>
        <v>불가</v>
      </c>
      <c r="AZ372" s="63" t="str">
        <f t="shared" si="72"/>
        <v>불가</v>
      </c>
      <c r="BA372" s="63" t="str">
        <f t="shared" si="73"/>
        <v>가능</v>
      </c>
    </row>
    <row r="373" spans="2:53" x14ac:dyDescent="0.3">
      <c r="B373" s="4">
        <v>23615010</v>
      </c>
      <c r="C373" s="4" t="str">
        <f t="shared" si="71"/>
        <v>010</v>
      </c>
      <c r="D373" s="44" t="str">
        <f t="shared" si="69"/>
        <v>Item_Name_23615010</v>
      </c>
      <c r="E373" s="5" t="s">
        <v>1684</v>
      </c>
      <c r="F373" s="44" t="str">
        <f t="shared" si="70"/>
        <v>Item_Desc_23615010</v>
      </c>
      <c r="G373" s="5" t="s">
        <v>1605</v>
      </c>
      <c r="H373" s="5">
        <v>3</v>
      </c>
      <c r="I373" s="5">
        <v>36</v>
      </c>
      <c r="J373" s="5">
        <v>1</v>
      </c>
      <c r="K373" s="5">
        <v>4</v>
      </c>
      <c r="L373" s="45">
        <f>_xlfn.XLOOKUP($I373, '#칼럼명세'!$F:$F, '#칼럼명세'!$J:$J)*IF(_xlfn.XLOOKUP($I373, '#칼럼명세'!$F:$F, '#칼럼명세'!$K:$K)="X", 1, _xlfn.XLOOKUP($K373, '#무게관련'!$N:$N, '#무게관련'!$O:$O))*100</f>
        <v>1</v>
      </c>
      <c r="M373" s="46" t="s">
        <v>336</v>
      </c>
      <c r="N373" s="46" t="s">
        <v>339</v>
      </c>
      <c r="O373" s="46" t="s">
        <v>339</v>
      </c>
      <c r="P373" s="46" t="s">
        <v>339</v>
      </c>
      <c r="Q373" s="5">
        <v>0</v>
      </c>
      <c r="R373" s="5">
        <v>0</v>
      </c>
      <c r="S373" s="5">
        <v>10101001</v>
      </c>
      <c r="T373" s="5">
        <v>0</v>
      </c>
      <c r="U373" s="5">
        <v>0</v>
      </c>
      <c r="V373" s="5">
        <v>0</v>
      </c>
      <c r="W373" s="5">
        <v>1</v>
      </c>
      <c r="X373" s="66">
        <v>100</v>
      </c>
      <c r="Y373" s="66">
        <v>1000</v>
      </c>
      <c r="Z373" s="5">
        <v>1</v>
      </c>
      <c r="AA373" s="5">
        <v>10</v>
      </c>
      <c r="AB373" s="5">
        <v>0</v>
      </c>
      <c r="AC373" s="5">
        <v>0</v>
      </c>
      <c r="AD373" s="5">
        <v>0</v>
      </c>
      <c r="AE373" s="5">
        <v>21000</v>
      </c>
      <c r="AF373" s="5">
        <v>1</v>
      </c>
      <c r="AG373" s="5">
        <v>1</v>
      </c>
      <c r="AH373" s="5" t="s">
        <v>1962</v>
      </c>
      <c r="AI373" s="5" t="s">
        <v>235</v>
      </c>
      <c r="AJ373" s="5" t="s">
        <v>983</v>
      </c>
      <c r="AK373" s="45">
        <f t="shared" si="66"/>
        <v>1</v>
      </c>
      <c r="AL373" s="47">
        <f>_xlfn.XLOOKUP(I373,'#칼럼명세'!F:F,'#칼럼명세'!I:I)</f>
        <v>1101</v>
      </c>
      <c r="AM373" s="44" t="str">
        <f t="shared" si="67"/>
        <v>Item_Name_23615010</v>
      </c>
      <c r="AN373" s="5" t="s">
        <v>1578</v>
      </c>
      <c r="AO373" s="44" t="str">
        <f t="shared" si="68"/>
        <v>Item_Desc_23615010</v>
      </c>
      <c r="AP373" s="5" t="s">
        <v>1610</v>
      </c>
      <c r="AQ373" s="44">
        <f>_xlfn.XLOOKUP(I373,표1[아이템 타입],표1[삭제여부])</f>
        <v>1</v>
      </c>
      <c r="AR373" s="63">
        <f>_xlfn.XLOOKUP(I373,'#칼럼명세'!F:F,'#칼럼명세'!H:H)</f>
        <v>0</v>
      </c>
      <c r="AS373" s="4">
        <v>1</v>
      </c>
      <c r="AT373" s="4"/>
      <c r="AU373" s="4"/>
      <c r="AV373" s="4"/>
      <c r="AW373" s="63" t="str">
        <f>_xlfn.XLOOKUP(I373,표1[아이템 타입],표1[타입 이름])</f>
        <v>스킬북</v>
      </c>
      <c r="AX373" s="63" t="str">
        <f t="shared" si="64"/>
        <v>가능</v>
      </c>
      <c r="AY373" s="63" t="str">
        <f t="shared" si="65"/>
        <v>불가</v>
      </c>
      <c r="AZ373" s="63" t="str">
        <f t="shared" si="72"/>
        <v>불가</v>
      </c>
      <c r="BA373" s="63" t="str">
        <f t="shared" si="73"/>
        <v>가능</v>
      </c>
    </row>
    <row r="374" spans="2:53" x14ac:dyDescent="0.3">
      <c r="B374" s="4">
        <v>23615011</v>
      </c>
      <c r="C374" s="4" t="str">
        <f t="shared" si="71"/>
        <v>011</v>
      </c>
      <c r="D374" s="44" t="str">
        <f t="shared" si="69"/>
        <v>Item_Name_23615011</v>
      </c>
      <c r="E374" s="5" t="s">
        <v>1694</v>
      </c>
      <c r="F374" s="44" t="str">
        <f t="shared" si="70"/>
        <v>Item_Desc_23615011</v>
      </c>
      <c r="G374" s="5" t="s">
        <v>1605</v>
      </c>
      <c r="H374" s="5">
        <v>3</v>
      </c>
      <c r="I374" s="5">
        <v>36</v>
      </c>
      <c r="J374" s="5">
        <v>1</v>
      </c>
      <c r="K374" s="5">
        <v>4</v>
      </c>
      <c r="L374" s="45">
        <f>_xlfn.XLOOKUP($I374, '#칼럼명세'!$F:$F, '#칼럼명세'!$J:$J)*IF(_xlfn.XLOOKUP($I374, '#칼럼명세'!$F:$F, '#칼럼명세'!$K:$K)="X", 1, _xlfn.XLOOKUP($K374, '#무게관련'!$N:$N, '#무게관련'!$O:$O))*100</f>
        <v>1</v>
      </c>
      <c r="M374" s="46" t="s">
        <v>336</v>
      </c>
      <c r="N374" s="46" t="s">
        <v>339</v>
      </c>
      <c r="O374" s="46" t="s">
        <v>339</v>
      </c>
      <c r="P374" s="46" t="s">
        <v>339</v>
      </c>
      <c r="Q374" s="5">
        <v>0</v>
      </c>
      <c r="R374" s="5">
        <v>0</v>
      </c>
      <c r="S374" s="5">
        <v>10101001</v>
      </c>
      <c r="T374" s="5">
        <v>0</v>
      </c>
      <c r="U374" s="5">
        <v>0</v>
      </c>
      <c r="V374" s="5">
        <v>0</v>
      </c>
      <c r="W374" s="5">
        <v>1</v>
      </c>
      <c r="X374" s="66">
        <v>100</v>
      </c>
      <c r="Y374" s="66">
        <v>1000</v>
      </c>
      <c r="Z374" s="5">
        <v>1</v>
      </c>
      <c r="AA374" s="5">
        <v>10</v>
      </c>
      <c r="AB374" s="5">
        <v>0</v>
      </c>
      <c r="AC374" s="5">
        <v>0</v>
      </c>
      <c r="AD374" s="5">
        <v>0</v>
      </c>
      <c r="AE374" s="5">
        <v>21000</v>
      </c>
      <c r="AF374" s="5">
        <v>1</v>
      </c>
      <c r="AG374" s="5">
        <v>0</v>
      </c>
      <c r="AH374" s="5" t="s">
        <v>1929</v>
      </c>
      <c r="AI374" s="5" t="s">
        <v>235</v>
      </c>
      <c r="AJ374" s="5" t="s">
        <v>983</v>
      </c>
      <c r="AK374" s="45">
        <f t="shared" si="66"/>
        <v>1</v>
      </c>
      <c r="AL374" s="47">
        <f>_xlfn.XLOOKUP(I374,'#칼럼명세'!F:F,'#칼럼명세'!I:I)</f>
        <v>1101</v>
      </c>
      <c r="AM374" s="44" t="str">
        <f t="shared" si="67"/>
        <v>Item_Name_23615011</v>
      </c>
      <c r="AN374" s="5" t="s">
        <v>758</v>
      </c>
      <c r="AO374" s="44" t="str">
        <f t="shared" si="68"/>
        <v>Item_Desc_23615011</v>
      </c>
      <c r="AP374" s="5" t="s">
        <v>1621</v>
      </c>
      <c r="AQ374" s="44">
        <f>_xlfn.XLOOKUP(I374,표1[아이템 타입],표1[삭제여부])</f>
        <v>1</v>
      </c>
      <c r="AR374" s="63">
        <f>_xlfn.XLOOKUP(I374,'#칼럼명세'!F:F,'#칼럼명세'!H:H)</f>
        <v>0</v>
      </c>
      <c r="AS374" s="4">
        <v>1</v>
      </c>
      <c r="AT374" s="4"/>
      <c r="AU374" s="4"/>
      <c r="AV374" s="4"/>
      <c r="AW374" s="63" t="str">
        <f>_xlfn.XLOOKUP(I374,표1[아이템 타입],표1[타입 이름])</f>
        <v>스킬북</v>
      </c>
      <c r="AX374" s="63" t="str">
        <f t="shared" si="64"/>
        <v>가능</v>
      </c>
      <c r="AY374" s="63" t="str">
        <f t="shared" si="65"/>
        <v>불가</v>
      </c>
      <c r="AZ374" s="63" t="str">
        <f t="shared" si="72"/>
        <v>불가</v>
      </c>
      <c r="BA374" s="63" t="str">
        <f t="shared" si="73"/>
        <v>가능</v>
      </c>
    </row>
    <row r="375" spans="2:53" x14ac:dyDescent="0.3">
      <c r="B375" s="4">
        <v>23615012</v>
      </c>
      <c r="C375" s="4" t="str">
        <f t="shared" si="71"/>
        <v>012</v>
      </c>
      <c r="D375" s="44" t="str">
        <f t="shared" si="69"/>
        <v>Item_Name_23615012</v>
      </c>
      <c r="E375" s="5" t="s">
        <v>1690</v>
      </c>
      <c r="F375" s="44" t="str">
        <f t="shared" si="70"/>
        <v>Item_Desc_23615012</v>
      </c>
      <c r="G375" s="5" t="s">
        <v>1605</v>
      </c>
      <c r="H375" s="5">
        <v>3</v>
      </c>
      <c r="I375" s="5">
        <v>36</v>
      </c>
      <c r="J375" s="5">
        <v>1</v>
      </c>
      <c r="K375" s="5">
        <v>2</v>
      </c>
      <c r="L375" s="45">
        <f>_xlfn.XLOOKUP($I375, '#칼럼명세'!$F:$F, '#칼럼명세'!$J:$J)*IF(_xlfn.XLOOKUP($I375, '#칼럼명세'!$F:$F, '#칼럼명세'!$K:$K)="X", 1, _xlfn.XLOOKUP($K375, '#무게관련'!$N:$N, '#무게관련'!$O:$O))*100</f>
        <v>1</v>
      </c>
      <c r="M375" s="46" t="s">
        <v>336</v>
      </c>
      <c r="N375" s="46" t="s">
        <v>339</v>
      </c>
      <c r="O375" s="46" t="s">
        <v>339</v>
      </c>
      <c r="P375" s="46" t="s">
        <v>339</v>
      </c>
      <c r="Q375" s="5">
        <v>0</v>
      </c>
      <c r="R375" s="5">
        <v>0</v>
      </c>
      <c r="S375" s="5">
        <v>10101001</v>
      </c>
      <c r="T375" s="5">
        <v>0</v>
      </c>
      <c r="U375" s="5">
        <v>0</v>
      </c>
      <c r="V375" s="5">
        <v>0</v>
      </c>
      <c r="W375" s="5">
        <v>1</v>
      </c>
      <c r="X375" s="66">
        <v>100</v>
      </c>
      <c r="Y375" s="66">
        <v>1000</v>
      </c>
      <c r="Z375" s="5">
        <v>1</v>
      </c>
      <c r="AA375" s="5">
        <v>10</v>
      </c>
      <c r="AB375" s="5">
        <v>0</v>
      </c>
      <c r="AC375" s="5">
        <v>0</v>
      </c>
      <c r="AD375" s="5">
        <v>0</v>
      </c>
      <c r="AE375" s="5">
        <v>21000</v>
      </c>
      <c r="AF375" s="5">
        <v>1</v>
      </c>
      <c r="AG375" s="5">
        <v>1</v>
      </c>
      <c r="AH375" s="5" t="s">
        <v>1930</v>
      </c>
      <c r="AI375" s="5" t="s">
        <v>235</v>
      </c>
      <c r="AJ375" s="5" t="s">
        <v>983</v>
      </c>
      <c r="AK375" s="45">
        <f t="shared" si="66"/>
        <v>1</v>
      </c>
      <c r="AL375" s="47">
        <f>_xlfn.XLOOKUP(I375,'#칼럼명세'!F:F,'#칼럼명세'!I:I)</f>
        <v>1101</v>
      </c>
      <c r="AM375" s="44" t="str">
        <f t="shared" si="67"/>
        <v>Item_Name_23615012</v>
      </c>
      <c r="AN375" s="5" t="s">
        <v>1600</v>
      </c>
      <c r="AO375" s="44" t="str">
        <f t="shared" si="68"/>
        <v>Item_Desc_23615012</v>
      </c>
      <c r="AP375" s="5" t="s">
        <v>1617</v>
      </c>
      <c r="AQ375" s="44">
        <f>_xlfn.XLOOKUP(I375,표1[아이템 타입],표1[삭제여부])</f>
        <v>1</v>
      </c>
      <c r="AR375" s="63">
        <f>_xlfn.XLOOKUP(I375,'#칼럼명세'!F:F,'#칼럼명세'!H:H)</f>
        <v>0</v>
      </c>
      <c r="AS375" s="4">
        <v>1</v>
      </c>
      <c r="AT375" s="4"/>
      <c r="AU375" s="4"/>
      <c r="AV375" s="4"/>
      <c r="AW375" s="63" t="str">
        <f>_xlfn.XLOOKUP(I375,표1[아이템 타입],표1[타입 이름])</f>
        <v>스킬북</v>
      </c>
      <c r="AX375" s="63" t="str">
        <f t="shared" si="64"/>
        <v>가능</v>
      </c>
      <c r="AY375" s="63" t="str">
        <f t="shared" si="65"/>
        <v>불가</v>
      </c>
      <c r="AZ375" s="63" t="str">
        <f t="shared" si="72"/>
        <v>불가</v>
      </c>
      <c r="BA375" s="63" t="str">
        <f t="shared" si="73"/>
        <v>가능</v>
      </c>
    </row>
    <row r="376" spans="2:53" x14ac:dyDescent="0.3">
      <c r="B376" s="4">
        <v>23615013</v>
      </c>
      <c r="C376" s="4" t="str">
        <f t="shared" si="71"/>
        <v>013</v>
      </c>
      <c r="D376" s="44" t="str">
        <f t="shared" si="69"/>
        <v>Item_Name_23615013</v>
      </c>
      <c r="E376" s="5" t="s">
        <v>1693</v>
      </c>
      <c r="F376" s="44" t="str">
        <f t="shared" si="70"/>
        <v>Item_Desc_23615013</v>
      </c>
      <c r="G376" s="5" t="s">
        <v>1605</v>
      </c>
      <c r="H376" s="5">
        <v>3</v>
      </c>
      <c r="I376" s="5">
        <v>36</v>
      </c>
      <c r="J376" s="5">
        <v>1</v>
      </c>
      <c r="K376" s="5">
        <v>3</v>
      </c>
      <c r="L376" s="45">
        <f>_xlfn.XLOOKUP($I376, '#칼럼명세'!$F:$F, '#칼럼명세'!$J:$J)*IF(_xlfn.XLOOKUP($I376, '#칼럼명세'!$F:$F, '#칼럼명세'!$K:$K)="X", 1, _xlfn.XLOOKUP($K376, '#무게관련'!$N:$N, '#무게관련'!$O:$O))*100</f>
        <v>1</v>
      </c>
      <c r="M376" s="46" t="s">
        <v>336</v>
      </c>
      <c r="N376" s="46" t="s">
        <v>339</v>
      </c>
      <c r="O376" s="46" t="s">
        <v>339</v>
      </c>
      <c r="P376" s="46" t="s">
        <v>339</v>
      </c>
      <c r="Q376" s="5">
        <v>0</v>
      </c>
      <c r="R376" s="5">
        <v>0</v>
      </c>
      <c r="S376" s="5">
        <v>10101001</v>
      </c>
      <c r="T376" s="5">
        <v>0</v>
      </c>
      <c r="U376" s="5">
        <v>0</v>
      </c>
      <c r="V376" s="5">
        <v>0</v>
      </c>
      <c r="W376" s="5">
        <v>1</v>
      </c>
      <c r="X376" s="66">
        <v>100</v>
      </c>
      <c r="Y376" s="66">
        <v>1000</v>
      </c>
      <c r="Z376" s="5">
        <v>1</v>
      </c>
      <c r="AA376" s="5">
        <v>10</v>
      </c>
      <c r="AB376" s="5">
        <v>0</v>
      </c>
      <c r="AC376" s="5">
        <v>0</v>
      </c>
      <c r="AD376" s="5">
        <v>0</v>
      </c>
      <c r="AE376" s="5">
        <v>21000</v>
      </c>
      <c r="AF376" s="5">
        <v>1</v>
      </c>
      <c r="AG376" s="5">
        <v>0</v>
      </c>
      <c r="AH376" s="5" t="s">
        <v>1931</v>
      </c>
      <c r="AI376" s="5" t="s">
        <v>235</v>
      </c>
      <c r="AJ376" s="5" t="s">
        <v>983</v>
      </c>
      <c r="AK376" s="45">
        <f t="shared" si="66"/>
        <v>1</v>
      </c>
      <c r="AL376" s="47">
        <f>_xlfn.XLOOKUP(I376,'#칼럼명세'!F:F,'#칼럼명세'!I:I)</f>
        <v>1101</v>
      </c>
      <c r="AM376" s="44" t="str">
        <f t="shared" si="67"/>
        <v>Item_Name_23615013</v>
      </c>
      <c r="AN376" s="5" t="s">
        <v>757</v>
      </c>
      <c r="AO376" s="44" t="str">
        <f t="shared" si="68"/>
        <v>Item_Desc_23615013</v>
      </c>
      <c r="AP376" s="5" t="s">
        <v>1620</v>
      </c>
      <c r="AQ376" s="44">
        <f>_xlfn.XLOOKUP(I376,표1[아이템 타입],표1[삭제여부])</f>
        <v>1</v>
      </c>
      <c r="AR376" s="63">
        <f>_xlfn.XLOOKUP(I376,'#칼럼명세'!F:F,'#칼럼명세'!H:H)</f>
        <v>0</v>
      </c>
      <c r="AS376" s="4">
        <v>1</v>
      </c>
      <c r="AT376" s="4"/>
      <c r="AU376" s="4"/>
      <c r="AV376" s="4"/>
      <c r="AW376" s="63" t="str">
        <f>_xlfn.XLOOKUP(I376,표1[아이템 타입],표1[타입 이름])</f>
        <v>스킬북</v>
      </c>
      <c r="AX376" s="63" t="str">
        <f t="shared" si="64"/>
        <v>가능</v>
      </c>
      <c r="AY376" s="63" t="str">
        <f t="shared" si="65"/>
        <v>불가</v>
      </c>
      <c r="AZ376" s="63" t="str">
        <f t="shared" si="72"/>
        <v>불가</v>
      </c>
      <c r="BA376" s="63" t="str">
        <f t="shared" si="73"/>
        <v>가능</v>
      </c>
    </row>
    <row r="377" spans="2:53" x14ac:dyDescent="0.3">
      <c r="B377" s="4">
        <v>23615014</v>
      </c>
      <c r="C377" s="4" t="str">
        <f t="shared" si="71"/>
        <v>014</v>
      </c>
      <c r="D377" s="44" t="str">
        <f t="shared" si="69"/>
        <v>Item_Name_23615014</v>
      </c>
      <c r="E377" s="5" t="s">
        <v>1695</v>
      </c>
      <c r="F377" s="44" t="str">
        <f t="shared" si="70"/>
        <v>Item_Desc_23615014</v>
      </c>
      <c r="G377" s="5" t="s">
        <v>1605</v>
      </c>
      <c r="H377" s="5">
        <v>3</v>
      </c>
      <c r="I377" s="5">
        <v>36</v>
      </c>
      <c r="J377" s="5">
        <v>1</v>
      </c>
      <c r="K377" s="5">
        <v>3</v>
      </c>
      <c r="L377" s="45">
        <f>_xlfn.XLOOKUP($I377, '#칼럼명세'!$F:$F, '#칼럼명세'!$J:$J)*IF(_xlfn.XLOOKUP($I377, '#칼럼명세'!$F:$F, '#칼럼명세'!$K:$K)="X", 1, _xlfn.XLOOKUP($K377, '#무게관련'!$N:$N, '#무게관련'!$O:$O))*100</f>
        <v>1</v>
      </c>
      <c r="M377" s="46" t="s">
        <v>336</v>
      </c>
      <c r="N377" s="46" t="s">
        <v>339</v>
      </c>
      <c r="O377" s="46" t="s">
        <v>339</v>
      </c>
      <c r="P377" s="46" t="s">
        <v>339</v>
      </c>
      <c r="Q377" s="5">
        <v>0</v>
      </c>
      <c r="R377" s="5">
        <v>0</v>
      </c>
      <c r="S377" s="5">
        <v>10101001</v>
      </c>
      <c r="T377" s="5">
        <v>0</v>
      </c>
      <c r="U377" s="5">
        <v>0</v>
      </c>
      <c r="V377" s="5">
        <v>0</v>
      </c>
      <c r="W377" s="5">
        <v>1</v>
      </c>
      <c r="X377" s="66">
        <v>100</v>
      </c>
      <c r="Y377" s="66">
        <v>1000</v>
      </c>
      <c r="Z377" s="5">
        <v>1</v>
      </c>
      <c r="AA377" s="5">
        <v>10</v>
      </c>
      <c r="AB377" s="5">
        <v>0</v>
      </c>
      <c r="AC377" s="5">
        <v>0</v>
      </c>
      <c r="AD377" s="5">
        <v>0</v>
      </c>
      <c r="AE377" s="5">
        <v>21000</v>
      </c>
      <c r="AF377" s="5">
        <v>1</v>
      </c>
      <c r="AG377" s="5">
        <v>1</v>
      </c>
      <c r="AH377" s="5" t="s">
        <v>1932</v>
      </c>
      <c r="AI377" s="5" t="s">
        <v>235</v>
      </c>
      <c r="AJ377" s="5" t="s">
        <v>983</v>
      </c>
      <c r="AK377" s="45">
        <f t="shared" si="66"/>
        <v>1</v>
      </c>
      <c r="AL377" s="47">
        <f>_xlfn.XLOOKUP(I377,'#칼럼명세'!F:F,'#칼럼명세'!I:I)</f>
        <v>1101</v>
      </c>
      <c r="AM377" s="44" t="str">
        <f t="shared" si="67"/>
        <v>Item_Name_23615014</v>
      </c>
      <c r="AN377" s="5" t="s">
        <v>232</v>
      </c>
      <c r="AO377" s="44" t="str">
        <f t="shared" si="68"/>
        <v>Item_Desc_23615014</v>
      </c>
      <c r="AP377" s="5" t="s">
        <v>1622</v>
      </c>
      <c r="AQ377" s="44">
        <f>_xlfn.XLOOKUP(I377,표1[아이템 타입],표1[삭제여부])</f>
        <v>1</v>
      </c>
      <c r="AR377" s="63">
        <f>_xlfn.XLOOKUP(I377,'#칼럼명세'!F:F,'#칼럼명세'!H:H)</f>
        <v>0</v>
      </c>
      <c r="AS377" s="4">
        <v>1</v>
      </c>
      <c r="AT377" s="4"/>
      <c r="AU377" s="4"/>
      <c r="AV377" s="4"/>
      <c r="AW377" s="63" t="str">
        <f>_xlfn.XLOOKUP(I377,표1[아이템 타입],표1[타입 이름])</f>
        <v>스킬북</v>
      </c>
      <c r="AX377" s="63" t="str">
        <f t="shared" si="64"/>
        <v>가능</v>
      </c>
      <c r="AY377" s="63" t="str">
        <f t="shared" si="65"/>
        <v>불가</v>
      </c>
      <c r="AZ377" s="63" t="str">
        <f t="shared" si="72"/>
        <v>불가</v>
      </c>
      <c r="BA377" s="63" t="str">
        <f t="shared" si="73"/>
        <v>가능</v>
      </c>
    </row>
    <row r="378" spans="2:53" x14ac:dyDescent="0.3">
      <c r="B378" s="4">
        <v>23615015</v>
      </c>
      <c r="C378" s="4" t="str">
        <f t="shared" si="71"/>
        <v>015</v>
      </c>
      <c r="D378" s="44" t="str">
        <f t="shared" si="69"/>
        <v>Item_Name_23615015</v>
      </c>
      <c r="E378" s="5" t="s">
        <v>1691</v>
      </c>
      <c r="F378" s="44" t="str">
        <f t="shared" si="70"/>
        <v>Item_Desc_23615015</v>
      </c>
      <c r="G378" s="5" t="s">
        <v>1605</v>
      </c>
      <c r="H378" s="5">
        <v>3</v>
      </c>
      <c r="I378" s="5">
        <v>36</v>
      </c>
      <c r="J378" s="5">
        <v>1</v>
      </c>
      <c r="K378" s="5">
        <v>4</v>
      </c>
      <c r="L378" s="45">
        <f>_xlfn.XLOOKUP($I378, '#칼럼명세'!$F:$F, '#칼럼명세'!$J:$J)*IF(_xlfn.XLOOKUP($I378, '#칼럼명세'!$F:$F, '#칼럼명세'!$K:$K)="X", 1, _xlfn.XLOOKUP($K378, '#무게관련'!$N:$N, '#무게관련'!$O:$O))*100</f>
        <v>1</v>
      </c>
      <c r="M378" s="46" t="s">
        <v>336</v>
      </c>
      <c r="N378" s="46" t="s">
        <v>339</v>
      </c>
      <c r="O378" s="46" t="s">
        <v>339</v>
      </c>
      <c r="P378" s="46" t="s">
        <v>339</v>
      </c>
      <c r="Q378" s="5">
        <v>0</v>
      </c>
      <c r="R378" s="5">
        <v>0</v>
      </c>
      <c r="S378" s="5">
        <v>10101001</v>
      </c>
      <c r="T378" s="5">
        <v>0</v>
      </c>
      <c r="U378" s="5">
        <v>0</v>
      </c>
      <c r="V378" s="5">
        <v>0</v>
      </c>
      <c r="W378" s="5">
        <v>1</v>
      </c>
      <c r="X378" s="66">
        <v>100</v>
      </c>
      <c r="Y378" s="66">
        <v>1000</v>
      </c>
      <c r="Z378" s="5">
        <v>1</v>
      </c>
      <c r="AA378" s="5">
        <v>10</v>
      </c>
      <c r="AB378" s="5">
        <v>0</v>
      </c>
      <c r="AC378" s="5">
        <v>0</v>
      </c>
      <c r="AD378" s="5">
        <v>0</v>
      </c>
      <c r="AE378" s="5">
        <v>21000</v>
      </c>
      <c r="AF378" s="5">
        <v>1</v>
      </c>
      <c r="AG378" s="5">
        <v>1</v>
      </c>
      <c r="AH378" s="5" t="s">
        <v>1933</v>
      </c>
      <c r="AI378" s="5" t="s">
        <v>235</v>
      </c>
      <c r="AJ378" s="5" t="s">
        <v>983</v>
      </c>
      <c r="AK378" s="45">
        <f t="shared" si="66"/>
        <v>1</v>
      </c>
      <c r="AL378" s="47">
        <f>_xlfn.XLOOKUP(I378,'#칼럼명세'!F:F,'#칼럼명세'!I:I)</f>
        <v>1101</v>
      </c>
      <c r="AM378" s="44" t="str">
        <f t="shared" si="67"/>
        <v>Item_Name_23615015</v>
      </c>
      <c r="AN378" s="5" t="s">
        <v>1580</v>
      </c>
      <c r="AO378" s="44" t="str">
        <f t="shared" si="68"/>
        <v>Item_Desc_23615015</v>
      </c>
      <c r="AP378" s="5" t="s">
        <v>1618</v>
      </c>
      <c r="AQ378" s="44">
        <f>_xlfn.XLOOKUP(I378,표1[아이템 타입],표1[삭제여부])</f>
        <v>1</v>
      </c>
      <c r="AR378" s="63">
        <f>_xlfn.XLOOKUP(I378,'#칼럼명세'!F:F,'#칼럼명세'!H:H)</f>
        <v>0</v>
      </c>
      <c r="AS378" s="4">
        <v>1</v>
      </c>
      <c r="AT378" s="4"/>
      <c r="AU378" s="4"/>
      <c r="AV378" s="4"/>
      <c r="AW378" s="63" t="str">
        <f>_xlfn.XLOOKUP(I378,표1[아이템 타입],표1[타입 이름])</f>
        <v>스킬북</v>
      </c>
      <c r="AX378" s="63" t="str">
        <f t="shared" si="64"/>
        <v>가능</v>
      </c>
      <c r="AY378" s="63" t="str">
        <f t="shared" si="65"/>
        <v>불가</v>
      </c>
      <c r="AZ378" s="63" t="str">
        <f t="shared" si="72"/>
        <v>불가</v>
      </c>
      <c r="BA378" s="63" t="str">
        <f t="shared" si="73"/>
        <v>가능</v>
      </c>
    </row>
    <row r="379" spans="2:53" x14ac:dyDescent="0.3">
      <c r="B379" s="4">
        <v>23615016</v>
      </c>
      <c r="C379" s="4" t="str">
        <f t="shared" si="71"/>
        <v>016</v>
      </c>
      <c r="D379" s="44" t="str">
        <f t="shared" si="69"/>
        <v>Item_Name_23615016</v>
      </c>
      <c r="E379" s="5" t="s">
        <v>1682</v>
      </c>
      <c r="F379" s="44" t="str">
        <f t="shared" si="70"/>
        <v>Item_Desc_23615016</v>
      </c>
      <c r="G379" s="5" t="s">
        <v>1605</v>
      </c>
      <c r="H379" s="5">
        <v>3</v>
      </c>
      <c r="I379" s="5">
        <v>36</v>
      </c>
      <c r="J379" s="5">
        <v>1</v>
      </c>
      <c r="K379" s="5">
        <v>1</v>
      </c>
      <c r="L379" s="45">
        <f>_xlfn.XLOOKUP($I379, '#칼럼명세'!$F:$F, '#칼럼명세'!$J:$J)*IF(_xlfn.XLOOKUP($I379, '#칼럼명세'!$F:$F, '#칼럼명세'!$K:$K)="X", 1, _xlfn.XLOOKUP($K379, '#무게관련'!$N:$N, '#무게관련'!$O:$O))*100</f>
        <v>1</v>
      </c>
      <c r="M379" s="46" t="s">
        <v>336</v>
      </c>
      <c r="N379" s="46" t="s">
        <v>339</v>
      </c>
      <c r="O379" s="46" t="s">
        <v>339</v>
      </c>
      <c r="P379" s="46" t="s">
        <v>339</v>
      </c>
      <c r="Q379" s="5">
        <v>0</v>
      </c>
      <c r="R379" s="5">
        <v>0</v>
      </c>
      <c r="S379" s="5">
        <v>10101001</v>
      </c>
      <c r="T379" s="5">
        <v>0</v>
      </c>
      <c r="U379" s="5">
        <v>0</v>
      </c>
      <c r="V379" s="5">
        <v>0</v>
      </c>
      <c r="W379" s="5">
        <v>1</v>
      </c>
      <c r="X379" s="66">
        <v>100</v>
      </c>
      <c r="Y379" s="66">
        <v>1000</v>
      </c>
      <c r="Z379" s="5">
        <v>1</v>
      </c>
      <c r="AA379" s="5">
        <v>10</v>
      </c>
      <c r="AB379" s="5">
        <v>0</v>
      </c>
      <c r="AC379" s="5">
        <v>0</v>
      </c>
      <c r="AD379" s="5">
        <v>0</v>
      </c>
      <c r="AE379" s="5">
        <v>21000</v>
      </c>
      <c r="AF379" s="5">
        <v>1</v>
      </c>
      <c r="AG379" s="5">
        <v>1</v>
      </c>
      <c r="AH379" s="5" t="s">
        <v>1934</v>
      </c>
      <c r="AI379" s="5" t="s">
        <v>235</v>
      </c>
      <c r="AJ379" s="5" t="s">
        <v>983</v>
      </c>
      <c r="AK379" s="45">
        <f t="shared" si="66"/>
        <v>1</v>
      </c>
      <c r="AL379" s="47">
        <f>_xlfn.XLOOKUP(I379,'#칼럼명세'!F:F,'#칼럼명세'!I:I)</f>
        <v>1101</v>
      </c>
      <c r="AM379" s="44" t="str">
        <f t="shared" si="67"/>
        <v>Item_Name_23615016</v>
      </c>
      <c r="AN379" s="5" t="s">
        <v>754</v>
      </c>
      <c r="AO379" s="44" t="str">
        <f t="shared" si="68"/>
        <v>Item_Desc_23615016</v>
      </c>
      <c r="AP379" s="5" t="s">
        <v>1612</v>
      </c>
      <c r="AQ379" s="44">
        <f>_xlfn.XLOOKUP(I379,표1[아이템 타입],표1[삭제여부])</f>
        <v>1</v>
      </c>
      <c r="AR379" s="63">
        <f>_xlfn.XLOOKUP(I379,'#칼럼명세'!F:F,'#칼럼명세'!H:H)</f>
        <v>0</v>
      </c>
      <c r="AS379" s="4">
        <v>1</v>
      </c>
      <c r="AT379" s="4"/>
      <c r="AU379" s="4"/>
      <c r="AV379" s="4"/>
      <c r="AW379" s="63" t="str">
        <f>_xlfn.XLOOKUP(I379,표1[아이템 타입],표1[타입 이름])</f>
        <v>스킬북</v>
      </c>
      <c r="AX379" s="63" t="str">
        <f t="shared" si="64"/>
        <v>가능</v>
      </c>
      <c r="AY379" s="63" t="str">
        <f t="shared" si="65"/>
        <v>불가</v>
      </c>
      <c r="AZ379" s="63" t="str">
        <f t="shared" si="72"/>
        <v>불가</v>
      </c>
      <c r="BA379" s="63" t="str">
        <f t="shared" si="73"/>
        <v>가능</v>
      </c>
    </row>
    <row r="380" spans="2:53" x14ac:dyDescent="0.3">
      <c r="B380" s="4">
        <v>23615017</v>
      </c>
      <c r="C380" s="4" t="str">
        <f t="shared" si="71"/>
        <v>017</v>
      </c>
      <c r="D380" s="44" t="str">
        <f t="shared" si="69"/>
        <v>Item_Name_23615017</v>
      </c>
      <c r="E380" s="5" t="s">
        <v>1688</v>
      </c>
      <c r="F380" s="44" t="str">
        <f t="shared" si="70"/>
        <v>Item_Desc_23615017</v>
      </c>
      <c r="G380" s="5" t="s">
        <v>1605</v>
      </c>
      <c r="H380" s="5">
        <v>3</v>
      </c>
      <c r="I380" s="5">
        <v>36</v>
      </c>
      <c r="J380" s="5">
        <v>1</v>
      </c>
      <c r="K380" s="5">
        <v>2</v>
      </c>
      <c r="L380" s="45">
        <f>_xlfn.XLOOKUP($I380, '#칼럼명세'!$F:$F, '#칼럼명세'!$J:$J)*IF(_xlfn.XLOOKUP($I380, '#칼럼명세'!$F:$F, '#칼럼명세'!$K:$K)="X", 1, _xlfn.XLOOKUP($K380, '#무게관련'!$N:$N, '#무게관련'!$O:$O))*100</f>
        <v>1</v>
      </c>
      <c r="M380" s="46" t="s">
        <v>336</v>
      </c>
      <c r="N380" s="46" t="s">
        <v>339</v>
      </c>
      <c r="O380" s="46" t="s">
        <v>339</v>
      </c>
      <c r="P380" s="46" t="s">
        <v>339</v>
      </c>
      <c r="Q380" s="5">
        <v>0</v>
      </c>
      <c r="R380" s="5">
        <v>0</v>
      </c>
      <c r="S380" s="5">
        <v>10101001</v>
      </c>
      <c r="T380" s="5">
        <v>0</v>
      </c>
      <c r="U380" s="5">
        <v>0</v>
      </c>
      <c r="V380" s="5">
        <v>0</v>
      </c>
      <c r="W380" s="5">
        <v>1</v>
      </c>
      <c r="X380" s="66">
        <v>100</v>
      </c>
      <c r="Y380" s="66">
        <v>1000</v>
      </c>
      <c r="Z380" s="5">
        <v>1</v>
      </c>
      <c r="AA380" s="5">
        <v>10</v>
      </c>
      <c r="AB380" s="5">
        <v>0</v>
      </c>
      <c r="AC380" s="5">
        <v>0</v>
      </c>
      <c r="AD380" s="5">
        <v>0</v>
      </c>
      <c r="AE380" s="5">
        <v>21000</v>
      </c>
      <c r="AF380" s="5">
        <v>1</v>
      </c>
      <c r="AG380" s="5">
        <v>1</v>
      </c>
      <c r="AH380" s="5" t="s">
        <v>1946</v>
      </c>
      <c r="AI380" s="5" t="s">
        <v>235</v>
      </c>
      <c r="AJ380" s="5" t="s">
        <v>983</v>
      </c>
      <c r="AK380" s="45">
        <f t="shared" si="66"/>
        <v>1</v>
      </c>
      <c r="AL380" s="47">
        <f>_xlfn.XLOOKUP(I380,'#칼럼명세'!F:F,'#칼럼명세'!I:I)</f>
        <v>1101</v>
      </c>
      <c r="AM380" s="44" t="str">
        <f t="shared" si="67"/>
        <v>Item_Name_23615017</v>
      </c>
      <c r="AN380" s="5" t="s">
        <v>1579</v>
      </c>
      <c r="AO380" s="44" t="str">
        <f t="shared" si="68"/>
        <v>Item_Desc_23615017</v>
      </c>
      <c r="AP380" s="5" t="s">
        <v>1615</v>
      </c>
      <c r="AQ380" s="44">
        <f>_xlfn.XLOOKUP(I380,표1[아이템 타입],표1[삭제여부])</f>
        <v>1</v>
      </c>
      <c r="AR380" s="63">
        <f>_xlfn.XLOOKUP(I380,'#칼럼명세'!F:F,'#칼럼명세'!H:H)</f>
        <v>0</v>
      </c>
      <c r="AS380" s="4">
        <v>1</v>
      </c>
      <c r="AT380" s="4"/>
      <c r="AU380" s="4"/>
      <c r="AV380" s="4"/>
      <c r="AW380" s="63" t="str">
        <f>_xlfn.XLOOKUP(I380,표1[아이템 타입],표1[타입 이름])</f>
        <v>스킬북</v>
      </c>
      <c r="AX380" s="63" t="str">
        <f t="shared" si="64"/>
        <v>가능</v>
      </c>
      <c r="AY380" s="63" t="str">
        <f t="shared" si="65"/>
        <v>불가</v>
      </c>
      <c r="AZ380" s="63" t="str">
        <f t="shared" si="72"/>
        <v>불가</v>
      </c>
      <c r="BA380" s="63" t="str">
        <f t="shared" si="73"/>
        <v>가능</v>
      </c>
    </row>
    <row r="381" spans="2:53" x14ac:dyDescent="0.3">
      <c r="B381" s="4">
        <v>23615018</v>
      </c>
      <c r="C381" s="4" t="str">
        <f t="shared" si="71"/>
        <v>018</v>
      </c>
      <c r="D381" s="44" t="str">
        <f t="shared" si="69"/>
        <v>Item_Name_23615018</v>
      </c>
      <c r="E381" s="5" t="s">
        <v>1692</v>
      </c>
      <c r="F381" s="44" t="str">
        <f t="shared" si="70"/>
        <v>Item_Desc_23615018</v>
      </c>
      <c r="G381" s="5" t="s">
        <v>1605</v>
      </c>
      <c r="H381" s="5">
        <v>3</v>
      </c>
      <c r="I381" s="5">
        <v>36</v>
      </c>
      <c r="J381" s="5">
        <v>1</v>
      </c>
      <c r="K381" s="5">
        <v>3</v>
      </c>
      <c r="L381" s="45">
        <f>_xlfn.XLOOKUP($I381, '#칼럼명세'!$F:$F, '#칼럼명세'!$J:$J)*IF(_xlfn.XLOOKUP($I381, '#칼럼명세'!$F:$F, '#칼럼명세'!$K:$K)="X", 1, _xlfn.XLOOKUP($K381, '#무게관련'!$N:$N, '#무게관련'!$O:$O))*100</f>
        <v>1</v>
      </c>
      <c r="M381" s="46" t="s">
        <v>336</v>
      </c>
      <c r="N381" s="46" t="s">
        <v>339</v>
      </c>
      <c r="O381" s="46" t="s">
        <v>339</v>
      </c>
      <c r="P381" s="46" t="s">
        <v>339</v>
      </c>
      <c r="Q381" s="5">
        <v>0</v>
      </c>
      <c r="R381" s="5">
        <v>0</v>
      </c>
      <c r="S381" s="5">
        <v>10101001</v>
      </c>
      <c r="T381" s="5">
        <v>0</v>
      </c>
      <c r="U381" s="5">
        <v>0</v>
      </c>
      <c r="V381" s="5">
        <v>0</v>
      </c>
      <c r="W381" s="5">
        <v>1</v>
      </c>
      <c r="X381" s="66">
        <v>100</v>
      </c>
      <c r="Y381" s="66">
        <v>1000</v>
      </c>
      <c r="Z381" s="5">
        <v>1</v>
      </c>
      <c r="AA381" s="5">
        <v>10</v>
      </c>
      <c r="AB381" s="5">
        <v>0</v>
      </c>
      <c r="AC381" s="5">
        <v>0</v>
      </c>
      <c r="AD381" s="5">
        <v>0</v>
      </c>
      <c r="AE381" s="5">
        <v>21000</v>
      </c>
      <c r="AF381" s="5">
        <v>1</v>
      </c>
      <c r="AG381" s="5">
        <v>1</v>
      </c>
      <c r="AH381" s="5" t="s">
        <v>1936</v>
      </c>
      <c r="AI381" s="5" t="s">
        <v>235</v>
      </c>
      <c r="AJ381" s="5" t="s">
        <v>983</v>
      </c>
      <c r="AK381" s="45">
        <f t="shared" si="66"/>
        <v>1</v>
      </c>
      <c r="AL381" s="47">
        <f>_xlfn.XLOOKUP(I381,'#칼럼명세'!F:F,'#칼럼명세'!I:I)</f>
        <v>1101</v>
      </c>
      <c r="AM381" s="44" t="str">
        <f t="shared" si="67"/>
        <v>Item_Name_23615018</v>
      </c>
      <c r="AN381" s="5" t="s">
        <v>234</v>
      </c>
      <c r="AO381" s="44" t="str">
        <f t="shared" si="68"/>
        <v>Item_Desc_23615018</v>
      </c>
      <c r="AP381" s="5" t="s">
        <v>1619</v>
      </c>
      <c r="AQ381" s="44">
        <f>_xlfn.XLOOKUP(I381,표1[아이템 타입],표1[삭제여부])</f>
        <v>1</v>
      </c>
      <c r="AR381" s="63">
        <f>_xlfn.XLOOKUP(I381,'#칼럼명세'!F:F,'#칼럼명세'!H:H)</f>
        <v>0</v>
      </c>
      <c r="AS381" s="4">
        <v>1</v>
      </c>
      <c r="AT381" s="4"/>
      <c r="AU381" s="4"/>
      <c r="AV381" s="4"/>
      <c r="AW381" s="63" t="str">
        <f>_xlfn.XLOOKUP(I381,표1[아이템 타입],표1[타입 이름])</f>
        <v>스킬북</v>
      </c>
      <c r="AX381" s="63" t="str">
        <f t="shared" si="64"/>
        <v>가능</v>
      </c>
      <c r="AY381" s="63" t="str">
        <f t="shared" si="65"/>
        <v>불가</v>
      </c>
      <c r="AZ381" s="63" t="str">
        <f t="shared" si="72"/>
        <v>불가</v>
      </c>
      <c r="BA381" s="63" t="str">
        <f t="shared" si="73"/>
        <v>가능</v>
      </c>
    </row>
    <row r="382" spans="2:53" x14ac:dyDescent="0.3">
      <c r="B382" s="4">
        <v>23615019</v>
      </c>
      <c r="C382" s="4" t="str">
        <f t="shared" si="71"/>
        <v>019</v>
      </c>
      <c r="D382" s="44" t="str">
        <f t="shared" si="69"/>
        <v>Item_Name_23615019</v>
      </c>
      <c r="E382" s="5" t="s">
        <v>1696</v>
      </c>
      <c r="F382" s="44" t="str">
        <f t="shared" si="70"/>
        <v>Item_Desc_23615019</v>
      </c>
      <c r="G382" s="5" t="s">
        <v>1605</v>
      </c>
      <c r="H382" s="5">
        <v>3</v>
      </c>
      <c r="I382" s="5">
        <v>36</v>
      </c>
      <c r="J382" s="5">
        <v>1</v>
      </c>
      <c r="K382" s="5">
        <v>4</v>
      </c>
      <c r="L382" s="45">
        <f>_xlfn.XLOOKUP($I382, '#칼럼명세'!$F:$F, '#칼럼명세'!$J:$J)*IF(_xlfn.XLOOKUP($I382, '#칼럼명세'!$F:$F, '#칼럼명세'!$K:$K)="X", 1, _xlfn.XLOOKUP($K382, '#무게관련'!$N:$N, '#무게관련'!$O:$O))*100</f>
        <v>1</v>
      </c>
      <c r="M382" s="46" t="s">
        <v>336</v>
      </c>
      <c r="N382" s="46" t="s">
        <v>339</v>
      </c>
      <c r="O382" s="46" t="s">
        <v>339</v>
      </c>
      <c r="P382" s="46" t="s">
        <v>339</v>
      </c>
      <c r="Q382" s="5">
        <v>0</v>
      </c>
      <c r="R382" s="5">
        <v>0</v>
      </c>
      <c r="S382" s="5">
        <v>10101001</v>
      </c>
      <c r="T382" s="5">
        <v>0</v>
      </c>
      <c r="U382" s="5">
        <v>0</v>
      </c>
      <c r="V382" s="5">
        <v>0</v>
      </c>
      <c r="W382" s="5">
        <v>1</v>
      </c>
      <c r="X382" s="66">
        <v>100</v>
      </c>
      <c r="Y382" s="66">
        <v>1000</v>
      </c>
      <c r="Z382" s="5">
        <v>1</v>
      </c>
      <c r="AA382" s="5">
        <v>10</v>
      </c>
      <c r="AB382" s="5">
        <v>0</v>
      </c>
      <c r="AC382" s="5">
        <v>0</v>
      </c>
      <c r="AD382" s="5">
        <v>0</v>
      </c>
      <c r="AE382" s="5">
        <v>21000</v>
      </c>
      <c r="AF382" s="5">
        <v>1</v>
      </c>
      <c r="AG382" s="5">
        <v>1</v>
      </c>
      <c r="AH382" s="5" t="s">
        <v>1937</v>
      </c>
      <c r="AI382" s="5" t="s">
        <v>235</v>
      </c>
      <c r="AJ382" s="5" t="s">
        <v>983</v>
      </c>
      <c r="AK382" s="45">
        <f t="shared" si="66"/>
        <v>1</v>
      </c>
      <c r="AL382" s="47">
        <f>_xlfn.XLOOKUP(I382,'#칼럼명세'!F:F,'#칼럼명세'!I:I)</f>
        <v>1101</v>
      </c>
      <c r="AM382" s="44" t="str">
        <f t="shared" si="67"/>
        <v>Item_Name_23615019</v>
      </c>
      <c r="AN382" s="5" t="s">
        <v>231</v>
      </c>
      <c r="AO382" s="44" t="str">
        <f t="shared" si="68"/>
        <v>Item_Desc_23615019</v>
      </c>
      <c r="AP382" s="5" t="s">
        <v>1623</v>
      </c>
      <c r="AQ382" s="44">
        <f>_xlfn.XLOOKUP(I382,표1[아이템 타입],표1[삭제여부])</f>
        <v>1</v>
      </c>
      <c r="AR382" s="63">
        <f>_xlfn.XLOOKUP(I382,'#칼럼명세'!F:F,'#칼럼명세'!H:H)</f>
        <v>0</v>
      </c>
      <c r="AS382" s="4">
        <v>1</v>
      </c>
      <c r="AT382" s="4"/>
      <c r="AU382" s="4"/>
      <c r="AV382" s="4"/>
      <c r="AW382" s="63" t="str">
        <f>_xlfn.XLOOKUP(I382,표1[아이템 타입],표1[타입 이름])</f>
        <v>스킬북</v>
      </c>
      <c r="AX382" s="63" t="str">
        <f t="shared" si="64"/>
        <v>가능</v>
      </c>
      <c r="AY382" s="63" t="str">
        <f t="shared" si="65"/>
        <v>불가</v>
      </c>
      <c r="AZ382" s="63" t="str">
        <f t="shared" si="72"/>
        <v>불가</v>
      </c>
      <c r="BA382" s="63" t="str">
        <f t="shared" si="73"/>
        <v>가능</v>
      </c>
    </row>
    <row r="383" spans="2:53" x14ac:dyDescent="0.3">
      <c r="B383" s="4">
        <v>23615020</v>
      </c>
      <c r="C383" s="4" t="str">
        <f t="shared" si="71"/>
        <v>020</v>
      </c>
      <c r="D383" s="44" t="str">
        <f t="shared" si="69"/>
        <v>Item_Name_23615020</v>
      </c>
      <c r="E383" s="5" t="s">
        <v>1073</v>
      </c>
      <c r="F383" s="44" t="str">
        <f t="shared" si="70"/>
        <v>Item_Desc_23615020</v>
      </c>
      <c r="G383" s="5" t="s">
        <v>360</v>
      </c>
      <c r="H383" s="5">
        <v>3</v>
      </c>
      <c r="I383" s="5">
        <v>36</v>
      </c>
      <c r="J383" s="5">
        <v>1</v>
      </c>
      <c r="K383" s="5">
        <v>2</v>
      </c>
      <c r="L383" s="45">
        <f>_xlfn.XLOOKUP($I383, '#칼럼명세'!$F:$F, '#칼럼명세'!$J:$J)*IF(_xlfn.XLOOKUP($I383, '#칼럼명세'!$F:$F, '#칼럼명세'!$K:$K)="X", 1, _xlfn.XLOOKUP($K383, '#무게관련'!$N:$N, '#무게관련'!$O:$O))*100</f>
        <v>1</v>
      </c>
      <c r="M383" s="46" t="s">
        <v>336</v>
      </c>
      <c r="N383" s="46" t="s">
        <v>339</v>
      </c>
      <c r="O383" s="46" t="s">
        <v>339</v>
      </c>
      <c r="P383" s="46" t="s">
        <v>339</v>
      </c>
      <c r="Q383" s="5">
        <v>0</v>
      </c>
      <c r="R383" s="5">
        <v>0</v>
      </c>
      <c r="S383" s="5">
        <v>10101001</v>
      </c>
      <c r="T383" s="5">
        <v>0</v>
      </c>
      <c r="U383" s="5">
        <v>0</v>
      </c>
      <c r="V383" s="5">
        <v>0</v>
      </c>
      <c r="W383" s="5">
        <v>1</v>
      </c>
      <c r="X383" s="66">
        <v>100</v>
      </c>
      <c r="Y383" s="66">
        <v>1000</v>
      </c>
      <c r="Z383" s="5">
        <v>1</v>
      </c>
      <c r="AA383" s="5">
        <v>10</v>
      </c>
      <c r="AB383" s="5">
        <v>0</v>
      </c>
      <c r="AC383" s="5">
        <v>0</v>
      </c>
      <c r="AD383" s="5">
        <v>0</v>
      </c>
      <c r="AE383" s="5">
        <v>21000</v>
      </c>
      <c r="AF383" s="5">
        <v>1</v>
      </c>
      <c r="AG383" s="5">
        <v>0</v>
      </c>
      <c r="AH383" s="5" t="s">
        <v>1938</v>
      </c>
      <c r="AI383" s="5" t="s">
        <v>235</v>
      </c>
      <c r="AJ383" s="5" t="s">
        <v>983</v>
      </c>
      <c r="AK383" s="45">
        <f t="shared" si="66"/>
        <v>1</v>
      </c>
      <c r="AL383" s="47">
        <f>_xlfn.XLOOKUP(I383,'#칼럼명세'!F:F,'#칼럼명세'!I:I)</f>
        <v>1101</v>
      </c>
      <c r="AM383" s="44" t="str">
        <f t="shared" si="67"/>
        <v>Item_Name_23615020</v>
      </c>
      <c r="AN383" s="5" t="s">
        <v>440</v>
      </c>
      <c r="AO383" s="44" t="str">
        <f t="shared" si="68"/>
        <v>Item_Desc_23615020</v>
      </c>
      <c r="AP383" s="5" t="s">
        <v>1777</v>
      </c>
      <c r="AQ383" s="44">
        <f>_xlfn.XLOOKUP(I383,표1[아이템 타입],표1[삭제여부])</f>
        <v>1</v>
      </c>
      <c r="AR383" s="63">
        <f>_xlfn.XLOOKUP(I383,'#칼럼명세'!F:F,'#칼럼명세'!H:H)</f>
        <v>0</v>
      </c>
      <c r="AS383" s="4">
        <v>1</v>
      </c>
      <c r="AT383" s="4"/>
      <c r="AU383" s="4"/>
      <c r="AV383" s="4"/>
      <c r="AW383" s="63" t="str">
        <f>_xlfn.XLOOKUP(I383,표1[아이템 타입],표1[타입 이름])</f>
        <v>스킬북</v>
      </c>
      <c r="AX383" s="63" t="str">
        <f t="shared" si="64"/>
        <v>가능</v>
      </c>
      <c r="AY383" s="63" t="str">
        <f t="shared" si="65"/>
        <v>불가</v>
      </c>
      <c r="AZ383" s="63" t="str">
        <f t="shared" si="72"/>
        <v>불가</v>
      </c>
      <c r="BA383" s="63" t="str">
        <f t="shared" si="73"/>
        <v>가능</v>
      </c>
    </row>
    <row r="384" spans="2:53" x14ac:dyDescent="0.3">
      <c r="B384" s="4">
        <v>23615021</v>
      </c>
      <c r="C384" s="4" t="str">
        <f t="shared" si="71"/>
        <v>021</v>
      </c>
      <c r="D384" s="44" t="str">
        <f t="shared" si="69"/>
        <v>Item_Name_23615021</v>
      </c>
      <c r="E384" s="5" t="s">
        <v>1074</v>
      </c>
      <c r="F384" s="44" t="str">
        <f t="shared" si="70"/>
        <v>Item_Desc_23615021</v>
      </c>
      <c r="G384" s="5" t="s">
        <v>361</v>
      </c>
      <c r="H384" s="5">
        <v>3</v>
      </c>
      <c r="I384" s="5">
        <v>36</v>
      </c>
      <c r="J384" s="5">
        <v>1</v>
      </c>
      <c r="K384" s="5">
        <v>2</v>
      </c>
      <c r="L384" s="45">
        <f>_xlfn.XLOOKUP($I384, '#칼럼명세'!$F:$F, '#칼럼명세'!$J:$J)*IF(_xlfn.XLOOKUP($I384, '#칼럼명세'!$F:$F, '#칼럼명세'!$K:$K)="X", 1, _xlfn.XLOOKUP($K384, '#무게관련'!$N:$N, '#무게관련'!$O:$O))*100</f>
        <v>1</v>
      </c>
      <c r="M384" s="46" t="s">
        <v>336</v>
      </c>
      <c r="N384" s="46" t="s">
        <v>339</v>
      </c>
      <c r="O384" s="46" t="s">
        <v>339</v>
      </c>
      <c r="P384" s="46" t="s">
        <v>339</v>
      </c>
      <c r="Q384" s="5">
        <v>0</v>
      </c>
      <c r="R384" s="5">
        <v>0</v>
      </c>
      <c r="S384" s="5">
        <v>10101001</v>
      </c>
      <c r="T384" s="5">
        <v>0</v>
      </c>
      <c r="U384" s="5">
        <v>0</v>
      </c>
      <c r="V384" s="5">
        <v>0</v>
      </c>
      <c r="W384" s="5">
        <v>1</v>
      </c>
      <c r="X384" s="66">
        <v>100</v>
      </c>
      <c r="Y384" s="66">
        <v>1000</v>
      </c>
      <c r="Z384" s="5">
        <v>1</v>
      </c>
      <c r="AA384" s="5">
        <v>10</v>
      </c>
      <c r="AB384" s="5">
        <v>0</v>
      </c>
      <c r="AC384" s="5">
        <v>0</v>
      </c>
      <c r="AD384" s="5">
        <v>0</v>
      </c>
      <c r="AE384" s="5">
        <v>21000</v>
      </c>
      <c r="AF384" s="5">
        <v>1</v>
      </c>
      <c r="AG384" s="5">
        <v>0</v>
      </c>
      <c r="AH384" s="5" t="s">
        <v>1939</v>
      </c>
      <c r="AI384" s="5" t="s">
        <v>235</v>
      </c>
      <c r="AJ384" s="5" t="s">
        <v>983</v>
      </c>
      <c r="AK384" s="45">
        <f t="shared" si="66"/>
        <v>1</v>
      </c>
      <c r="AL384" s="47">
        <f>_xlfn.XLOOKUP(I384,'#칼럼명세'!F:F,'#칼럼명세'!I:I)</f>
        <v>1101</v>
      </c>
      <c r="AM384" s="44" t="str">
        <f t="shared" si="67"/>
        <v>Item_Name_23615021</v>
      </c>
      <c r="AN384" s="5" t="s">
        <v>441</v>
      </c>
      <c r="AO384" s="44" t="str">
        <f t="shared" si="68"/>
        <v>Item_Desc_23615021</v>
      </c>
      <c r="AP384" s="5" t="s">
        <v>1778</v>
      </c>
      <c r="AQ384" s="44">
        <f>_xlfn.XLOOKUP(I384,표1[아이템 타입],표1[삭제여부])</f>
        <v>1</v>
      </c>
      <c r="AR384" s="63">
        <f>_xlfn.XLOOKUP(I384,'#칼럼명세'!F:F,'#칼럼명세'!H:H)</f>
        <v>0</v>
      </c>
      <c r="AS384" s="4">
        <v>1</v>
      </c>
      <c r="AT384" s="4"/>
      <c r="AU384" s="4"/>
      <c r="AV384" s="4"/>
      <c r="AW384" s="63" t="str">
        <f>_xlfn.XLOOKUP(I384,표1[아이템 타입],표1[타입 이름])</f>
        <v>스킬북</v>
      </c>
      <c r="AX384" s="63" t="str">
        <f t="shared" si="64"/>
        <v>가능</v>
      </c>
      <c r="AY384" s="63" t="str">
        <f t="shared" si="65"/>
        <v>불가</v>
      </c>
      <c r="AZ384" s="63" t="str">
        <f t="shared" si="72"/>
        <v>불가</v>
      </c>
      <c r="BA384" s="63" t="str">
        <f t="shared" si="73"/>
        <v>가능</v>
      </c>
    </row>
    <row r="385" spans="2:53" x14ac:dyDescent="0.3">
      <c r="B385" s="4">
        <v>23615022</v>
      </c>
      <c r="C385" s="4" t="str">
        <f t="shared" si="71"/>
        <v>022</v>
      </c>
      <c r="D385" s="44" t="str">
        <f t="shared" si="69"/>
        <v>Item_Name_23615022</v>
      </c>
      <c r="E385" s="5" t="s">
        <v>1075</v>
      </c>
      <c r="F385" s="44" t="str">
        <f t="shared" si="70"/>
        <v>Item_Desc_23615022</v>
      </c>
      <c r="G385" s="5" t="s">
        <v>362</v>
      </c>
      <c r="H385" s="5">
        <v>3</v>
      </c>
      <c r="I385" s="5">
        <v>36</v>
      </c>
      <c r="J385" s="5">
        <v>1</v>
      </c>
      <c r="K385" s="5">
        <v>3</v>
      </c>
      <c r="L385" s="45">
        <f>_xlfn.XLOOKUP($I385, '#칼럼명세'!$F:$F, '#칼럼명세'!$J:$J)*IF(_xlfn.XLOOKUP($I385, '#칼럼명세'!$F:$F, '#칼럼명세'!$K:$K)="X", 1, _xlfn.XLOOKUP($K385, '#무게관련'!$N:$N, '#무게관련'!$O:$O))*100</f>
        <v>1</v>
      </c>
      <c r="M385" s="46" t="s">
        <v>336</v>
      </c>
      <c r="N385" s="46" t="s">
        <v>339</v>
      </c>
      <c r="O385" s="46" t="s">
        <v>339</v>
      </c>
      <c r="P385" s="46" t="s">
        <v>339</v>
      </c>
      <c r="Q385" s="5">
        <v>0</v>
      </c>
      <c r="R385" s="5">
        <v>0</v>
      </c>
      <c r="S385" s="5">
        <v>10101001</v>
      </c>
      <c r="T385" s="5">
        <v>0</v>
      </c>
      <c r="U385" s="5">
        <v>0</v>
      </c>
      <c r="V385" s="5">
        <v>0</v>
      </c>
      <c r="W385" s="5">
        <v>1</v>
      </c>
      <c r="X385" s="66">
        <v>100</v>
      </c>
      <c r="Y385" s="66">
        <v>1000</v>
      </c>
      <c r="Z385" s="5">
        <v>1</v>
      </c>
      <c r="AA385" s="5">
        <v>10</v>
      </c>
      <c r="AB385" s="5">
        <v>0</v>
      </c>
      <c r="AC385" s="5">
        <v>0</v>
      </c>
      <c r="AD385" s="5">
        <v>0</v>
      </c>
      <c r="AE385" s="5">
        <v>21000</v>
      </c>
      <c r="AF385" s="5">
        <v>1</v>
      </c>
      <c r="AG385" s="5">
        <v>1</v>
      </c>
      <c r="AH385" s="5" t="s">
        <v>1940</v>
      </c>
      <c r="AI385" s="5" t="s">
        <v>235</v>
      </c>
      <c r="AJ385" s="5" t="s">
        <v>983</v>
      </c>
      <c r="AK385" s="45">
        <f t="shared" si="66"/>
        <v>1</v>
      </c>
      <c r="AL385" s="47">
        <f>_xlfn.XLOOKUP(I385,'#칼럼명세'!F:F,'#칼럼명세'!I:I)</f>
        <v>1101</v>
      </c>
      <c r="AM385" s="44" t="str">
        <f t="shared" si="67"/>
        <v>Item_Name_23615022</v>
      </c>
      <c r="AN385" s="5" t="s">
        <v>442</v>
      </c>
      <c r="AO385" s="44" t="str">
        <f t="shared" si="68"/>
        <v>Item_Desc_23615022</v>
      </c>
      <c r="AP385" s="5" t="s">
        <v>1779</v>
      </c>
      <c r="AQ385" s="44">
        <f>_xlfn.XLOOKUP(I385,표1[아이템 타입],표1[삭제여부])</f>
        <v>1</v>
      </c>
      <c r="AR385" s="63">
        <f>_xlfn.XLOOKUP(I385,'#칼럼명세'!F:F,'#칼럼명세'!H:H)</f>
        <v>0</v>
      </c>
      <c r="AS385" s="4">
        <v>1</v>
      </c>
      <c r="AT385" s="4"/>
      <c r="AU385" s="4"/>
      <c r="AV385" s="4"/>
      <c r="AW385" s="63" t="str">
        <f>_xlfn.XLOOKUP(I385,표1[아이템 타입],표1[타입 이름])</f>
        <v>스킬북</v>
      </c>
      <c r="AX385" s="63" t="str">
        <f t="shared" si="64"/>
        <v>가능</v>
      </c>
      <c r="AY385" s="63" t="str">
        <f t="shared" si="65"/>
        <v>불가</v>
      </c>
      <c r="AZ385" s="63" t="str">
        <f t="shared" si="72"/>
        <v>불가</v>
      </c>
      <c r="BA385" s="63" t="str">
        <f t="shared" si="73"/>
        <v>가능</v>
      </c>
    </row>
    <row r="386" spans="2:53" x14ac:dyDescent="0.3">
      <c r="B386" s="4">
        <v>23615023</v>
      </c>
      <c r="C386" s="4" t="str">
        <f t="shared" si="71"/>
        <v>023</v>
      </c>
      <c r="D386" s="44" t="str">
        <f t="shared" si="69"/>
        <v>Item_Name_23615023</v>
      </c>
      <c r="E386" s="5" t="s">
        <v>1077</v>
      </c>
      <c r="F386" s="44" t="str">
        <f t="shared" si="70"/>
        <v>Item_Desc_23615023</v>
      </c>
      <c r="G386" s="5" t="s">
        <v>370</v>
      </c>
      <c r="H386" s="5">
        <v>3</v>
      </c>
      <c r="I386" s="5">
        <v>36</v>
      </c>
      <c r="J386" s="5">
        <v>1</v>
      </c>
      <c r="K386" s="5">
        <v>3</v>
      </c>
      <c r="L386" s="45">
        <f>_xlfn.XLOOKUP($I386, '#칼럼명세'!$F:$F, '#칼럼명세'!$J:$J)*IF(_xlfn.XLOOKUP($I386, '#칼럼명세'!$F:$F, '#칼럼명세'!$K:$K)="X", 1, _xlfn.XLOOKUP($K386, '#무게관련'!$N:$N, '#무게관련'!$O:$O))*100</f>
        <v>1</v>
      </c>
      <c r="M386" s="46" t="s">
        <v>336</v>
      </c>
      <c r="N386" s="46" t="s">
        <v>339</v>
      </c>
      <c r="O386" s="46" t="s">
        <v>339</v>
      </c>
      <c r="P386" s="46" t="s">
        <v>339</v>
      </c>
      <c r="Q386" s="5">
        <v>0</v>
      </c>
      <c r="R386" s="5">
        <v>0</v>
      </c>
      <c r="S386" s="5">
        <v>10101001</v>
      </c>
      <c r="T386" s="5">
        <v>0</v>
      </c>
      <c r="U386" s="5">
        <v>0</v>
      </c>
      <c r="V386" s="5">
        <v>0</v>
      </c>
      <c r="W386" s="5">
        <v>1</v>
      </c>
      <c r="X386" s="66">
        <v>100</v>
      </c>
      <c r="Y386" s="66">
        <v>1000</v>
      </c>
      <c r="Z386" s="5">
        <v>1</v>
      </c>
      <c r="AA386" s="5">
        <v>10</v>
      </c>
      <c r="AB386" s="5">
        <v>0</v>
      </c>
      <c r="AC386" s="5">
        <v>0</v>
      </c>
      <c r="AD386" s="5">
        <v>0</v>
      </c>
      <c r="AE386" s="5">
        <v>21000</v>
      </c>
      <c r="AF386" s="5">
        <v>1</v>
      </c>
      <c r="AG386" s="5">
        <v>1</v>
      </c>
      <c r="AH386" s="5" t="s">
        <v>1941</v>
      </c>
      <c r="AI386" s="5" t="s">
        <v>235</v>
      </c>
      <c r="AJ386" s="5" t="s">
        <v>983</v>
      </c>
      <c r="AK386" s="45">
        <f t="shared" si="66"/>
        <v>1</v>
      </c>
      <c r="AL386" s="47">
        <f>_xlfn.XLOOKUP(I386,'#칼럼명세'!F:F,'#칼럼명세'!I:I)</f>
        <v>1101</v>
      </c>
      <c r="AM386" s="44" t="str">
        <f t="shared" si="67"/>
        <v>Item_Name_23615023</v>
      </c>
      <c r="AN386" s="5" t="s">
        <v>233</v>
      </c>
      <c r="AO386" s="44" t="str">
        <f t="shared" si="68"/>
        <v>Item_Desc_23615023</v>
      </c>
      <c r="AP386" s="5" t="s">
        <v>1781</v>
      </c>
      <c r="AQ386" s="44">
        <f>_xlfn.XLOOKUP(I386,표1[아이템 타입],표1[삭제여부])</f>
        <v>1</v>
      </c>
      <c r="AR386" s="63">
        <f>_xlfn.XLOOKUP(I386,'#칼럼명세'!F:F,'#칼럼명세'!H:H)</f>
        <v>0</v>
      </c>
      <c r="AS386" s="4">
        <v>1</v>
      </c>
      <c r="AT386" s="4"/>
      <c r="AU386" s="4"/>
      <c r="AV386" s="4"/>
      <c r="AW386" s="63" t="str">
        <f>_xlfn.XLOOKUP(I386,표1[아이템 타입],표1[타입 이름])</f>
        <v>스킬북</v>
      </c>
      <c r="AX386" s="63" t="str">
        <f t="shared" si="64"/>
        <v>가능</v>
      </c>
      <c r="AY386" s="63" t="str">
        <f t="shared" si="65"/>
        <v>불가</v>
      </c>
      <c r="AZ386" s="63" t="str">
        <f t="shared" si="72"/>
        <v>불가</v>
      </c>
      <c r="BA386" s="63" t="str">
        <f t="shared" si="73"/>
        <v>가능</v>
      </c>
    </row>
    <row r="387" spans="2:53" x14ac:dyDescent="0.3">
      <c r="B387" s="4">
        <v>23615024</v>
      </c>
      <c r="C387" s="4" t="str">
        <f t="shared" si="71"/>
        <v>024</v>
      </c>
      <c r="D387" s="44" t="str">
        <f t="shared" si="69"/>
        <v>Item_Name_23615024</v>
      </c>
      <c r="E387" s="5" t="s">
        <v>1816</v>
      </c>
      <c r="F387" s="44" t="str">
        <f t="shared" si="70"/>
        <v>Item_Desc_23615024</v>
      </c>
      <c r="G387" s="5" t="s">
        <v>371</v>
      </c>
      <c r="H387" s="5">
        <v>3</v>
      </c>
      <c r="I387" s="5">
        <v>36</v>
      </c>
      <c r="J387" s="5">
        <v>1</v>
      </c>
      <c r="K387" s="5">
        <v>4</v>
      </c>
      <c r="L387" s="45">
        <f>_xlfn.XLOOKUP($I387, '#칼럼명세'!$F:$F, '#칼럼명세'!$J:$J)*IF(_xlfn.XLOOKUP($I387, '#칼럼명세'!$F:$F, '#칼럼명세'!$K:$K)="X", 1, _xlfn.XLOOKUP($K387, '#무게관련'!$N:$N, '#무게관련'!$O:$O))*100</f>
        <v>1</v>
      </c>
      <c r="M387" s="46" t="s">
        <v>336</v>
      </c>
      <c r="N387" s="46" t="s">
        <v>339</v>
      </c>
      <c r="O387" s="46" t="s">
        <v>339</v>
      </c>
      <c r="P387" s="46" t="s">
        <v>339</v>
      </c>
      <c r="Q387" s="5">
        <v>0</v>
      </c>
      <c r="R387" s="5">
        <v>0</v>
      </c>
      <c r="S387" s="5">
        <v>10101001</v>
      </c>
      <c r="T387" s="5">
        <v>0</v>
      </c>
      <c r="U387" s="5">
        <v>0</v>
      </c>
      <c r="V387" s="5">
        <v>0</v>
      </c>
      <c r="W387" s="5">
        <v>1</v>
      </c>
      <c r="X387" s="66">
        <v>100</v>
      </c>
      <c r="Y387" s="66">
        <v>1000</v>
      </c>
      <c r="Z387" s="5">
        <v>1</v>
      </c>
      <c r="AA387" s="5">
        <v>10</v>
      </c>
      <c r="AB387" s="5">
        <v>0</v>
      </c>
      <c r="AC387" s="5">
        <v>0</v>
      </c>
      <c r="AD387" s="5">
        <v>0</v>
      </c>
      <c r="AE387" s="5">
        <v>21000</v>
      </c>
      <c r="AF387" s="5">
        <v>1</v>
      </c>
      <c r="AG387" s="5">
        <v>1</v>
      </c>
      <c r="AH387" s="5" t="s">
        <v>1942</v>
      </c>
      <c r="AI387" s="5" t="s">
        <v>235</v>
      </c>
      <c r="AJ387" s="5" t="s">
        <v>983</v>
      </c>
      <c r="AK387" s="45">
        <f t="shared" si="66"/>
        <v>1</v>
      </c>
      <c r="AL387" s="47">
        <f>_xlfn.XLOOKUP(I387,'#칼럼명세'!F:F,'#칼럼명세'!I:I)</f>
        <v>1101</v>
      </c>
      <c r="AM387" s="44" t="str">
        <f t="shared" si="67"/>
        <v>Item_Name_23615024</v>
      </c>
      <c r="AN387" s="5" t="s">
        <v>1815</v>
      </c>
      <c r="AO387" s="44" t="str">
        <f t="shared" si="68"/>
        <v>Item_Desc_23615024</v>
      </c>
      <c r="AP387" s="5" t="s">
        <v>1817</v>
      </c>
      <c r="AQ387" s="44">
        <f>_xlfn.XLOOKUP(I387,표1[아이템 타입],표1[삭제여부])</f>
        <v>1</v>
      </c>
      <c r="AR387" s="63">
        <f>_xlfn.XLOOKUP(I387,'#칼럼명세'!F:F,'#칼럼명세'!H:H)</f>
        <v>0</v>
      </c>
      <c r="AS387" s="4">
        <v>1</v>
      </c>
      <c r="AT387" s="4"/>
      <c r="AU387" s="4"/>
      <c r="AV387" s="4"/>
      <c r="AW387" s="63" t="str">
        <f>_xlfn.XLOOKUP(I387,표1[아이템 타입],표1[타입 이름])</f>
        <v>스킬북</v>
      </c>
      <c r="AX387" s="63" t="str">
        <f t="shared" ref="AX387:AX450" si="74">IF(Z387=0,"불가","가능")</f>
        <v>가능</v>
      </c>
      <c r="AY387" s="63" t="str">
        <f t="shared" ref="AY387:AY450" si="75">IF(AB387=0,"불가","가능")</f>
        <v>불가</v>
      </c>
      <c r="AZ387" s="63" t="str">
        <f t="shared" si="72"/>
        <v>불가</v>
      </c>
      <c r="BA387" s="63" t="str">
        <f t="shared" si="73"/>
        <v>가능</v>
      </c>
    </row>
    <row r="388" spans="2:53" x14ac:dyDescent="0.3">
      <c r="B388" s="4">
        <v>23615025</v>
      </c>
      <c r="C388" s="4" t="str">
        <f t="shared" si="71"/>
        <v>025</v>
      </c>
      <c r="D388" s="44" t="str">
        <f t="shared" si="69"/>
        <v>Item_Name_23615025</v>
      </c>
      <c r="E388" s="5" t="s">
        <v>1076</v>
      </c>
      <c r="F388" s="44" t="str">
        <f t="shared" si="70"/>
        <v>Item_Desc_23615025</v>
      </c>
      <c r="G388" s="5" t="s">
        <v>372</v>
      </c>
      <c r="H388" s="5">
        <v>3</v>
      </c>
      <c r="I388" s="5">
        <v>36</v>
      </c>
      <c r="J388" s="5">
        <v>1</v>
      </c>
      <c r="K388" s="5">
        <v>4</v>
      </c>
      <c r="L388" s="45">
        <f>_xlfn.XLOOKUP($I388, '#칼럼명세'!$F:$F, '#칼럼명세'!$J:$J)*IF(_xlfn.XLOOKUP($I388, '#칼럼명세'!$F:$F, '#칼럼명세'!$K:$K)="X", 1, _xlfn.XLOOKUP($K388, '#무게관련'!$N:$N, '#무게관련'!$O:$O))*100</f>
        <v>1</v>
      </c>
      <c r="M388" s="46" t="s">
        <v>336</v>
      </c>
      <c r="N388" s="46" t="s">
        <v>339</v>
      </c>
      <c r="O388" s="46" t="s">
        <v>339</v>
      </c>
      <c r="P388" s="46" t="s">
        <v>339</v>
      </c>
      <c r="Q388" s="5">
        <v>0</v>
      </c>
      <c r="R388" s="5">
        <v>0</v>
      </c>
      <c r="S388" s="5">
        <v>10101001</v>
      </c>
      <c r="T388" s="5">
        <v>0</v>
      </c>
      <c r="U388" s="5">
        <v>0</v>
      </c>
      <c r="V388" s="5">
        <v>0</v>
      </c>
      <c r="W388" s="5">
        <v>1</v>
      </c>
      <c r="X388" s="66">
        <v>100</v>
      </c>
      <c r="Y388" s="66">
        <v>1000</v>
      </c>
      <c r="Z388" s="5">
        <v>1</v>
      </c>
      <c r="AA388" s="5">
        <v>10</v>
      </c>
      <c r="AB388" s="5">
        <v>0</v>
      </c>
      <c r="AC388" s="5">
        <v>0</v>
      </c>
      <c r="AD388" s="5">
        <v>0</v>
      </c>
      <c r="AE388" s="5">
        <v>21000</v>
      </c>
      <c r="AF388" s="5">
        <v>1</v>
      </c>
      <c r="AG388" s="5">
        <v>1</v>
      </c>
      <c r="AH388" s="5" t="s">
        <v>1943</v>
      </c>
      <c r="AI388" s="5" t="s">
        <v>235</v>
      </c>
      <c r="AJ388" s="5" t="s">
        <v>983</v>
      </c>
      <c r="AK388" s="45">
        <f t="shared" si="66"/>
        <v>1</v>
      </c>
      <c r="AL388" s="47">
        <f>_xlfn.XLOOKUP(I388,'#칼럼명세'!F:F,'#칼럼명세'!I:I)</f>
        <v>1101</v>
      </c>
      <c r="AM388" s="44" t="str">
        <f t="shared" si="67"/>
        <v>Item_Name_23615025</v>
      </c>
      <c r="AN388" s="5" t="s">
        <v>1809</v>
      </c>
      <c r="AO388" s="44" t="str">
        <f t="shared" si="68"/>
        <v>Item_Desc_23615025</v>
      </c>
      <c r="AP388" s="5" t="s">
        <v>1780</v>
      </c>
      <c r="AQ388" s="44">
        <f>_xlfn.XLOOKUP(I388,표1[아이템 타입],표1[삭제여부])</f>
        <v>1</v>
      </c>
      <c r="AR388" s="63">
        <f>_xlfn.XLOOKUP(I388,'#칼럼명세'!F:F,'#칼럼명세'!H:H)</f>
        <v>0</v>
      </c>
      <c r="AS388" s="4">
        <v>1</v>
      </c>
      <c r="AT388" s="4"/>
      <c r="AU388" s="4"/>
      <c r="AV388" s="4"/>
      <c r="AW388" s="63" t="str">
        <f>_xlfn.XLOOKUP(I388,표1[아이템 타입],표1[타입 이름])</f>
        <v>스킬북</v>
      </c>
      <c r="AX388" s="63" t="str">
        <f t="shared" si="74"/>
        <v>가능</v>
      </c>
      <c r="AY388" s="63" t="str">
        <f t="shared" si="75"/>
        <v>불가</v>
      </c>
      <c r="AZ388" s="63" t="str">
        <f t="shared" si="72"/>
        <v>불가</v>
      </c>
      <c r="BA388" s="63" t="str">
        <f t="shared" si="73"/>
        <v>가능</v>
      </c>
    </row>
    <row r="389" spans="2:53" x14ac:dyDescent="0.3">
      <c r="B389" s="4">
        <v>23615101</v>
      </c>
      <c r="C389" s="4" t="str">
        <f t="shared" si="71"/>
        <v>101</v>
      </c>
      <c r="D389" s="44" t="str">
        <f t="shared" si="69"/>
        <v>Item_Name_23615101</v>
      </c>
      <c r="E389" s="5" t="s">
        <v>1697</v>
      </c>
      <c r="F389" s="44" t="str">
        <f t="shared" si="70"/>
        <v>Item_Desc_23615101</v>
      </c>
      <c r="G389" s="5" t="s">
        <v>1605</v>
      </c>
      <c r="H389" s="5">
        <v>3</v>
      </c>
      <c r="I389" s="5">
        <v>36</v>
      </c>
      <c r="J389" s="5">
        <v>1</v>
      </c>
      <c r="K389" s="5">
        <v>1</v>
      </c>
      <c r="L389" s="45">
        <f>_xlfn.XLOOKUP($I389, '#칼럼명세'!$F:$F, '#칼럼명세'!$J:$J)*IF(_xlfn.XLOOKUP($I389, '#칼럼명세'!$F:$F, '#칼럼명세'!$K:$K)="X", 1, _xlfn.XLOOKUP($K389, '#무게관련'!$N:$N, '#무게관련'!$O:$O))*100</f>
        <v>1</v>
      </c>
      <c r="M389" s="46" t="s">
        <v>339</v>
      </c>
      <c r="N389" s="46" t="s">
        <v>336</v>
      </c>
      <c r="O389" s="46" t="s">
        <v>339</v>
      </c>
      <c r="P389" s="46" t="s">
        <v>339</v>
      </c>
      <c r="Q389" s="5">
        <v>0</v>
      </c>
      <c r="R389" s="5">
        <v>0</v>
      </c>
      <c r="S389" s="5">
        <v>10102001</v>
      </c>
      <c r="T389" s="5">
        <v>0</v>
      </c>
      <c r="U389" s="5">
        <v>0</v>
      </c>
      <c r="V389" s="5">
        <v>0</v>
      </c>
      <c r="W389" s="5">
        <v>1</v>
      </c>
      <c r="X389" s="66">
        <v>100</v>
      </c>
      <c r="Y389" s="66">
        <v>1000</v>
      </c>
      <c r="Z389" s="5">
        <v>1</v>
      </c>
      <c r="AA389" s="5">
        <v>10</v>
      </c>
      <c r="AB389" s="5">
        <v>0</v>
      </c>
      <c r="AC389" s="5">
        <v>0</v>
      </c>
      <c r="AD389" s="5">
        <v>0</v>
      </c>
      <c r="AE389" s="5">
        <v>21000</v>
      </c>
      <c r="AF389" s="5">
        <v>2</v>
      </c>
      <c r="AG389" s="5">
        <v>1</v>
      </c>
      <c r="AH389" s="5" t="s">
        <v>1919</v>
      </c>
      <c r="AI389" s="5" t="s">
        <v>235</v>
      </c>
      <c r="AJ389" s="5" t="s">
        <v>983</v>
      </c>
      <c r="AK389" s="45">
        <f t="shared" ref="AK389:AK452" si="76">IF($M389="X", 0, M$3)+IF($N389="X", 0, N$3)+IF($O389="X", 0, O$3)+IF($P389="X", 0, P$3)</f>
        <v>2</v>
      </c>
      <c r="AL389" s="47">
        <f>_xlfn.XLOOKUP(I389,'#칼럼명세'!F:F,'#칼럼명세'!I:I)</f>
        <v>1101</v>
      </c>
      <c r="AM389" s="44" t="str">
        <f t="shared" ref="AM389:AM452" si="77">"Item_Name_"&amp;B389</f>
        <v>Item_Name_23615101</v>
      </c>
      <c r="AN389" s="5" t="s">
        <v>1583</v>
      </c>
      <c r="AO389" s="44" t="str">
        <f t="shared" ref="AO389:AO452" si="78">"Item_Desc_"&amp;B389</f>
        <v>Item_Desc_23615101</v>
      </c>
      <c r="AP389" s="5" t="s">
        <v>1624</v>
      </c>
      <c r="AQ389" s="44">
        <f>_xlfn.XLOOKUP(I389,표1[아이템 타입],표1[삭제여부])</f>
        <v>1</v>
      </c>
      <c r="AR389" s="63">
        <f>_xlfn.XLOOKUP(I389,'#칼럼명세'!F:F,'#칼럼명세'!H:H)</f>
        <v>0</v>
      </c>
      <c r="AS389" s="4">
        <v>1</v>
      </c>
      <c r="AT389" s="4"/>
      <c r="AU389" s="4"/>
      <c r="AV389" s="4"/>
      <c r="AW389" s="63" t="str">
        <f>_xlfn.XLOOKUP(I389,표1[아이템 타입],표1[타입 이름])</f>
        <v>스킬북</v>
      </c>
      <c r="AX389" s="63" t="str">
        <f t="shared" si="74"/>
        <v>가능</v>
      </c>
      <c r="AY389" s="63" t="str">
        <f t="shared" si="75"/>
        <v>불가</v>
      </c>
      <c r="AZ389" s="63" t="str">
        <f t="shared" si="72"/>
        <v>불가</v>
      </c>
      <c r="BA389" s="63" t="str">
        <f t="shared" si="73"/>
        <v>가능</v>
      </c>
    </row>
    <row r="390" spans="2:53" x14ac:dyDescent="0.3">
      <c r="B390" s="4">
        <v>23615102</v>
      </c>
      <c r="C390" s="4" t="str">
        <f t="shared" si="71"/>
        <v>102</v>
      </c>
      <c r="D390" s="44" t="str">
        <f t="shared" si="69"/>
        <v>Item_Name_23615102</v>
      </c>
      <c r="E390" s="5" t="s">
        <v>1698</v>
      </c>
      <c r="F390" s="44" t="str">
        <f t="shared" si="70"/>
        <v>Item_Desc_23615102</v>
      </c>
      <c r="G390" s="5" t="s">
        <v>1605</v>
      </c>
      <c r="H390" s="5">
        <v>3</v>
      </c>
      <c r="I390" s="5">
        <v>36</v>
      </c>
      <c r="J390" s="5">
        <v>1</v>
      </c>
      <c r="K390" s="5">
        <v>1</v>
      </c>
      <c r="L390" s="45">
        <f>_xlfn.XLOOKUP($I390, '#칼럼명세'!$F:$F, '#칼럼명세'!$J:$J)*IF(_xlfn.XLOOKUP($I390, '#칼럼명세'!$F:$F, '#칼럼명세'!$K:$K)="X", 1, _xlfn.XLOOKUP($K390, '#무게관련'!$N:$N, '#무게관련'!$O:$O))*100</f>
        <v>1</v>
      </c>
      <c r="M390" s="46" t="s">
        <v>339</v>
      </c>
      <c r="N390" s="46" t="s">
        <v>336</v>
      </c>
      <c r="O390" s="46" t="s">
        <v>339</v>
      </c>
      <c r="P390" s="46" t="s">
        <v>339</v>
      </c>
      <c r="Q390" s="5">
        <v>0</v>
      </c>
      <c r="R390" s="5">
        <v>0</v>
      </c>
      <c r="S390" s="5">
        <v>10102001</v>
      </c>
      <c r="T390" s="5">
        <v>0</v>
      </c>
      <c r="U390" s="5">
        <v>0</v>
      </c>
      <c r="V390" s="5">
        <v>0</v>
      </c>
      <c r="W390" s="5">
        <v>1</v>
      </c>
      <c r="X390" s="66">
        <v>100</v>
      </c>
      <c r="Y390" s="66">
        <v>1000</v>
      </c>
      <c r="Z390" s="5">
        <v>1</v>
      </c>
      <c r="AA390" s="5">
        <v>10</v>
      </c>
      <c r="AB390" s="5">
        <v>0</v>
      </c>
      <c r="AC390" s="5">
        <v>0</v>
      </c>
      <c r="AD390" s="5">
        <v>0</v>
      </c>
      <c r="AE390" s="5">
        <v>21000</v>
      </c>
      <c r="AF390" s="5">
        <v>2</v>
      </c>
      <c r="AG390" s="5">
        <v>1</v>
      </c>
      <c r="AH390" s="5" t="s">
        <v>1924</v>
      </c>
      <c r="AI390" s="5" t="s">
        <v>235</v>
      </c>
      <c r="AJ390" s="5" t="s">
        <v>983</v>
      </c>
      <c r="AK390" s="45">
        <f t="shared" si="76"/>
        <v>2</v>
      </c>
      <c r="AL390" s="47">
        <f>_xlfn.XLOOKUP(I390,'#칼럼명세'!F:F,'#칼럼명세'!I:I)</f>
        <v>1101</v>
      </c>
      <c r="AM390" s="44" t="str">
        <f t="shared" si="77"/>
        <v>Item_Name_23615102</v>
      </c>
      <c r="AN390" s="5" t="s">
        <v>1584</v>
      </c>
      <c r="AO390" s="44" t="str">
        <f t="shared" si="78"/>
        <v>Item_Desc_23615102</v>
      </c>
      <c r="AP390" s="5" t="s">
        <v>1626</v>
      </c>
      <c r="AQ390" s="44">
        <f>_xlfn.XLOOKUP(I390,표1[아이템 타입],표1[삭제여부])</f>
        <v>1</v>
      </c>
      <c r="AR390" s="63">
        <f>_xlfn.XLOOKUP(I390,'#칼럼명세'!F:F,'#칼럼명세'!H:H)</f>
        <v>0</v>
      </c>
      <c r="AS390" s="4">
        <v>1</v>
      </c>
      <c r="AT390" s="4"/>
      <c r="AU390" s="4"/>
      <c r="AV390" s="4"/>
      <c r="AW390" s="63" t="str">
        <f>_xlfn.XLOOKUP(I390,표1[아이템 타입],표1[타입 이름])</f>
        <v>스킬북</v>
      </c>
      <c r="AX390" s="63" t="str">
        <f t="shared" si="74"/>
        <v>가능</v>
      </c>
      <c r="AY390" s="63" t="str">
        <f t="shared" si="75"/>
        <v>불가</v>
      </c>
      <c r="AZ390" s="63" t="str">
        <f t="shared" si="72"/>
        <v>불가</v>
      </c>
      <c r="BA390" s="63" t="str">
        <f t="shared" si="73"/>
        <v>가능</v>
      </c>
    </row>
    <row r="391" spans="2:53" x14ac:dyDescent="0.3">
      <c r="B391" s="4">
        <v>23615103</v>
      </c>
      <c r="C391" s="4" t="str">
        <f t="shared" si="71"/>
        <v>103</v>
      </c>
      <c r="D391" s="44" t="str">
        <f t="shared" si="69"/>
        <v>Item_Name_23615103</v>
      </c>
      <c r="E391" s="5" t="s">
        <v>1702</v>
      </c>
      <c r="F391" s="44" t="str">
        <f t="shared" si="70"/>
        <v>Item_Desc_23615103</v>
      </c>
      <c r="G391" s="5" t="s">
        <v>1605</v>
      </c>
      <c r="H391" s="5">
        <v>3</v>
      </c>
      <c r="I391" s="5">
        <v>36</v>
      </c>
      <c r="J391" s="5">
        <v>1</v>
      </c>
      <c r="K391" s="5">
        <v>2</v>
      </c>
      <c r="L391" s="45">
        <f>_xlfn.XLOOKUP($I391, '#칼럼명세'!$F:$F, '#칼럼명세'!$J:$J)*IF(_xlfn.XLOOKUP($I391, '#칼럼명세'!$F:$F, '#칼럼명세'!$K:$K)="X", 1, _xlfn.XLOOKUP($K391, '#무게관련'!$N:$N, '#무게관련'!$O:$O))*100</f>
        <v>1</v>
      </c>
      <c r="M391" s="46" t="s">
        <v>339</v>
      </c>
      <c r="N391" s="46" t="s">
        <v>336</v>
      </c>
      <c r="O391" s="46" t="s">
        <v>339</v>
      </c>
      <c r="P391" s="46" t="s">
        <v>339</v>
      </c>
      <c r="Q391" s="5">
        <v>0</v>
      </c>
      <c r="R391" s="5">
        <v>0</v>
      </c>
      <c r="S391" s="5">
        <v>10102001</v>
      </c>
      <c r="T391" s="5">
        <v>0</v>
      </c>
      <c r="U391" s="5">
        <v>0</v>
      </c>
      <c r="V391" s="5">
        <v>0</v>
      </c>
      <c r="W391" s="5">
        <v>1</v>
      </c>
      <c r="X391" s="66">
        <v>100</v>
      </c>
      <c r="Y391" s="66">
        <v>1000</v>
      </c>
      <c r="Z391" s="5">
        <v>1</v>
      </c>
      <c r="AA391" s="5">
        <v>10</v>
      </c>
      <c r="AB391" s="5">
        <v>0</v>
      </c>
      <c r="AC391" s="5">
        <v>0</v>
      </c>
      <c r="AD391" s="5">
        <v>0</v>
      </c>
      <c r="AE391" s="5">
        <v>21000</v>
      </c>
      <c r="AF391" s="5">
        <v>2</v>
      </c>
      <c r="AG391" s="5">
        <v>0</v>
      </c>
      <c r="AH391" s="5" t="s">
        <v>1921</v>
      </c>
      <c r="AI391" s="5" t="s">
        <v>235</v>
      </c>
      <c r="AJ391" s="5" t="s">
        <v>983</v>
      </c>
      <c r="AK391" s="45">
        <f t="shared" si="76"/>
        <v>2</v>
      </c>
      <c r="AL391" s="47">
        <f>_xlfn.XLOOKUP(I391,'#칼럼명세'!F:F,'#칼럼명세'!I:I)</f>
        <v>1101</v>
      </c>
      <c r="AM391" s="44" t="str">
        <f t="shared" si="77"/>
        <v>Item_Name_23615103</v>
      </c>
      <c r="AN391" s="5" t="s">
        <v>1587</v>
      </c>
      <c r="AO391" s="44" t="str">
        <f t="shared" si="78"/>
        <v>Item_Desc_23615103</v>
      </c>
      <c r="AP391" s="5" t="s">
        <v>1630</v>
      </c>
      <c r="AQ391" s="44">
        <f>_xlfn.XLOOKUP(I391,표1[아이템 타입],표1[삭제여부])</f>
        <v>1</v>
      </c>
      <c r="AR391" s="63">
        <f>_xlfn.XLOOKUP(I391,'#칼럼명세'!F:F,'#칼럼명세'!H:H)</f>
        <v>0</v>
      </c>
      <c r="AS391" s="4">
        <v>1</v>
      </c>
      <c r="AT391" s="4"/>
      <c r="AU391" s="4"/>
      <c r="AV391" s="4"/>
      <c r="AW391" s="63" t="str">
        <f>_xlfn.XLOOKUP(I391,표1[아이템 타입],표1[타입 이름])</f>
        <v>스킬북</v>
      </c>
      <c r="AX391" s="63" t="str">
        <f t="shared" si="74"/>
        <v>가능</v>
      </c>
      <c r="AY391" s="63" t="str">
        <f t="shared" si="75"/>
        <v>불가</v>
      </c>
      <c r="AZ391" s="63" t="str">
        <f t="shared" si="72"/>
        <v>불가</v>
      </c>
      <c r="BA391" s="63" t="str">
        <f t="shared" si="73"/>
        <v>가능</v>
      </c>
    </row>
    <row r="392" spans="2:53" x14ac:dyDescent="0.3">
      <c r="B392" s="4">
        <v>23615104</v>
      </c>
      <c r="C392" s="4" t="str">
        <f t="shared" si="71"/>
        <v>104</v>
      </c>
      <c r="D392" s="44" t="str">
        <f t="shared" si="69"/>
        <v>Item_Name_23615104</v>
      </c>
      <c r="E392" s="5" t="s">
        <v>1707</v>
      </c>
      <c r="F392" s="44" t="str">
        <f t="shared" si="70"/>
        <v>Item_Desc_23615104</v>
      </c>
      <c r="G392" s="5" t="s">
        <v>1605</v>
      </c>
      <c r="H392" s="5">
        <v>3</v>
      </c>
      <c r="I392" s="5">
        <v>36</v>
      </c>
      <c r="J392" s="5">
        <v>1</v>
      </c>
      <c r="K392" s="5">
        <v>2</v>
      </c>
      <c r="L392" s="45">
        <f>_xlfn.XLOOKUP($I392, '#칼럼명세'!$F:$F, '#칼럼명세'!$J:$J)*IF(_xlfn.XLOOKUP($I392, '#칼럼명세'!$F:$F, '#칼럼명세'!$K:$K)="X", 1, _xlfn.XLOOKUP($K392, '#무게관련'!$N:$N, '#무게관련'!$O:$O))*100</f>
        <v>1</v>
      </c>
      <c r="M392" s="46" t="s">
        <v>339</v>
      </c>
      <c r="N392" s="46" t="s">
        <v>336</v>
      </c>
      <c r="O392" s="46" t="s">
        <v>339</v>
      </c>
      <c r="P392" s="46" t="s">
        <v>339</v>
      </c>
      <c r="Q392" s="5">
        <v>0</v>
      </c>
      <c r="R392" s="5">
        <v>0</v>
      </c>
      <c r="S392" s="5">
        <v>10102001</v>
      </c>
      <c r="T392" s="5">
        <v>0</v>
      </c>
      <c r="U392" s="5">
        <v>0</v>
      </c>
      <c r="V392" s="5">
        <v>0</v>
      </c>
      <c r="W392" s="5">
        <v>1</v>
      </c>
      <c r="X392" s="66">
        <v>100</v>
      </c>
      <c r="Y392" s="66">
        <v>1000</v>
      </c>
      <c r="Z392" s="5">
        <v>1</v>
      </c>
      <c r="AA392" s="5">
        <v>10</v>
      </c>
      <c r="AB392" s="5">
        <v>0</v>
      </c>
      <c r="AC392" s="5">
        <v>0</v>
      </c>
      <c r="AD392" s="5">
        <v>0</v>
      </c>
      <c r="AE392" s="5">
        <v>21000</v>
      </c>
      <c r="AF392" s="5">
        <v>2</v>
      </c>
      <c r="AG392" s="5">
        <v>0</v>
      </c>
      <c r="AH392" s="5" t="s">
        <v>1923</v>
      </c>
      <c r="AI392" s="5" t="s">
        <v>235</v>
      </c>
      <c r="AJ392" s="5" t="s">
        <v>983</v>
      </c>
      <c r="AK392" s="45">
        <f t="shared" si="76"/>
        <v>2</v>
      </c>
      <c r="AL392" s="47">
        <f>_xlfn.XLOOKUP(I392,'#칼럼명세'!F:F,'#칼럼명세'!I:I)</f>
        <v>1101</v>
      </c>
      <c r="AM392" s="44" t="str">
        <f t="shared" si="77"/>
        <v>Item_Name_23615104</v>
      </c>
      <c r="AN392" s="5" t="s">
        <v>763</v>
      </c>
      <c r="AO392" s="44" t="str">
        <f t="shared" si="78"/>
        <v>Item_Desc_23615104</v>
      </c>
      <c r="AP392" s="5" t="s">
        <v>1635</v>
      </c>
      <c r="AQ392" s="44">
        <f>_xlfn.XLOOKUP(I392,표1[아이템 타입],표1[삭제여부])</f>
        <v>1</v>
      </c>
      <c r="AR392" s="63">
        <f>_xlfn.XLOOKUP(I392,'#칼럼명세'!F:F,'#칼럼명세'!H:H)</f>
        <v>0</v>
      </c>
      <c r="AS392" s="4">
        <v>1</v>
      </c>
      <c r="AT392" s="4"/>
      <c r="AU392" s="4"/>
      <c r="AV392" s="4"/>
      <c r="AW392" s="63" t="str">
        <f>_xlfn.XLOOKUP(I392,표1[아이템 타입],표1[타입 이름])</f>
        <v>스킬북</v>
      </c>
      <c r="AX392" s="63" t="str">
        <f t="shared" si="74"/>
        <v>가능</v>
      </c>
      <c r="AY392" s="63" t="str">
        <f t="shared" si="75"/>
        <v>불가</v>
      </c>
      <c r="AZ392" s="63" t="str">
        <f t="shared" si="72"/>
        <v>불가</v>
      </c>
      <c r="BA392" s="63" t="str">
        <f t="shared" si="73"/>
        <v>가능</v>
      </c>
    </row>
    <row r="393" spans="2:53" x14ac:dyDescent="0.3">
      <c r="B393" s="4">
        <v>23615105</v>
      </c>
      <c r="C393" s="4" t="str">
        <f t="shared" si="71"/>
        <v>105</v>
      </c>
      <c r="D393" s="44" t="str">
        <f t="shared" si="69"/>
        <v>Item_Name_23615105</v>
      </c>
      <c r="E393" s="5" t="s">
        <v>1701</v>
      </c>
      <c r="F393" s="44" t="str">
        <f t="shared" si="70"/>
        <v>Item_Desc_23615105</v>
      </c>
      <c r="G393" s="5" t="s">
        <v>1605</v>
      </c>
      <c r="H393" s="5">
        <v>3</v>
      </c>
      <c r="I393" s="5">
        <v>36</v>
      </c>
      <c r="J393" s="5">
        <v>1</v>
      </c>
      <c r="K393" s="5">
        <v>2</v>
      </c>
      <c r="L393" s="45">
        <f>_xlfn.XLOOKUP($I393, '#칼럼명세'!$F:$F, '#칼럼명세'!$J:$J)*IF(_xlfn.XLOOKUP($I393, '#칼럼명세'!$F:$F, '#칼럼명세'!$K:$K)="X", 1, _xlfn.XLOOKUP($K393, '#무게관련'!$N:$N, '#무게관련'!$O:$O))*100</f>
        <v>1</v>
      </c>
      <c r="M393" s="46" t="s">
        <v>339</v>
      </c>
      <c r="N393" s="46" t="s">
        <v>336</v>
      </c>
      <c r="O393" s="46" t="s">
        <v>339</v>
      </c>
      <c r="P393" s="46" t="s">
        <v>339</v>
      </c>
      <c r="Q393" s="5">
        <v>0</v>
      </c>
      <c r="R393" s="5">
        <v>0</v>
      </c>
      <c r="S393" s="5">
        <v>10102001</v>
      </c>
      <c r="T393" s="5">
        <v>0</v>
      </c>
      <c r="U393" s="5">
        <v>0</v>
      </c>
      <c r="V393" s="5">
        <v>0</v>
      </c>
      <c r="W393" s="5">
        <v>1</v>
      </c>
      <c r="X393" s="66">
        <v>100</v>
      </c>
      <c r="Y393" s="66">
        <v>1000</v>
      </c>
      <c r="Z393" s="5">
        <v>1</v>
      </c>
      <c r="AA393" s="5">
        <v>10</v>
      </c>
      <c r="AB393" s="5">
        <v>0</v>
      </c>
      <c r="AC393" s="5">
        <v>0</v>
      </c>
      <c r="AD393" s="5">
        <v>0</v>
      </c>
      <c r="AE393" s="5">
        <v>21000</v>
      </c>
      <c r="AF393" s="5">
        <v>2</v>
      </c>
      <c r="AG393" s="5">
        <v>1</v>
      </c>
      <c r="AH393" s="5" t="s">
        <v>1962</v>
      </c>
      <c r="AI393" s="5" t="s">
        <v>235</v>
      </c>
      <c r="AJ393" s="5" t="s">
        <v>983</v>
      </c>
      <c r="AK393" s="45">
        <f t="shared" si="76"/>
        <v>2</v>
      </c>
      <c r="AL393" s="47">
        <f>_xlfn.XLOOKUP(I393,'#칼럼명세'!F:F,'#칼럼명세'!I:I)</f>
        <v>1101</v>
      </c>
      <c r="AM393" s="44" t="str">
        <f t="shared" si="77"/>
        <v>Item_Name_23615105</v>
      </c>
      <c r="AN393" s="5" t="s">
        <v>1586</v>
      </c>
      <c r="AO393" s="44" t="str">
        <f t="shared" si="78"/>
        <v>Item_Desc_23615105</v>
      </c>
      <c r="AP393" s="5" t="s">
        <v>1629</v>
      </c>
      <c r="AQ393" s="44">
        <f>_xlfn.XLOOKUP(I393,표1[아이템 타입],표1[삭제여부])</f>
        <v>1</v>
      </c>
      <c r="AR393" s="63">
        <f>_xlfn.XLOOKUP(I393,'#칼럼명세'!F:F,'#칼럼명세'!H:H)</f>
        <v>0</v>
      </c>
      <c r="AS393" s="4">
        <v>1</v>
      </c>
      <c r="AT393" s="4"/>
      <c r="AU393" s="4"/>
      <c r="AV393" s="4"/>
      <c r="AW393" s="63" t="str">
        <f>_xlfn.XLOOKUP(I393,표1[아이템 타입],표1[타입 이름])</f>
        <v>스킬북</v>
      </c>
      <c r="AX393" s="63" t="str">
        <f t="shared" si="74"/>
        <v>가능</v>
      </c>
      <c r="AY393" s="63" t="str">
        <f t="shared" si="75"/>
        <v>불가</v>
      </c>
      <c r="AZ393" s="63" t="str">
        <f t="shared" si="72"/>
        <v>불가</v>
      </c>
      <c r="BA393" s="63" t="str">
        <f t="shared" si="73"/>
        <v>가능</v>
      </c>
    </row>
    <row r="394" spans="2:53" x14ac:dyDescent="0.3">
      <c r="B394" s="4">
        <v>23615106</v>
      </c>
      <c r="C394" s="4" t="str">
        <f t="shared" si="71"/>
        <v>106</v>
      </c>
      <c r="D394" s="44" t="str">
        <f t="shared" si="69"/>
        <v>Item_Name_23615106</v>
      </c>
      <c r="E394" s="5" t="s">
        <v>1078</v>
      </c>
      <c r="F394" s="44" t="str">
        <f t="shared" si="70"/>
        <v>Item_Desc_23615106</v>
      </c>
      <c r="G394" s="5" t="s">
        <v>1605</v>
      </c>
      <c r="H394" s="5">
        <v>3</v>
      </c>
      <c r="I394" s="5">
        <v>36</v>
      </c>
      <c r="J394" s="5">
        <v>1</v>
      </c>
      <c r="K394" s="5">
        <v>3</v>
      </c>
      <c r="L394" s="45">
        <f>_xlfn.XLOOKUP($I394, '#칼럼명세'!$F:$F, '#칼럼명세'!$J:$J)*IF(_xlfn.XLOOKUP($I394, '#칼럼명세'!$F:$F, '#칼럼명세'!$K:$K)="X", 1, _xlfn.XLOOKUP($K394, '#무게관련'!$N:$N, '#무게관련'!$O:$O))*100</f>
        <v>1</v>
      </c>
      <c r="M394" s="46" t="s">
        <v>339</v>
      </c>
      <c r="N394" s="46" t="s">
        <v>336</v>
      </c>
      <c r="O394" s="46" t="s">
        <v>339</v>
      </c>
      <c r="P394" s="46" t="s">
        <v>339</v>
      </c>
      <c r="Q394" s="5">
        <v>0</v>
      </c>
      <c r="R394" s="5">
        <v>0</v>
      </c>
      <c r="S394" s="5">
        <v>10102001</v>
      </c>
      <c r="T394" s="5">
        <v>0</v>
      </c>
      <c r="U394" s="5">
        <v>0</v>
      </c>
      <c r="V394" s="5">
        <v>0</v>
      </c>
      <c r="W394" s="5">
        <v>1</v>
      </c>
      <c r="X394" s="66">
        <v>100</v>
      </c>
      <c r="Y394" s="66">
        <v>1000</v>
      </c>
      <c r="Z394" s="5">
        <v>1</v>
      </c>
      <c r="AA394" s="5">
        <v>10</v>
      </c>
      <c r="AB394" s="5">
        <v>0</v>
      </c>
      <c r="AC394" s="5">
        <v>0</v>
      </c>
      <c r="AD394" s="5">
        <v>0</v>
      </c>
      <c r="AE394" s="5">
        <v>21000</v>
      </c>
      <c r="AF394" s="5">
        <v>2</v>
      </c>
      <c r="AG394" s="5">
        <v>1</v>
      </c>
      <c r="AH394" s="5" t="s">
        <v>1959</v>
      </c>
      <c r="AI394" s="5" t="s">
        <v>235</v>
      </c>
      <c r="AJ394" s="5" t="s">
        <v>983</v>
      </c>
      <c r="AK394" s="45">
        <f t="shared" si="76"/>
        <v>2</v>
      </c>
      <c r="AL394" s="47">
        <f>_xlfn.XLOOKUP(I394,'#칼럼명세'!F:F,'#칼럼명세'!I:I)</f>
        <v>1101</v>
      </c>
      <c r="AM394" s="44" t="str">
        <f t="shared" si="77"/>
        <v>Item_Name_23615106</v>
      </c>
      <c r="AN394" s="5" t="s">
        <v>358</v>
      </c>
      <c r="AO394" s="44" t="str">
        <f t="shared" si="78"/>
        <v>Item_Desc_23615106</v>
      </c>
      <c r="AP394" s="5" t="s">
        <v>1625</v>
      </c>
      <c r="AQ394" s="44">
        <f>_xlfn.XLOOKUP(I394,표1[아이템 타입],표1[삭제여부])</f>
        <v>1</v>
      </c>
      <c r="AR394" s="63">
        <f>_xlfn.XLOOKUP(I394,'#칼럼명세'!F:F,'#칼럼명세'!H:H)</f>
        <v>0</v>
      </c>
      <c r="AS394" s="4">
        <v>1</v>
      </c>
      <c r="AT394" s="4"/>
      <c r="AU394" s="4"/>
      <c r="AV394" s="4"/>
      <c r="AW394" s="63" t="str">
        <f>_xlfn.XLOOKUP(I394,표1[아이템 타입],표1[타입 이름])</f>
        <v>스킬북</v>
      </c>
      <c r="AX394" s="63" t="str">
        <f t="shared" si="74"/>
        <v>가능</v>
      </c>
      <c r="AY394" s="63" t="str">
        <f t="shared" si="75"/>
        <v>불가</v>
      </c>
      <c r="AZ394" s="63" t="str">
        <f t="shared" si="72"/>
        <v>불가</v>
      </c>
      <c r="BA394" s="63" t="str">
        <f t="shared" si="73"/>
        <v>가능</v>
      </c>
    </row>
    <row r="395" spans="2:53" x14ac:dyDescent="0.3">
      <c r="B395" s="4">
        <v>23615107</v>
      </c>
      <c r="C395" s="4" t="str">
        <f t="shared" si="71"/>
        <v>107</v>
      </c>
      <c r="D395" s="44" t="str">
        <f t="shared" si="69"/>
        <v>Item_Name_23615107</v>
      </c>
      <c r="E395" s="5" t="s">
        <v>1703</v>
      </c>
      <c r="F395" s="44" t="str">
        <f t="shared" si="70"/>
        <v>Item_Desc_23615107</v>
      </c>
      <c r="G395" s="5" t="s">
        <v>1605</v>
      </c>
      <c r="H395" s="5">
        <v>3</v>
      </c>
      <c r="I395" s="5">
        <v>36</v>
      </c>
      <c r="J395" s="5">
        <v>1</v>
      </c>
      <c r="K395" s="5">
        <v>3</v>
      </c>
      <c r="L395" s="45">
        <f>_xlfn.XLOOKUP($I395, '#칼럼명세'!$F:$F, '#칼럼명세'!$J:$J)*IF(_xlfn.XLOOKUP($I395, '#칼럼명세'!$F:$F, '#칼럼명세'!$K:$K)="X", 1, _xlfn.XLOOKUP($K395, '#무게관련'!$N:$N, '#무게관련'!$O:$O))*100</f>
        <v>1</v>
      </c>
      <c r="M395" s="46" t="s">
        <v>339</v>
      </c>
      <c r="N395" s="46" t="s">
        <v>336</v>
      </c>
      <c r="O395" s="46" t="s">
        <v>339</v>
      </c>
      <c r="P395" s="46" t="s">
        <v>339</v>
      </c>
      <c r="Q395" s="5">
        <v>0</v>
      </c>
      <c r="R395" s="5">
        <v>0</v>
      </c>
      <c r="S395" s="5">
        <v>10102001</v>
      </c>
      <c r="T395" s="5">
        <v>0</v>
      </c>
      <c r="U395" s="5">
        <v>0</v>
      </c>
      <c r="V395" s="5">
        <v>0</v>
      </c>
      <c r="W395" s="5">
        <v>1</v>
      </c>
      <c r="X395" s="66">
        <v>100</v>
      </c>
      <c r="Y395" s="66">
        <v>1000</v>
      </c>
      <c r="Z395" s="5">
        <v>1</v>
      </c>
      <c r="AA395" s="5">
        <v>10</v>
      </c>
      <c r="AB395" s="5">
        <v>0</v>
      </c>
      <c r="AC395" s="5">
        <v>0</v>
      </c>
      <c r="AD395" s="5">
        <v>0</v>
      </c>
      <c r="AE395" s="5">
        <v>21000</v>
      </c>
      <c r="AF395" s="5">
        <v>2</v>
      </c>
      <c r="AG395" s="5">
        <v>1</v>
      </c>
      <c r="AH395" s="5" t="s">
        <v>1963</v>
      </c>
      <c r="AI395" s="5" t="s">
        <v>235</v>
      </c>
      <c r="AJ395" s="5" t="s">
        <v>983</v>
      </c>
      <c r="AK395" s="45">
        <f t="shared" si="76"/>
        <v>2</v>
      </c>
      <c r="AL395" s="47">
        <f>_xlfn.XLOOKUP(I395,'#칼럼명세'!F:F,'#칼럼명세'!I:I)</f>
        <v>1101</v>
      </c>
      <c r="AM395" s="44" t="str">
        <f t="shared" si="77"/>
        <v>Item_Name_23615107</v>
      </c>
      <c r="AN395" s="5" t="s">
        <v>1588</v>
      </c>
      <c r="AO395" s="44" t="str">
        <f t="shared" si="78"/>
        <v>Item_Desc_23615107</v>
      </c>
      <c r="AP395" s="5" t="s">
        <v>1631</v>
      </c>
      <c r="AQ395" s="44">
        <f>_xlfn.XLOOKUP(I395,표1[아이템 타입],표1[삭제여부])</f>
        <v>1</v>
      </c>
      <c r="AR395" s="63">
        <f>_xlfn.XLOOKUP(I395,'#칼럼명세'!F:F,'#칼럼명세'!H:H)</f>
        <v>0</v>
      </c>
      <c r="AS395" s="4">
        <v>1</v>
      </c>
      <c r="AT395" s="4"/>
      <c r="AU395" s="4"/>
      <c r="AV395" s="4"/>
      <c r="AW395" s="63" t="str">
        <f>_xlfn.XLOOKUP(I395,표1[아이템 타입],표1[타입 이름])</f>
        <v>스킬북</v>
      </c>
      <c r="AX395" s="63" t="str">
        <f t="shared" si="74"/>
        <v>가능</v>
      </c>
      <c r="AY395" s="63" t="str">
        <f t="shared" si="75"/>
        <v>불가</v>
      </c>
      <c r="AZ395" s="63" t="str">
        <f t="shared" si="72"/>
        <v>불가</v>
      </c>
      <c r="BA395" s="63" t="str">
        <f t="shared" si="73"/>
        <v>가능</v>
      </c>
    </row>
    <row r="396" spans="2:53" x14ac:dyDescent="0.3">
      <c r="B396" s="4">
        <v>23615108</v>
      </c>
      <c r="C396" s="4" t="str">
        <f t="shared" si="71"/>
        <v>108</v>
      </c>
      <c r="D396" s="44" t="str">
        <f t="shared" si="69"/>
        <v>Item_Name_23615108</v>
      </c>
      <c r="E396" s="5" t="s">
        <v>1706</v>
      </c>
      <c r="F396" s="44" t="str">
        <f t="shared" si="70"/>
        <v>Item_Desc_23615108</v>
      </c>
      <c r="G396" s="5" t="s">
        <v>1605</v>
      </c>
      <c r="H396" s="5">
        <v>3</v>
      </c>
      <c r="I396" s="5">
        <v>36</v>
      </c>
      <c r="J396" s="5">
        <v>1</v>
      </c>
      <c r="K396" s="5">
        <v>3</v>
      </c>
      <c r="L396" s="45">
        <f>_xlfn.XLOOKUP($I396, '#칼럼명세'!$F:$F, '#칼럼명세'!$J:$J)*IF(_xlfn.XLOOKUP($I396, '#칼럼명세'!$F:$F, '#칼럼명세'!$K:$K)="X", 1, _xlfn.XLOOKUP($K396, '#무게관련'!$N:$N, '#무게관련'!$O:$O))*100</f>
        <v>1</v>
      </c>
      <c r="M396" s="46" t="s">
        <v>339</v>
      </c>
      <c r="N396" s="46" t="s">
        <v>336</v>
      </c>
      <c r="O396" s="46" t="s">
        <v>339</v>
      </c>
      <c r="P396" s="46" t="s">
        <v>339</v>
      </c>
      <c r="Q396" s="5">
        <v>0</v>
      </c>
      <c r="R396" s="5">
        <v>0</v>
      </c>
      <c r="S396" s="5">
        <v>10102001</v>
      </c>
      <c r="T396" s="5">
        <v>0</v>
      </c>
      <c r="U396" s="5">
        <v>0</v>
      </c>
      <c r="V396" s="5">
        <v>0</v>
      </c>
      <c r="W396" s="5">
        <v>1</v>
      </c>
      <c r="X396" s="66">
        <v>100</v>
      </c>
      <c r="Y396" s="66">
        <v>1000</v>
      </c>
      <c r="Z396" s="5">
        <v>1</v>
      </c>
      <c r="AA396" s="5">
        <v>10</v>
      </c>
      <c r="AB396" s="5">
        <v>0</v>
      </c>
      <c r="AC396" s="5">
        <v>0</v>
      </c>
      <c r="AD396" s="5">
        <v>0</v>
      </c>
      <c r="AE396" s="5">
        <v>21000</v>
      </c>
      <c r="AF396" s="5">
        <v>2</v>
      </c>
      <c r="AG396" s="5">
        <v>1</v>
      </c>
      <c r="AH396" s="5" t="s">
        <v>1926</v>
      </c>
      <c r="AI396" s="5" t="s">
        <v>235</v>
      </c>
      <c r="AJ396" s="5" t="s">
        <v>983</v>
      </c>
      <c r="AK396" s="45">
        <f t="shared" si="76"/>
        <v>2</v>
      </c>
      <c r="AL396" s="47">
        <f>_xlfn.XLOOKUP(I396,'#칼럼명세'!F:F,'#칼럼명세'!I:I)</f>
        <v>1101</v>
      </c>
      <c r="AM396" s="44" t="str">
        <f t="shared" si="77"/>
        <v>Item_Name_23615108</v>
      </c>
      <c r="AN396" s="5" t="s">
        <v>762</v>
      </c>
      <c r="AO396" s="44" t="str">
        <f t="shared" si="78"/>
        <v>Item_Desc_23615108</v>
      </c>
      <c r="AP396" s="5" t="s">
        <v>1634</v>
      </c>
      <c r="AQ396" s="44">
        <f>_xlfn.XLOOKUP(I396,표1[아이템 타입],표1[삭제여부])</f>
        <v>1</v>
      </c>
      <c r="AR396" s="63">
        <f>_xlfn.XLOOKUP(I396,'#칼럼명세'!F:F,'#칼럼명세'!H:H)</f>
        <v>0</v>
      </c>
      <c r="AS396" s="4">
        <v>1</v>
      </c>
      <c r="AT396" s="4"/>
      <c r="AU396" s="4"/>
      <c r="AV396" s="4"/>
      <c r="AW396" s="63" t="str">
        <f>_xlfn.XLOOKUP(I396,표1[아이템 타입],표1[타입 이름])</f>
        <v>스킬북</v>
      </c>
      <c r="AX396" s="63" t="str">
        <f t="shared" si="74"/>
        <v>가능</v>
      </c>
      <c r="AY396" s="63" t="str">
        <f t="shared" si="75"/>
        <v>불가</v>
      </c>
      <c r="AZ396" s="63" t="str">
        <f t="shared" si="72"/>
        <v>불가</v>
      </c>
      <c r="BA396" s="63" t="str">
        <f t="shared" si="73"/>
        <v>가능</v>
      </c>
    </row>
    <row r="397" spans="2:53" x14ac:dyDescent="0.3">
      <c r="B397" s="4">
        <v>23615109</v>
      </c>
      <c r="C397" s="4" t="str">
        <f t="shared" si="71"/>
        <v>109</v>
      </c>
      <c r="D397" s="44" t="str">
        <f t="shared" si="69"/>
        <v>Item_Name_23615109</v>
      </c>
      <c r="E397" s="5" t="s">
        <v>1079</v>
      </c>
      <c r="F397" s="44" t="str">
        <f t="shared" si="70"/>
        <v>Item_Desc_23615109</v>
      </c>
      <c r="G397" s="5" t="s">
        <v>1605</v>
      </c>
      <c r="H397" s="5">
        <v>3</v>
      </c>
      <c r="I397" s="5">
        <v>36</v>
      </c>
      <c r="J397" s="5">
        <v>2</v>
      </c>
      <c r="K397" s="5">
        <v>4</v>
      </c>
      <c r="L397" s="45">
        <f>_xlfn.XLOOKUP($I397, '#칼럼명세'!$F:$F, '#칼럼명세'!$J:$J)*IF(_xlfn.XLOOKUP($I397, '#칼럼명세'!$F:$F, '#칼럼명세'!$K:$K)="X", 1, _xlfn.XLOOKUP($K397, '#무게관련'!$N:$N, '#무게관련'!$O:$O))*100</f>
        <v>1</v>
      </c>
      <c r="M397" s="46" t="s">
        <v>339</v>
      </c>
      <c r="N397" s="46" t="s">
        <v>336</v>
      </c>
      <c r="O397" s="46" t="s">
        <v>339</v>
      </c>
      <c r="P397" s="46" t="s">
        <v>339</v>
      </c>
      <c r="Q397" s="5">
        <v>0</v>
      </c>
      <c r="R397" s="5">
        <v>0</v>
      </c>
      <c r="S397" s="5">
        <v>10102001</v>
      </c>
      <c r="T397" s="5">
        <v>0</v>
      </c>
      <c r="U397" s="5">
        <v>0</v>
      </c>
      <c r="V397" s="5">
        <v>0</v>
      </c>
      <c r="W397" s="5">
        <v>1</v>
      </c>
      <c r="X397" s="66">
        <v>100</v>
      </c>
      <c r="Y397" s="66">
        <v>1000</v>
      </c>
      <c r="Z397" s="5">
        <v>1</v>
      </c>
      <c r="AA397" s="5">
        <v>10</v>
      </c>
      <c r="AB397" s="5">
        <v>0</v>
      </c>
      <c r="AC397" s="5">
        <v>0</v>
      </c>
      <c r="AD397" s="5">
        <v>0</v>
      </c>
      <c r="AE397" s="5">
        <v>21000</v>
      </c>
      <c r="AF397" s="5">
        <v>2</v>
      </c>
      <c r="AG397" s="5">
        <v>0</v>
      </c>
      <c r="AH397" s="5" t="s">
        <v>1964</v>
      </c>
      <c r="AI397" s="5" t="s">
        <v>235</v>
      </c>
      <c r="AJ397" s="5" t="s">
        <v>983</v>
      </c>
      <c r="AK397" s="45">
        <f t="shared" si="76"/>
        <v>2</v>
      </c>
      <c r="AL397" s="47">
        <f>_xlfn.XLOOKUP(I397,'#칼럼명세'!F:F,'#칼럼명세'!I:I)</f>
        <v>1101</v>
      </c>
      <c r="AM397" s="44" t="str">
        <f t="shared" si="77"/>
        <v>Item_Name_23615109</v>
      </c>
      <c r="AN397" s="5" t="s">
        <v>359</v>
      </c>
      <c r="AO397" s="44" t="str">
        <f t="shared" si="78"/>
        <v>Item_Desc_23615109</v>
      </c>
      <c r="AP397" s="5" t="s">
        <v>1636</v>
      </c>
      <c r="AQ397" s="44">
        <f>_xlfn.XLOOKUP(I397,표1[아이템 타입],표1[삭제여부])</f>
        <v>1</v>
      </c>
      <c r="AR397" s="63">
        <f>_xlfn.XLOOKUP(I397,'#칼럼명세'!F:F,'#칼럼명세'!H:H)</f>
        <v>0</v>
      </c>
      <c r="AS397" s="4">
        <v>1</v>
      </c>
      <c r="AT397" s="4"/>
      <c r="AU397" s="4"/>
      <c r="AV397" s="4"/>
      <c r="AW397" s="63" t="str">
        <f>_xlfn.XLOOKUP(I397,표1[아이템 타입],표1[타입 이름])</f>
        <v>스킬북</v>
      </c>
      <c r="AX397" s="63" t="str">
        <f t="shared" si="74"/>
        <v>가능</v>
      </c>
      <c r="AY397" s="63" t="str">
        <f t="shared" si="75"/>
        <v>불가</v>
      </c>
      <c r="AZ397" s="63" t="str">
        <f t="shared" si="72"/>
        <v>불가</v>
      </c>
      <c r="BA397" s="63" t="str">
        <f t="shared" si="73"/>
        <v>가능</v>
      </c>
    </row>
    <row r="398" spans="2:53" x14ac:dyDescent="0.3">
      <c r="B398" s="4">
        <v>23615110</v>
      </c>
      <c r="C398" s="4" t="str">
        <f t="shared" si="71"/>
        <v>110</v>
      </c>
      <c r="D398" s="44" t="str">
        <f t="shared" si="69"/>
        <v>Item_Name_23615110</v>
      </c>
      <c r="E398" s="5" t="s">
        <v>1699</v>
      </c>
      <c r="F398" s="44" t="str">
        <f t="shared" si="70"/>
        <v>Item_Desc_23615110</v>
      </c>
      <c r="G398" s="5" t="s">
        <v>1605</v>
      </c>
      <c r="H398" s="5">
        <v>3</v>
      </c>
      <c r="I398" s="5">
        <v>36</v>
      </c>
      <c r="J398" s="5">
        <v>2</v>
      </c>
      <c r="K398" s="5">
        <v>4</v>
      </c>
      <c r="L398" s="45">
        <f>_xlfn.XLOOKUP($I398, '#칼럼명세'!$F:$F, '#칼럼명세'!$J:$J)*IF(_xlfn.XLOOKUP($I398, '#칼럼명세'!$F:$F, '#칼럼명세'!$K:$K)="X", 1, _xlfn.XLOOKUP($K398, '#무게관련'!$N:$N, '#무게관련'!$O:$O))*100</f>
        <v>1</v>
      </c>
      <c r="M398" s="46" t="s">
        <v>339</v>
      </c>
      <c r="N398" s="46" t="s">
        <v>336</v>
      </c>
      <c r="O398" s="46" t="s">
        <v>339</v>
      </c>
      <c r="P398" s="46" t="s">
        <v>339</v>
      </c>
      <c r="Q398" s="5">
        <v>0</v>
      </c>
      <c r="R398" s="5">
        <v>0</v>
      </c>
      <c r="S398" s="5">
        <v>10102001</v>
      </c>
      <c r="T398" s="5">
        <v>0</v>
      </c>
      <c r="U398" s="5">
        <v>0</v>
      </c>
      <c r="V398" s="5">
        <v>0</v>
      </c>
      <c r="W398" s="5">
        <v>1</v>
      </c>
      <c r="X398" s="66">
        <v>100</v>
      </c>
      <c r="Y398" s="66">
        <v>1000</v>
      </c>
      <c r="Z398" s="5">
        <v>1</v>
      </c>
      <c r="AA398" s="5">
        <v>10</v>
      </c>
      <c r="AB398" s="5">
        <v>0</v>
      </c>
      <c r="AC398" s="5">
        <v>0</v>
      </c>
      <c r="AD398" s="5">
        <v>0</v>
      </c>
      <c r="AE398" s="5">
        <v>21000</v>
      </c>
      <c r="AF398" s="5">
        <v>2</v>
      </c>
      <c r="AG398" s="5">
        <v>0</v>
      </c>
      <c r="AH398" s="5" t="s">
        <v>1961</v>
      </c>
      <c r="AI398" s="5" t="s">
        <v>235</v>
      </c>
      <c r="AJ398" s="5" t="s">
        <v>983</v>
      </c>
      <c r="AK398" s="45">
        <f t="shared" si="76"/>
        <v>2</v>
      </c>
      <c r="AL398" s="47">
        <f>_xlfn.XLOOKUP(I398,'#칼럼명세'!F:F,'#칼럼명세'!I:I)</f>
        <v>1101</v>
      </c>
      <c r="AM398" s="44" t="str">
        <f t="shared" si="77"/>
        <v>Item_Name_23615110</v>
      </c>
      <c r="AN398" s="5" t="s">
        <v>1585</v>
      </c>
      <c r="AO398" s="44" t="str">
        <f t="shared" si="78"/>
        <v>Item_Desc_23615110</v>
      </c>
      <c r="AP398" s="5" t="s">
        <v>1627</v>
      </c>
      <c r="AQ398" s="44">
        <f>_xlfn.XLOOKUP(I398,표1[아이템 타입],표1[삭제여부])</f>
        <v>1</v>
      </c>
      <c r="AR398" s="63">
        <f>_xlfn.XLOOKUP(I398,'#칼럼명세'!F:F,'#칼럼명세'!H:H)</f>
        <v>0</v>
      </c>
      <c r="AS398" s="4">
        <v>1</v>
      </c>
      <c r="AT398" s="4"/>
      <c r="AU398" s="4"/>
      <c r="AV398" s="4"/>
      <c r="AW398" s="63" t="str">
        <f>_xlfn.XLOOKUP(I398,표1[아이템 타입],표1[타입 이름])</f>
        <v>스킬북</v>
      </c>
      <c r="AX398" s="63" t="str">
        <f t="shared" si="74"/>
        <v>가능</v>
      </c>
      <c r="AY398" s="63" t="str">
        <f t="shared" si="75"/>
        <v>불가</v>
      </c>
      <c r="AZ398" s="63" t="str">
        <f t="shared" si="72"/>
        <v>불가</v>
      </c>
      <c r="BA398" s="63" t="str">
        <f t="shared" si="73"/>
        <v>가능</v>
      </c>
    </row>
    <row r="399" spans="2:53" x14ac:dyDescent="0.3">
      <c r="B399" s="4">
        <v>23615111</v>
      </c>
      <c r="C399" s="4" t="str">
        <f t="shared" si="71"/>
        <v>111</v>
      </c>
      <c r="D399" s="44" t="str">
        <f t="shared" si="69"/>
        <v>Item_Name_23615111</v>
      </c>
      <c r="E399" s="5" t="s">
        <v>1710</v>
      </c>
      <c r="F399" s="44" t="str">
        <f t="shared" si="70"/>
        <v>Item_Desc_23615111</v>
      </c>
      <c r="G399" s="5" t="s">
        <v>1605</v>
      </c>
      <c r="H399" s="5">
        <v>3</v>
      </c>
      <c r="I399" s="5">
        <v>36</v>
      </c>
      <c r="J399" s="5">
        <v>2</v>
      </c>
      <c r="K399" s="5">
        <v>4</v>
      </c>
      <c r="L399" s="45">
        <f>_xlfn.XLOOKUP($I399, '#칼럼명세'!$F:$F, '#칼럼명세'!$J:$J)*IF(_xlfn.XLOOKUP($I399, '#칼럼명세'!$F:$F, '#칼럼명세'!$K:$K)="X", 1, _xlfn.XLOOKUP($K399, '#무게관련'!$N:$N, '#무게관련'!$O:$O))*100</f>
        <v>1</v>
      </c>
      <c r="M399" s="46" t="s">
        <v>339</v>
      </c>
      <c r="N399" s="46" t="s">
        <v>336</v>
      </c>
      <c r="O399" s="46" t="s">
        <v>339</v>
      </c>
      <c r="P399" s="46" t="s">
        <v>339</v>
      </c>
      <c r="Q399" s="5">
        <v>0</v>
      </c>
      <c r="R399" s="5">
        <v>0</v>
      </c>
      <c r="S399" s="5">
        <v>10102001</v>
      </c>
      <c r="T399" s="5">
        <v>0</v>
      </c>
      <c r="U399" s="5">
        <v>0</v>
      </c>
      <c r="V399" s="5">
        <v>0</v>
      </c>
      <c r="W399" s="5">
        <v>1</v>
      </c>
      <c r="X399" s="66">
        <v>100</v>
      </c>
      <c r="Y399" s="66">
        <v>1000</v>
      </c>
      <c r="Z399" s="5">
        <v>1</v>
      </c>
      <c r="AA399" s="5">
        <v>10</v>
      </c>
      <c r="AB399" s="5">
        <v>0</v>
      </c>
      <c r="AC399" s="5">
        <v>0</v>
      </c>
      <c r="AD399" s="5">
        <v>0</v>
      </c>
      <c r="AE399" s="5">
        <v>21000</v>
      </c>
      <c r="AF399" s="5">
        <v>2</v>
      </c>
      <c r="AG399" s="5">
        <v>0</v>
      </c>
      <c r="AH399" s="5" t="s">
        <v>1929</v>
      </c>
      <c r="AI399" s="5" t="s">
        <v>235</v>
      </c>
      <c r="AJ399" s="5" t="s">
        <v>983</v>
      </c>
      <c r="AK399" s="45">
        <f t="shared" si="76"/>
        <v>2</v>
      </c>
      <c r="AL399" s="47">
        <f>_xlfn.XLOOKUP(I399,'#칼럼명세'!F:F,'#칼럼명세'!I:I)</f>
        <v>1101</v>
      </c>
      <c r="AM399" s="44" t="str">
        <f t="shared" si="77"/>
        <v>Item_Name_23615111</v>
      </c>
      <c r="AN399" s="5" t="s">
        <v>765</v>
      </c>
      <c r="AO399" s="44" t="str">
        <f t="shared" si="78"/>
        <v>Item_Desc_23615111</v>
      </c>
      <c r="AP399" s="5" t="s">
        <v>1639</v>
      </c>
      <c r="AQ399" s="44">
        <f>_xlfn.XLOOKUP(I399,표1[아이템 타입],표1[삭제여부])</f>
        <v>1</v>
      </c>
      <c r="AR399" s="63">
        <f>_xlfn.XLOOKUP(I399,'#칼럼명세'!F:F,'#칼럼명세'!H:H)</f>
        <v>0</v>
      </c>
      <c r="AS399" s="4">
        <v>1</v>
      </c>
      <c r="AT399" s="4"/>
      <c r="AU399" s="4"/>
      <c r="AV399" s="4"/>
      <c r="AW399" s="63" t="str">
        <f>_xlfn.XLOOKUP(I399,표1[아이템 타입],표1[타입 이름])</f>
        <v>스킬북</v>
      </c>
      <c r="AX399" s="63" t="str">
        <f t="shared" si="74"/>
        <v>가능</v>
      </c>
      <c r="AY399" s="63" t="str">
        <f t="shared" si="75"/>
        <v>불가</v>
      </c>
      <c r="AZ399" s="63" t="str">
        <f t="shared" si="72"/>
        <v>불가</v>
      </c>
      <c r="BA399" s="63" t="str">
        <f t="shared" si="73"/>
        <v>가능</v>
      </c>
    </row>
    <row r="400" spans="2:53" x14ac:dyDescent="0.3">
      <c r="B400" s="4">
        <v>23615112</v>
      </c>
      <c r="C400" s="4" t="str">
        <f t="shared" si="71"/>
        <v>112</v>
      </c>
      <c r="D400" s="44" t="str">
        <f t="shared" si="69"/>
        <v>Item_Name_23615112</v>
      </c>
      <c r="E400" s="5" t="s">
        <v>1700</v>
      </c>
      <c r="F400" s="44" t="str">
        <f t="shared" si="70"/>
        <v>Item_Desc_23615112</v>
      </c>
      <c r="G400" s="5" t="s">
        <v>1605</v>
      </c>
      <c r="H400" s="5">
        <v>3</v>
      </c>
      <c r="I400" s="5">
        <v>36</v>
      </c>
      <c r="J400" s="5">
        <v>2</v>
      </c>
      <c r="K400" s="5">
        <v>1</v>
      </c>
      <c r="L400" s="45">
        <f>_xlfn.XLOOKUP($I400, '#칼럼명세'!$F:$F, '#칼럼명세'!$J:$J)*IF(_xlfn.XLOOKUP($I400, '#칼럼명세'!$F:$F, '#칼럼명세'!$K:$K)="X", 1, _xlfn.XLOOKUP($K400, '#무게관련'!$N:$N, '#무게관련'!$O:$O))*100</f>
        <v>1</v>
      </c>
      <c r="M400" s="46" t="s">
        <v>339</v>
      </c>
      <c r="N400" s="46" t="s">
        <v>336</v>
      </c>
      <c r="O400" s="46" t="s">
        <v>339</v>
      </c>
      <c r="P400" s="46" t="s">
        <v>339</v>
      </c>
      <c r="Q400" s="5">
        <v>0</v>
      </c>
      <c r="R400" s="5">
        <v>0</v>
      </c>
      <c r="S400" s="5">
        <v>10102001</v>
      </c>
      <c r="T400" s="5">
        <v>0</v>
      </c>
      <c r="U400" s="5">
        <v>0</v>
      </c>
      <c r="V400" s="5">
        <v>0</v>
      </c>
      <c r="W400" s="5">
        <v>1</v>
      </c>
      <c r="X400" s="66">
        <v>100</v>
      </c>
      <c r="Y400" s="66">
        <v>1000</v>
      </c>
      <c r="Z400" s="5">
        <v>1</v>
      </c>
      <c r="AA400" s="5">
        <v>10</v>
      </c>
      <c r="AB400" s="5">
        <v>0</v>
      </c>
      <c r="AC400" s="5">
        <v>0</v>
      </c>
      <c r="AD400" s="5">
        <v>0</v>
      </c>
      <c r="AE400" s="5">
        <v>21000</v>
      </c>
      <c r="AF400" s="5">
        <v>2</v>
      </c>
      <c r="AG400" s="5">
        <v>1</v>
      </c>
      <c r="AH400" s="5" t="s">
        <v>1930</v>
      </c>
      <c r="AI400" s="5" t="s">
        <v>235</v>
      </c>
      <c r="AJ400" s="5" t="s">
        <v>983</v>
      </c>
      <c r="AK400" s="45">
        <f t="shared" si="76"/>
        <v>2</v>
      </c>
      <c r="AL400" s="47">
        <f>_xlfn.XLOOKUP(I400,'#칼럼명세'!F:F,'#칼럼명세'!I:I)</f>
        <v>1101</v>
      </c>
      <c r="AM400" s="44" t="str">
        <f t="shared" si="77"/>
        <v>Item_Name_23615112</v>
      </c>
      <c r="AN400" s="5" t="s">
        <v>759</v>
      </c>
      <c r="AO400" s="44" t="str">
        <f t="shared" si="78"/>
        <v>Item_Desc_23615112</v>
      </c>
      <c r="AP400" s="5" t="s">
        <v>1628</v>
      </c>
      <c r="AQ400" s="44">
        <f>_xlfn.XLOOKUP(I400,표1[아이템 타입],표1[삭제여부])</f>
        <v>1</v>
      </c>
      <c r="AR400" s="63">
        <f>_xlfn.XLOOKUP(I400,'#칼럼명세'!F:F,'#칼럼명세'!H:H)</f>
        <v>0</v>
      </c>
      <c r="AS400" s="4">
        <v>1</v>
      </c>
      <c r="AT400" s="4"/>
      <c r="AU400" s="4"/>
      <c r="AV400" s="4"/>
      <c r="AW400" s="63" t="str">
        <f>_xlfn.XLOOKUP(I400,표1[아이템 타입],표1[타입 이름])</f>
        <v>스킬북</v>
      </c>
      <c r="AX400" s="63" t="str">
        <f t="shared" si="74"/>
        <v>가능</v>
      </c>
      <c r="AY400" s="63" t="str">
        <f t="shared" si="75"/>
        <v>불가</v>
      </c>
      <c r="AZ400" s="63" t="str">
        <f t="shared" si="72"/>
        <v>불가</v>
      </c>
      <c r="BA400" s="63" t="str">
        <f t="shared" si="73"/>
        <v>가능</v>
      </c>
    </row>
    <row r="401" spans="2:53" x14ac:dyDescent="0.3">
      <c r="B401" s="4">
        <v>23615113</v>
      </c>
      <c r="C401" s="4" t="str">
        <f t="shared" si="71"/>
        <v>113</v>
      </c>
      <c r="D401" s="44" t="str">
        <f t="shared" si="69"/>
        <v>Item_Name_23615113</v>
      </c>
      <c r="E401" s="5" t="s">
        <v>1704</v>
      </c>
      <c r="F401" s="44" t="str">
        <f t="shared" si="70"/>
        <v>Item_Desc_23615113</v>
      </c>
      <c r="G401" s="5" t="s">
        <v>1605</v>
      </c>
      <c r="H401" s="5">
        <v>3</v>
      </c>
      <c r="I401" s="5">
        <v>36</v>
      </c>
      <c r="J401" s="5">
        <v>2</v>
      </c>
      <c r="K401" s="5">
        <v>2</v>
      </c>
      <c r="L401" s="45">
        <f>_xlfn.XLOOKUP($I401, '#칼럼명세'!$F:$F, '#칼럼명세'!$J:$J)*IF(_xlfn.XLOOKUP($I401, '#칼럼명세'!$F:$F, '#칼럼명세'!$K:$K)="X", 1, _xlfn.XLOOKUP($K401, '#무게관련'!$N:$N, '#무게관련'!$O:$O))*100</f>
        <v>1</v>
      </c>
      <c r="M401" s="46" t="s">
        <v>339</v>
      </c>
      <c r="N401" s="46" t="s">
        <v>336</v>
      </c>
      <c r="O401" s="46" t="s">
        <v>339</v>
      </c>
      <c r="P401" s="46" t="s">
        <v>339</v>
      </c>
      <c r="Q401" s="5">
        <v>0</v>
      </c>
      <c r="R401" s="5">
        <v>0</v>
      </c>
      <c r="S401" s="5">
        <v>10102001</v>
      </c>
      <c r="T401" s="5">
        <v>0</v>
      </c>
      <c r="U401" s="5">
        <v>0</v>
      </c>
      <c r="V401" s="5">
        <v>0</v>
      </c>
      <c r="W401" s="5">
        <v>1</v>
      </c>
      <c r="X401" s="66">
        <v>100</v>
      </c>
      <c r="Y401" s="66">
        <v>1000</v>
      </c>
      <c r="Z401" s="5">
        <v>1</v>
      </c>
      <c r="AA401" s="5">
        <v>10</v>
      </c>
      <c r="AB401" s="5">
        <v>0</v>
      </c>
      <c r="AC401" s="5">
        <v>0</v>
      </c>
      <c r="AD401" s="5">
        <v>0</v>
      </c>
      <c r="AE401" s="5">
        <v>21000</v>
      </c>
      <c r="AF401" s="5">
        <v>2</v>
      </c>
      <c r="AG401" s="5">
        <v>0</v>
      </c>
      <c r="AH401" s="5" t="s">
        <v>1931</v>
      </c>
      <c r="AI401" s="5" t="s">
        <v>235</v>
      </c>
      <c r="AJ401" s="5" t="s">
        <v>983</v>
      </c>
      <c r="AK401" s="45">
        <f t="shared" si="76"/>
        <v>2</v>
      </c>
      <c r="AL401" s="47">
        <f>_xlfn.XLOOKUP(I401,'#칼럼명세'!F:F,'#칼럼명세'!I:I)</f>
        <v>1101</v>
      </c>
      <c r="AM401" s="44" t="str">
        <f t="shared" si="77"/>
        <v>Item_Name_23615113</v>
      </c>
      <c r="AN401" s="5" t="s">
        <v>760</v>
      </c>
      <c r="AO401" s="44" t="str">
        <f t="shared" si="78"/>
        <v>Item_Desc_23615113</v>
      </c>
      <c r="AP401" s="5" t="s">
        <v>1632</v>
      </c>
      <c r="AQ401" s="44">
        <f>_xlfn.XLOOKUP(I401,표1[아이템 타입],표1[삭제여부])</f>
        <v>1</v>
      </c>
      <c r="AR401" s="63">
        <f>_xlfn.XLOOKUP(I401,'#칼럼명세'!F:F,'#칼럼명세'!H:H)</f>
        <v>0</v>
      </c>
      <c r="AS401" s="4">
        <v>1</v>
      </c>
      <c r="AT401" s="4"/>
      <c r="AU401" s="4"/>
      <c r="AV401" s="4"/>
      <c r="AW401" s="63" t="str">
        <f>_xlfn.XLOOKUP(I401,표1[아이템 타입],표1[타입 이름])</f>
        <v>스킬북</v>
      </c>
      <c r="AX401" s="63" t="str">
        <f t="shared" si="74"/>
        <v>가능</v>
      </c>
      <c r="AY401" s="63" t="str">
        <f t="shared" si="75"/>
        <v>불가</v>
      </c>
      <c r="AZ401" s="63" t="str">
        <f t="shared" si="72"/>
        <v>불가</v>
      </c>
      <c r="BA401" s="63" t="str">
        <f t="shared" si="73"/>
        <v>가능</v>
      </c>
    </row>
    <row r="402" spans="2:53" x14ac:dyDescent="0.3">
      <c r="B402" s="4">
        <v>23615114</v>
      </c>
      <c r="C402" s="4" t="str">
        <f t="shared" si="71"/>
        <v>114</v>
      </c>
      <c r="D402" s="44" t="str">
        <f t="shared" si="69"/>
        <v>Item_Name_23615114</v>
      </c>
      <c r="E402" s="5" t="s">
        <v>1713</v>
      </c>
      <c r="F402" s="44" t="str">
        <f t="shared" si="70"/>
        <v>Item_Desc_23615114</v>
      </c>
      <c r="G402" s="5" t="s">
        <v>1605</v>
      </c>
      <c r="H402" s="5">
        <v>3</v>
      </c>
      <c r="I402" s="5">
        <v>36</v>
      </c>
      <c r="J402" s="5">
        <v>2</v>
      </c>
      <c r="K402" s="5">
        <v>3</v>
      </c>
      <c r="L402" s="45">
        <f>_xlfn.XLOOKUP($I402, '#칼럼명세'!$F:$F, '#칼럼명세'!$J:$J)*IF(_xlfn.XLOOKUP($I402, '#칼럼명세'!$F:$F, '#칼럼명세'!$K:$K)="X", 1, _xlfn.XLOOKUP($K402, '#무게관련'!$N:$N, '#무게관련'!$O:$O))*100</f>
        <v>1</v>
      </c>
      <c r="M402" s="46" t="s">
        <v>339</v>
      </c>
      <c r="N402" s="46" t="s">
        <v>336</v>
      </c>
      <c r="O402" s="46" t="s">
        <v>339</v>
      </c>
      <c r="P402" s="46" t="s">
        <v>339</v>
      </c>
      <c r="Q402" s="5">
        <v>0</v>
      </c>
      <c r="R402" s="5">
        <v>0</v>
      </c>
      <c r="S402" s="5">
        <v>10102001</v>
      </c>
      <c r="T402" s="5">
        <v>0</v>
      </c>
      <c r="U402" s="5">
        <v>0</v>
      </c>
      <c r="V402" s="5">
        <v>0</v>
      </c>
      <c r="W402" s="5">
        <v>1</v>
      </c>
      <c r="X402" s="66">
        <v>100</v>
      </c>
      <c r="Y402" s="66">
        <v>1000</v>
      </c>
      <c r="Z402" s="5">
        <v>1</v>
      </c>
      <c r="AA402" s="5">
        <v>10</v>
      </c>
      <c r="AB402" s="5">
        <v>0</v>
      </c>
      <c r="AC402" s="5">
        <v>0</v>
      </c>
      <c r="AD402" s="5">
        <v>0</v>
      </c>
      <c r="AE402" s="5">
        <v>21000</v>
      </c>
      <c r="AF402" s="5">
        <v>2</v>
      </c>
      <c r="AG402" s="5">
        <v>0</v>
      </c>
      <c r="AH402" s="5" t="s">
        <v>1947</v>
      </c>
      <c r="AI402" s="5" t="s">
        <v>235</v>
      </c>
      <c r="AJ402" s="5" t="s">
        <v>983</v>
      </c>
      <c r="AK402" s="45">
        <f t="shared" si="76"/>
        <v>2</v>
      </c>
      <c r="AL402" s="47">
        <f>_xlfn.XLOOKUP(I402,'#칼럼명세'!F:F,'#칼럼명세'!I:I)</f>
        <v>1101</v>
      </c>
      <c r="AM402" s="44" t="str">
        <f t="shared" si="77"/>
        <v>Item_Name_23615114</v>
      </c>
      <c r="AN402" s="5" t="s">
        <v>1602</v>
      </c>
      <c r="AO402" s="44" t="str">
        <f t="shared" si="78"/>
        <v>Item_Desc_23615114</v>
      </c>
      <c r="AP402" s="5" t="s">
        <v>1642</v>
      </c>
      <c r="AQ402" s="44">
        <f>_xlfn.XLOOKUP(I402,표1[아이템 타입],표1[삭제여부])</f>
        <v>1</v>
      </c>
      <c r="AR402" s="63">
        <f>_xlfn.XLOOKUP(I402,'#칼럼명세'!F:F,'#칼럼명세'!H:H)</f>
        <v>0</v>
      </c>
      <c r="AS402" s="4">
        <v>1</v>
      </c>
      <c r="AT402" s="4"/>
      <c r="AU402" s="4"/>
      <c r="AV402" s="4"/>
      <c r="AW402" s="63" t="str">
        <f>_xlfn.XLOOKUP(I402,표1[아이템 타입],표1[타입 이름])</f>
        <v>스킬북</v>
      </c>
      <c r="AX402" s="63" t="str">
        <f t="shared" si="74"/>
        <v>가능</v>
      </c>
      <c r="AY402" s="63" t="str">
        <f t="shared" si="75"/>
        <v>불가</v>
      </c>
      <c r="AZ402" s="63" t="str">
        <f t="shared" si="72"/>
        <v>불가</v>
      </c>
      <c r="BA402" s="63" t="str">
        <f t="shared" si="73"/>
        <v>가능</v>
      </c>
    </row>
    <row r="403" spans="2:53" x14ac:dyDescent="0.3">
      <c r="B403" s="4">
        <v>23615115</v>
      </c>
      <c r="C403" s="4" t="str">
        <f t="shared" si="71"/>
        <v>115</v>
      </c>
      <c r="D403" s="44" t="str">
        <f t="shared" si="69"/>
        <v>Item_Name_23615115</v>
      </c>
      <c r="E403" s="5" t="s">
        <v>1711</v>
      </c>
      <c r="F403" s="44" t="str">
        <f t="shared" si="70"/>
        <v>Item_Desc_23615115</v>
      </c>
      <c r="G403" s="5" t="s">
        <v>1605</v>
      </c>
      <c r="H403" s="5">
        <v>3</v>
      </c>
      <c r="I403" s="5">
        <v>36</v>
      </c>
      <c r="J403" s="5">
        <v>2</v>
      </c>
      <c r="K403" s="5">
        <v>4</v>
      </c>
      <c r="L403" s="45">
        <f>_xlfn.XLOOKUP($I403, '#칼럼명세'!$F:$F, '#칼럼명세'!$J:$J)*IF(_xlfn.XLOOKUP($I403, '#칼럼명세'!$F:$F, '#칼럼명세'!$K:$K)="X", 1, _xlfn.XLOOKUP($K403, '#무게관련'!$N:$N, '#무게관련'!$O:$O))*100</f>
        <v>1</v>
      </c>
      <c r="M403" s="46" t="s">
        <v>339</v>
      </c>
      <c r="N403" s="46" t="s">
        <v>336</v>
      </c>
      <c r="O403" s="46" t="s">
        <v>339</v>
      </c>
      <c r="P403" s="46" t="s">
        <v>339</v>
      </c>
      <c r="Q403" s="5">
        <v>0</v>
      </c>
      <c r="R403" s="5">
        <v>0</v>
      </c>
      <c r="S403" s="5">
        <v>10102001</v>
      </c>
      <c r="T403" s="5">
        <v>0</v>
      </c>
      <c r="U403" s="5">
        <v>0</v>
      </c>
      <c r="V403" s="5">
        <v>0</v>
      </c>
      <c r="W403" s="5">
        <v>1</v>
      </c>
      <c r="X403" s="66">
        <v>100</v>
      </c>
      <c r="Y403" s="66">
        <v>1000</v>
      </c>
      <c r="Z403" s="5">
        <v>1</v>
      </c>
      <c r="AA403" s="5">
        <v>10</v>
      </c>
      <c r="AB403" s="5">
        <v>0</v>
      </c>
      <c r="AC403" s="5">
        <v>0</v>
      </c>
      <c r="AD403" s="5">
        <v>0</v>
      </c>
      <c r="AE403" s="5">
        <v>21000</v>
      </c>
      <c r="AF403" s="5">
        <v>2</v>
      </c>
      <c r="AG403" s="5">
        <v>1</v>
      </c>
      <c r="AH403" s="5" t="s">
        <v>1932</v>
      </c>
      <c r="AI403" s="5" t="s">
        <v>235</v>
      </c>
      <c r="AJ403" s="5" t="s">
        <v>983</v>
      </c>
      <c r="AK403" s="45">
        <f t="shared" si="76"/>
        <v>2</v>
      </c>
      <c r="AL403" s="47">
        <f>_xlfn.XLOOKUP(I403,'#칼럼명세'!F:F,'#칼럼명세'!I:I)</f>
        <v>1101</v>
      </c>
      <c r="AM403" s="44" t="str">
        <f t="shared" si="77"/>
        <v>Item_Name_23615115</v>
      </c>
      <c r="AN403" s="5" t="s">
        <v>766</v>
      </c>
      <c r="AO403" s="44" t="str">
        <f t="shared" si="78"/>
        <v>Item_Desc_23615115</v>
      </c>
      <c r="AP403" s="5" t="s">
        <v>1640</v>
      </c>
      <c r="AQ403" s="44">
        <f>_xlfn.XLOOKUP(I403,표1[아이템 타입],표1[삭제여부])</f>
        <v>1</v>
      </c>
      <c r="AR403" s="63">
        <f>_xlfn.XLOOKUP(I403,'#칼럼명세'!F:F,'#칼럼명세'!H:H)</f>
        <v>0</v>
      </c>
      <c r="AS403" s="4">
        <v>1</v>
      </c>
      <c r="AT403" s="4"/>
      <c r="AU403" s="4"/>
      <c r="AV403" s="4"/>
      <c r="AW403" s="63" t="str">
        <f>_xlfn.XLOOKUP(I403,표1[아이템 타입],표1[타입 이름])</f>
        <v>스킬북</v>
      </c>
      <c r="AX403" s="63" t="str">
        <f t="shared" si="74"/>
        <v>가능</v>
      </c>
      <c r="AY403" s="63" t="str">
        <f t="shared" si="75"/>
        <v>불가</v>
      </c>
      <c r="AZ403" s="63" t="str">
        <f t="shared" si="72"/>
        <v>불가</v>
      </c>
      <c r="BA403" s="63" t="str">
        <f t="shared" si="73"/>
        <v>가능</v>
      </c>
    </row>
    <row r="404" spans="2:53" x14ac:dyDescent="0.3">
      <c r="B404" s="4">
        <v>23615116</v>
      </c>
      <c r="C404" s="4" t="str">
        <f t="shared" si="71"/>
        <v>116</v>
      </c>
      <c r="D404" s="44" t="str">
        <f t="shared" si="69"/>
        <v>Item_Name_23615116</v>
      </c>
      <c r="E404" s="5" t="s">
        <v>1705</v>
      </c>
      <c r="F404" s="44" t="str">
        <f t="shared" si="70"/>
        <v>Item_Desc_23615116</v>
      </c>
      <c r="G404" s="5" t="s">
        <v>1605</v>
      </c>
      <c r="H404" s="5">
        <v>3</v>
      </c>
      <c r="I404" s="5">
        <v>36</v>
      </c>
      <c r="J404" s="5">
        <v>2</v>
      </c>
      <c r="K404" s="5">
        <v>2</v>
      </c>
      <c r="L404" s="45">
        <f>_xlfn.XLOOKUP($I404, '#칼럼명세'!$F:$F, '#칼럼명세'!$J:$J)*IF(_xlfn.XLOOKUP($I404, '#칼럼명세'!$F:$F, '#칼럼명세'!$K:$K)="X", 1, _xlfn.XLOOKUP($K404, '#무게관련'!$N:$N, '#무게관련'!$O:$O))*100</f>
        <v>1</v>
      </c>
      <c r="M404" s="46" t="s">
        <v>339</v>
      </c>
      <c r="N404" s="46" t="s">
        <v>336</v>
      </c>
      <c r="O404" s="46" t="s">
        <v>339</v>
      </c>
      <c r="P404" s="46" t="s">
        <v>339</v>
      </c>
      <c r="Q404" s="5">
        <v>0</v>
      </c>
      <c r="R404" s="5">
        <v>0</v>
      </c>
      <c r="S404" s="5">
        <v>10102001</v>
      </c>
      <c r="T404" s="5">
        <v>0</v>
      </c>
      <c r="U404" s="5">
        <v>0</v>
      </c>
      <c r="V404" s="5">
        <v>0</v>
      </c>
      <c r="W404" s="5">
        <v>1</v>
      </c>
      <c r="X404" s="66">
        <v>100</v>
      </c>
      <c r="Y404" s="66">
        <v>1000</v>
      </c>
      <c r="Z404" s="5">
        <v>1</v>
      </c>
      <c r="AA404" s="5">
        <v>10</v>
      </c>
      <c r="AB404" s="5">
        <v>0</v>
      </c>
      <c r="AC404" s="5">
        <v>0</v>
      </c>
      <c r="AD404" s="5">
        <v>0</v>
      </c>
      <c r="AE404" s="5">
        <v>21000</v>
      </c>
      <c r="AF404" s="5">
        <v>2</v>
      </c>
      <c r="AG404" s="5">
        <v>0</v>
      </c>
      <c r="AH404" s="5" t="s">
        <v>1946</v>
      </c>
      <c r="AI404" s="5" t="s">
        <v>235</v>
      </c>
      <c r="AJ404" s="5" t="s">
        <v>983</v>
      </c>
      <c r="AK404" s="45">
        <f t="shared" si="76"/>
        <v>2</v>
      </c>
      <c r="AL404" s="47">
        <f>_xlfn.XLOOKUP(I404,'#칼럼명세'!F:F,'#칼럼명세'!I:I)</f>
        <v>1101</v>
      </c>
      <c r="AM404" s="44" t="str">
        <f t="shared" si="77"/>
        <v>Item_Name_23615116</v>
      </c>
      <c r="AN404" s="5" t="s">
        <v>761</v>
      </c>
      <c r="AO404" s="44" t="str">
        <f t="shared" si="78"/>
        <v>Item_Desc_23615116</v>
      </c>
      <c r="AP404" s="5" t="s">
        <v>1633</v>
      </c>
      <c r="AQ404" s="44">
        <f>_xlfn.XLOOKUP(I404,표1[아이템 타입],표1[삭제여부])</f>
        <v>1</v>
      </c>
      <c r="AR404" s="63">
        <f>_xlfn.XLOOKUP(I404,'#칼럼명세'!F:F,'#칼럼명세'!H:H)</f>
        <v>0</v>
      </c>
      <c r="AS404" s="4">
        <v>1</v>
      </c>
      <c r="AT404" s="4"/>
      <c r="AU404" s="4"/>
      <c r="AV404" s="4"/>
      <c r="AW404" s="63" t="str">
        <f>_xlfn.XLOOKUP(I404,표1[아이템 타입],표1[타입 이름])</f>
        <v>스킬북</v>
      </c>
      <c r="AX404" s="63" t="str">
        <f t="shared" si="74"/>
        <v>가능</v>
      </c>
      <c r="AY404" s="63" t="str">
        <f t="shared" si="75"/>
        <v>불가</v>
      </c>
      <c r="AZ404" s="63" t="str">
        <f t="shared" si="72"/>
        <v>불가</v>
      </c>
      <c r="BA404" s="63" t="str">
        <f t="shared" si="73"/>
        <v>가능</v>
      </c>
    </row>
    <row r="405" spans="2:53" x14ac:dyDescent="0.3">
      <c r="B405" s="4">
        <v>23615117</v>
      </c>
      <c r="C405" s="4" t="str">
        <f t="shared" si="71"/>
        <v>117</v>
      </c>
      <c r="D405" s="44" t="str">
        <f t="shared" si="69"/>
        <v>Item_Name_23615117</v>
      </c>
      <c r="E405" s="5" t="s">
        <v>1709</v>
      </c>
      <c r="F405" s="44" t="str">
        <f t="shared" si="70"/>
        <v>Item_Desc_23615117</v>
      </c>
      <c r="G405" s="5" t="s">
        <v>1605</v>
      </c>
      <c r="H405" s="5">
        <v>3</v>
      </c>
      <c r="I405" s="5">
        <v>36</v>
      </c>
      <c r="J405" s="5">
        <v>2</v>
      </c>
      <c r="K405" s="5">
        <v>3</v>
      </c>
      <c r="L405" s="45">
        <f>_xlfn.XLOOKUP($I405, '#칼럼명세'!$F:$F, '#칼럼명세'!$J:$J)*IF(_xlfn.XLOOKUP($I405, '#칼럼명세'!$F:$F, '#칼럼명세'!$K:$K)="X", 1, _xlfn.XLOOKUP($K405, '#무게관련'!$N:$N, '#무게관련'!$O:$O))*100</f>
        <v>1</v>
      </c>
      <c r="M405" s="46" t="s">
        <v>339</v>
      </c>
      <c r="N405" s="46" t="s">
        <v>336</v>
      </c>
      <c r="O405" s="46" t="s">
        <v>339</v>
      </c>
      <c r="P405" s="46" t="s">
        <v>339</v>
      </c>
      <c r="Q405" s="5">
        <v>0</v>
      </c>
      <c r="R405" s="5">
        <v>0</v>
      </c>
      <c r="S405" s="5">
        <v>10102001</v>
      </c>
      <c r="T405" s="5">
        <v>0</v>
      </c>
      <c r="U405" s="5">
        <v>0</v>
      </c>
      <c r="V405" s="5">
        <v>0</v>
      </c>
      <c r="W405" s="5">
        <v>1</v>
      </c>
      <c r="X405" s="66">
        <v>100</v>
      </c>
      <c r="Y405" s="66">
        <v>1000</v>
      </c>
      <c r="Z405" s="5">
        <v>1</v>
      </c>
      <c r="AA405" s="5">
        <v>10</v>
      </c>
      <c r="AB405" s="5">
        <v>0</v>
      </c>
      <c r="AC405" s="5">
        <v>0</v>
      </c>
      <c r="AD405" s="5">
        <v>0</v>
      </c>
      <c r="AE405" s="5">
        <v>21000</v>
      </c>
      <c r="AF405" s="5">
        <v>2</v>
      </c>
      <c r="AG405" s="5">
        <v>1</v>
      </c>
      <c r="AH405" s="5" t="s">
        <v>1937</v>
      </c>
      <c r="AI405" s="5" t="s">
        <v>235</v>
      </c>
      <c r="AJ405" s="5" t="s">
        <v>983</v>
      </c>
      <c r="AK405" s="45">
        <f t="shared" si="76"/>
        <v>2</v>
      </c>
      <c r="AL405" s="47">
        <f>_xlfn.XLOOKUP(I405,'#칼럼명세'!F:F,'#칼럼명세'!I:I)</f>
        <v>1101</v>
      </c>
      <c r="AM405" s="44" t="str">
        <f t="shared" si="77"/>
        <v>Item_Name_23615117</v>
      </c>
      <c r="AN405" s="5" t="s">
        <v>213</v>
      </c>
      <c r="AO405" s="44" t="str">
        <f t="shared" si="78"/>
        <v>Item_Desc_23615117</v>
      </c>
      <c r="AP405" s="5" t="s">
        <v>1638</v>
      </c>
      <c r="AQ405" s="44">
        <f>_xlfn.XLOOKUP(I405,표1[아이템 타입],표1[삭제여부])</f>
        <v>1</v>
      </c>
      <c r="AR405" s="63">
        <f>_xlfn.XLOOKUP(I405,'#칼럼명세'!F:F,'#칼럼명세'!H:H)</f>
        <v>0</v>
      </c>
      <c r="AS405" s="4">
        <v>1</v>
      </c>
      <c r="AT405" s="4"/>
      <c r="AU405" s="4"/>
      <c r="AV405" s="4"/>
      <c r="AW405" s="63" t="str">
        <f>_xlfn.XLOOKUP(I405,표1[아이템 타입],표1[타입 이름])</f>
        <v>스킬북</v>
      </c>
      <c r="AX405" s="63" t="str">
        <f t="shared" si="74"/>
        <v>가능</v>
      </c>
      <c r="AY405" s="63" t="str">
        <f t="shared" si="75"/>
        <v>불가</v>
      </c>
      <c r="AZ405" s="63" t="str">
        <f t="shared" si="72"/>
        <v>불가</v>
      </c>
      <c r="BA405" s="63" t="str">
        <f t="shared" si="73"/>
        <v>가능</v>
      </c>
    </row>
    <row r="406" spans="2:53" x14ac:dyDescent="0.3">
      <c r="B406" s="4">
        <v>23615118</v>
      </c>
      <c r="C406" s="4" t="str">
        <f t="shared" si="71"/>
        <v>118</v>
      </c>
      <c r="D406" s="44" t="str">
        <f t="shared" ref="D406:D469" si="79">"Item_Name_"&amp;B406</f>
        <v>Item_Name_23615118</v>
      </c>
      <c r="E406" s="5" t="s">
        <v>1708</v>
      </c>
      <c r="F406" s="44" t="str">
        <f t="shared" ref="F406:F469" si="80">"Item_Desc_"&amp;B406</f>
        <v>Item_Desc_23615118</v>
      </c>
      <c r="G406" s="5" t="s">
        <v>1605</v>
      </c>
      <c r="H406" s="5">
        <v>3</v>
      </c>
      <c r="I406" s="5">
        <v>36</v>
      </c>
      <c r="J406" s="5">
        <v>2</v>
      </c>
      <c r="K406" s="5">
        <v>3</v>
      </c>
      <c r="L406" s="45">
        <f>_xlfn.XLOOKUP($I406, '#칼럼명세'!$F:$F, '#칼럼명세'!$J:$J)*IF(_xlfn.XLOOKUP($I406, '#칼럼명세'!$F:$F, '#칼럼명세'!$K:$K)="X", 1, _xlfn.XLOOKUP($K406, '#무게관련'!$N:$N, '#무게관련'!$O:$O))*100</f>
        <v>1</v>
      </c>
      <c r="M406" s="46" t="s">
        <v>339</v>
      </c>
      <c r="N406" s="46" t="s">
        <v>336</v>
      </c>
      <c r="O406" s="46" t="s">
        <v>339</v>
      </c>
      <c r="P406" s="46" t="s">
        <v>339</v>
      </c>
      <c r="Q406" s="5">
        <v>0</v>
      </c>
      <c r="R406" s="5">
        <v>0</v>
      </c>
      <c r="S406" s="5">
        <v>10102001</v>
      </c>
      <c r="T406" s="5">
        <v>0</v>
      </c>
      <c r="U406" s="5">
        <v>0</v>
      </c>
      <c r="V406" s="5">
        <v>0</v>
      </c>
      <c r="W406" s="5">
        <v>1</v>
      </c>
      <c r="X406" s="66">
        <v>100</v>
      </c>
      <c r="Y406" s="66">
        <v>1000</v>
      </c>
      <c r="Z406" s="5">
        <v>1</v>
      </c>
      <c r="AA406" s="5">
        <v>10</v>
      </c>
      <c r="AB406" s="5">
        <v>0</v>
      </c>
      <c r="AC406" s="5">
        <v>0</v>
      </c>
      <c r="AD406" s="5">
        <v>0</v>
      </c>
      <c r="AE406" s="5">
        <v>21000</v>
      </c>
      <c r="AF406" s="5">
        <v>2</v>
      </c>
      <c r="AG406" s="5">
        <v>0</v>
      </c>
      <c r="AH406" s="5" t="s">
        <v>1936</v>
      </c>
      <c r="AI406" s="5" t="s">
        <v>235</v>
      </c>
      <c r="AJ406" s="5" t="s">
        <v>983</v>
      </c>
      <c r="AK406" s="45">
        <f t="shared" si="76"/>
        <v>2</v>
      </c>
      <c r="AL406" s="47">
        <f>_xlfn.XLOOKUP(I406,'#칼럼명세'!F:F,'#칼럼명세'!I:I)</f>
        <v>1101</v>
      </c>
      <c r="AM406" s="44" t="str">
        <f t="shared" si="77"/>
        <v>Item_Name_23615118</v>
      </c>
      <c r="AN406" s="5" t="s">
        <v>764</v>
      </c>
      <c r="AO406" s="44" t="str">
        <f t="shared" si="78"/>
        <v>Item_Desc_23615118</v>
      </c>
      <c r="AP406" s="5" t="s">
        <v>1637</v>
      </c>
      <c r="AQ406" s="44">
        <f>_xlfn.XLOOKUP(I406,표1[아이템 타입],표1[삭제여부])</f>
        <v>1</v>
      </c>
      <c r="AR406" s="63">
        <f>_xlfn.XLOOKUP(I406,'#칼럼명세'!F:F,'#칼럼명세'!H:H)</f>
        <v>0</v>
      </c>
      <c r="AS406" s="4">
        <v>1</v>
      </c>
      <c r="AT406" s="4"/>
      <c r="AU406" s="4"/>
      <c r="AV406" s="4"/>
      <c r="AW406" s="63" t="str">
        <f>_xlfn.XLOOKUP(I406,표1[아이템 타입],표1[타입 이름])</f>
        <v>스킬북</v>
      </c>
      <c r="AX406" s="63" t="str">
        <f t="shared" si="74"/>
        <v>가능</v>
      </c>
      <c r="AY406" s="63" t="str">
        <f t="shared" si="75"/>
        <v>불가</v>
      </c>
      <c r="AZ406" s="63" t="str">
        <f t="shared" si="72"/>
        <v>불가</v>
      </c>
      <c r="BA406" s="63" t="str">
        <f t="shared" si="73"/>
        <v>가능</v>
      </c>
    </row>
    <row r="407" spans="2:53" x14ac:dyDescent="0.3">
      <c r="B407" s="4">
        <v>23615119</v>
      </c>
      <c r="C407" s="4" t="str">
        <f t="shared" ref="C407:C470" si="81">RIGHT(B407,3)</f>
        <v>119</v>
      </c>
      <c r="D407" s="44" t="str">
        <f t="shared" si="79"/>
        <v>Item_Name_23615119</v>
      </c>
      <c r="E407" s="5" t="s">
        <v>1712</v>
      </c>
      <c r="F407" s="44" t="str">
        <f t="shared" si="80"/>
        <v>Item_Desc_23615119</v>
      </c>
      <c r="G407" s="5" t="s">
        <v>1605</v>
      </c>
      <c r="H407" s="5">
        <v>3</v>
      </c>
      <c r="I407" s="5">
        <v>36</v>
      </c>
      <c r="J407" s="5">
        <v>2</v>
      </c>
      <c r="K407" s="5">
        <v>4</v>
      </c>
      <c r="L407" s="45">
        <f>_xlfn.XLOOKUP($I407, '#칼럼명세'!$F:$F, '#칼럼명세'!$J:$J)*IF(_xlfn.XLOOKUP($I407, '#칼럼명세'!$F:$F, '#칼럼명세'!$K:$K)="X", 1, _xlfn.XLOOKUP($K407, '#무게관련'!$N:$N, '#무게관련'!$O:$O))*100</f>
        <v>1</v>
      </c>
      <c r="M407" s="46" t="s">
        <v>339</v>
      </c>
      <c r="N407" s="46" t="s">
        <v>336</v>
      </c>
      <c r="O407" s="46" t="s">
        <v>339</v>
      </c>
      <c r="P407" s="46" t="s">
        <v>339</v>
      </c>
      <c r="Q407" s="5">
        <v>0</v>
      </c>
      <c r="R407" s="5">
        <v>0</v>
      </c>
      <c r="S407" s="5">
        <v>10102001</v>
      </c>
      <c r="T407" s="5">
        <v>0</v>
      </c>
      <c r="U407" s="5">
        <v>0</v>
      </c>
      <c r="V407" s="5">
        <v>0</v>
      </c>
      <c r="W407" s="5">
        <v>1</v>
      </c>
      <c r="X407" s="66">
        <v>100</v>
      </c>
      <c r="Y407" s="66">
        <v>1000</v>
      </c>
      <c r="Z407" s="5">
        <v>1</v>
      </c>
      <c r="AA407" s="5">
        <v>10</v>
      </c>
      <c r="AB407" s="5">
        <v>0</v>
      </c>
      <c r="AC407" s="5">
        <v>0</v>
      </c>
      <c r="AD407" s="5">
        <v>0</v>
      </c>
      <c r="AE407" s="5">
        <v>21000</v>
      </c>
      <c r="AF407" s="5">
        <v>2</v>
      </c>
      <c r="AG407" s="5">
        <v>1</v>
      </c>
      <c r="AH407" s="5" t="s">
        <v>1965</v>
      </c>
      <c r="AI407" s="5" t="s">
        <v>235</v>
      </c>
      <c r="AJ407" s="5" t="s">
        <v>983</v>
      </c>
      <c r="AK407" s="45">
        <f t="shared" si="76"/>
        <v>2</v>
      </c>
      <c r="AL407" s="47">
        <f>_xlfn.XLOOKUP(I407,'#칼럼명세'!F:F,'#칼럼명세'!I:I)</f>
        <v>1101</v>
      </c>
      <c r="AM407" s="44" t="str">
        <f t="shared" si="77"/>
        <v>Item_Name_23615119</v>
      </c>
      <c r="AN407" s="5" t="s">
        <v>767</v>
      </c>
      <c r="AO407" s="44" t="str">
        <f t="shared" si="78"/>
        <v>Item_Desc_23615119</v>
      </c>
      <c r="AP407" s="5" t="s">
        <v>1641</v>
      </c>
      <c r="AQ407" s="44">
        <f>_xlfn.XLOOKUP(I407,표1[아이템 타입],표1[삭제여부])</f>
        <v>1</v>
      </c>
      <c r="AR407" s="63">
        <f>_xlfn.XLOOKUP(I407,'#칼럼명세'!F:F,'#칼럼명세'!H:H)</f>
        <v>0</v>
      </c>
      <c r="AS407" s="4">
        <v>1</v>
      </c>
      <c r="AT407" s="4"/>
      <c r="AU407" s="4"/>
      <c r="AV407" s="4"/>
      <c r="AW407" s="63" t="str">
        <f>_xlfn.XLOOKUP(I407,표1[아이템 타입],표1[타입 이름])</f>
        <v>스킬북</v>
      </c>
      <c r="AX407" s="63" t="str">
        <f t="shared" si="74"/>
        <v>가능</v>
      </c>
      <c r="AY407" s="63" t="str">
        <f t="shared" si="75"/>
        <v>불가</v>
      </c>
      <c r="AZ407" s="63" t="str">
        <f t="shared" si="72"/>
        <v>불가</v>
      </c>
      <c r="BA407" s="63" t="str">
        <f t="shared" si="73"/>
        <v>가능</v>
      </c>
    </row>
    <row r="408" spans="2:53" x14ac:dyDescent="0.3">
      <c r="B408" s="4">
        <v>23615120</v>
      </c>
      <c r="C408" s="4" t="str">
        <f t="shared" si="81"/>
        <v>120</v>
      </c>
      <c r="D408" s="44" t="str">
        <f t="shared" si="79"/>
        <v>Item_Name_23615120</v>
      </c>
      <c r="E408" s="5" t="s">
        <v>1081</v>
      </c>
      <c r="F408" s="44" t="str">
        <f t="shared" si="80"/>
        <v>Item_Desc_23615120</v>
      </c>
      <c r="G408" s="5" t="s">
        <v>373</v>
      </c>
      <c r="H408" s="5">
        <v>3</v>
      </c>
      <c r="I408" s="5">
        <v>36</v>
      </c>
      <c r="J408" s="5">
        <v>2</v>
      </c>
      <c r="K408" s="5">
        <v>2</v>
      </c>
      <c r="L408" s="45">
        <f>_xlfn.XLOOKUP($I408, '#칼럼명세'!$F:$F, '#칼럼명세'!$J:$J)*IF(_xlfn.XLOOKUP($I408, '#칼럼명세'!$F:$F, '#칼럼명세'!$K:$K)="X", 1, _xlfn.XLOOKUP($K408, '#무게관련'!$N:$N, '#무게관련'!$O:$O))*100</f>
        <v>1</v>
      </c>
      <c r="M408" s="46" t="s">
        <v>339</v>
      </c>
      <c r="N408" s="46" t="s">
        <v>336</v>
      </c>
      <c r="O408" s="46" t="s">
        <v>339</v>
      </c>
      <c r="P408" s="46" t="s">
        <v>339</v>
      </c>
      <c r="Q408" s="5">
        <v>0</v>
      </c>
      <c r="R408" s="5">
        <v>0</v>
      </c>
      <c r="S408" s="5">
        <v>10102001</v>
      </c>
      <c r="T408" s="5">
        <v>0</v>
      </c>
      <c r="U408" s="5">
        <v>0</v>
      </c>
      <c r="V408" s="5">
        <v>0</v>
      </c>
      <c r="W408" s="5">
        <v>1</v>
      </c>
      <c r="X408" s="66">
        <v>100</v>
      </c>
      <c r="Y408" s="66">
        <v>1000</v>
      </c>
      <c r="Z408" s="5">
        <v>1</v>
      </c>
      <c r="AA408" s="5">
        <v>10</v>
      </c>
      <c r="AB408" s="5">
        <v>0</v>
      </c>
      <c r="AC408" s="5">
        <v>0</v>
      </c>
      <c r="AD408" s="5">
        <v>0</v>
      </c>
      <c r="AE408" s="5">
        <v>21000</v>
      </c>
      <c r="AF408" s="5">
        <v>2</v>
      </c>
      <c r="AG408" s="5">
        <v>1</v>
      </c>
      <c r="AH408" s="5" t="s">
        <v>1938</v>
      </c>
      <c r="AI408" s="5" t="s">
        <v>235</v>
      </c>
      <c r="AJ408" s="5" t="s">
        <v>983</v>
      </c>
      <c r="AK408" s="45">
        <f t="shared" si="76"/>
        <v>2</v>
      </c>
      <c r="AL408" s="47">
        <f>_xlfn.XLOOKUP(I408,'#칼럼명세'!F:F,'#칼럼명세'!I:I)</f>
        <v>1101</v>
      </c>
      <c r="AM408" s="44" t="str">
        <f t="shared" si="77"/>
        <v>Item_Name_23615120</v>
      </c>
      <c r="AN408" s="5" t="s">
        <v>212</v>
      </c>
      <c r="AO408" s="44" t="str">
        <f t="shared" si="78"/>
        <v>Item_Desc_23615120</v>
      </c>
      <c r="AP408" s="5" t="s">
        <v>1783</v>
      </c>
      <c r="AQ408" s="44">
        <f>_xlfn.XLOOKUP(I408,표1[아이템 타입],표1[삭제여부])</f>
        <v>1</v>
      </c>
      <c r="AR408" s="63">
        <f>_xlfn.XLOOKUP(I408,'#칼럼명세'!F:F,'#칼럼명세'!H:H)</f>
        <v>0</v>
      </c>
      <c r="AS408" s="4">
        <v>1</v>
      </c>
      <c r="AT408" s="4"/>
      <c r="AU408" s="4"/>
      <c r="AV408" s="4"/>
      <c r="AW408" s="63" t="str">
        <f>_xlfn.XLOOKUP(I408,표1[아이템 타입],표1[타입 이름])</f>
        <v>스킬북</v>
      </c>
      <c r="AX408" s="63" t="str">
        <f t="shared" si="74"/>
        <v>가능</v>
      </c>
      <c r="AY408" s="63" t="str">
        <f t="shared" si="75"/>
        <v>불가</v>
      </c>
      <c r="AZ408" s="63" t="str">
        <f t="shared" si="72"/>
        <v>불가</v>
      </c>
      <c r="BA408" s="63" t="str">
        <f t="shared" si="73"/>
        <v>가능</v>
      </c>
    </row>
    <row r="409" spans="2:53" x14ac:dyDescent="0.3">
      <c r="B409" s="4">
        <v>23615121</v>
      </c>
      <c r="C409" s="4" t="str">
        <f t="shared" si="81"/>
        <v>121</v>
      </c>
      <c r="D409" s="44" t="str">
        <f t="shared" si="79"/>
        <v>Item_Name_23615121</v>
      </c>
      <c r="E409" s="5" t="s">
        <v>1084</v>
      </c>
      <c r="F409" s="44" t="str">
        <f t="shared" si="80"/>
        <v>Item_Desc_23615121</v>
      </c>
      <c r="G409" s="5" t="s">
        <v>374</v>
      </c>
      <c r="H409" s="5">
        <v>3</v>
      </c>
      <c r="I409" s="5">
        <v>36</v>
      </c>
      <c r="J409" s="5">
        <v>2</v>
      </c>
      <c r="K409" s="5">
        <v>2</v>
      </c>
      <c r="L409" s="45">
        <f>_xlfn.XLOOKUP($I409, '#칼럼명세'!$F:$F, '#칼럼명세'!$J:$J)*IF(_xlfn.XLOOKUP($I409, '#칼럼명세'!$F:$F, '#칼럼명세'!$K:$K)="X", 1, _xlfn.XLOOKUP($K409, '#무게관련'!$N:$N, '#무게관련'!$O:$O))*100</f>
        <v>1</v>
      </c>
      <c r="M409" s="46" t="s">
        <v>339</v>
      </c>
      <c r="N409" s="46" t="s">
        <v>336</v>
      </c>
      <c r="O409" s="46" t="s">
        <v>339</v>
      </c>
      <c r="P409" s="46" t="s">
        <v>339</v>
      </c>
      <c r="Q409" s="5">
        <v>0</v>
      </c>
      <c r="R409" s="5">
        <v>0</v>
      </c>
      <c r="S409" s="5">
        <v>10102001</v>
      </c>
      <c r="T409" s="5">
        <v>0</v>
      </c>
      <c r="U409" s="5">
        <v>0</v>
      </c>
      <c r="V409" s="5">
        <v>0</v>
      </c>
      <c r="W409" s="5">
        <v>1</v>
      </c>
      <c r="X409" s="66">
        <v>100</v>
      </c>
      <c r="Y409" s="66">
        <v>1000</v>
      </c>
      <c r="Z409" s="5">
        <v>1</v>
      </c>
      <c r="AA409" s="5">
        <v>10</v>
      </c>
      <c r="AB409" s="5">
        <v>0</v>
      </c>
      <c r="AC409" s="5">
        <v>0</v>
      </c>
      <c r="AD409" s="5">
        <v>0</v>
      </c>
      <c r="AE409" s="5">
        <v>21000</v>
      </c>
      <c r="AF409" s="5">
        <v>2</v>
      </c>
      <c r="AG409" s="5">
        <v>1</v>
      </c>
      <c r="AH409" s="5" t="s">
        <v>1939</v>
      </c>
      <c r="AI409" s="5" t="s">
        <v>235</v>
      </c>
      <c r="AJ409" s="5" t="s">
        <v>983</v>
      </c>
      <c r="AK409" s="45">
        <f t="shared" si="76"/>
        <v>2</v>
      </c>
      <c r="AL409" s="47">
        <f>_xlfn.XLOOKUP(I409,'#칼럼명세'!F:F,'#칼럼명세'!I:I)</f>
        <v>1101</v>
      </c>
      <c r="AM409" s="44" t="str">
        <f t="shared" si="77"/>
        <v>Item_Name_23615121</v>
      </c>
      <c r="AN409" s="5" t="s">
        <v>229</v>
      </c>
      <c r="AO409" s="44" t="str">
        <f t="shared" si="78"/>
        <v>Item_Desc_23615121</v>
      </c>
      <c r="AP409" s="5" t="s">
        <v>1786</v>
      </c>
      <c r="AQ409" s="44">
        <f>_xlfn.XLOOKUP(I409,표1[아이템 타입],표1[삭제여부])</f>
        <v>1</v>
      </c>
      <c r="AR409" s="63">
        <f>_xlfn.XLOOKUP(I409,'#칼럼명세'!F:F,'#칼럼명세'!H:H)</f>
        <v>0</v>
      </c>
      <c r="AS409" s="4">
        <v>1</v>
      </c>
      <c r="AT409" s="4"/>
      <c r="AU409" s="4"/>
      <c r="AV409" s="4"/>
      <c r="AW409" s="63" t="str">
        <f>_xlfn.XLOOKUP(I409,표1[아이템 타입],표1[타입 이름])</f>
        <v>스킬북</v>
      </c>
      <c r="AX409" s="63" t="str">
        <f t="shared" si="74"/>
        <v>가능</v>
      </c>
      <c r="AY409" s="63" t="str">
        <f t="shared" si="75"/>
        <v>불가</v>
      </c>
      <c r="AZ409" s="63" t="str">
        <f t="shared" si="72"/>
        <v>불가</v>
      </c>
      <c r="BA409" s="63" t="str">
        <f t="shared" si="73"/>
        <v>가능</v>
      </c>
    </row>
    <row r="410" spans="2:53" x14ac:dyDescent="0.3">
      <c r="B410" s="4">
        <v>23615122</v>
      </c>
      <c r="C410" s="4" t="str">
        <f t="shared" si="81"/>
        <v>122</v>
      </c>
      <c r="D410" s="44" t="str">
        <f t="shared" si="79"/>
        <v>Item_Name_23615122</v>
      </c>
      <c r="E410" s="5" t="s">
        <v>1085</v>
      </c>
      <c r="F410" s="44" t="str">
        <f t="shared" si="80"/>
        <v>Item_Desc_23615122</v>
      </c>
      <c r="G410" s="5" t="s">
        <v>363</v>
      </c>
      <c r="H410" s="5">
        <v>3</v>
      </c>
      <c r="I410" s="5">
        <v>36</v>
      </c>
      <c r="J410" s="5">
        <v>2</v>
      </c>
      <c r="K410" s="5">
        <v>3</v>
      </c>
      <c r="L410" s="45">
        <f>_xlfn.XLOOKUP($I410, '#칼럼명세'!$F:$F, '#칼럼명세'!$J:$J)*IF(_xlfn.XLOOKUP($I410, '#칼럼명세'!$F:$F, '#칼럼명세'!$K:$K)="X", 1, _xlfn.XLOOKUP($K410, '#무게관련'!$N:$N, '#무게관련'!$O:$O))*100</f>
        <v>1</v>
      </c>
      <c r="M410" s="46" t="s">
        <v>339</v>
      </c>
      <c r="N410" s="46" t="s">
        <v>336</v>
      </c>
      <c r="O410" s="46" t="s">
        <v>339</v>
      </c>
      <c r="P410" s="46" t="s">
        <v>339</v>
      </c>
      <c r="Q410" s="5">
        <v>0</v>
      </c>
      <c r="R410" s="5">
        <v>0</v>
      </c>
      <c r="S410" s="5">
        <v>10102001</v>
      </c>
      <c r="T410" s="5">
        <v>0</v>
      </c>
      <c r="U410" s="5">
        <v>0</v>
      </c>
      <c r="V410" s="5">
        <v>0</v>
      </c>
      <c r="W410" s="5">
        <v>1</v>
      </c>
      <c r="X410" s="66">
        <v>100</v>
      </c>
      <c r="Y410" s="66">
        <v>1000</v>
      </c>
      <c r="Z410" s="5">
        <v>1</v>
      </c>
      <c r="AA410" s="5">
        <v>10</v>
      </c>
      <c r="AB410" s="5">
        <v>0</v>
      </c>
      <c r="AC410" s="5">
        <v>0</v>
      </c>
      <c r="AD410" s="5">
        <v>0</v>
      </c>
      <c r="AE410" s="5">
        <v>21000</v>
      </c>
      <c r="AF410" s="5">
        <v>2</v>
      </c>
      <c r="AG410" s="5">
        <v>1</v>
      </c>
      <c r="AH410" s="5" t="s">
        <v>1940</v>
      </c>
      <c r="AI410" s="5" t="s">
        <v>235</v>
      </c>
      <c r="AJ410" s="5" t="s">
        <v>983</v>
      </c>
      <c r="AK410" s="45">
        <f t="shared" si="76"/>
        <v>2</v>
      </c>
      <c r="AL410" s="47">
        <f>_xlfn.XLOOKUP(I410,'#칼럼명세'!F:F,'#칼럼명세'!I:I)</f>
        <v>1101</v>
      </c>
      <c r="AM410" s="44" t="str">
        <f t="shared" si="77"/>
        <v>Item_Name_23615122</v>
      </c>
      <c r="AN410" s="5" t="s">
        <v>230</v>
      </c>
      <c r="AO410" s="44" t="str">
        <f t="shared" si="78"/>
        <v>Item_Desc_23615122</v>
      </c>
      <c r="AP410" s="5" t="s">
        <v>1787</v>
      </c>
      <c r="AQ410" s="44">
        <f>_xlfn.XLOOKUP(I410,표1[아이템 타입],표1[삭제여부])</f>
        <v>1</v>
      </c>
      <c r="AR410" s="63">
        <f>_xlfn.XLOOKUP(I410,'#칼럼명세'!F:F,'#칼럼명세'!H:H)</f>
        <v>0</v>
      </c>
      <c r="AS410" s="4">
        <v>1</v>
      </c>
      <c r="AT410" s="4"/>
      <c r="AU410" s="4"/>
      <c r="AV410" s="4"/>
      <c r="AW410" s="63" t="str">
        <f>_xlfn.XLOOKUP(I410,표1[아이템 타입],표1[타입 이름])</f>
        <v>스킬북</v>
      </c>
      <c r="AX410" s="63" t="str">
        <f t="shared" si="74"/>
        <v>가능</v>
      </c>
      <c r="AY410" s="63" t="str">
        <f t="shared" si="75"/>
        <v>불가</v>
      </c>
      <c r="AZ410" s="63" t="str">
        <f t="shared" si="72"/>
        <v>불가</v>
      </c>
      <c r="BA410" s="63" t="str">
        <f t="shared" si="73"/>
        <v>가능</v>
      </c>
    </row>
    <row r="411" spans="2:53" x14ac:dyDescent="0.3">
      <c r="B411" s="4">
        <v>23615123</v>
      </c>
      <c r="C411" s="4" t="str">
        <f t="shared" si="81"/>
        <v>123</v>
      </c>
      <c r="D411" s="44" t="str">
        <f t="shared" si="79"/>
        <v>Item_Name_23615123</v>
      </c>
      <c r="E411" s="5" t="s">
        <v>1080</v>
      </c>
      <c r="F411" s="44" t="str">
        <f t="shared" si="80"/>
        <v>Item_Desc_23615123</v>
      </c>
      <c r="G411" s="5" t="s">
        <v>364</v>
      </c>
      <c r="H411" s="5">
        <v>3</v>
      </c>
      <c r="I411" s="5">
        <v>36</v>
      </c>
      <c r="J411" s="5">
        <v>2</v>
      </c>
      <c r="K411" s="5">
        <v>3</v>
      </c>
      <c r="L411" s="45">
        <f>_xlfn.XLOOKUP($I411, '#칼럼명세'!$F:$F, '#칼럼명세'!$J:$J)*IF(_xlfn.XLOOKUP($I411, '#칼럼명세'!$F:$F, '#칼럼명세'!$K:$K)="X", 1, _xlfn.XLOOKUP($K411, '#무게관련'!$N:$N, '#무게관련'!$O:$O))*100</f>
        <v>1</v>
      </c>
      <c r="M411" s="46" t="s">
        <v>339</v>
      </c>
      <c r="N411" s="46" t="s">
        <v>336</v>
      </c>
      <c r="O411" s="46" t="s">
        <v>339</v>
      </c>
      <c r="P411" s="46" t="s">
        <v>339</v>
      </c>
      <c r="Q411" s="5">
        <v>0</v>
      </c>
      <c r="R411" s="5">
        <v>0</v>
      </c>
      <c r="S411" s="5">
        <v>10102001</v>
      </c>
      <c r="T411" s="5">
        <v>0</v>
      </c>
      <c r="U411" s="5">
        <v>0</v>
      </c>
      <c r="V411" s="5">
        <v>0</v>
      </c>
      <c r="W411" s="5">
        <v>1</v>
      </c>
      <c r="X411" s="66">
        <v>100</v>
      </c>
      <c r="Y411" s="66">
        <v>1000</v>
      </c>
      <c r="Z411" s="5">
        <v>1</v>
      </c>
      <c r="AA411" s="5">
        <v>10</v>
      </c>
      <c r="AB411" s="5">
        <v>0</v>
      </c>
      <c r="AC411" s="5">
        <v>0</v>
      </c>
      <c r="AD411" s="5">
        <v>0</v>
      </c>
      <c r="AE411" s="5">
        <v>21000</v>
      </c>
      <c r="AF411" s="5">
        <v>2</v>
      </c>
      <c r="AG411" s="5">
        <v>1</v>
      </c>
      <c r="AH411" s="5" t="s">
        <v>1941</v>
      </c>
      <c r="AI411" s="5" t="s">
        <v>235</v>
      </c>
      <c r="AJ411" s="5" t="s">
        <v>983</v>
      </c>
      <c r="AK411" s="45">
        <f t="shared" si="76"/>
        <v>2</v>
      </c>
      <c r="AL411" s="47">
        <f>_xlfn.XLOOKUP(I411,'#칼럼명세'!F:F,'#칼럼명세'!I:I)</f>
        <v>1101</v>
      </c>
      <c r="AM411" s="44" t="str">
        <f t="shared" si="77"/>
        <v>Item_Name_23615123</v>
      </c>
      <c r="AN411" s="5" t="s">
        <v>1810</v>
      </c>
      <c r="AO411" s="44" t="str">
        <f t="shared" si="78"/>
        <v>Item_Desc_23615123</v>
      </c>
      <c r="AP411" s="5" t="s">
        <v>1782</v>
      </c>
      <c r="AQ411" s="44">
        <f>_xlfn.XLOOKUP(I411,표1[아이템 타입],표1[삭제여부])</f>
        <v>1</v>
      </c>
      <c r="AR411" s="63">
        <f>_xlfn.XLOOKUP(I411,'#칼럼명세'!F:F,'#칼럼명세'!H:H)</f>
        <v>0</v>
      </c>
      <c r="AS411" s="4">
        <v>1</v>
      </c>
      <c r="AT411" s="4"/>
      <c r="AU411" s="4"/>
      <c r="AV411" s="4"/>
      <c r="AW411" s="63" t="str">
        <f>_xlfn.XLOOKUP(I411,표1[아이템 타입],표1[타입 이름])</f>
        <v>스킬북</v>
      </c>
      <c r="AX411" s="63" t="str">
        <f t="shared" si="74"/>
        <v>가능</v>
      </c>
      <c r="AY411" s="63" t="str">
        <f t="shared" si="75"/>
        <v>불가</v>
      </c>
      <c r="AZ411" s="63" t="str">
        <f t="shared" si="72"/>
        <v>불가</v>
      </c>
      <c r="BA411" s="63" t="str">
        <f t="shared" si="73"/>
        <v>가능</v>
      </c>
    </row>
    <row r="412" spans="2:53" x14ac:dyDescent="0.3">
      <c r="B412" s="4">
        <v>23615124</v>
      </c>
      <c r="C412" s="4" t="str">
        <f t="shared" si="81"/>
        <v>124</v>
      </c>
      <c r="D412" s="44" t="str">
        <f t="shared" si="79"/>
        <v>Item_Name_23615124</v>
      </c>
      <c r="E412" s="5" t="s">
        <v>1082</v>
      </c>
      <c r="F412" s="44" t="str">
        <f t="shared" si="80"/>
        <v>Item_Desc_23615124</v>
      </c>
      <c r="G412" s="5" t="s">
        <v>375</v>
      </c>
      <c r="H412" s="5">
        <v>3</v>
      </c>
      <c r="I412" s="5">
        <v>36</v>
      </c>
      <c r="J412" s="5">
        <v>2</v>
      </c>
      <c r="K412" s="5">
        <v>4</v>
      </c>
      <c r="L412" s="45">
        <f>_xlfn.XLOOKUP($I412, '#칼럼명세'!$F:$F, '#칼럼명세'!$J:$J)*IF(_xlfn.XLOOKUP($I412, '#칼럼명세'!$F:$F, '#칼럼명세'!$K:$K)="X", 1, _xlfn.XLOOKUP($K412, '#무게관련'!$N:$N, '#무게관련'!$O:$O))*100</f>
        <v>1</v>
      </c>
      <c r="M412" s="46" t="s">
        <v>339</v>
      </c>
      <c r="N412" s="46" t="s">
        <v>336</v>
      </c>
      <c r="O412" s="46" t="s">
        <v>339</v>
      </c>
      <c r="P412" s="46" t="s">
        <v>339</v>
      </c>
      <c r="Q412" s="5">
        <v>0</v>
      </c>
      <c r="R412" s="5">
        <v>0</v>
      </c>
      <c r="S412" s="5">
        <v>10102001</v>
      </c>
      <c r="T412" s="5">
        <v>0</v>
      </c>
      <c r="U412" s="5">
        <v>0</v>
      </c>
      <c r="V412" s="5">
        <v>0</v>
      </c>
      <c r="W412" s="5">
        <v>1</v>
      </c>
      <c r="X412" s="66">
        <v>100</v>
      </c>
      <c r="Y412" s="66">
        <v>1000</v>
      </c>
      <c r="Z412" s="5">
        <v>1</v>
      </c>
      <c r="AA412" s="5">
        <v>10</v>
      </c>
      <c r="AB412" s="5">
        <v>0</v>
      </c>
      <c r="AC412" s="5">
        <v>0</v>
      </c>
      <c r="AD412" s="5">
        <v>0</v>
      </c>
      <c r="AE412" s="5">
        <v>21000</v>
      </c>
      <c r="AF412" s="5">
        <v>2</v>
      </c>
      <c r="AG412" s="5">
        <v>1</v>
      </c>
      <c r="AH412" s="5" t="s">
        <v>1942</v>
      </c>
      <c r="AI412" s="5" t="s">
        <v>235</v>
      </c>
      <c r="AJ412" s="5" t="s">
        <v>983</v>
      </c>
      <c r="AK412" s="45">
        <f t="shared" si="76"/>
        <v>2</v>
      </c>
      <c r="AL412" s="47">
        <f>_xlfn.XLOOKUP(I412,'#칼럼명세'!F:F,'#칼럼명세'!I:I)</f>
        <v>1101</v>
      </c>
      <c r="AM412" s="44" t="str">
        <f t="shared" si="77"/>
        <v>Item_Name_23615124</v>
      </c>
      <c r="AN412" s="5" t="s">
        <v>1811</v>
      </c>
      <c r="AO412" s="44" t="str">
        <f t="shared" si="78"/>
        <v>Item_Desc_23615124</v>
      </c>
      <c r="AP412" s="5" t="s">
        <v>1784</v>
      </c>
      <c r="AQ412" s="44">
        <f>_xlfn.XLOOKUP(I412,표1[아이템 타입],표1[삭제여부])</f>
        <v>1</v>
      </c>
      <c r="AR412" s="63">
        <f>_xlfn.XLOOKUP(I412,'#칼럼명세'!F:F,'#칼럼명세'!H:H)</f>
        <v>0</v>
      </c>
      <c r="AS412" s="4">
        <v>1</v>
      </c>
      <c r="AT412" s="4"/>
      <c r="AU412" s="4"/>
      <c r="AV412" s="4"/>
      <c r="AW412" s="63" t="str">
        <f>_xlfn.XLOOKUP(I412,표1[아이템 타입],표1[타입 이름])</f>
        <v>스킬북</v>
      </c>
      <c r="AX412" s="63" t="str">
        <f t="shared" si="74"/>
        <v>가능</v>
      </c>
      <c r="AY412" s="63" t="str">
        <f t="shared" si="75"/>
        <v>불가</v>
      </c>
      <c r="AZ412" s="63" t="str">
        <f t="shared" si="72"/>
        <v>불가</v>
      </c>
      <c r="BA412" s="63" t="str">
        <f t="shared" si="73"/>
        <v>가능</v>
      </c>
    </row>
    <row r="413" spans="2:53" x14ac:dyDescent="0.3">
      <c r="B413" s="4">
        <v>23615125</v>
      </c>
      <c r="C413" s="4" t="str">
        <f t="shared" si="81"/>
        <v>125</v>
      </c>
      <c r="D413" s="44" t="str">
        <f t="shared" si="79"/>
        <v>Item_Name_23615125</v>
      </c>
      <c r="E413" s="5" t="s">
        <v>1083</v>
      </c>
      <c r="F413" s="44" t="str">
        <f t="shared" si="80"/>
        <v>Item_Desc_23615125</v>
      </c>
      <c r="G413" s="5" t="s">
        <v>376</v>
      </c>
      <c r="H413" s="5">
        <v>3</v>
      </c>
      <c r="I413" s="5">
        <v>36</v>
      </c>
      <c r="J413" s="5">
        <v>2</v>
      </c>
      <c r="K413" s="5">
        <v>4</v>
      </c>
      <c r="L413" s="45">
        <f>_xlfn.XLOOKUP($I413, '#칼럼명세'!$F:$F, '#칼럼명세'!$J:$J)*IF(_xlfn.XLOOKUP($I413, '#칼럼명세'!$F:$F, '#칼럼명세'!$K:$K)="X", 1, _xlfn.XLOOKUP($K413, '#무게관련'!$N:$N, '#무게관련'!$O:$O))*100</f>
        <v>1</v>
      </c>
      <c r="M413" s="46" t="s">
        <v>339</v>
      </c>
      <c r="N413" s="46" t="s">
        <v>336</v>
      </c>
      <c r="O413" s="46" t="s">
        <v>339</v>
      </c>
      <c r="P413" s="46" t="s">
        <v>339</v>
      </c>
      <c r="Q413" s="5">
        <v>0</v>
      </c>
      <c r="R413" s="5">
        <v>0</v>
      </c>
      <c r="S413" s="5">
        <v>10102001</v>
      </c>
      <c r="T413" s="5">
        <v>0</v>
      </c>
      <c r="U413" s="5">
        <v>0</v>
      </c>
      <c r="V413" s="5">
        <v>0</v>
      </c>
      <c r="W413" s="5">
        <v>1</v>
      </c>
      <c r="X413" s="66">
        <v>100</v>
      </c>
      <c r="Y413" s="66">
        <v>1000</v>
      </c>
      <c r="Z413" s="5">
        <v>1</v>
      </c>
      <c r="AA413" s="5">
        <v>10</v>
      </c>
      <c r="AB413" s="5">
        <v>0</v>
      </c>
      <c r="AC413" s="5">
        <v>0</v>
      </c>
      <c r="AD413" s="5">
        <v>0</v>
      </c>
      <c r="AE413" s="5">
        <v>21000</v>
      </c>
      <c r="AF413" s="5">
        <v>2</v>
      </c>
      <c r="AG413" s="5">
        <v>1</v>
      </c>
      <c r="AH413" s="5" t="s">
        <v>1943</v>
      </c>
      <c r="AI413" s="5" t="s">
        <v>235</v>
      </c>
      <c r="AJ413" s="5" t="s">
        <v>983</v>
      </c>
      <c r="AK413" s="45">
        <f t="shared" si="76"/>
        <v>2</v>
      </c>
      <c r="AL413" s="47">
        <f>_xlfn.XLOOKUP(I413,'#칼럼명세'!F:F,'#칼럼명세'!I:I)</f>
        <v>1101</v>
      </c>
      <c r="AM413" s="44" t="str">
        <f t="shared" si="77"/>
        <v>Item_Name_23615125</v>
      </c>
      <c r="AN413" s="5" t="s">
        <v>1812</v>
      </c>
      <c r="AO413" s="44" t="str">
        <f t="shared" si="78"/>
        <v>Item_Desc_23615125</v>
      </c>
      <c r="AP413" s="5" t="s">
        <v>1785</v>
      </c>
      <c r="AQ413" s="44">
        <f>_xlfn.XLOOKUP(I413,표1[아이템 타입],표1[삭제여부])</f>
        <v>1</v>
      </c>
      <c r="AR413" s="63">
        <f>_xlfn.XLOOKUP(I413,'#칼럼명세'!F:F,'#칼럼명세'!H:H)</f>
        <v>0</v>
      </c>
      <c r="AS413" s="4">
        <v>1</v>
      </c>
      <c r="AT413" s="4"/>
      <c r="AU413" s="4"/>
      <c r="AV413" s="4"/>
      <c r="AW413" s="63" t="str">
        <f>_xlfn.XLOOKUP(I413,표1[아이템 타입],표1[타입 이름])</f>
        <v>스킬북</v>
      </c>
      <c r="AX413" s="63" t="str">
        <f t="shared" si="74"/>
        <v>가능</v>
      </c>
      <c r="AY413" s="63" t="str">
        <f t="shared" si="75"/>
        <v>불가</v>
      </c>
      <c r="AZ413" s="63" t="str">
        <f t="shared" si="72"/>
        <v>불가</v>
      </c>
      <c r="BA413" s="63" t="str">
        <f t="shared" si="73"/>
        <v>가능</v>
      </c>
    </row>
    <row r="414" spans="2:53" x14ac:dyDescent="0.3">
      <c r="B414" s="4">
        <v>23615201</v>
      </c>
      <c r="C414" s="4" t="str">
        <f t="shared" si="81"/>
        <v>201</v>
      </c>
      <c r="D414" s="44" t="str">
        <f t="shared" si="79"/>
        <v>Item_Name_23615201</v>
      </c>
      <c r="E414" s="5" t="s">
        <v>1714</v>
      </c>
      <c r="F414" s="44" t="str">
        <f t="shared" si="80"/>
        <v>Item_Desc_23615201</v>
      </c>
      <c r="G414" s="5" t="s">
        <v>1605</v>
      </c>
      <c r="H414" s="5">
        <v>3</v>
      </c>
      <c r="I414" s="5">
        <v>36</v>
      </c>
      <c r="J414" s="5">
        <v>2</v>
      </c>
      <c r="K414" s="5">
        <v>1</v>
      </c>
      <c r="L414" s="45">
        <f>_xlfn.XLOOKUP($I414, '#칼럼명세'!$F:$F, '#칼럼명세'!$J:$J)*IF(_xlfn.XLOOKUP($I414, '#칼럼명세'!$F:$F, '#칼럼명세'!$K:$K)="X", 1, _xlfn.XLOOKUP($K414, '#무게관련'!$N:$N, '#무게관련'!$O:$O))*100</f>
        <v>1</v>
      </c>
      <c r="M414" s="46" t="s">
        <v>339</v>
      </c>
      <c r="N414" s="46" t="s">
        <v>339</v>
      </c>
      <c r="O414" s="46" t="s">
        <v>336</v>
      </c>
      <c r="P414" s="46" t="s">
        <v>339</v>
      </c>
      <c r="Q414" s="5">
        <v>0</v>
      </c>
      <c r="R414" s="5">
        <v>0</v>
      </c>
      <c r="S414" s="5">
        <v>10103001</v>
      </c>
      <c r="T414" s="5">
        <v>0</v>
      </c>
      <c r="U414" s="5">
        <v>0</v>
      </c>
      <c r="V414" s="5">
        <v>0</v>
      </c>
      <c r="W414" s="5">
        <v>1</v>
      </c>
      <c r="X414" s="66">
        <v>100</v>
      </c>
      <c r="Y414" s="66">
        <v>1000</v>
      </c>
      <c r="Z414" s="5">
        <v>1</v>
      </c>
      <c r="AA414" s="5">
        <v>10</v>
      </c>
      <c r="AB414" s="5">
        <v>0</v>
      </c>
      <c r="AC414" s="5">
        <v>0</v>
      </c>
      <c r="AD414" s="5">
        <v>0</v>
      </c>
      <c r="AE414" s="5">
        <v>21000</v>
      </c>
      <c r="AF414" s="5">
        <v>3</v>
      </c>
      <c r="AG414" s="5">
        <v>0</v>
      </c>
      <c r="AH414" s="5" t="s">
        <v>1919</v>
      </c>
      <c r="AI414" s="5" t="s">
        <v>235</v>
      </c>
      <c r="AJ414" s="5" t="s">
        <v>983</v>
      </c>
      <c r="AK414" s="45">
        <f t="shared" si="76"/>
        <v>4</v>
      </c>
      <c r="AL414" s="47">
        <f>_xlfn.XLOOKUP(I414,'#칼럼명세'!F:F,'#칼럼명세'!I:I)</f>
        <v>1101</v>
      </c>
      <c r="AM414" s="44" t="str">
        <f t="shared" si="77"/>
        <v>Item_Name_23615201</v>
      </c>
      <c r="AN414" s="5" t="s">
        <v>1589</v>
      </c>
      <c r="AO414" s="44" t="str">
        <f t="shared" si="78"/>
        <v>Item_Desc_23615201</v>
      </c>
      <c r="AP414" s="5" t="s">
        <v>1643</v>
      </c>
      <c r="AQ414" s="44">
        <f>_xlfn.XLOOKUP(I414,표1[아이템 타입],표1[삭제여부])</f>
        <v>1</v>
      </c>
      <c r="AR414" s="63">
        <f>_xlfn.XLOOKUP(I414,'#칼럼명세'!F:F,'#칼럼명세'!H:H)</f>
        <v>0</v>
      </c>
      <c r="AS414" s="4">
        <v>1</v>
      </c>
      <c r="AT414" s="4"/>
      <c r="AU414" s="4"/>
      <c r="AV414" s="4"/>
      <c r="AW414" s="63" t="str">
        <f>_xlfn.XLOOKUP(I414,표1[아이템 타입],표1[타입 이름])</f>
        <v>스킬북</v>
      </c>
      <c r="AX414" s="63" t="str">
        <f t="shared" si="74"/>
        <v>가능</v>
      </c>
      <c r="AY414" s="63" t="str">
        <f t="shared" si="75"/>
        <v>불가</v>
      </c>
      <c r="AZ414" s="63" t="str">
        <f t="shared" si="72"/>
        <v>불가</v>
      </c>
      <c r="BA414" s="63" t="str">
        <f t="shared" si="73"/>
        <v>가능</v>
      </c>
    </row>
    <row r="415" spans="2:53" x14ac:dyDescent="0.3">
      <c r="B415" s="4">
        <v>23615202</v>
      </c>
      <c r="C415" s="4" t="str">
        <f t="shared" si="81"/>
        <v>202</v>
      </c>
      <c r="D415" s="44" t="str">
        <f t="shared" si="79"/>
        <v>Item_Name_23615202</v>
      </c>
      <c r="E415" s="5" t="s">
        <v>1716</v>
      </c>
      <c r="F415" s="44" t="str">
        <f t="shared" si="80"/>
        <v>Item_Desc_23615202</v>
      </c>
      <c r="G415" s="5" t="s">
        <v>1605</v>
      </c>
      <c r="H415" s="5">
        <v>3</v>
      </c>
      <c r="I415" s="5">
        <v>36</v>
      </c>
      <c r="J415" s="5">
        <v>2</v>
      </c>
      <c r="K415" s="5">
        <v>1</v>
      </c>
      <c r="L415" s="45">
        <f>_xlfn.XLOOKUP($I415, '#칼럼명세'!$F:$F, '#칼럼명세'!$J:$J)*IF(_xlfn.XLOOKUP($I415, '#칼럼명세'!$F:$F, '#칼럼명세'!$K:$K)="X", 1, _xlfn.XLOOKUP($K415, '#무게관련'!$N:$N, '#무게관련'!$O:$O))*100</f>
        <v>1</v>
      </c>
      <c r="M415" s="46" t="s">
        <v>339</v>
      </c>
      <c r="N415" s="46" t="s">
        <v>339</v>
      </c>
      <c r="O415" s="46" t="s">
        <v>336</v>
      </c>
      <c r="P415" s="46" t="s">
        <v>339</v>
      </c>
      <c r="Q415" s="5">
        <v>0</v>
      </c>
      <c r="R415" s="5">
        <v>0</v>
      </c>
      <c r="S415" s="5">
        <v>10103001</v>
      </c>
      <c r="T415" s="5">
        <v>0</v>
      </c>
      <c r="U415" s="5">
        <v>0</v>
      </c>
      <c r="V415" s="5">
        <v>0</v>
      </c>
      <c r="W415" s="5">
        <v>1</v>
      </c>
      <c r="X415" s="66">
        <v>100</v>
      </c>
      <c r="Y415" s="66">
        <v>1000</v>
      </c>
      <c r="Z415" s="5">
        <v>1</v>
      </c>
      <c r="AA415" s="5">
        <v>10</v>
      </c>
      <c r="AB415" s="5">
        <v>0</v>
      </c>
      <c r="AC415" s="5">
        <v>0</v>
      </c>
      <c r="AD415" s="5">
        <v>0</v>
      </c>
      <c r="AE415" s="5">
        <v>21000</v>
      </c>
      <c r="AF415" s="5">
        <v>3</v>
      </c>
      <c r="AG415" s="5">
        <v>1</v>
      </c>
      <c r="AH415" s="5" t="s">
        <v>1924</v>
      </c>
      <c r="AI415" s="5" t="s">
        <v>235</v>
      </c>
      <c r="AJ415" s="5" t="s">
        <v>983</v>
      </c>
      <c r="AK415" s="45">
        <f t="shared" si="76"/>
        <v>4</v>
      </c>
      <c r="AL415" s="47">
        <f>_xlfn.XLOOKUP(I415,'#칼럼명세'!F:F,'#칼럼명세'!I:I)</f>
        <v>1101</v>
      </c>
      <c r="AM415" s="44" t="str">
        <f t="shared" si="77"/>
        <v>Item_Name_23615202</v>
      </c>
      <c r="AN415" s="5" t="s">
        <v>1591</v>
      </c>
      <c r="AO415" s="44" t="str">
        <f t="shared" si="78"/>
        <v>Item_Desc_23615202</v>
      </c>
      <c r="AP415" s="5" t="s">
        <v>1645</v>
      </c>
      <c r="AQ415" s="44">
        <f>_xlfn.XLOOKUP(I415,표1[아이템 타입],표1[삭제여부])</f>
        <v>1</v>
      </c>
      <c r="AR415" s="63">
        <f>_xlfn.XLOOKUP(I415,'#칼럼명세'!F:F,'#칼럼명세'!H:H)</f>
        <v>0</v>
      </c>
      <c r="AS415" s="4">
        <v>1</v>
      </c>
      <c r="AT415" s="4"/>
      <c r="AU415" s="4"/>
      <c r="AV415" s="4"/>
      <c r="AW415" s="63" t="str">
        <f>_xlfn.XLOOKUP(I415,표1[아이템 타입],표1[타입 이름])</f>
        <v>스킬북</v>
      </c>
      <c r="AX415" s="63" t="str">
        <f t="shared" si="74"/>
        <v>가능</v>
      </c>
      <c r="AY415" s="63" t="str">
        <f t="shared" si="75"/>
        <v>불가</v>
      </c>
      <c r="AZ415" s="63" t="str">
        <f t="shared" si="72"/>
        <v>불가</v>
      </c>
      <c r="BA415" s="63" t="str">
        <f t="shared" si="73"/>
        <v>가능</v>
      </c>
    </row>
    <row r="416" spans="2:53" x14ac:dyDescent="0.3">
      <c r="B416" s="4">
        <v>23615203</v>
      </c>
      <c r="C416" s="4" t="str">
        <f t="shared" si="81"/>
        <v>203</v>
      </c>
      <c r="D416" s="44" t="str">
        <f t="shared" si="79"/>
        <v>Item_Name_23615203</v>
      </c>
      <c r="E416" s="5" t="s">
        <v>1718</v>
      </c>
      <c r="F416" s="44" t="str">
        <f t="shared" si="80"/>
        <v>Item_Desc_23615203</v>
      </c>
      <c r="G416" s="5" t="s">
        <v>1605</v>
      </c>
      <c r="H416" s="5">
        <v>3</v>
      </c>
      <c r="I416" s="5">
        <v>36</v>
      </c>
      <c r="J416" s="5">
        <v>2</v>
      </c>
      <c r="K416" s="5">
        <v>2</v>
      </c>
      <c r="L416" s="45">
        <f>_xlfn.XLOOKUP($I416, '#칼럼명세'!$F:$F, '#칼럼명세'!$J:$J)*IF(_xlfn.XLOOKUP($I416, '#칼럼명세'!$F:$F, '#칼럼명세'!$K:$K)="X", 1, _xlfn.XLOOKUP($K416, '#무게관련'!$N:$N, '#무게관련'!$O:$O))*100</f>
        <v>1</v>
      </c>
      <c r="M416" s="46" t="s">
        <v>339</v>
      </c>
      <c r="N416" s="46" t="s">
        <v>339</v>
      </c>
      <c r="O416" s="46" t="s">
        <v>336</v>
      </c>
      <c r="P416" s="46" t="s">
        <v>339</v>
      </c>
      <c r="Q416" s="5">
        <v>0</v>
      </c>
      <c r="R416" s="5">
        <v>0</v>
      </c>
      <c r="S416" s="5">
        <v>10103001</v>
      </c>
      <c r="T416" s="5">
        <v>0</v>
      </c>
      <c r="U416" s="5">
        <v>0</v>
      </c>
      <c r="V416" s="5">
        <v>0</v>
      </c>
      <c r="W416" s="5">
        <v>1</v>
      </c>
      <c r="X416" s="66">
        <v>100</v>
      </c>
      <c r="Y416" s="66">
        <v>1000</v>
      </c>
      <c r="Z416" s="5">
        <v>1</v>
      </c>
      <c r="AA416" s="5">
        <v>10</v>
      </c>
      <c r="AB416" s="5">
        <v>0</v>
      </c>
      <c r="AC416" s="5">
        <v>0</v>
      </c>
      <c r="AD416" s="5">
        <v>0</v>
      </c>
      <c r="AE416" s="5">
        <v>21000</v>
      </c>
      <c r="AF416" s="5">
        <v>3</v>
      </c>
      <c r="AG416" s="5">
        <v>1</v>
      </c>
      <c r="AH416" s="5" t="s">
        <v>1928</v>
      </c>
      <c r="AI416" s="5" t="s">
        <v>235</v>
      </c>
      <c r="AJ416" s="5" t="s">
        <v>983</v>
      </c>
      <c r="AK416" s="45">
        <f t="shared" si="76"/>
        <v>4</v>
      </c>
      <c r="AL416" s="47">
        <f>_xlfn.XLOOKUP(I416,'#칼럼명세'!F:F,'#칼럼명세'!I:I)</f>
        <v>1101</v>
      </c>
      <c r="AM416" s="44" t="str">
        <f t="shared" si="77"/>
        <v>Item_Name_23615203</v>
      </c>
      <c r="AN416" s="5" t="s">
        <v>768</v>
      </c>
      <c r="AO416" s="44" t="str">
        <f t="shared" si="78"/>
        <v>Item_Desc_23615203</v>
      </c>
      <c r="AP416" s="5" t="s">
        <v>1647</v>
      </c>
      <c r="AQ416" s="44">
        <f>_xlfn.XLOOKUP(I416,표1[아이템 타입],표1[삭제여부])</f>
        <v>1</v>
      </c>
      <c r="AR416" s="63">
        <f>_xlfn.XLOOKUP(I416,'#칼럼명세'!F:F,'#칼럼명세'!H:H)</f>
        <v>0</v>
      </c>
      <c r="AS416" s="4">
        <v>1</v>
      </c>
      <c r="AT416" s="4"/>
      <c r="AU416" s="4"/>
      <c r="AV416" s="4"/>
      <c r="AW416" s="63" t="str">
        <f>_xlfn.XLOOKUP(I416,표1[아이템 타입],표1[타입 이름])</f>
        <v>스킬북</v>
      </c>
      <c r="AX416" s="63" t="str">
        <f t="shared" si="74"/>
        <v>가능</v>
      </c>
      <c r="AY416" s="63" t="str">
        <f t="shared" si="75"/>
        <v>불가</v>
      </c>
      <c r="AZ416" s="63" t="str">
        <f t="shared" si="72"/>
        <v>불가</v>
      </c>
      <c r="BA416" s="63" t="str">
        <f t="shared" si="73"/>
        <v>가능</v>
      </c>
    </row>
    <row r="417" spans="2:53" x14ac:dyDescent="0.3">
      <c r="B417" s="4">
        <v>23615204</v>
      </c>
      <c r="C417" s="4" t="str">
        <f t="shared" si="81"/>
        <v>204</v>
      </c>
      <c r="D417" s="44" t="str">
        <f t="shared" si="79"/>
        <v>Item_Name_23615204</v>
      </c>
      <c r="E417" s="5" t="s">
        <v>1715</v>
      </c>
      <c r="F417" s="44" t="str">
        <f t="shared" si="80"/>
        <v>Item_Desc_23615204</v>
      </c>
      <c r="G417" s="5" t="s">
        <v>1605</v>
      </c>
      <c r="H417" s="5">
        <v>3</v>
      </c>
      <c r="I417" s="5">
        <v>36</v>
      </c>
      <c r="J417" s="5">
        <v>2</v>
      </c>
      <c r="K417" s="5">
        <v>2</v>
      </c>
      <c r="L417" s="45">
        <f>_xlfn.XLOOKUP($I417, '#칼럼명세'!$F:$F, '#칼럼명세'!$J:$J)*IF(_xlfn.XLOOKUP($I417, '#칼럼명세'!$F:$F, '#칼럼명세'!$K:$K)="X", 1, _xlfn.XLOOKUP($K417, '#무게관련'!$N:$N, '#무게관련'!$O:$O))*100</f>
        <v>1</v>
      </c>
      <c r="M417" s="46" t="s">
        <v>339</v>
      </c>
      <c r="N417" s="46" t="s">
        <v>339</v>
      </c>
      <c r="O417" s="46" t="s">
        <v>336</v>
      </c>
      <c r="P417" s="46" t="s">
        <v>339</v>
      </c>
      <c r="Q417" s="5">
        <v>0</v>
      </c>
      <c r="R417" s="5">
        <v>0</v>
      </c>
      <c r="S417" s="5">
        <v>10103001</v>
      </c>
      <c r="T417" s="5">
        <v>0</v>
      </c>
      <c r="U417" s="5">
        <v>0</v>
      </c>
      <c r="V417" s="5">
        <v>0</v>
      </c>
      <c r="W417" s="5">
        <v>1</v>
      </c>
      <c r="X417" s="66">
        <v>100</v>
      </c>
      <c r="Y417" s="66">
        <v>1000</v>
      </c>
      <c r="Z417" s="5">
        <v>1</v>
      </c>
      <c r="AA417" s="5">
        <v>10</v>
      </c>
      <c r="AB417" s="5">
        <v>0</v>
      </c>
      <c r="AC417" s="5">
        <v>0</v>
      </c>
      <c r="AD417" s="5">
        <v>0</v>
      </c>
      <c r="AE417" s="5">
        <v>21000</v>
      </c>
      <c r="AF417" s="5">
        <v>3</v>
      </c>
      <c r="AG417" s="5">
        <v>1</v>
      </c>
      <c r="AH417" s="5" t="s">
        <v>1959</v>
      </c>
      <c r="AI417" s="5" t="s">
        <v>235</v>
      </c>
      <c r="AJ417" s="5" t="s">
        <v>983</v>
      </c>
      <c r="AK417" s="45">
        <f t="shared" si="76"/>
        <v>4</v>
      </c>
      <c r="AL417" s="47">
        <f>_xlfn.XLOOKUP(I417,'#칼럼명세'!F:F,'#칼럼명세'!I:I)</f>
        <v>1101</v>
      </c>
      <c r="AM417" s="44" t="str">
        <f t="shared" si="77"/>
        <v>Item_Name_23615204</v>
      </c>
      <c r="AN417" s="5" t="s">
        <v>1590</v>
      </c>
      <c r="AO417" s="44" t="str">
        <f t="shared" si="78"/>
        <v>Item_Desc_23615204</v>
      </c>
      <c r="AP417" s="5" t="s">
        <v>1644</v>
      </c>
      <c r="AQ417" s="44">
        <f>_xlfn.XLOOKUP(I417,표1[아이템 타입],표1[삭제여부])</f>
        <v>1</v>
      </c>
      <c r="AR417" s="63">
        <f>_xlfn.XLOOKUP(I417,'#칼럼명세'!F:F,'#칼럼명세'!H:H)</f>
        <v>0</v>
      </c>
      <c r="AS417" s="4">
        <v>1</v>
      </c>
      <c r="AT417" s="4"/>
      <c r="AU417" s="4"/>
      <c r="AV417" s="4"/>
      <c r="AW417" s="63" t="str">
        <f>_xlfn.XLOOKUP(I417,표1[아이템 타입],표1[타입 이름])</f>
        <v>스킬북</v>
      </c>
      <c r="AX417" s="63" t="str">
        <f t="shared" si="74"/>
        <v>가능</v>
      </c>
      <c r="AY417" s="63" t="str">
        <f t="shared" si="75"/>
        <v>불가</v>
      </c>
      <c r="AZ417" s="63" t="str">
        <f t="shared" si="72"/>
        <v>불가</v>
      </c>
      <c r="BA417" s="63" t="str">
        <f t="shared" si="73"/>
        <v>가능</v>
      </c>
    </row>
    <row r="418" spans="2:53" x14ac:dyDescent="0.3">
      <c r="B418" s="4">
        <v>23615205</v>
      </c>
      <c r="C418" s="4" t="str">
        <f t="shared" si="81"/>
        <v>205</v>
      </c>
      <c r="D418" s="44" t="str">
        <f t="shared" si="79"/>
        <v>Item_Name_23615205</v>
      </c>
      <c r="E418" s="5" t="s">
        <v>1719</v>
      </c>
      <c r="F418" s="44" t="str">
        <f t="shared" si="80"/>
        <v>Item_Desc_23615205</v>
      </c>
      <c r="G418" s="5" t="s">
        <v>1605</v>
      </c>
      <c r="H418" s="5">
        <v>3</v>
      </c>
      <c r="I418" s="5">
        <v>36</v>
      </c>
      <c r="J418" s="5">
        <v>2</v>
      </c>
      <c r="K418" s="5">
        <v>2</v>
      </c>
      <c r="L418" s="45">
        <f>_xlfn.XLOOKUP($I418, '#칼럼명세'!$F:$F, '#칼럼명세'!$J:$J)*IF(_xlfn.XLOOKUP($I418, '#칼럼명세'!$F:$F, '#칼럼명세'!$K:$K)="X", 1, _xlfn.XLOOKUP($K418, '#무게관련'!$N:$N, '#무게관련'!$O:$O))*100</f>
        <v>1</v>
      </c>
      <c r="M418" s="46" t="s">
        <v>339</v>
      </c>
      <c r="N418" s="46" t="s">
        <v>339</v>
      </c>
      <c r="O418" s="46" t="s">
        <v>336</v>
      </c>
      <c r="P418" s="46" t="s">
        <v>339</v>
      </c>
      <c r="Q418" s="5">
        <v>0</v>
      </c>
      <c r="R418" s="5">
        <v>0</v>
      </c>
      <c r="S418" s="5">
        <v>10103001</v>
      </c>
      <c r="T418" s="5">
        <v>0</v>
      </c>
      <c r="U418" s="5">
        <v>0</v>
      </c>
      <c r="V418" s="5">
        <v>0</v>
      </c>
      <c r="W418" s="5">
        <v>1</v>
      </c>
      <c r="X418" s="66">
        <v>100</v>
      </c>
      <c r="Y418" s="66">
        <v>1000</v>
      </c>
      <c r="Z418" s="5">
        <v>1</v>
      </c>
      <c r="AA418" s="5">
        <v>10</v>
      </c>
      <c r="AB418" s="5">
        <v>0</v>
      </c>
      <c r="AC418" s="5">
        <v>0</v>
      </c>
      <c r="AD418" s="5">
        <v>0</v>
      </c>
      <c r="AE418" s="5">
        <v>21000</v>
      </c>
      <c r="AF418" s="5">
        <v>3</v>
      </c>
      <c r="AG418" s="5">
        <v>1</v>
      </c>
      <c r="AH418" s="5" t="s">
        <v>1921</v>
      </c>
      <c r="AI418" s="5" t="s">
        <v>235</v>
      </c>
      <c r="AJ418" s="5" t="s">
        <v>983</v>
      </c>
      <c r="AK418" s="45">
        <f t="shared" si="76"/>
        <v>4</v>
      </c>
      <c r="AL418" s="47">
        <f>_xlfn.XLOOKUP(I418,'#칼럼명세'!F:F,'#칼럼명세'!I:I)</f>
        <v>1101</v>
      </c>
      <c r="AM418" s="44" t="str">
        <f t="shared" si="77"/>
        <v>Item_Name_23615205</v>
      </c>
      <c r="AN418" s="5" t="s">
        <v>769</v>
      </c>
      <c r="AO418" s="44" t="str">
        <f t="shared" si="78"/>
        <v>Item_Desc_23615205</v>
      </c>
      <c r="AP418" s="5" t="s">
        <v>1648</v>
      </c>
      <c r="AQ418" s="44">
        <f>_xlfn.XLOOKUP(I418,표1[아이템 타입],표1[삭제여부])</f>
        <v>1</v>
      </c>
      <c r="AR418" s="63">
        <f>_xlfn.XLOOKUP(I418,'#칼럼명세'!F:F,'#칼럼명세'!H:H)</f>
        <v>0</v>
      </c>
      <c r="AS418" s="4">
        <v>1</v>
      </c>
      <c r="AT418" s="4"/>
      <c r="AU418" s="4"/>
      <c r="AV418" s="4"/>
      <c r="AW418" s="63" t="str">
        <f>_xlfn.XLOOKUP(I418,표1[아이템 타입],표1[타입 이름])</f>
        <v>스킬북</v>
      </c>
      <c r="AX418" s="63" t="str">
        <f t="shared" si="74"/>
        <v>가능</v>
      </c>
      <c r="AY418" s="63" t="str">
        <f t="shared" si="75"/>
        <v>불가</v>
      </c>
      <c r="AZ418" s="63" t="str">
        <f t="shared" si="72"/>
        <v>불가</v>
      </c>
      <c r="BA418" s="63" t="str">
        <f t="shared" si="73"/>
        <v>가능</v>
      </c>
    </row>
    <row r="419" spans="2:53" x14ac:dyDescent="0.3">
      <c r="B419" s="4">
        <v>23615206</v>
      </c>
      <c r="C419" s="4" t="str">
        <f t="shared" si="81"/>
        <v>206</v>
      </c>
      <c r="D419" s="44" t="str">
        <f t="shared" si="79"/>
        <v>Item_Name_23615206</v>
      </c>
      <c r="E419" s="5" t="s">
        <v>1717</v>
      </c>
      <c r="F419" s="44" t="str">
        <f t="shared" si="80"/>
        <v>Item_Desc_23615206</v>
      </c>
      <c r="G419" s="5" t="s">
        <v>1605</v>
      </c>
      <c r="H419" s="5">
        <v>3</v>
      </c>
      <c r="I419" s="5">
        <v>36</v>
      </c>
      <c r="J419" s="5">
        <v>2</v>
      </c>
      <c r="K419" s="5">
        <v>3</v>
      </c>
      <c r="L419" s="45">
        <f>_xlfn.XLOOKUP($I419, '#칼럼명세'!$F:$F, '#칼럼명세'!$J:$J)*IF(_xlfn.XLOOKUP($I419, '#칼럼명세'!$F:$F, '#칼럼명세'!$K:$K)="X", 1, _xlfn.XLOOKUP($K419, '#무게관련'!$N:$N, '#무게관련'!$O:$O))*100</f>
        <v>1</v>
      </c>
      <c r="M419" s="46" t="s">
        <v>339</v>
      </c>
      <c r="N419" s="46" t="s">
        <v>339</v>
      </c>
      <c r="O419" s="46" t="s">
        <v>336</v>
      </c>
      <c r="P419" s="46" t="s">
        <v>339</v>
      </c>
      <c r="Q419" s="5">
        <v>0</v>
      </c>
      <c r="R419" s="5">
        <v>0</v>
      </c>
      <c r="S419" s="5">
        <v>10103001</v>
      </c>
      <c r="T419" s="5">
        <v>0</v>
      </c>
      <c r="U419" s="5">
        <v>0</v>
      </c>
      <c r="V419" s="5">
        <v>0</v>
      </c>
      <c r="W419" s="5">
        <v>1</v>
      </c>
      <c r="X419" s="66">
        <v>100</v>
      </c>
      <c r="Y419" s="66">
        <v>1000</v>
      </c>
      <c r="Z419" s="5">
        <v>1</v>
      </c>
      <c r="AA419" s="5">
        <v>10</v>
      </c>
      <c r="AB419" s="5">
        <v>0</v>
      </c>
      <c r="AC419" s="5">
        <v>0</v>
      </c>
      <c r="AD419" s="5">
        <v>0</v>
      </c>
      <c r="AE419" s="5">
        <v>21000</v>
      </c>
      <c r="AF419" s="5">
        <v>3</v>
      </c>
      <c r="AG419" s="5">
        <v>1</v>
      </c>
      <c r="AH419" s="5" t="s">
        <v>1961</v>
      </c>
      <c r="AI419" s="5" t="s">
        <v>235</v>
      </c>
      <c r="AJ419" s="5" t="s">
        <v>983</v>
      </c>
      <c r="AK419" s="45">
        <f t="shared" si="76"/>
        <v>4</v>
      </c>
      <c r="AL419" s="47">
        <f>_xlfn.XLOOKUP(I419,'#칼럼명세'!F:F,'#칼럼명세'!I:I)</f>
        <v>1101</v>
      </c>
      <c r="AM419" s="44" t="str">
        <f t="shared" si="77"/>
        <v>Item_Name_23615206</v>
      </c>
      <c r="AN419" s="5" t="s">
        <v>1592</v>
      </c>
      <c r="AO419" s="44" t="str">
        <f t="shared" si="78"/>
        <v>Item_Desc_23615206</v>
      </c>
      <c r="AP419" s="5" t="s">
        <v>1646</v>
      </c>
      <c r="AQ419" s="44">
        <f>_xlfn.XLOOKUP(I419,표1[아이템 타입],표1[삭제여부])</f>
        <v>1</v>
      </c>
      <c r="AR419" s="63">
        <f>_xlfn.XLOOKUP(I419,'#칼럼명세'!F:F,'#칼럼명세'!H:H)</f>
        <v>0</v>
      </c>
      <c r="AS419" s="4">
        <v>1</v>
      </c>
      <c r="AT419" s="4"/>
      <c r="AU419" s="4"/>
      <c r="AV419" s="4"/>
      <c r="AW419" s="63" t="str">
        <f>_xlfn.XLOOKUP(I419,표1[아이템 타입],표1[타입 이름])</f>
        <v>스킬북</v>
      </c>
      <c r="AX419" s="63" t="str">
        <f t="shared" si="74"/>
        <v>가능</v>
      </c>
      <c r="AY419" s="63" t="str">
        <f t="shared" si="75"/>
        <v>불가</v>
      </c>
      <c r="AZ419" s="63" t="str">
        <f t="shared" si="72"/>
        <v>불가</v>
      </c>
      <c r="BA419" s="63" t="str">
        <f t="shared" si="73"/>
        <v>가능</v>
      </c>
    </row>
    <row r="420" spans="2:53" x14ac:dyDescent="0.3">
      <c r="B420" s="4">
        <v>23615207</v>
      </c>
      <c r="C420" s="4" t="str">
        <f t="shared" si="81"/>
        <v>207</v>
      </c>
      <c r="D420" s="44" t="str">
        <f t="shared" si="79"/>
        <v>Item_Name_23615207</v>
      </c>
      <c r="E420" s="5" t="s">
        <v>1720</v>
      </c>
      <c r="F420" s="44" t="str">
        <f t="shared" si="80"/>
        <v>Item_Desc_23615207</v>
      </c>
      <c r="G420" s="5" t="s">
        <v>1605</v>
      </c>
      <c r="H420" s="5">
        <v>3</v>
      </c>
      <c r="I420" s="5">
        <v>36</v>
      </c>
      <c r="J420" s="5">
        <v>2</v>
      </c>
      <c r="K420" s="5">
        <v>3</v>
      </c>
      <c r="L420" s="45">
        <f>_xlfn.XLOOKUP($I420, '#칼럼명세'!$F:$F, '#칼럼명세'!$J:$J)*IF(_xlfn.XLOOKUP($I420, '#칼럼명세'!$F:$F, '#칼럼명세'!$K:$K)="X", 1, _xlfn.XLOOKUP($K420, '#무게관련'!$N:$N, '#무게관련'!$O:$O))*100</f>
        <v>1</v>
      </c>
      <c r="M420" s="46" t="s">
        <v>339</v>
      </c>
      <c r="N420" s="46" t="s">
        <v>339</v>
      </c>
      <c r="O420" s="46" t="s">
        <v>336</v>
      </c>
      <c r="P420" s="46" t="s">
        <v>339</v>
      </c>
      <c r="Q420" s="5">
        <v>0</v>
      </c>
      <c r="R420" s="5">
        <v>0</v>
      </c>
      <c r="S420" s="5">
        <v>10103001</v>
      </c>
      <c r="T420" s="5">
        <v>0</v>
      </c>
      <c r="U420" s="5">
        <v>0</v>
      </c>
      <c r="V420" s="5">
        <v>0</v>
      </c>
      <c r="W420" s="5">
        <v>1</v>
      </c>
      <c r="X420" s="66">
        <v>100</v>
      </c>
      <c r="Y420" s="66">
        <v>1000</v>
      </c>
      <c r="Z420" s="5">
        <v>1</v>
      </c>
      <c r="AA420" s="5">
        <v>10</v>
      </c>
      <c r="AB420" s="5">
        <v>0</v>
      </c>
      <c r="AC420" s="5">
        <v>0</v>
      </c>
      <c r="AD420" s="5">
        <v>0</v>
      </c>
      <c r="AE420" s="5">
        <v>21000</v>
      </c>
      <c r="AF420" s="5">
        <v>3</v>
      </c>
      <c r="AG420" s="5">
        <v>1</v>
      </c>
      <c r="AH420" s="5" t="s">
        <v>1926</v>
      </c>
      <c r="AI420" s="5" t="s">
        <v>235</v>
      </c>
      <c r="AJ420" s="5" t="s">
        <v>983</v>
      </c>
      <c r="AK420" s="45">
        <f t="shared" si="76"/>
        <v>4</v>
      </c>
      <c r="AL420" s="47">
        <f>_xlfn.XLOOKUP(I420,'#칼럼명세'!F:F,'#칼럼명세'!I:I)</f>
        <v>1101</v>
      </c>
      <c r="AM420" s="44" t="str">
        <f t="shared" si="77"/>
        <v>Item_Name_23615207</v>
      </c>
      <c r="AN420" s="5" t="s">
        <v>770</v>
      </c>
      <c r="AO420" s="44" t="str">
        <f t="shared" si="78"/>
        <v>Item_Desc_23615207</v>
      </c>
      <c r="AP420" s="5" t="s">
        <v>1649</v>
      </c>
      <c r="AQ420" s="44">
        <f>_xlfn.XLOOKUP(I420,표1[아이템 타입],표1[삭제여부])</f>
        <v>1</v>
      </c>
      <c r="AR420" s="63">
        <f>_xlfn.XLOOKUP(I420,'#칼럼명세'!F:F,'#칼럼명세'!H:H)</f>
        <v>0</v>
      </c>
      <c r="AS420" s="4">
        <v>1</v>
      </c>
      <c r="AT420" s="4"/>
      <c r="AU420" s="4"/>
      <c r="AV420" s="4"/>
      <c r="AW420" s="63" t="str">
        <f>_xlfn.XLOOKUP(I420,표1[아이템 타입],표1[타입 이름])</f>
        <v>스킬북</v>
      </c>
      <c r="AX420" s="63" t="str">
        <f t="shared" si="74"/>
        <v>가능</v>
      </c>
      <c r="AY420" s="63" t="str">
        <f t="shared" si="75"/>
        <v>불가</v>
      </c>
      <c r="AZ420" s="63" t="str">
        <f t="shared" si="72"/>
        <v>불가</v>
      </c>
      <c r="BA420" s="63" t="str">
        <f t="shared" si="73"/>
        <v>가능</v>
      </c>
    </row>
    <row r="421" spans="2:53" x14ac:dyDescent="0.3">
      <c r="B421" s="4">
        <v>23615208</v>
      </c>
      <c r="C421" s="4" t="str">
        <f t="shared" si="81"/>
        <v>208</v>
      </c>
      <c r="D421" s="44" t="str">
        <f t="shared" si="79"/>
        <v>Item_Name_23615208</v>
      </c>
      <c r="E421" s="5" t="s">
        <v>1724</v>
      </c>
      <c r="F421" s="44" t="str">
        <f t="shared" si="80"/>
        <v>Item_Desc_23615208</v>
      </c>
      <c r="G421" s="5" t="s">
        <v>1605</v>
      </c>
      <c r="H421" s="5">
        <v>3</v>
      </c>
      <c r="I421" s="5">
        <v>36</v>
      </c>
      <c r="J421" s="5">
        <v>2</v>
      </c>
      <c r="K421" s="5">
        <v>3</v>
      </c>
      <c r="L421" s="45">
        <f>_xlfn.XLOOKUP($I421, '#칼럼명세'!$F:$F, '#칼럼명세'!$J:$J)*IF(_xlfn.XLOOKUP($I421, '#칼럼명세'!$F:$F, '#칼럼명세'!$K:$K)="X", 1, _xlfn.XLOOKUP($K421, '#무게관련'!$N:$N, '#무게관련'!$O:$O))*100</f>
        <v>1</v>
      </c>
      <c r="M421" s="46" t="s">
        <v>339</v>
      </c>
      <c r="N421" s="46" t="s">
        <v>339</v>
      </c>
      <c r="O421" s="46" t="s">
        <v>336</v>
      </c>
      <c r="P421" s="46" t="s">
        <v>339</v>
      </c>
      <c r="Q421" s="5">
        <v>0</v>
      </c>
      <c r="R421" s="5">
        <v>0</v>
      </c>
      <c r="S421" s="5">
        <v>10103001</v>
      </c>
      <c r="T421" s="5">
        <v>0</v>
      </c>
      <c r="U421" s="5">
        <v>0</v>
      </c>
      <c r="V421" s="5">
        <v>0</v>
      </c>
      <c r="W421" s="5">
        <v>1</v>
      </c>
      <c r="X421" s="66">
        <v>100</v>
      </c>
      <c r="Y421" s="66">
        <v>1000</v>
      </c>
      <c r="Z421" s="5">
        <v>1</v>
      </c>
      <c r="AA421" s="5">
        <v>10</v>
      </c>
      <c r="AB421" s="5">
        <v>0</v>
      </c>
      <c r="AC421" s="5">
        <v>0</v>
      </c>
      <c r="AD421" s="5">
        <v>0</v>
      </c>
      <c r="AE421" s="5">
        <v>21000</v>
      </c>
      <c r="AF421" s="5">
        <v>3</v>
      </c>
      <c r="AG421" s="5">
        <v>1</v>
      </c>
      <c r="AH421" s="5" t="s">
        <v>1922</v>
      </c>
      <c r="AI421" s="5" t="s">
        <v>235</v>
      </c>
      <c r="AJ421" s="5" t="s">
        <v>983</v>
      </c>
      <c r="AK421" s="45">
        <f t="shared" si="76"/>
        <v>4</v>
      </c>
      <c r="AL421" s="47">
        <f>_xlfn.XLOOKUP(I421,'#칼럼명세'!F:F,'#칼럼명세'!I:I)</f>
        <v>1101</v>
      </c>
      <c r="AM421" s="44" t="str">
        <f t="shared" si="77"/>
        <v>Item_Name_23615208</v>
      </c>
      <c r="AN421" s="5" t="s">
        <v>774</v>
      </c>
      <c r="AO421" s="44" t="str">
        <f t="shared" si="78"/>
        <v>Item_Desc_23615208</v>
      </c>
      <c r="AP421" s="5" t="s">
        <v>1653</v>
      </c>
      <c r="AQ421" s="44">
        <f>_xlfn.XLOOKUP(I421,표1[아이템 타입],표1[삭제여부])</f>
        <v>1</v>
      </c>
      <c r="AR421" s="63">
        <f>_xlfn.XLOOKUP(I421,'#칼럼명세'!F:F,'#칼럼명세'!H:H)</f>
        <v>0</v>
      </c>
      <c r="AS421" s="4">
        <v>1</v>
      </c>
      <c r="AT421" s="4"/>
      <c r="AU421" s="4"/>
      <c r="AV421" s="4"/>
      <c r="AW421" s="63" t="str">
        <f>_xlfn.XLOOKUP(I421,표1[아이템 타입],표1[타입 이름])</f>
        <v>스킬북</v>
      </c>
      <c r="AX421" s="63" t="str">
        <f t="shared" si="74"/>
        <v>가능</v>
      </c>
      <c r="AY421" s="63" t="str">
        <f t="shared" si="75"/>
        <v>불가</v>
      </c>
      <c r="AZ421" s="63" t="str">
        <f t="shared" si="72"/>
        <v>불가</v>
      </c>
      <c r="BA421" s="63" t="str">
        <f t="shared" si="73"/>
        <v>가능</v>
      </c>
    </row>
    <row r="422" spans="2:53" x14ac:dyDescent="0.3">
      <c r="B422" s="4">
        <v>23615209</v>
      </c>
      <c r="C422" s="4" t="str">
        <f t="shared" si="81"/>
        <v>209</v>
      </c>
      <c r="D422" s="44" t="str">
        <f t="shared" si="79"/>
        <v>Item_Name_23615209</v>
      </c>
      <c r="E422" s="5" t="s">
        <v>1723</v>
      </c>
      <c r="F422" s="44" t="str">
        <f t="shared" si="80"/>
        <v>Item_Desc_23615209</v>
      </c>
      <c r="G422" s="5" t="s">
        <v>1605</v>
      </c>
      <c r="H422" s="5">
        <v>3</v>
      </c>
      <c r="I422" s="5">
        <v>36</v>
      </c>
      <c r="J422" s="5">
        <v>2</v>
      </c>
      <c r="K422" s="5">
        <v>4</v>
      </c>
      <c r="L422" s="45">
        <f>_xlfn.XLOOKUP($I422, '#칼럼명세'!$F:$F, '#칼럼명세'!$J:$J)*IF(_xlfn.XLOOKUP($I422, '#칼럼명세'!$F:$F, '#칼럼명세'!$K:$K)="X", 1, _xlfn.XLOOKUP($K422, '#무게관련'!$N:$N, '#무게관련'!$O:$O))*100</f>
        <v>1</v>
      </c>
      <c r="M422" s="46" t="s">
        <v>339</v>
      </c>
      <c r="N422" s="46" t="s">
        <v>339</v>
      </c>
      <c r="O422" s="46" t="s">
        <v>336</v>
      </c>
      <c r="P422" s="46" t="s">
        <v>339</v>
      </c>
      <c r="Q422" s="5">
        <v>0</v>
      </c>
      <c r="R422" s="5">
        <v>0</v>
      </c>
      <c r="S422" s="5">
        <v>10103001</v>
      </c>
      <c r="T422" s="5">
        <v>0</v>
      </c>
      <c r="U422" s="5">
        <v>0</v>
      </c>
      <c r="V422" s="5">
        <v>0</v>
      </c>
      <c r="W422" s="5">
        <v>1</v>
      </c>
      <c r="X422" s="66">
        <v>100</v>
      </c>
      <c r="Y422" s="66">
        <v>1000</v>
      </c>
      <c r="Z422" s="5">
        <v>1</v>
      </c>
      <c r="AA422" s="5">
        <v>10</v>
      </c>
      <c r="AB422" s="5">
        <v>0</v>
      </c>
      <c r="AC422" s="5">
        <v>0</v>
      </c>
      <c r="AD422" s="5">
        <v>0</v>
      </c>
      <c r="AE422" s="5">
        <v>21000</v>
      </c>
      <c r="AF422" s="5">
        <v>3</v>
      </c>
      <c r="AG422" s="5">
        <v>1</v>
      </c>
      <c r="AH422" s="5" t="s">
        <v>1929</v>
      </c>
      <c r="AI422" s="5" t="s">
        <v>235</v>
      </c>
      <c r="AJ422" s="5" t="s">
        <v>983</v>
      </c>
      <c r="AK422" s="45">
        <f t="shared" si="76"/>
        <v>4</v>
      </c>
      <c r="AL422" s="47">
        <f>_xlfn.XLOOKUP(I422,'#칼럼명세'!F:F,'#칼럼명세'!I:I)</f>
        <v>1101</v>
      </c>
      <c r="AM422" s="44" t="str">
        <f t="shared" si="77"/>
        <v>Item_Name_23615209</v>
      </c>
      <c r="AN422" s="5" t="s">
        <v>773</v>
      </c>
      <c r="AO422" s="44" t="str">
        <f t="shared" si="78"/>
        <v>Item_Desc_23615209</v>
      </c>
      <c r="AP422" s="5" t="s">
        <v>1652</v>
      </c>
      <c r="AQ422" s="44">
        <f>_xlfn.XLOOKUP(I422,표1[아이템 타입],표1[삭제여부])</f>
        <v>1</v>
      </c>
      <c r="AR422" s="63">
        <f>_xlfn.XLOOKUP(I422,'#칼럼명세'!F:F,'#칼럼명세'!H:H)</f>
        <v>0</v>
      </c>
      <c r="AS422" s="4">
        <v>1</v>
      </c>
      <c r="AT422" s="4"/>
      <c r="AU422" s="4"/>
      <c r="AV422" s="4"/>
      <c r="AW422" s="63" t="str">
        <f>_xlfn.XLOOKUP(I422,표1[아이템 타입],표1[타입 이름])</f>
        <v>스킬북</v>
      </c>
      <c r="AX422" s="63" t="str">
        <f t="shared" si="74"/>
        <v>가능</v>
      </c>
      <c r="AY422" s="63" t="str">
        <f t="shared" si="75"/>
        <v>불가</v>
      </c>
      <c r="AZ422" s="63" t="str">
        <f t="shared" si="72"/>
        <v>불가</v>
      </c>
      <c r="BA422" s="63" t="str">
        <f t="shared" si="73"/>
        <v>가능</v>
      </c>
    </row>
    <row r="423" spans="2:53" x14ac:dyDescent="0.3">
      <c r="B423" s="4">
        <v>23615210</v>
      </c>
      <c r="C423" s="4" t="str">
        <f t="shared" si="81"/>
        <v>210</v>
      </c>
      <c r="D423" s="44" t="str">
        <f t="shared" si="79"/>
        <v>Item_Name_23615210</v>
      </c>
      <c r="E423" s="5" t="s">
        <v>1722</v>
      </c>
      <c r="F423" s="44" t="str">
        <f t="shared" si="80"/>
        <v>Item_Desc_23615210</v>
      </c>
      <c r="G423" s="5" t="s">
        <v>1605</v>
      </c>
      <c r="H423" s="5">
        <v>3</v>
      </c>
      <c r="I423" s="5">
        <v>36</v>
      </c>
      <c r="J423" s="5">
        <v>2</v>
      </c>
      <c r="K423" s="5">
        <v>4</v>
      </c>
      <c r="L423" s="45">
        <f>_xlfn.XLOOKUP($I423, '#칼럼명세'!$F:$F, '#칼럼명세'!$J:$J)*IF(_xlfn.XLOOKUP($I423, '#칼럼명세'!$F:$F, '#칼럼명세'!$K:$K)="X", 1, _xlfn.XLOOKUP($K423, '#무게관련'!$N:$N, '#무게관련'!$O:$O))*100</f>
        <v>1</v>
      </c>
      <c r="M423" s="46" t="s">
        <v>339</v>
      </c>
      <c r="N423" s="46" t="s">
        <v>339</v>
      </c>
      <c r="O423" s="46" t="s">
        <v>336</v>
      </c>
      <c r="P423" s="46" t="s">
        <v>339</v>
      </c>
      <c r="Q423" s="5">
        <v>0</v>
      </c>
      <c r="R423" s="5">
        <v>0</v>
      </c>
      <c r="S423" s="5">
        <v>10103001</v>
      </c>
      <c r="T423" s="5">
        <v>0</v>
      </c>
      <c r="U423" s="5">
        <v>0</v>
      </c>
      <c r="V423" s="5">
        <v>0</v>
      </c>
      <c r="W423" s="5">
        <v>1</v>
      </c>
      <c r="X423" s="66">
        <v>100</v>
      </c>
      <c r="Y423" s="66">
        <v>1000</v>
      </c>
      <c r="Z423" s="5">
        <v>1</v>
      </c>
      <c r="AA423" s="5">
        <v>10</v>
      </c>
      <c r="AB423" s="5">
        <v>0</v>
      </c>
      <c r="AC423" s="5">
        <v>0</v>
      </c>
      <c r="AD423" s="5">
        <v>0</v>
      </c>
      <c r="AE423" s="5">
        <v>21000</v>
      </c>
      <c r="AF423" s="5">
        <v>3</v>
      </c>
      <c r="AG423" s="5">
        <v>1</v>
      </c>
      <c r="AH423" s="5" t="s">
        <v>1923</v>
      </c>
      <c r="AI423" s="5" t="s">
        <v>235</v>
      </c>
      <c r="AJ423" s="5" t="s">
        <v>983</v>
      </c>
      <c r="AK423" s="45">
        <f t="shared" si="76"/>
        <v>4</v>
      </c>
      <c r="AL423" s="47">
        <f>_xlfn.XLOOKUP(I423,'#칼럼명세'!F:F,'#칼럼명세'!I:I)</f>
        <v>1101</v>
      </c>
      <c r="AM423" s="44" t="str">
        <f t="shared" si="77"/>
        <v>Item_Name_23615210</v>
      </c>
      <c r="AN423" s="5" t="s">
        <v>772</v>
      </c>
      <c r="AO423" s="44" t="str">
        <f t="shared" si="78"/>
        <v>Item_Desc_23615210</v>
      </c>
      <c r="AP423" s="5" t="s">
        <v>1651</v>
      </c>
      <c r="AQ423" s="44">
        <f>_xlfn.XLOOKUP(I423,표1[아이템 타입],표1[삭제여부])</f>
        <v>1</v>
      </c>
      <c r="AR423" s="63">
        <f>_xlfn.XLOOKUP(I423,'#칼럼명세'!F:F,'#칼럼명세'!H:H)</f>
        <v>0</v>
      </c>
      <c r="AS423" s="4">
        <v>1</v>
      </c>
      <c r="AT423" s="4"/>
      <c r="AU423" s="4"/>
      <c r="AV423" s="4"/>
      <c r="AW423" s="63" t="str">
        <f>_xlfn.XLOOKUP(I423,표1[아이템 타입],표1[타입 이름])</f>
        <v>스킬북</v>
      </c>
      <c r="AX423" s="63" t="str">
        <f t="shared" si="74"/>
        <v>가능</v>
      </c>
      <c r="AY423" s="63" t="str">
        <f t="shared" si="75"/>
        <v>불가</v>
      </c>
      <c r="AZ423" s="63" t="str">
        <f t="shared" si="72"/>
        <v>불가</v>
      </c>
      <c r="BA423" s="63" t="str">
        <f t="shared" si="73"/>
        <v>가능</v>
      </c>
    </row>
    <row r="424" spans="2:53" x14ac:dyDescent="0.3">
      <c r="B424" s="4">
        <v>23615211</v>
      </c>
      <c r="C424" s="4" t="str">
        <f t="shared" si="81"/>
        <v>211</v>
      </c>
      <c r="D424" s="44" t="str">
        <f t="shared" si="79"/>
        <v>Item_Name_23615211</v>
      </c>
      <c r="E424" s="5" t="s">
        <v>1727</v>
      </c>
      <c r="F424" s="44" t="str">
        <f t="shared" si="80"/>
        <v>Item_Desc_23615211</v>
      </c>
      <c r="G424" s="5" t="s">
        <v>1605</v>
      </c>
      <c r="H424" s="5">
        <v>3</v>
      </c>
      <c r="I424" s="5">
        <v>36</v>
      </c>
      <c r="J424" s="5">
        <v>2</v>
      </c>
      <c r="K424" s="5">
        <v>4</v>
      </c>
      <c r="L424" s="45">
        <f>_xlfn.XLOOKUP($I424, '#칼럼명세'!$F:$F, '#칼럼명세'!$J:$J)*IF(_xlfn.XLOOKUP($I424, '#칼럼명세'!$F:$F, '#칼럼명세'!$K:$K)="X", 1, _xlfn.XLOOKUP($K424, '#무게관련'!$N:$N, '#무게관련'!$O:$O))*100</f>
        <v>1</v>
      </c>
      <c r="M424" s="46" t="s">
        <v>339</v>
      </c>
      <c r="N424" s="46" t="s">
        <v>339</v>
      </c>
      <c r="O424" s="46" t="s">
        <v>336</v>
      </c>
      <c r="P424" s="46" t="s">
        <v>339</v>
      </c>
      <c r="Q424" s="5">
        <v>0</v>
      </c>
      <c r="R424" s="5">
        <v>0</v>
      </c>
      <c r="S424" s="5">
        <v>10103001</v>
      </c>
      <c r="T424" s="5">
        <v>0</v>
      </c>
      <c r="U424" s="5">
        <v>0</v>
      </c>
      <c r="V424" s="5">
        <v>0</v>
      </c>
      <c r="W424" s="5">
        <v>1</v>
      </c>
      <c r="X424" s="66">
        <v>100</v>
      </c>
      <c r="Y424" s="66">
        <v>1000</v>
      </c>
      <c r="Z424" s="5">
        <v>1</v>
      </c>
      <c r="AA424" s="5">
        <v>10</v>
      </c>
      <c r="AB424" s="5">
        <v>0</v>
      </c>
      <c r="AC424" s="5">
        <v>0</v>
      </c>
      <c r="AD424" s="5">
        <v>0</v>
      </c>
      <c r="AE424" s="5">
        <v>21000</v>
      </c>
      <c r="AF424" s="5">
        <v>3</v>
      </c>
      <c r="AG424" s="5">
        <v>1</v>
      </c>
      <c r="AH424" s="5" t="s">
        <v>1966</v>
      </c>
      <c r="AI424" s="5" t="s">
        <v>235</v>
      </c>
      <c r="AJ424" s="5" t="s">
        <v>983</v>
      </c>
      <c r="AK424" s="45">
        <f t="shared" si="76"/>
        <v>4</v>
      </c>
      <c r="AL424" s="47">
        <f>_xlfn.XLOOKUP(I424,'#칼럼명세'!F:F,'#칼럼명세'!I:I)</f>
        <v>1101</v>
      </c>
      <c r="AM424" s="44" t="str">
        <f t="shared" si="77"/>
        <v>Item_Name_23615211</v>
      </c>
      <c r="AN424" s="5" t="s">
        <v>777</v>
      </c>
      <c r="AO424" s="44" t="str">
        <f t="shared" si="78"/>
        <v>Item_Desc_23615211</v>
      </c>
      <c r="AP424" s="5" t="s">
        <v>1656</v>
      </c>
      <c r="AQ424" s="44">
        <f>_xlfn.XLOOKUP(I424,표1[아이템 타입],표1[삭제여부])</f>
        <v>1</v>
      </c>
      <c r="AR424" s="63">
        <f>_xlfn.XLOOKUP(I424,'#칼럼명세'!F:F,'#칼럼명세'!H:H)</f>
        <v>0</v>
      </c>
      <c r="AS424" s="4">
        <v>1</v>
      </c>
      <c r="AT424" s="4"/>
      <c r="AU424" s="4"/>
      <c r="AV424" s="4"/>
      <c r="AW424" s="63" t="str">
        <f>_xlfn.XLOOKUP(I424,표1[아이템 타입],표1[타입 이름])</f>
        <v>스킬북</v>
      </c>
      <c r="AX424" s="63" t="str">
        <f t="shared" si="74"/>
        <v>가능</v>
      </c>
      <c r="AY424" s="63" t="str">
        <f t="shared" si="75"/>
        <v>불가</v>
      </c>
      <c r="AZ424" s="63" t="str">
        <f t="shared" si="72"/>
        <v>불가</v>
      </c>
      <c r="BA424" s="63" t="str">
        <f t="shared" si="73"/>
        <v>가능</v>
      </c>
    </row>
    <row r="425" spans="2:53" x14ac:dyDescent="0.3">
      <c r="B425" s="4">
        <v>23615212</v>
      </c>
      <c r="C425" s="4" t="str">
        <f t="shared" si="81"/>
        <v>212</v>
      </c>
      <c r="D425" s="44" t="str">
        <f t="shared" si="79"/>
        <v>Item_Name_23615212</v>
      </c>
      <c r="E425" s="5" t="s">
        <v>1801</v>
      </c>
      <c r="F425" s="44" t="str">
        <f t="shared" si="80"/>
        <v>Item_Desc_23615212</v>
      </c>
      <c r="G425" s="5" t="s">
        <v>1605</v>
      </c>
      <c r="H425" s="5">
        <v>3</v>
      </c>
      <c r="I425" s="5">
        <v>36</v>
      </c>
      <c r="J425" s="5">
        <v>2</v>
      </c>
      <c r="K425" s="5">
        <v>4</v>
      </c>
      <c r="L425" s="45">
        <f>_xlfn.XLOOKUP($I425, '#칼럼명세'!$F:$F, '#칼럼명세'!$J:$J)*IF(_xlfn.XLOOKUP($I425, '#칼럼명세'!$F:$F, '#칼럼명세'!$K:$K)="X", 1, _xlfn.XLOOKUP($K425, '#무게관련'!$N:$N, '#무게관련'!$O:$O))*100</f>
        <v>1</v>
      </c>
      <c r="M425" s="46" t="s">
        <v>339</v>
      </c>
      <c r="N425" s="46" t="s">
        <v>339</v>
      </c>
      <c r="O425" s="46" t="s">
        <v>336</v>
      </c>
      <c r="P425" s="46" t="s">
        <v>339</v>
      </c>
      <c r="Q425" s="5">
        <v>0</v>
      </c>
      <c r="R425" s="5">
        <v>0</v>
      </c>
      <c r="S425" s="5">
        <v>10103001</v>
      </c>
      <c r="T425" s="5">
        <v>0</v>
      </c>
      <c r="U425" s="5">
        <v>0</v>
      </c>
      <c r="V425" s="5">
        <v>0</v>
      </c>
      <c r="W425" s="5">
        <v>1</v>
      </c>
      <c r="X425" s="66">
        <v>100</v>
      </c>
      <c r="Y425" s="66">
        <v>1000</v>
      </c>
      <c r="Z425" s="5">
        <v>1</v>
      </c>
      <c r="AA425" s="5">
        <v>10</v>
      </c>
      <c r="AB425" s="5">
        <v>0</v>
      </c>
      <c r="AC425" s="5">
        <v>0</v>
      </c>
      <c r="AD425" s="5">
        <v>0</v>
      </c>
      <c r="AE425" s="5">
        <v>21000</v>
      </c>
      <c r="AF425" s="5">
        <v>3</v>
      </c>
      <c r="AG425" s="5">
        <v>1</v>
      </c>
      <c r="AH425" s="5" t="s">
        <v>1948</v>
      </c>
      <c r="AI425" s="5" t="s">
        <v>235</v>
      </c>
      <c r="AJ425" s="5" t="s">
        <v>983</v>
      </c>
      <c r="AK425" s="45">
        <f t="shared" si="76"/>
        <v>4</v>
      </c>
      <c r="AL425" s="47">
        <f>_xlfn.XLOOKUP(I425,'#칼럼명세'!F:F,'#칼럼명세'!I:I)</f>
        <v>1101</v>
      </c>
      <c r="AM425" s="44" t="str">
        <f t="shared" si="77"/>
        <v>Item_Name_23615212</v>
      </c>
      <c r="AN425" s="5" t="s">
        <v>1800</v>
      </c>
      <c r="AO425" s="44" t="str">
        <f t="shared" si="78"/>
        <v>Item_Desc_23615212</v>
      </c>
      <c r="AP425" s="5" t="s">
        <v>1956</v>
      </c>
      <c r="AQ425" s="44">
        <f>_xlfn.XLOOKUP(I425,표1[아이템 타입],표1[삭제여부])</f>
        <v>1</v>
      </c>
      <c r="AR425" s="63">
        <f>_xlfn.XLOOKUP(I425,'#칼럼명세'!F:F,'#칼럼명세'!H:H)</f>
        <v>0</v>
      </c>
      <c r="AS425" s="4">
        <v>1</v>
      </c>
      <c r="AT425" s="4"/>
      <c r="AU425" s="4"/>
      <c r="AV425" s="4"/>
      <c r="AW425" s="63" t="str">
        <f>_xlfn.XLOOKUP(I425,표1[아이템 타입],표1[타입 이름])</f>
        <v>스킬북</v>
      </c>
      <c r="AX425" s="63" t="str">
        <f t="shared" si="74"/>
        <v>가능</v>
      </c>
      <c r="AY425" s="63" t="str">
        <f t="shared" si="75"/>
        <v>불가</v>
      </c>
      <c r="AZ425" s="63" t="str">
        <f t="shared" si="72"/>
        <v>불가</v>
      </c>
      <c r="BA425" s="63" t="str">
        <f t="shared" si="73"/>
        <v>가능</v>
      </c>
    </row>
    <row r="426" spans="2:53" x14ac:dyDescent="0.3">
      <c r="B426" s="4">
        <v>23615213</v>
      </c>
      <c r="C426" s="4" t="str">
        <f t="shared" si="81"/>
        <v>213</v>
      </c>
      <c r="D426" s="44" t="str">
        <f t="shared" si="79"/>
        <v>Item_Name_23615213</v>
      </c>
      <c r="E426" s="5" t="s">
        <v>1729</v>
      </c>
      <c r="F426" s="44" t="str">
        <f t="shared" si="80"/>
        <v>Item_Desc_23615213</v>
      </c>
      <c r="G426" s="5" t="s">
        <v>1605</v>
      </c>
      <c r="H426" s="5">
        <v>3</v>
      </c>
      <c r="I426" s="5">
        <v>36</v>
      </c>
      <c r="J426" s="5">
        <v>2</v>
      </c>
      <c r="K426" s="5">
        <v>1</v>
      </c>
      <c r="L426" s="45">
        <f>_xlfn.XLOOKUP($I426, '#칼럼명세'!$F:$F, '#칼럼명세'!$J:$J)*IF(_xlfn.XLOOKUP($I426, '#칼럼명세'!$F:$F, '#칼럼명세'!$K:$K)="X", 1, _xlfn.XLOOKUP($K426, '#무게관련'!$N:$N, '#무게관련'!$O:$O))*100</f>
        <v>1</v>
      </c>
      <c r="M426" s="46" t="s">
        <v>339</v>
      </c>
      <c r="N426" s="46" t="s">
        <v>339</v>
      </c>
      <c r="O426" s="46" t="s">
        <v>336</v>
      </c>
      <c r="P426" s="46" t="s">
        <v>339</v>
      </c>
      <c r="Q426" s="5">
        <v>0</v>
      </c>
      <c r="R426" s="5">
        <v>0</v>
      </c>
      <c r="S426" s="5">
        <v>10103001</v>
      </c>
      <c r="T426" s="5">
        <v>0</v>
      </c>
      <c r="U426" s="5">
        <v>0</v>
      </c>
      <c r="V426" s="5">
        <v>0</v>
      </c>
      <c r="W426" s="5">
        <v>1</v>
      </c>
      <c r="X426" s="66">
        <v>100</v>
      </c>
      <c r="Y426" s="66">
        <v>1000</v>
      </c>
      <c r="Z426" s="5">
        <v>1</v>
      </c>
      <c r="AA426" s="5">
        <v>10</v>
      </c>
      <c r="AB426" s="5">
        <v>0</v>
      </c>
      <c r="AC426" s="5">
        <v>0</v>
      </c>
      <c r="AD426" s="5">
        <v>0</v>
      </c>
      <c r="AE426" s="5">
        <v>21000</v>
      </c>
      <c r="AF426" s="5">
        <v>3</v>
      </c>
      <c r="AG426" s="5">
        <v>1</v>
      </c>
      <c r="AH426" s="5" t="s">
        <v>1949</v>
      </c>
      <c r="AI426" s="5" t="s">
        <v>235</v>
      </c>
      <c r="AJ426" s="5" t="s">
        <v>983</v>
      </c>
      <c r="AK426" s="45">
        <f t="shared" si="76"/>
        <v>4</v>
      </c>
      <c r="AL426" s="47">
        <f>_xlfn.XLOOKUP(I426,'#칼럼명세'!F:F,'#칼럼명세'!I:I)</f>
        <v>1101</v>
      </c>
      <c r="AM426" s="44" t="str">
        <f t="shared" si="77"/>
        <v>Item_Name_23615213</v>
      </c>
      <c r="AN426" s="5" t="s">
        <v>1603</v>
      </c>
      <c r="AO426" s="44" t="str">
        <f t="shared" si="78"/>
        <v>Item_Desc_23615213</v>
      </c>
      <c r="AP426" s="5" t="s">
        <v>1658</v>
      </c>
      <c r="AQ426" s="44">
        <f>_xlfn.XLOOKUP(I426,표1[아이템 타입],표1[삭제여부])</f>
        <v>1</v>
      </c>
      <c r="AR426" s="63">
        <f>_xlfn.XLOOKUP(I426,'#칼럼명세'!F:F,'#칼럼명세'!H:H)</f>
        <v>0</v>
      </c>
      <c r="AS426" s="4">
        <v>1</v>
      </c>
      <c r="AT426" s="4"/>
      <c r="AU426" s="4"/>
      <c r="AV426" s="4"/>
      <c r="AW426" s="63" t="str">
        <f>_xlfn.XLOOKUP(I426,표1[아이템 타입],표1[타입 이름])</f>
        <v>스킬북</v>
      </c>
      <c r="AX426" s="63" t="str">
        <f t="shared" si="74"/>
        <v>가능</v>
      </c>
      <c r="AY426" s="63" t="str">
        <f t="shared" si="75"/>
        <v>불가</v>
      </c>
      <c r="AZ426" s="63" t="str">
        <f t="shared" si="72"/>
        <v>불가</v>
      </c>
      <c r="BA426" s="63" t="str">
        <f t="shared" si="73"/>
        <v>가능</v>
      </c>
    </row>
    <row r="427" spans="2:53" x14ac:dyDescent="0.3">
      <c r="B427" s="4">
        <v>23615214</v>
      </c>
      <c r="C427" s="4" t="str">
        <f t="shared" si="81"/>
        <v>214</v>
      </c>
      <c r="D427" s="44" t="str">
        <f t="shared" si="79"/>
        <v>Item_Name_23615214</v>
      </c>
      <c r="E427" s="5" t="s">
        <v>1805</v>
      </c>
      <c r="F427" s="44" t="str">
        <f t="shared" si="80"/>
        <v>Item_Desc_23615214</v>
      </c>
      <c r="G427" s="5" t="s">
        <v>1605</v>
      </c>
      <c r="H427" s="5">
        <v>3</v>
      </c>
      <c r="I427" s="5">
        <v>36</v>
      </c>
      <c r="J427" s="5">
        <v>2</v>
      </c>
      <c r="K427" s="5">
        <v>2</v>
      </c>
      <c r="L427" s="45">
        <f>_xlfn.XLOOKUP($I427, '#칼럼명세'!$F:$F, '#칼럼명세'!$J:$J)*IF(_xlfn.XLOOKUP($I427, '#칼럼명세'!$F:$F, '#칼럼명세'!$K:$K)="X", 1, _xlfn.XLOOKUP($K427, '#무게관련'!$N:$N, '#무게관련'!$O:$O))*100</f>
        <v>1</v>
      </c>
      <c r="M427" s="46" t="s">
        <v>339</v>
      </c>
      <c r="N427" s="46" t="s">
        <v>339</v>
      </c>
      <c r="O427" s="46" t="s">
        <v>336</v>
      </c>
      <c r="P427" s="46" t="s">
        <v>339</v>
      </c>
      <c r="Q427" s="5">
        <v>0</v>
      </c>
      <c r="R427" s="5">
        <v>0</v>
      </c>
      <c r="S427" s="5">
        <v>10103001</v>
      </c>
      <c r="T427" s="5">
        <v>0</v>
      </c>
      <c r="U427" s="5">
        <v>0</v>
      </c>
      <c r="V427" s="5">
        <v>0</v>
      </c>
      <c r="W427" s="5">
        <v>1</v>
      </c>
      <c r="X427" s="66">
        <v>100</v>
      </c>
      <c r="Y427" s="66">
        <v>1000</v>
      </c>
      <c r="Z427" s="5">
        <v>1</v>
      </c>
      <c r="AA427" s="5">
        <v>10</v>
      </c>
      <c r="AB427" s="5">
        <v>0</v>
      </c>
      <c r="AC427" s="5">
        <v>0</v>
      </c>
      <c r="AD427" s="5">
        <v>0</v>
      </c>
      <c r="AE427" s="5">
        <v>21000</v>
      </c>
      <c r="AF427" s="5">
        <v>3</v>
      </c>
      <c r="AG427" s="5">
        <v>1</v>
      </c>
      <c r="AH427" s="5" t="s">
        <v>1950</v>
      </c>
      <c r="AI427" s="5" t="s">
        <v>235</v>
      </c>
      <c r="AJ427" s="5" t="s">
        <v>983</v>
      </c>
      <c r="AK427" s="45">
        <f t="shared" si="76"/>
        <v>4</v>
      </c>
      <c r="AL427" s="47">
        <f>_xlfn.XLOOKUP(I427,'#칼럼명세'!F:F,'#칼럼명세'!I:I)</f>
        <v>1101</v>
      </c>
      <c r="AM427" s="44" t="str">
        <f t="shared" si="77"/>
        <v>Item_Name_23615214</v>
      </c>
      <c r="AN427" s="5" t="s">
        <v>1802</v>
      </c>
      <c r="AO427" s="44" t="str">
        <f t="shared" si="78"/>
        <v>Item_Desc_23615214</v>
      </c>
      <c r="AP427" s="5" t="s">
        <v>1957</v>
      </c>
      <c r="AQ427" s="44">
        <f>_xlfn.XLOOKUP(I427,표1[아이템 타입],표1[삭제여부])</f>
        <v>1</v>
      </c>
      <c r="AR427" s="63">
        <f>_xlfn.XLOOKUP(I427,'#칼럼명세'!F:F,'#칼럼명세'!H:H)</f>
        <v>0</v>
      </c>
      <c r="AS427" s="4">
        <v>1</v>
      </c>
      <c r="AT427" s="4"/>
      <c r="AU427" s="4"/>
      <c r="AV427" s="4"/>
      <c r="AW427" s="63" t="str">
        <f>_xlfn.XLOOKUP(I427,표1[아이템 타입],표1[타입 이름])</f>
        <v>스킬북</v>
      </c>
      <c r="AX427" s="63" t="str">
        <f t="shared" si="74"/>
        <v>가능</v>
      </c>
      <c r="AY427" s="63" t="str">
        <f t="shared" si="75"/>
        <v>불가</v>
      </c>
      <c r="AZ427" s="63" t="str">
        <f t="shared" si="72"/>
        <v>불가</v>
      </c>
      <c r="BA427" s="63" t="str">
        <f t="shared" si="73"/>
        <v>가능</v>
      </c>
    </row>
    <row r="428" spans="2:53" x14ac:dyDescent="0.3">
      <c r="B428" s="4">
        <v>23615215</v>
      </c>
      <c r="C428" s="4" t="str">
        <f t="shared" si="81"/>
        <v>215</v>
      </c>
      <c r="D428" s="44" t="str">
        <f t="shared" si="79"/>
        <v>Item_Name_23615215</v>
      </c>
      <c r="E428" s="5" t="s">
        <v>1725</v>
      </c>
      <c r="F428" s="44" t="str">
        <f t="shared" si="80"/>
        <v>Item_Desc_23615215</v>
      </c>
      <c r="G428" s="5" t="s">
        <v>1605</v>
      </c>
      <c r="H428" s="5">
        <v>3</v>
      </c>
      <c r="I428" s="5">
        <v>36</v>
      </c>
      <c r="J428" s="5">
        <v>2</v>
      </c>
      <c r="K428" s="5">
        <v>3</v>
      </c>
      <c r="L428" s="45">
        <f>_xlfn.XLOOKUP($I428, '#칼럼명세'!$F:$F, '#칼럼명세'!$J:$J)*IF(_xlfn.XLOOKUP($I428, '#칼럼명세'!$F:$F, '#칼럼명세'!$K:$K)="X", 1, _xlfn.XLOOKUP($K428, '#무게관련'!$N:$N, '#무게관련'!$O:$O))*100</f>
        <v>1</v>
      </c>
      <c r="M428" s="46" t="s">
        <v>339</v>
      </c>
      <c r="N428" s="46" t="s">
        <v>339</v>
      </c>
      <c r="O428" s="46" t="s">
        <v>336</v>
      </c>
      <c r="P428" s="46" t="s">
        <v>339</v>
      </c>
      <c r="Q428" s="5">
        <v>0</v>
      </c>
      <c r="R428" s="5">
        <v>0</v>
      </c>
      <c r="S428" s="5">
        <v>10103001</v>
      </c>
      <c r="T428" s="5">
        <v>0</v>
      </c>
      <c r="U428" s="5">
        <v>0</v>
      </c>
      <c r="V428" s="5">
        <v>0</v>
      </c>
      <c r="W428" s="5">
        <v>1</v>
      </c>
      <c r="X428" s="66">
        <v>100</v>
      </c>
      <c r="Y428" s="66">
        <v>1000</v>
      </c>
      <c r="Z428" s="5">
        <v>1</v>
      </c>
      <c r="AA428" s="5">
        <v>10</v>
      </c>
      <c r="AB428" s="5">
        <v>0</v>
      </c>
      <c r="AC428" s="5">
        <v>0</v>
      </c>
      <c r="AD428" s="5">
        <v>0</v>
      </c>
      <c r="AE428" s="5">
        <v>21000</v>
      </c>
      <c r="AF428" s="5">
        <v>3</v>
      </c>
      <c r="AG428" s="5">
        <v>1</v>
      </c>
      <c r="AH428" s="5" t="s">
        <v>1951</v>
      </c>
      <c r="AI428" s="5" t="s">
        <v>235</v>
      </c>
      <c r="AJ428" s="5" t="s">
        <v>983</v>
      </c>
      <c r="AK428" s="45">
        <f t="shared" si="76"/>
        <v>4</v>
      </c>
      <c r="AL428" s="47">
        <f>_xlfn.XLOOKUP(I428,'#칼럼명세'!F:F,'#칼럼명세'!I:I)</f>
        <v>1101</v>
      </c>
      <c r="AM428" s="44" t="str">
        <f t="shared" si="77"/>
        <v>Item_Name_23615215</v>
      </c>
      <c r="AN428" s="5" t="s">
        <v>775</v>
      </c>
      <c r="AO428" s="44" t="str">
        <f t="shared" si="78"/>
        <v>Item_Desc_23615215</v>
      </c>
      <c r="AP428" s="5" t="s">
        <v>1654</v>
      </c>
      <c r="AQ428" s="44">
        <f>_xlfn.XLOOKUP(I428,표1[아이템 타입],표1[삭제여부])</f>
        <v>1</v>
      </c>
      <c r="AR428" s="63">
        <f>_xlfn.XLOOKUP(I428,'#칼럼명세'!F:F,'#칼럼명세'!H:H)</f>
        <v>0</v>
      </c>
      <c r="AS428" s="4">
        <v>1</v>
      </c>
      <c r="AT428" s="4"/>
      <c r="AU428" s="4"/>
      <c r="AV428" s="4"/>
      <c r="AW428" s="63" t="str">
        <f>_xlfn.XLOOKUP(I428,표1[아이템 타입],표1[타입 이름])</f>
        <v>스킬북</v>
      </c>
      <c r="AX428" s="63" t="str">
        <f t="shared" si="74"/>
        <v>가능</v>
      </c>
      <c r="AY428" s="63" t="str">
        <f t="shared" si="75"/>
        <v>불가</v>
      </c>
      <c r="AZ428" s="63" t="str">
        <f t="shared" si="72"/>
        <v>불가</v>
      </c>
      <c r="BA428" s="63" t="str">
        <f t="shared" si="73"/>
        <v>가능</v>
      </c>
    </row>
    <row r="429" spans="2:53" x14ac:dyDescent="0.3">
      <c r="B429" s="4">
        <v>23615216</v>
      </c>
      <c r="C429" s="4" t="str">
        <f t="shared" si="81"/>
        <v>216</v>
      </c>
      <c r="D429" s="44" t="str">
        <f t="shared" si="79"/>
        <v>Item_Name_23615216</v>
      </c>
      <c r="E429" s="5" t="s">
        <v>1807</v>
      </c>
      <c r="F429" s="44" t="str">
        <f t="shared" si="80"/>
        <v>Item_Desc_23615216</v>
      </c>
      <c r="G429" s="5" t="s">
        <v>1605</v>
      </c>
      <c r="H429" s="5">
        <v>3</v>
      </c>
      <c r="I429" s="5">
        <v>36</v>
      </c>
      <c r="J429" s="5">
        <v>2</v>
      </c>
      <c r="K429" s="5">
        <v>3</v>
      </c>
      <c r="L429" s="45">
        <f>_xlfn.XLOOKUP($I429, '#칼럼명세'!$F:$F, '#칼럼명세'!$J:$J)*IF(_xlfn.XLOOKUP($I429, '#칼럼명세'!$F:$F, '#칼럼명세'!$K:$K)="X", 1, _xlfn.XLOOKUP($K429, '#무게관련'!$N:$N, '#무게관련'!$O:$O))*100</f>
        <v>1</v>
      </c>
      <c r="M429" s="46" t="s">
        <v>339</v>
      </c>
      <c r="N429" s="46" t="s">
        <v>339</v>
      </c>
      <c r="O429" s="46" t="s">
        <v>336</v>
      </c>
      <c r="P429" s="46" t="s">
        <v>339</v>
      </c>
      <c r="Q429" s="5">
        <v>0</v>
      </c>
      <c r="R429" s="5">
        <v>0</v>
      </c>
      <c r="S429" s="5">
        <v>10103001</v>
      </c>
      <c r="T429" s="5">
        <v>0</v>
      </c>
      <c r="U429" s="5">
        <v>0</v>
      </c>
      <c r="V429" s="5">
        <v>0</v>
      </c>
      <c r="W429" s="5">
        <v>1</v>
      </c>
      <c r="X429" s="66">
        <v>100</v>
      </c>
      <c r="Y429" s="66">
        <v>1000</v>
      </c>
      <c r="Z429" s="5">
        <v>1</v>
      </c>
      <c r="AA429" s="5">
        <v>10</v>
      </c>
      <c r="AB429" s="5">
        <v>0</v>
      </c>
      <c r="AC429" s="5">
        <v>0</v>
      </c>
      <c r="AD429" s="5">
        <v>0</v>
      </c>
      <c r="AE429" s="5">
        <v>21000</v>
      </c>
      <c r="AF429" s="5">
        <v>3</v>
      </c>
      <c r="AG429" s="5">
        <v>1</v>
      </c>
      <c r="AH429" s="5" t="s">
        <v>1952</v>
      </c>
      <c r="AI429" s="5" t="s">
        <v>235</v>
      </c>
      <c r="AJ429" s="5" t="s">
        <v>983</v>
      </c>
      <c r="AK429" s="45">
        <f t="shared" si="76"/>
        <v>4</v>
      </c>
      <c r="AL429" s="47">
        <f>_xlfn.XLOOKUP(I429,'#칼럼명세'!F:F,'#칼럼명세'!I:I)</f>
        <v>1101</v>
      </c>
      <c r="AM429" s="44" t="str">
        <f t="shared" si="77"/>
        <v>Item_Name_23615216</v>
      </c>
      <c r="AN429" s="5" t="s">
        <v>1806</v>
      </c>
      <c r="AO429" s="44" t="str">
        <f t="shared" si="78"/>
        <v>Item_Desc_23615216</v>
      </c>
      <c r="AP429" s="5" t="s">
        <v>1958</v>
      </c>
      <c r="AQ429" s="44">
        <f>_xlfn.XLOOKUP(I429,표1[아이템 타입],표1[삭제여부])</f>
        <v>1</v>
      </c>
      <c r="AR429" s="63">
        <f>_xlfn.XLOOKUP(I429,'#칼럼명세'!F:F,'#칼럼명세'!H:H)</f>
        <v>0</v>
      </c>
      <c r="AS429" s="4">
        <v>1</v>
      </c>
      <c r="AT429" s="4"/>
      <c r="AU429" s="4"/>
      <c r="AV429" s="4"/>
      <c r="AW429" s="63" t="str">
        <f>_xlfn.XLOOKUP(I429,표1[아이템 타입],표1[타입 이름])</f>
        <v>스킬북</v>
      </c>
      <c r="AX429" s="63" t="str">
        <f t="shared" si="74"/>
        <v>가능</v>
      </c>
      <c r="AY429" s="63" t="str">
        <f t="shared" si="75"/>
        <v>불가</v>
      </c>
      <c r="AZ429" s="63" t="str">
        <f t="shared" si="72"/>
        <v>불가</v>
      </c>
      <c r="BA429" s="63" t="str">
        <f t="shared" si="73"/>
        <v>가능</v>
      </c>
    </row>
    <row r="430" spans="2:53" x14ac:dyDescent="0.3">
      <c r="B430" s="4">
        <v>23615217</v>
      </c>
      <c r="C430" s="4" t="str">
        <f t="shared" si="81"/>
        <v>217</v>
      </c>
      <c r="D430" s="44" t="str">
        <f t="shared" si="79"/>
        <v>Item_Name_23615217</v>
      </c>
      <c r="E430" s="5" t="s">
        <v>1721</v>
      </c>
      <c r="F430" s="44" t="str">
        <f t="shared" si="80"/>
        <v>Item_Desc_23615217</v>
      </c>
      <c r="G430" s="5" t="s">
        <v>1605</v>
      </c>
      <c r="H430" s="5">
        <v>3</v>
      </c>
      <c r="I430" s="5">
        <v>36</v>
      </c>
      <c r="J430" s="5">
        <v>3</v>
      </c>
      <c r="K430" s="5">
        <v>2</v>
      </c>
      <c r="L430" s="45">
        <f>_xlfn.XLOOKUP($I430, '#칼럼명세'!$F:$F, '#칼럼명세'!$J:$J)*IF(_xlfn.XLOOKUP($I430, '#칼럼명세'!$F:$F, '#칼럼명세'!$K:$K)="X", 1, _xlfn.XLOOKUP($K430, '#무게관련'!$N:$N, '#무게관련'!$O:$O))*100</f>
        <v>1</v>
      </c>
      <c r="M430" s="46" t="s">
        <v>339</v>
      </c>
      <c r="N430" s="46" t="s">
        <v>339</v>
      </c>
      <c r="O430" s="46" t="s">
        <v>336</v>
      </c>
      <c r="P430" s="46" t="s">
        <v>339</v>
      </c>
      <c r="Q430" s="5">
        <v>0</v>
      </c>
      <c r="R430" s="5">
        <v>0</v>
      </c>
      <c r="S430" s="5">
        <v>10103001</v>
      </c>
      <c r="T430" s="5">
        <v>0</v>
      </c>
      <c r="U430" s="5">
        <v>0</v>
      </c>
      <c r="V430" s="5">
        <v>0</v>
      </c>
      <c r="W430" s="5">
        <v>1</v>
      </c>
      <c r="X430" s="66">
        <v>100</v>
      </c>
      <c r="Y430" s="66">
        <v>1000</v>
      </c>
      <c r="Z430" s="5">
        <v>1</v>
      </c>
      <c r="AA430" s="5">
        <v>10</v>
      </c>
      <c r="AB430" s="5">
        <v>0</v>
      </c>
      <c r="AC430" s="5">
        <v>0</v>
      </c>
      <c r="AD430" s="5">
        <v>0</v>
      </c>
      <c r="AE430" s="5">
        <v>21000</v>
      </c>
      <c r="AF430" s="5">
        <v>3</v>
      </c>
      <c r="AG430" s="5">
        <v>0</v>
      </c>
      <c r="AH430" s="5" t="s">
        <v>1934</v>
      </c>
      <c r="AI430" s="5" t="s">
        <v>235</v>
      </c>
      <c r="AJ430" s="5" t="s">
        <v>983</v>
      </c>
      <c r="AK430" s="45">
        <f t="shared" si="76"/>
        <v>4</v>
      </c>
      <c r="AL430" s="47">
        <f>_xlfn.XLOOKUP(I430,'#칼럼명세'!F:F,'#칼럼명세'!I:I)</f>
        <v>1101</v>
      </c>
      <c r="AM430" s="44" t="str">
        <f t="shared" si="77"/>
        <v>Item_Name_23615217</v>
      </c>
      <c r="AN430" s="5" t="s">
        <v>771</v>
      </c>
      <c r="AO430" s="44" t="str">
        <f t="shared" si="78"/>
        <v>Item_Desc_23615217</v>
      </c>
      <c r="AP430" s="5" t="s">
        <v>1650</v>
      </c>
      <c r="AQ430" s="44">
        <f>_xlfn.XLOOKUP(I430,표1[아이템 타입],표1[삭제여부])</f>
        <v>1</v>
      </c>
      <c r="AR430" s="63">
        <f>_xlfn.XLOOKUP(I430,'#칼럼명세'!F:F,'#칼럼명세'!H:H)</f>
        <v>0</v>
      </c>
      <c r="AS430" s="4">
        <v>1</v>
      </c>
      <c r="AT430" s="4"/>
      <c r="AU430" s="4"/>
      <c r="AV430" s="4"/>
      <c r="AW430" s="63" t="str">
        <f>_xlfn.XLOOKUP(I430,표1[아이템 타입],표1[타입 이름])</f>
        <v>스킬북</v>
      </c>
      <c r="AX430" s="63" t="str">
        <f t="shared" si="74"/>
        <v>가능</v>
      </c>
      <c r="AY430" s="63" t="str">
        <f t="shared" si="75"/>
        <v>불가</v>
      </c>
      <c r="AZ430" s="63" t="str">
        <f t="shared" si="72"/>
        <v>불가</v>
      </c>
      <c r="BA430" s="63" t="str">
        <f t="shared" si="73"/>
        <v>가능</v>
      </c>
    </row>
    <row r="431" spans="2:53" x14ac:dyDescent="0.3">
      <c r="B431" s="4">
        <v>23615218</v>
      </c>
      <c r="C431" s="4" t="str">
        <f t="shared" si="81"/>
        <v>218</v>
      </c>
      <c r="D431" s="44" t="str">
        <f t="shared" si="79"/>
        <v>Item_Name_23615218</v>
      </c>
      <c r="E431" s="5" t="s">
        <v>1726</v>
      </c>
      <c r="F431" s="44" t="str">
        <f t="shared" si="80"/>
        <v>Item_Desc_23615218</v>
      </c>
      <c r="G431" s="5" t="s">
        <v>1605</v>
      </c>
      <c r="H431" s="5">
        <v>3</v>
      </c>
      <c r="I431" s="5">
        <v>36</v>
      </c>
      <c r="J431" s="5">
        <v>3</v>
      </c>
      <c r="K431" s="5">
        <v>3</v>
      </c>
      <c r="L431" s="45">
        <f>_xlfn.XLOOKUP($I431, '#칼럼명세'!$F:$F, '#칼럼명세'!$J:$J)*IF(_xlfn.XLOOKUP($I431, '#칼럼명세'!$F:$F, '#칼럼명세'!$K:$K)="X", 1, _xlfn.XLOOKUP($K431, '#무게관련'!$N:$N, '#무게관련'!$O:$O))*100</f>
        <v>1</v>
      </c>
      <c r="M431" s="46" t="s">
        <v>339</v>
      </c>
      <c r="N431" s="46" t="s">
        <v>339</v>
      </c>
      <c r="O431" s="46" t="s">
        <v>336</v>
      </c>
      <c r="P431" s="46" t="s">
        <v>339</v>
      </c>
      <c r="Q431" s="5">
        <v>0</v>
      </c>
      <c r="R431" s="5">
        <v>0</v>
      </c>
      <c r="S431" s="5">
        <v>10103001</v>
      </c>
      <c r="T431" s="5">
        <v>0</v>
      </c>
      <c r="U431" s="5">
        <v>0</v>
      </c>
      <c r="V431" s="5">
        <v>0</v>
      </c>
      <c r="W431" s="5">
        <v>1</v>
      </c>
      <c r="X431" s="66">
        <v>100</v>
      </c>
      <c r="Y431" s="66">
        <v>1000</v>
      </c>
      <c r="Z431" s="5">
        <v>1</v>
      </c>
      <c r="AA431" s="5">
        <v>10</v>
      </c>
      <c r="AB431" s="5">
        <v>0</v>
      </c>
      <c r="AC431" s="5">
        <v>0</v>
      </c>
      <c r="AD431" s="5">
        <v>0</v>
      </c>
      <c r="AE431" s="5">
        <v>21000</v>
      </c>
      <c r="AF431" s="5">
        <v>3</v>
      </c>
      <c r="AG431" s="5">
        <v>0</v>
      </c>
      <c r="AH431" s="5" t="s">
        <v>1946</v>
      </c>
      <c r="AI431" s="5" t="s">
        <v>235</v>
      </c>
      <c r="AJ431" s="5" t="s">
        <v>983</v>
      </c>
      <c r="AK431" s="45">
        <f t="shared" si="76"/>
        <v>4</v>
      </c>
      <c r="AL431" s="47">
        <f>_xlfn.XLOOKUP(I431,'#칼럼명세'!F:F,'#칼럼명세'!I:I)</f>
        <v>1101</v>
      </c>
      <c r="AM431" s="44" t="str">
        <f t="shared" si="77"/>
        <v>Item_Name_23615218</v>
      </c>
      <c r="AN431" s="5" t="s">
        <v>776</v>
      </c>
      <c r="AO431" s="44" t="str">
        <f t="shared" si="78"/>
        <v>Item_Desc_23615218</v>
      </c>
      <c r="AP431" s="5" t="s">
        <v>1655</v>
      </c>
      <c r="AQ431" s="44">
        <f>_xlfn.XLOOKUP(I431,표1[아이템 타입],표1[삭제여부])</f>
        <v>1</v>
      </c>
      <c r="AR431" s="63">
        <f>_xlfn.XLOOKUP(I431,'#칼럼명세'!F:F,'#칼럼명세'!H:H)</f>
        <v>0</v>
      </c>
      <c r="AS431" s="4">
        <v>1</v>
      </c>
      <c r="AT431" s="4"/>
      <c r="AU431" s="4"/>
      <c r="AV431" s="4"/>
      <c r="AW431" s="63" t="str">
        <f>_xlfn.XLOOKUP(I431,표1[아이템 타입],표1[타입 이름])</f>
        <v>스킬북</v>
      </c>
      <c r="AX431" s="63" t="str">
        <f t="shared" si="74"/>
        <v>가능</v>
      </c>
      <c r="AY431" s="63" t="str">
        <f t="shared" si="75"/>
        <v>불가</v>
      </c>
      <c r="AZ431" s="63" t="str">
        <f t="shared" si="72"/>
        <v>불가</v>
      </c>
      <c r="BA431" s="63" t="str">
        <f t="shared" si="73"/>
        <v>가능</v>
      </c>
    </row>
    <row r="432" spans="2:53" x14ac:dyDescent="0.3">
      <c r="B432" s="4">
        <v>23615219</v>
      </c>
      <c r="C432" s="4" t="str">
        <f t="shared" si="81"/>
        <v>219</v>
      </c>
      <c r="D432" s="44" t="str">
        <f t="shared" si="79"/>
        <v>Item_Name_23615219</v>
      </c>
      <c r="E432" s="5" t="s">
        <v>1728</v>
      </c>
      <c r="F432" s="44" t="str">
        <f t="shared" si="80"/>
        <v>Item_Desc_23615219</v>
      </c>
      <c r="G432" s="5" t="s">
        <v>1605</v>
      </c>
      <c r="H432" s="5">
        <v>3</v>
      </c>
      <c r="I432" s="5">
        <v>36</v>
      </c>
      <c r="J432" s="5">
        <v>3</v>
      </c>
      <c r="K432" s="5">
        <v>4</v>
      </c>
      <c r="L432" s="45">
        <f>_xlfn.XLOOKUP($I432, '#칼럼명세'!$F:$F, '#칼럼명세'!$J:$J)*IF(_xlfn.XLOOKUP($I432, '#칼럼명세'!$F:$F, '#칼럼명세'!$K:$K)="X", 1, _xlfn.XLOOKUP($K432, '#무게관련'!$N:$N, '#무게관련'!$O:$O))*100</f>
        <v>1</v>
      </c>
      <c r="M432" s="46" t="s">
        <v>339</v>
      </c>
      <c r="N432" s="46" t="s">
        <v>339</v>
      </c>
      <c r="O432" s="46" t="s">
        <v>336</v>
      </c>
      <c r="P432" s="46" t="s">
        <v>339</v>
      </c>
      <c r="Q432" s="5">
        <v>0</v>
      </c>
      <c r="R432" s="5">
        <v>0</v>
      </c>
      <c r="S432" s="5">
        <v>10103001</v>
      </c>
      <c r="T432" s="5">
        <v>0</v>
      </c>
      <c r="U432" s="5">
        <v>0</v>
      </c>
      <c r="V432" s="5">
        <v>0</v>
      </c>
      <c r="W432" s="5">
        <v>1</v>
      </c>
      <c r="X432" s="66">
        <v>100</v>
      </c>
      <c r="Y432" s="66">
        <v>1000</v>
      </c>
      <c r="Z432" s="5">
        <v>1</v>
      </c>
      <c r="AA432" s="5">
        <v>10</v>
      </c>
      <c r="AB432" s="5">
        <v>0</v>
      </c>
      <c r="AC432" s="5">
        <v>0</v>
      </c>
      <c r="AD432" s="5">
        <v>0</v>
      </c>
      <c r="AE432" s="5">
        <v>21000</v>
      </c>
      <c r="AF432" s="5">
        <v>3</v>
      </c>
      <c r="AG432" s="5">
        <v>0</v>
      </c>
      <c r="AH432" s="5" t="s">
        <v>1936</v>
      </c>
      <c r="AI432" s="5" t="s">
        <v>235</v>
      </c>
      <c r="AJ432" s="5" t="s">
        <v>983</v>
      </c>
      <c r="AK432" s="45">
        <f t="shared" si="76"/>
        <v>4</v>
      </c>
      <c r="AL432" s="47">
        <f>_xlfn.XLOOKUP(I432,'#칼럼명세'!F:F,'#칼럼명세'!I:I)</f>
        <v>1101</v>
      </c>
      <c r="AM432" s="44" t="str">
        <f t="shared" si="77"/>
        <v>Item_Name_23615219</v>
      </c>
      <c r="AN432" s="5" t="s">
        <v>223</v>
      </c>
      <c r="AO432" s="44" t="str">
        <f t="shared" si="78"/>
        <v>Item_Desc_23615219</v>
      </c>
      <c r="AP432" s="5" t="s">
        <v>1657</v>
      </c>
      <c r="AQ432" s="44">
        <f>_xlfn.XLOOKUP(I432,표1[아이템 타입],표1[삭제여부])</f>
        <v>1</v>
      </c>
      <c r="AR432" s="63">
        <f>_xlfn.XLOOKUP(I432,'#칼럼명세'!F:F,'#칼럼명세'!H:H)</f>
        <v>0</v>
      </c>
      <c r="AS432" s="4">
        <v>1</v>
      </c>
      <c r="AT432" s="4"/>
      <c r="AU432" s="4"/>
      <c r="AV432" s="4"/>
      <c r="AW432" s="63" t="str">
        <f>_xlfn.XLOOKUP(I432,표1[아이템 타입],표1[타입 이름])</f>
        <v>스킬북</v>
      </c>
      <c r="AX432" s="63" t="str">
        <f t="shared" si="74"/>
        <v>가능</v>
      </c>
      <c r="AY432" s="63" t="str">
        <f t="shared" si="75"/>
        <v>불가</v>
      </c>
      <c r="AZ432" s="63" t="str">
        <f t="shared" si="72"/>
        <v>불가</v>
      </c>
      <c r="BA432" s="63" t="str">
        <f t="shared" si="73"/>
        <v>가능</v>
      </c>
    </row>
    <row r="433" spans="2:53" x14ac:dyDescent="0.3">
      <c r="B433" s="4">
        <v>23615220</v>
      </c>
      <c r="C433" s="4" t="str">
        <f t="shared" si="81"/>
        <v>220</v>
      </c>
      <c r="D433" s="44" t="str">
        <f t="shared" si="79"/>
        <v>Item_Name_23615220</v>
      </c>
      <c r="E433" s="5" t="s">
        <v>1091</v>
      </c>
      <c r="F433" s="44" t="str">
        <f t="shared" si="80"/>
        <v>Item_Desc_23615220</v>
      </c>
      <c r="G433" s="5" t="s">
        <v>377</v>
      </c>
      <c r="H433" s="5">
        <v>3</v>
      </c>
      <c r="I433" s="5">
        <v>36</v>
      </c>
      <c r="J433" s="5">
        <v>3</v>
      </c>
      <c r="K433" s="5">
        <v>2</v>
      </c>
      <c r="L433" s="45">
        <f>_xlfn.XLOOKUP($I433, '#칼럼명세'!$F:$F, '#칼럼명세'!$J:$J)*IF(_xlfn.XLOOKUP($I433, '#칼럼명세'!$F:$F, '#칼럼명세'!$K:$K)="X", 1, _xlfn.XLOOKUP($K433, '#무게관련'!$N:$N, '#무게관련'!$O:$O))*100</f>
        <v>1</v>
      </c>
      <c r="M433" s="46" t="s">
        <v>339</v>
      </c>
      <c r="N433" s="46" t="s">
        <v>339</v>
      </c>
      <c r="O433" s="46" t="s">
        <v>336</v>
      </c>
      <c r="P433" s="46" t="s">
        <v>339</v>
      </c>
      <c r="Q433" s="5">
        <v>0</v>
      </c>
      <c r="R433" s="5">
        <v>0</v>
      </c>
      <c r="S433" s="5">
        <v>10103001</v>
      </c>
      <c r="T433" s="5">
        <v>0</v>
      </c>
      <c r="U433" s="5">
        <v>0</v>
      </c>
      <c r="V433" s="5">
        <v>0</v>
      </c>
      <c r="W433" s="5">
        <v>1</v>
      </c>
      <c r="X433" s="66">
        <v>100</v>
      </c>
      <c r="Y433" s="66">
        <v>1000</v>
      </c>
      <c r="Z433" s="5">
        <v>1</v>
      </c>
      <c r="AA433" s="5">
        <v>10</v>
      </c>
      <c r="AB433" s="5">
        <v>0</v>
      </c>
      <c r="AC433" s="5">
        <v>0</v>
      </c>
      <c r="AD433" s="5">
        <v>0</v>
      </c>
      <c r="AE433" s="5">
        <v>21000</v>
      </c>
      <c r="AF433" s="5">
        <v>3</v>
      </c>
      <c r="AG433" s="5">
        <v>1</v>
      </c>
      <c r="AH433" s="5" t="s">
        <v>1938</v>
      </c>
      <c r="AI433" s="5" t="s">
        <v>235</v>
      </c>
      <c r="AJ433" s="5" t="s">
        <v>983</v>
      </c>
      <c r="AK433" s="45">
        <f t="shared" si="76"/>
        <v>4</v>
      </c>
      <c r="AL433" s="47">
        <f>_xlfn.XLOOKUP(I433,'#칼럼명세'!F:F,'#칼럼명세'!I:I)</f>
        <v>1101</v>
      </c>
      <c r="AM433" s="44" t="str">
        <f t="shared" si="77"/>
        <v>Item_Name_23615220</v>
      </c>
      <c r="AN433" s="5" t="s">
        <v>228</v>
      </c>
      <c r="AO433" s="44" t="str">
        <f t="shared" si="78"/>
        <v>Item_Desc_23615220</v>
      </c>
      <c r="AP433" s="5" t="s">
        <v>1793</v>
      </c>
      <c r="AQ433" s="44">
        <f>_xlfn.XLOOKUP(I433,표1[아이템 타입],표1[삭제여부])</f>
        <v>1</v>
      </c>
      <c r="AR433" s="63">
        <f>_xlfn.XLOOKUP(I433,'#칼럼명세'!F:F,'#칼럼명세'!H:H)</f>
        <v>0</v>
      </c>
      <c r="AS433" s="4">
        <v>1</v>
      </c>
      <c r="AT433" s="4"/>
      <c r="AU433" s="4"/>
      <c r="AV433" s="4"/>
      <c r="AW433" s="63" t="str">
        <f>_xlfn.XLOOKUP(I433,표1[아이템 타입],표1[타입 이름])</f>
        <v>스킬북</v>
      </c>
      <c r="AX433" s="63" t="str">
        <f t="shared" si="74"/>
        <v>가능</v>
      </c>
      <c r="AY433" s="63" t="str">
        <f t="shared" si="75"/>
        <v>불가</v>
      </c>
      <c r="AZ433" s="63" t="str">
        <f t="shared" si="72"/>
        <v>불가</v>
      </c>
      <c r="BA433" s="63" t="str">
        <f t="shared" si="73"/>
        <v>가능</v>
      </c>
    </row>
    <row r="434" spans="2:53" x14ac:dyDescent="0.3">
      <c r="B434" s="4">
        <v>23615221</v>
      </c>
      <c r="C434" s="4" t="str">
        <f t="shared" si="81"/>
        <v>221</v>
      </c>
      <c r="D434" s="44" t="str">
        <f t="shared" si="79"/>
        <v>Item_Name_23615221</v>
      </c>
      <c r="E434" s="5" t="s">
        <v>1086</v>
      </c>
      <c r="F434" s="44" t="str">
        <f t="shared" si="80"/>
        <v>Item_Desc_23615221</v>
      </c>
      <c r="G434" s="5" t="s">
        <v>526</v>
      </c>
      <c r="H434" s="5">
        <v>3</v>
      </c>
      <c r="I434" s="5">
        <v>36</v>
      </c>
      <c r="J434" s="5">
        <v>3</v>
      </c>
      <c r="K434" s="5">
        <v>2</v>
      </c>
      <c r="L434" s="45">
        <f>_xlfn.XLOOKUP($I434, '#칼럼명세'!$F:$F, '#칼럼명세'!$J:$J)*IF(_xlfn.XLOOKUP($I434, '#칼럼명세'!$F:$F, '#칼럼명세'!$K:$K)="X", 1, _xlfn.XLOOKUP($K434, '#무게관련'!$N:$N, '#무게관련'!$O:$O))*100</f>
        <v>1</v>
      </c>
      <c r="M434" s="46" t="s">
        <v>339</v>
      </c>
      <c r="N434" s="46" t="s">
        <v>339</v>
      </c>
      <c r="O434" s="46" t="s">
        <v>336</v>
      </c>
      <c r="P434" s="46" t="s">
        <v>339</v>
      </c>
      <c r="Q434" s="5">
        <v>0</v>
      </c>
      <c r="R434" s="5">
        <v>0</v>
      </c>
      <c r="S434" s="5">
        <v>10103001</v>
      </c>
      <c r="T434" s="5">
        <v>0</v>
      </c>
      <c r="U434" s="5">
        <v>0</v>
      </c>
      <c r="V434" s="5">
        <v>0</v>
      </c>
      <c r="W434" s="5">
        <v>1</v>
      </c>
      <c r="X434" s="66">
        <v>100</v>
      </c>
      <c r="Y434" s="66">
        <v>1000</v>
      </c>
      <c r="Z434" s="5">
        <v>1</v>
      </c>
      <c r="AA434" s="5">
        <v>10</v>
      </c>
      <c r="AB434" s="5">
        <v>0</v>
      </c>
      <c r="AC434" s="5">
        <v>0</v>
      </c>
      <c r="AD434" s="5">
        <v>0</v>
      </c>
      <c r="AE434" s="5">
        <v>21000</v>
      </c>
      <c r="AF434" s="5">
        <v>3</v>
      </c>
      <c r="AG434" s="5">
        <v>1</v>
      </c>
      <c r="AH434" s="5" t="s">
        <v>1939</v>
      </c>
      <c r="AI434" s="5" t="s">
        <v>235</v>
      </c>
      <c r="AJ434" s="5" t="s">
        <v>983</v>
      </c>
      <c r="AK434" s="45">
        <f t="shared" si="76"/>
        <v>4</v>
      </c>
      <c r="AL434" s="47">
        <f>_xlfn.XLOOKUP(I434,'#칼럼명세'!F:F,'#칼럼명세'!I:I)</f>
        <v>1101</v>
      </c>
      <c r="AM434" s="44" t="str">
        <f t="shared" si="77"/>
        <v>Item_Name_23615221</v>
      </c>
      <c r="AN434" s="5" t="s">
        <v>224</v>
      </c>
      <c r="AO434" s="44" t="str">
        <f t="shared" si="78"/>
        <v>Item_Desc_23615221</v>
      </c>
      <c r="AP434" s="5" t="s">
        <v>1788</v>
      </c>
      <c r="AQ434" s="44">
        <f>_xlfn.XLOOKUP(I434,표1[아이템 타입],표1[삭제여부])</f>
        <v>1</v>
      </c>
      <c r="AR434" s="63">
        <f>_xlfn.XLOOKUP(I434,'#칼럼명세'!F:F,'#칼럼명세'!H:H)</f>
        <v>0</v>
      </c>
      <c r="AS434" s="4">
        <v>1</v>
      </c>
      <c r="AT434" s="4"/>
      <c r="AU434" s="4"/>
      <c r="AV434" s="4"/>
      <c r="AW434" s="63" t="str">
        <f>_xlfn.XLOOKUP(I434,표1[아이템 타입],표1[타입 이름])</f>
        <v>스킬북</v>
      </c>
      <c r="AX434" s="63" t="str">
        <f t="shared" si="74"/>
        <v>가능</v>
      </c>
      <c r="AY434" s="63" t="str">
        <f t="shared" si="75"/>
        <v>불가</v>
      </c>
      <c r="AZ434" s="63" t="str">
        <f t="shared" ref="AZ434:AZ497" si="82">IF(AR434=0,"불가","가능")</f>
        <v>불가</v>
      </c>
      <c r="BA434" s="63" t="str">
        <f t="shared" ref="BA434:BA497" si="83">IF(AS434=0,"불가","가능")</f>
        <v>가능</v>
      </c>
    </row>
    <row r="435" spans="2:53" x14ac:dyDescent="0.3">
      <c r="B435" s="4">
        <v>23615222</v>
      </c>
      <c r="C435" s="4" t="str">
        <f t="shared" si="81"/>
        <v>222</v>
      </c>
      <c r="D435" s="44" t="str">
        <f t="shared" si="79"/>
        <v>Item_Name_23615222</v>
      </c>
      <c r="E435" s="5" t="s">
        <v>1087</v>
      </c>
      <c r="F435" s="44" t="str">
        <f t="shared" si="80"/>
        <v>Item_Desc_23615222</v>
      </c>
      <c r="G435" s="5" t="s">
        <v>365</v>
      </c>
      <c r="H435" s="5">
        <v>3</v>
      </c>
      <c r="I435" s="5">
        <v>36</v>
      </c>
      <c r="J435" s="5">
        <v>3</v>
      </c>
      <c r="K435" s="5">
        <v>3</v>
      </c>
      <c r="L435" s="45">
        <f>_xlfn.XLOOKUP($I435, '#칼럼명세'!$F:$F, '#칼럼명세'!$J:$J)*IF(_xlfn.XLOOKUP($I435, '#칼럼명세'!$F:$F, '#칼럼명세'!$K:$K)="X", 1, _xlfn.XLOOKUP($K435, '#무게관련'!$N:$N, '#무게관련'!$O:$O))*100</f>
        <v>1</v>
      </c>
      <c r="M435" s="46" t="s">
        <v>339</v>
      </c>
      <c r="N435" s="46" t="s">
        <v>339</v>
      </c>
      <c r="O435" s="46" t="s">
        <v>336</v>
      </c>
      <c r="P435" s="46" t="s">
        <v>339</v>
      </c>
      <c r="Q435" s="5">
        <v>0</v>
      </c>
      <c r="R435" s="5">
        <v>0</v>
      </c>
      <c r="S435" s="5">
        <v>10103001</v>
      </c>
      <c r="T435" s="5">
        <v>0</v>
      </c>
      <c r="U435" s="5">
        <v>0</v>
      </c>
      <c r="V435" s="5">
        <v>0</v>
      </c>
      <c r="W435" s="5">
        <v>1</v>
      </c>
      <c r="X435" s="66">
        <v>100</v>
      </c>
      <c r="Y435" s="66">
        <v>1000</v>
      </c>
      <c r="Z435" s="5">
        <v>1</v>
      </c>
      <c r="AA435" s="5">
        <v>10</v>
      </c>
      <c r="AB435" s="5">
        <v>0</v>
      </c>
      <c r="AC435" s="5">
        <v>0</v>
      </c>
      <c r="AD435" s="5">
        <v>0</v>
      </c>
      <c r="AE435" s="5">
        <v>21000</v>
      </c>
      <c r="AF435" s="5">
        <v>3</v>
      </c>
      <c r="AG435" s="5">
        <v>1</v>
      </c>
      <c r="AH435" s="5" t="s">
        <v>1940</v>
      </c>
      <c r="AI435" s="5" t="s">
        <v>235</v>
      </c>
      <c r="AJ435" s="5" t="s">
        <v>983</v>
      </c>
      <c r="AK435" s="45">
        <f t="shared" si="76"/>
        <v>4</v>
      </c>
      <c r="AL435" s="47">
        <f>_xlfn.XLOOKUP(I435,'#칼럼명세'!F:F,'#칼럼명세'!I:I)</f>
        <v>1101</v>
      </c>
      <c r="AM435" s="44" t="str">
        <f t="shared" si="77"/>
        <v>Item_Name_23615222</v>
      </c>
      <c r="AN435" s="5" t="s">
        <v>225</v>
      </c>
      <c r="AO435" s="44" t="str">
        <f t="shared" si="78"/>
        <v>Item_Desc_23615222</v>
      </c>
      <c r="AP435" s="5" t="s">
        <v>1789</v>
      </c>
      <c r="AQ435" s="44">
        <f>_xlfn.XLOOKUP(I435,표1[아이템 타입],표1[삭제여부])</f>
        <v>1</v>
      </c>
      <c r="AR435" s="63">
        <f>_xlfn.XLOOKUP(I435,'#칼럼명세'!F:F,'#칼럼명세'!H:H)</f>
        <v>0</v>
      </c>
      <c r="AS435" s="4">
        <v>1</v>
      </c>
      <c r="AT435" s="4"/>
      <c r="AU435" s="4"/>
      <c r="AV435" s="4"/>
      <c r="AW435" s="63" t="str">
        <f>_xlfn.XLOOKUP(I435,표1[아이템 타입],표1[타입 이름])</f>
        <v>스킬북</v>
      </c>
      <c r="AX435" s="63" t="str">
        <f t="shared" si="74"/>
        <v>가능</v>
      </c>
      <c r="AY435" s="63" t="str">
        <f t="shared" si="75"/>
        <v>불가</v>
      </c>
      <c r="AZ435" s="63" t="str">
        <f t="shared" si="82"/>
        <v>불가</v>
      </c>
      <c r="BA435" s="63" t="str">
        <f t="shared" si="83"/>
        <v>가능</v>
      </c>
    </row>
    <row r="436" spans="2:53" x14ac:dyDescent="0.3">
      <c r="B436" s="4">
        <v>23615223</v>
      </c>
      <c r="C436" s="4" t="str">
        <f t="shared" si="81"/>
        <v>223</v>
      </c>
      <c r="D436" s="44" t="str">
        <f t="shared" si="79"/>
        <v>Item_Name_23615223</v>
      </c>
      <c r="E436" s="5" t="s">
        <v>1088</v>
      </c>
      <c r="F436" s="44" t="str">
        <f t="shared" si="80"/>
        <v>Item_Desc_23615223</v>
      </c>
      <c r="G436" s="5" t="s">
        <v>378</v>
      </c>
      <c r="H436" s="5">
        <v>3</v>
      </c>
      <c r="I436" s="5">
        <v>36</v>
      </c>
      <c r="J436" s="5">
        <v>3</v>
      </c>
      <c r="K436" s="5">
        <v>3</v>
      </c>
      <c r="L436" s="45">
        <f>_xlfn.XLOOKUP($I436, '#칼럼명세'!$F:$F, '#칼럼명세'!$J:$J)*IF(_xlfn.XLOOKUP($I436, '#칼럼명세'!$F:$F, '#칼럼명세'!$K:$K)="X", 1, _xlfn.XLOOKUP($K436, '#무게관련'!$N:$N, '#무게관련'!$O:$O))*100</f>
        <v>1</v>
      </c>
      <c r="M436" s="46" t="s">
        <v>339</v>
      </c>
      <c r="N436" s="46" t="s">
        <v>339</v>
      </c>
      <c r="O436" s="46" t="s">
        <v>336</v>
      </c>
      <c r="P436" s="46" t="s">
        <v>339</v>
      </c>
      <c r="Q436" s="5">
        <v>0</v>
      </c>
      <c r="R436" s="5">
        <v>0</v>
      </c>
      <c r="S436" s="5">
        <v>10103001</v>
      </c>
      <c r="T436" s="5">
        <v>0</v>
      </c>
      <c r="U436" s="5">
        <v>0</v>
      </c>
      <c r="V436" s="5">
        <v>0</v>
      </c>
      <c r="W436" s="5">
        <v>1</v>
      </c>
      <c r="X436" s="66">
        <v>100</v>
      </c>
      <c r="Y436" s="66">
        <v>1000</v>
      </c>
      <c r="Z436" s="5">
        <v>1</v>
      </c>
      <c r="AA436" s="5">
        <v>10</v>
      </c>
      <c r="AB436" s="5">
        <v>0</v>
      </c>
      <c r="AC436" s="5">
        <v>0</v>
      </c>
      <c r="AD436" s="5">
        <v>0</v>
      </c>
      <c r="AE436" s="5">
        <v>21000</v>
      </c>
      <c r="AF436" s="5">
        <v>3</v>
      </c>
      <c r="AG436" s="5">
        <v>1</v>
      </c>
      <c r="AH436" s="5" t="s">
        <v>1941</v>
      </c>
      <c r="AI436" s="5" t="s">
        <v>235</v>
      </c>
      <c r="AJ436" s="5" t="s">
        <v>983</v>
      </c>
      <c r="AK436" s="45">
        <f t="shared" si="76"/>
        <v>4</v>
      </c>
      <c r="AL436" s="47">
        <f>_xlfn.XLOOKUP(I436,'#칼럼명세'!F:F,'#칼럼명세'!I:I)</f>
        <v>1101</v>
      </c>
      <c r="AM436" s="44" t="str">
        <f t="shared" si="77"/>
        <v>Item_Name_23615223</v>
      </c>
      <c r="AN436" s="5" t="s">
        <v>226</v>
      </c>
      <c r="AO436" s="44" t="str">
        <f t="shared" si="78"/>
        <v>Item_Desc_23615223</v>
      </c>
      <c r="AP436" s="5" t="s">
        <v>1790</v>
      </c>
      <c r="AQ436" s="44">
        <f>_xlfn.XLOOKUP(I436,표1[아이템 타입],표1[삭제여부])</f>
        <v>1</v>
      </c>
      <c r="AR436" s="63">
        <f>_xlfn.XLOOKUP(I436,'#칼럼명세'!F:F,'#칼럼명세'!H:H)</f>
        <v>0</v>
      </c>
      <c r="AS436" s="4">
        <v>1</v>
      </c>
      <c r="AT436" s="4"/>
      <c r="AU436" s="4"/>
      <c r="AV436" s="4"/>
      <c r="AW436" s="63" t="str">
        <f>_xlfn.XLOOKUP(I436,표1[아이템 타입],표1[타입 이름])</f>
        <v>스킬북</v>
      </c>
      <c r="AX436" s="63" t="str">
        <f t="shared" si="74"/>
        <v>가능</v>
      </c>
      <c r="AY436" s="63" t="str">
        <f t="shared" si="75"/>
        <v>불가</v>
      </c>
      <c r="AZ436" s="63" t="str">
        <f t="shared" si="82"/>
        <v>불가</v>
      </c>
      <c r="BA436" s="63" t="str">
        <f t="shared" si="83"/>
        <v>가능</v>
      </c>
    </row>
    <row r="437" spans="2:53" x14ac:dyDescent="0.3">
      <c r="B437" s="4">
        <v>23615224</v>
      </c>
      <c r="C437" s="4" t="str">
        <f t="shared" si="81"/>
        <v>224</v>
      </c>
      <c r="D437" s="44" t="str">
        <f t="shared" si="79"/>
        <v>Item_Name_23615224</v>
      </c>
      <c r="E437" s="5" t="s">
        <v>1089</v>
      </c>
      <c r="F437" s="44" t="str">
        <f t="shared" si="80"/>
        <v>Item_Desc_23615224</v>
      </c>
      <c r="G437" s="5" t="s">
        <v>366</v>
      </c>
      <c r="H437" s="5">
        <v>3</v>
      </c>
      <c r="I437" s="5">
        <v>36</v>
      </c>
      <c r="J437" s="5">
        <v>3</v>
      </c>
      <c r="K437" s="5">
        <v>4</v>
      </c>
      <c r="L437" s="45">
        <f>_xlfn.XLOOKUP($I437, '#칼럼명세'!$F:$F, '#칼럼명세'!$J:$J)*IF(_xlfn.XLOOKUP($I437, '#칼럼명세'!$F:$F, '#칼럼명세'!$K:$K)="X", 1, _xlfn.XLOOKUP($K437, '#무게관련'!$N:$N, '#무게관련'!$O:$O))*100</f>
        <v>1</v>
      </c>
      <c r="M437" s="46" t="s">
        <v>339</v>
      </c>
      <c r="N437" s="46" t="s">
        <v>339</v>
      </c>
      <c r="O437" s="46" t="s">
        <v>336</v>
      </c>
      <c r="P437" s="46" t="s">
        <v>339</v>
      </c>
      <c r="Q437" s="5">
        <v>0</v>
      </c>
      <c r="R437" s="5">
        <v>0</v>
      </c>
      <c r="S437" s="5">
        <v>10103001</v>
      </c>
      <c r="T437" s="5">
        <v>0</v>
      </c>
      <c r="U437" s="5">
        <v>0</v>
      </c>
      <c r="V437" s="5">
        <v>0</v>
      </c>
      <c r="W437" s="5">
        <v>1</v>
      </c>
      <c r="X437" s="66">
        <v>100</v>
      </c>
      <c r="Y437" s="66">
        <v>1000</v>
      </c>
      <c r="Z437" s="5">
        <v>1</v>
      </c>
      <c r="AA437" s="5">
        <v>10</v>
      </c>
      <c r="AB437" s="5">
        <v>0</v>
      </c>
      <c r="AC437" s="5">
        <v>0</v>
      </c>
      <c r="AD437" s="5">
        <v>0</v>
      </c>
      <c r="AE437" s="5">
        <v>21000</v>
      </c>
      <c r="AF437" s="5">
        <v>3</v>
      </c>
      <c r="AG437" s="5">
        <v>1</v>
      </c>
      <c r="AH437" s="5" t="s">
        <v>1942</v>
      </c>
      <c r="AI437" s="5" t="s">
        <v>235</v>
      </c>
      <c r="AJ437" s="5" t="s">
        <v>983</v>
      </c>
      <c r="AK437" s="45">
        <f t="shared" si="76"/>
        <v>4</v>
      </c>
      <c r="AL437" s="47">
        <f>_xlfn.XLOOKUP(I437,'#칼럼명세'!F:F,'#칼럼명세'!I:I)</f>
        <v>1101</v>
      </c>
      <c r="AM437" s="44" t="str">
        <f t="shared" si="77"/>
        <v>Item_Name_23615224</v>
      </c>
      <c r="AN437" s="5" t="s">
        <v>227</v>
      </c>
      <c r="AO437" s="44" t="str">
        <f t="shared" si="78"/>
        <v>Item_Desc_23615224</v>
      </c>
      <c r="AP437" s="5" t="s">
        <v>1791</v>
      </c>
      <c r="AQ437" s="44">
        <f>_xlfn.XLOOKUP(I437,표1[아이템 타입],표1[삭제여부])</f>
        <v>1</v>
      </c>
      <c r="AR437" s="63">
        <f>_xlfn.XLOOKUP(I437,'#칼럼명세'!F:F,'#칼럼명세'!H:H)</f>
        <v>0</v>
      </c>
      <c r="AS437" s="4">
        <v>1</v>
      </c>
      <c r="AT437" s="4"/>
      <c r="AU437" s="4"/>
      <c r="AV437" s="4"/>
      <c r="AW437" s="63" t="str">
        <f>_xlfn.XLOOKUP(I437,표1[아이템 타입],표1[타입 이름])</f>
        <v>스킬북</v>
      </c>
      <c r="AX437" s="63" t="str">
        <f t="shared" si="74"/>
        <v>가능</v>
      </c>
      <c r="AY437" s="63" t="str">
        <f t="shared" si="75"/>
        <v>불가</v>
      </c>
      <c r="AZ437" s="63" t="str">
        <f t="shared" si="82"/>
        <v>불가</v>
      </c>
      <c r="BA437" s="63" t="str">
        <f t="shared" si="83"/>
        <v>가능</v>
      </c>
    </row>
    <row r="438" spans="2:53" x14ac:dyDescent="0.3">
      <c r="B438" s="4">
        <v>23615225</v>
      </c>
      <c r="C438" s="4" t="str">
        <f t="shared" si="81"/>
        <v>225</v>
      </c>
      <c r="D438" s="44" t="str">
        <f t="shared" si="79"/>
        <v>Item_Name_23615225</v>
      </c>
      <c r="E438" s="5" t="s">
        <v>1090</v>
      </c>
      <c r="F438" s="44" t="str">
        <f t="shared" si="80"/>
        <v>Item_Desc_23615225</v>
      </c>
      <c r="G438" s="5" t="s">
        <v>379</v>
      </c>
      <c r="H438" s="5">
        <v>3</v>
      </c>
      <c r="I438" s="5">
        <v>36</v>
      </c>
      <c r="J438" s="5">
        <v>3</v>
      </c>
      <c r="K438" s="5">
        <v>4</v>
      </c>
      <c r="L438" s="45">
        <f>_xlfn.XLOOKUP($I438, '#칼럼명세'!$F:$F, '#칼럼명세'!$J:$J)*IF(_xlfn.XLOOKUP($I438, '#칼럼명세'!$F:$F, '#칼럼명세'!$K:$K)="X", 1, _xlfn.XLOOKUP($K438, '#무게관련'!$N:$N, '#무게관련'!$O:$O))*100</f>
        <v>1</v>
      </c>
      <c r="M438" s="46" t="s">
        <v>339</v>
      </c>
      <c r="N438" s="46" t="s">
        <v>339</v>
      </c>
      <c r="O438" s="46" t="s">
        <v>336</v>
      </c>
      <c r="P438" s="46" t="s">
        <v>339</v>
      </c>
      <c r="Q438" s="5">
        <v>0</v>
      </c>
      <c r="R438" s="5">
        <v>0</v>
      </c>
      <c r="S438" s="5">
        <v>10103001</v>
      </c>
      <c r="T438" s="5">
        <v>0</v>
      </c>
      <c r="U438" s="5">
        <v>0</v>
      </c>
      <c r="V438" s="5">
        <v>0</v>
      </c>
      <c r="W438" s="5">
        <v>1</v>
      </c>
      <c r="X438" s="66">
        <v>100</v>
      </c>
      <c r="Y438" s="66">
        <v>1000</v>
      </c>
      <c r="Z438" s="5">
        <v>1</v>
      </c>
      <c r="AA438" s="5">
        <v>10</v>
      </c>
      <c r="AB438" s="5">
        <v>0</v>
      </c>
      <c r="AC438" s="5">
        <v>0</v>
      </c>
      <c r="AD438" s="5">
        <v>0</v>
      </c>
      <c r="AE438" s="5">
        <v>21000</v>
      </c>
      <c r="AF438" s="5">
        <v>3</v>
      </c>
      <c r="AG438" s="5">
        <v>1</v>
      </c>
      <c r="AH438" s="5" t="s">
        <v>1943</v>
      </c>
      <c r="AI438" s="5" t="s">
        <v>235</v>
      </c>
      <c r="AJ438" s="5" t="s">
        <v>983</v>
      </c>
      <c r="AK438" s="45">
        <f t="shared" si="76"/>
        <v>4</v>
      </c>
      <c r="AL438" s="47">
        <f>_xlfn.XLOOKUP(I438,'#칼럼명세'!F:F,'#칼럼명세'!I:I)</f>
        <v>1101</v>
      </c>
      <c r="AM438" s="44" t="str">
        <f t="shared" si="77"/>
        <v>Item_Name_23615225</v>
      </c>
      <c r="AN438" s="5" t="s">
        <v>1813</v>
      </c>
      <c r="AO438" s="44" t="str">
        <f t="shared" si="78"/>
        <v>Item_Desc_23615225</v>
      </c>
      <c r="AP438" s="5" t="s">
        <v>1792</v>
      </c>
      <c r="AQ438" s="44">
        <f>_xlfn.XLOOKUP(I438,표1[아이템 타입],표1[삭제여부])</f>
        <v>1</v>
      </c>
      <c r="AR438" s="63">
        <f>_xlfn.XLOOKUP(I438,'#칼럼명세'!F:F,'#칼럼명세'!H:H)</f>
        <v>0</v>
      </c>
      <c r="AS438" s="4">
        <v>1</v>
      </c>
      <c r="AT438" s="4"/>
      <c r="AU438" s="4"/>
      <c r="AV438" s="4"/>
      <c r="AW438" s="63" t="str">
        <f>_xlfn.XLOOKUP(I438,표1[아이템 타입],표1[타입 이름])</f>
        <v>스킬북</v>
      </c>
      <c r="AX438" s="63" t="str">
        <f t="shared" si="74"/>
        <v>가능</v>
      </c>
      <c r="AY438" s="63" t="str">
        <f t="shared" si="75"/>
        <v>불가</v>
      </c>
      <c r="AZ438" s="63" t="str">
        <f t="shared" si="82"/>
        <v>불가</v>
      </c>
      <c r="BA438" s="63" t="str">
        <f t="shared" si="83"/>
        <v>가능</v>
      </c>
    </row>
    <row r="439" spans="2:53" x14ac:dyDescent="0.3">
      <c r="B439" s="4">
        <v>23615301</v>
      </c>
      <c r="C439" s="4" t="str">
        <f t="shared" si="81"/>
        <v>301</v>
      </c>
      <c r="D439" s="44" t="str">
        <f t="shared" si="79"/>
        <v>Item_Name_23615301</v>
      </c>
      <c r="E439" s="5" t="s">
        <v>1730</v>
      </c>
      <c r="F439" s="44" t="str">
        <f t="shared" si="80"/>
        <v>Item_Desc_23615301</v>
      </c>
      <c r="G439" s="5" t="s">
        <v>1605</v>
      </c>
      <c r="H439" s="5">
        <v>3</v>
      </c>
      <c r="I439" s="5">
        <v>36</v>
      </c>
      <c r="J439" s="5">
        <v>3</v>
      </c>
      <c r="K439" s="5">
        <v>1</v>
      </c>
      <c r="L439" s="45">
        <f>_xlfn.XLOOKUP($I439, '#칼럼명세'!$F:$F, '#칼럼명세'!$J:$J)*IF(_xlfn.XLOOKUP($I439, '#칼럼명세'!$F:$F, '#칼럼명세'!$K:$K)="X", 1, _xlfn.XLOOKUP($K439, '#무게관련'!$N:$N, '#무게관련'!$O:$O))*100</f>
        <v>1</v>
      </c>
      <c r="M439" s="46" t="s">
        <v>339</v>
      </c>
      <c r="N439" s="46" t="s">
        <v>339</v>
      </c>
      <c r="O439" s="46" t="s">
        <v>339</v>
      </c>
      <c r="P439" s="46" t="s">
        <v>336</v>
      </c>
      <c r="Q439" s="5">
        <v>0</v>
      </c>
      <c r="R439" s="5">
        <v>0</v>
      </c>
      <c r="S439" s="5">
        <v>10104001</v>
      </c>
      <c r="T439" s="5">
        <v>0</v>
      </c>
      <c r="U439" s="5">
        <v>0</v>
      </c>
      <c r="V439" s="5">
        <v>0</v>
      </c>
      <c r="W439" s="5">
        <v>1</v>
      </c>
      <c r="X439" s="66">
        <v>100</v>
      </c>
      <c r="Y439" s="66">
        <v>1000</v>
      </c>
      <c r="Z439" s="5">
        <v>1</v>
      </c>
      <c r="AA439" s="5">
        <v>10</v>
      </c>
      <c r="AB439" s="5">
        <v>0</v>
      </c>
      <c r="AC439" s="5">
        <v>0</v>
      </c>
      <c r="AD439" s="5">
        <v>0</v>
      </c>
      <c r="AE439" s="5">
        <v>21000</v>
      </c>
      <c r="AF439" s="5">
        <v>4</v>
      </c>
      <c r="AG439" s="5">
        <v>1</v>
      </c>
      <c r="AH439" s="5" t="s">
        <v>1919</v>
      </c>
      <c r="AI439" s="5" t="s">
        <v>235</v>
      </c>
      <c r="AJ439" s="5" t="s">
        <v>983</v>
      </c>
      <c r="AK439" s="45">
        <f t="shared" si="76"/>
        <v>8</v>
      </c>
      <c r="AL439" s="47">
        <f>_xlfn.XLOOKUP(I439,'#칼럼명세'!F:F,'#칼럼명세'!I:I)</f>
        <v>1101</v>
      </c>
      <c r="AM439" s="44" t="str">
        <f t="shared" si="77"/>
        <v>Item_Name_23615301</v>
      </c>
      <c r="AN439" s="5" t="s">
        <v>1593</v>
      </c>
      <c r="AO439" s="44" t="str">
        <f t="shared" si="78"/>
        <v>Item_Desc_23615301</v>
      </c>
      <c r="AP439" s="5" t="s">
        <v>1659</v>
      </c>
      <c r="AQ439" s="44">
        <f>_xlfn.XLOOKUP(I439,표1[아이템 타입],표1[삭제여부])</f>
        <v>1</v>
      </c>
      <c r="AR439" s="63">
        <f>_xlfn.XLOOKUP(I439,'#칼럼명세'!F:F,'#칼럼명세'!H:H)</f>
        <v>0</v>
      </c>
      <c r="AS439" s="4">
        <v>1</v>
      </c>
      <c r="AT439" s="4"/>
      <c r="AU439" s="4"/>
      <c r="AV439" s="4"/>
      <c r="AW439" s="63" t="str">
        <f>_xlfn.XLOOKUP(I439,표1[아이템 타입],표1[타입 이름])</f>
        <v>스킬북</v>
      </c>
      <c r="AX439" s="63" t="str">
        <f t="shared" si="74"/>
        <v>가능</v>
      </c>
      <c r="AY439" s="63" t="str">
        <f t="shared" si="75"/>
        <v>불가</v>
      </c>
      <c r="AZ439" s="63" t="str">
        <f t="shared" si="82"/>
        <v>불가</v>
      </c>
      <c r="BA439" s="63" t="str">
        <f t="shared" si="83"/>
        <v>가능</v>
      </c>
    </row>
    <row r="440" spans="2:53" x14ac:dyDescent="0.3">
      <c r="B440" s="4">
        <v>23615302</v>
      </c>
      <c r="C440" s="4" t="str">
        <f t="shared" si="81"/>
        <v>302</v>
      </c>
      <c r="D440" s="44" t="str">
        <f t="shared" si="79"/>
        <v>Item_Name_23615302</v>
      </c>
      <c r="E440" s="5" t="s">
        <v>1732</v>
      </c>
      <c r="F440" s="44" t="str">
        <f t="shared" si="80"/>
        <v>Item_Desc_23615302</v>
      </c>
      <c r="G440" s="5" t="s">
        <v>1605</v>
      </c>
      <c r="H440" s="5">
        <v>3</v>
      </c>
      <c r="I440" s="5">
        <v>36</v>
      </c>
      <c r="J440" s="5">
        <v>3</v>
      </c>
      <c r="K440" s="5">
        <v>1</v>
      </c>
      <c r="L440" s="45">
        <f>_xlfn.XLOOKUP($I440, '#칼럼명세'!$F:$F, '#칼럼명세'!$J:$J)*IF(_xlfn.XLOOKUP($I440, '#칼럼명세'!$F:$F, '#칼럼명세'!$K:$K)="X", 1, _xlfn.XLOOKUP($K440, '#무게관련'!$N:$N, '#무게관련'!$O:$O))*100</f>
        <v>1</v>
      </c>
      <c r="M440" s="46" t="s">
        <v>339</v>
      </c>
      <c r="N440" s="46" t="s">
        <v>339</v>
      </c>
      <c r="O440" s="46" t="s">
        <v>339</v>
      </c>
      <c r="P440" s="46" t="s">
        <v>336</v>
      </c>
      <c r="Q440" s="5">
        <v>0</v>
      </c>
      <c r="R440" s="5">
        <v>0</v>
      </c>
      <c r="S440" s="5">
        <v>10104001</v>
      </c>
      <c r="T440" s="5">
        <v>0</v>
      </c>
      <c r="U440" s="5">
        <v>0</v>
      </c>
      <c r="V440" s="5">
        <v>0</v>
      </c>
      <c r="W440" s="5">
        <v>1</v>
      </c>
      <c r="X440" s="66">
        <v>100</v>
      </c>
      <c r="Y440" s="66">
        <v>1000</v>
      </c>
      <c r="Z440" s="5">
        <v>1</v>
      </c>
      <c r="AA440" s="5">
        <v>10</v>
      </c>
      <c r="AB440" s="5">
        <v>0</v>
      </c>
      <c r="AC440" s="5">
        <v>0</v>
      </c>
      <c r="AD440" s="5">
        <v>0</v>
      </c>
      <c r="AE440" s="5">
        <v>21000</v>
      </c>
      <c r="AF440" s="5">
        <v>4</v>
      </c>
      <c r="AG440" s="5">
        <v>0</v>
      </c>
      <c r="AH440" s="5" t="s">
        <v>1950</v>
      </c>
      <c r="AI440" s="5" t="s">
        <v>235</v>
      </c>
      <c r="AJ440" s="5" t="s">
        <v>983</v>
      </c>
      <c r="AK440" s="45">
        <f t="shared" si="76"/>
        <v>8</v>
      </c>
      <c r="AL440" s="47">
        <f>_xlfn.XLOOKUP(I440,'#칼럼명세'!F:F,'#칼럼명세'!I:I)</f>
        <v>1101</v>
      </c>
      <c r="AM440" s="44" t="str">
        <f t="shared" si="77"/>
        <v>Item_Name_23615302</v>
      </c>
      <c r="AN440" s="5" t="s">
        <v>1749</v>
      </c>
      <c r="AO440" s="44" t="str">
        <f t="shared" si="78"/>
        <v>Item_Desc_23615302</v>
      </c>
      <c r="AP440" s="5" t="s">
        <v>1661</v>
      </c>
      <c r="AQ440" s="44">
        <f>_xlfn.XLOOKUP(I440,표1[아이템 타입],표1[삭제여부])</f>
        <v>1</v>
      </c>
      <c r="AR440" s="63">
        <f>_xlfn.XLOOKUP(I440,'#칼럼명세'!F:F,'#칼럼명세'!H:H)</f>
        <v>0</v>
      </c>
      <c r="AS440" s="4">
        <v>1</v>
      </c>
      <c r="AT440" s="4"/>
      <c r="AU440" s="4"/>
      <c r="AV440" s="4"/>
      <c r="AW440" s="63" t="str">
        <f>_xlfn.XLOOKUP(I440,표1[아이템 타입],표1[타입 이름])</f>
        <v>스킬북</v>
      </c>
      <c r="AX440" s="63" t="str">
        <f t="shared" si="74"/>
        <v>가능</v>
      </c>
      <c r="AY440" s="63" t="str">
        <f t="shared" si="75"/>
        <v>불가</v>
      </c>
      <c r="AZ440" s="63" t="str">
        <f t="shared" si="82"/>
        <v>불가</v>
      </c>
      <c r="BA440" s="63" t="str">
        <f t="shared" si="83"/>
        <v>가능</v>
      </c>
    </row>
    <row r="441" spans="2:53" x14ac:dyDescent="0.3">
      <c r="B441" s="4">
        <v>23615303</v>
      </c>
      <c r="C441" s="4" t="str">
        <f t="shared" si="81"/>
        <v>303</v>
      </c>
      <c r="D441" s="44" t="str">
        <f t="shared" si="79"/>
        <v>Item_Name_23615303</v>
      </c>
      <c r="E441" s="5" t="s">
        <v>1734</v>
      </c>
      <c r="F441" s="44" t="str">
        <f t="shared" si="80"/>
        <v>Item_Desc_23615303</v>
      </c>
      <c r="G441" s="5" t="s">
        <v>1605</v>
      </c>
      <c r="H441" s="5">
        <v>3</v>
      </c>
      <c r="I441" s="5">
        <v>36</v>
      </c>
      <c r="J441" s="5">
        <v>3</v>
      </c>
      <c r="K441" s="5">
        <v>1</v>
      </c>
      <c r="L441" s="45">
        <f>_xlfn.XLOOKUP($I441, '#칼럼명세'!$F:$F, '#칼럼명세'!$J:$J)*IF(_xlfn.XLOOKUP($I441, '#칼럼명세'!$F:$F, '#칼럼명세'!$K:$K)="X", 1, _xlfn.XLOOKUP($K441, '#무게관련'!$N:$N, '#무게관련'!$O:$O))*100</f>
        <v>1</v>
      </c>
      <c r="M441" s="46" t="s">
        <v>339</v>
      </c>
      <c r="N441" s="46" t="s">
        <v>339</v>
      </c>
      <c r="O441" s="46" t="s">
        <v>339</v>
      </c>
      <c r="P441" s="46" t="s">
        <v>336</v>
      </c>
      <c r="Q441" s="5">
        <v>0</v>
      </c>
      <c r="R441" s="5">
        <v>0</v>
      </c>
      <c r="S441" s="5">
        <v>10104001</v>
      </c>
      <c r="T441" s="5">
        <v>0</v>
      </c>
      <c r="U441" s="5">
        <v>0</v>
      </c>
      <c r="V441" s="5">
        <v>0</v>
      </c>
      <c r="W441" s="5">
        <v>1</v>
      </c>
      <c r="X441" s="66">
        <v>100</v>
      </c>
      <c r="Y441" s="66">
        <v>1000</v>
      </c>
      <c r="Z441" s="5">
        <v>1</v>
      </c>
      <c r="AA441" s="5">
        <v>10</v>
      </c>
      <c r="AB441" s="5">
        <v>0</v>
      </c>
      <c r="AC441" s="5">
        <v>0</v>
      </c>
      <c r="AD441" s="5">
        <v>0</v>
      </c>
      <c r="AE441" s="5">
        <v>21000</v>
      </c>
      <c r="AF441" s="5">
        <v>4</v>
      </c>
      <c r="AG441" s="5">
        <v>0</v>
      </c>
      <c r="AH441" s="5" t="s">
        <v>1924</v>
      </c>
      <c r="AI441" s="5" t="s">
        <v>235</v>
      </c>
      <c r="AJ441" s="5" t="s">
        <v>983</v>
      </c>
      <c r="AK441" s="45">
        <f t="shared" si="76"/>
        <v>8</v>
      </c>
      <c r="AL441" s="47">
        <f>_xlfn.XLOOKUP(I441,'#칼럼명세'!F:F,'#칼럼명세'!I:I)</f>
        <v>1101</v>
      </c>
      <c r="AM441" s="44" t="str">
        <f t="shared" si="77"/>
        <v>Item_Name_23615303</v>
      </c>
      <c r="AN441" s="5" t="s">
        <v>778</v>
      </c>
      <c r="AO441" s="44" t="str">
        <f t="shared" si="78"/>
        <v>Item_Desc_23615303</v>
      </c>
      <c r="AP441" s="5" t="s">
        <v>1663</v>
      </c>
      <c r="AQ441" s="44">
        <f>_xlfn.XLOOKUP(I441,표1[아이템 타입],표1[삭제여부])</f>
        <v>1</v>
      </c>
      <c r="AR441" s="63">
        <f>_xlfn.XLOOKUP(I441,'#칼럼명세'!F:F,'#칼럼명세'!H:H)</f>
        <v>0</v>
      </c>
      <c r="AS441" s="4">
        <v>1</v>
      </c>
      <c r="AT441" s="4"/>
      <c r="AU441" s="4"/>
      <c r="AV441" s="4"/>
      <c r="AW441" s="63" t="str">
        <f>_xlfn.XLOOKUP(I441,표1[아이템 타입],표1[타입 이름])</f>
        <v>스킬북</v>
      </c>
      <c r="AX441" s="63" t="str">
        <f t="shared" si="74"/>
        <v>가능</v>
      </c>
      <c r="AY441" s="63" t="str">
        <f t="shared" si="75"/>
        <v>불가</v>
      </c>
      <c r="AZ441" s="63" t="str">
        <f t="shared" si="82"/>
        <v>불가</v>
      </c>
      <c r="BA441" s="63" t="str">
        <f t="shared" si="83"/>
        <v>가능</v>
      </c>
    </row>
    <row r="442" spans="2:53" x14ac:dyDescent="0.3">
      <c r="B442" s="4">
        <v>23615304</v>
      </c>
      <c r="C442" s="4" t="str">
        <f t="shared" si="81"/>
        <v>304</v>
      </c>
      <c r="D442" s="44" t="str">
        <f t="shared" si="79"/>
        <v>Item_Name_23615304</v>
      </c>
      <c r="E442" s="5" t="s">
        <v>1735</v>
      </c>
      <c r="F442" s="44" t="str">
        <f t="shared" si="80"/>
        <v>Item_Desc_23615304</v>
      </c>
      <c r="G442" s="5" t="s">
        <v>1605</v>
      </c>
      <c r="H442" s="5">
        <v>3</v>
      </c>
      <c r="I442" s="5">
        <v>36</v>
      </c>
      <c r="J442" s="5">
        <v>3</v>
      </c>
      <c r="K442" s="5">
        <v>2</v>
      </c>
      <c r="L442" s="45">
        <f>_xlfn.XLOOKUP($I442, '#칼럼명세'!$F:$F, '#칼럼명세'!$J:$J)*IF(_xlfn.XLOOKUP($I442, '#칼럼명세'!$F:$F, '#칼럼명세'!$K:$K)="X", 1, _xlfn.XLOOKUP($K442, '#무게관련'!$N:$N, '#무게관련'!$O:$O))*100</f>
        <v>1</v>
      </c>
      <c r="M442" s="46" t="s">
        <v>339</v>
      </c>
      <c r="N442" s="46" t="s">
        <v>339</v>
      </c>
      <c r="O442" s="46" t="s">
        <v>339</v>
      </c>
      <c r="P442" s="46" t="s">
        <v>336</v>
      </c>
      <c r="Q442" s="5">
        <v>0</v>
      </c>
      <c r="R442" s="5">
        <v>0</v>
      </c>
      <c r="S442" s="5">
        <v>10104001</v>
      </c>
      <c r="T442" s="5">
        <v>0</v>
      </c>
      <c r="U442" s="5">
        <v>0</v>
      </c>
      <c r="V442" s="5">
        <v>0</v>
      </c>
      <c r="W442" s="5">
        <v>1</v>
      </c>
      <c r="X442" s="66">
        <v>100</v>
      </c>
      <c r="Y442" s="66">
        <v>1000</v>
      </c>
      <c r="Z442" s="5">
        <v>1</v>
      </c>
      <c r="AA442" s="5">
        <v>10</v>
      </c>
      <c r="AB442" s="5">
        <v>0</v>
      </c>
      <c r="AC442" s="5">
        <v>0</v>
      </c>
      <c r="AD442" s="5">
        <v>0</v>
      </c>
      <c r="AE442" s="5">
        <v>21000</v>
      </c>
      <c r="AF442" s="5">
        <v>4</v>
      </c>
      <c r="AG442" s="5">
        <v>0</v>
      </c>
      <c r="AH442" s="5" t="s">
        <v>1928</v>
      </c>
      <c r="AI442" s="5" t="s">
        <v>235</v>
      </c>
      <c r="AJ442" s="5" t="s">
        <v>983</v>
      </c>
      <c r="AK442" s="45">
        <f t="shared" si="76"/>
        <v>8</v>
      </c>
      <c r="AL442" s="47">
        <f>_xlfn.XLOOKUP(I442,'#칼럼명세'!F:F,'#칼럼명세'!I:I)</f>
        <v>1101</v>
      </c>
      <c r="AM442" s="44" t="str">
        <f t="shared" si="77"/>
        <v>Item_Name_23615304</v>
      </c>
      <c r="AN442" s="5" t="s">
        <v>1595</v>
      </c>
      <c r="AO442" s="44" t="str">
        <f t="shared" si="78"/>
        <v>Item_Desc_23615304</v>
      </c>
      <c r="AP442" s="5" t="s">
        <v>1664</v>
      </c>
      <c r="AQ442" s="44">
        <f>_xlfn.XLOOKUP(I442,표1[아이템 타입],표1[삭제여부])</f>
        <v>1</v>
      </c>
      <c r="AR442" s="63">
        <f>_xlfn.XLOOKUP(I442,'#칼럼명세'!F:F,'#칼럼명세'!H:H)</f>
        <v>0</v>
      </c>
      <c r="AS442" s="4">
        <v>1</v>
      </c>
      <c r="AT442" s="4"/>
      <c r="AU442" s="4"/>
      <c r="AV442" s="4"/>
      <c r="AW442" s="63" t="str">
        <f>_xlfn.XLOOKUP(I442,표1[아이템 타입],표1[타입 이름])</f>
        <v>스킬북</v>
      </c>
      <c r="AX442" s="63" t="str">
        <f t="shared" si="74"/>
        <v>가능</v>
      </c>
      <c r="AY442" s="63" t="str">
        <f t="shared" si="75"/>
        <v>불가</v>
      </c>
      <c r="AZ442" s="63" t="str">
        <f t="shared" si="82"/>
        <v>불가</v>
      </c>
      <c r="BA442" s="63" t="str">
        <f t="shared" si="83"/>
        <v>가능</v>
      </c>
    </row>
    <row r="443" spans="2:53" x14ac:dyDescent="0.3">
      <c r="B443" s="4">
        <v>23615305</v>
      </c>
      <c r="C443" s="4" t="str">
        <f t="shared" si="81"/>
        <v>305</v>
      </c>
      <c r="D443" s="44" t="str">
        <f t="shared" si="79"/>
        <v>Item_Name_23615305</v>
      </c>
      <c r="E443" s="5" t="s">
        <v>1733</v>
      </c>
      <c r="F443" s="44" t="str">
        <f t="shared" si="80"/>
        <v>Item_Desc_23615305</v>
      </c>
      <c r="G443" s="5" t="s">
        <v>1605</v>
      </c>
      <c r="H443" s="5">
        <v>3</v>
      </c>
      <c r="I443" s="5">
        <v>36</v>
      </c>
      <c r="J443" s="5">
        <v>3</v>
      </c>
      <c r="K443" s="5">
        <v>2</v>
      </c>
      <c r="L443" s="45">
        <f>_xlfn.XLOOKUP($I443, '#칼럼명세'!$F:$F, '#칼럼명세'!$J:$J)*IF(_xlfn.XLOOKUP($I443, '#칼럼명세'!$F:$F, '#칼럼명세'!$K:$K)="X", 1, _xlfn.XLOOKUP($K443, '#무게관련'!$N:$N, '#무게관련'!$O:$O))*100</f>
        <v>1</v>
      </c>
      <c r="M443" s="46" t="s">
        <v>339</v>
      </c>
      <c r="N443" s="46" t="s">
        <v>339</v>
      </c>
      <c r="O443" s="46" t="s">
        <v>339</v>
      </c>
      <c r="P443" s="46" t="s">
        <v>336</v>
      </c>
      <c r="Q443" s="5">
        <v>0</v>
      </c>
      <c r="R443" s="5">
        <v>0</v>
      </c>
      <c r="S443" s="5">
        <v>10104001</v>
      </c>
      <c r="T443" s="5">
        <v>0</v>
      </c>
      <c r="U443" s="5">
        <v>0</v>
      </c>
      <c r="V443" s="5">
        <v>0</v>
      </c>
      <c r="W443" s="5">
        <v>1</v>
      </c>
      <c r="X443" s="66">
        <v>100</v>
      </c>
      <c r="Y443" s="66">
        <v>1000</v>
      </c>
      <c r="Z443" s="5">
        <v>1</v>
      </c>
      <c r="AA443" s="5">
        <v>10</v>
      </c>
      <c r="AB443" s="5">
        <v>0</v>
      </c>
      <c r="AC443" s="5">
        <v>0</v>
      </c>
      <c r="AD443" s="5">
        <v>0</v>
      </c>
      <c r="AE443" s="5">
        <v>21000</v>
      </c>
      <c r="AF443" s="5">
        <v>4</v>
      </c>
      <c r="AG443" s="5">
        <v>0</v>
      </c>
      <c r="AH443" s="5" t="s">
        <v>1967</v>
      </c>
      <c r="AI443" s="5" t="s">
        <v>235</v>
      </c>
      <c r="AJ443" s="5" t="s">
        <v>983</v>
      </c>
      <c r="AK443" s="45">
        <f t="shared" si="76"/>
        <v>8</v>
      </c>
      <c r="AL443" s="47">
        <f>_xlfn.XLOOKUP(I443,'#칼럼명세'!F:F,'#칼럼명세'!I:I)</f>
        <v>1101</v>
      </c>
      <c r="AM443" s="44" t="str">
        <f t="shared" si="77"/>
        <v>Item_Name_23615305</v>
      </c>
      <c r="AN443" s="5" t="s">
        <v>1594</v>
      </c>
      <c r="AO443" s="44" t="str">
        <f t="shared" si="78"/>
        <v>Item_Desc_23615305</v>
      </c>
      <c r="AP443" s="5" t="s">
        <v>1662</v>
      </c>
      <c r="AQ443" s="44">
        <f>_xlfn.XLOOKUP(I443,표1[아이템 타입],표1[삭제여부])</f>
        <v>1</v>
      </c>
      <c r="AR443" s="63">
        <f>_xlfn.XLOOKUP(I443,'#칼럼명세'!F:F,'#칼럼명세'!H:H)</f>
        <v>0</v>
      </c>
      <c r="AS443" s="4">
        <v>1</v>
      </c>
      <c r="AT443" s="4"/>
      <c r="AU443" s="4"/>
      <c r="AV443" s="4"/>
      <c r="AW443" s="63" t="str">
        <f>_xlfn.XLOOKUP(I443,표1[아이템 타입],표1[타입 이름])</f>
        <v>스킬북</v>
      </c>
      <c r="AX443" s="63" t="str">
        <f t="shared" si="74"/>
        <v>가능</v>
      </c>
      <c r="AY443" s="63" t="str">
        <f t="shared" si="75"/>
        <v>불가</v>
      </c>
      <c r="AZ443" s="63" t="str">
        <f t="shared" si="82"/>
        <v>불가</v>
      </c>
      <c r="BA443" s="63" t="str">
        <f t="shared" si="83"/>
        <v>가능</v>
      </c>
    </row>
    <row r="444" spans="2:53" x14ac:dyDescent="0.3">
      <c r="B444" s="4">
        <v>23615306</v>
      </c>
      <c r="C444" s="4" t="str">
        <f t="shared" si="81"/>
        <v>306</v>
      </c>
      <c r="D444" s="44" t="str">
        <f t="shared" si="79"/>
        <v>Item_Name_23615306</v>
      </c>
      <c r="E444" s="5" t="s">
        <v>1736</v>
      </c>
      <c r="F444" s="44" t="str">
        <f t="shared" si="80"/>
        <v>Item_Desc_23615306</v>
      </c>
      <c r="G444" s="5" t="s">
        <v>1605</v>
      </c>
      <c r="H444" s="5">
        <v>3</v>
      </c>
      <c r="I444" s="5">
        <v>36</v>
      </c>
      <c r="J444" s="5">
        <v>3</v>
      </c>
      <c r="K444" s="5">
        <v>2</v>
      </c>
      <c r="L444" s="45">
        <f>_xlfn.XLOOKUP($I444, '#칼럼명세'!$F:$F, '#칼럼명세'!$J:$J)*IF(_xlfn.XLOOKUP($I444, '#칼럼명세'!$F:$F, '#칼럼명세'!$K:$K)="X", 1, _xlfn.XLOOKUP($K444, '#무게관련'!$N:$N, '#무게관련'!$O:$O))*100</f>
        <v>1</v>
      </c>
      <c r="M444" s="46" t="s">
        <v>339</v>
      </c>
      <c r="N444" s="46" t="s">
        <v>339</v>
      </c>
      <c r="O444" s="46" t="s">
        <v>339</v>
      </c>
      <c r="P444" s="46" t="s">
        <v>336</v>
      </c>
      <c r="Q444" s="5">
        <v>0</v>
      </c>
      <c r="R444" s="5">
        <v>0</v>
      </c>
      <c r="S444" s="5">
        <v>10104001</v>
      </c>
      <c r="T444" s="5">
        <v>0</v>
      </c>
      <c r="U444" s="5">
        <v>0</v>
      </c>
      <c r="V444" s="5">
        <v>0</v>
      </c>
      <c r="W444" s="5">
        <v>1</v>
      </c>
      <c r="X444" s="66">
        <v>100</v>
      </c>
      <c r="Y444" s="66">
        <v>1000</v>
      </c>
      <c r="Z444" s="5">
        <v>1</v>
      </c>
      <c r="AA444" s="5">
        <v>10</v>
      </c>
      <c r="AB444" s="5">
        <v>0</v>
      </c>
      <c r="AC444" s="5">
        <v>0</v>
      </c>
      <c r="AD444" s="5">
        <v>0</v>
      </c>
      <c r="AE444" s="5">
        <v>21000</v>
      </c>
      <c r="AF444" s="5">
        <v>4</v>
      </c>
      <c r="AG444" s="5">
        <v>0</v>
      </c>
      <c r="AH444" s="5" t="s">
        <v>1962</v>
      </c>
      <c r="AI444" s="5" t="s">
        <v>235</v>
      </c>
      <c r="AJ444" s="5" t="s">
        <v>983</v>
      </c>
      <c r="AK444" s="45">
        <f t="shared" si="76"/>
        <v>8</v>
      </c>
      <c r="AL444" s="47">
        <f>_xlfn.XLOOKUP(I444,'#칼럼명세'!F:F,'#칼럼명세'!I:I)</f>
        <v>1101</v>
      </c>
      <c r="AM444" s="44" t="str">
        <f t="shared" si="77"/>
        <v>Item_Name_23615306</v>
      </c>
      <c r="AN444" s="5" t="s">
        <v>1596</v>
      </c>
      <c r="AO444" s="44" t="str">
        <f t="shared" si="78"/>
        <v>Item_Desc_23615306</v>
      </c>
      <c r="AP444" s="5" t="s">
        <v>1665</v>
      </c>
      <c r="AQ444" s="44">
        <f>_xlfn.XLOOKUP(I444,표1[아이템 타입],표1[삭제여부])</f>
        <v>1</v>
      </c>
      <c r="AR444" s="63">
        <f>_xlfn.XLOOKUP(I444,'#칼럼명세'!F:F,'#칼럼명세'!H:H)</f>
        <v>0</v>
      </c>
      <c r="AS444" s="4">
        <v>1</v>
      </c>
      <c r="AT444" s="4"/>
      <c r="AU444" s="4"/>
      <c r="AV444" s="4"/>
      <c r="AW444" s="63" t="str">
        <f>_xlfn.XLOOKUP(I444,표1[아이템 타입],표1[타입 이름])</f>
        <v>스킬북</v>
      </c>
      <c r="AX444" s="63" t="str">
        <f t="shared" si="74"/>
        <v>가능</v>
      </c>
      <c r="AY444" s="63" t="str">
        <f t="shared" si="75"/>
        <v>불가</v>
      </c>
      <c r="AZ444" s="63" t="str">
        <f t="shared" si="82"/>
        <v>불가</v>
      </c>
      <c r="BA444" s="63" t="str">
        <f t="shared" si="83"/>
        <v>가능</v>
      </c>
    </row>
    <row r="445" spans="2:53" x14ac:dyDescent="0.3">
      <c r="B445" s="4">
        <v>23615307</v>
      </c>
      <c r="C445" s="4" t="str">
        <f t="shared" si="81"/>
        <v>307</v>
      </c>
      <c r="D445" s="44" t="str">
        <f t="shared" si="79"/>
        <v>Item_Name_23615307</v>
      </c>
      <c r="E445" s="5" t="s">
        <v>1731</v>
      </c>
      <c r="F445" s="44" t="str">
        <f t="shared" si="80"/>
        <v>Item_Desc_23615307</v>
      </c>
      <c r="G445" s="5" t="s">
        <v>1605</v>
      </c>
      <c r="H445" s="5">
        <v>3</v>
      </c>
      <c r="I445" s="5">
        <v>36</v>
      </c>
      <c r="J445" s="5">
        <v>3</v>
      </c>
      <c r="K445" s="5">
        <v>3</v>
      </c>
      <c r="L445" s="45">
        <f>_xlfn.XLOOKUP($I445, '#칼럼명세'!$F:$F, '#칼럼명세'!$J:$J)*IF(_xlfn.XLOOKUP($I445, '#칼럼명세'!$F:$F, '#칼럼명세'!$K:$K)="X", 1, _xlfn.XLOOKUP($K445, '#무게관련'!$N:$N, '#무게관련'!$O:$O))*100</f>
        <v>1</v>
      </c>
      <c r="M445" s="46" t="s">
        <v>339</v>
      </c>
      <c r="N445" s="46" t="s">
        <v>339</v>
      </c>
      <c r="O445" s="46" t="s">
        <v>339</v>
      </c>
      <c r="P445" s="46" t="s">
        <v>336</v>
      </c>
      <c r="Q445" s="5">
        <v>0</v>
      </c>
      <c r="R445" s="5">
        <v>0</v>
      </c>
      <c r="S445" s="5">
        <v>10104001</v>
      </c>
      <c r="T445" s="5">
        <v>0</v>
      </c>
      <c r="U445" s="5">
        <v>0</v>
      </c>
      <c r="V445" s="5">
        <v>0</v>
      </c>
      <c r="W445" s="5">
        <v>1</v>
      </c>
      <c r="X445" s="66">
        <v>100</v>
      </c>
      <c r="Y445" s="66">
        <v>1000</v>
      </c>
      <c r="Z445" s="5">
        <v>1</v>
      </c>
      <c r="AA445" s="5">
        <v>10</v>
      </c>
      <c r="AB445" s="5">
        <v>0</v>
      </c>
      <c r="AC445" s="5">
        <v>0</v>
      </c>
      <c r="AD445" s="5">
        <v>0</v>
      </c>
      <c r="AE445" s="5">
        <v>21000</v>
      </c>
      <c r="AF445" s="5">
        <v>4</v>
      </c>
      <c r="AG445" s="5">
        <v>1</v>
      </c>
      <c r="AH445" s="5" t="s">
        <v>1959</v>
      </c>
      <c r="AI445" s="5" t="s">
        <v>235</v>
      </c>
      <c r="AJ445" s="5" t="s">
        <v>983</v>
      </c>
      <c r="AK445" s="45">
        <f t="shared" si="76"/>
        <v>8</v>
      </c>
      <c r="AL445" s="47">
        <f>_xlfn.XLOOKUP(I445,'#칼럼명세'!F:F,'#칼럼명세'!I:I)</f>
        <v>1101</v>
      </c>
      <c r="AM445" s="44" t="str">
        <f t="shared" si="77"/>
        <v>Item_Name_23615307</v>
      </c>
      <c r="AN445" s="5" t="s">
        <v>1598</v>
      </c>
      <c r="AO445" s="44" t="str">
        <f t="shared" si="78"/>
        <v>Item_Desc_23615307</v>
      </c>
      <c r="AP445" s="5" t="s">
        <v>1660</v>
      </c>
      <c r="AQ445" s="44">
        <f>_xlfn.XLOOKUP(I445,표1[아이템 타입],표1[삭제여부])</f>
        <v>1</v>
      </c>
      <c r="AR445" s="63">
        <f>_xlfn.XLOOKUP(I445,'#칼럼명세'!F:F,'#칼럼명세'!H:H)</f>
        <v>0</v>
      </c>
      <c r="AS445" s="4">
        <v>1</v>
      </c>
      <c r="AT445" s="4"/>
      <c r="AU445" s="4"/>
      <c r="AV445" s="4"/>
      <c r="AW445" s="63" t="str">
        <f>_xlfn.XLOOKUP(I445,표1[아이템 타입],표1[타입 이름])</f>
        <v>스킬북</v>
      </c>
      <c r="AX445" s="63" t="str">
        <f t="shared" si="74"/>
        <v>가능</v>
      </c>
      <c r="AY445" s="63" t="str">
        <f t="shared" si="75"/>
        <v>불가</v>
      </c>
      <c r="AZ445" s="63" t="str">
        <f t="shared" si="82"/>
        <v>불가</v>
      </c>
      <c r="BA445" s="63" t="str">
        <f t="shared" si="83"/>
        <v>가능</v>
      </c>
    </row>
    <row r="446" spans="2:53" x14ac:dyDescent="0.3">
      <c r="B446" s="4">
        <v>23615308</v>
      </c>
      <c r="C446" s="4" t="str">
        <f t="shared" si="81"/>
        <v>308</v>
      </c>
      <c r="D446" s="44" t="str">
        <f t="shared" si="79"/>
        <v>Item_Name_23615308</v>
      </c>
      <c r="E446" s="5" t="s">
        <v>1744</v>
      </c>
      <c r="F446" s="44" t="str">
        <f t="shared" si="80"/>
        <v>Item_Desc_23615308</v>
      </c>
      <c r="G446" s="5" t="s">
        <v>1605</v>
      </c>
      <c r="H446" s="5">
        <v>3</v>
      </c>
      <c r="I446" s="5">
        <v>36</v>
      </c>
      <c r="J446" s="5">
        <v>3</v>
      </c>
      <c r="K446" s="5">
        <v>3</v>
      </c>
      <c r="L446" s="45">
        <f>_xlfn.XLOOKUP($I446, '#칼럼명세'!$F:$F, '#칼럼명세'!$J:$J)*IF(_xlfn.XLOOKUP($I446, '#칼럼명세'!$F:$F, '#칼럼명세'!$K:$K)="X", 1, _xlfn.XLOOKUP($K446, '#무게관련'!$N:$N, '#무게관련'!$O:$O))*100</f>
        <v>1</v>
      </c>
      <c r="M446" s="46" t="s">
        <v>339</v>
      </c>
      <c r="N446" s="46" t="s">
        <v>339</v>
      </c>
      <c r="O446" s="46" t="s">
        <v>339</v>
      </c>
      <c r="P446" s="46" t="s">
        <v>336</v>
      </c>
      <c r="Q446" s="5">
        <v>0</v>
      </c>
      <c r="R446" s="5">
        <v>0</v>
      </c>
      <c r="S446" s="5">
        <v>10104001</v>
      </c>
      <c r="T446" s="5">
        <v>0</v>
      </c>
      <c r="U446" s="5">
        <v>0</v>
      </c>
      <c r="V446" s="5">
        <v>0</v>
      </c>
      <c r="W446" s="5">
        <v>1</v>
      </c>
      <c r="X446" s="66">
        <v>100</v>
      </c>
      <c r="Y446" s="66">
        <v>1000</v>
      </c>
      <c r="Z446" s="5">
        <v>1</v>
      </c>
      <c r="AA446" s="5">
        <v>10</v>
      </c>
      <c r="AB446" s="5">
        <v>0</v>
      </c>
      <c r="AC446" s="5">
        <v>0</v>
      </c>
      <c r="AD446" s="5">
        <v>0</v>
      </c>
      <c r="AE446" s="5">
        <v>21000</v>
      </c>
      <c r="AF446" s="5">
        <v>4</v>
      </c>
      <c r="AG446" s="5">
        <v>1</v>
      </c>
      <c r="AH446" s="5" t="s">
        <v>1949</v>
      </c>
      <c r="AI446" s="5" t="s">
        <v>235</v>
      </c>
      <c r="AJ446" s="5" t="s">
        <v>983</v>
      </c>
      <c r="AK446" s="45">
        <f t="shared" si="76"/>
        <v>8</v>
      </c>
      <c r="AL446" s="47">
        <f>_xlfn.XLOOKUP(I446,'#칼럼명세'!F:F,'#칼럼명세'!I:I)</f>
        <v>1101</v>
      </c>
      <c r="AM446" s="44" t="str">
        <f t="shared" si="77"/>
        <v>Item_Name_23615308</v>
      </c>
      <c r="AN446" s="5" t="s">
        <v>784</v>
      </c>
      <c r="AO446" s="44" t="str">
        <f t="shared" si="78"/>
        <v>Item_Desc_23615308</v>
      </c>
      <c r="AP446" s="5" t="s">
        <v>1673</v>
      </c>
      <c r="AQ446" s="44">
        <f>_xlfn.XLOOKUP(I446,표1[아이템 타입],표1[삭제여부])</f>
        <v>1</v>
      </c>
      <c r="AR446" s="63">
        <f>_xlfn.XLOOKUP(I446,'#칼럼명세'!F:F,'#칼럼명세'!H:H)</f>
        <v>0</v>
      </c>
      <c r="AS446" s="4">
        <v>1</v>
      </c>
      <c r="AT446" s="4"/>
      <c r="AU446" s="4"/>
      <c r="AV446" s="4"/>
      <c r="AW446" s="63" t="str">
        <f>_xlfn.XLOOKUP(I446,표1[아이템 타입],표1[타입 이름])</f>
        <v>스킬북</v>
      </c>
      <c r="AX446" s="63" t="str">
        <f t="shared" si="74"/>
        <v>가능</v>
      </c>
      <c r="AY446" s="63" t="str">
        <f t="shared" si="75"/>
        <v>불가</v>
      </c>
      <c r="AZ446" s="63" t="str">
        <f t="shared" si="82"/>
        <v>불가</v>
      </c>
      <c r="BA446" s="63" t="str">
        <f t="shared" si="83"/>
        <v>가능</v>
      </c>
    </row>
    <row r="447" spans="2:53" x14ac:dyDescent="0.3">
      <c r="B447" s="4">
        <v>23615309</v>
      </c>
      <c r="C447" s="4" t="str">
        <f t="shared" si="81"/>
        <v>309</v>
      </c>
      <c r="D447" s="44" t="str">
        <f t="shared" si="79"/>
        <v>Item_Name_23615309</v>
      </c>
      <c r="E447" s="5" t="s">
        <v>1739</v>
      </c>
      <c r="F447" s="44" t="str">
        <f t="shared" si="80"/>
        <v>Item_Desc_23615309</v>
      </c>
      <c r="G447" s="5" t="s">
        <v>1605</v>
      </c>
      <c r="H447" s="5">
        <v>3</v>
      </c>
      <c r="I447" s="5">
        <v>36</v>
      </c>
      <c r="J447" s="5">
        <v>3</v>
      </c>
      <c r="K447" s="5">
        <v>3</v>
      </c>
      <c r="L447" s="45">
        <f>_xlfn.XLOOKUP($I447, '#칼럼명세'!$F:$F, '#칼럼명세'!$J:$J)*IF(_xlfn.XLOOKUP($I447, '#칼럼명세'!$F:$F, '#칼럼명세'!$K:$K)="X", 1, _xlfn.XLOOKUP($K447, '#무게관련'!$N:$N, '#무게관련'!$O:$O))*100</f>
        <v>1</v>
      </c>
      <c r="M447" s="46" t="s">
        <v>339</v>
      </c>
      <c r="N447" s="46" t="s">
        <v>339</v>
      </c>
      <c r="O447" s="46" t="s">
        <v>339</v>
      </c>
      <c r="P447" s="46" t="s">
        <v>336</v>
      </c>
      <c r="Q447" s="5">
        <v>0</v>
      </c>
      <c r="R447" s="5">
        <v>0</v>
      </c>
      <c r="S447" s="5">
        <v>10104001</v>
      </c>
      <c r="T447" s="5">
        <v>0</v>
      </c>
      <c r="U447" s="5">
        <v>0</v>
      </c>
      <c r="V447" s="5">
        <v>0</v>
      </c>
      <c r="W447" s="5">
        <v>1</v>
      </c>
      <c r="X447" s="66">
        <v>100</v>
      </c>
      <c r="Y447" s="66">
        <v>1000</v>
      </c>
      <c r="Z447" s="5">
        <v>1</v>
      </c>
      <c r="AA447" s="5">
        <v>10</v>
      </c>
      <c r="AB447" s="5">
        <v>0</v>
      </c>
      <c r="AC447" s="5">
        <v>0</v>
      </c>
      <c r="AD447" s="5">
        <v>0</v>
      </c>
      <c r="AE447" s="5">
        <v>21000</v>
      </c>
      <c r="AF447" s="5">
        <v>4</v>
      </c>
      <c r="AG447" s="5">
        <v>1</v>
      </c>
      <c r="AH447" s="5" t="s">
        <v>1923</v>
      </c>
      <c r="AI447" s="5" t="s">
        <v>235</v>
      </c>
      <c r="AJ447" s="5" t="s">
        <v>983</v>
      </c>
      <c r="AK447" s="45">
        <f t="shared" si="76"/>
        <v>8</v>
      </c>
      <c r="AL447" s="47">
        <f>_xlfn.XLOOKUP(I447,'#칼럼명세'!F:F,'#칼럼명세'!I:I)</f>
        <v>1101</v>
      </c>
      <c r="AM447" s="44" t="str">
        <f t="shared" si="77"/>
        <v>Item_Name_23615309</v>
      </c>
      <c r="AN447" s="5" t="s">
        <v>1604</v>
      </c>
      <c r="AO447" s="44" t="str">
        <f t="shared" si="78"/>
        <v>Item_Desc_23615309</v>
      </c>
      <c r="AP447" s="5" t="s">
        <v>1668</v>
      </c>
      <c r="AQ447" s="44">
        <f>_xlfn.XLOOKUP(I447,표1[아이템 타입],표1[삭제여부])</f>
        <v>1</v>
      </c>
      <c r="AR447" s="63">
        <f>_xlfn.XLOOKUP(I447,'#칼럼명세'!F:F,'#칼럼명세'!H:H)</f>
        <v>0</v>
      </c>
      <c r="AS447" s="4">
        <v>1</v>
      </c>
      <c r="AT447" s="4"/>
      <c r="AU447" s="4"/>
      <c r="AV447" s="4"/>
      <c r="AW447" s="63" t="str">
        <f>_xlfn.XLOOKUP(I447,표1[아이템 타입],표1[타입 이름])</f>
        <v>스킬북</v>
      </c>
      <c r="AX447" s="63" t="str">
        <f t="shared" si="74"/>
        <v>가능</v>
      </c>
      <c r="AY447" s="63" t="str">
        <f t="shared" si="75"/>
        <v>불가</v>
      </c>
      <c r="AZ447" s="63" t="str">
        <f t="shared" si="82"/>
        <v>불가</v>
      </c>
      <c r="BA447" s="63" t="str">
        <f t="shared" si="83"/>
        <v>가능</v>
      </c>
    </row>
    <row r="448" spans="2:53" x14ac:dyDescent="0.3">
      <c r="B448" s="4">
        <v>23615310</v>
      </c>
      <c r="C448" s="4" t="str">
        <f t="shared" si="81"/>
        <v>310</v>
      </c>
      <c r="D448" s="44" t="str">
        <f t="shared" si="79"/>
        <v>Item_Name_23615310</v>
      </c>
      <c r="E448" s="5" t="s">
        <v>1746</v>
      </c>
      <c r="F448" s="44" t="str">
        <f t="shared" si="80"/>
        <v>Item_Desc_23615310</v>
      </c>
      <c r="G448" s="5" t="s">
        <v>1605</v>
      </c>
      <c r="H448" s="5">
        <v>3</v>
      </c>
      <c r="I448" s="5">
        <v>36</v>
      </c>
      <c r="J448" s="5">
        <v>3</v>
      </c>
      <c r="K448" s="5">
        <v>4</v>
      </c>
      <c r="L448" s="45">
        <f>_xlfn.XLOOKUP($I448, '#칼럼명세'!$F:$F, '#칼럼명세'!$J:$J)*IF(_xlfn.XLOOKUP($I448, '#칼럼명세'!$F:$F, '#칼럼명세'!$K:$K)="X", 1, _xlfn.XLOOKUP($K448, '#무게관련'!$N:$N, '#무게관련'!$O:$O))*100</f>
        <v>1</v>
      </c>
      <c r="M448" s="46" t="s">
        <v>339</v>
      </c>
      <c r="N448" s="46" t="s">
        <v>339</v>
      </c>
      <c r="O448" s="46" t="s">
        <v>339</v>
      </c>
      <c r="P448" s="46" t="s">
        <v>336</v>
      </c>
      <c r="Q448" s="5">
        <v>0</v>
      </c>
      <c r="R448" s="5">
        <v>0</v>
      </c>
      <c r="S448" s="5">
        <v>10104001</v>
      </c>
      <c r="T448" s="5">
        <v>0</v>
      </c>
      <c r="U448" s="5">
        <v>0</v>
      </c>
      <c r="V448" s="5">
        <v>0</v>
      </c>
      <c r="W448" s="5">
        <v>1</v>
      </c>
      <c r="X448" s="66">
        <v>100</v>
      </c>
      <c r="Y448" s="66">
        <v>1000</v>
      </c>
      <c r="Z448" s="5">
        <v>1</v>
      </c>
      <c r="AA448" s="5">
        <v>10</v>
      </c>
      <c r="AB448" s="5">
        <v>0</v>
      </c>
      <c r="AC448" s="5">
        <v>0</v>
      </c>
      <c r="AD448" s="5">
        <v>0</v>
      </c>
      <c r="AE448" s="5">
        <v>21000</v>
      </c>
      <c r="AF448" s="5">
        <v>4</v>
      </c>
      <c r="AG448" s="5">
        <v>1</v>
      </c>
      <c r="AH448" s="5" t="s">
        <v>1926</v>
      </c>
      <c r="AI448" s="5" t="s">
        <v>235</v>
      </c>
      <c r="AJ448" s="5" t="s">
        <v>983</v>
      </c>
      <c r="AK448" s="45">
        <f t="shared" si="76"/>
        <v>8</v>
      </c>
      <c r="AL448" s="47">
        <f>_xlfn.XLOOKUP(I448,'#칼럼명세'!F:F,'#칼럼명세'!I:I)</f>
        <v>1101</v>
      </c>
      <c r="AM448" s="44" t="str">
        <f t="shared" si="77"/>
        <v>Item_Name_23615310</v>
      </c>
      <c r="AN448" s="5" t="s">
        <v>786</v>
      </c>
      <c r="AO448" s="44" t="str">
        <f t="shared" si="78"/>
        <v>Item_Desc_23615310</v>
      </c>
      <c r="AP448" s="5" t="s">
        <v>1675</v>
      </c>
      <c r="AQ448" s="44">
        <f>_xlfn.XLOOKUP(I448,표1[아이템 타입],표1[삭제여부])</f>
        <v>1</v>
      </c>
      <c r="AR448" s="63">
        <f>_xlfn.XLOOKUP(I448,'#칼럼명세'!F:F,'#칼럼명세'!H:H)</f>
        <v>0</v>
      </c>
      <c r="AS448" s="4">
        <v>1</v>
      </c>
      <c r="AT448" s="4"/>
      <c r="AU448" s="4"/>
      <c r="AV448" s="4"/>
      <c r="AW448" s="63" t="str">
        <f>_xlfn.XLOOKUP(I448,표1[아이템 타입],표1[타입 이름])</f>
        <v>스킬북</v>
      </c>
      <c r="AX448" s="63" t="str">
        <f t="shared" si="74"/>
        <v>가능</v>
      </c>
      <c r="AY448" s="63" t="str">
        <f t="shared" si="75"/>
        <v>불가</v>
      </c>
      <c r="AZ448" s="63" t="str">
        <f t="shared" si="82"/>
        <v>불가</v>
      </c>
      <c r="BA448" s="63" t="str">
        <f t="shared" si="83"/>
        <v>가능</v>
      </c>
    </row>
    <row r="449" spans="2:53" x14ac:dyDescent="0.3">
      <c r="B449" s="4">
        <v>23615311</v>
      </c>
      <c r="C449" s="4" t="str">
        <f t="shared" si="81"/>
        <v>311</v>
      </c>
      <c r="D449" s="44" t="str">
        <f t="shared" si="79"/>
        <v>Item_Name_23615311</v>
      </c>
      <c r="E449" s="5" t="s">
        <v>1741</v>
      </c>
      <c r="F449" s="44" t="str">
        <f t="shared" si="80"/>
        <v>Item_Desc_23615311</v>
      </c>
      <c r="G449" s="5" t="s">
        <v>1605</v>
      </c>
      <c r="H449" s="5">
        <v>3</v>
      </c>
      <c r="I449" s="5">
        <v>36</v>
      </c>
      <c r="J449" s="5">
        <v>3</v>
      </c>
      <c r="K449" s="5">
        <v>4</v>
      </c>
      <c r="L449" s="45">
        <f>_xlfn.XLOOKUP($I449, '#칼럼명세'!$F:$F, '#칼럼명세'!$J:$J)*IF(_xlfn.XLOOKUP($I449, '#칼럼명세'!$F:$F, '#칼럼명세'!$K:$K)="X", 1, _xlfn.XLOOKUP($K449, '#무게관련'!$N:$N, '#무게관련'!$O:$O))*100</f>
        <v>1</v>
      </c>
      <c r="M449" s="46" t="s">
        <v>339</v>
      </c>
      <c r="N449" s="46" t="s">
        <v>339</v>
      </c>
      <c r="O449" s="46" t="s">
        <v>339</v>
      </c>
      <c r="P449" s="46" t="s">
        <v>336</v>
      </c>
      <c r="Q449" s="5">
        <v>0</v>
      </c>
      <c r="R449" s="5">
        <v>0</v>
      </c>
      <c r="S449" s="5">
        <v>10104001</v>
      </c>
      <c r="T449" s="5">
        <v>0</v>
      </c>
      <c r="U449" s="5">
        <v>0</v>
      </c>
      <c r="V449" s="5">
        <v>0</v>
      </c>
      <c r="W449" s="5">
        <v>1</v>
      </c>
      <c r="X449" s="66">
        <v>100</v>
      </c>
      <c r="Y449" s="66">
        <v>1000</v>
      </c>
      <c r="Z449" s="5">
        <v>1</v>
      </c>
      <c r="AA449" s="5">
        <v>10</v>
      </c>
      <c r="AB449" s="5">
        <v>0</v>
      </c>
      <c r="AC449" s="5">
        <v>0</v>
      </c>
      <c r="AD449" s="5">
        <v>0</v>
      </c>
      <c r="AE449" s="5">
        <v>21000</v>
      </c>
      <c r="AF449" s="5">
        <v>4</v>
      </c>
      <c r="AG449" s="5">
        <v>1</v>
      </c>
      <c r="AH449" s="5" t="s">
        <v>1921</v>
      </c>
      <c r="AI449" s="5" t="s">
        <v>235</v>
      </c>
      <c r="AJ449" s="5" t="s">
        <v>983</v>
      </c>
      <c r="AK449" s="45">
        <f t="shared" si="76"/>
        <v>8</v>
      </c>
      <c r="AL449" s="47">
        <f>_xlfn.XLOOKUP(I449,'#칼럼명세'!F:F,'#칼럼명세'!I:I)</f>
        <v>1101</v>
      </c>
      <c r="AM449" s="44" t="str">
        <f t="shared" si="77"/>
        <v>Item_Name_23615311</v>
      </c>
      <c r="AN449" s="5" t="s">
        <v>781</v>
      </c>
      <c r="AO449" s="44" t="str">
        <f t="shared" si="78"/>
        <v>Item_Desc_23615311</v>
      </c>
      <c r="AP449" s="5" t="s">
        <v>1670</v>
      </c>
      <c r="AQ449" s="44">
        <f>_xlfn.XLOOKUP(I449,표1[아이템 타입],표1[삭제여부])</f>
        <v>1</v>
      </c>
      <c r="AR449" s="63">
        <f>_xlfn.XLOOKUP(I449,'#칼럼명세'!F:F,'#칼럼명세'!H:H)</f>
        <v>0</v>
      </c>
      <c r="AS449" s="4">
        <v>1</v>
      </c>
      <c r="AT449" s="4"/>
      <c r="AU449" s="4"/>
      <c r="AV449" s="4"/>
      <c r="AW449" s="63" t="str">
        <f>_xlfn.XLOOKUP(I449,표1[아이템 타입],표1[타입 이름])</f>
        <v>스킬북</v>
      </c>
      <c r="AX449" s="63" t="str">
        <f t="shared" si="74"/>
        <v>가능</v>
      </c>
      <c r="AY449" s="63" t="str">
        <f t="shared" si="75"/>
        <v>불가</v>
      </c>
      <c r="AZ449" s="63" t="str">
        <f t="shared" si="82"/>
        <v>불가</v>
      </c>
      <c r="BA449" s="63" t="str">
        <f t="shared" si="83"/>
        <v>가능</v>
      </c>
    </row>
    <row r="450" spans="2:53" x14ac:dyDescent="0.3">
      <c r="B450" s="4">
        <v>23615312</v>
      </c>
      <c r="C450" s="4" t="str">
        <f t="shared" si="81"/>
        <v>312</v>
      </c>
      <c r="D450" s="44" t="str">
        <f t="shared" si="79"/>
        <v>Item_Name_23615312</v>
      </c>
      <c r="E450" s="5" t="s">
        <v>1747</v>
      </c>
      <c r="F450" s="44" t="str">
        <f t="shared" si="80"/>
        <v>Item_Desc_23615312</v>
      </c>
      <c r="G450" s="5" t="s">
        <v>1605</v>
      </c>
      <c r="H450" s="5">
        <v>3</v>
      </c>
      <c r="I450" s="5">
        <v>36</v>
      </c>
      <c r="J450" s="5">
        <v>3</v>
      </c>
      <c r="K450" s="5">
        <v>4</v>
      </c>
      <c r="L450" s="45">
        <f>_xlfn.XLOOKUP($I450, '#칼럼명세'!$F:$F, '#칼럼명세'!$J:$J)*IF(_xlfn.XLOOKUP($I450, '#칼럼명세'!$F:$F, '#칼럼명세'!$K:$K)="X", 1, _xlfn.XLOOKUP($K450, '#무게관련'!$N:$N, '#무게관련'!$O:$O))*100</f>
        <v>1</v>
      </c>
      <c r="M450" s="46" t="s">
        <v>339</v>
      </c>
      <c r="N450" s="46" t="s">
        <v>339</v>
      </c>
      <c r="O450" s="46" t="s">
        <v>339</v>
      </c>
      <c r="P450" s="46" t="s">
        <v>336</v>
      </c>
      <c r="Q450" s="5">
        <v>0</v>
      </c>
      <c r="R450" s="5">
        <v>0</v>
      </c>
      <c r="S450" s="5">
        <v>10104001</v>
      </c>
      <c r="T450" s="5">
        <v>0</v>
      </c>
      <c r="U450" s="5">
        <v>0</v>
      </c>
      <c r="V450" s="5">
        <v>0</v>
      </c>
      <c r="W450" s="5">
        <v>1</v>
      </c>
      <c r="X450" s="66">
        <v>100</v>
      </c>
      <c r="Y450" s="66">
        <v>1000</v>
      </c>
      <c r="Z450" s="5">
        <v>1</v>
      </c>
      <c r="AA450" s="5">
        <v>10</v>
      </c>
      <c r="AB450" s="5">
        <v>0</v>
      </c>
      <c r="AC450" s="5">
        <v>0</v>
      </c>
      <c r="AD450" s="5">
        <v>0</v>
      </c>
      <c r="AE450" s="5">
        <v>21000</v>
      </c>
      <c r="AF450" s="5">
        <v>4</v>
      </c>
      <c r="AG450" s="5">
        <v>1</v>
      </c>
      <c r="AH450" s="5" t="s">
        <v>1953</v>
      </c>
      <c r="AI450" s="5" t="s">
        <v>235</v>
      </c>
      <c r="AJ450" s="5" t="s">
        <v>983</v>
      </c>
      <c r="AK450" s="45">
        <f t="shared" si="76"/>
        <v>8</v>
      </c>
      <c r="AL450" s="47">
        <f>_xlfn.XLOOKUP(I450,'#칼럼명세'!F:F,'#칼럼명세'!I:I)</f>
        <v>1101</v>
      </c>
      <c r="AM450" s="44" t="str">
        <f t="shared" si="77"/>
        <v>Item_Name_23615312</v>
      </c>
      <c r="AN450" s="5" t="s">
        <v>787</v>
      </c>
      <c r="AO450" s="44" t="str">
        <f t="shared" si="78"/>
        <v>Item_Desc_23615312</v>
      </c>
      <c r="AP450" s="5" t="s">
        <v>1676</v>
      </c>
      <c r="AQ450" s="44">
        <f>_xlfn.XLOOKUP(I450,표1[아이템 타입],표1[삭제여부])</f>
        <v>1</v>
      </c>
      <c r="AR450" s="63">
        <f>_xlfn.XLOOKUP(I450,'#칼럼명세'!F:F,'#칼럼명세'!H:H)</f>
        <v>0</v>
      </c>
      <c r="AS450" s="4">
        <v>1</v>
      </c>
      <c r="AT450" s="4"/>
      <c r="AU450" s="4"/>
      <c r="AV450" s="4"/>
      <c r="AW450" s="63" t="str">
        <f>_xlfn.XLOOKUP(I450,표1[아이템 타입],표1[타입 이름])</f>
        <v>스킬북</v>
      </c>
      <c r="AX450" s="63" t="str">
        <f t="shared" si="74"/>
        <v>가능</v>
      </c>
      <c r="AY450" s="63" t="str">
        <f t="shared" si="75"/>
        <v>불가</v>
      </c>
      <c r="AZ450" s="63" t="str">
        <f t="shared" si="82"/>
        <v>불가</v>
      </c>
      <c r="BA450" s="63" t="str">
        <f t="shared" si="83"/>
        <v>가능</v>
      </c>
    </row>
    <row r="451" spans="2:53" x14ac:dyDescent="0.3">
      <c r="B451" s="4">
        <v>23615313</v>
      </c>
      <c r="C451" s="4" t="str">
        <f t="shared" si="81"/>
        <v>313</v>
      </c>
      <c r="D451" s="44" t="str">
        <f t="shared" si="79"/>
        <v>Item_Name_23615313</v>
      </c>
      <c r="E451" s="5" t="s">
        <v>1737</v>
      </c>
      <c r="F451" s="44" t="str">
        <f t="shared" si="80"/>
        <v>Item_Desc_23615313</v>
      </c>
      <c r="G451" s="5" t="s">
        <v>1605</v>
      </c>
      <c r="H451" s="5">
        <v>3</v>
      </c>
      <c r="I451" s="5">
        <v>36</v>
      </c>
      <c r="J451" s="5">
        <v>3</v>
      </c>
      <c r="K451" s="5">
        <v>4</v>
      </c>
      <c r="L451" s="45">
        <f>_xlfn.XLOOKUP($I451, '#칼럼명세'!$F:$F, '#칼럼명세'!$J:$J)*IF(_xlfn.XLOOKUP($I451, '#칼럼명세'!$F:$F, '#칼럼명세'!$K:$K)="X", 1, _xlfn.XLOOKUP($K451, '#무게관련'!$N:$N, '#무게관련'!$O:$O))*100</f>
        <v>1</v>
      </c>
      <c r="M451" s="46" t="s">
        <v>339</v>
      </c>
      <c r="N451" s="46" t="s">
        <v>339</v>
      </c>
      <c r="O451" s="46" t="s">
        <v>339</v>
      </c>
      <c r="P451" s="46" t="s">
        <v>336</v>
      </c>
      <c r="Q451" s="5">
        <v>0</v>
      </c>
      <c r="R451" s="5">
        <v>0</v>
      </c>
      <c r="S451" s="5">
        <v>10104001</v>
      </c>
      <c r="T451" s="5">
        <v>0</v>
      </c>
      <c r="U451" s="5">
        <v>0</v>
      </c>
      <c r="V451" s="5">
        <v>0</v>
      </c>
      <c r="W451" s="5">
        <v>1</v>
      </c>
      <c r="X451" s="66">
        <v>100</v>
      </c>
      <c r="Y451" s="66">
        <v>1000</v>
      </c>
      <c r="Z451" s="5">
        <v>1</v>
      </c>
      <c r="AA451" s="5">
        <v>10</v>
      </c>
      <c r="AB451" s="5">
        <v>0</v>
      </c>
      <c r="AC451" s="5">
        <v>0</v>
      </c>
      <c r="AD451" s="5">
        <v>0</v>
      </c>
      <c r="AE451" s="5">
        <v>21000</v>
      </c>
      <c r="AF451" s="5">
        <v>4</v>
      </c>
      <c r="AG451" s="5">
        <v>1</v>
      </c>
      <c r="AH451" s="5" t="s">
        <v>1968</v>
      </c>
      <c r="AI451" s="5" t="s">
        <v>235</v>
      </c>
      <c r="AJ451" s="5" t="s">
        <v>983</v>
      </c>
      <c r="AK451" s="45">
        <f t="shared" si="76"/>
        <v>8</v>
      </c>
      <c r="AL451" s="47">
        <f>_xlfn.XLOOKUP(I451,'#칼럼명세'!F:F,'#칼럼명세'!I:I)</f>
        <v>1101</v>
      </c>
      <c r="AM451" s="44" t="str">
        <f t="shared" si="77"/>
        <v>Item_Name_23615313</v>
      </c>
      <c r="AN451" s="5" t="s">
        <v>1597</v>
      </c>
      <c r="AO451" s="44" t="str">
        <f t="shared" si="78"/>
        <v>Item_Desc_23615313</v>
      </c>
      <c r="AP451" s="5" t="s">
        <v>1666</v>
      </c>
      <c r="AQ451" s="44">
        <f>_xlfn.XLOOKUP(I451,표1[아이템 타입],표1[삭제여부])</f>
        <v>1</v>
      </c>
      <c r="AR451" s="63">
        <f>_xlfn.XLOOKUP(I451,'#칼럼명세'!F:F,'#칼럼명세'!H:H)</f>
        <v>0</v>
      </c>
      <c r="AS451" s="4">
        <v>1</v>
      </c>
      <c r="AT451" s="4"/>
      <c r="AU451" s="4"/>
      <c r="AV451" s="4"/>
      <c r="AW451" s="63" t="str">
        <f>_xlfn.XLOOKUP(I451,표1[아이템 타입],표1[타입 이름])</f>
        <v>스킬북</v>
      </c>
      <c r="AX451" s="63" t="str">
        <f t="shared" ref="AX451:AX514" si="84">IF(Z451=0,"불가","가능")</f>
        <v>가능</v>
      </c>
      <c r="AY451" s="63" t="str">
        <f t="shared" ref="AY451:AY514" si="85">IF(AB451=0,"불가","가능")</f>
        <v>불가</v>
      </c>
      <c r="AZ451" s="63" t="str">
        <f t="shared" si="82"/>
        <v>불가</v>
      </c>
      <c r="BA451" s="63" t="str">
        <f t="shared" si="83"/>
        <v>가능</v>
      </c>
    </row>
    <row r="452" spans="2:53" x14ac:dyDescent="0.3">
      <c r="B452" s="4">
        <v>23615314</v>
      </c>
      <c r="C452" s="4" t="str">
        <f t="shared" si="81"/>
        <v>314</v>
      </c>
      <c r="D452" s="44" t="str">
        <f t="shared" si="79"/>
        <v>Item_Name_23615314</v>
      </c>
      <c r="E452" s="5" t="s">
        <v>1738</v>
      </c>
      <c r="F452" s="44" t="str">
        <f t="shared" si="80"/>
        <v>Item_Desc_23615314</v>
      </c>
      <c r="G452" s="5" t="s">
        <v>1605</v>
      </c>
      <c r="H452" s="5">
        <v>3</v>
      </c>
      <c r="I452" s="5">
        <v>36</v>
      </c>
      <c r="J452" s="5">
        <v>3</v>
      </c>
      <c r="K452" s="5">
        <v>2</v>
      </c>
      <c r="L452" s="45">
        <f>_xlfn.XLOOKUP($I452, '#칼럼명세'!$F:$F, '#칼럼명세'!$J:$J)*IF(_xlfn.XLOOKUP($I452, '#칼럼명세'!$F:$F, '#칼럼명세'!$K:$K)="X", 1, _xlfn.XLOOKUP($K452, '#무게관련'!$N:$N, '#무게관련'!$O:$O))*100</f>
        <v>1</v>
      </c>
      <c r="M452" s="46" t="s">
        <v>339</v>
      </c>
      <c r="N452" s="46" t="s">
        <v>339</v>
      </c>
      <c r="O452" s="46" t="s">
        <v>339</v>
      </c>
      <c r="P452" s="46" t="s">
        <v>336</v>
      </c>
      <c r="Q452" s="5">
        <v>0</v>
      </c>
      <c r="R452" s="5">
        <v>0</v>
      </c>
      <c r="S452" s="5">
        <v>10104001</v>
      </c>
      <c r="T452" s="5">
        <v>0</v>
      </c>
      <c r="U452" s="5">
        <v>0</v>
      </c>
      <c r="V452" s="5">
        <v>0</v>
      </c>
      <c r="W452" s="5">
        <v>1</v>
      </c>
      <c r="X452" s="66">
        <v>100</v>
      </c>
      <c r="Y452" s="66">
        <v>1000</v>
      </c>
      <c r="Z452" s="5">
        <v>1</v>
      </c>
      <c r="AA452" s="5">
        <v>10</v>
      </c>
      <c r="AB452" s="5">
        <v>0</v>
      </c>
      <c r="AC452" s="5">
        <v>0</v>
      </c>
      <c r="AD452" s="5">
        <v>0</v>
      </c>
      <c r="AE452" s="5">
        <v>21000</v>
      </c>
      <c r="AF452" s="5">
        <v>4</v>
      </c>
      <c r="AG452" s="5">
        <v>1</v>
      </c>
      <c r="AH452" s="5" t="s">
        <v>1951</v>
      </c>
      <c r="AI452" s="5" t="s">
        <v>235</v>
      </c>
      <c r="AJ452" s="5" t="s">
        <v>983</v>
      </c>
      <c r="AK452" s="45">
        <f t="shared" si="76"/>
        <v>8</v>
      </c>
      <c r="AL452" s="47">
        <f>_xlfn.XLOOKUP(I452,'#칼럼명세'!F:F,'#칼럼명세'!I:I)</f>
        <v>1101</v>
      </c>
      <c r="AM452" s="44" t="str">
        <f t="shared" si="77"/>
        <v>Item_Name_23615314</v>
      </c>
      <c r="AN452" s="5" t="s">
        <v>779</v>
      </c>
      <c r="AO452" s="44" t="str">
        <f t="shared" si="78"/>
        <v>Item_Desc_23615314</v>
      </c>
      <c r="AP452" s="5" t="s">
        <v>1667</v>
      </c>
      <c r="AQ452" s="44">
        <f>_xlfn.XLOOKUP(I452,표1[아이템 타입],표1[삭제여부])</f>
        <v>1</v>
      </c>
      <c r="AR452" s="63">
        <f>_xlfn.XLOOKUP(I452,'#칼럼명세'!F:F,'#칼럼명세'!H:H)</f>
        <v>0</v>
      </c>
      <c r="AS452" s="4">
        <v>1</v>
      </c>
      <c r="AT452" s="4"/>
      <c r="AU452" s="4"/>
      <c r="AV452" s="4"/>
      <c r="AW452" s="63" t="str">
        <f>_xlfn.XLOOKUP(I452,표1[아이템 타입],표1[타입 이름])</f>
        <v>스킬북</v>
      </c>
      <c r="AX452" s="63" t="str">
        <f t="shared" si="84"/>
        <v>가능</v>
      </c>
      <c r="AY452" s="63" t="str">
        <f t="shared" si="85"/>
        <v>불가</v>
      </c>
      <c r="AZ452" s="63" t="str">
        <f t="shared" si="82"/>
        <v>불가</v>
      </c>
      <c r="BA452" s="63" t="str">
        <f t="shared" si="83"/>
        <v>가능</v>
      </c>
    </row>
    <row r="453" spans="2:53" x14ac:dyDescent="0.3">
      <c r="B453" s="4">
        <v>23615315</v>
      </c>
      <c r="C453" s="4" t="str">
        <f t="shared" si="81"/>
        <v>315</v>
      </c>
      <c r="D453" s="44" t="str">
        <f t="shared" si="79"/>
        <v>Item_Name_23615315</v>
      </c>
      <c r="E453" s="5" t="s">
        <v>1743</v>
      </c>
      <c r="F453" s="44" t="str">
        <f t="shared" si="80"/>
        <v>Item_Desc_23615315</v>
      </c>
      <c r="G453" s="5" t="s">
        <v>1605</v>
      </c>
      <c r="H453" s="5">
        <v>3</v>
      </c>
      <c r="I453" s="5">
        <v>36</v>
      </c>
      <c r="J453" s="5">
        <v>3</v>
      </c>
      <c r="K453" s="5">
        <v>3</v>
      </c>
      <c r="L453" s="45">
        <f>_xlfn.XLOOKUP($I453, '#칼럼명세'!$F:$F, '#칼럼명세'!$J:$J)*IF(_xlfn.XLOOKUP($I453, '#칼럼명세'!$F:$F, '#칼럼명세'!$K:$K)="X", 1, _xlfn.XLOOKUP($K453, '#무게관련'!$N:$N, '#무게관련'!$O:$O))*100</f>
        <v>1</v>
      </c>
      <c r="M453" s="46" t="s">
        <v>339</v>
      </c>
      <c r="N453" s="46" t="s">
        <v>339</v>
      </c>
      <c r="O453" s="46" t="s">
        <v>339</v>
      </c>
      <c r="P453" s="46" t="s">
        <v>336</v>
      </c>
      <c r="Q453" s="5">
        <v>0</v>
      </c>
      <c r="R453" s="5">
        <v>0</v>
      </c>
      <c r="S453" s="5">
        <v>10104001</v>
      </c>
      <c r="T453" s="5">
        <v>0</v>
      </c>
      <c r="U453" s="5">
        <v>0</v>
      </c>
      <c r="V453" s="5">
        <v>0</v>
      </c>
      <c r="W453" s="5">
        <v>1</v>
      </c>
      <c r="X453" s="66">
        <v>100</v>
      </c>
      <c r="Y453" s="66">
        <v>1000</v>
      </c>
      <c r="Z453" s="5">
        <v>1</v>
      </c>
      <c r="AA453" s="5">
        <v>10</v>
      </c>
      <c r="AB453" s="5">
        <v>0</v>
      </c>
      <c r="AC453" s="5">
        <v>0</v>
      </c>
      <c r="AD453" s="5">
        <v>0</v>
      </c>
      <c r="AE453" s="5">
        <v>21000</v>
      </c>
      <c r="AF453" s="5">
        <v>4</v>
      </c>
      <c r="AG453" s="5">
        <v>1</v>
      </c>
      <c r="AH453" s="5" t="s">
        <v>1948</v>
      </c>
      <c r="AI453" s="5" t="s">
        <v>235</v>
      </c>
      <c r="AJ453" s="5" t="s">
        <v>983</v>
      </c>
      <c r="AK453" s="45">
        <f t="shared" ref="AK453:AK516" si="86">IF($M453="X", 0, M$3)+IF($N453="X", 0, N$3)+IF($O453="X", 0, O$3)+IF($P453="X", 0, P$3)</f>
        <v>8</v>
      </c>
      <c r="AL453" s="47">
        <f>_xlfn.XLOOKUP(I453,'#칼럼명세'!F:F,'#칼럼명세'!I:I)</f>
        <v>1101</v>
      </c>
      <c r="AM453" s="44" t="str">
        <f t="shared" ref="AM453:AM516" si="87">"Item_Name_"&amp;B453</f>
        <v>Item_Name_23615315</v>
      </c>
      <c r="AN453" s="5" t="s">
        <v>783</v>
      </c>
      <c r="AO453" s="44" t="str">
        <f t="shared" ref="AO453:AO516" si="88">"Item_Desc_"&amp;B453</f>
        <v>Item_Desc_23615315</v>
      </c>
      <c r="AP453" s="5" t="s">
        <v>1672</v>
      </c>
      <c r="AQ453" s="44">
        <f>_xlfn.XLOOKUP(I453,표1[아이템 타입],표1[삭제여부])</f>
        <v>1</v>
      </c>
      <c r="AR453" s="63">
        <f>_xlfn.XLOOKUP(I453,'#칼럼명세'!F:F,'#칼럼명세'!H:H)</f>
        <v>0</v>
      </c>
      <c r="AS453" s="4">
        <v>1</v>
      </c>
      <c r="AT453" s="4"/>
      <c r="AU453" s="4"/>
      <c r="AV453" s="4"/>
      <c r="AW453" s="63" t="str">
        <f>_xlfn.XLOOKUP(I453,표1[아이템 타입],표1[타입 이름])</f>
        <v>스킬북</v>
      </c>
      <c r="AX453" s="63" t="str">
        <f t="shared" si="84"/>
        <v>가능</v>
      </c>
      <c r="AY453" s="63" t="str">
        <f t="shared" si="85"/>
        <v>불가</v>
      </c>
      <c r="AZ453" s="63" t="str">
        <f t="shared" si="82"/>
        <v>불가</v>
      </c>
      <c r="BA453" s="63" t="str">
        <f t="shared" si="83"/>
        <v>가능</v>
      </c>
    </row>
    <row r="454" spans="2:53" x14ac:dyDescent="0.3">
      <c r="B454" s="4">
        <v>23615316</v>
      </c>
      <c r="C454" s="4" t="str">
        <f t="shared" si="81"/>
        <v>316</v>
      </c>
      <c r="D454" s="44" t="str">
        <f t="shared" si="79"/>
        <v>Item_Name_23615316</v>
      </c>
      <c r="E454" s="5" t="s">
        <v>1745</v>
      </c>
      <c r="F454" s="44" t="str">
        <f t="shared" si="80"/>
        <v>Item_Desc_23615316</v>
      </c>
      <c r="G454" s="5" t="s">
        <v>1605</v>
      </c>
      <c r="H454" s="5">
        <v>3</v>
      </c>
      <c r="I454" s="5">
        <v>36</v>
      </c>
      <c r="J454" s="5">
        <v>3</v>
      </c>
      <c r="K454" s="5">
        <v>3</v>
      </c>
      <c r="L454" s="45">
        <f>_xlfn.XLOOKUP($I454, '#칼럼명세'!$F:$F, '#칼럼명세'!$J:$J)*IF(_xlfn.XLOOKUP($I454, '#칼럼명세'!$F:$F, '#칼럼명세'!$K:$K)="X", 1, _xlfn.XLOOKUP($K454, '#무게관련'!$N:$N, '#무게관련'!$O:$O))*100</f>
        <v>1</v>
      </c>
      <c r="M454" s="46" t="s">
        <v>339</v>
      </c>
      <c r="N454" s="46" t="s">
        <v>339</v>
      </c>
      <c r="O454" s="46" t="s">
        <v>339</v>
      </c>
      <c r="P454" s="46" t="s">
        <v>336</v>
      </c>
      <c r="Q454" s="5">
        <v>0</v>
      </c>
      <c r="R454" s="5">
        <v>0</v>
      </c>
      <c r="S454" s="5">
        <v>10104001</v>
      </c>
      <c r="T454" s="5">
        <v>0</v>
      </c>
      <c r="U454" s="5">
        <v>0</v>
      </c>
      <c r="V454" s="5">
        <v>0</v>
      </c>
      <c r="W454" s="5">
        <v>1</v>
      </c>
      <c r="X454" s="66">
        <v>100</v>
      </c>
      <c r="Y454" s="66">
        <v>1000</v>
      </c>
      <c r="Z454" s="5">
        <v>1</v>
      </c>
      <c r="AA454" s="5">
        <v>10</v>
      </c>
      <c r="AB454" s="5">
        <v>0</v>
      </c>
      <c r="AC454" s="5">
        <v>0</v>
      </c>
      <c r="AD454" s="5">
        <v>0</v>
      </c>
      <c r="AE454" s="5">
        <v>21000</v>
      </c>
      <c r="AF454" s="5">
        <v>4</v>
      </c>
      <c r="AG454" s="5">
        <v>1</v>
      </c>
      <c r="AH454" s="5" t="s">
        <v>1952</v>
      </c>
      <c r="AI454" s="5" t="s">
        <v>235</v>
      </c>
      <c r="AJ454" s="5" t="s">
        <v>983</v>
      </c>
      <c r="AK454" s="45">
        <f t="shared" si="86"/>
        <v>8</v>
      </c>
      <c r="AL454" s="47">
        <f>_xlfn.XLOOKUP(I454,'#칼럼명세'!F:F,'#칼럼명세'!I:I)</f>
        <v>1101</v>
      </c>
      <c r="AM454" s="44" t="str">
        <f t="shared" si="87"/>
        <v>Item_Name_23615316</v>
      </c>
      <c r="AN454" s="5" t="s">
        <v>785</v>
      </c>
      <c r="AO454" s="44" t="str">
        <f t="shared" si="88"/>
        <v>Item_Desc_23615316</v>
      </c>
      <c r="AP454" s="5" t="s">
        <v>1674</v>
      </c>
      <c r="AQ454" s="44">
        <f>_xlfn.XLOOKUP(I454,표1[아이템 타입],표1[삭제여부])</f>
        <v>1</v>
      </c>
      <c r="AR454" s="63">
        <f>_xlfn.XLOOKUP(I454,'#칼럼명세'!F:F,'#칼럼명세'!H:H)</f>
        <v>0</v>
      </c>
      <c r="AS454" s="4">
        <v>1</v>
      </c>
      <c r="AT454" s="4"/>
      <c r="AU454" s="4"/>
      <c r="AV454" s="4"/>
      <c r="AW454" s="63" t="str">
        <f>_xlfn.XLOOKUP(I454,표1[아이템 타입],표1[타입 이름])</f>
        <v>스킬북</v>
      </c>
      <c r="AX454" s="63" t="str">
        <f t="shared" si="84"/>
        <v>가능</v>
      </c>
      <c r="AY454" s="63" t="str">
        <f t="shared" si="85"/>
        <v>불가</v>
      </c>
      <c r="AZ454" s="63" t="str">
        <f t="shared" si="82"/>
        <v>불가</v>
      </c>
      <c r="BA454" s="63" t="str">
        <f t="shared" si="83"/>
        <v>가능</v>
      </c>
    </row>
    <row r="455" spans="2:53" x14ac:dyDescent="0.3">
      <c r="B455" s="4">
        <v>23615317</v>
      </c>
      <c r="C455" s="4" t="str">
        <f t="shared" si="81"/>
        <v>317</v>
      </c>
      <c r="D455" s="44" t="str">
        <f t="shared" si="79"/>
        <v>Item_Name_23615317</v>
      </c>
      <c r="E455" s="5" t="s">
        <v>1740</v>
      </c>
      <c r="F455" s="44" t="str">
        <f t="shared" si="80"/>
        <v>Item_Desc_23615317</v>
      </c>
      <c r="G455" s="5" t="s">
        <v>1605</v>
      </c>
      <c r="H455" s="5">
        <v>3</v>
      </c>
      <c r="I455" s="5">
        <v>36</v>
      </c>
      <c r="J455" s="5">
        <v>3</v>
      </c>
      <c r="K455" s="5">
        <v>2</v>
      </c>
      <c r="L455" s="45">
        <f>_xlfn.XLOOKUP($I455, '#칼럼명세'!$F:$F, '#칼럼명세'!$J:$J)*IF(_xlfn.XLOOKUP($I455, '#칼럼명세'!$F:$F, '#칼럼명세'!$K:$K)="X", 1, _xlfn.XLOOKUP($K455, '#무게관련'!$N:$N, '#무게관련'!$O:$O))*100</f>
        <v>1</v>
      </c>
      <c r="M455" s="46" t="s">
        <v>339</v>
      </c>
      <c r="N455" s="46" t="s">
        <v>339</v>
      </c>
      <c r="O455" s="46" t="s">
        <v>339</v>
      </c>
      <c r="P455" s="46" t="s">
        <v>336</v>
      </c>
      <c r="Q455" s="5">
        <v>0</v>
      </c>
      <c r="R455" s="5">
        <v>0</v>
      </c>
      <c r="S455" s="5">
        <v>10104001</v>
      </c>
      <c r="T455" s="5">
        <v>0</v>
      </c>
      <c r="U455" s="5">
        <v>0</v>
      </c>
      <c r="V455" s="5">
        <v>0</v>
      </c>
      <c r="W455" s="5">
        <v>1</v>
      </c>
      <c r="X455" s="66">
        <v>100</v>
      </c>
      <c r="Y455" s="66">
        <v>1000</v>
      </c>
      <c r="Z455" s="5">
        <v>1</v>
      </c>
      <c r="AA455" s="5">
        <v>10</v>
      </c>
      <c r="AB455" s="5">
        <v>0</v>
      </c>
      <c r="AC455" s="5">
        <v>0</v>
      </c>
      <c r="AD455" s="5">
        <v>0</v>
      </c>
      <c r="AE455" s="5">
        <v>21000</v>
      </c>
      <c r="AF455" s="5">
        <v>4</v>
      </c>
      <c r="AG455" s="5">
        <v>1</v>
      </c>
      <c r="AH455" s="5" t="s">
        <v>1934</v>
      </c>
      <c r="AI455" s="5" t="s">
        <v>235</v>
      </c>
      <c r="AJ455" s="5" t="s">
        <v>983</v>
      </c>
      <c r="AK455" s="45">
        <f t="shared" si="86"/>
        <v>8</v>
      </c>
      <c r="AL455" s="47">
        <f>_xlfn.XLOOKUP(I455,'#칼럼명세'!F:F,'#칼럼명세'!I:I)</f>
        <v>1101</v>
      </c>
      <c r="AM455" s="44" t="str">
        <f t="shared" si="87"/>
        <v>Item_Name_23615317</v>
      </c>
      <c r="AN455" s="5" t="s">
        <v>780</v>
      </c>
      <c r="AO455" s="44" t="str">
        <f t="shared" si="88"/>
        <v>Item_Desc_23615317</v>
      </c>
      <c r="AP455" s="5" t="s">
        <v>1669</v>
      </c>
      <c r="AQ455" s="44">
        <f>_xlfn.XLOOKUP(I455,표1[아이템 타입],표1[삭제여부])</f>
        <v>1</v>
      </c>
      <c r="AR455" s="63">
        <f>_xlfn.XLOOKUP(I455,'#칼럼명세'!F:F,'#칼럼명세'!H:H)</f>
        <v>0</v>
      </c>
      <c r="AS455" s="4">
        <v>1</v>
      </c>
      <c r="AT455" s="4"/>
      <c r="AU455" s="4"/>
      <c r="AV455" s="4"/>
      <c r="AW455" s="63" t="str">
        <f>_xlfn.XLOOKUP(I455,표1[아이템 타입],표1[타입 이름])</f>
        <v>스킬북</v>
      </c>
      <c r="AX455" s="63" t="str">
        <f t="shared" si="84"/>
        <v>가능</v>
      </c>
      <c r="AY455" s="63" t="str">
        <f t="shared" si="85"/>
        <v>불가</v>
      </c>
      <c r="AZ455" s="63" t="str">
        <f t="shared" si="82"/>
        <v>불가</v>
      </c>
      <c r="BA455" s="63" t="str">
        <f t="shared" si="83"/>
        <v>가능</v>
      </c>
    </row>
    <row r="456" spans="2:53" x14ac:dyDescent="0.3">
      <c r="B456" s="4">
        <v>23615318</v>
      </c>
      <c r="C456" s="4" t="str">
        <f t="shared" si="81"/>
        <v>318</v>
      </c>
      <c r="D456" s="44" t="str">
        <f t="shared" si="79"/>
        <v>Item_Name_23615318</v>
      </c>
      <c r="E456" s="5" t="s">
        <v>1742</v>
      </c>
      <c r="F456" s="44" t="str">
        <f t="shared" si="80"/>
        <v>Item_Desc_23615318</v>
      </c>
      <c r="G456" s="5" t="s">
        <v>1605</v>
      </c>
      <c r="H456" s="5">
        <v>3</v>
      </c>
      <c r="I456" s="5">
        <v>36</v>
      </c>
      <c r="J456" s="5">
        <v>3</v>
      </c>
      <c r="K456" s="5">
        <v>3</v>
      </c>
      <c r="L456" s="45">
        <f>_xlfn.XLOOKUP($I456, '#칼럼명세'!$F:$F, '#칼럼명세'!$J:$J)*IF(_xlfn.XLOOKUP($I456, '#칼럼명세'!$F:$F, '#칼럼명세'!$K:$K)="X", 1, _xlfn.XLOOKUP($K456, '#무게관련'!$N:$N, '#무게관련'!$O:$O))*100</f>
        <v>1</v>
      </c>
      <c r="M456" s="46" t="s">
        <v>339</v>
      </c>
      <c r="N456" s="46" t="s">
        <v>339</v>
      </c>
      <c r="O456" s="46" t="s">
        <v>339</v>
      </c>
      <c r="P456" s="46" t="s">
        <v>336</v>
      </c>
      <c r="Q456" s="5">
        <v>0</v>
      </c>
      <c r="R456" s="5">
        <v>0</v>
      </c>
      <c r="S456" s="5">
        <v>10104001</v>
      </c>
      <c r="T456" s="5">
        <v>0</v>
      </c>
      <c r="U456" s="5">
        <v>0</v>
      </c>
      <c r="V456" s="5">
        <v>0</v>
      </c>
      <c r="W456" s="5">
        <v>1</v>
      </c>
      <c r="X456" s="66">
        <v>100</v>
      </c>
      <c r="Y456" s="66">
        <v>1000</v>
      </c>
      <c r="Z456" s="5">
        <v>1</v>
      </c>
      <c r="AA456" s="5">
        <v>10</v>
      </c>
      <c r="AB456" s="5">
        <v>0</v>
      </c>
      <c r="AC456" s="5">
        <v>0</v>
      </c>
      <c r="AD456" s="5">
        <v>0</v>
      </c>
      <c r="AE456" s="5">
        <v>21000</v>
      </c>
      <c r="AF456" s="5">
        <v>4</v>
      </c>
      <c r="AG456" s="5">
        <v>1</v>
      </c>
      <c r="AH456" s="5" t="s">
        <v>1946</v>
      </c>
      <c r="AI456" s="5" t="s">
        <v>235</v>
      </c>
      <c r="AJ456" s="5" t="s">
        <v>983</v>
      </c>
      <c r="AK456" s="45">
        <f t="shared" si="86"/>
        <v>8</v>
      </c>
      <c r="AL456" s="47">
        <f>_xlfn.XLOOKUP(I456,'#칼럼명세'!F:F,'#칼럼명세'!I:I)</f>
        <v>1101</v>
      </c>
      <c r="AM456" s="44" t="str">
        <f t="shared" si="87"/>
        <v>Item_Name_23615318</v>
      </c>
      <c r="AN456" s="5" t="s">
        <v>782</v>
      </c>
      <c r="AO456" s="44" t="str">
        <f t="shared" si="88"/>
        <v>Item_Desc_23615318</v>
      </c>
      <c r="AP456" s="5" t="s">
        <v>1671</v>
      </c>
      <c r="AQ456" s="44">
        <f>_xlfn.XLOOKUP(I456,표1[아이템 타입],표1[삭제여부])</f>
        <v>1</v>
      </c>
      <c r="AR456" s="63">
        <f>_xlfn.XLOOKUP(I456,'#칼럼명세'!F:F,'#칼럼명세'!H:H)</f>
        <v>0</v>
      </c>
      <c r="AS456" s="4">
        <v>1</v>
      </c>
      <c r="AT456" s="4"/>
      <c r="AU456" s="4"/>
      <c r="AV456" s="4"/>
      <c r="AW456" s="63" t="str">
        <f>_xlfn.XLOOKUP(I456,표1[아이템 타입],표1[타입 이름])</f>
        <v>스킬북</v>
      </c>
      <c r="AX456" s="63" t="str">
        <f t="shared" si="84"/>
        <v>가능</v>
      </c>
      <c r="AY456" s="63" t="str">
        <f t="shared" si="85"/>
        <v>불가</v>
      </c>
      <c r="AZ456" s="63" t="str">
        <f t="shared" si="82"/>
        <v>불가</v>
      </c>
      <c r="BA456" s="63" t="str">
        <f t="shared" si="83"/>
        <v>가능</v>
      </c>
    </row>
    <row r="457" spans="2:53" x14ac:dyDescent="0.3">
      <c r="B457" s="4">
        <v>23615319</v>
      </c>
      <c r="C457" s="4" t="str">
        <f t="shared" si="81"/>
        <v>319</v>
      </c>
      <c r="D457" s="44" t="str">
        <f t="shared" si="79"/>
        <v>Item_Name_23615319</v>
      </c>
      <c r="E457" s="5" t="s">
        <v>1748</v>
      </c>
      <c r="F457" s="44" t="str">
        <f t="shared" si="80"/>
        <v>Item_Desc_23615319</v>
      </c>
      <c r="G457" s="5" t="s">
        <v>1605</v>
      </c>
      <c r="H457" s="5">
        <v>3</v>
      </c>
      <c r="I457" s="5">
        <v>36</v>
      </c>
      <c r="J457" s="5">
        <v>3</v>
      </c>
      <c r="K457" s="5">
        <v>4</v>
      </c>
      <c r="L457" s="45">
        <f>_xlfn.XLOOKUP($I457, '#칼럼명세'!$F:$F, '#칼럼명세'!$J:$J)*IF(_xlfn.XLOOKUP($I457, '#칼럼명세'!$F:$F, '#칼럼명세'!$K:$K)="X", 1, _xlfn.XLOOKUP($K457, '#무게관련'!$N:$N, '#무게관련'!$O:$O))*100</f>
        <v>1</v>
      </c>
      <c r="M457" s="46" t="s">
        <v>339</v>
      </c>
      <c r="N457" s="46" t="s">
        <v>339</v>
      </c>
      <c r="O457" s="46" t="s">
        <v>339</v>
      </c>
      <c r="P457" s="46" t="s">
        <v>336</v>
      </c>
      <c r="Q457" s="5">
        <v>0</v>
      </c>
      <c r="R457" s="5">
        <v>0</v>
      </c>
      <c r="S457" s="5">
        <v>10104001</v>
      </c>
      <c r="T457" s="5">
        <v>0</v>
      </c>
      <c r="U457" s="5">
        <v>0</v>
      </c>
      <c r="V457" s="5">
        <v>0</v>
      </c>
      <c r="W457" s="5">
        <v>1</v>
      </c>
      <c r="X457" s="66">
        <v>100</v>
      </c>
      <c r="Y457" s="66">
        <v>1000</v>
      </c>
      <c r="Z457" s="5">
        <v>1</v>
      </c>
      <c r="AA457" s="5">
        <v>10</v>
      </c>
      <c r="AB457" s="5">
        <v>0</v>
      </c>
      <c r="AC457" s="5">
        <v>0</v>
      </c>
      <c r="AD457" s="5">
        <v>0</v>
      </c>
      <c r="AE457" s="5">
        <v>21000</v>
      </c>
      <c r="AF457" s="5">
        <v>4</v>
      </c>
      <c r="AG457" s="5">
        <v>1</v>
      </c>
      <c r="AH457" s="5" t="s">
        <v>1936</v>
      </c>
      <c r="AI457" s="5" t="s">
        <v>235</v>
      </c>
      <c r="AJ457" s="5" t="s">
        <v>983</v>
      </c>
      <c r="AK457" s="45">
        <f t="shared" si="86"/>
        <v>8</v>
      </c>
      <c r="AL457" s="47">
        <f>_xlfn.XLOOKUP(I457,'#칼럼명세'!F:F,'#칼럼명세'!I:I)</f>
        <v>1101</v>
      </c>
      <c r="AM457" s="44" t="str">
        <f t="shared" si="87"/>
        <v>Item_Name_23615319</v>
      </c>
      <c r="AN457" s="5" t="s">
        <v>788</v>
      </c>
      <c r="AO457" s="44" t="str">
        <f t="shared" si="88"/>
        <v>Item_Desc_23615319</v>
      </c>
      <c r="AP457" s="5" t="s">
        <v>1677</v>
      </c>
      <c r="AQ457" s="44">
        <f>_xlfn.XLOOKUP(I457,표1[아이템 타입],표1[삭제여부])</f>
        <v>1</v>
      </c>
      <c r="AR457" s="63">
        <f>_xlfn.XLOOKUP(I457,'#칼럼명세'!F:F,'#칼럼명세'!H:H)</f>
        <v>0</v>
      </c>
      <c r="AS457" s="4">
        <v>1</v>
      </c>
      <c r="AT457" s="4"/>
      <c r="AU457" s="4"/>
      <c r="AV457" s="4"/>
      <c r="AW457" s="63" t="str">
        <f>_xlfn.XLOOKUP(I457,표1[아이템 타입],표1[타입 이름])</f>
        <v>스킬북</v>
      </c>
      <c r="AX457" s="63" t="str">
        <f t="shared" si="84"/>
        <v>가능</v>
      </c>
      <c r="AY457" s="63" t="str">
        <f t="shared" si="85"/>
        <v>불가</v>
      </c>
      <c r="AZ457" s="63" t="str">
        <f t="shared" si="82"/>
        <v>불가</v>
      </c>
      <c r="BA457" s="63" t="str">
        <f t="shared" si="83"/>
        <v>가능</v>
      </c>
    </row>
    <row r="458" spans="2:53" x14ac:dyDescent="0.3">
      <c r="B458" s="4">
        <v>23615320</v>
      </c>
      <c r="C458" s="4" t="str">
        <f t="shared" si="81"/>
        <v>320</v>
      </c>
      <c r="D458" s="44" t="str">
        <f t="shared" si="79"/>
        <v>Item_Name_23615320</v>
      </c>
      <c r="E458" s="5" t="s">
        <v>1092</v>
      </c>
      <c r="F458" s="44" t="str">
        <f t="shared" si="80"/>
        <v>Item_Desc_23615320</v>
      </c>
      <c r="G458" s="5" t="s">
        <v>380</v>
      </c>
      <c r="H458" s="5">
        <v>3</v>
      </c>
      <c r="I458" s="5">
        <v>36</v>
      </c>
      <c r="J458" s="5">
        <v>4</v>
      </c>
      <c r="K458" s="5">
        <v>2</v>
      </c>
      <c r="L458" s="45">
        <f>_xlfn.XLOOKUP($I458, '#칼럼명세'!$F:$F, '#칼럼명세'!$J:$J)*IF(_xlfn.XLOOKUP($I458, '#칼럼명세'!$F:$F, '#칼럼명세'!$K:$K)="X", 1, _xlfn.XLOOKUP($K458, '#무게관련'!$N:$N, '#무게관련'!$O:$O))*100</f>
        <v>1</v>
      </c>
      <c r="M458" s="46" t="s">
        <v>339</v>
      </c>
      <c r="N458" s="46" t="s">
        <v>339</v>
      </c>
      <c r="O458" s="46" t="s">
        <v>339</v>
      </c>
      <c r="P458" s="46" t="s">
        <v>336</v>
      </c>
      <c r="Q458" s="5">
        <v>0</v>
      </c>
      <c r="R458" s="5">
        <v>0</v>
      </c>
      <c r="S458" s="5">
        <v>10104001</v>
      </c>
      <c r="T458" s="5">
        <v>0</v>
      </c>
      <c r="U458" s="5">
        <v>0</v>
      </c>
      <c r="V458" s="5">
        <v>0</v>
      </c>
      <c r="W458" s="5">
        <v>1</v>
      </c>
      <c r="X458" s="66">
        <v>100</v>
      </c>
      <c r="Y458" s="66">
        <v>1000</v>
      </c>
      <c r="Z458" s="5">
        <v>1</v>
      </c>
      <c r="AA458" s="5">
        <v>10</v>
      </c>
      <c r="AB458" s="5">
        <v>0</v>
      </c>
      <c r="AC458" s="5">
        <v>0</v>
      </c>
      <c r="AD458" s="5">
        <v>0</v>
      </c>
      <c r="AE458" s="5">
        <v>21000</v>
      </c>
      <c r="AF458" s="5">
        <v>4</v>
      </c>
      <c r="AG458" s="5">
        <v>1</v>
      </c>
      <c r="AH458" s="5" t="s">
        <v>1938</v>
      </c>
      <c r="AI458" s="5" t="s">
        <v>235</v>
      </c>
      <c r="AJ458" s="5" t="s">
        <v>983</v>
      </c>
      <c r="AK458" s="45">
        <f t="shared" si="86"/>
        <v>8</v>
      </c>
      <c r="AL458" s="47">
        <f>_xlfn.XLOOKUP(I458,'#칼럼명세'!F:F,'#칼럼명세'!I:I)</f>
        <v>1101</v>
      </c>
      <c r="AM458" s="44" t="str">
        <f t="shared" si="87"/>
        <v>Item_Name_23615320</v>
      </c>
      <c r="AN458" s="5" t="s">
        <v>218</v>
      </c>
      <c r="AO458" s="44" t="str">
        <f t="shared" si="88"/>
        <v>Item_Desc_23615320</v>
      </c>
      <c r="AP458" s="5" t="s">
        <v>1794</v>
      </c>
      <c r="AQ458" s="44">
        <f>_xlfn.XLOOKUP(I458,표1[아이템 타입],표1[삭제여부])</f>
        <v>1</v>
      </c>
      <c r="AR458" s="63">
        <f>_xlfn.XLOOKUP(I458,'#칼럼명세'!F:F,'#칼럼명세'!H:H)</f>
        <v>0</v>
      </c>
      <c r="AS458" s="4">
        <v>1</v>
      </c>
      <c r="AT458" s="4"/>
      <c r="AU458" s="4"/>
      <c r="AV458" s="4"/>
      <c r="AW458" s="63" t="str">
        <f>_xlfn.XLOOKUP(I458,표1[아이템 타입],표1[타입 이름])</f>
        <v>스킬북</v>
      </c>
      <c r="AX458" s="63" t="str">
        <f t="shared" si="84"/>
        <v>가능</v>
      </c>
      <c r="AY458" s="63" t="str">
        <f t="shared" si="85"/>
        <v>불가</v>
      </c>
      <c r="AZ458" s="63" t="str">
        <f t="shared" si="82"/>
        <v>불가</v>
      </c>
      <c r="BA458" s="63" t="str">
        <f t="shared" si="83"/>
        <v>가능</v>
      </c>
    </row>
    <row r="459" spans="2:53" x14ac:dyDescent="0.3">
      <c r="B459" s="4">
        <v>23615321</v>
      </c>
      <c r="C459" s="4" t="str">
        <f t="shared" si="81"/>
        <v>321</v>
      </c>
      <c r="D459" s="44" t="str">
        <f t="shared" si="79"/>
        <v>Item_Name_23615321</v>
      </c>
      <c r="E459" s="5" t="s">
        <v>1093</v>
      </c>
      <c r="F459" s="44" t="str">
        <f t="shared" si="80"/>
        <v>Item_Desc_23615321</v>
      </c>
      <c r="G459" s="5" t="s">
        <v>381</v>
      </c>
      <c r="H459" s="5">
        <v>3</v>
      </c>
      <c r="I459" s="5">
        <v>36</v>
      </c>
      <c r="J459" s="5">
        <v>4</v>
      </c>
      <c r="K459" s="5">
        <v>2</v>
      </c>
      <c r="L459" s="45">
        <f>_xlfn.XLOOKUP($I459, '#칼럼명세'!$F:$F, '#칼럼명세'!$J:$J)*IF(_xlfn.XLOOKUP($I459, '#칼럼명세'!$F:$F, '#칼럼명세'!$K:$K)="X", 1, _xlfn.XLOOKUP($K459, '#무게관련'!$N:$N, '#무게관련'!$O:$O))*100</f>
        <v>1</v>
      </c>
      <c r="M459" s="46" t="s">
        <v>339</v>
      </c>
      <c r="N459" s="46" t="s">
        <v>339</v>
      </c>
      <c r="O459" s="46" t="s">
        <v>339</v>
      </c>
      <c r="P459" s="46" t="s">
        <v>336</v>
      </c>
      <c r="Q459" s="5">
        <v>0</v>
      </c>
      <c r="R459" s="5">
        <v>0</v>
      </c>
      <c r="S459" s="5">
        <v>10104001</v>
      </c>
      <c r="T459" s="5">
        <v>0</v>
      </c>
      <c r="U459" s="5">
        <v>0</v>
      </c>
      <c r="V459" s="5">
        <v>0</v>
      </c>
      <c r="W459" s="5">
        <v>1</v>
      </c>
      <c r="X459" s="66">
        <v>100</v>
      </c>
      <c r="Y459" s="66">
        <v>1000</v>
      </c>
      <c r="Z459" s="5">
        <v>1</v>
      </c>
      <c r="AA459" s="5">
        <v>10</v>
      </c>
      <c r="AB459" s="5">
        <v>0</v>
      </c>
      <c r="AC459" s="5">
        <v>0</v>
      </c>
      <c r="AD459" s="5">
        <v>0</v>
      </c>
      <c r="AE459" s="5">
        <v>21000</v>
      </c>
      <c r="AF459" s="5">
        <v>4</v>
      </c>
      <c r="AG459" s="5">
        <v>1</v>
      </c>
      <c r="AH459" s="5" t="s">
        <v>1939</v>
      </c>
      <c r="AI459" s="5" t="s">
        <v>235</v>
      </c>
      <c r="AJ459" s="5" t="s">
        <v>983</v>
      </c>
      <c r="AK459" s="45">
        <f t="shared" si="86"/>
        <v>8</v>
      </c>
      <c r="AL459" s="47">
        <f>_xlfn.XLOOKUP(I459,'#칼럼명세'!F:F,'#칼럼명세'!I:I)</f>
        <v>1101</v>
      </c>
      <c r="AM459" s="44" t="str">
        <f t="shared" si="87"/>
        <v>Item_Name_23615321</v>
      </c>
      <c r="AN459" s="5" t="s">
        <v>219</v>
      </c>
      <c r="AO459" s="44" t="str">
        <f t="shared" si="88"/>
        <v>Item_Desc_23615321</v>
      </c>
      <c r="AP459" s="5" t="s">
        <v>1795</v>
      </c>
      <c r="AQ459" s="44">
        <f>_xlfn.XLOOKUP(I459,표1[아이템 타입],표1[삭제여부])</f>
        <v>1</v>
      </c>
      <c r="AR459" s="63">
        <f>_xlfn.XLOOKUP(I459,'#칼럼명세'!F:F,'#칼럼명세'!H:H)</f>
        <v>0</v>
      </c>
      <c r="AS459" s="4">
        <v>1</v>
      </c>
      <c r="AT459" s="4"/>
      <c r="AU459" s="4"/>
      <c r="AV459" s="4"/>
      <c r="AW459" s="63" t="str">
        <f>_xlfn.XLOOKUP(I459,표1[아이템 타입],표1[타입 이름])</f>
        <v>스킬북</v>
      </c>
      <c r="AX459" s="63" t="str">
        <f t="shared" si="84"/>
        <v>가능</v>
      </c>
      <c r="AY459" s="63" t="str">
        <f t="shared" si="85"/>
        <v>불가</v>
      </c>
      <c r="AZ459" s="63" t="str">
        <f t="shared" si="82"/>
        <v>불가</v>
      </c>
      <c r="BA459" s="63" t="str">
        <f t="shared" si="83"/>
        <v>가능</v>
      </c>
    </row>
    <row r="460" spans="2:53" x14ac:dyDescent="0.3">
      <c r="B460" s="4">
        <v>23615322</v>
      </c>
      <c r="C460" s="4" t="str">
        <f t="shared" si="81"/>
        <v>322</v>
      </c>
      <c r="D460" s="44" t="str">
        <f t="shared" si="79"/>
        <v>Item_Name_23615322</v>
      </c>
      <c r="E460" s="5" t="s">
        <v>1097</v>
      </c>
      <c r="F460" s="44" t="str">
        <f t="shared" si="80"/>
        <v>Item_Desc_23615322</v>
      </c>
      <c r="G460" s="5" t="s">
        <v>367</v>
      </c>
      <c r="H460" s="5">
        <v>3</v>
      </c>
      <c r="I460" s="5">
        <v>36</v>
      </c>
      <c r="J460" s="5">
        <v>4</v>
      </c>
      <c r="K460" s="5">
        <v>3</v>
      </c>
      <c r="L460" s="45">
        <f>_xlfn.XLOOKUP($I460, '#칼럼명세'!$F:$F, '#칼럼명세'!$J:$J)*IF(_xlfn.XLOOKUP($I460, '#칼럼명세'!$F:$F, '#칼럼명세'!$K:$K)="X", 1, _xlfn.XLOOKUP($K460, '#무게관련'!$N:$N, '#무게관련'!$O:$O))*100</f>
        <v>1</v>
      </c>
      <c r="M460" s="46" t="s">
        <v>339</v>
      </c>
      <c r="N460" s="46" t="s">
        <v>339</v>
      </c>
      <c r="O460" s="46" t="s">
        <v>339</v>
      </c>
      <c r="P460" s="46" t="s">
        <v>336</v>
      </c>
      <c r="Q460" s="5">
        <v>0</v>
      </c>
      <c r="R460" s="5">
        <v>0</v>
      </c>
      <c r="S460" s="5">
        <v>10104001</v>
      </c>
      <c r="T460" s="5">
        <v>0</v>
      </c>
      <c r="U460" s="5">
        <v>0</v>
      </c>
      <c r="V460" s="5">
        <v>0</v>
      </c>
      <c r="W460" s="5">
        <v>1</v>
      </c>
      <c r="X460" s="66">
        <v>100</v>
      </c>
      <c r="Y460" s="66">
        <v>1000</v>
      </c>
      <c r="Z460" s="5">
        <v>1</v>
      </c>
      <c r="AA460" s="5">
        <v>10</v>
      </c>
      <c r="AB460" s="5">
        <v>0</v>
      </c>
      <c r="AC460" s="5">
        <v>0</v>
      </c>
      <c r="AD460" s="5">
        <v>0</v>
      </c>
      <c r="AE460" s="5">
        <v>21000</v>
      </c>
      <c r="AF460" s="5">
        <v>4</v>
      </c>
      <c r="AG460" s="5">
        <v>1</v>
      </c>
      <c r="AH460" s="5" t="s">
        <v>1940</v>
      </c>
      <c r="AI460" s="5" t="s">
        <v>235</v>
      </c>
      <c r="AJ460" s="5" t="s">
        <v>983</v>
      </c>
      <c r="AK460" s="45">
        <f t="shared" si="86"/>
        <v>8</v>
      </c>
      <c r="AL460" s="47">
        <f>_xlfn.XLOOKUP(I460,'#칼럼명세'!F:F,'#칼럼명세'!I:I)</f>
        <v>1101</v>
      </c>
      <c r="AM460" s="44" t="str">
        <f t="shared" si="87"/>
        <v>Item_Name_23615322</v>
      </c>
      <c r="AN460" s="5" t="s">
        <v>1814</v>
      </c>
      <c r="AO460" s="44" t="str">
        <f t="shared" si="88"/>
        <v>Item_Desc_23615322</v>
      </c>
      <c r="AP460" s="5" t="s">
        <v>1799</v>
      </c>
      <c r="AQ460" s="44">
        <f>_xlfn.XLOOKUP(I460,표1[아이템 타입],표1[삭제여부])</f>
        <v>1</v>
      </c>
      <c r="AR460" s="63">
        <f>_xlfn.XLOOKUP(I460,'#칼럼명세'!F:F,'#칼럼명세'!H:H)</f>
        <v>0</v>
      </c>
      <c r="AS460" s="4">
        <v>1</v>
      </c>
      <c r="AT460" s="4"/>
      <c r="AU460" s="4"/>
      <c r="AV460" s="4"/>
      <c r="AW460" s="63" t="str">
        <f>_xlfn.XLOOKUP(I460,표1[아이템 타입],표1[타입 이름])</f>
        <v>스킬북</v>
      </c>
      <c r="AX460" s="63" t="str">
        <f t="shared" si="84"/>
        <v>가능</v>
      </c>
      <c r="AY460" s="63" t="str">
        <f t="shared" si="85"/>
        <v>불가</v>
      </c>
      <c r="AZ460" s="63" t="str">
        <f t="shared" si="82"/>
        <v>불가</v>
      </c>
      <c r="BA460" s="63" t="str">
        <f t="shared" si="83"/>
        <v>가능</v>
      </c>
    </row>
    <row r="461" spans="2:53" x14ac:dyDescent="0.3">
      <c r="B461" s="4">
        <v>23615323</v>
      </c>
      <c r="C461" s="4" t="str">
        <f t="shared" si="81"/>
        <v>323</v>
      </c>
      <c r="D461" s="44" t="str">
        <f t="shared" si="79"/>
        <v>Item_Name_23615323</v>
      </c>
      <c r="E461" s="5" t="s">
        <v>1094</v>
      </c>
      <c r="F461" s="44" t="str">
        <f t="shared" si="80"/>
        <v>Item_Desc_23615323</v>
      </c>
      <c r="G461" s="5" t="s">
        <v>382</v>
      </c>
      <c r="H461" s="5">
        <v>3</v>
      </c>
      <c r="I461" s="5">
        <v>36</v>
      </c>
      <c r="J461" s="5">
        <v>4</v>
      </c>
      <c r="K461" s="5">
        <v>3</v>
      </c>
      <c r="L461" s="45">
        <f>_xlfn.XLOOKUP($I461, '#칼럼명세'!$F:$F, '#칼럼명세'!$J:$J)*IF(_xlfn.XLOOKUP($I461, '#칼럼명세'!$F:$F, '#칼럼명세'!$K:$K)="X", 1, _xlfn.XLOOKUP($K461, '#무게관련'!$N:$N, '#무게관련'!$O:$O))*100</f>
        <v>1</v>
      </c>
      <c r="M461" s="46" t="s">
        <v>339</v>
      </c>
      <c r="N461" s="46" t="s">
        <v>339</v>
      </c>
      <c r="O461" s="46" t="s">
        <v>339</v>
      </c>
      <c r="P461" s="46" t="s">
        <v>336</v>
      </c>
      <c r="Q461" s="5">
        <v>0</v>
      </c>
      <c r="R461" s="5">
        <v>0</v>
      </c>
      <c r="S461" s="5">
        <v>10104001</v>
      </c>
      <c r="T461" s="5">
        <v>0</v>
      </c>
      <c r="U461" s="5">
        <v>0</v>
      </c>
      <c r="V461" s="5">
        <v>0</v>
      </c>
      <c r="W461" s="5">
        <v>1</v>
      </c>
      <c r="X461" s="66">
        <v>100</v>
      </c>
      <c r="Y461" s="66">
        <v>1000</v>
      </c>
      <c r="Z461" s="5">
        <v>1</v>
      </c>
      <c r="AA461" s="5">
        <v>10</v>
      </c>
      <c r="AB461" s="5">
        <v>0</v>
      </c>
      <c r="AC461" s="5">
        <v>0</v>
      </c>
      <c r="AD461" s="5">
        <v>0</v>
      </c>
      <c r="AE461" s="5">
        <v>21000</v>
      </c>
      <c r="AF461" s="5">
        <v>4</v>
      </c>
      <c r="AG461" s="5">
        <v>1</v>
      </c>
      <c r="AH461" s="5" t="s">
        <v>1941</v>
      </c>
      <c r="AI461" s="5" t="s">
        <v>235</v>
      </c>
      <c r="AJ461" s="5" t="s">
        <v>983</v>
      </c>
      <c r="AK461" s="45">
        <f t="shared" si="86"/>
        <v>8</v>
      </c>
      <c r="AL461" s="47">
        <f>_xlfn.XLOOKUP(I461,'#칼럼명세'!F:F,'#칼럼명세'!I:I)</f>
        <v>1101</v>
      </c>
      <c r="AM461" s="44" t="str">
        <f t="shared" si="87"/>
        <v>Item_Name_23615323</v>
      </c>
      <c r="AN461" s="5" t="s">
        <v>220</v>
      </c>
      <c r="AO461" s="44" t="str">
        <f t="shared" si="88"/>
        <v>Item_Desc_23615323</v>
      </c>
      <c r="AP461" s="5" t="s">
        <v>1796</v>
      </c>
      <c r="AQ461" s="44">
        <f>_xlfn.XLOOKUP(I461,표1[아이템 타입],표1[삭제여부])</f>
        <v>1</v>
      </c>
      <c r="AR461" s="63">
        <f>_xlfn.XLOOKUP(I461,'#칼럼명세'!F:F,'#칼럼명세'!H:H)</f>
        <v>0</v>
      </c>
      <c r="AS461" s="4">
        <v>1</v>
      </c>
      <c r="AT461" s="4"/>
      <c r="AU461" s="4"/>
      <c r="AV461" s="4"/>
      <c r="AW461" s="63" t="str">
        <f>_xlfn.XLOOKUP(I461,표1[아이템 타입],표1[타입 이름])</f>
        <v>스킬북</v>
      </c>
      <c r="AX461" s="63" t="str">
        <f t="shared" si="84"/>
        <v>가능</v>
      </c>
      <c r="AY461" s="63" t="str">
        <f t="shared" si="85"/>
        <v>불가</v>
      </c>
      <c r="AZ461" s="63" t="str">
        <f t="shared" si="82"/>
        <v>불가</v>
      </c>
      <c r="BA461" s="63" t="str">
        <f t="shared" si="83"/>
        <v>가능</v>
      </c>
    </row>
    <row r="462" spans="2:53" x14ac:dyDescent="0.3">
      <c r="B462" s="4">
        <v>23615324</v>
      </c>
      <c r="C462" s="4" t="str">
        <f t="shared" si="81"/>
        <v>324</v>
      </c>
      <c r="D462" s="44" t="str">
        <f t="shared" si="79"/>
        <v>Item_Name_23615324</v>
      </c>
      <c r="E462" s="5" t="s">
        <v>1095</v>
      </c>
      <c r="F462" s="44" t="str">
        <f t="shared" si="80"/>
        <v>Item_Desc_23615324</v>
      </c>
      <c r="G462" s="5" t="s">
        <v>368</v>
      </c>
      <c r="H462" s="5">
        <v>3</v>
      </c>
      <c r="I462" s="5">
        <v>36</v>
      </c>
      <c r="J462" s="5">
        <v>4</v>
      </c>
      <c r="K462" s="5">
        <v>4</v>
      </c>
      <c r="L462" s="45">
        <f>_xlfn.XLOOKUP($I462, '#칼럼명세'!$F:$F, '#칼럼명세'!$J:$J)*IF(_xlfn.XLOOKUP($I462, '#칼럼명세'!$F:$F, '#칼럼명세'!$K:$K)="X", 1, _xlfn.XLOOKUP($K462, '#무게관련'!$N:$N, '#무게관련'!$O:$O))*100</f>
        <v>1</v>
      </c>
      <c r="M462" s="46" t="s">
        <v>339</v>
      </c>
      <c r="N462" s="46" t="s">
        <v>339</v>
      </c>
      <c r="O462" s="46" t="s">
        <v>339</v>
      </c>
      <c r="P462" s="46" t="s">
        <v>336</v>
      </c>
      <c r="Q462" s="5">
        <v>0</v>
      </c>
      <c r="R462" s="5">
        <v>0</v>
      </c>
      <c r="S462" s="5">
        <v>10104001</v>
      </c>
      <c r="T462" s="5">
        <v>0</v>
      </c>
      <c r="U462" s="5">
        <v>0</v>
      </c>
      <c r="V462" s="5">
        <v>0</v>
      </c>
      <c r="W462" s="5">
        <v>1</v>
      </c>
      <c r="X462" s="66">
        <v>100</v>
      </c>
      <c r="Y462" s="66">
        <v>1000</v>
      </c>
      <c r="Z462" s="5">
        <v>1</v>
      </c>
      <c r="AA462" s="5">
        <v>10</v>
      </c>
      <c r="AB462" s="5">
        <v>0</v>
      </c>
      <c r="AC462" s="5">
        <v>0</v>
      </c>
      <c r="AD462" s="5">
        <v>0</v>
      </c>
      <c r="AE462" s="5">
        <v>21000</v>
      </c>
      <c r="AF462" s="5">
        <v>4</v>
      </c>
      <c r="AG462" s="5">
        <v>1</v>
      </c>
      <c r="AH462" s="5" t="s">
        <v>1942</v>
      </c>
      <c r="AI462" s="5" t="s">
        <v>235</v>
      </c>
      <c r="AJ462" s="5" t="s">
        <v>983</v>
      </c>
      <c r="AK462" s="45">
        <f t="shared" si="86"/>
        <v>8</v>
      </c>
      <c r="AL462" s="47">
        <f>_xlfn.XLOOKUP(I462,'#칼럼명세'!F:F,'#칼럼명세'!I:I)</f>
        <v>1101</v>
      </c>
      <c r="AM462" s="44" t="str">
        <f t="shared" si="87"/>
        <v>Item_Name_23615324</v>
      </c>
      <c r="AN462" s="5" t="s">
        <v>221</v>
      </c>
      <c r="AO462" s="44" t="str">
        <f t="shared" si="88"/>
        <v>Item_Desc_23615324</v>
      </c>
      <c r="AP462" s="5" t="s">
        <v>1797</v>
      </c>
      <c r="AQ462" s="44">
        <f>_xlfn.XLOOKUP(I462,표1[아이템 타입],표1[삭제여부])</f>
        <v>1</v>
      </c>
      <c r="AR462" s="63">
        <f>_xlfn.XLOOKUP(I462,'#칼럼명세'!F:F,'#칼럼명세'!H:H)</f>
        <v>0</v>
      </c>
      <c r="AS462" s="4">
        <v>1</v>
      </c>
      <c r="AT462" s="4"/>
      <c r="AU462" s="4"/>
      <c r="AV462" s="4"/>
      <c r="AW462" s="63" t="str">
        <f>_xlfn.XLOOKUP(I462,표1[아이템 타입],표1[타입 이름])</f>
        <v>스킬북</v>
      </c>
      <c r="AX462" s="63" t="str">
        <f t="shared" si="84"/>
        <v>가능</v>
      </c>
      <c r="AY462" s="63" t="str">
        <f t="shared" si="85"/>
        <v>불가</v>
      </c>
      <c r="AZ462" s="63" t="str">
        <f t="shared" si="82"/>
        <v>불가</v>
      </c>
      <c r="BA462" s="63" t="str">
        <f t="shared" si="83"/>
        <v>가능</v>
      </c>
    </row>
    <row r="463" spans="2:53" x14ac:dyDescent="0.3">
      <c r="B463" s="4">
        <v>23615325</v>
      </c>
      <c r="C463" s="4" t="str">
        <f t="shared" si="81"/>
        <v>325</v>
      </c>
      <c r="D463" s="44" t="str">
        <f t="shared" si="79"/>
        <v>Item_Name_23615325</v>
      </c>
      <c r="E463" s="5" t="s">
        <v>1096</v>
      </c>
      <c r="F463" s="44" t="str">
        <f t="shared" si="80"/>
        <v>Item_Desc_23615325</v>
      </c>
      <c r="G463" s="5" t="s">
        <v>369</v>
      </c>
      <c r="H463" s="5">
        <v>3</v>
      </c>
      <c r="I463" s="5">
        <v>36</v>
      </c>
      <c r="J463" s="5">
        <v>4</v>
      </c>
      <c r="K463" s="5">
        <v>4</v>
      </c>
      <c r="L463" s="45">
        <f>_xlfn.XLOOKUP($I463, '#칼럼명세'!$F:$F, '#칼럼명세'!$J:$J)*IF(_xlfn.XLOOKUP($I463, '#칼럼명세'!$F:$F, '#칼럼명세'!$K:$K)="X", 1, _xlfn.XLOOKUP($K463, '#무게관련'!$N:$N, '#무게관련'!$O:$O))*100</f>
        <v>1</v>
      </c>
      <c r="M463" s="46" t="s">
        <v>339</v>
      </c>
      <c r="N463" s="46" t="s">
        <v>339</v>
      </c>
      <c r="O463" s="46" t="s">
        <v>339</v>
      </c>
      <c r="P463" s="46" t="s">
        <v>336</v>
      </c>
      <c r="Q463" s="5">
        <v>0</v>
      </c>
      <c r="R463" s="5">
        <v>0</v>
      </c>
      <c r="S463" s="5">
        <v>10104001</v>
      </c>
      <c r="T463" s="5">
        <v>0</v>
      </c>
      <c r="U463" s="5">
        <v>0</v>
      </c>
      <c r="V463" s="5">
        <v>0</v>
      </c>
      <c r="W463" s="5">
        <v>1</v>
      </c>
      <c r="X463" s="66">
        <v>100</v>
      </c>
      <c r="Y463" s="66">
        <v>1000</v>
      </c>
      <c r="Z463" s="5">
        <v>1</v>
      </c>
      <c r="AA463" s="5">
        <v>10</v>
      </c>
      <c r="AB463" s="5">
        <v>0</v>
      </c>
      <c r="AC463" s="5">
        <v>0</v>
      </c>
      <c r="AD463" s="5">
        <v>0</v>
      </c>
      <c r="AE463" s="5">
        <v>21000</v>
      </c>
      <c r="AF463" s="5">
        <v>4</v>
      </c>
      <c r="AG463" s="5">
        <v>1</v>
      </c>
      <c r="AH463" s="5" t="s">
        <v>1943</v>
      </c>
      <c r="AI463" s="5" t="s">
        <v>235</v>
      </c>
      <c r="AJ463" s="5" t="s">
        <v>983</v>
      </c>
      <c r="AK463" s="45">
        <f t="shared" si="86"/>
        <v>8</v>
      </c>
      <c r="AL463" s="47">
        <f>_xlfn.XLOOKUP(I463,'#칼럼명세'!F:F,'#칼럼명세'!I:I)</f>
        <v>1101</v>
      </c>
      <c r="AM463" s="44" t="str">
        <f t="shared" si="87"/>
        <v>Item_Name_23615325</v>
      </c>
      <c r="AN463" s="5" t="s">
        <v>222</v>
      </c>
      <c r="AO463" s="44" t="str">
        <f t="shared" si="88"/>
        <v>Item_Desc_23615325</v>
      </c>
      <c r="AP463" s="5" t="s">
        <v>1798</v>
      </c>
      <c r="AQ463" s="44">
        <f>_xlfn.XLOOKUP(I463,표1[아이템 타입],표1[삭제여부])</f>
        <v>1</v>
      </c>
      <c r="AR463" s="63">
        <f>_xlfn.XLOOKUP(I463,'#칼럼명세'!F:F,'#칼럼명세'!H:H)</f>
        <v>0</v>
      </c>
      <c r="AS463" s="4">
        <v>1</v>
      </c>
      <c r="AT463" s="4"/>
      <c r="AU463" s="4"/>
      <c r="AV463" s="4"/>
      <c r="AW463" s="63" t="str">
        <f>_xlfn.XLOOKUP(I463,표1[아이템 타입],표1[타입 이름])</f>
        <v>스킬북</v>
      </c>
      <c r="AX463" s="63" t="str">
        <f t="shared" si="84"/>
        <v>가능</v>
      </c>
      <c r="AY463" s="63" t="str">
        <f t="shared" si="85"/>
        <v>불가</v>
      </c>
      <c r="AZ463" s="63" t="str">
        <f t="shared" si="82"/>
        <v>불가</v>
      </c>
      <c r="BA463" s="63" t="str">
        <f t="shared" si="83"/>
        <v>가능</v>
      </c>
    </row>
    <row r="464" spans="2:53" x14ac:dyDescent="0.3">
      <c r="B464" s="4">
        <v>23615401</v>
      </c>
      <c r="C464" s="4" t="str">
        <f t="shared" si="81"/>
        <v>401</v>
      </c>
      <c r="D464" s="44" t="str">
        <f t="shared" si="79"/>
        <v>Item_Name_23615401</v>
      </c>
      <c r="E464" s="5" t="s">
        <v>1098</v>
      </c>
      <c r="F464" s="44" t="str">
        <f t="shared" si="80"/>
        <v>Item_Desc_23615401</v>
      </c>
      <c r="G464" s="5" t="s">
        <v>527</v>
      </c>
      <c r="H464" s="5">
        <v>3</v>
      </c>
      <c r="I464" s="5">
        <v>36</v>
      </c>
      <c r="J464" s="5">
        <v>0</v>
      </c>
      <c r="K464" s="5">
        <v>4</v>
      </c>
      <c r="L464" s="45">
        <f>_xlfn.XLOOKUP($I464, '#칼럼명세'!$F:$F, '#칼럼명세'!$J:$J)*IF(_xlfn.XLOOKUP($I464, '#칼럼명세'!$F:$F, '#칼럼명세'!$K:$K)="X", 1, _xlfn.XLOOKUP($K464, '#무게관련'!$N:$N, '#무게관련'!$O:$O))*100</f>
        <v>1</v>
      </c>
      <c r="M464" s="46" t="s">
        <v>336</v>
      </c>
      <c r="N464" s="46" t="s">
        <v>336</v>
      </c>
      <c r="O464" s="46" t="s">
        <v>336</v>
      </c>
      <c r="P464" s="46" t="s">
        <v>336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66">
        <v>100</v>
      </c>
      <c r="Y464" s="66">
        <v>1000</v>
      </c>
      <c r="Z464" s="5">
        <v>1</v>
      </c>
      <c r="AA464" s="5">
        <v>10</v>
      </c>
      <c r="AB464" s="5">
        <v>0</v>
      </c>
      <c r="AC464" s="5">
        <v>0</v>
      </c>
      <c r="AD464" s="5">
        <v>0</v>
      </c>
      <c r="AE464" s="5">
        <v>21000</v>
      </c>
      <c r="AF464" s="5">
        <v>11</v>
      </c>
      <c r="AG464" s="5">
        <v>1</v>
      </c>
      <c r="AH464" s="5" t="s">
        <v>698</v>
      </c>
      <c r="AI464" s="5" t="s">
        <v>235</v>
      </c>
      <c r="AJ464" s="5" t="s">
        <v>983</v>
      </c>
      <c r="AK464" s="45">
        <f t="shared" si="86"/>
        <v>15</v>
      </c>
      <c r="AL464" s="47">
        <f>_xlfn.XLOOKUP(I464,'#칼럼명세'!F:F,'#칼럼명세'!I:I)</f>
        <v>1101</v>
      </c>
      <c r="AM464" s="44" t="str">
        <f t="shared" si="87"/>
        <v>Item_Name_23615401</v>
      </c>
      <c r="AN464" s="5" t="s">
        <v>443</v>
      </c>
      <c r="AO464" s="44" t="str">
        <f t="shared" si="88"/>
        <v>Item_Desc_23615401</v>
      </c>
      <c r="AP464" s="5" t="s">
        <v>1750</v>
      </c>
      <c r="AQ464" s="44">
        <f>_xlfn.XLOOKUP(I464,표1[아이템 타입],표1[삭제여부])</f>
        <v>1</v>
      </c>
      <c r="AR464" s="63">
        <f>_xlfn.XLOOKUP(I464,'#칼럼명세'!F:F,'#칼럼명세'!H:H)</f>
        <v>0</v>
      </c>
      <c r="AS464" s="4">
        <v>1</v>
      </c>
      <c r="AT464" s="4"/>
      <c r="AU464" s="4"/>
      <c r="AV464" s="4"/>
      <c r="AW464" s="63" t="str">
        <f>_xlfn.XLOOKUP(I464,표1[아이템 타입],표1[타입 이름])</f>
        <v>스킬북</v>
      </c>
      <c r="AX464" s="63" t="str">
        <f t="shared" si="84"/>
        <v>가능</v>
      </c>
      <c r="AY464" s="63" t="str">
        <f t="shared" si="85"/>
        <v>불가</v>
      </c>
      <c r="AZ464" s="63" t="str">
        <f t="shared" si="82"/>
        <v>불가</v>
      </c>
      <c r="BA464" s="63" t="str">
        <f t="shared" si="83"/>
        <v>가능</v>
      </c>
    </row>
    <row r="465" spans="2:53" x14ac:dyDescent="0.3">
      <c r="B465" s="4">
        <v>23615402</v>
      </c>
      <c r="C465" s="4" t="str">
        <f t="shared" si="81"/>
        <v>402</v>
      </c>
      <c r="D465" s="44" t="str">
        <f t="shared" si="79"/>
        <v>Item_Name_23615402</v>
      </c>
      <c r="E465" s="5" t="s">
        <v>1099</v>
      </c>
      <c r="F465" s="44" t="str">
        <f t="shared" si="80"/>
        <v>Item_Desc_23615402</v>
      </c>
      <c r="G465" s="5" t="s">
        <v>528</v>
      </c>
      <c r="H465" s="5">
        <v>3</v>
      </c>
      <c r="I465" s="5">
        <v>36</v>
      </c>
      <c r="J465" s="5">
        <v>0</v>
      </c>
      <c r="K465" s="5">
        <v>4</v>
      </c>
      <c r="L465" s="45">
        <f>_xlfn.XLOOKUP($I465, '#칼럼명세'!$F:$F, '#칼럼명세'!$J:$J)*IF(_xlfn.XLOOKUP($I465, '#칼럼명세'!$F:$F, '#칼럼명세'!$K:$K)="X", 1, _xlfn.XLOOKUP($K465, '#무게관련'!$N:$N, '#무게관련'!$O:$O))*100</f>
        <v>1</v>
      </c>
      <c r="M465" s="46" t="s">
        <v>336</v>
      </c>
      <c r="N465" s="46" t="s">
        <v>336</v>
      </c>
      <c r="O465" s="46" t="s">
        <v>336</v>
      </c>
      <c r="P465" s="46" t="s">
        <v>336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66">
        <v>100</v>
      </c>
      <c r="Y465" s="66">
        <v>1000</v>
      </c>
      <c r="Z465" s="5">
        <v>1</v>
      </c>
      <c r="AA465" s="5">
        <v>10</v>
      </c>
      <c r="AB465" s="5">
        <v>0</v>
      </c>
      <c r="AC465" s="5">
        <v>0</v>
      </c>
      <c r="AD465" s="5">
        <v>0</v>
      </c>
      <c r="AE465" s="5">
        <v>21000</v>
      </c>
      <c r="AF465" s="5">
        <v>11</v>
      </c>
      <c r="AG465" s="5">
        <v>1</v>
      </c>
      <c r="AH465" s="5" t="s">
        <v>699</v>
      </c>
      <c r="AI465" s="5" t="s">
        <v>235</v>
      </c>
      <c r="AJ465" s="5" t="s">
        <v>983</v>
      </c>
      <c r="AK465" s="45">
        <f t="shared" si="86"/>
        <v>15</v>
      </c>
      <c r="AL465" s="47">
        <f>_xlfn.XLOOKUP(I465,'#칼럼명세'!F:F,'#칼럼명세'!I:I)</f>
        <v>1101</v>
      </c>
      <c r="AM465" s="44" t="str">
        <f t="shared" si="87"/>
        <v>Item_Name_23615402</v>
      </c>
      <c r="AN465" s="5" t="s">
        <v>444</v>
      </c>
      <c r="AO465" s="44" t="str">
        <f t="shared" si="88"/>
        <v>Item_Desc_23615402</v>
      </c>
      <c r="AP465" s="5" t="s">
        <v>1752</v>
      </c>
      <c r="AQ465" s="44">
        <f>_xlfn.XLOOKUP(I465,표1[아이템 타입],표1[삭제여부])</f>
        <v>1</v>
      </c>
      <c r="AR465" s="63">
        <f>_xlfn.XLOOKUP(I465,'#칼럼명세'!F:F,'#칼럼명세'!H:H)</f>
        <v>0</v>
      </c>
      <c r="AS465" s="4">
        <v>1</v>
      </c>
      <c r="AT465" s="4"/>
      <c r="AU465" s="4"/>
      <c r="AV465" s="4"/>
      <c r="AW465" s="63" t="str">
        <f>_xlfn.XLOOKUP(I465,표1[아이템 타입],표1[타입 이름])</f>
        <v>스킬북</v>
      </c>
      <c r="AX465" s="63" t="str">
        <f t="shared" si="84"/>
        <v>가능</v>
      </c>
      <c r="AY465" s="63" t="str">
        <f t="shared" si="85"/>
        <v>불가</v>
      </c>
      <c r="AZ465" s="63" t="str">
        <f t="shared" si="82"/>
        <v>불가</v>
      </c>
      <c r="BA465" s="63" t="str">
        <f t="shared" si="83"/>
        <v>가능</v>
      </c>
    </row>
    <row r="466" spans="2:53" x14ac:dyDescent="0.3">
      <c r="B466" s="4">
        <v>23615403</v>
      </c>
      <c r="C466" s="4" t="str">
        <f t="shared" si="81"/>
        <v>403</v>
      </c>
      <c r="D466" s="44" t="str">
        <f t="shared" si="79"/>
        <v>Item_Name_23615403</v>
      </c>
      <c r="E466" s="5" t="s">
        <v>1100</v>
      </c>
      <c r="F466" s="44" t="str">
        <f t="shared" si="80"/>
        <v>Item_Desc_23615403</v>
      </c>
      <c r="G466" s="5" t="s">
        <v>529</v>
      </c>
      <c r="H466" s="5">
        <v>3</v>
      </c>
      <c r="I466" s="5">
        <v>36</v>
      </c>
      <c r="J466" s="5">
        <v>0</v>
      </c>
      <c r="K466" s="5">
        <v>4</v>
      </c>
      <c r="L466" s="45">
        <f>_xlfn.XLOOKUP($I466, '#칼럼명세'!$F:$F, '#칼럼명세'!$J:$J)*IF(_xlfn.XLOOKUP($I466, '#칼럼명세'!$F:$F, '#칼럼명세'!$K:$K)="X", 1, _xlfn.XLOOKUP($K466, '#무게관련'!$N:$N, '#무게관련'!$O:$O))*100</f>
        <v>1</v>
      </c>
      <c r="M466" s="46" t="s">
        <v>336</v>
      </c>
      <c r="N466" s="46" t="s">
        <v>336</v>
      </c>
      <c r="O466" s="46" t="s">
        <v>336</v>
      </c>
      <c r="P466" s="46" t="s">
        <v>336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66">
        <v>100</v>
      </c>
      <c r="Y466" s="66">
        <v>1000</v>
      </c>
      <c r="Z466" s="5">
        <v>1</v>
      </c>
      <c r="AA466" s="5">
        <v>10</v>
      </c>
      <c r="AB466" s="5">
        <v>0</v>
      </c>
      <c r="AC466" s="5">
        <v>0</v>
      </c>
      <c r="AD466" s="5">
        <v>0</v>
      </c>
      <c r="AE466" s="5">
        <v>21000</v>
      </c>
      <c r="AF466" s="5">
        <v>11</v>
      </c>
      <c r="AG466" s="5">
        <v>1</v>
      </c>
      <c r="AH466" s="5" t="s">
        <v>700</v>
      </c>
      <c r="AI466" s="5" t="s">
        <v>235</v>
      </c>
      <c r="AJ466" s="5" t="s">
        <v>983</v>
      </c>
      <c r="AK466" s="45">
        <f t="shared" si="86"/>
        <v>15</v>
      </c>
      <c r="AL466" s="47">
        <f>_xlfn.XLOOKUP(I466,'#칼럼명세'!F:F,'#칼럼명세'!I:I)</f>
        <v>1101</v>
      </c>
      <c r="AM466" s="44" t="str">
        <f t="shared" si="87"/>
        <v>Item_Name_23615403</v>
      </c>
      <c r="AN466" s="5" t="s">
        <v>445</v>
      </c>
      <c r="AO466" s="44" t="str">
        <f t="shared" si="88"/>
        <v>Item_Desc_23615403</v>
      </c>
      <c r="AP466" s="5" t="s">
        <v>1754</v>
      </c>
      <c r="AQ466" s="44">
        <f>_xlfn.XLOOKUP(I466,표1[아이템 타입],표1[삭제여부])</f>
        <v>1</v>
      </c>
      <c r="AR466" s="63">
        <f>_xlfn.XLOOKUP(I466,'#칼럼명세'!F:F,'#칼럼명세'!H:H)</f>
        <v>0</v>
      </c>
      <c r="AS466" s="4">
        <v>1</v>
      </c>
      <c r="AT466" s="4"/>
      <c r="AU466" s="4"/>
      <c r="AV466" s="4"/>
      <c r="AW466" s="63" t="str">
        <f>_xlfn.XLOOKUP(I466,표1[아이템 타입],표1[타입 이름])</f>
        <v>스킬북</v>
      </c>
      <c r="AX466" s="63" t="str">
        <f t="shared" si="84"/>
        <v>가능</v>
      </c>
      <c r="AY466" s="63" t="str">
        <f t="shared" si="85"/>
        <v>불가</v>
      </c>
      <c r="AZ466" s="63" t="str">
        <f t="shared" si="82"/>
        <v>불가</v>
      </c>
      <c r="BA466" s="63" t="str">
        <f t="shared" si="83"/>
        <v>가능</v>
      </c>
    </row>
    <row r="467" spans="2:53" x14ac:dyDescent="0.3">
      <c r="B467" s="4">
        <v>23615404</v>
      </c>
      <c r="C467" s="4" t="str">
        <f t="shared" si="81"/>
        <v>404</v>
      </c>
      <c r="D467" s="44" t="str">
        <f t="shared" si="79"/>
        <v>Item_Name_23615404</v>
      </c>
      <c r="E467" s="5" t="s">
        <v>1101</v>
      </c>
      <c r="F467" s="44" t="str">
        <f t="shared" si="80"/>
        <v>Item_Desc_23615404</v>
      </c>
      <c r="G467" s="5" t="s">
        <v>530</v>
      </c>
      <c r="H467" s="5">
        <v>3</v>
      </c>
      <c r="I467" s="5">
        <v>36</v>
      </c>
      <c r="J467" s="5">
        <v>0</v>
      </c>
      <c r="K467" s="5">
        <v>4</v>
      </c>
      <c r="L467" s="45">
        <f>_xlfn.XLOOKUP($I467, '#칼럼명세'!$F:$F, '#칼럼명세'!$J:$J)*IF(_xlfn.XLOOKUP($I467, '#칼럼명세'!$F:$F, '#칼럼명세'!$K:$K)="X", 1, _xlfn.XLOOKUP($K467, '#무게관련'!$N:$N, '#무게관련'!$O:$O))*100</f>
        <v>1</v>
      </c>
      <c r="M467" s="46" t="s">
        <v>336</v>
      </c>
      <c r="N467" s="46" t="s">
        <v>336</v>
      </c>
      <c r="O467" s="46" t="s">
        <v>336</v>
      </c>
      <c r="P467" s="46" t="s">
        <v>336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66">
        <v>100</v>
      </c>
      <c r="Y467" s="66">
        <v>1000</v>
      </c>
      <c r="Z467" s="5">
        <v>1</v>
      </c>
      <c r="AA467" s="5">
        <v>10</v>
      </c>
      <c r="AB467" s="5">
        <v>0</v>
      </c>
      <c r="AC467" s="5">
        <v>0</v>
      </c>
      <c r="AD467" s="5">
        <v>0</v>
      </c>
      <c r="AE467" s="5">
        <v>21000</v>
      </c>
      <c r="AF467" s="5">
        <v>11</v>
      </c>
      <c r="AG467" s="5">
        <v>1</v>
      </c>
      <c r="AH467" s="5" t="s">
        <v>701</v>
      </c>
      <c r="AI467" s="5" t="s">
        <v>235</v>
      </c>
      <c r="AJ467" s="5" t="s">
        <v>983</v>
      </c>
      <c r="AK467" s="45">
        <f t="shared" si="86"/>
        <v>15</v>
      </c>
      <c r="AL467" s="47">
        <f>_xlfn.XLOOKUP(I467,'#칼럼명세'!F:F,'#칼럼명세'!I:I)</f>
        <v>1101</v>
      </c>
      <c r="AM467" s="44" t="str">
        <f t="shared" si="87"/>
        <v>Item_Name_23615404</v>
      </c>
      <c r="AN467" s="5" t="s">
        <v>446</v>
      </c>
      <c r="AO467" s="44" t="str">
        <f t="shared" si="88"/>
        <v>Item_Desc_23615404</v>
      </c>
      <c r="AP467" s="5" t="s">
        <v>1756</v>
      </c>
      <c r="AQ467" s="44">
        <f>_xlfn.XLOOKUP(I467,표1[아이템 타입],표1[삭제여부])</f>
        <v>1</v>
      </c>
      <c r="AR467" s="63">
        <f>_xlfn.XLOOKUP(I467,'#칼럼명세'!F:F,'#칼럼명세'!H:H)</f>
        <v>0</v>
      </c>
      <c r="AS467" s="4">
        <v>1</v>
      </c>
      <c r="AT467" s="4"/>
      <c r="AU467" s="4"/>
      <c r="AV467" s="4"/>
      <c r="AW467" s="63" t="str">
        <f>_xlfn.XLOOKUP(I467,표1[아이템 타입],표1[타입 이름])</f>
        <v>스킬북</v>
      </c>
      <c r="AX467" s="63" t="str">
        <f t="shared" si="84"/>
        <v>가능</v>
      </c>
      <c r="AY467" s="63" t="str">
        <f t="shared" si="85"/>
        <v>불가</v>
      </c>
      <c r="AZ467" s="63" t="str">
        <f t="shared" si="82"/>
        <v>불가</v>
      </c>
      <c r="BA467" s="63" t="str">
        <f t="shared" si="83"/>
        <v>가능</v>
      </c>
    </row>
    <row r="468" spans="2:53" x14ac:dyDescent="0.3">
      <c r="B468" s="4">
        <v>23615405</v>
      </c>
      <c r="C468" s="4" t="str">
        <f t="shared" si="81"/>
        <v>405</v>
      </c>
      <c r="D468" s="44" t="str">
        <f t="shared" si="79"/>
        <v>Item_Name_23615405</v>
      </c>
      <c r="E468" s="5" t="s">
        <v>1102</v>
      </c>
      <c r="F468" s="44" t="str">
        <f t="shared" si="80"/>
        <v>Item_Desc_23615405</v>
      </c>
      <c r="G468" s="5" t="s">
        <v>531</v>
      </c>
      <c r="H468" s="5">
        <v>3</v>
      </c>
      <c r="I468" s="5">
        <v>36</v>
      </c>
      <c r="J468" s="5">
        <v>0</v>
      </c>
      <c r="K468" s="5">
        <v>4</v>
      </c>
      <c r="L468" s="45">
        <f>_xlfn.XLOOKUP($I468, '#칼럼명세'!$F:$F, '#칼럼명세'!$J:$J)*IF(_xlfn.XLOOKUP($I468, '#칼럼명세'!$F:$F, '#칼럼명세'!$K:$K)="X", 1, _xlfn.XLOOKUP($K468, '#무게관련'!$N:$N, '#무게관련'!$O:$O))*100</f>
        <v>1</v>
      </c>
      <c r="M468" s="46" t="s">
        <v>336</v>
      </c>
      <c r="N468" s="46" t="s">
        <v>336</v>
      </c>
      <c r="O468" s="46" t="s">
        <v>336</v>
      </c>
      <c r="P468" s="46" t="s">
        <v>336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66">
        <v>100</v>
      </c>
      <c r="Y468" s="66">
        <v>1000</v>
      </c>
      <c r="Z468" s="5">
        <v>1</v>
      </c>
      <c r="AA468" s="5">
        <v>10</v>
      </c>
      <c r="AB468" s="5">
        <v>0</v>
      </c>
      <c r="AC468" s="5">
        <v>0</v>
      </c>
      <c r="AD468" s="5">
        <v>0</v>
      </c>
      <c r="AE468" s="5">
        <v>21000</v>
      </c>
      <c r="AF468" s="5">
        <v>11</v>
      </c>
      <c r="AG468" s="5">
        <v>1</v>
      </c>
      <c r="AH468" s="5" t="s">
        <v>702</v>
      </c>
      <c r="AI468" s="5" t="s">
        <v>235</v>
      </c>
      <c r="AJ468" s="5" t="s">
        <v>983</v>
      </c>
      <c r="AK468" s="45">
        <f t="shared" si="86"/>
        <v>15</v>
      </c>
      <c r="AL468" s="47">
        <f>_xlfn.XLOOKUP(I468,'#칼럼명세'!F:F,'#칼럼명세'!I:I)</f>
        <v>1101</v>
      </c>
      <c r="AM468" s="44" t="str">
        <f t="shared" si="87"/>
        <v>Item_Name_23615405</v>
      </c>
      <c r="AN468" s="5" t="s">
        <v>447</v>
      </c>
      <c r="AO468" s="44" t="str">
        <f t="shared" si="88"/>
        <v>Item_Desc_23615405</v>
      </c>
      <c r="AP468" s="5" t="s">
        <v>1758</v>
      </c>
      <c r="AQ468" s="44">
        <f>_xlfn.XLOOKUP(I468,표1[아이템 타입],표1[삭제여부])</f>
        <v>1</v>
      </c>
      <c r="AR468" s="63">
        <f>_xlfn.XLOOKUP(I468,'#칼럼명세'!F:F,'#칼럼명세'!H:H)</f>
        <v>0</v>
      </c>
      <c r="AS468" s="4">
        <v>1</v>
      </c>
      <c r="AT468" s="4"/>
      <c r="AU468" s="4"/>
      <c r="AV468" s="4"/>
      <c r="AW468" s="63" t="str">
        <f>_xlfn.XLOOKUP(I468,표1[아이템 타입],표1[타입 이름])</f>
        <v>스킬북</v>
      </c>
      <c r="AX468" s="63" t="str">
        <f t="shared" si="84"/>
        <v>가능</v>
      </c>
      <c r="AY468" s="63" t="str">
        <f t="shared" si="85"/>
        <v>불가</v>
      </c>
      <c r="AZ468" s="63" t="str">
        <f t="shared" si="82"/>
        <v>불가</v>
      </c>
      <c r="BA468" s="63" t="str">
        <f t="shared" si="83"/>
        <v>가능</v>
      </c>
    </row>
    <row r="469" spans="2:53" x14ac:dyDescent="0.3">
      <c r="B469" s="4">
        <v>23615406</v>
      </c>
      <c r="C469" s="4" t="str">
        <f t="shared" si="81"/>
        <v>406</v>
      </c>
      <c r="D469" s="44" t="str">
        <f t="shared" si="79"/>
        <v>Item_Name_23615406</v>
      </c>
      <c r="E469" s="5" t="s">
        <v>1103</v>
      </c>
      <c r="F469" s="44" t="str">
        <f t="shared" si="80"/>
        <v>Item_Desc_23615406</v>
      </c>
      <c r="G469" s="5" t="s">
        <v>532</v>
      </c>
      <c r="H469" s="5">
        <v>3</v>
      </c>
      <c r="I469" s="5">
        <v>36</v>
      </c>
      <c r="J469" s="5">
        <v>0</v>
      </c>
      <c r="K469" s="5">
        <v>4</v>
      </c>
      <c r="L469" s="45">
        <f>_xlfn.XLOOKUP($I469, '#칼럼명세'!$F:$F, '#칼럼명세'!$J:$J)*IF(_xlfn.XLOOKUP($I469, '#칼럼명세'!$F:$F, '#칼럼명세'!$K:$K)="X", 1, _xlfn.XLOOKUP($K469, '#무게관련'!$N:$N, '#무게관련'!$O:$O))*100</f>
        <v>1</v>
      </c>
      <c r="M469" s="46" t="s">
        <v>336</v>
      </c>
      <c r="N469" s="46" t="s">
        <v>336</v>
      </c>
      <c r="O469" s="46" t="s">
        <v>336</v>
      </c>
      <c r="P469" s="46" t="s">
        <v>336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66">
        <v>100</v>
      </c>
      <c r="Y469" s="66">
        <v>1000</v>
      </c>
      <c r="Z469" s="5">
        <v>1</v>
      </c>
      <c r="AA469" s="5">
        <v>10</v>
      </c>
      <c r="AB469" s="5">
        <v>0</v>
      </c>
      <c r="AC469" s="5">
        <v>0</v>
      </c>
      <c r="AD469" s="5">
        <v>0</v>
      </c>
      <c r="AE469" s="5">
        <v>21000</v>
      </c>
      <c r="AF469" s="5">
        <v>11</v>
      </c>
      <c r="AG469" s="5">
        <v>1</v>
      </c>
      <c r="AH469" s="5" t="s">
        <v>703</v>
      </c>
      <c r="AI469" s="5" t="s">
        <v>235</v>
      </c>
      <c r="AJ469" s="5" t="s">
        <v>983</v>
      </c>
      <c r="AK469" s="45">
        <f t="shared" si="86"/>
        <v>15</v>
      </c>
      <c r="AL469" s="47">
        <f>_xlfn.XLOOKUP(I469,'#칼럼명세'!F:F,'#칼럼명세'!I:I)</f>
        <v>1101</v>
      </c>
      <c r="AM469" s="44" t="str">
        <f t="shared" si="87"/>
        <v>Item_Name_23615406</v>
      </c>
      <c r="AN469" s="5" t="s">
        <v>448</v>
      </c>
      <c r="AO469" s="44" t="str">
        <f t="shared" si="88"/>
        <v>Item_Desc_23615406</v>
      </c>
      <c r="AP469" s="5" t="s">
        <v>1760</v>
      </c>
      <c r="AQ469" s="44">
        <f>_xlfn.XLOOKUP(I469,표1[아이템 타입],표1[삭제여부])</f>
        <v>1</v>
      </c>
      <c r="AR469" s="63">
        <f>_xlfn.XLOOKUP(I469,'#칼럼명세'!F:F,'#칼럼명세'!H:H)</f>
        <v>0</v>
      </c>
      <c r="AS469" s="4">
        <v>1</v>
      </c>
      <c r="AT469" s="4"/>
      <c r="AU469" s="4"/>
      <c r="AV469" s="4"/>
      <c r="AW469" s="63" t="str">
        <f>_xlfn.XLOOKUP(I469,표1[아이템 타입],표1[타입 이름])</f>
        <v>스킬북</v>
      </c>
      <c r="AX469" s="63" t="str">
        <f t="shared" si="84"/>
        <v>가능</v>
      </c>
      <c r="AY469" s="63" t="str">
        <f t="shared" si="85"/>
        <v>불가</v>
      </c>
      <c r="AZ469" s="63" t="str">
        <f t="shared" si="82"/>
        <v>불가</v>
      </c>
      <c r="BA469" s="63" t="str">
        <f t="shared" si="83"/>
        <v>가능</v>
      </c>
    </row>
    <row r="470" spans="2:53" x14ac:dyDescent="0.3">
      <c r="B470" s="4">
        <v>23615407</v>
      </c>
      <c r="C470" s="4" t="str">
        <f t="shared" si="81"/>
        <v>407</v>
      </c>
      <c r="D470" s="44" t="str">
        <f t="shared" ref="D470:D533" si="89">"Item_Name_"&amp;B470</f>
        <v>Item_Name_23615407</v>
      </c>
      <c r="E470" s="5" t="s">
        <v>1104</v>
      </c>
      <c r="F470" s="44" t="str">
        <f t="shared" ref="F470:F533" si="90">"Item_Desc_"&amp;B470</f>
        <v>Item_Desc_23615407</v>
      </c>
      <c r="G470" s="5" t="s">
        <v>533</v>
      </c>
      <c r="H470" s="5">
        <v>3</v>
      </c>
      <c r="I470" s="5">
        <v>36</v>
      </c>
      <c r="J470" s="5">
        <v>0</v>
      </c>
      <c r="K470" s="5">
        <v>4</v>
      </c>
      <c r="L470" s="45">
        <f>_xlfn.XLOOKUP($I470, '#칼럼명세'!$F:$F, '#칼럼명세'!$J:$J)*IF(_xlfn.XLOOKUP($I470, '#칼럼명세'!$F:$F, '#칼럼명세'!$K:$K)="X", 1, _xlfn.XLOOKUP($K470, '#무게관련'!$N:$N, '#무게관련'!$O:$O))*100</f>
        <v>1</v>
      </c>
      <c r="M470" s="46" t="s">
        <v>336</v>
      </c>
      <c r="N470" s="46" t="s">
        <v>336</v>
      </c>
      <c r="O470" s="46" t="s">
        <v>336</v>
      </c>
      <c r="P470" s="46" t="s">
        <v>336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66">
        <v>100</v>
      </c>
      <c r="Y470" s="66">
        <v>1000</v>
      </c>
      <c r="Z470" s="5">
        <v>1</v>
      </c>
      <c r="AA470" s="5">
        <v>10</v>
      </c>
      <c r="AB470" s="5">
        <v>0</v>
      </c>
      <c r="AC470" s="5">
        <v>0</v>
      </c>
      <c r="AD470" s="5">
        <v>0</v>
      </c>
      <c r="AE470" s="5">
        <v>21000</v>
      </c>
      <c r="AF470" s="5">
        <v>11</v>
      </c>
      <c r="AG470" s="5">
        <v>1</v>
      </c>
      <c r="AH470" s="5" t="s">
        <v>704</v>
      </c>
      <c r="AI470" s="5" t="s">
        <v>235</v>
      </c>
      <c r="AJ470" s="5" t="s">
        <v>983</v>
      </c>
      <c r="AK470" s="45">
        <f t="shared" si="86"/>
        <v>15</v>
      </c>
      <c r="AL470" s="47">
        <f>_xlfn.XLOOKUP(I470,'#칼럼명세'!F:F,'#칼럼명세'!I:I)</f>
        <v>1101</v>
      </c>
      <c r="AM470" s="44" t="str">
        <f t="shared" si="87"/>
        <v>Item_Name_23615407</v>
      </c>
      <c r="AN470" s="5" t="s">
        <v>449</v>
      </c>
      <c r="AO470" s="44" t="str">
        <f t="shared" si="88"/>
        <v>Item_Desc_23615407</v>
      </c>
      <c r="AP470" s="5" t="s">
        <v>1762</v>
      </c>
      <c r="AQ470" s="44">
        <f>_xlfn.XLOOKUP(I470,표1[아이템 타입],표1[삭제여부])</f>
        <v>1</v>
      </c>
      <c r="AR470" s="63">
        <f>_xlfn.XLOOKUP(I470,'#칼럼명세'!F:F,'#칼럼명세'!H:H)</f>
        <v>0</v>
      </c>
      <c r="AS470" s="4">
        <v>1</v>
      </c>
      <c r="AT470" s="4"/>
      <c r="AU470" s="4"/>
      <c r="AV470" s="4"/>
      <c r="AW470" s="63" t="str">
        <f>_xlfn.XLOOKUP(I470,표1[아이템 타입],표1[타입 이름])</f>
        <v>스킬북</v>
      </c>
      <c r="AX470" s="63" t="str">
        <f t="shared" si="84"/>
        <v>가능</v>
      </c>
      <c r="AY470" s="63" t="str">
        <f t="shared" si="85"/>
        <v>불가</v>
      </c>
      <c r="AZ470" s="63" t="str">
        <f t="shared" si="82"/>
        <v>불가</v>
      </c>
      <c r="BA470" s="63" t="str">
        <f t="shared" si="83"/>
        <v>가능</v>
      </c>
    </row>
    <row r="471" spans="2:53" x14ac:dyDescent="0.3">
      <c r="B471" s="4">
        <v>23615408</v>
      </c>
      <c r="C471" s="4" t="str">
        <f t="shared" ref="C471:C534" si="91">RIGHT(B471,3)</f>
        <v>408</v>
      </c>
      <c r="D471" s="44" t="str">
        <f t="shared" si="89"/>
        <v>Item_Name_23615408</v>
      </c>
      <c r="E471" s="5" t="s">
        <v>1105</v>
      </c>
      <c r="F471" s="44" t="str">
        <f t="shared" si="90"/>
        <v>Item_Desc_23615408</v>
      </c>
      <c r="G471" s="5" t="s">
        <v>534</v>
      </c>
      <c r="H471" s="5">
        <v>3</v>
      </c>
      <c r="I471" s="5">
        <v>36</v>
      </c>
      <c r="J471" s="5">
        <v>0</v>
      </c>
      <c r="K471" s="5">
        <v>4</v>
      </c>
      <c r="L471" s="45">
        <f>_xlfn.XLOOKUP($I471, '#칼럼명세'!$F:$F, '#칼럼명세'!$J:$J)*IF(_xlfn.XLOOKUP($I471, '#칼럼명세'!$F:$F, '#칼럼명세'!$K:$K)="X", 1, _xlfn.XLOOKUP($K471, '#무게관련'!$N:$N, '#무게관련'!$O:$O))*100</f>
        <v>1</v>
      </c>
      <c r="M471" s="46" t="s">
        <v>336</v>
      </c>
      <c r="N471" s="46" t="s">
        <v>336</v>
      </c>
      <c r="O471" s="46" t="s">
        <v>336</v>
      </c>
      <c r="P471" s="46" t="s">
        <v>336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66">
        <v>100</v>
      </c>
      <c r="Y471" s="66">
        <v>1000</v>
      </c>
      <c r="Z471" s="5">
        <v>1</v>
      </c>
      <c r="AA471" s="5">
        <v>10</v>
      </c>
      <c r="AB471" s="5">
        <v>0</v>
      </c>
      <c r="AC471" s="5">
        <v>0</v>
      </c>
      <c r="AD471" s="5">
        <v>0</v>
      </c>
      <c r="AE471" s="5">
        <v>21000</v>
      </c>
      <c r="AF471" s="5">
        <v>11</v>
      </c>
      <c r="AG471" s="5">
        <v>1</v>
      </c>
      <c r="AH471" s="5" t="s">
        <v>705</v>
      </c>
      <c r="AI471" s="5" t="s">
        <v>235</v>
      </c>
      <c r="AJ471" s="5" t="s">
        <v>983</v>
      </c>
      <c r="AK471" s="45">
        <f t="shared" si="86"/>
        <v>15</v>
      </c>
      <c r="AL471" s="47">
        <f>_xlfn.XLOOKUP(I471,'#칼럼명세'!F:F,'#칼럼명세'!I:I)</f>
        <v>1101</v>
      </c>
      <c r="AM471" s="44" t="str">
        <f t="shared" si="87"/>
        <v>Item_Name_23615408</v>
      </c>
      <c r="AN471" s="5" t="s">
        <v>450</v>
      </c>
      <c r="AO471" s="44" t="str">
        <f t="shared" si="88"/>
        <v>Item_Desc_23615408</v>
      </c>
      <c r="AP471" s="5" t="s">
        <v>1764</v>
      </c>
      <c r="AQ471" s="44">
        <f>_xlfn.XLOOKUP(I471,표1[아이템 타입],표1[삭제여부])</f>
        <v>1</v>
      </c>
      <c r="AR471" s="63">
        <f>_xlfn.XLOOKUP(I471,'#칼럼명세'!F:F,'#칼럼명세'!H:H)</f>
        <v>0</v>
      </c>
      <c r="AS471" s="4">
        <v>1</v>
      </c>
      <c r="AT471" s="4"/>
      <c r="AU471" s="4"/>
      <c r="AV471" s="4"/>
      <c r="AW471" s="63" t="str">
        <f>_xlfn.XLOOKUP(I471,표1[아이템 타입],표1[타입 이름])</f>
        <v>스킬북</v>
      </c>
      <c r="AX471" s="63" t="str">
        <f t="shared" si="84"/>
        <v>가능</v>
      </c>
      <c r="AY471" s="63" t="str">
        <f t="shared" si="85"/>
        <v>불가</v>
      </c>
      <c r="AZ471" s="63" t="str">
        <f t="shared" si="82"/>
        <v>불가</v>
      </c>
      <c r="BA471" s="63" t="str">
        <f t="shared" si="83"/>
        <v>가능</v>
      </c>
    </row>
    <row r="472" spans="2:53" x14ac:dyDescent="0.3">
      <c r="B472" s="4">
        <v>23615409</v>
      </c>
      <c r="C472" s="4" t="str">
        <f t="shared" si="91"/>
        <v>409</v>
      </c>
      <c r="D472" s="44" t="str">
        <f t="shared" si="89"/>
        <v>Item_Name_23615409</v>
      </c>
      <c r="E472" s="5" t="s">
        <v>1106</v>
      </c>
      <c r="F472" s="44" t="str">
        <f t="shared" si="90"/>
        <v>Item_Desc_23615409</v>
      </c>
      <c r="G472" s="5" t="s">
        <v>535</v>
      </c>
      <c r="H472" s="5">
        <v>3</v>
      </c>
      <c r="I472" s="5">
        <v>36</v>
      </c>
      <c r="J472" s="5">
        <v>0</v>
      </c>
      <c r="K472" s="5">
        <v>4</v>
      </c>
      <c r="L472" s="45">
        <f>_xlfn.XLOOKUP($I472, '#칼럼명세'!$F:$F, '#칼럼명세'!$J:$J)*IF(_xlfn.XLOOKUP($I472, '#칼럼명세'!$F:$F, '#칼럼명세'!$K:$K)="X", 1, _xlfn.XLOOKUP($K472, '#무게관련'!$N:$N, '#무게관련'!$O:$O))*100</f>
        <v>1</v>
      </c>
      <c r="M472" s="46" t="s">
        <v>336</v>
      </c>
      <c r="N472" s="46" t="s">
        <v>336</v>
      </c>
      <c r="O472" s="46" t="s">
        <v>336</v>
      </c>
      <c r="P472" s="46" t="s">
        <v>336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66">
        <v>100</v>
      </c>
      <c r="Y472" s="66">
        <v>1000</v>
      </c>
      <c r="Z472" s="5">
        <v>1</v>
      </c>
      <c r="AA472" s="5">
        <v>10</v>
      </c>
      <c r="AB472" s="5">
        <v>0</v>
      </c>
      <c r="AC472" s="5">
        <v>0</v>
      </c>
      <c r="AD472" s="5">
        <v>0</v>
      </c>
      <c r="AE472" s="5">
        <v>21000</v>
      </c>
      <c r="AF472" s="5">
        <v>11</v>
      </c>
      <c r="AG472" s="5">
        <v>1</v>
      </c>
      <c r="AH472" s="5" t="s">
        <v>706</v>
      </c>
      <c r="AI472" s="5" t="s">
        <v>235</v>
      </c>
      <c r="AJ472" s="5" t="s">
        <v>983</v>
      </c>
      <c r="AK472" s="45">
        <f t="shared" si="86"/>
        <v>15</v>
      </c>
      <c r="AL472" s="47">
        <f>_xlfn.XLOOKUP(I472,'#칼럼명세'!F:F,'#칼럼명세'!I:I)</f>
        <v>1101</v>
      </c>
      <c r="AM472" s="44" t="str">
        <f t="shared" si="87"/>
        <v>Item_Name_23615409</v>
      </c>
      <c r="AN472" s="5" t="s">
        <v>451</v>
      </c>
      <c r="AO472" s="44" t="str">
        <f t="shared" si="88"/>
        <v>Item_Desc_23615409</v>
      </c>
      <c r="AP472" s="5" t="s">
        <v>1766</v>
      </c>
      <c r="AQ472" s="44">
        <f>_xlfn.XLOOKUP(I472,표1[아이템 타입],표1[삭제여부])</f>
        <v>1</v>
      </c>
      <c r="AR472" s="63">
        <f>_xlfn.XLOOKUP(I472,'#칼럼명세'!F:F,'#칼럼명세'!H:H)</f>
        <v>0</v>
      </c>
      <c r="AS472" s="4">
        <v>1</v>
      </c>
      <c r="AT472" s="4"/>
      <c r="AU472" s="4"/>
      <c r="AV472" s="4"/>
      <c r="AW472" s="63" t="str">
        <f>_xlfn.XLOOKUP(I472,표1[아이템 타입],표1[타입 이름])</f>
        <v>스킬북</v>
      </c>
      <c r="AX472" s="63" t="str">
        <f t="shared" si="84"/>
        <v>가능</v>
      </c>
      <c r="AY472" s="63" t="str">
        <f t="shared" si="85"/>
        <v>불가</v>
      </c>
      <c r="AZ472" s="63" t="str">
        <f t="shared" si="82"/>
        <v>불가</v>
      </c>
      <c r="BA472" s="63" t="str">
        <f t="shared" si="83"/>
        <v>가능</v>
      </c>
    </row>
    <row r="473" spans="2:53" x14ac:dyDescent="0.3">
      <c r="B473" s="4">
        <v>23615410</v>
      </c>
      <c r="C473" s="4" t="str">
        <f t="shared" si="91"/>
        <v>410</v>
      </c>
      <c r="D473" s="44" t="str">
        <f t="shared" si="89"/>
        <v>Item_Name_23615410</v>
      </c>
      <c r="E473" s="5" t="s">
        <v>1107</v>
      </c>
      <c r="F473" s="44" t="str">
        <f t="shared" si="90"/>
        <v>Item_Desc_23615410</v>
      </c>
      <c r="G473" s="5" t="s">
        <v>536</v>
      </c>
      <c r="H473" s="5">
        <v>3</v>
      </c>
      <c r="I473" s="5">
        <v>36</v>
      </c>
      <c r="J473" s="5">
        <v>0</v>
      </c>
      <c r="K473" s="5">
        <v>4</v>
      </c>
      <c r="L473" s="45">
        <f>_xlfn.XLOOKUP($I473, '#칼럼명세'!$F:$F, '#칼럼명세'!$J:$J)*IF(_xlfn.XLOOKUP($I473, '#칼럼명세'!$F:$F, '#칼럼명세'!$K:$K)="X", 1, _xlfn.XLOOKUP($K473, '#무게관련'!$N:$N, '#무게관련'!$O:$O))*100</f>
        <v>1</v>
      </c>
      <c r="M473" s="46" t="s">
        <v>336</v>
      </c>
      <c r="N473" s="46" t="s">
        <v>336</v>
      </c>
      <c r="O473" s="46" t="s">
        <v>336</v>
      </c>
      <c r="P473" s="46" t="s">
        <v>336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66">
        <v>100</v>
      </c>
      <c r="Y473" s="66">
        <v>1000</v>
      </c>
      <c r="Z473" s="5">
        <v>1</v>
      </c>
      <c r="AA473" s="5">
        <v>10</v>
      </c>
      <c r="AB473" s="5">
        <v>0</v>
      </c>
      <c r="AC473" s="5">
        <v>0</v>
      </c>
      <c r="AD473" s="5">
        <v>0</v>
      </c>
      <c r="AE473" s="5">
        <v>21000</v>
      </c>
      <c r="AF473" s="5">
        <v>11</v>
      </c>
      <c r="AG473" s="5">
        <v>1</v>
      </c>
      <c r="AH473" s="5" t="s">
        <v>707</v>
      </c>
      <c r="AI473" s="5" t="s">
        <v>235</v>
      </c>
      <c r="AJ473" s="5" t="s">
        <v>983</v>
      </c>
      <c r="AK473" s="45">
        <f t="shared" si="86"/>
        <v>15</v>
      </c>
      <c r="AL473" s="47">
        <f>_xlfn.XLOOKUP(I473,'#칼럼명세'!F:F,'#칼럼명세'!I:I)</f>
        <v>1101</v>
      </c>
      <c r="AM473" s="44" t="str">
        <f t="shared" si="87"/>
        <v>Item_Name_23615410</v>
      </c>
      <c r="AN473" s="5" t="s">
        <v>452</v>
      </c>
      <c r="AO473" s="44" t="str">
        <f t="shared" si="88"/>
        <v>Item_Desc_23615410</v>
      </c>
      <c r="AP473" s="5" t="s">
        <v>1768</v>
      </c>
      <c r="AQ473" s="44">
        <f>_xlfn.XLOOKUP(I473,표1[아이템 타입],표1[삭제여부])</f>
        <v>1</v>
      </c>
      <c r="AR473" s="63">
        <f>_xlfn.XLOOKUP(I473,'#칼럼명세'!F:F,'#칼럼명세'!H:H)</f>
        <v>0</v>
      </c>
      <c r="AS473" s="4">
        <v>1</v>
      </c>
      <c r="AT473" s="4"/>
      <c r="AU473" s="4"/>
      <c r="AV473" s="4"/>
      <c r="AW473" s="63" t="str">
        <f>_xlfn.XLOOKUP(I473,표1[아이템 타입],표1[타입 이름])</f>
        <v>스킬북</v>
      </c>
      <c r="AX473" s="63" t="str">
        <f t="shared" si="84"/>
        <v>가능</v>
      </c>
      <c r="AY473" s="63" t="str">
        <f t="shared" si="85"/>
        <v>불가</v>
      </c>
      <c r="AZ473" s="63" t="str">
        <f t="shared" si="82"/>
        <v>불가</v>
      </c>
      <c r="BA473" s="63" t="str">
        <f t="shared" si="83"/>
        <v>가능</v>
      </c>
    </row>
    <row r="474" spans="2:53" x14ac:dyDescent="0.3">
      <c r="B474" s="4">
        <v>23615411</v>
      </c>
      <c r="C474" s="4" t="str">
        <f t="shared" si="91"/>
        <v>411</v>
      </c>
      <c r="D474" s="44" t="str">
        <f t="shared" si="89"/>
        <v>Item_Name_23615411</v>
      </c>
      <c r="E474" s="5" t="s">
        <v>1108</v>
      </c>
      <c r="F474" s="44" t="str">
        <f t="shared" si="90"/>
        <v>Item_Desc_23615411</v>
      </c>
      <c r="G474" s="5" t="s">
        <v>537</v>
      </c>
      <c r="H474" s="5">
        <v>3</v>
      </c>
      <c r="I474" s="5">
        <v>36</v>
      </c>
      <c r="J474" s="5">
        <v>0</v>
      </c>
      <c r="K474" s="5">
        <v>4</v>
      </c>
      <c r="L474" s="45">
        <f>_xlfn.XLOOKUP($I474, '#칼럼명세'!$F:$F, '#칼럼명세'!$J:$J)*IF(_xlfn.XLOOKUP($I474, '#칼럼명세'!$F:$F, '#칼럼명세'!$K:$K)="X", 1, _xlfn.XLOOKUP($K474, '#무게관련'!$N:$N, '#무게관련'!$O:$O))*100</f>
        <v>1</v>
      </c>
      <c r="M474" s="46" t="s">
        <v>336</v>
      </c>
      <c r="N474" s="46" t="s">
        <v>336</v>
      </c>
      <c r="O474" s="46" t="s">
        <v>336</v>
      </c>
      <c r="P474" s="46" t="s">
        <v>336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66">
        <v>100</v>
      </c>
      <c r="Y474" s="66">
        <v>1000</v>
      </c>
      <c r="Z474" s="5">
        <v>1</v>
      </c>
      <c r="AA474" s="5">
        <v>10</v>
      </c>
      <c r="AB474" s="5">
        <v>0</v>
      </c>
      <c r="AC474" s="5">
        <v>0</v>
      </c>
      <c r="AD474" s="5">
        <v>0</v>
      </c>
      <c r="AE474" s="5">
        <v>21000</v>
      </c>
      <c r="AF474" s="5">
        <v>11</v>
      </c>
      <c r="AG474" s="5">
        <v>1</v>
      </c>
      <c r="AH474" s="5" t="s">
        <v>708</v>
      </c>
      <c r="AI474" s="5" t="s">
        <v>235</v>
      </c>
      <c r="AJ474" s="5" t="s">
        <v>983</v>
      </c>
      <c r="AK474" s="45">
        <f t="shared" si="86"/>
        <v>15</v>
      </c>
      <c r="AL474" s="47">
        <f>_xlfn.XLOOKUP(I474,'#칼럼명세'!F:F,'#칼럼명세'!I:I)</f>
        <v>1101</v>
      </c>
      <c r="AM474" s="44" t="str">
        <f t="shared" si="87"/>
        <v>Item_Name_23615411</v>
      </c>
      <c r="AN474" s="5" t="s">
        <v>453</v>
      </c>
      <c r="AO474" s="44" t="str">
        <f t="shared" si="88"/>
        <v>Item_Desc_23615411</v>
      </c>
      <c r="AP474" s="5" t="s">
        <v>1770</v>
      </c>
      <c r="AQ474" s="44">
        <f>_xlfn.XLOOKUP(I474,표1[아이템 타입],표1[삭제여부])</f>
        <v>1</v>
      </c>
      <c r="AR474" s="63">
        <f>_xlfn.XLOOKUP(I474,'#칼럼명세'!F:F,'#칼럼명세'!H:H)</f>
        <v>0</v>
      </c>
      <c r="AS474" s="4">
        <v>1</v>
      </c>
      <c r="AT474" s="4"/>
      <c r="AU474" s="4"/>
      <c r="AV474" s="4"/>
      <c r="AW474" s="63" t="str">
        <f>_xlfn.XLOOKUP(I474,표1[아이템 타입],표1[타입 이름])</f>
        <v>스킬북</v>
      </c>
      <c r="AX474" s="63" t="str">
        <f t="shared" si="84"/>
        <v>가능</v>
      </c>
      <c r="AY474" s="63" t="str">
        <f t="shared" si="85"/>
        <v>불가</v>
      </c>
      <c r="AZ474" s="63" t="str">
        <f t="shared" si="82"/>
        <v>불가</v>
      </c>
      <c r="BA474" s="63" t="str">
        <f t="shared" si="83"/>
        <v>가능</v>
      </c>
    </row>
    <row r="475" spans="2:53" x14ac:dyDescent="0.3">
      <c r="B475" s="4">
        <v>23615412</v>
      </c>
      <c r="C475" s="4" t="str">
        <f t="shared" si="91"/>
        <v>412</v>
      </c>
      <c r="D475" s="44" t="str">
        <f t="shared" si="89"/>
        <v>Item_Name_23615412</v>
      </c>
      <c r="E475" s="5" t="s">
        <v>1109</v>
      </c>
      <c r="F475" s="44" t="str">
        <f t="shared" si="90"/>
        <v>Item_Desc_23615412</v>
      </c>
      <c r="G475" s="5" t="s">
        <v>538</v>
      </c>
      <c r="H475" s="5">
        <v>3</v>
      </c>
      <c r="I475" s="5">
        <v>36</v>
      </c>
      <c r="J475" s="5">
        <v>0</v>
      </c>
      <c r="K475" s="5">
        <v>4</v>
      </c>
      <c r="L475" s="45">
        <f>_xlfn.XLOOKUP($I475, '#칼럼명세'!$F:$F, '#칼럼명세'!$J:$J)*IF(_xlfn.XLOOKUP($I475, '#칼럼명세'!$F:$F, '#칼럼명세'!$K:$K)="X", 1, _xlfn.XLOOKUP($K475, '#무게관련'!$N:$N, '#무게관련'!$O:$O))*100</f>
        <v>1</v>
      </c>
      <c r="M475" s="46" t="s">
        <v>336</v>
      </c>
      <c r="N475" s="46" t="s">
        <v>336</v>
      </c>
      <c r="O475" s="46" t="s">
        <v>336</v>
      </c>
      <c r="P475" s="46" t="s">
        <v>336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66">
        <v>100</v>
      </c>
      <c r="Y475" s="66">
        <v>1000</v>
      </c>
      <c r="Z475" s="5">
        <v>1</v>
      </c>
      <c r="AA475" s="5">
        <v>10</v>
      </c>
      <c r="AB475" s="5">
        <v>0</v>
      </c>
      <c r="AC475" s="5">
        <v>0</v>
      </c>
      <c r="AD475" s="5">
        <v>0</v>
      </c>
      <c r="AE475" s="5">
        <v>21000</v>
      </c>
      <c r="AF475" s="5">
        <v>11</v>
      </c>
      <c r="AG475" s="5">
        <v>1</v>
      </c>
      <c r="AH475" s="5" t="s">
        <v>709</v>
      </c>
      <c r="AI475" s="5" t="s">
        <v>235</v>
      </c>
      <c r="AJ475" s="5" t="s">
        <v>983</v>
      </c>
      <c r="AK475" s="45">
        <f t="shared" si="86"/>
        <v>15</v>
      </c>
      <c r="AL475" s="47">
        <f>_xlfn.XLOOKUP(I475,'#칼럼명세'!F:F,'#칼럼명세'!I:I)</f>
        <v>1101</v>
      </c>
      <c r="AM475" s="44" t="str">
        <f t="shared" si="87"/>
        <v>Item_Name_23615412</v>
      </c>
      <c r="AN475" s="5" t="s">
        <v>454</v>
      </c>
      <c r="AO475" s="44" t="str">
        <f t="shared" si="88"/>
        <v>Item_Desc_23615412</v>
      </c>
      <c r="AP475" s="5" t="s">
        <v>1772</v>
      </c>
      <c r="AQ475" s="44">
        <f>_xlfn.XLOOKUP(I475,표1[아이템 타입],표1[삭제여부])</f>
        <v>1</v>
      </c>
      <c r="AR475" s="63">
        <f>_xlfn.XLOOKUP(I475,'#칼럼명세'!F:F,'#칼럼명세'!H:H)</f>
        <v>0</v>
      </c>
      <c r="AS475" s="4">
        <v>1</v>
      </c>
      <c r="AT475" s="4"/>
      <c r="AU475" s="4"/>
      <c r="AV475" s="4"/>
      <c r="AW475" s="63" t="str">
        <f>_xlfn.XLOOKUP(I475,표1[아이템 타입],표1[타입 이름])</f>
        <v>스킬북</v>
      </c>
      <c r="AX475" s="63" t="str">
        <f t="shared" si="84"/>
        <v>가능</v>
      </c>
      <c r="AY475" s="63" t="str">
        <f t="shared" si="85"/>
        <v>불가</v>
      </c>
      <c r="AZ475" s="63" t="str">
        <f t="shared" si="82"/>
        <v>불가</v>
      </c>
      <c r="BA475" s="63" t="str">
        <f t="shared" si="83"/>
        <v>가능</v>
      </c>
    </row>
    <row r="476" spans="2:53" x14ac:dyDescent="0.3">
      <c r="B476" s="4">
        <v>23615413</v>
      </c>
      <c r="C476" s="4" t="str">
        <f t="shared" si="91"/>
        <v>413</v>
      </c>
      <c r="D476" s="44" t="str">
        <f t="shared" si="89"/>
        <v>Item_Name_23615413</v>
      </c>
      <c r="E476" s="5" t="s">
        <v>1110</v>
      </c>
      <c r="F476" s="44" t="str">
        <f t="shared" si="90"/>
        <v>Item_Desc_23615413</v>
      </c>
      <c r="G476" s="5" t="s">
        <v>539</v>
      </c>
      <c r="H476" s="5">
        <v>3</v>
      </c>
      <c r="I476" s="5">
        <v>36</v>
      </c>
      <c r="J476" s="5">
        <v>0</v>
      </c>
      <c r="K476" s="5">
        <v>4</v>
      </c>
      <c r="L476" s="45">
        <f>_xlfn.XLOOKUP($I476, '#칼럼명세'!$F:$F, '#칼럼명세'!$J:$J)*IF(_xlfn.XLOOKUP($I476, '#칼럼명세'!$F:$F, '#칼럼명세'!$K:$K)="X", 1, _xlfn.XLOOKUP($K476, '#무게관련'!$N:$N, '#무게관련'!$O:$O))*100</f>
        <v>1</v>
      </c>
      <c r="M476" s="46" t="s">
        <v>336</v>
      </c>
      <c r="N476" s="46" t="s">
        <v>336</v>
      </c>
      <c r="O476" s="46" t="s">
        <v>336</v>
      </c>
      <c r="P476" s="46" t="s">
        <v>336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66">
        <v>100</v>
      </c>
      <c r="Y476" s="66">
        <v>1000</v>
      </c>
      <c r="Z476" s="5">
        <v>1</v>
      </c>
      <c r="AA476" s="5">
        <v>10</v>
      </c>
      <c r="AB476" s="5">
        <v>0</v>
      </c>
      <c r="AC476" s="5">
        <v>0</v>
      </c>
      <c r="AD476" s="5">
        <v>0</v>
      </c>
      <c r="AE476" s="5">
        <v>21000</v>
      </c>
      <c r="AF476" s="5">
        <v>11</v>
      </c>
      <c r="AG476" s="5">
        <v>1</v>
      </c>
      <c r="AH476" s="5" t="s">
        <v>710</v>
      </c>
      <c r="AI476" s="5" t="s">
        <v>235</v>
      </c>
      <c r="AJ476" s="5" t="s">
        <v>983</v>
      </c>
      <c r="AK476" s="45">
        <f t="shared" si="86"/>
        <v>15</v>
      </c>
      <c r="AL476" s="47">
        <f>_xlfn.XLOOKUP(I476,'#칼럼명세'!F:F,'#칼럼명세'!I:I)</f>
        <v>1101</v>
      </c>
      <c r="AM476" s="44" t="str">
        <f t="shared" si="87"/>
        <v>Item_Name_23615413</v>
      </c>
      <c r="AN476" s="5" t="s">
        <v>455</v>
      </c>
      <c r="AO476" s="44" t="str">
        <f t="shared" si="88"/>
        <v>Item_Desc_23615413</v>
      </c>
      <c r="AP476" s="5" t="s">
        <v>1774</v>
      </c>
      <c r="AQ476" s="44">
        <f>_xlfn.XLOOKUP(I476,표1[아이템 타입],표1[삭제여부])</f>
        <v>1</v>
      </c>
      <c r="AR476" s="63">
        <f>_xlfn.XLOOKUP(I476,'#칼럼명세'!F:F,'#칼럼명세'!H:H)</f>
        <v>0</v>
      </c>
      <c r="AS476" s="4">
        <v>1</v>
      </c>
      <c r="AT476" s="4"/>
      <c r="AU476" s="4"/>
      <c r="AV476" s="4"/>
      <c r="AW476" s="63" t="str">
        <f>_xlfn.XLOOKUP(I476,표1[아이템 타입],표1[타입 이름])</f>
        <v>스킬북</v>
      </c>
      <c r="AX476" s="63" t="str">
        <f t="shared" si="84"/>
        <v>가능</v>
      </c>
      <c r="AY476" s="63" t="str">
        <f t="shared" si="85"/>
        <v>불가</v>
      </c>
      <c r="AZ476" s="63" t="str">
        <f t="shared" si="82"/>
        <v>불가</v>
      </c>
      <c r="BA476" s="63" t="str">
        <f t="shared" si="83"/>
        <v>가능</v>
      </c>
    </row>
    <row r="477" spans="2:53" x14ac:dyDescent="0.3">
      <c r="B477" s="4">
        <v>24115001</v>
      </c>
      <c r="C477" s="4" t="str">
        <f t="shared" si="91"/>
        <v>001</v>
      </c>
      <c r="D477" s="44" t="str">
        <f t="shared" si="89"/>
        <v>Item_Name_24115001</v>
      </c>
      <c r="E477" s="5" t="s">
        <v>1111</v>
      </c>
      <c r="F477" s="44" t="str">
        <f t="shared" si="90"/>
        <v>Item_Desc_24115001</v>
      </c>
      <c r="G477" s="5" t="s">
        <v>870</v>
      </c>
      <c r="H477" s="5">
        <v>2</v>
      </c>
      <c r="I477" s="5">
        <v>41</v>
      </c>
      <c r="J477" s="5">
        <v>0</v>
      </c>
      <c r="K477" s="5">
        <v>1</v>
      </c>
      <c r="L477" s="45">
        <f>_xlfn.XLOOKUP($I477, '#칼럼명세'!$F:$F, '#칼럼명세'!$J:$J)*IF(_xlfn.XLOOKUP($I477, '#칼럼명세'!$F:$F, '#칼럼명세'!$K:$K)="X", 1, _xlfn.XLOOKUP($K477, '#무게관련'!$N:$N, '#무게관련'!$O:$O))*100</f>
        <v>0</v>
      </c>
      <c r="M477" s="46" t="s">
        <v>336</v>
      </c>
      <c r="N477" s="46" t="s">
        <v>336</v>
      </c>
      <c r="O477" s="46" t="s">
        <v>336</v>
      </c>
      <c r="P477" s="46" t="s">
        <v>336</v>
      </c>
      <c r="Q477" s="5">
        <v>0</v>
      </c>
      <c r="R477" s="5">
        <v>0</v>
      </c>
      <c r="S477" s="5">
        <v>101</v>
      </c>
      <c r="T477" s="5">
        <v>1</v>
      </c>
      <c r="U477" s="5">
        <v>1800</v>
      </c>
      <c r="V477" s="5">
        <v>0</v>
      </c>
      <c r="W477" s="5">
        <v>1</v>
      </c>
      <c r="X477" s="66">
        <v>100</v>
      </c>
      <c r="Y477" s="66">
        <v>1000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 t="s">
        <v>822</v>
      </c>
      <c r="AI477" s="5" t="s">
        <v>235</v>
      </c>
      <c r="AJ477" s="5" t="s">
        <v>983</v>
      </c>
      <c r="AK477" s="45">
        <f t="shared" si="86"/>
        <v>15</v>
      </c>
      <c r="AL477" s="47">
        <f>_xlfn.XLOOKUP(I477,'#칼럼명세'!F:F,'#칼럼명세'!I:I)</f>
        <v>10000</v>
      </c>
      <c r="AM477" s="44" t="str">
        <f t="shared" si="87"/>
        <v>Item_Name_24115001</v>
      </c>
      <c r="AN477" s="5" t="s">
        <v>3146</v>
      </c>
      <c r="AO477" s="44" t="str">
        <f t="shared" si="88"/>
        <v>Item_Desc_24115001</v>
      </c>
      <c r="AP477" s="5" t="s">
        <v>3148</v>
      </c>
      <c r="AQ477" s="44">
        <f>_xlfn.XLOOKUP(I477,표1[아이템 타입],표1[삭제여부])</f>
        <v>0</v>
      </c>
      <c r="AR477" s="63">
        <f>_xlfn.XLOOKUP(I477,'#칼럼명세'!F:F,'#칼럼명세'!H:H)</f>
        <v>0</v>
      </c>
      <c r="AS477" s="4">
        <v>0</v>
      </c>
      <c r="AT477" s="4"/>
      <c r="AU477" s="4"/>
      <c r="AV477" s="4"/>
      <c r="AW477" s="63" t="str">
        <f>_xlfn.XLOOKUP(I477,표1[아이템 타입],표1[타입 이름])</f>
        <v>던전 이용권</v>
      </c>
      <c r="AX477" s="63" t="str">
        <f t="shared" si="84"/>
        <v>불가</v>
      </c>
      <c r="AY477" s="63" t="str">
        <f t="shared" si="85"/>
        <v>불가</v>
      </c>
      <c r="AZ477" s="63" t="str">
        <f t="shared" si="82"/>
        <v>불가</v>
      </c>
      <c r="BA477" s="63" t="str">
        <f t="shared" si="83"/>
        <v>불가</v>
      </c>
    </row>
    <row r="478" spans="2:53" x14ac:dyDescent="0.3">
      <c r="B478" s="4">
        <v>24115002</v>
      </c>
      <c r="C478" s="4" t="str">
        <f t="shared" si="91"/>
        <v>002</v>
      </c>
      <c r="D478" s="44" t="str">
        <f t="shared" si="89"/>
        <v>Item_Name_24115002</v>
      </c>
      <c r="E478" s="5" t="s">
        <v>1112</v>
      </c>
      <c r="F478" s="44" t="str">
        <f t="shared" si="90"/>
        <v>Item_Desc_24115002</v>
      </c>
      <c r="G478" s="5" t="s">
        <v>871</v>
      </c>
      <c r="H478" s="5">
        <v>2</v>
      </c>
      <c r="I478" s="5">
        <v>41</v>
      </c>
      <c r="J478" s="5">
        <v>0</v>
      </c>
      <c r="K478" s="5">
        <v>1</v>
      </c>
      <c r="L478" s="45">
        <f>_xlfn.XLOOKUP($I478, '#칼럼명세'!$F:$F, '#칼럼명세'!$J:$J)*IF(_xlfn.XLOOKUP($I478, '#칼럼명세'!$F:$F, '#칼럼명세'!$K:$K)="X", 1, _xlfn.XLOOKUP($K478, '#무게관련'!$N:$N, '#무게관련'!$O:$O))*100</f>
        <v>0</v>
      </c>
      <c r="M478" s="46" t="s">
        <v>336</v>
      </c>
      <c r="N478" s="46" t="s">
        <v>336</v>
      </c>
      <c r="O478" s="46" t="s">
        <v>336</v>
      </c>
      <c r="P478" s="46" t="s">
        <v>336</v>
      </c>
      <c r="Q478" s="5">
        <v>0</v>
      </c>
      <c r="R478" s="5">
        <v>0</v>
      </c>
      <c r="S478" s="5">
        <v>100</v>
      </c>
      <c r="T478" s="5">
        <v>1</v>
      </c>
      <c r="U478" s="5">
        <v>1800</v>
      </c>
      <c r="V478" s="5">
        <v>0</v>
      </c>
      <c r="W478" s="5">
        <v>1</v>
      </c>
      <c r="X478" s="66">
        <v>100</v>
      </c>
      <c r="Y478" s="66">
        <v>1000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 t="s">
        <v>823</v>
      </c>
      <c r="AI478" s="5" t="s">
        <v>235</v>
      </c>
      <c r="AJ478" s="5" t="s">
        <v>983</v>
      </c>
      <c r="AK478" s="45">
        <f t="shared" si="86"/>
        <v>15</v>
      </c>
      <c r="AL478" s="47">
        <f>_xlfn.XLOOKUP(I478,'#칼럼명세'!F:F,'#칼럼명세'!I:I)</f>
        <v>10000</v>
      </c>
      <c r="AM478" s="44" t="str">
        <f t="shared" si="87"/>
        <v>Item_Name_24115002</v>
      </c>
      <c r="AN478" s="5" t="s">
        <v>3147</v>
      </c>
      <c r="AO478" s="44" t="str">
        <f t="shared" si="88"/>
        <v>Item_Desc_24115002</v>
      </c>
      <c r="AP478" s="5" t="s">
        <v>3149</v>
      </c>
      <c r="AQ478" s="44">
        <f>_xlfn.XLOOKUP(I478,표1[아이템 타입],표1[삭제여부])</f>
        <v>0</v>
      </c>
      <c r="AR478" s="63">
        <f>_xlfn.XLOOKUP(I478,'#칼럼명세'!F:F,'#칼럼명세'!H:H)</f>
        <v>0</v>
      </c>
      <c r="AS478" s="4">
        <v>0</v>
      </c>
      <c r="AT478" s="4"/>
      <c r="AU478" s="4"/>
      <c r="AV478" s="4"/>
      <c r="AW478" s="63" t="str">
        <f>_xlfn.XLOOKUP(I478,표1[아이템 타입],표1[타입 이름])</f>
        <v>던전 이용권</v>
      </c>
      <c r="AX478" s="63" t="str">
        <f t="shared" si="84"/>
        <v>불가</v>
      </c>
      <c r="AY478" s="63" t="str">
        <f t="shared" si="85"/>
        <v>불가</v>
      </c>
      <c r="AZ478" s="63" t="str">
        <f t="shared" si="82"/>
        <v>불가</v>
      </c>
      <c r="BA478" s="63" t="str">
        <f t="shared" si="83"/>
        <v>불가</v>
      </c>
    </row>
    <row r="479" spans="2:53" x14ac:dyDescent="0.3">
      <c r="B479" s="4">
        <v>24400001</v>
      </c>
      <c r="C479" s="4" t="str">
        <f t="shared" si="91"/>
        <v>001</v>
      </c>
      <c r="D479" s="44" t="str">
        <f t="shared" si="89"/>
        <v>Item_Name_24400001</v>
      </c>
      <c r="E479" s="5" t="s">
        <v>1276</v>
      </c>
      <c r="F479" s="44" t="str">
        <f t="shared" si="90"/>
        <v>Item_Desc_24400001</v>
      </c>
      <c r="G479" s="5" t="s">
        <v>603</v>
      </c>
      <c r="H479" s="5">
        <v>2</v>
      </c>
      <c r="I479" s="5">
        <v>44</v>
      </c>
      <c r="J479" s="5">
        <v>0</v>
      </c>
      <c r="K479" s="5">
        <v>1</v>
      </c>
      <c r="L479" s="45">
        <f>_xlfn.XLOOKUP($I479, '#칼럼명세'!$F:$F, '#칼럼명세'!$J:$J)*IF(_xlfn.XLOOKUP($I479, '#칼럼명세'!$F:$F, '#칼럼명세'!$K:$K)="X", 1, _xlfn.XLOOKUP($K479, '#무게관련'!$N:$N, '#무게관련'!$O:$O))*100</f>
        <v>1</v>
      </c>
      <c r="M479" s="46" t="s">
        <v>336</v>
      </c>
      <c r="N479" s="46" t="s">
        <v>336</v>
      </c>
      <c r="O479" s="46" t="s">
        <v>336</v>
      </c>
      <c r="P479" s="46" t="s">
        <v>336</v>
      </c>
      <c r="Q479" s="5">
        <v>0</v>
      </c>
      <c r="R479" s="5">
        <v>0</v>
      </c>
      <c r="S479" s="20">
        <v>10441001</v>
      </c>
      <c r="T479" s="5">
        <v>0</v>
      </c>
      <c r="U479" s="5">
        <v>0</v>
      </c>
      <c r="V479" s="5">
        <v>0</v>
      </c>
      <c r="W479" s="5">
        <v>0</v>
      </c>
      <c r="X479" s="66">
        <v>100</v>
      </c>
      <c r="Y479" s="66">
        <v>1000</v>
      </c>
      <c r="Z479" s="5">
        <v>0</v>
      </c>
      <c r="AA479" s="5">
        <v>0</v>
      </c>
      <c r="AB479" s="5">
        <v>1</v>
      </c>
      <c r="AC479" s="5">
        <v>0</v>
      </c>
      <c r="AD479" s="5">
        <v>0</v>
      </c>
      <c r="AE479" s="5">
        <v>30200</v>
      </c>
      <c r="AF479" s="9">
        <v>12</v>
      </c>
      <c r="AG479" s="5">
        <v>0</v>
      </c>
      <c r="AH479" s="5" t="s">
        <v>1259</v>
      </c>
      <c r="AI479" s="5" t="s">
        <v>235</v>
      </c>
      <c r="AJ479" s="5" t="s">
        <v>984</v>
      </c>
      <c r="AK479" s="45">
        <f t="shared" si="86"/>
        <v>15</v>
      </c>
      <c r="AL479" s="47">
        <f>_xlfn.XLOOKUP(I479,'#칼럼명세'!F:F,'#칼럼명세'!I:I)</f>
        <v>2000</v>
      </c>
      <c r="AM479" s="44" t="str">
        <f t="shared" si="87"/>
        <v>Item_Name_24400001</v>
      </c>
      <c r="AN479" s="5" t="s">
        <v>1277</v>
      </c>
      <c r="AO479" s="44" t="str">
        <f t="shared" si="88"/>
        <v>Item_Desc_24400001</v>
      </c>
      <c r="AP479" s="5" t="s">
        <v>1260</v>
      </c>
      <c r="AQ479" s="44">
        <f>_xlfn.XLOOKUP(I479,표1[아이템 타입],표1[삭제여부])</f>
        <v>0</v>
      </c>
      <c r="AR479" s="63">
        <f>_xlfn.XLOOKUP(I479,'#칼럼명세'!F:F,'#칼럼명세'!H:H)</f>
        <v>1</v>
      </c>
      <c r="AS479" s="4">
        <v>1</v>
      </c>
      <c r="AT479" s="4"/>
      <c r="AU479" s="4"/>
      <c r="AV479" s="4"/>
      <c r="AW479" s="63" t="str">
        <f>_xlfn.XLOOKUP(I479,표1[아이템 타입],표1[타입 이름])</f>
        <v>퀘스트 스크롤-싱글</v>
      </c>
      <c r="AX479" s="63" t="str">
        <f t="shared" si="84"/>
        <v>불가</v>
      </c>
      <c r="AY479" s="63" t="str">
        <f t="shared" si="85"/>
        <v>가능</v>
      </c>
      <c r="AZ479" s="63" t="str">
        <f t="shared" si="82"/>
        <v>가능</v>
      </c>
      <c r="BA479" s="63" t="str">
        <f t="shared" si="83"/>
        <v>가능</v>
      </c>
    </row>
    <row r="480" spans="2:53" x14ac:dyDescent="0.3">
      <c r="B480" s="4">
        <v>24400002</v>
      </c>
      <c r="C480" s="4" t="str">
        <f t="shared" si="91"/>
        <v>002</v>
      </c>
      <c r="D480" s="44" t="str">
        <f t="shared" si="89"/>
        <v>Item_Name_24400002</v>
      </c>
      <c r="E480" s="5" t="s">
        <v>1278</v>
      </c>
      <c r="F480" s="44" t="str">
        <f t="shared" si="90"/>
        <v>Item_Desc_24400002</v>
      </c>
      <c r="G480" s="5" t="s">
        <v>1261</v>
      </c>
      <c r="H480" s="5">
        <v>2</v>
      </c>
      <c r="I480" s="5">
        <v>44</v>
      </c>
      <c r="J480" s="5">
        <v>0</v>
      </c>
      <c r="K480" s="5">
        <v>1</v>
      </c>
      <c r="L480" s="45">
        <f>_xlfn.XLOOKUP($I480, '#칼럼명세'!$F:$F, '#칼럼명세'!$J:$J)*IF(_xlfn.XLOOKUP($I480, '#칼럼명세'!$F:$F, '#칼럼명세'!$K:$K)="X", 1, _xlfn.XLOOKUP($K480, '#무게관련'!$N:$N, '#무게관련'!$O:$O))*100</f>
        <v>1</v>
      </c>
      <c r="M480" s="46" t="s">
        <v>336</v>
      </c>
      <c r="N480" s="46" t="s">
        <v>336</v>
      </c>
      <c r="O480" s="46" t="s">
        <v>336</v>
      </c>
      <c r="P480" s="46" t="s">
        <v>336</v>
      </c>
      <c r="Q480" s="5">
        <v>0</v>
      </c>
      <c r="R480" s="5">
        <v>0</v>
      </c>
      <c r="S480" s="20">
        <v>10442001</v>
      </c>
      <c r="T480" s="5">
        <v>0</v>
      </c>
      <c r="U480" s="5">
        <v>0</v>
      </c>
      <c r="V480" s="5">
        <v>0</v>
      </c>
      <c r="W480" s="5">
        <v>0</v>
      </c>
      <c r="X480" s="66">
        <v>100</v>
      </c>
      <c r="Y480" s="66">
        <v>1000</v>
      </c>
      <c r="Z480" s="5">
        <v>0</v>
      </c>
      <c r="AA480" s="5">
        <v>0</v>
      </c>
      <c r="AB480" s="5">
        <v>1</v>
      </c>
      <c r="AC480" s="5">
        <v>0</v>
      </c>
      <c r="AD480" s="5">
        <v>0</v>
      </c>
      <c r="AE480" s="5">
        <v>30200</v>
      </c>
      <c r="AF480" s="9">
        <v>12</v>
      </c>
      <c r="AG480" s="5">
        <v>0</v>
      </c>
      <c r="AH480" s="5" t="s">
        <v>193</v>
      </c>
      <c r="AI480" s="5" t="s">
        <v>235</v>
      </c>
      <c r="AJ480" s="5" t="s">
        <v>984</v>
      </c>
      <c r="AK480" s="45">
        <f t="shared" si="86"/>
        <v>15</v>
      </c>
      <c r="AL480" s="47">
        <f>_xlfn.XLOOKUP(I480,'#칼럼명세'!F:F,'#칼럼명세'!I:I)</f>
        <v>2000</v>
      </c>
      <c r="AM480" s="44" t="str">
        <f t="shared" si="87"/>
        <v>Item_Name_24400002</v>
      </c>
      <c r="AN480" s="5" t="s">
        <v>1279</v>
      </c>
      <c r="AO480" s="44" t="str">
        <f t="shared" si="88"/>
        <v>Item_Desc_24400002</v>
      </c>
      <c r="AP480" s="5" t="s">
        <v>1262</v>
      </c>
      <c r="AQ480" s="44">
        <f>_xlfn.XLOOKUP(I480,표1[아이템 타입],표1[삭제여부])</f>
        <v>0</v>
      </c>
      <c r="AR480" s="63">
        <f>_xlfn.XLOOKUP(I480,'#칼럼명세'!F:F,'#칼럼명세'!H:H)</f>
        <v>1</v>
      </c>
      <c r="AS480" s="4">
        <v>1</v>
      </c>
      <c r="AT480" s="4"/>
      <c r="AU480" s="4"/>
      <c r="AV480" s="4"/>
      <c r="AW480" s="63" t="str">
        <f>_xlfn.XLOOKUP(I480,표1[아이템 타입],표1[타입 이름])</f>
        <v>퀘스트 스크롤-싱글</v>
      </c>
      <c r="AX480" s="63" t="str">
        <f t="shared" si="84"/>
        <v>불가</v>
      </c>
      <c r="AY480" s="63" t="str">
        <f t="shared" si="85"/>
        <v>가능</v>
      </c>
      <c r="AZ480" s="63" t="str">
        <f t="shared" si="82"/>
        <v>가능</v>
      </c>
      <c r="BA480" s="63" t="str">
        <f t="shared" si="83"/>
        <v>가능</v>
      </c>
    </row>
    <row r="481" spans="1:53" x14ac:dyDescent="0.3">
      <c r="B481" s="4">
        <v>24400003</v>
      </c>
      <c r="C481" s="4" t="str">
        <f t="shared" si="91"/>
        <v>003</v>
      </c>
      <c r="D481" s="44" t="str">
        <f t="shared" si="89"/>
        <v>Item_Name_24400003</v>
      </c>
      <c r="E481" s="5" t="s">
        <v>1280</v>
      </c>
      <c r="F481" s="44" t="str">
        <f t="shared" si="90"/>
        <v>Item_Desc_24400003</v>
      </c>
      <c r="G481" s="5" t="s">
        <v>1263</v>
      </c>
      <c r="H481" s="5">
        <v>2</v>
      </c>
      <c r="I481" s="5">
        <v>44</v>
      </c>
      <c r="J481" s="5">
        <v>0</v>
      </c>
      <c r="K481" s="5">
        <v>1</v>
      </c>
      <c r="L481" s="45">
        <f>_xlfn.XLOOKUP($I481, '#칼럼명세'!$F:$F, '#칼럼명세'!$J:$J)*IF(_xlfn.XLOOKUP($I481, '#칼럼명세'!$F:$F, '#칼럼명세'!$K:$K)="X", 1, _xlfn.XLOOKUP($K481, '#무게관련'!$N:$N, '#무게관련'!$O:$O))*100</f>
        <v>1</v>
      </c>
      <c r="M481" s="46" t="s">
        <v>336</v>
      </c>
      <c r="N481" s="46" t="s">
        <v>336</v>
      </c>
      <c r="O481" s="46" t="s">
        <v>336</v>
      </c>
      <c r="P481" s="46" t="s">
        <v>336</v>
      </c>
      <c r="Q481" s="5">
        <v>0</v>
      </c>
      <c r="R481" s="5">
        <v>0</v>
      </c>
      <c r="S481" s="20">
        <v>10443001</v>
      </c>
      <c r="T481" s="5">
        <v>0</v>
      </c>
      <c r="U481" s="5">
        <v>0</v>
      </c>
      <c r="V481" s="5">
        <v>0</v>
      </c>
      <c r="W481" s="5">
        <v>0</v>
      </c>
      <c r="X481" s="66">
        <v>100</v>
      </c>
      <c r="Y481" s="66">
        <v>1000</v>
      </c>
      <c r="Z481" s="5">
        <v>0</v>
      </c>
      <c r="AA481" s="5">
        <v>0</v>
      </c>
      <c r="AB481" s="5">
        <v>1</v>
      </c>
      <c r="AC481" s="5">
        <v>0</v>
      </c>
      <c r="AD481" s="5">
        <v>0</v>
      </c>
      <c r="AE481" s="5">
        <v>30200</v>
      </c>
      <c r="AF481" s="9">
        <v>12</v>
      </c>
      <c r="AG481" s="5">
        <v>0</v>
      </c>
      <c r="AH481" s="5" t="s">
        <v>1264</v>
      </c>
      <c r="AI481" s="5" t="s">
        <v>235</v>
      </c>
      <c r="AJ481" s="5" t="s">
        <v>984</v>
      </c>
      <c r="AK481" s="45">
        <f t="shared" si="86"/>
        <v>15</v>
      </c>
      <c r="AL481" s="47">
        <f>_xlfn.XLOOKUP(I481,'#칼럼명세'!F:F,'#칼럼명세'!I:I)</f>
        <v>2000</v>
      </c>
      <c r="AM481" s="44" t="str">
        <f t="shared" si="87"/>
        <v>Item_Name_24400003</v>
      </c>
      <c r="AN481" s="5" t="s">
        <v>1281</v>
      </c>
      <c r="AO481" s="44" t="str">
        <f t="shared" si="88"/>
        <v>Item_Desc_24400003</v>
      </c>
      <c r="AP481" s="5" t="s">
        <v>1265</v>
      </c>
      <c r="AQ481" s="44">
        <f>_xlfn.XLOOKUP(I481,표1[아이템 타입],표1[삭제여부])</f>
        <v>0</v>
      </c>
      <c r="AR481" s="63">
        <f>_xlfn.XLOOKUP(I481,'#칼럼명세'!F:F,'#칼럼명세'!H:H)</f>
        <v>1</v>
      </c>
      <c r="AS481" s="4">
        <v>1</v>
      </c>
      <c r="AT481" s="4"/>
      <c r="AU481" s="4"/>
      <c r="AV481" s="4"/>
      <c r="AW481" s="63" t="str">
        <f>_xlfn.XLOOKUP(I481,표1[아이템 타입],표1[타입 이름])</f>
        <v>퀘스트 스크롤-싱글</v>
      </c>
      <c r="AX481" s="63" t="str">
        <f t="shared" si="84"/>
        <v>불가</v>
      </c>
      <c r="AY481" s="63" t="str">
        <f t="shared" si="85"/>
        <v>가능</v>
      </c>
      <c r="AZ481" s="63" t="str">
        <f t="shared" si="82"/>
        <v>가능</v>
      </c>
      <c r="BA481" s="63" t="str">
        <f t="shared" si="83"/>
        <v>가능</v>
      </c>
    </row>
    <row r="482" spans="1:53" x14ac:dyDescent="0.3">
      <c r="B482" s="4">
        <v>24400004</v>
      </c>
      <c r="C482" s="4" t="str">
        <f t="shared" si="91"/>
        <v>004</v>
      </c>
      <c r="D482" s="44" t="str">
        <f t="shared" si="89"/>
        <v>Item_Name_24400004</v>
      </c>
      <c r="E482" s="5" t="s">
        <v>1282</v>
      </c>
      <c r="F482" s="44" t="str">
        <f t="shared" si="90"/>
        <v>Item_Desc_24400004</v>
      </c>
      <c r="G482" s="5" t="s">
        <v>1266</v>
      </c>
      <c r="H482" s="5">
        <v>2</v>
      </c>
      <c r="I482" s="5">
        <v>44</v>
      </c>
      <c r="J482" s="5">
        <v>0</v>
      </c>
      <c r="K482" s="5">
        <v>1</v>
      </c>
      <c r="L482" s="45">
        <f>_xlfn.XLOOKUP($I482, '#칼럼명세'!$F:$F, '#칼럼명세'!$J:$J)*IF(_xlfn.XLOOKUP($I482, '#칼럼명세'!$F:$F, '#칼럼명세'!$K:$K)="X", 1, _xlfn.XLOOKUP($K482, '#무게관련'!$N:$N, '#무게관련'!$O:$O))*100</f>
        <v>1</v>
      </c>
      <c r="M482" s="46" t="s">
        <v>336</v>
      </c>
      <c r="N482" s="46" t="s">
        <v>336</v>
      </c>
      <c r="O482" s="46" t="s">
        <v>336</v>
      </c>
      <c r="P482" s="46" t="s">
        <v>336</v>
      </c>
      <c r="Q482" s="5">
        <v>0</v>
      </c>
      <c r="R482" s="5">
        <v>0</v>
      </c>
      <c r="S482" s="20">
        <v>10444001</v>
      </c>
      <c r="T482" s="5">
        <v>0</v>
      </c>
      <c r="U482" s="5">
        <v>0</v>
      </c>
      <c r="V482" s="5">
        <v>0</v>
      </c>
      <c r="W482" s="5">
        <v>0</v>
      </c>
      <c r="X482" s="66">
        <v>100</v>
      </c>
      <c r="Y482" s="66">
        <v>1000</v>
      </c>
      <c r="Z482" s="5">
        <v>0</v>
      </c>
      <c r="AA482" s="5">
        <v>0</v>
      </c>
      <c r="AB482" s="5">
        <v>1</v>
      </c>
      <c r="AC482" s="5">
        <v>0</v>
      </c>
      <c r="AD482" s="5">
        <v>0</v>
      </c>
      <c r="AE482" s="5">
        <v>30200</v>
      </c>
      <c r="AF482" s="9">
        <v>12</v>
      </c>
      <c r="AG482" s="5">
        <v>0</v>
      </c>
      <c r="AH482" s="5" t="s">
        <v>1267</v>
      </c>
      <c r="AI482" s="5" t="s">
        <v>235</v>
      </c>
      <c r="AJ482" s="5" t="s">
        <v>984</v>
      </c>
      <c r="AK482" s="45">
        <f t="shared" si="86"/>
        <v>15</v>
      </c>
      <c r="AL482" s="47">
        <f>_xlfn.XLOOKUP(I482,'#칼럼명세'!F:F,'#칼럼명세'!I:I)</f>
        <v>2000</v>
      </c>
      <c r="AM482" s="44" t="str">
        <f t="shared" si="87"/>
        <v>Item_Name_24400004</v>
      </c>
      <c r="AN482" s="5" t="s">
        <v>1283</v>
      </c>
      <c r="AO482" s="44" t="str">
        <f t="shared" si="88"/>
        <v>Item_Desc_24400004</v>
      </c>
      <c r="AP482" s="5" t="s">
        <v>1268</v>
      </c>
      <c r="AQ482" s="44">
        <f>_xlfn.XLOOKUP(I482,표1[아이템 타입],표1[삭제여부])</f>
        <v>0</v>
      </c>
      <c r="AR482" s="63">
        <f>_xlfn.XLOOKUP(I482,'#칼럼명세'!F:F,'#칼럼명세'!H:H)</f>
        <v>1</v>
      </c>
      <c r="AS482" s="4">
        <v>1</v>
      </c>
      <c r="AT482" s="4"/>
      <c r="AU482" s="4"/>
      <c r="AV482" s="4"/>
      <c r="AW482" s="63" t="str">
        <f>_xlfn.XLOOKUP(I482,표1[아이템 타입],표1[타입 이름])</f>
        <v>퀘스트 스크롤-싱글</v>
      </c>
      <c r="AX482" s="63" t="str">
        <f t="shared" si="84"/>
        <v>불가</v>
      </c>
      <c r="AY482" s="63" t="str">
        <f t="shared" si="85"/>
        <v>가능</v>
      </c>
      <c r="AZ482" s="63" t="str">
        <f t="shared" si="82"/>
        <v>가능</v>
      </c>
      <c r="BA482" s="63" t="str">
        <f t="shared" si="83"/>
        <v>가능</v>
      </c>
    </row>
    <row r="483" spans="1:53" x14ac:dyDescent="0.3">
      <c r="A483" s="5" t="s">
        <v>18</v>
      </c>
      <c r="B483" s="4">
        <v>24400005</v>
      </c>
      <c r="C483" s="4" t="str">
        <f t="shared" si="91"/>
        <v>005</v>
      </c>
      <c r="D483" s="44" t="str">
        <f t="shared" si="89"/>
        <v>Item_Name_24400005</v>
      </c>
      <c r="E483" s="5" t="s">
        <v>1284</v>
      </c>
      <c r="F483" s="44" t="str">
        <f t="shared" si="90"/>
        <v>Item_Desc_24400005</v>
      </c>
      <c r="G483" s="5" t="s">
        <v>603</v>
      </c>
      <c r="H483" s="5">
        <v>2</v>
      </c>
      <c r="I483" s="5">
        <v>44</v>
      </c>
      <c r="J483" s="5">
        <v>0</v>
      </c>
      <c r="K483" s="5">
        <v>2</v>
      </c>
      <c r="L483" s="45">
        <f>_xlfn.XLOOKUP($I483, '#칼럼명세'!$F:$F, '#칼럼명세'!$J:$J)*IF(_xlfn.XLOOKUP($I483, '#칼럼명세'!$F:$F, '#칼럼명세'!$K:$K)="X", 1, _xlfn.XLOOKUP($K483, '#무게관련'!$N:$N, '#무게관련'!$O:$O))*100</f>
        <v>1</v>
      </c>
      <c r="M483" s="46" t="s">
        <v>336</v>
      </c>
      <c r="N483" s="46" t="s">
        <v>336</v>
      </c>
      <c r="O483" s="46" t="s">
        <v>336</v>
      </c>
      <c r="P483" s="46" t="s">
        <v>336</v>
      </c>
      <c r="Q483" s="5">
        <v>0</v>
      </c>
      <c r="R483" s="5">
        <v>0</v>
      </c>
      <c r="S483" s="20">
        <v>10441001</v>
      </c>
      <c r="T483" s="5">
        <v>0</v>
      </c>
      <c r="U483" s="5">
        <v>0</v>
      </c>
      <c r="V483" s="5">
        <v>0</v>
      </c>
      <c r="W483" s="5">
        <v>0</v>
      </c>
      <c r="X483" s="66">
        <v>100</v>
      </c>
      <c r="Y483" s="66">
        <v>1000</v>
      </c>
      <c r="Z483" s="5">
        <v>0</v>
      </c>
      <c r="AA483" s="5">
        <v>0</v>
      </c>
      <c r="AB483" s="5">
        <v>1</v>
      </c>
      <c r="AC483" s="5">
        <v>0</v>
      </c>
      <c r="AD483" s="5">
        <v>0</v>
      </c>
      <c r="AE483" s="5">
        <v>30200</v>
      </c>
      <c r="AF483" s="9">
        <v>12</v>
      </c>
      <c r="AG483" s="5">
        <v>0</v>
      </c>
      <c r="AH483" s="5" t="s">
        <v>1259</v>
      </c>
      <c r="AI483" s="5" t="s">
        <v>235</v>
      </c>
      <c r="AJ483" s="5" t="s">
        <v>984</v>
      </c>
      <c r="AK483" s="45">
        <f t="shared" si="86"/>
        <v>15</v>
      </c>
      <c r="AL483" s="47">
        <f>_xlfn.XLOOKUP(I483,'#칼럼명세'!F:F,'#칼럼명세'!I:I)</f>
        <v>2000</v>
      </c>
      <c r="AM483" s="44" t="str">
        <f t="shared" si="87"/>
        <v>Item_Name_24400005</v>
      </c>
      <c r="AN483" s="5" t="s">
        <v>1285</v>
      </c>
      <c r="AO483" s="44" t="str">
        <f t="shared" si="88"/>
        <v>Item_Desc_24400005</v>
      </c>
      <c r="AP483" s="5" t="s">
        <v>1260</v>
      </c>
      <c r="AQ483" s="44">
        <f>_xlfn.XLOOKUP(I483,표1[아이템 타입],표1[삭제여부])</f>
        <v>0</v>
      </c>
      <c r="AR483" s="63">
        <f>_xlfn.XLOOKUP(I483,'#칼럼명세'!F:F,'#칼럼명세'!H:H)</f>
        <v>1</v>
      </c>
      <c r="AS483" s="4">
        <v>1</v>
      </c>
      <c r="AT483" s="4"/>
      <c r="AU483" s="4"/>
      <c r="AV483" s="4"/>
      <c r="AW483" s="63" t="str">
        <f>_xlfn.XLOOKUP(I483,표1[아이템 타입],표1[타입 이름])</f>
        <v>퀘스트 스크롤-싱글</v>
      </c>
      <c r="AX483" s="63" t="str">
        <f t="shared" si="84"/>
        <v>불가</v>
      </c>
      <c r="AY483" s="63" t="str">
        <f t="shared" si="85"/>
        <v>가능</v>
      </c>
      <c r="AZ483" s="63" t="str">
        <f t="shared" si="82"/>
        <v>가능</v>
      </c>
      <c r="BA483" s="63" t="str">
        <f t="shared" si="83"/>
        <v>가능</v>
      </c>
    </row>
    <row r="484" spans="1:53" x14ac:dyDescent="0.3">
      <c r="A484" s="5" t="s">
        <v>18</v>
      </c>
      <c r="B484" s="4">
        <v>24400006</v>
      </c>
      <c r="C484" s="4" t="str">
        <f t="shared" si="91"/>
        <v>006</v>
      </c>
      <c r="D484" s="44" t="str">
        <f t="shared" si="89"/>
        <v>Item_Name_24400006</v>
      </c>
      <c r="E484" s="5" t="s">
        <v>1286</v>
      </c>
      <c r="F484" s="44" t="str">
        <f t="shared" si="90"/>
        <v>Item_Desc_24400006</v>
      </c>
      <c r="G484" s="5" t="s">
        <v>1261</v>
      </c>
      <c r="H484" s="5">
        <v>2</v>
      </c>
      <c r="I484" s="5">
        <v>44</v>
      </c>
      <c r="J484" s="5">
        <v>0</v>
      </c>
      <c r="K484" s="5">
        <v>2</v>
      </c>
      <c r="L484" s="45">
        <f>_xlfn.XLOOKUP($I484, '#칼럼명세'!$F:$F, '#칼럼명세'!$J:$J)*IF(_xlfn.XLOOKUP($I484, '#칼럼명세'!$F:$F, '#칼럼명세'!$K:$K)="X", 1, _xlfn.XLOOKUP($K484, '#무게관련'!$N:$N, '#무게관련'!$O:$O))*100</f>
        <v>1</v>
      </c>
      <c r="M484" s="46" t="s">
        <v>336</v>
      </c>
      <c r="N484" s="46" t="s">
        <v>336</v>
      </c>
      <c r="O484" s="46" t="s">
        <v>336</v>
      </c>
      <c r="P484" s="46" t="s">
        <v>336</v>
      </c>
      <c r="Q484" s="5">
        <v>0</v>
      </c>
      <c r="R484" s="5">
        <v>0</v>
      </c>
      <c r="S484" s="20">
        <v>10442001</v>
      </c>
      <c r="T484" s="5">
        <v>0</v>
      </c>
      <c r="U484" s="5">
        <v>0</v>
      </c>
      <c r="V484" s="5">
        <v>0</v>
      </c>
      <c r="W484" s="5">
        <v>0</v>
      </c>
      <c r="X484" s="66">
        <v>100</v>
      </c>
      <c r="Y484" s="66">
        <v>1000</v>
      </c>
      <c r="Z484" s="5">
        <v>0</v>
      </c>
      <c r="AA484" s="5">
        <v>0</v>
      </c>
      <c r="AB484" s="5">
        <v>1</v>
      </c>
      <c r="AC484" s="5">
        <v>0</v>
      </c>
      <c r="AD484" s="5">
        <v>0</v>
      </c>
      <c r="AE484" s="5">
        <v>30200</v>
      </c>
      <c r="AF484" s="9">
        <v>12</v>
      </c>
      <c r="AG484" s="5">
        <v>0</v>
      </c>
      <c r="AH484" s="5" t="s">
        <v>193</v>
      </c>
      <c r="AI484" s="5" t="s">
        <v>235</v>
      </c>
      <c r="AJ484" s="5" t="s">
        <v>984</v>
      </c>
      <c r="AK484" s="45">
        <f t="shared" si="86"/>
        <v>15</v>
      </c>
      <c r="AL484" s="47">
        <f>_xlfn.XLOOKUP(I484,'#칼럼명세'!F:F,'#칼럼명세'!I:I)</f>
        <v>2000</v>
      </c>
      <c r="AM484" s="44" t="str">
        <f t="shared" si="87"/>
        <v>Item_Name_24400006</v>
      </c>
      <c r="AN484" s="5" t="s">
        <v>1287</v>
      </c>
      <c r="AO484" s="44" t="str">
        <f t="shared" si="88"/>
        <v>Item_Desc_24400006</v>
      </c>
      <c r="AP484" s="5" t="s">
        <v>1262</v>
      </c>
      <c r="AQ484" s="44">
        <f>_xlfn.XLOOKUP(I484,표1[아이템 타입],표1[삭제여부])</f>
        <v>0</v>
      </c>
      <c r="AR484" s="63">
        <f>_xlfn.XLOOKUP(I484,'#칼럼명세'!F:F,'#칼럼명세'!H:H)</f>
        <v>1</v>
      </c>
      <c r="AS484" s="4">
        <v>1</v>
      </c>
      <c r="AT484" s="4"/>
      <c r="AU484" s="4"/>
      <c r="AV484" s="4"/>
      <c r="AW484" s="63" t="str">
        <f>_xlfn.XLOOKUP(I484,표1[아이템 타입],표1[타입 이름])</f>
        <v>퀘스트 스크롤-싱글</v>
      </c>
      <c r="AX484" s="63" t="str">
        <f t="shared" si="84"/>
        <v>불가</v>
      </c>
      <c r="AY484" s="63" t="str">
        <f t="shared" si="85"/>
        <v>가능</v>
      </c>
      <c r="AZ484" s="63" t="str">
        <f t="shared" si="82"/>
        <v>가능</v>
      </c>
      <c r="BA484" s="63" t="str">
        <f t="shared" si="83"/>
        <v>가능</v>
      </c>
    </row>
    <row r="485" spans="1:53" x14ac:dyDescent="0.3">
      <c r="A485" s="5" t="s">
        <v>18</v>
      </c>
      <c r="B485" s="4">
        <v>24400007</v>
      </c>
      <c r="C485" s="4" t="str">
        <f t="shared" si="91"/>
        <v>007</v>
      </c>
      <c r="D485" s="44" t="str">
        <f t="shared" si="89"/>
        <v>Item_Name_24400007</v>
      </c>
      <c r="E485" s="5" t="s">
        <v>1288</v>
      </c>
      <c r="F485" s="44" t="str">
        <f t="shared" si="90"/>
        <v>Item_Desc_24400007</v>
      </c>
      <c r="G485" s="5" t="s">
        <v>1263</v>
      </c>
      <c r="H485" s="5">
        <v>2</v>
      </c>
      <c r="I485" s="5">
        <v>44</v>
      </c>
      <c r="J485" s="5">
        <v>0</v>
      </c>
      <c r="K485" s="5">
        <v>2</v>
      </c>
      <c r="L485" s="45">
        <f>_xlfn.XLOOKUP($I485, '#칼럼명세'!$F:$F, '#칼럼명세'!$J:$J)*IF(_xlfn.XLOOKUP($I485, '#칼럼명세'!$F:$F, '#칼럼명세'!$K:$K)="X", 1, _xlfn.XLOOKUP($K485, '#무게관련'!$N:$N, '#무게관련'!$O:$O))*100</f>
        <v>1</v>
      </c>
      <c r="M485" s="46" t="s">
        <v>336</v>
      </c>
      <c r="N485" s="46" t="s">
        <v>336</v>
      </c>
      <c r="O485" s="46" t="s">
        <v>336</v>
      </c>
      <c r="P485" s="46" t="s">
        <v>336</v>
      </c>
      <c r="Q485" s="5">
        <v>0</v>
      </c>
      <c r="R485" s="5">
        <v>0</v>
      </c>
      <c r="S485" s="20">
        <v>10443001</v>
      </c>
      <c r="T485" s="5">
        <v>0</v>
      </c>
      <c r="U485" s="5">
        <v>0</v>
      </c>
      <c r="V485" s="5">
        <v>0</v>
      </c>
      <c r="W485" s="5">
        <v>0</v>
      </c>
      <c r="X485" s="66">
        <v>100</v>
      </c>
      <c r="Y485" s="66">
        <v>1000</v>
      </c>
      <c r="Z485" s="5">
        <v>0</v>
      </c>
      <c r="AA485" s="5">
        <v>0</v>
      </c>
      <c r="AB485" s="5">
        <v>1</v>
      </c>
      <c r="AC485" s="5">
        <v>0</v>
      </c>
      <c r="AD485" s="5">
        <v>0</v>
      </c>
      <c r="AE485" s="5">
        <v>30200</v>
      </c>
      <c r="AF485" s="9">
        <v>12</v>
      </c>
      <c r="AG485" s="5">
        <v>0</v>
      </c>
      <c r="AH485" s="5" t="s">
        <v>1264</v>
      </c>
      <c r="AI485" s="5" t="s">
        <v>235</v>
      </c>
      <c r="AJ485" s="5" t="s">
        <v>984</v>
      </c>
      <c r="AK485" s="45">
        <f t="shared" si="86"/>
        <v>15</v>
      </c>
      <c r="AL485" s="47">
        <f>_xlfn.XLOOKUP(I485,'#칼럼명세'!F:F,'#칼럼명세'!I:I)</f>
        <v>2000</v>
      </c>
      <c r="AM485" s="44" t="str">
        <f t="shared" si="87"/>
        <v>Item_Name_24400007</v>
      </c>
      <c r="AN485" s="5" t="s">
        <v>1289</v>
      </c>
      <c r="AO485" s="44" t="str">
        <f t="shared" si="88"/>
        <v>Item_Desc_24400007</v>
      </c>
      <c r="AP485" s="5" t="s">
        <v>1265</v>
      </c>
      <c r="AQ485" s="44">
        <f>_xlfn.XLOOKUP(I485,표1[아이템 타입],표1[삭제여부])</f>
        <v>0</v>
      </c>
      <c r="AR485" s="63">
        <f>_xlfn.XLOOKUP(I485,'#칼럼명세'!F:F,'#칼럼명세'!H:H)</f>
        <v>1</v>
      </c>
      <c r="AS485" s="4">
        <v>1</v>
      </c>
      <c r="AT485" s="4"/>
      <c r="AU485" s="4"/>
      <c r="AV485" s="4"/>
      <c r="AW485" s="63" t="str">
        <f>_xlfn.XLOOKUP(I485,표1[아이템 타입],표1[타입 이름])</f>
        <v>퀘스트 스크롤-싱글</v>
      </c>
      <c r="AX485" s="63" t="str">
        <f t="shared" si="84"/>
        <v>불가</v>
      </c>
      <c r="AY485" s="63" t="str">
        <f t="shared" si="85"/>
        <v>가능</v>
      </c>
      <c r="AZ485" s="63" t="str">
        <f t="shared" si="82"/>
        <v>가능</v>
      </c>
      <c r="BA485" s="63" t="str">
        <f t="shared" si="83"/>
        <v>가능</v>
      </c>
    </row>
    <row r="486" spans="1:53" x14ac:dyDescent="0.3">
      <c r="A486" s="5" t="s">
        <v>18</v>
      </c>
      <c r="B486" s="4">
        <v>24400008</v>
      </c>
      <c r="C486" s="4" t="str">
        <f t="shared" si="91"/>
        <v>008</v>
      </c>
      <c r="D486" s="44" t="str">
        <f t="shared" si="89"/>
        <v>Item_Name_24400008</v>
      </c>
      <c r="E486" s="5" t="s">
        <v>1290</v>
      </c>
      <c r="F486" s="44" t="str">
        <f t="shared" si="90"/>
        <v>Item_Desc_24400008</v>
      </c>
      <c r="G486" s="5" t="s">
        <v>1266</v>
      </c>
      <c r="H486" s="5">
        <v>2</v>
      </c>
      <c r="I486" s="5">
        <v>44</v>
      </c>
      <c r="J486" s="5">
        <v>0</v>
      </c>
      <c r="K486" s="5">
        <v>2</v>
      </c>
      <c r="L486" s="45">
        <f>_xlfn.XLOOKUP($I486, '#칼럼명세'!$F:$F, '#칼럼명세'!$J:$J)*IF(_xlfn.XLOOKUP($I486, '#칼럼명세'!$F:$F, '#칼럼명세'!$K:$K)="X", 1, _xlfn.XLOOKUP($K486, '#무게관련'!$N:$N, '#무게관련'!$O:$O))*100</f>
        <v>1</v>
      </c>
      <c r="M486" s="46" t="s">
        <v>336</v>
      </c>
      <c r="N486" s="46" t="s">
        <v>336</v>
      </c>
      <c r="O486" s="46" t="s">
        <v>336</v>
      </c>
      <c r="P486" s="46" t="s">
        <v>336</v>
      </c>
      <c r="Q486" s="5">
        <v>0</v>
      </c>
      <c r="R486" s="5">
        <v>0</v>
      </c>
      <c r="S486" s="20">
        <v>10444001</v>
      </c>
      <c r="T486" s="5">
        <v>0</v>
      </c>
      <c r="U486" s="5">
        <v>0</v>
      </c>
      <c r="V486" s="5">
        <v>0</v>
      </c>
      <c r="W486" s="5">
        <v>0</v>
      </c>
      <c r="X486" s="66">
        <v>100</v>
      </c>
      <c r="Y486" s="66">
        <v>1000</v>
      </c>
      <c r="Z486" s="5">
        <v>0</v>
      </c>
      <c r="AA486" s="5">
        <v>0</v>
      </c>
      <c r="AB486" s="5">
        <v>1</v>
      </c>
      <c r="AC486" s="5">
        <v>0</v>
      </c>
      <c r="AD486" s="5">
        <v>0</v>
      </c>
      <c r="AE486" s="5">
        <v>30200</v>
      </c>
      <c r="AF486" s="9">
        <v>12</v>
      </c>
      <c r="AG486" s="5">
        <v>0</v>
      </c>
      <c r="AH486" s="5" t="s">
        <v>1267</v>
      </c>
      <c r="AI486" s="5" t="s">
        <v>235</v>
      </c>
      <c r="AJ486" s="5" t="s">
        <v>984</v>
      </c>
      <c r="AK486" s="45">
        <f t="shared" si="86"/>
        <v>15</v>
      </c>
      <c r="AL486" s="47">
        <f>_xlfn.XLOOKUP(I486,'#칼럼명세'!F:F,'#칼럼명세'!I:I)</f>
        <v>2000</v>
      </c>
      <c r="AM486" s="44" t="str">
        <f t="shared" si="87"/>
        <v>Item_Name_24400008</v>
      </c>
      <c r="AN486" s="5" t="s">
        <v>1291</v>
      </c>
      <c r="AO486" s="44" t="str">
        <f t="shared" si="88"/>
        <v>Item_Desc_24400008</v>
      </c>
      <c r="AP486" s="5" t="s">
        <v>1268</v>
      </c>
      <c r="AQ486" s="44">
        <f>_xlfn.XLOOKUP(I486,표1[아이템 타입],표1[삭제여부])</f>
        <v>0</v>
      </c>
      <c r="AR486" s="63">
        <f>_xlfn.XLOOKUP(I486,'#칼럼명세'!F:F,'#칼럼명세'!H:H)</f>
        <v>1</v>
      </c>
      <c r="AS486" s="4">
        <v>1</v>
      </c>
      <c r="AT486" s="4"/>
      <c r="AU486" s="4"/>
      <c r="AV486" s="4"/>
      <c r="AW486" s="63" t="str">
        <f>_xlfn.XLOOKUP(I486,표1[아이템 타입],표1[타입 이름])</f>
        <v>퀘스트 스크롤-싱글</v>
      </c>
      <c r="AX486" s="63" t="str">
        <f t="shared" si="84"/>
        <v>불가</v>
      </c>
      <c r="AY486" s="63" t="str">
        <f t="shared" si="85"/>
        <v>가능</v>
      </c>
      <c r="AZ486" s="63" t="str">
        <f t="shared" si="82"/>
        <v>가능</v>
      </c>
      <c r="BA486" s="63" t="str">
        <f t="shared" si="83"/>
        <v>가능</v>
      </c>
    </row>
    <row r="487" spans="1:53" x14ac:dyDescent="0.3">
      <c r="B487" s="4">
        <v>24415001</v>
      </c>
      <c r="C487" s="4" t="str">
        <f t="shared" si="91"/>
        <v>001</v>
      </c>
      <c r="D487" s="44" t="str">
        <f t="shared" si="89"/>
        <v>Item_Name_24415001</v>
      </c>
      <c r="E487" s="5" t="s">
        <v>1313</v>
      </c>
      <c r="F487" s="44" t="str">
        <f t="shared" si="90"/>
        <v>Item_Desc_24415001</v>
      </c>
      <c r="G487" s="5" t="s">
        <v>603</v>
      </c>
      <c r="H487" s="5">
        <v>2</v>
      </c>
      <c r="I487" s="5">
        <v>44</v>
      </c>
      <c r="J487" s="5">
        <v>0</v>
      </c>
      <c r="K487" s="5">
        <v>1</v>
      </c>
      <c r="L487" s="45">
        <f>_xlfn.XLOOKUP($I487, '#칼럼명세'!$F:$F, '#칼럼명세'!$J:$J)*IF(_xlfn.XLOOKUP($I487, '#칼럼명세'!$F:$F, '#칼럼명세'!$K:$K)="X", 1, _xlfn.XLOOKUP($K487, '#무게관련'!$N:$N, '#무게관련'!$O:$O))*100</f>
        <v>1</v>
      </c>
      <c r="M487" s="46" t="s">
        <v>336</v>
      </c>
      <c r="N487" s="46" t="s">
        <v>336</v>
      </c>
      <c r="O487" s="46" t="s">
        <v>336</v>
      </c>
      <c r="P487" s="46" t="s">
        <v>336</v>
      </c>
      <c r="Q487" s="5">
        <v>0</v>
      </c>
      <c r="R487" s="5">
        <v>0</v>
      </c>
      <c r="S487" s="20">
        <v>10441001</v>
      </c>
      <c r="T487" s="5">
        <v>0</v>
      </c>
      <c r="U487" s="5">
        <v>0</v>
      </c>
      <c r="V487" s="5">
        <v>0</v>
      </c>
      <c r="W487" s="5">
        <v>1</v>
      </c>
      <c r="X487" s="66">
        <v>100</v>
      </c>
      <c r="Y487" s="66">
        <v>1000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 t="s">
        <v>1259</v>
      </c>
      <c r="AI487" s="5" t="s">
        <v>235</v>
      </c>
      <c r="AJ487" s="5" t="s">
        <v>984</v>
      </c>
      <c r="AK487" s="45">
        <f t="shared" si="86"/>
        <v>15</v>
      </c>
      <c r="AL487" s="47">
        <f>_xlfn.XLOOKUP(I487,'#칼럼명세'!F:F,'#칼럼명세'!I:I)</f>
        <v>2000</v>
      </c>
      <c r="AM487" s="44" t="str">
        <f t="shared" si="87"/>
        <v>Item_Name_24415001</v>
      </c>
      <c r="AN487" s="5" t="s">
        <v>1276</v>
      </c>
      <c r="AO487" s="44" t="str">
        <f t="shared" si="88"/>
        <v>Item_Desc_24415001</v>
      </c>
      <c r="AP487" s="5" t="s">
        <v>1260</v>
      </c>
      <c r="AQ487" s="44">
        <f>_xlfn.XLOOKUP(I487,표1[아이템 타입],표1[삭제여부])</f>
        <v>0</v>
      </c>
      <c r="AR487" s="63">
        <f>_xlfn.XLOOKUP(I487,'#칼럼명세'!F:F,'#칼럼명세'!H:H)</f>
        <v>1</v>
      </c>
      <c r="AS487" s="4">
        <v>1</v>
      </c>
      <c r="AT487" s="4"/>
      <c r="AU487" s="4"/>
      <c r="AV487" s="4"/>
      <c r="AW487" s="63" t="str">
        <f>_xlfn.XLOOKUP(I487,표1[아이템 타입],표1[타입 이름])</f>
        <v>퀘스트 스크롤-싱글</v>
      </c>
      <c r="AX487" s="63" t="str">
        <f t="shared" si="84"/>
        <v>불가</v>
      </c>
      <c r="AY487" s="63" t="str">
        <f t="shared" si="85"/>
        <v>불가</v>
      </c>
      <c r="AZ487" s="63" t="str">
        <f t="shared" si="82"/>
        <v>가능</v>
      </c>
      <c r="BA487" s="63" t="str">
        <f t="shared" si="83"/>
        <v>가능</v>
      </c>
    </row>
    <row r="488" spans="1:53" x14ac:dyDescent="0.3">
      <c r="B488" s="4">
        <v>24415002</v>
      </c>
      <c r="C488" s="4" t="str">
        <f t="shared" si="91"/>
        <v>002</v>
      </c>
      <c r="D488" s="44" t="str">
        <f t="shared" si="89"/>
        <v>Item_Name_24415002</v>
      </c>
      <c r="E488" s="5" t="s">
        <v>1314</v>
      </c>
      <c r="F488" s="44" t="str">
        <f t="shared" si="90"/>
        <v>Item_Desc_24415002</v>
      </c>
      <c r="G488" s="5" t="s">
        <v>1261</v>
      </c>
      <c r="H488" s="5">
        <v>2</v>
      </c>
      <c r="I488" s="5">
        <v>44</v>
      </c>
      <c r="J488" s="5">
        <v>0</v>
      </c>
      <c r="K488" s="5">
        <v>1</v>
      </c>
      <c r="L488" s="45">
        <f>_xlfn.XLOOKUP($I488, '#칼럼명세'!$F:$F, '#칼럼명세'!$J:$J)*IF(_xlfn.XLOOKUP($I488, '#칼럼명세'!$F:$F, '#칼럼명세'!$K:$K)="X", 1, _xlfn.XLOOKUP($K488, '#무게관련'!$N:$N, '#무게관련'!$O:$O))*100</f>
        <v>1</v>
      </c>
      <c r="M488" s="46" t="s">
        <v>336</v>
      </c>
      <c r="N488" s="46" t="s">
        <v>336</v>
      </c>
      <c r="O488" s="46" t="s">
        <v>336</v>
      </c>
      <c r="P488" s="46" t="s">
        <v>336</v>
      </c>
      <c r="Q488" s="5">
        <v>0</v>
      </c>
      <c r="R488" s="5">
        <v>0</v>
      </c>
      <c r="S488" s="20">
        <v>10442001</v>
      </c>
      <c r="T488" s="5">
        <v>0</v>
      </c>
      <c r="U488" s="5">
        <v>0</v>
      </c>
      <c r="V488" s="5">
        <v>0</v>
      </c>
      <c r="W488" s="5">
        <v>1</v>
      </c>
      <c r="X488" s="66">
        <v>100</v>
      </c>
      <c r="Y488" s="66">
        <v>1000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 t="s">
        <v>193</v>
      </c>
      <c r="AI488" s="5" t="s">
        <v>235</v>
      </c>
      <c r="AJ488" s="5" t="s">
        <v>984</v>
      </c>
      <c r="AK488" s="45">
        <f t="shared" si="86"/>
        <v>15</v>
      </c>
      <c r="AL488" s="47">
        <f>_xlfn.XLOOKUP(I488,'#칼럼명세'!F:F,'#칼럼명세'!I:I)</f>
        <v>2000</v>
      </c>
      <c r="AM488" s="44" t="str">
        <f t="shared" si="87"/>
        <v>Item_Name_24415002</v>
      </c>
      <c r="AN488" s="5" t="s">
        <v>1278</v>
      </c>
      <c r="AO488" s="44" t="str">
        <f t="shared" si="88"/>
        <v>Item_Desc_24415002</v>
      </c>
      <c r="AP488" s="5" t="s">
        <v>1262</v>
      </c>
      <c r="AQ488" s="44">
        <f>_xlfn.XLOOKUP(I488,표1[아이템 타입],표1[삭제여부])</f>
        <v>0</v>
      </c>
      <c r="AR488" s="63">
        <f>_xlfn.XLOOKUP(I488,'#칼럼명세'!F:F,'#칼럼명세'!H:H)</f>
        <v>1</v>
      </c>
      <c r="AS488" s="4">
        <v>1</v>
      </c>
      <c r="AT488" s="4"/>
      <c r="AU488" s="4"/>
      <c r="AV488" s="4"/>
      <c r="AW488" s="63" t="str">
        <f>_xlfn.XLOOKUP(I488,표1[아이템 타입],표1[타입 이름])</f>
        <v>퀘스트 스크롤-싱글</v>
      </c>
      <c r="AX488" s="63" t="str">
        <f t="shared" si="84"/>
        <v>불가</v>
      </c>
      <c r="AY488" s="63" t="str">
        <f t="shared" si="85"/>
        <v>불가</v>
      </c>
      <c r="AZ488" s="63" t="str">
        <f t="shared" si="82"/>
        <v>가능</v>
      </c>
      <c r="BA488" s="63" t="str">
        <f t="shared" si="83"/>
        <v>가능</v>
      </c>
    </row>
    <row r="489" spans="1:53" x14ac:dyDescent="0.3">
      <c r="B489" s="4">
        <v>24415003</v>
      </c>
      <c r="C489" s="4" t="str">
        <f t="shared" si="91"/>
        <v>003</v>
      </c>
      <c r="D489" s="44" t="str">
        <f t="shared" si="89"/>
        <v>Item_Name_24415003</v>
      </c>
      <c r="E489" s="5" t="s">
        <v>1315</v>
      </c>
      <c r="F489" s="44" t="str">
        <f t="shared" si="90"/>
        <v>Item_Desc_24415003</v>
      </c>
      <c r="G489" s="5" t="s">
        <v>1263</v>
      </c>
      <c r="H489" s="5">
        <v>2</v>
      </c>
      <c r="I489" s="5">
        <v>44</v>
      </c>
      <c r="J489" s="5">
        <v>0</v>
      </c>
      <c r="K489" s="5">
        <v>1</v>
      </c>
      <c r="L489" s="45">
        <f>_xlfn.XLOOKUP($I489, '#칼럼명세'!$F:$F, '#칼럼명세'!$J:$J)*IF(_xlfn.XLOOKUP($I489, '#칼럼명세'!$F:$F, '#칼럼명세'!$K:$K)="X", 1, _xlfn.XLOOKUP($K489, '#무게관련'!$N:$N, '#무게관련'!$O:$O))*100</f>
        <v>1</v>
      </c>
      <c r="M489" s="46" t="s">
        <v>336</v>
      </c>
      <c r="N489" s="46" t="s">
        <v>336</v>
      </c>
      <c r="O489" s="46" t="s">
        <v>336</v>
      </c>
      <c r="P489" s="46" t="s">
        <v>336</v>
      </c>
      <c r="Q489" s="5">
        <v>0</v>
      </c>
      <c r="R489" s="5">
        <v>0</v>
      </c>
      <c r="S489" s="20">
        <v>10443001</v>
      </c>
      <c r="T489" s="5">
        <v>0</v>
      </c>
      <c r="U489" s="5">
        <v>0</v>
      </c>
      <c r="V489" s="5">
        <v>0</v>
      </c>
      <c r="W489" s="5">
        <v>1</v>
      </c>
      <c r="X489" s="66">
        <v>100</v>
      </c>
      <c r="Y489" s="66">
        <v>1000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 t="s">
        <v>1264</v>
      </c>
      <c r="AI489" s="5" t="s">
        <v>235</v>
      </c>
      <c r="AJ489" s="5" t="s">
        <v>984</v>
      </c>
      <c r="AK489" s="45">
        <f t="shared" si="86"/>
        <v>15</v>
      </c>
      <c r="AL489" s="47">
        <f>_xlfn.XLOOKUP(I489,'#칼럼명세'!F:F,'#칼럼명세'!I:I)</f>
        <v>2000</v>
      </c>
      <c r="AM489" s="44" t="str">
        <f t="shared" si="87"/>
        <v>Item_Name_24415003</v>
      </c>
      <c r="AN489" s="5" t="s">
        <v>1280</v>
      </c>
      <c r="AO489" s="44" t="str">
        <f t="shared" si="88"/>
        <v>Item_Desc_24415003</v>
      </c>
      <c r="AP489" s="5" t="s">
        <v>1265</v>
      </c>
      <c r="AQ489" s="44">
        <f>_xlfn.XLOOKUP(I489,표1[아이템 타입],표1[삭제여부])</f>
        <v>0</v>
      </c>
      <c r="AR489" s="63">
        <f>_xlfn.XLOOKUP(I489,'#칼럼명세'!F:F,'#칼럼명세'!H:H)</f>
        <v>1</v>
      </c>
      <c r="AS489" s="4">
        <v>1</v>
      </c>
      <c r="AT489" s="4"/>
      <c r="AU489" s="4"/>
      <c r="AV489" s="4"/>
      <c r="AW489" s="63" t="str">
        <f>_xlfn.XLOOKUP(I489,표1[아이템 타입],표1[타입 이름])</f>
        <v>퀘스트 스크롤-싱글</v>
      </c>
      <c r="AX489" s="63" t="str">
        <f t="shared" si="84"/>
        <v>불가</v>
      </c>
      <c r="AY489" s="63" t="str">
        <f t="shared" si="85"/>
        <v>불가</v>
      </c>
      <c r="AZ489" s="63" t="str">
        <f t="shared" si="82"/>
        <v>가능</v>
      </c>
      <c r="BA489" s="63" t="str">
        <f t="shared" si="83"/>
        <v>가능</v>
      </c>
    </row>
    <row r="490" spans="1:53" x14ac:dyDescent="0.3">
      <c r="B490" s="4">
        <v>24415004</v>
      </c>
      <c r="C490" s="4" t="str">
        <f t="shared" si="91"/>
        <v>004</v>
      </c>
      <c r="D490" s="44" t="str">
        <f t="shared" si="89"/>
        <v>Item_Name_24415004</v>
      </c>
      <c r="E490" s="5" t="s">
        <v>1316</v>
      </c>
      <c r="F490" s="44" t="str">
        <f t="shared" si="90"/>
        <v>Item_Desc_24415004</v>
      </c>
      <c r="G490" s="5" t="s">
        <v>1266</v>
      </c>
      <c r="H490" s="5">
        <v>2</v>
      </c>
      <c r="I490" s="5">
        <v>44</v>
      </c>
      <c r="J490" s="5">
        <v>0</v>
      </c>
      <c r="K490" s="5">
        <v>1</v>
      </c>
      <c r="L490" s="45">
        <f>_xlfn.XLOOKUP($I490, '#칼럼명세'!$F:$F, '#칼럼명세'!$J:$J)*IF(_xlfn.XLOOKUP($I490, '#칼럼명세'!$F:$F, '#칼럼명세'!$K:$K)="X", 1, _xlfn.XLOOKUP($K490, '#무게관련'!$N:$N, '#무게관련'!$O:$O))*100</f>
        <v>1</v>
      </c>
      <c r="M490" s="46" t="s">
        <v>336</v>
      </c>
      <c r="N490" s="46" t="s">
        <v>336</v>
      </c>
      <c r="O490" s="46" t="s">
        <v>336</v>
      </c>
      <c r="P490" s="46" t="s">
        <v>336</v>
      </c>
      <c r="Q490" s="5">
        <v>0</v>
      </c>
      <c r="R490" s="5">
        <v>0</v>
      </c>
      <c r="S490" s="20">
        <v>10444001</v>
      </c>
      <c r="T490" s="5">
        <v>0</v>
      </c>
      <c r="U490" s="5">
        <v>0</v>
      </c>
      <c r="V490" s="5">
        <v>0</v>
      </c>
      <c r="W490" s="5">
        <v>1</v>
      </c>
      <c r="X490" s="66">
        <v>100</v>
      </c>
      <c r="Y490" s="66">
        <v>1000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 t="s">
        <v>1267</v>
      </c>
      <c r="AI490" s="5" t="s">
        <v>235</v>
      </c>
      <c r="AJ490" s="5" t="s">
        <v>984</v>
      </c>
      <c r="AK490" s="45">
        <f t="shared" si="86"/>
        <v>15</v>
      </c>
      <c r="AL490" s="47">
        <f>_xlfn.XLOOKUP(I490,'#칼럼명세'!F:F,'#칼럼명세'!I:I)</f>
        <v>2000</v>
      </c>
      <c r="AM490" s="44" t="str">
        <f t="shared" si="87"/>
        <v>Item_Name_24415004</v>
      </c>
      <c r="AN490" s="5" t="s">
        <v>1282</v>
      </c>
      <c r="AO490" s="44" t="str">
        <f t="shared" si="88"/>
        <v>Item_Desc_24415004</v>
      </c>
      <c r="AP490" s="5" t="s">
        <v>1268</v>
      </c>
      <c r="AQ490" s="44">
        <f>_xlfn.XLOOKUP(I490,표1[아이템 타입],표1[삭제여부])</f>
        <v>0</v>
      </c>
      <c r="AR490" s="63">
        <f>_xlfn.XLOOKUP(I490,'#칼럼명세'!F:F,'#칼럼명세'!H:H)</f>
        <v>1</v>
      </c>
      <c r="AS490" s="4">
        <v>1</v>
      </c>
      <c r="AT490" s="4"/>
      <c r="AU490" s="4"/>
      <c r="AV490" s="4"/>
      <c r="AW490" s="63" t="str">
        <f>_xlfn.XLOOKUP(I490,표1[아이템 타입],표1[타입 이름])</f>
        <v>퀘스트 스크롤-싱글</v>
      </c>
      <c r="AX490" s="63" t="str">
        <f t="shared" si="84"/>
        <v>불가</v>
      </c>
      <c r="AY490" s="63" t="str">
        <f t="shared" si="85"/>
        <v>불가</v>
      </c>
      <c r="AZ490" s="63" t="str">
        <f t="shared" si="82"/>
        <v>가능</v>
      </c>
      <c r="BA490" s="63" t="str">
        <f t="shared" si="83"/>
        <v>가능</v>
      </c>
    </row>
    <row r="491" spans="1:53" x14ac:dyDescent="0.3">
      <c r="B491" s="4">
        <v>24415005</v>
      </c>
      <c r="C491" s="4" t="str">
        <f t="shared" si="91"/>
        <v>005</v>
      </c>
      <c r="D491" s="44" t="str">
        <f t="shared" si="89"/>
        <v>Item_Name_24415005</v>
      </c>
      <c r="E491" s="5" t="s">
        <v>1317</v>
      </c>
      <c r="F491" s="44" t="str">
        <f t="shared" si="90"/>
        <v>Item_Desc_24415005</v>
      </c>
      <c r="G491" s="5" t="s">
        <v>603</v>
      </c>
      <c r="H491" s="5">
        <v>2</v>
      </c>
      <c r="I491" s="5">
        <v>44</v>
      </c>
      <c r="J491" s="5">
        <v>0</v>
      </c>
      <c r="K491" s="5">
        <v>2</v>
      </c>
      <c r="L491" s="45">
        <f>_xlfn.XLOOKUP($I491, '#칼럼명세'!$F:$F, '#칼럼명세'!$J:$J)*IF(_xlfn.XLOOKUP($I491, '#칼럼명세'!$F:$F, '#칼럼명세'!$K:$K)="X", 1, _xlfn.XLOOKUP($K491, '#무게관련'!$N:$N, '#무게관련'!$O:$O))*100</f>
        <v>1</v>
      </c>
      <c r="M491" s="46" t="s">
        <v>336</v>
      </c>
      <c r="N491" s="46" t="s">
        <v>336</v>
      </c>
      <c r="O491" s="46" t="s">
        <v>336</v>
      </c>
      <c r="P491" s="46" t="s">
        <v>336</v>
      </c>
      <c r="Q491" s="5">
        <v>0</v>
      </c>
      <c r="R491" s="5">
        <v>0</v>
      </c>
      <c r="S491" s="20">
        <v>10441002</v>
      </c>
      <c r="T491" s="5">
        <v>0</v>
      </c>
      <c r="U491" s="5">
        <v>0</v>
      </c>
      <c r="V491" s="5">
        <v>0</v>
      </c>
      <c r="W491" s="5">
        <v>1</v>
      </c>
      <c r="X491" s="66">
        <v>100</v>
      </c>
      <c r="Y491" s="66">
        <v>1000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 t="s">
        <v>1259</v>
      </c>
      <c r="AI491" s="5" t="s">
        <v>235</v>
      </c>
      <c r="AJ491" s="5" t="s">
        <v>984</v>
      </c>
      <c r="AK491" s="45">
        <f t="shared" si="86"/>
        <v>15</v>
      </c>
      <c r="AL491" s="47">
        <f>_xlfn.XLOOKUP(I491,'#칼럼명세'!F:F,'#칼럼명세'!I:I)</f>
        <v>2000</v>
      </c>
      <c r="AM491" s="44" t="str">
        <f t="shared" si="87"/>
        <v>Item_Name_24415005</v>
      </c>
      <c r="AN491" s="5" t="s">
        <v>1284</v>
      </c>
      <c r="AO491" s="44" t="str">
        <f t="shared" si="88"/>
        <v>Item_Desc_24415005</v>
      </c>
      <c r="AP491" s="5" t="s">
        <v>1260</v>
      </c>
      <c r="AQ491" s="44">
        <f>_xlfn.XLOOKUP(I491,표1[아이템 타입],표1[삭제여부])</f>
        <v>0</v>
      </c>
      <c r="AR491" s="63">
        <f>_xlfn.XLOOKUP(I491,'#칼럼명세'!F:F,'#칼럼명세'!H:H)</f>
        <v>1</v>
      </c>
      <c r="AS491" s="4">
        <v>1</v>
      </c>
      <c r="AT491" s="4"/>
      <c r="AU491" s="4"/>
      <c r="AV491" s="4"/>
      <c r="AW491" s="63" t="str">
        <f>_xlfn.XLOOKUP(I491,표1[아이템 타입],표1[타입 이름])</f>
        <v>퀘스트 스크롤-싱글</v>
      </c>
      <c r="AX491" s="63" t="str">
        <f t="shared" si="84"/>
        <v>불가</v>
      </c>
      <c r="AY491" s="63" t="str">
        <f t="shared" si="85"/>
        <v>불가</v>
      </c>
      <c r="AZ491" s="63" t="str">
        <f t="shared" si="82"/>
        <v>가능</v>
      </c>
      <c r="BA491" s="63" t="str">
        <f t="shared" si="83"/>
        <v>가능</v>
      </c>
    </row>
    <row r="492" spans="1:53" x14ac:dyDescent="0.3">
      <c r="B492" s="4">
        <v>24415006</v>
      </c>
      <c r="C492" s="4" t="str">
        <f t="shared" si="91"/>
        <v>006</v>
      </c>
      <c r="D492" s="44" t="str">
        <f t="shared" si="89"/>
        <v>Item_Name_24415006</v>
      </c>
      <c r="E492" s="5" t="s">
        <v>1318</v>
      </c>
      <c r="F492" s="44" t="str">
        <f t="shared" si="90"/>
        <v>Item_Desc_24415006</v>
      </c>
      <c r="G492" s="5" t="s">
        <v>1261</v>
      </c>
      <c r="H492" s="5">
        <v>2</v>
      </c>
      <c r="I492" s="5">
        <v>44</v>
      </c>
      <c r="J492" s="5">
        <v>0</v>
      </c>
      <c r="K492" s="5">
        <v>2</v>
      </c>
      <c r="L492" s="45">
        <f>_xlfn.XLOOKUP($I492, '#칼럼명세'!$F:$F, '#칼럼명세'!$J:$J)*IF(_xlfn.XLOOKUP($I492, '#칼럼명세'!$F:$F, '#칼럼명세'!$K:$K)="X", 1, _xlfn.XLOOKUP($K492, '#무게관련'!$N:$N, '#무게관련'!$O:$O))*100</f>
        <v>1</v>
      </c>
      <c r="M492" s="46" t="s">
        <v>336</v>
      </c>
      <c r="N492" s="46" t="s">
        <v>336</v>
      </c>
      <c r="O492" s="46" t="s">
        <v>336</v>
      </c>
      <c r="P492" s="46" t="s">
        <v>336</v>
      </c>
      <c r="Q492" s="5">
        <v>0</v>
      </c>
      <c r="R492" s="5">
        <v>0</v>
      </c>
      <c r="S492" s="20">
        <v>10442002</v>
      </c>
      <c r="T492" s="5">
        <v>0</v>
      </c>
      <c r="U492" s="5">
        <v>0</v>
      </c>
      <c r="V492" s="5">
        <v>0</v>
      </c>
      <c r="W492" s="5">
        <v>1</v>
      </c>
      <c r="X492" s="66">
        <v>100</v>
      </c>
      <c r="Y492" s="66">
        <v>1000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 t="s">
        <v>193</v>
      </c>
      <c r="AI492" s="5" t="s">
        <v>235</v>
      </c>
      <c r="AJ492" s="5" t="s">
        <v>984</v>
      </c>
      <c r="AK492" s="45">
        <f t="shared" si="86"/>
        <v>15</v>
      </c>
      <c r="AL492" s="47">
        <f>_xlfn.XLOOKUP(I492,'#칼럼명세'!F:F,'#칼럼명세'!I:I)</f>
        <v>2000</v>
      </c>
      <c r="AM492" s="44" t="str">
        <f t="shared" si="87"/>
        <v>Item_Name_24415006</v>
      </c>
      <c r="AN492" s="5" t="s">
        <v>1286</v>
      </c>
      <c r="AO492" s="44" t="str">
        <f t="shared" si="88"/>
        <v>Item_Desc_24415006</v>
      </c>
      <c r="AP492" s="5" t="s">
        <v>1262</v>
      </c>
      <c r="AQ492" s="44">
        <f>_xlfn.XLOOKUP(I492,표1[아이템 타입],표1[삭제여부])</f>
        <v>0</v>
      </c>
      <c r="AR492" s="63">
        <f>_xlfn.XLOOKUP(I492,'#칼럼명세'!F:F,'#칼럼명세'!H:H)</f>
        <v>1</v>
      </c>
      <c r="AS492" s="4">
        <v>1</v>
      </c>
      <c r="AT492" s="4"/>
      <c r="AU492" s="4"/>
      <c r="AV492" s="4"/>
      <c r="AW492" s="63" t="str">
        <f>_xlfn.XLOOKUP(I492,표1[아이템 타입],표1[타입 이름])</f>
        <v>퀘스트 스크롤-싱글</v>
      </c>
      <c r="AX492" s="63" t="str">
        <f t="shared" si="84"/>
        <v>불가</v>
      </c>
      <c r="AY492" s="63" t="str">
        <f t="shared" si="85"/>
        <v>불가</v>
      </c>
      <c r="AZ492" s="63" t="str">
        <f t="shared" si="82"/>
        <v>가능</v>
      </c>
      <c r="BA492" s="63" t="str">
        <f t="shared" si="83"/>
        <v>가능</v>
      </c>
    </row>
    <row r="493" spans="1:53" x14ac:dyDescent="0.3">
      <c r="B493" s="4">
        <v>24415007</v>
      </c>
      <c r="C493" s="4" t="str">
        <f t="shared" si="91"/>
        <v>007</v>
      </c>
      <c r="D493" s="44" t="str">
        <f t="shared" si="89"/>
        <v>Item_Name_24415007</v>
      </c>
      <c r="E493" s="5" t="s">
        <v>1319</v>
      </c>
      <c r="F493" s="44" t="str">
        <f t="shared" si="90"/>
        <v>Item_Desc_24415007</v>
      </c>
      <c r="G493" s="5" t="s">
        <v>1263</v>
      </c>
      <c r="H493" s="5">
        <v>2</v>
      </c>
      <c r="I493" s="5">
        <v>44</v>
      </c>
      <c r="J493" s="5">
        <v>0</v>
      </c>
      <c r="K493" s="5">
        <v>2</v>
      </c>
      <c r="L493" s="45">
        <f>_xlfn.XLOOKUP($I493, '#칼럼명세'!$F:$F, '#칼럼명세'!$J:$J)*IF(_xlfn.XLOOKUP($I493, '#칼럼명세'!$F:$F, '#칼럼명세'!$K:$K)="X", 1, _xlfn.XLOOKUP($K493, '#무게관련'!$N:$N, '#무게관련'!$O:$O))*100</f>
        <v>1</v>
      </c>
      <c r="M493" s="46" t="s">
        <v>336</v>
      </c>
      <c r="N493" s="46" t="s">
        <v>336</v>
      </c>
      <c r="O493" s="46" t="s">
        <v>336</v>
      </c>
      <c r="P493" s="46" t="s">
        <v>336</v>
      </c>
      <c r="Q493" s="5">
        <v>0</v>
      </c>
      <c r="R493" s="5">
        <v>0</v>
      </c>
      <c r="S493" s="20">
        <v>10443002</v>
      </c>
      <c r="T493" s="5">
        <v>0</v>
      </c>
      <c r="U493" s="5">
        <v>0</v>
      </c>
      <c r="V493" s="5">
        <v>0</v>
      </c>
      <c r="W493" s="5">
        <v>1</v>
      </c>
      <c r="X493" s="66">
        <v>100</v>
      </c>
      <c r="Y493" s="66">
        <v>1000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 t="s">
        <v>1264</v>
      </c>
      <c r="AI493" s="5" t="s">
        <v>235</v>
      </c>
      <c r="AJ493" s="5" t="s">
        <v>984</v>
      </c>
      <c r="AK493" s="45">
        <f t="shared" si="86"/>
        <v>15</v>
      </c>
      <c r="AL493" s="47">
        <f>_xlfn.XLOOKUP(I493,'#칼럼명세'!F:F,'#칼럼명세'!I:I)</f>
        <v>2000</v>
      </c>
      <c r="AM493" s="44" t="str">
        <f t="shared" si="87"/>
        <v>Item_Name_24415007</v>
      </c>
      <c r="AN493" s="5" t="s">
        <v>1288</v>
      </c>
      <c r="AO493" s="44" t="str">
        <f t="shared" si="88"/>
        <v>Item_Desc_24415007</v>
      </c>
      <c r="AP493" s="5" t="s">
        <v>1265</v>
      </c>
      <c r="AQ493" s="44">
        <f>_xlfn.XLOOKUP(I493,표1[아이템 타입],표1[삭제여부])</f>
        <v>0</v>
      </c>
      <c r="AR493" s="63">
        <f>_xlfn.XLOOKUP(I493,'#칼럼명세'!F:F,'#칼럼명세'!H:H)</f>
        <v>1</v>
      </c>
      <c r="AS493" s="4">
        <v>1</v>
      </c>
      <c r="AT493" s="4"/>
      <c r="AU493" s="4"/>
      <c r="AV493" s="4"/>
      <c r="AW493" s="63" t="str">
        <f>_xlfn.XLOOKUP(I493,표1[아이템 타입],표1[타입 이름])</f>
        <v>퀘스트 스크롤-싱글</v>
      </c>
      <c r="AX493" s="63" t="str">
        <f t="shared" si="84"/>
        <v>불가</v>
      </c>
      <c r="AY493" s="63" t="str">
        <f t="shared" si="85"/>
        <v>불가</v>
      </c>
      <c r="AZ493" s="63" t="str">
        <f t="shared" si="82"/>
        <v>가능</v>
      </c>
      <c r="BA493" s="63" t="str">
        <f t="shared" si="83"/>
        <v>가능</v>
      </c>
    </row>
    <row r="494" spans="1:53" x14ac:dyDescent="0.3">
      <c r="B494" s="4">
        <v>24415008</v>
      </c>
      <c r="C494" s="4" t="str">
        <f t="shared" si="91"/>
        <v>008</v>
      </c>
      <c r="D494" s="44" t="str">
        <f t="shared" si="89"/>
        <v>Item_Name_24415008</v>
      </c>
      <c r="E494" s="5" t="s">
        <v>1320</v>
      </c>
      <c r="F494" s="44" t="str">
        <f t="shared" si="90"/>
        <v>Item_Desc_24415008</v>
      </c>
      <c r="G494" s="5" t="s">
        <v>1266</v>
      </c>
      <c r="H494" s="5">
        <v>2</v>
      </c>
      <c r="I494" s="5">
        <v>44</v>
      </c>
      <c r="J494" s="5">
        <v>0</v>
      </c>
      <c r="K494" s="5">
        <v>2</v>
      </c>
      <c r="L494" s="45">
        <f>_xlfn.XLOOKUP($I494, '#칼럼명세'!$F:$F, '#칼럼명세'!$J:$J)*IF(_xlfn.XLOOKUP($I494, '#칼럼명세'!$F:$F, '#칼럼명세'!$K:$K)="X", 1, _xlfn.XLOOKUP($K494, '#무게관련'!$N:$N, '#무게관련'!$O:$O))*100</f>
        <v>1</v>
      </c>
      <c r="M494" s="46" t="s">
        <v>336</v>
      </c>
      <c r="N494" s="46" t="s">
        <v>336</v>
      </c>
      <c r="O494" s="46" t="s">
        <v>336</v>
      </c>
      <c r="P494" s="46" t="s">
        <v>336</v>
      </c>
      <c r="Q494" s="5">
        <v>0</v>
      </c>
      <c r="R494" s="5">
        <v>0</v>
      </c>
      <c r="S494" s="20">
        <v>10444002</v>
      </c>
      <c r="T494" s="5">
        <v>0</v>
      </c>
      <c r="U494" s="5">
        <v>0</v>
      </c>
      <c r="V494" s="5">
        <v>0</v>
      </c>
      <c r="W494" s="5">
        <v>1</v>
      </c>
      <c r="X494" s="66">
        <v>100</v>
      </c>
      <c r="Y494" s="66">
        <v>1000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 t="s">
        <v>1267</v>
      </c>
      <c r="AI494" s="5" t="s">
        <v>235</v>
      </c>
      <c r="AJ494" s="5" t="s">
        <v>984</v>
      </c>
      <c r="AK494" s="45">
        <f t="shared" si="86"/>
        <v>15</v>
      </c>
      <c r="AL494" s="47">
        <f>_xlfn.XLOOKUP(I494,'#칼럼명세'!F:F,'#칼럼명세'!I:I)</f>
        <v>2000</v>
      </c>
      <c r="AM494" s="44" t="str">
        <f t="shared" si="87"/>
        <v>Item_Name_24415008</v>
      </c>
      <c r="AN494" s="5" t="s">
        <v>1290</v>
      </c>
      <c r="AO494" s="44" t="str">
        <f t="shared" si="88"/>
        <v>Item_Desc_24415008</v>
      </c>
      <c r="AP494" s="5" t="s">
        <v>1268</v>
      </c>
      <c r="AQ494" s="44">
        <f>_xlfn.XLOOKUP(I494,표1[아이템 타입],표1[삭제여부])</f>
        <v>0</v>
      </c>
      <c r="AR494" s="63">
        <f>_xlfn.XLOOKUP(I494,'#칼럼명세'!F:F,'#칼럼명세'!H:H)</f>
        <v>1</v>
      </c>
      <c r="AS494" s="4">
        <v>1</v>
      </c>
      <c r="AT494" s="4"/>
      <c r="AU494" s="4"/>
      <c r="AV494" s="4"/>
      <c r="AW494" s="63" t="str">
        <f>_xlfn.XLOOKUP(I494,표1[아이템 타입],표1[타입 이름])</f>
        <v>퀘스트 스크롤-싱글</v>
      </c>
      <c r="AX494" s="63" t="str">
        <f t="shared" si="84"/>
        <v>불가</v>
      </c>
      <c r="AY494" s="63" t="str">
        <f t="shared" si="85"/>
        <v>불가</v>
      </c>
      <c r="AZ494" s="63" t="str">
        <f t="shared" si="82"/>
        <v>가능</v>
      </c>
      <c r="BA494" s="63" t="str">
        <f t="shared" si="83"/>
        <v>가능</v>
      </c>
    </row>
    <row r="495" spans="1:53" x14ac:dyDescent="0.3">
      <c r="B495" s="4">
        <v>24900001</v>
      </c>
      <c r="C495" s="4" t="str">
        <f t="shared" si="91"/>
        <v>001</v>
      </c>
      <c r="D495" s="44" t="str">
        <f t="shared" si="89"/>
        <v>Item_Name_24900001</v>
      </c>
      <c r="E495" s="5" t="s">
        <v>989</v>
      </c>
      <c r="F495" s="44" t="str">
        <f t="shared" si="90"/>
        <v>Item_Desc_24900001</v>
      </c>
      <c r="G495" s="5" t="s">
        <v>714</v>
      </c>
      <c r="H495" s="5">
        <v>3</v>
      </c>
      <c r="I495" s="5">
        <v>49</v>
      </c>
      <c r="J495" s="5">
        <v>0</v>
      </c>
      <c r="K495" s="5">
        <v>2</v>
      </c>
      <c r="L495" s="45">
        <f>_xlfn.XLOOKUP($I495, '#칼럼명세'!$F:$F, '#칼럼명세'!$J:$J)*IF(_xlfn.XLOOKUP($I495, '#칼럼명세'!$F:$F, '#칼럼명세'!$K:$K)="X", 1, _xlfn.XLOOKUP($K495, '#무게관련'!$N:$N, '#무게관련'!$O:$O))*100</f>
        <v>1</v>
      </c>
      <c r="M495" s="46" t="s">
        <v>336</v>
      </c>
      <c r="N495" s="46" t="s">
        <v>336</v>
      </c>
      <c r="O495" s="46" t="s">
        <v>336</v>
      </c>
      <c r="P495" s="46" t="s">
        <v>336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66">
        <v>100</v>
      </c>
      <c r="Y495" s="66">
        <v>1000</v>
      </c>
      <c r="Z495" s="5">
        <v>0</v>
      </c>
      <c r="AA495" s="5">
        <v>0</v>
      </c>
      <c r="AB495" s="5">
        <v>1</v>
      </c>
      <c r="AC495" s="5">
        <v>0</v>
      </c>
      <c r="AD495" s="5">
        <v>0</v>
      </c>
      <c r="AE495" s="5">
        <v>30200</v>
      </c>
      <c r="AF495" s="5">
        <v>9</v>
      </c>
      <c r="AG495" s="5">
        <v>0</v>
      </c>
      <c r="AH495" s="5" t="s">
        <v>1307</v>
      </c>
      <c r="AI495" s="5" t="s">
        <v>235</v>
      </c>
      <c r="AJ495" s="5" t="s">
        <v>983</v>
      </c>
      <c r="AK495" s="45">
        <f t="shared" si="86"/>
        <v>15</v>
      </c>
      <c r="AL495" s="47">
        <f>_xlfn.XLOOKUP(I495,'#칼럼명세'!F:F,'#칼럼명세'!I:I)</f>
        <v>1303</v>
      </c>
      <c r="AM495" s="44" t="str">
        <f t="shared" si="87"/>
        <v>Item_Name_24900001</v>
      </c>
      <c r="AN495" s="5" t="s">
        <v>989</v>
      </c>
      <c r="AO495" s="44" t="str">
        <f t="shared" si="88"/>
        <v>Item_Desc_24900001</v>
      </c>
      <c r="AP495" s="5" t="s">
        <v>1004</v>
      </c>
      <c r="AQ495" s="44">
        <f>_xlfn.XLOOKUP(I495,표1[아이템 타입],표1[삭제여부])</f>
        <v>0</v>
      </c>
      <c r="AR495" s="63">
        <f>_xlfn.XLOOKUP(I495,'#칼럼명세'!F:F,'#칼럼명세'!H:H)</f>
        <v>1</v>
      </c>
      <c r="AS495" s="4">
        <v>1</v>
      </c>
      <c r="AT495" s="4"/>
      <c r="AU495" s="4"/>
      <c r="AV495" s="4"/>
      <c r="AW495" s="63" t="str">
        <f>_xlfn.XLOOKUP(I495,표1[아이템 타입],표1[타입 이름])</f>
        <v>장비제작 : 도안</v>
      </c>
      <c r="AX495" s="63" t="str">
        <f t="shared" si="84"/>
        <v>불가</v>
      </c>
      <c r="AY495" s="63" t="str">
        <f t="shared" si="85"/>
        <v>가능</v>
      </c>
      <c r="AZ495" s="63" t="str">
        <f t="shared" si="82"/>
        <v>가능</v>
      </c>
      <c r="BA495" s="63" t="str">
        <f t="shared" si="83"/>
        <v>가능</v>
      </c>
    </row>
    <row r="496" spans="1:53" x14ac:dyDescent="0.3">
      <c r="B496" s="4">
        <v>24900002</v>
      </c>
      <c r="C496" s="4" t="str">
        <f t="shared" si="91"/>
        <v>002</v>
      </c>
      <c r="D496" s="44" t="str">
        <f t="shared" si="89"/>
        <v>Item_Name_24900002</v>
      </c>
      <c r="E496" s="5" t="s">
        <v>990</v>
      </c>
      <c r="F496" s="44" t="str">
        <f t="shared" si="90"/>
        <v>Item_Desc_24900002</v>
      </c>
      <c r="G496" s="5" t="s">
        <v>714</v>
      </c>
      <c r="H496" s="5">
        <v>3</v>
      </c>
      <c r="I496" s="5">
        <v>49</v>
      </c>
      <c r="J496" s="5">
        <v>0</v>
      </c>
      <c r="K496" s="5">
        <v>2</v>
      </c>
      <c r="L496" s="45">
        <f>_xlfn.XLOOKUP($I496, '#칼럼명세'!$F:$F, '#칼럼명세'!$J:$J)*IF(_xlfn.XLOOKUP($I496, '#칼럼명세'!$F:$F, '#칼럼명세'!$K:$K)="X", 1, _xlfn.XLOOKUP($K496, '#무게관련'!$N:$N, '#무게관련'!$O:$O))*100</f>
        <v>1</v>
      </c>
      <c r="M496" s="46" t="s">
        <v>336</v>
      </c>
      <c r="N496" s="46" t="s">
        <v>336</v>
      </c>
      <c r="O496" s="46" t="s">
        <v>336</v>
      </c>
      <c r="P496" s="46" t="s">
        <v>336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66">
        <v>100</v>
      </c>
      <c r="Y496" s="66">
        <v>1000</v>
      </c>
      <c r="Z496" s="5">
        <v>0</v>
      </c>
      <c r="AA496" s="5">
        <v>0</v>
      </c>
      <c r="AB496" s="5">
        <v>1</v>
      </c>
      <c r="AC496" s="5">
        <v>0</v>
      </c>
      <c r="AD496" s="5">
        <v>0</v>
      </c>
      <c r="AE496" s="5">
        <v>30200</v>
      </c>
      <c r="AF496" s="5">
        <v>9</v>
      </c>
      <c r="AG496" s="5">
        <v>0</v>
      </c>
      <c r="AH496" s="5" t="s">
        <v>1308</v>
      </c>
      <c r="AI496" s="5" t="s">
        <v>235</v>
      </c>
      <c r="AJ496" s="5" t="s">
        <v>983</v>
      </c>
      <c r="AK496" s="45">
        <f t="shared" si="86"/>
        <v>15</v>
      </c>
      <c r="AL496" s="47">
        <f>_xlfn.XLOOKUP(I496,'#칼럼명세'!F:F,'#칼럼명세'!I:I)</f>
        <v>1303</v>
      </c>
      <c r="AM496" s="44" t="str">
        <f t="shared" si="87"/>
        <v>Item_Name_24900002</v>
      </c>
      <c r="AN496" s="5" t="s">
        <v>990</v>
      </c>
      <c r="AO496" s="44" t="str">
        <f t="shared" si="88"/>
        <v>Item_Desc_24900002</v>
      </c>
      <c r="AP496" s="5" t="s">
        <v>1004</v>
      </c>
      <c r="AQ496" s="44">
        <f>_xlfn.XLOOKUP(I496,표1[아이템 타입],표1[삭제여부])</f>
        <v>0</v>
      </c>
      <c r="AR496" s="63">
        <f>_xlfn.XLOOKUP(I496,'#칼럼명세'!F:F,'#칼럼명세'!H:H)</f>
        <v>1</v>
      </c>
      <c r="AS496" s="4">
        <v>1</v>
      </c>
      <c r="AT496" s="4"/>
      <c r="AU496" s="4"/>
      <c r="AV496" s="4"/>
      <c r="AW496" s="63" t="str">
        <f>_xlfn.XLOOKUP(I496,표1[아이템 타입],표1[타입 이름])</f>
        <v>장비제작 : 도안</v>
      </c>
      <c r="AX496" s="63" t="str">
        <f t="shared" si="84"/>
        <v>불가</v>
      </c>
      <c r="AY496" s="63" t="str">
        <f t="shared" si="85"/>
        <v>가능</v>
      </c>
      <c r="AZ496" s="63" t="str">
        <f t="shared" si="82"/>
        <v>가능</v>
      </c>
      <c r="BA496" s="63" t="str">
        <f t="shared" si="83"/>
        <v>가능</v>
      </c>
    </row>
    <row r="497" spans="2:53" x14ac:dyDescent="0.3">
      <c r="B497" s="4">
        <v>24900003</v>
      </c>
      <c r="C497" s="4" t="str">
        <f t="shared" si="91"/>
        <v>003</v>
      </c>
      <c r="D497" s="44" t="str">
        <f t="shared" si="89"/>
        <v>Item_Name_24900003</v>
      </c>
      <c r="E497" s="5" t="s">
        <v>991</v>
      </c>
      <c r="F497" s="44" t="str">
        <f t="shared" si="90"/>
        <v>Item_Desc_24900003</v>
      </c>
      <c r="G497" s="5" t="s">
        <v>714</v>
      </c>
      <c r="H497" s="5">
        <v>3</v>
      </c>
      <c r="I497" s="5">
        <v>49</v>
      </c>
      <c r="J497" s="5">
        <v>0</v>
      </c>
      <c r="K497" s="5">
        <v>2</v>
      </c>
      <c r="L497" s="45">
        <f>_xlfn.XLOOKUP($I497, '#칼럼명세'!$F:$F, '#칼럼명세'!$J:$J)*IF(_xlfn.XLOOKUP($I497, '#칼럼명세'!$F:$F, '#칼럼명세'!$K:$K)="X", 1, _xlfn.XLOOKUP($K497, '#무게관련'!$N:$N, '#무게관련'!$O:$O))*100</f>
        <v>1</v>
      </c>
      <c r="M497" s="46" t="s">
        <v>336</v>
      </c>
      <c r="N497" s="46" t="s">
        <v>336</v>
      </c>
      <c r="O497" s="46" t="s">
        <v>336</v>
      </c>
      <c r="P497" s="46" t="s">
        <v>336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66">
        <v>100</v>
      </c>
      <c r="Y497" s="66">
        <v>1000</v>
      </c>
      <c r="Z497" s="5">
        <v>0</v>
      </c>
      <c r="AA497" s="5">
        <v>0</v>
      </c>
      <c r="AB497" s="5">
        <v>1</v>
      </c>
      <c r="AC497" s="5">
        <v>0</v>
      </c>
      <c r="AD497" s="5">
        <v>0</v>
      </c>
      <c r="AE497" s="5">
        <v>30200</v>
      </c>
      <c r="AF497" s="5">
        <v>9</v>
      </c>
      <c r="AG497" s="5">
        <v>0</v>
      </c>
      <c r="AH497" s="5" t="s">
        <v>1309</v>
      </c>
      <c r="AI497" s="5" t="s">
        <v>235</v>
      </c>
      <c r="AJ497" s="5" t="s">
        <v>983</v>
      </c>
      <c r="AK497" s="45">
        <f t="shared" si="86"/>
        <v>15</v>
      </c>
      <c r="AL497" s="47">
        <f>_xlfn.XLOOKUP(I497,'#칼럼명세'!F:F,'#칼럼명세'!I:I)</f>
        <v>1303</v>
      </c>
      <c r="AM497" s="44" t="str">
        <f t="shared" si="87"/>
        <v>Item_Name_24900003</v>
      </c>
      <c r="AN497" s="5" t="s">
        <v>991</v>
      </c>
      <c r="AO497" s="44" t="str">
        <f t="shared" si="88"/>
        <v>Item_Desc_24900003</v>
      </c>
      <c r="AP497" s="5" t="s">
        <v>1004</v>
      </c>
      <c r="AQ497" s="44">
        <f>_xlfn.XLOOKUP(I497,표1[아이템 타입],표1[삭제여부])</f>
        <v>0</v>
      </c>
      <c r="AR497" s="63">
        <f>_xlfn.XLOOKUP(I497,'#칼럼명세'!F:F,'#칼럼명세'!H:H)</f>
        <v>1</v>
      </c>
      <c r="AS497" s="4">
        <v>1</v>
      </c>
      <c r="AT497" s="4"/>
      <c r="AU497" s="4"/>
      <c r="AV497" s="4"/>
      <c r="AW497" s="63" t="str">
        <f>_xlfn.XLOOKUP(I497,표1[아이템 타입],표1[타입 이름])</f>
        <v>장비제작 : 도안</v>
      </c>
      <c r="AX497" s="63" t="str">
        <f t="shared" si="84"/>
        <v>불가</v>
      </c>
      <c r="AY497" s="63" t="str">
        <f t="shared" si="85"/>
        <v>가능</v>
      </c>
      <c r="AZ497" s="63" t="str">
        <f t="shared" si="82"/>
        <v>가능</v>
      </c>
      <c r="BA497" s="63" t="str">
        <f t="shared" si="83"/>
        <v>가능</v>
      </c>
    </row>
    <row r="498" spans="2:53" x14ac:dyDescent="0.3">
      <c r="B498" s="4">
        <v>24900004</v>
      </c>
      <c r="C498" s="4" t="str">
        <f t="shared" si="91"/>
        <v>004</v>
      </c>
      <c r="D498" s="44" t="str">
        <f t="shared" si="89"/>
        <v>Item_Name_24900004</v>
      </c>
      <c r="E498" s="5" t="s">
        <v>992</v>
      </c>
      <c r="F498" s="44" t="str">
        <f t="shared" si="90"/>
        <v>Item_Desc_24900004</v>
      </c>
      <c r="G498" s="5" t="s">
        <v>714</v>
      </c>
      <c r="H498" s="5">
        <v>3</v>
      </c>
      <c r="I498" s="5">
        <v>49</v>
      </c>
      <c r="J498" s="5">
        <v>0</v>
      </c>
      <c r="K498" s="5">
        <v>3</v>
      </c>
      <c r="L498" s="45">
        <f>_xlfn.XLOOKUP($I498, '#칼럼명세'!$F:$F, '#칼럼명세'!$J:$J)*IF(_xlfn.XLOOKUP($I498, '#칼럼명세'!$F:$F, '#칼럼명세'!$K:$K)="X", 1, _xlfn.XLOOKUP($K498, '#무게관련'!$N:$N, '#무게관련'!$O:$O))*100</f>
        <v>1</v>
      </c>
      <c r="M498" s="46" t="s">
        <v>336</v>
      </c>
      <c r="N498" s="46" t="s">
        <v>336</v>
      </c>
      <c r="O498" s="46" t="s">
        <v>336</v>
      </c>
      <c r="P498" s="46" t="s">
        <v>336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66">
        <v>100</v>
      </c>
      <c r="Y498" s="66">
        <v>1000</v>
      </c>
      <c r="Z498" s="5">
        <v>0</v>
      </c>
      <c r="AA498" s="5">
        <v>0</v>
      </c>
      <c r="AB498" s="5">
        <v>1</v>
      </c>
      <c r="AC498" s="5">
        <v>0</v>
      </c>
      <c r="AD498" s="5">
        <v>0</v>
      </c>
      <c r="AE498" s="5">
        <v>30200</v>
      </c>
      <c r="AF498" s="5">
        <v>9</v>
      </c>
      <c r="AG498" s="5">
        <v>0</v>
      </c>
      <c r="AH498" s="5" t="s">
        <v>1307</v>
      </c>
      <c r="AI498" s="5" t="s">
        <v>235</v>
      </c>
      <c r="AJ498" s="5" t="s">
        <v>983</v>
      </c>
      <c r="AK498" s="45">
        <f t="shared" si="86"/>
        <v>15</v>
      </c>
      <c r="AL498" s="47">
        <f>_xlfn.XLOOKUP(I498,'#칼럼명세'!F:F,'#칼럼명세'!I:I)</f>
        <v>1303</v>
      </c>
      <c r="AM498" s="44" t="str">
        <f t="shared" si="87"/>
        <v>Item_Name_24900004</v>
      </c>
      <c r="AN498" s="5" t="s">
        <v>992</v>
      </c>
      <c r="AO498" s="44" t="str">
        <f t="shared" si="88"/>
        <v>Item_Desc_24900004</v>
      </c>
      <c r="AP498" s="5" t="s">
        <v>1005</v>
      </c>
      <c r="AQ498" s="44">
        <f>_xlfn.XLOOKUP(I498,표1[아이템 타입],표1[삭제여부])</f>
        <v>0</v>
      </c>
      <c r="AR498" s="63">
        <f>_xlfn.XLOOKUP(I498,'#칼럼명세'!F:F,'#칼럼명세'!H:H)</f>
        <v>1</v>
      </c>
      <c r="AS498" s="4">
        <v>1</v>
      </c>
      <c r="AT498" s="4"/>
      <c r="AU498" s="4"/>
      <c r="AV498" s="4"/>
      <c r="AW498" s="63" t="str">
        <f>_xlfn.XLOOKUP(I498,표1[아이템 타입],표1[타입 이름])</f>
        <v>장비제작 : 도안</v>
      </c>
      <c r="AX498" s="63" t="str">
        <f t="shared" si="84"/>
        <v>불가</v>
      </c>
      <c r="AY498" s="63" t="str">
        <f t="shared" si="85"/>
        <v>가능</v>
      </c>
      <c r="AZ498" s="63" t="str">
        <f t="shared" ref="AZ498:AZ561" si="92">IF(AR498=0,"불가","가능")</f>
        <v>가능</v>
      </c>
      <c r="BA498" s="63" t="str">
        <f t="shared" ref="BA498:BA561" si="93">IF(AS498=0,"불가","가능")</f>
        <v>가능</v>
      </c>
    </row>
    <row r="499" spans="2:53" x14ac:dyDescent="0.3">
      <c r="B499" s="4">
        <v>24900005</v>
      </c>
      <c r="C499" s="4" t="str">
        <f t="shared" si="91"/>
        <v>005</v>
      </c>
      <c r="D499" s="44" t="str">
        <f t="shared" si="89"/>
        <v>Item_Name_24900005</v>
      </c>
      <c r="E499" s="5" t="s">
        <v>993</v>
      </c>
      <c r="F499" s="44" t="str">
        <f t="shared" si="90"/>
        <v>Item_Desc_24900005</v>
      </c>
      <c r="G499" s="5" t="s">
        <v>714</v>
      </c>
      <c r="H499" s="5">
        <v>3</v>
      </c>
      <c r="I499" s="5">
        <v>49</v>
      </c>
      <c r="J499" s="5">
        <v>0</v>
      </c>
      <c r="K499" s="5">
        <v>3</v>
      </c>
      <c r="L499" s="45">
        <f>_xlfn.XLOOKUP($I499, '#칼럼명세'!$F:$F, '#칼럼명세'!$J:$J)*IF(_xlfn.XLOOKUP($I499, '#칼럼명세'!$F:$F, '#칼럼명세'!$K:$K)="X", 1, _xlfn.XLOOKUP($K499, '#무게관련'!$N:$N, '#무게관련'!$O:$O))*100</f>
        <v>1</v>
      </c>
      <c r="M499" s="46" t="s">
        <v>336</v>
      </c>
      <c r="N499" s="46" t="s">
        <v>336</v>
      </c>
      <c r="O499" s="46" t="s">
        <v>336</v>
      </c>
      <c r="P499" s="46" t="s">
        <v>336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66">
        <v>100</v>
      </c>
      <c r="Y499" s="66">
        <v>1000</v>
      </c>
      <c r="Z499" s="5">
        <v>0</v>
      </c>
      <c r="AA499" s="5">
        <v>0</v>
      </c>
      <c r="AB499" s="5">
        <v>1</v>
      </c>
      <c r="AC499" s="5">
        <v>0</v>
      </c>
      <c r="AD499" s="5">
        <v>0</v>
      </c>
      <c r="AE499" s="5">
        <v>30200</v>
      </c>
      <c r="AF499" s="5">
        <v>9</v>
      </c>
      <c r="AG499" s="5">
        <v>0</v>
      </c>
      <c r="AH499" s="5" t="s">
        <v>1308</v>
      </c>
      <c r="AI499" s="5" t="s">
        <v>235</v>
      </c>
      <c r="AJ499" s="5" t="s">
        <v>983</v>
      </c>
      <c r="AK499" s="45">
        <f t="shared" si="86"/>
        <v>15</v>
      </c>
      <c r="AL499" s="47">
        <f>_xlfn.XLOOKUP(I499,'#칼럼명세'!F:F,'#칼럼명세'!I:I)</f>
        <v>1303</v>
      </c>
      <c r="AM499" s="44" t="str">
        <f t="shared" si="87"/>
        <v>Item_Name_24900005</v>
      </c>
      <c r="AN499" s="5" t="s">
        <v>993</v>
      </c>
      <c r="AO499" s="44" t="str">
        <f t="shared" si="88"/>
        <v>Item_Desc_24900005</v>
      </c>
      <c r="AP499" s="5" t="s">
        <v>1005</v>
      </c>
      <c r="AQ499" s="44">
        <f>_xlfn.XLOOKUP(I499,표1[아이템 타입],표1[삭제여부])</f>
        <v>0</v>
      </c>
      <c r="AR499" s="63">
        <f>_xlfn.XLOOKUP(I499,'#칼럼명세'!F:F,'#칼럼명세'!H:H)</f>
        <v>1</v>
      </c>
      <c r="AS499" s="4">
        <v>1</v>
      </c>
      <c r="AT499" s="4"/>
      <c r="AU499" s="4"/>
      <c r="AV499" s="4"/>
      <c r="AW499" s="63" t="str">
        <f>_xlfn.XLOOKUP(I499,표1[아이템 타입],표1[타입 이름])</f>
        <v>장비제작 : 도안</v>
      </c>
      <c r="AX499" s="63" t="str">
        <f t="shared" si="84"/>
        <v>불가</v>
      </c>
      <c r="AY499" s="63" t="str">
        <f t="shared" si="85"/>
        <v>가능</v>
      </c>
      <c r="AZ499" s="63" t="str">
        <f t="shared" si="92"/>
        <v>가능</v>
      </c>
      <c r="BA499" s="63" t="str">
        <f t="shared" si="93"/>
        <v>가능</v>
      </c>
    </row>
    <row r="500" spans="2:53" x14ac:dyDescent="0.3">
      <c r="B500" s="4">
        <v>24900006</v>
      </c>
      <c r="C500" s="4" t="str">
        <f t="shared" si="91"/>
        <v>006</v>
      </c>
      <c r="D500" s="44" t="str">
        <f t="shared" si="89"/>
        <v>Item_Name_24900006</v>
      </c>
      <c r="E500" s="5" t="s">
        <v>994</v>
      </c>
      <c r="F500" s="44" t="str">
        <f t="shared" si="90"/>
        <v>Item_Desc_24900006</v>
      </c>
      <c r="G500" s="5" t="s">
        <v>714</v>
      </c>
      <c r="H500" s="5">
        <v>3</v>
      </c>
      <c r="I500" s="5">
        <v>49</v>
      </c>
      <c r="J500" s="5">
        <v>0</v>
      </c>
      <c r="K500" s="5">
        <v>3</v>
      </c>
      <c r="L500" s="45">
        <f>_xlfn.XLOOKUP($I500, '#칼럼명세'!$F:$F, '#칼럼명세'!$J:$J)*IF(_xlfn.XLOOKUP($I500, '#칼럼명세'!$F:$F, '#칼럼명세'!$K:$K)="X", 1, _xlfn.XLOOKUP($K500, '#무게관련'!$N:$N, '#무게관련'!$O:$O))*100</f>
        <v>1</v>
      </c>
      <c r="M500" s="46" t="s">
        <v>336</v>
      </c>
      <c r="N500" s="46" t="s">
        <v>336</v>
      </c>
      <c r="O500" s="46" t="s">
        <v>336</v>
      </c>
      <c r="P500" s="46" t="s">
        <v>336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66">
        <v>100</v>
      </c>
      <c r="Y500" s="66">
        <v>1000</v>
      </c>
      <c r="Z500" s="5">
        <v>0</v>
      </c>
      <c r="AA500" s="5">
        <v>0</v>
      </c>
      <c r="AB500" s="5">
        <v>1</v>
      </c>
      <c r="AC500" s="5">
        <v>0</v>
      </c>
      <c r="AD500" s="5">
        <v>0</v>
      </c>
      <c r="AE500" s="5">
        <v>30200</v>
      </c>
      <c r="AF500" s="5">
        <v>9</v>
      </c>
      <c r="AG500" s="5">
        <v>0</v>
      </c>
      <c r="AH500" s="5" t="s">
        <v>1309</v>
      </c>
      <c r="AI500" s="5" t="s">
        <v>235</v>
      </c>
      <c r="AJ500" s="5" t="s">
        <v>983</v>
      </c>
      <c r="AK500" s="45">
        <f t="shared" si="86"/>
        <v>15</v>
      </c>
      <c r="AL500" s="47">
        <f>_xlfn.XLOOKUP(I500,'#칼럼명세'!F:F,'#칼럼명세'!I:I)</f>
        <v>1303</v>
      </c>
      <c r="AM500" s="44" t="str">
        <f t="shared" si="87"/>
        <v>Item_Name_24900006</v>
      </c>
      <c r="AN500" s="5" t="s">
        <v>994</v>
      </c>
      <c r="AO500" s="44" t="str">
        <f t="shared" si="88"/>
        <v>Item_Desc_24900006</v>
      </c>
      <c r="AP500" s="5" t="s">
        <v>1005</v>
      </c>
      <c r="AQ500" s="44">
        <f>_xlfn.XLOOKUP(I500,표1[아이템 타입],표1[삭제여부])</f>
        <v>0</v>
      </c>
      <c r="AR500" s="63">
        <f>_xlfn.XLOOKUP(I500,'#칼럼명세'!F:F,'#칼럼명세'!H:H)</f>
        <v>1</v>
      </c>
      <c r="AS500" s="4">
        <v>1</v>
      </c>
      <c r="AT500" s="4"/>
      <c r="AU500" s="4"/>
      <c r="AV500" s="4"/>
      <c r="AW500" s="63" t="str">
        <f>_xlfn.XLOOKUP(I500,표1[아이템 타입],표1[타입 이름])</f>
        <v>장비제작 : 도안</v>
      </c>
      <c r="AX500" s="63" t="str">
        <f t="shared" si="84"/>
        <v>불가</v>
      </c>
      <c r="AY500" s="63" t="str">
        <f t="shared" si="85"/>
        <v>가능</v>
      </c>
      <c r="AZ500" s="63" t="str">
        <f t="shared" si="92"/>
        <v>가능</v>
      </c>
      <c r="BA500" s="63" t="str">
        <f t="shared" si="93"/>
        <v>가능</v>
      </c>
    </row>
    <row r="501" spans="2:53" x14ac:dyDescent="0.3">
      <c r="B501" s="4">
        <v>24900007</v>
      </c>
      <c r="C501" s="4" t="str">
        <f t="shared" si="91"/>
        <v>007</v>
      </c>
      <c r="D501" s="44" t="str">
        <f t="shared" si="89"/>
        <v>Item_Name_24900007</v>
      </c>
      <c r="E501" s="5" t="s">
        <v>1292</v>
      </c>
      <c r="F501" s="44" t="str">
        <f t="shared" si="90"/>
        <v>Item_Desc_24900007</v>
      </c>
      <c r="G501" s="5" t="s">
        <v>714</v>
      </c>
      <c r="H501" s="5">
        <v>3</v>
      </c>
      <c r="I501" s="5">
        <v>49</v>
      </c>
      <c r="J501" s="5">
        <v>0</v>
      </c>
      <c r="K501" s="5">
        <v>3</v>
      </c>
      <c r="L501" s="45">
        <f>_xlfn.XLOOKUP($I501, '#칼럼명세'!$F:$F, '#칼럼명세'!$J:$J)*IF(_xlfn.XLOOKUP($I501, '#칼럼명세'!$F:$F, '#칼럼명세'!$K:$K)="X", 1, _xlfn.XLOOKUP($K501, '#무게관련'!$N:$N, '#무게관련'!$O:$O))*100</f>
        <v>1</v>
      </c>
      <c r="M501" s="46" t="s">
        <v>336</v>
      </c>
      <c r="N501" s="46" t="s">
        <v>336</v>
      </c>
      <c r="O501" s="46" t="s">
        <v>336</v>
      </c>
      <c r="P501" s="46" t="s">
        <v>336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0</v>
      </c>
      <c r="X501" s="66">
        <v>100</v>
      </c>
      <c r="Y501" s="66">
        <v>1000</v>
      </c>
      <c r="Z501" s="5">
        <v>0</v>
      </c>
      <c r="AA501" s="5">
        <v>0</v>
      </c>
      <c r="AB501" s="5">
        <v>1</v>
      </c>
      <c r="AC501" s="5">
        <v>0</v>
      </c>
      <c r="AD501" s="5">
        <v>0</v>
      </c>
      <c r="AE501" s="5">
        <v>30200</v>
      </c>
      <c r="AF501" s="5">
        <v>9</v>
      </c>
      <c r="AG501" s="5">
        <v>0</v>
      </c>
      <c r="AH501" s="5" t="s">
        <v>1310</v>
      </c>
      <c r="AI501" s="5" t="s">
        <v>235</v>
      </c>
      <c r="AJ501" s="5" t="s">
        <v>983</v>
      </c>
      <c r="AK501" s="45">
        <f t="shared" si="86"/>
        <v>15</v>
      </c>
      <c r="AL501" s="47">
        <f>_xlfn.XLOOKUP(I501,'#칼럼명세'!F:F,'#칼럼명세'!I:I)</f>
        <v>1303</v>
      </c>
      <c r="AM501" s="44" t="str">
        <f t="shared" si="87"/>
        <v>Item_Name_24900007</v>
      </c>
      <c r="AN501" s="5" t="s">
        <v>1521</v>
      </c>
      <c r="AO501" s="44" t="str">
        <f t="shared" si="88"/>
        <v>Item_Desc_24900007</v>
      </c>
      <c r="AP501" s="5" t="s">
        <v>1005</v>
      </c>
      <c r="AQ501" s="44">
        <f>_xlfn.XLOOKUP(I501,표1[아이템 타입],표1[삭제여부])</f>
        <v>0</v>
      </c>
      <c r="AR501" s="63">
        <f>_xlfn.XLOOKUP(I501,'#칼럼명세'!F:F,'#칼럼명세'!H:H)</f>
        <v>1</v>
      </c>
      <c r="AS501" s="4">
        <v>1</v>
      </c>
      <c r="AT501" s="4"/>
      <c r="AU501" s="4"/>
      <c r="AV501" s="4"/>
      <c r="AW501" s="63" t="str">
        <f>_xlfn.XLOOKUP(I501,표1[아이템 타입],표1[타입 이름])</f>
        <v>장비제작 : 도안</v>
      </c>
      <c r="AX501" s="63" t="str">
        <f t="shared" si="84"/>
        <v>불가</v>
      </c>
      <c r="AY501" s="63" t="str">
        <f t="shared" si="85"/>
        <v>가능</v>
      </c>
      <c r="AZ501" s="63" t="str">
        <f t="shared" si="92"/>
        <v>가능</v>
      </c>
      <c r="BA501" s="63" t="str">
        <f t="shared" si="93"/>
        <v>가능</v>
      </c>
    </row>
    <row r="502" spans="2:53" x14ac:dyDescent="0.3">
      <c r="B502" s="4">
        <v>24900008</v>
      </c>
      <c r="C502" s="4" t="str">
        <f t="shared" si="91"/>
        <v>008</v>
      </c>
      <c r="D502" s="44" t="str">
        <f t="shared" si="89"/>
        <v>Item_Name_24900008</v>
      </c>
      <c r="E502" s="5" t="s">
        <v>1293</v>
      </c>
      <c r="F502" s="44" t="str">
        <f t="shared" si="90"/>
        <v>Item_Desc_24900008</v>
      </c>
      <c r="G502" s="5" t="s">
        <v>714</v>
      </c>
      <c r="H502" s="5">
        <v>3</v>
      </c>
      <c r="I502" s="5">
        <v>49</v>
      </c>
      <c r="J502" s="5">
        <v>0</v>
      </c>
      <c r="K502" s="5">
        <v>3</v>
      </c>
      <c r="L502" s="45">
        <f>_xlfn.XLOOKUP($I502, '#칼럼명세'!$F:$F, '#칼럼명세'!$J:$J)*IF(_xlfn.XLOOKUP($I502, '#칼럼명세'!$F:$F, '#칼럼명세'!$K:$K)="X", 1, _xlfn.XLOOKUP($K502, '#무게관련'!$N:$N, '#무게관련'!$O:$O))*100</f>
        <v>1</v>
      </c>
      <c r="M502" s="46" t="s">
        <v>336</v>
      </c>
      <c r="N502" s="46" t="s">
        <v>336</v>
      </c>
      <c r="O502" s="46" t="s">
        <v>336</v>
      </c>
      <c r="P502" s="46" t="s">
        <v>336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66">
        <v>100</v>
      </c>
      <c r="Y502" s="66">
        <v>1000</v>
      </c>
      <c r="Z502" s="5">
        <v>0</v>
      </c>
      <c r="AA502" s="5">
        <v>0</v>
      </c>
      <c r="AB502" s="5">
        <v>1</v>
      </c>
      <c r="AC502" s="5">
        <v>0</v>
      </c>
      <c r="AD502" s="5">
        <v>0</v>
      </c>
      <c r="AE502" s="5">
        <v>30200</v>
      </c>
      <c r="AF502" s="5">
        <v>9</v>
      </c>
      <c r="AG502" s="5">
        <v>0</v>
      </c>
      <c r="AH502" s="5" t="s">
        <v>1311</v>
      </c>
      <c r="AI502" s="5" t="s">
        <v>235</v>
      </c>
      <c r="AJ502" s="5" t="s">
        <v>983</v>
      </c>
      <c r="AK502" s="45">
        <f t="shared" si="86"/>
        <v>15</v>
      </c>
      <c r="AL502" s="47">
        <f>_xlfn.XLOOKUP(I502,'#칼럼명세'!F:F,'#칼럼명세'!I:I)</f>
        <v>1303</v>
      </c>
      <c r="AM502" s="44" t="str">
        <f t="shared" si="87"/>
        <v>Item_Name_24900008</v>
      </c>
      <c r="AN502" s="5" t="s">
        <v>1522</v>
      </c>
      <c r="AO502" s="44" t="str">
        <f t="shared" si="88"/>
        <v>Item_Desc_24900008</v>
      </c>
      <c r="AP502" s="5" t="s">
        <v>1005</v>
      </c>
      <c r="AQ502" s="44">
        <f>_xlfn.XLOOKUP(I502,표1[아이템 타입],표1[삭제여부])</f>
        <v>0</v>
      </c>
      <c r="AR502" s="63">
        <f>_xlfn.XLOOKUP(I502,'#칼럼명세'!F:F,'#칼럼명세'!H:H)</f>
        <v>1</v>
      </c>
      <c r="AS502" s="4">
        <v>1</v>
      </c>
      <c r="AT502" s="4"/>
      <c r="AU502" s="4"/>
      <c r="AV502" s="4"/>
      <c r="AW502" s="63" t="str">
        <f>_xlfn.XLOOKUP(I502,표1[아이템 타입],표1[타입 이름])</f>
        <v>장비제작 : 도안</v>
      </c>
      <c r="AX502" s="63" t="str">
        <f t="shared" si="84"/>
        <v>불가</v>
      </c>
      <c r="AY502" s="63" t="str">
        <f t="shared" si="85"/>
        <v>가능</v>
      </c>
      <c r="AZ502" s="63" t="str">
        <f t="shared" si="92"/>
        <v>가능</v>
      </c>
      <c r="BA502" s="63" t="str">
        <f t="shared" si="93"/>
        <v>가능</v>
      </c>
    </row>
    <row r="503" spans="2:53" x14ac:dyDescent="0.3">
      <c r="B503" s="4">
        <v>24900009</v>
      </c>
      <c r="C503" s="4" t="str">
        <f t="shared" si="91"/>
        <v>009</v>
      </c>
      <c r="D503" s="44" t="str">
        <f t="shared" si="89"/>
        <v>Item_Name_24900009</v>
      </c>
      <c r="E503" s="5" t="s">
        <v>1294</v>
      </c>
      <c r="F503" s="44" t="str">
        <f t="shared" si="90"/>
        <v>Item_Desc_24900009</v>
      </c>
      <c r="G503" s="5" t="s">
        <v>714</v>
      </c>
      <c r="H503" s="5">
        <v>3</v>
      </c>
      <c r="I503" s="5">
        <v>49</v>
      </c>
      <c r="J503" s="5">
        <v>0</v>
      </c>
      <c r="K503" s="5">
        <v>3</v>
      </c>
      <c r="L503" s="45">
        <f>_xlfn.XLOOKUP($I503, '#칼럼명세'!$F:$F, '#칼럼명세'!$J:$J)*IF(_xlfn.XLOOKUP($I503, '#칼럼명세'!$F:$F, '#칼럼명세'!$K:$K)="X", 1, _xlfn.XLOOKUP($K503, '#무게관련'!$N:$N, '#무게관련'!$O:$O))*100</f>
        <v>1</v>
      </c>
      <c r="M503" s="46" t="s">
        <v>336</v>
      </c>
      <c r="N503" s="46" t="s">
        <v>336</v>
      </c>
      <c r="O503" s="46" t="s">
        <v>336</v>
      </c>
      <c r="P503" s="46" t="s">
        <v>336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66">
        <v>100</v>
      </c>
      <c r="Y503" s="66">
        <v>1000</v>
      </c>
      <c r="Z503" s="5">
        <v>0</v>
      </c>
      <c r="AA503" s="5">
        <v>0</v>
      </c>
      <c r="AB503" s="5">
        <v>1</v>
      </c>
      <c r="AC503" s="5">
        <v>0</v>
      </c>
      <c r="AD503" s="5">
        <v>0</v>
      </c>
      <c r="AE503" s="5">
        <v>30200</v>
      </c>
      <c r="AF503" s="5">
        <v>9</v>
      </c>
      <c r="AG503" s="5">
        <v>0</v>
      </c>
      <c r="AH503" s="5" t="s">
        <v>1312</v>
      </c>
      <c r="AI503" s="5" t="s">
        <v>235</v>
      </c>
      <c r="AJ503" s="5" t="s">
        <v>983</v>
      </c>
      <c r="AK503" s="45">
        <f t="shared" si="86"/>
        <v>15</v>
      </c>
      <c r="AL503" s="47">
        <f>_xlfn.XLOOKUP(I503,'#칼럼명세'!F:F,'#칼럼명세'!I:I)</f>
        <v>1303</v>
      </c>
      <c r="AM503" s="44" t="str">
        <f t="shared" si="87"/>
        <v>Item_Name_24900009</v>
      </c>
      <c r="AN503" s="5" t="s">
        <v>1523</v>
      </c>
      <c r="AO503" s="44" t="str">
        <f t="shared" si="88"/>
        <v>Item_Desc_24900009</v>
      </c>
      <c r="AP503" s="5" t="s">
        <v>1005</v>
      </c>
      <c r="AQ503" s="44">
        <f>_xlfn.XLOOKUP(I503,표1[아이템 타입],표1[삭제여부])</f>
        <v>0</v>
      </c>
      <c r="AR503" s="63">
        <f>_xlfn.XLOOKUP(I503,'#칼럼명세'!F:F,'#칼럼명세'!H:H)</f>
        <v>1</v>
      </c>
      <c r="AS503" s="4">
        <v>1</v>
      </c>
      <c r="AT503" s="4"/>
      <c r="AU503" s="4"/>
      <c r="AV503" s="4"/>
      <c r="AW503" s="63" t="str">
        <f>_xlfn.XLOOKUP(I503,표1[아이템 타입],표1[타입 이름])</f>
        <v>장비제작 : 도안</v>
      </c>
      <c r="AX503" s="63" t="str">
        <f t="shared" si="84"/>
        <v>불가</v>
      </c>
      <c r="AY503" s="63" t="str">
        <f t="shared" si="85"/>
        <v>가능</v>
      </c>
      <c r="AZ503" s="63" t="str">
        <f t="shared" si="92"/>
        <v>가능</v>
      </c>
      <c r="BA503" s="63" t="str">
        <f t="shared" si="93"/>
        <v>가능</v>
      </c>
    </row>
    <row r="504" spans="2:53" x14ac:dyDescent="0.3">
      <c r="B504" s="4">
        <v>24900010</v>
      </c>
      <c r="C504" s="4" t="str">
        <f t="shared" si="91"/>
        <v>010</v>
      </c>
      <c r="D504" s="44" t="str">
        <f t="shared" si="89"/>
        <v>Item_Name_24900010</v>
      </c>
      <c r="E504" s="5" t="s">
        <v>995</v>
      </c>
      <c r="F504" s="44" t="str">
        <f t="shared" si="90"/>
        <v>Item_Desc_24900010</v>
      </c>
      <c r="G504" s="5" t="s">
        <v>714</v>
      </c>
      <c r="H504" s="5">
        <v>3</v>
      </c>
      <c r="I504" s="5">
        <v>49</v>
      </c>
      <c r="J504" s="5">
        <v>0</v>
      </c>
      <c r="K504" s="5">
        <v>4</v>
      </c>
      <c r="L504" s="45">
        <f>_xlfn.XLOOKUP($I504, '#칼럼명세'!$F:$F, '#칼럼명세'!$J:$J)*IF(_xlfn.XLOOKUP($I504, '#칼럼명세'!$F:$F, '#칼럼명세'!$K:$K)="X", 1, _xlfn.XLOOKUP($K504, '#무게관련'!$N:$N, '#무게관련'!$O:$O))*100</f>
        <v>1</v>
      </c>
      <c r="M504" s="46" t="s">
        <v>336</v>
      </c>
      <c r="N504" s="46" t="s">
        <v>336</v>
      </c>
      <c r="O504" s="46" t="s">
        <v>336</v>
      </c>
      <c r="P504" s="46" t="s">
        <v>336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0</v>
      </c>
      <c r="X504" s="66">
        <v>100</v>
      </c>
      <c r="Y504" s="66">
        <v>1000</v>
      </c>
      <c r="Z504" s="5">
        <v>0</v>
      </c>
      <c r="AA504" s="5">
        <v>0</v>
      </c>
      <c r="AB504" s="5">
        <v>1</v>
      </c>
      <c r="AC504" s="5">
        <v>0</v>
      </c>
      <c r="AD504" s="5">
        <v>0</v>
      </c>
      <c r="AE504" s="5">
        <v>30200</v>
      </c>
      <c r="AF504" s="5">
        <v>9</v>
      </c>
      <c r="AG504" s="5">
        <v>1</v>
      </c>
      <c r="AH504" s="5" t="s">
        <v>1307</v>
      </c>
      <c r="AI504" s="5" t="s">
        <v>235</v>
      </c>
      <c r="AJ504" s="5" t="s">
        <v>983</v>
      </c>
      <c r="AK504" s="45">
        <f t="shared" si="86"/>
        <v>15</v>
      </c>
      <c r="AL504" s="47">
        <f>_xlfn.XLOOKUP(I504,'#칼럼명세'!F:F,'#칼럼명세'!I:I)</f>
        <v>1303</v>
      </c>
      <c r="AM504" s="44" t="str">
        <f t="shared" si="87"/>
        <v>Item_Name_24900010</v>
      </c>
      <c r="AN504" s="5" t="s">
        <v>995</v>
      </c>
      <c r="AO504" s="44" t="str">
        <f t="shared" si="88"/>
        <v>Item_Desc_24900010</v>
      </c>
      <c r="AP504" s="5" t="s">
        <v>1006</v>
      </c>
      <c r="AQ504" s="44">
        <f>_xlfn.XLOOKUP(I504,표1[아이템 타입],표1[삭제여부])</f>
        <v>0</v>
      </c>
      <c r="AR504" s="63">
        <f>_xlfn.XLOOKUP(I504,'#칼럼명세'!F:F,'#칼럼명세'!H:H)</f>
        <v>1</v>
      </c>
      <c r="AS504" s="4">
        <v>1</v>
      </c>
      <c r="AT504" s="4"/>
      <c r="AU504" s="4"/>
      <c r="AV504" s="4"/>
      <c r="AW504" s="63" t="str">
        <f>_xlfn.XLOOKUP(I504,표1[아이템 타입],표1[타입 이름])</f>
        <v>장비제작 : 도안</v>
      </c>
      <c r="AX504" s="63" t="str">
        <f t="shared" si="84"/>
        <v>불가</v>
      </c>
      <c r="AY504" s="63" t="str">
        <f t="shared" si="85"/>
        <v>가능</v>
      </c>
      <c r="AZ504" s="63" t="str">
        <f t="shared" si="92"/>
        <v>가능</v>
      </c>
      <c r="BA504" s="63" t="str">
        <f t="shared" si="93"/>
        <v>가능</v>
      </c>
    </row>
    <row r="505" spans="2:53" x14ac:dyDescent="0.3">
      <c r="B505" s="4">
        <v>24900011</v>
      </c>
      <c r="C505" s="4" t="str">
        <f t="shared" si="91"/>
        <v>011</v>
      </c>
      <c r="D505" s="44" t="str">
        <f t="shared" si="89"/>
        <v>Item_Name_24900011</v>
      </c>
      <c r="E505" s="5" t="s">
        <v>996</v>
      </c>
      <c r="F505" s="44" t="str">
        <f t="shared" si="90"/>
        <v>Item_Desc_24900011</v>
      </c>
      <c r="G505" s="5" t="s">
        <v>714</v>
      </c>
      <c r="H505" s="5">
        <v>3</v>
      </c>
      <c r="I505" s="5">
        <v>49</v>
      </c>
      <c r="J505" s="5">
        <v>0</v>
      </c>
      <c r="K505" s="5">
        <v>4</v>
      </c>
      <c r="L505" s="45">
        <f>_xlfn.XLOOKUP($I505, '#칼럼명세'!$F:$F, '#칼럼명세'!$J:$J)*IF(_xlfn.XLOOKUP($I505, '#칼럼명세'!$F:$F, '#칼럼명세'!$K:$K)="X", 1, _xlfn.XLOOKUP($K505, '#무게관련'!$N:$N, '#무게관련'!$O:$O))*100</f>
        <v>1</v>
      </c>
      <c r="M505" s="46" t="s">
        <v>336</v>
      </c>
      <c r="N505" s="46" t="s">
        <v>336</v>
      </c>
      <c r="O505" s="46" t="s">
        <v>336</v>
      </c>
      <c r="P505" s="46" t="s">
        <v>336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66">
        <v>100</v>
      </c>
      <c r="Y505" s="66">
        <v>1000</v>
      </c>
      <c r="Z505" s="5">
        <v>0</v>
      </c>
      <c r="AA505" s="5">
        <v>0</v>
      </c>
      <c r="AB505" s="5">
        <v>1</v>
      </c>
      <c r="AC505" s="5">
        <v>0</v>
      </c>
      <c r="AD505" s="5">
        <v>0</v>
      </c>
      <c r="AE505" s="5">
        <v>30200</v>
      </c>
      <c r="AF505" s="5">
        <v>9</v>
      </c>
      <c r="AG505" s="5">
        <v>1</v>
      </c>
      <c r="AH505" s="5" t="s">
        <v>1308</v>
      </c>
      <c r="AI505" s="5" t="s">
        <v>235</v>
      </c>
      <c r="AJ505" s="5" t="s">
        <v>983</v>
      </c>
      <c r="AK505" s="45">
        <f t="shared" si="86"/>
        <v>15</v>
      </c>
      <c r="AL505" s="47">
        <f>_xlfn.XLOOKUP(I505,'#칼럼명세'!F:F,'#칼럼명세'!I:I)</f>
        <v>1303</v>
      </c>
      <c r="AM505" s="44" t="str">
        <f t="shared" si="87"/>
        <v>Item_Name_24900011</v>
      </c>
      <c r="AN505" s="5" t="s">
        <v>996</v>
      </c>
      <c r="AO505" s="44" t="str">
        <f t="shared" si="88"/>
        <v>Item_Desc_24900011</v>
      </c>
      <c r="AP505" s="5" t="s">
        <v>1006</v>
      </c>
      <c r="AQ505" s="44">
        <f>_xlfn.XLOOKUP(I505,표1[아이템 타입],표1[삭제여부])</f>
        <v>0</v>
      </c>
      <c r="AR505" s="63">
        <f>_xlfn.XLOOKUP(I505,'#칼럼명세'!F:F,'#칼럼명세'!H:H)</f>
        <v>1</v>
      </c>
      <c r="AS505" s="4">
        <v>1</v>
      </c>
      <c r="AT505" s="4"/>
      <c r="AU505" s="4"/>
      <c r="AV505" s="4"/>
      <c r="AW505" s="63" t="str">
        <f>_xlfn.XLOOKUP(I505,표1[아이템 타입],표1[타입 이름])</f>
        <v>장비제작 : 도안</v>
      </c>
      <c r="AX505" s="63" t="str">
        <f t="shared" si="84"/>
        <v>불가</v>
      </c>
      <c r="AY505" s="63" t="str">
        <f t="shared" si="85"/>
        <v>가능</v>
      </c>
      <c r="AZ505" s="63" t="str">
        <f t="shared" si="92"/>
        <v>가능</v>
      </c>
      <c r="BA505" s="63" t="str">
        <f t="shared" si="93"/>
        <v>가능</v>
      </c>
    </row>
    <row r="506" spans="2:53" x14ac:dyDescent="0.3">
      <c r="B506" s="4">
        <v>24900012</v>
      </c>
      <c r="C506" s="4" t="str">
        <f t="shared" si="91"/>
        <v>012</v>
      </c>
      <c r="D506" s="44" t="str">
        <f t="shared" si="89"/>
        <v>Item_Name_24900012</v>
      </c>
      <c r="E506" s="5" t="s">
        <v>997</v>
      </c>
      <c r="F506" s="44" t="str">
        <f t="shared" si="90"/>
        <v>Item_Desc_24900012</v>
      </c>
      <c r="G506" s="5" t="s">
        <v>714</v>
      </c>
      <c r="H506" s="5">
        <v>3</v>
      </c>
      <c r="I506" s="5">
        <v>49</v>
      </c>
      <c r="J506" s="5">
        <v>0</v>
      </c>
      <c r="K506" s="5">
        <v>4</v>
      </c>
      <c r="L506" s="45">
        <f>_xlfn.XLOOKUP($I506, '#칼럼명세'!$F:$F, '#칼럼명세'!$J:$J)*IF(_xlfn.XLOOKUP($I506, '#칼럼명세'!$F:$F, '#칼럼명세'!$K:$K)="X", 1, _xlfn.XLOOKUP($K506, '#무게관련'!$N:$N, '#무게관련'!$O:$O))*100</f>
        <v>1</v>
      </c>
      <c r="M506" s="46" t="s">
        <v>336</v>
      </c>
      <c r="N506" s="46" t="s">
        <v>336</v>
      </c>
      <c r="O506" s="46" t="s">
        <v>336</v>
      </c>
      <c r="P506" s="46" t="s">
        <v>336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66">
        <v>100</v>
      </c>
      <c r="Y506" s="66">
        <v>1000</v>
      </c>
      <c r="Z506" s="5">
        <v>0</v>
      </c>
      <c r="AA506" s="5">
        <v>0</v>
      </c>
      <c r="AB506" s="5">
        <v>1</v>
      </c>
      <c r="AC506" s="5">
        <v>0</v>
      </c>
      <c r="AD506" s="5">
        <v>0</v>
      </c>
      <c r="AE506" s="5">
        <v>30200</v>
      </c>
      <c r="AF506" s="5">
        <v>9</v>
      </c>
      <c r="AG506" s="5">
        <v>1</v>
      </c>
      <c r="AH506" s="5" t="s">
        <v>1309</v>
      </c>
      <c r="AI506" s="5" t="s">
        <v>235</v>
      </c>
      <c r="AJ506" s="5" t="s">
        <v>983</v>
      </c>
      <c r="AK506" s="45">
        <f t="shared" si="86"/>
        <v>15</v>
      </c>
      <c r="AL506" s="47">
        <f>_xlfn.XLOOKUP(I506,'#칼럼명세'!F:F,'#칼럼명세'!I:I)</f>
        <v>1303</v>
      </c>
      <c r="AM506" s="44" t="str">
        <f t="shared" si="87"/>
        <v>Item_Name_24900012</v>
      </c>
      <c r="AN506" s="5" t="s">
        <v>997</v>
      </c>
      <c r="AO506" s="44" t="str">
        <f t="shared" si="88"/>
        <v>Item_Desc_24900012</v>
      </c>
      <c r="AP506" s="5" t="s">
        <v>1006</v>
      </c>
      <c r="AQ506" s="44">
        <f>_xlfn.XLOOKUP(I506,표1[아이템 타입],표1[삭제여부])</f>
        <v>0</v>
      </c>
      <c r="AR506" s="63">
        <f>_xlfn.XLOOKUP(I506,'#칼럼명세'!F:F,'#칼럼명세'!H:H)</f>
        <v>1</v>
      </c>
      <c r="AS506" s="4">
        <v>1</v>
      </c>
      <c r="AT506" s="4"/>
      <c r="AU506" s="4"/>
      <c r="AV506" s="4"/>
      <c r="AW506" s="63" t="str">
        <f>_xlfn.XLOOKUP(I506,표1[아이템 타입],표1[타입 이름])</f>
        <v>장비제작 : 도안</v>
      </c>
      <c r="AX506" s="63" t="str">
        <f t="shared" si="84"/>
        <v>불가</v>
      </c>
      <c r="AY506" s="63" t="str">
        <f t="shared" si="85"/>
        <v>가능</v>
      </c>
      <c r="AZ506" s="63" t="str">
        <f t="shared" si="92"/>
        <v>가능</v>
      </c>
      <c r="BA506" s="63" t="str">
        <f t="shared" si="93"/>
        <v>가능</v>
      </c>
    </row>
    <row r="507" spans="2:53" x14ac:dyDescent="0.3">
      <c r="B507" s="4">
        <v>24900013</v>
      </c>
      <c r="C507" s="4" t="str">
        <f t="shared" si="91"/>
        <v>013</v>
      </c>
      <c r="D507" s="44" t="str">
        <f t="shared" si="89"/>
        <v>Item_Name_24900013</v>
      </c>
      <c r="E507" s="5" t="s">
        <v>1295</v>
      </c>
      <c r="F507" s="44" t="str">
        <f t="shared" si="90"/>
        <v>Item_Desc_24900013</v>
      </c>
      <c r="G507" s="5" t="s">
        <v>714</v>
      </c>
      <c r="H507" s="5">
        <v>3</v>
      </c>
      <c r="I507" s="5">
        <v>49</v>
      </c>
      <c r="J507" s="5">
        <v>0</v>
      </c>
      <c r="K507" s="5">
        <v>4</v>
      </c>
      <c r="L507" s="45">
        <f>_xlfn.XLOOKUP($I507, '#칼럼명세'!$F:$F, '#칼럼명세'!$J:$J)*IF(_xlfn.XLOOKUP($I507, '#칼럼명세'!$F:$F, '#칼럼명세'!$K:$K)="X", 1, _xlfn.XLOOKUP($K507, '#무게관련'!$N:$N, '#무게관련'!$O:$O))*100</f>
        <v>1</v>
      </c>
      <c r="M507" s="46" t="s">
        <v>336</v>
      </c>
      <c r="N507" s="46" t="s">
        <v>336</v>
      </c>
      <c r="O507" s="46" t="s">
        <v>336</v>
      </c>
      <c r="P507" s="46" t="s">
        <v>336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0</v>
      </c>
      <c r="X507" s="66">
        <v>100</v>
      </c>
      <c r="Y507" s="66">
        <v>1000</v>
      </c>
      <c r="Z507" s="5">
        <v>0</v>
      </c>
      <c r="AA507" s="5">
        <v>0</v>
      </c>
      <c r="AB507" s="5">
        <v>1</v>
      </c>
      <c r="AC507" s="5">
        <v>0</v>
      </c>
      <c r="AD507" s="5">
        <v>0</v>
      </c>
      <c r="AE507" s="5">
        <v>30200</v>
      </c>
      <c r="AF507" s="5">
        <v>9</v>
      </c>
      <c r="AG507" s="5">
        <v>1</v>
      </c>
      <c r="AH507" s="5" t="s">
        <v>1310</v>
      </c>
      <c r="AI507" s="5" t="s">
        <v>235</v>
      </c>
      <c r="AJ507" s="5" t="s">
        <v>983</v>
      </c>
      <c r="AK507" s="45">
        <f t="shared" si="86"/>
        <v>15</v>
      </c>
      <c r="AL507" s="47">
        <f>_xlfn.XLOOKUP(I507,'#칼럼명세'!F:F,'#칼럼명세'!I:I)</f>
        <v>1303</v>
      </c>
      <c r="AM507" s="44" t="str">
        <f t="shared" si="87"/>
        <v>Item_Name_24900013</v>
      </c>
      <c r="AN507" s="5" t="s">
        <v>1525</v>
      </c>
      <c r="AO507" s="44" t="str">
        <f t="shared" si="88"/>
        <v>Item_Desc_24900013</v>
      </c>
      <c r="AP507" s="5" t="s">
        <v>1006</v>
      </c>
      <c r="AQ507" s="44">
        <f>_xlfn.XLOOKUP(I507,표1[아이템 타입],표1[삭제여부])</f>
        <v>0</v>
      </c>
      <c r="AR507" s="63">
        <f>_xlfn.XLOOKUP(I507,'#칼럼명세'!F:F,'#칼럼명세'!H:H)</f>
        <v>1</v>
      </c>
      <c r="AS507" s="4">
        <v>1</v>
      </c>
      <c r="AT507" s="4"/>
      <c r="AU507" s="4"/>
      <c r="AV507" s="4"/>
      <c r="AW507" s="63" t="str">
        <f>_xlfn.XLOOKUP(I507,표1[아이템 타입],표1[타입 이름])</f>
        <v>장비제작 : 도안</v>
      </c>
      <c r="AX507" s="63" t="str">
        <f t="shared" si="84"/>
        <v>불가</v>
      </c>
      <c r="AY507" s="63" t="str">
        <f t="shared" si="85"/>
        <v>가능</v>
      </c>
      <c r="AZ507" s="63" t="str">
        <f t="shared" si="92"/>
        <v>가능</v>
      </c>
      <c r="BA507" s="63" t="str">
        <f t="shared" si="93"/>
        <v>가능</v>
      </c>
    </row>
    <row r="508" spans="2:53" x14ac:dyDescent="0.3">
      <c r="B508" s="4">
        <v>24900014</v>
      </c>
      <c r="C508" s="4" t="str">
        <f t="shared" si="91"/>
        <v>014</v>
      </c>
      <c r="D508" s="44" t="str">
        <f t="shared" si="89"/>
        <v>Item_Name_24900014</v>
      </c>
      <c r="E508" s="5" t="s">
        <v>1296</v>
      </c>
      <c r="F508" s="44" t="str">
        <f t="shared" si="90"/>
        <v>Item_Desc_24900014</v>
      </c>
      <c r="G508" s="5" t="s">
        <v>714</v>
      </c>
      <c r="H508" s="5">
        <v>3</v>
      </c>
      <c r="I508" s="5">
        <v>49</v>
      </c>
      <c r="J508" s="5">
        <v>0</v>
      </c>
      <c r="K508" s="5">
        <v>4</v>
      </c>
      <c r="L508" s="45">
        <f>_xlfn.XLOOKUP($I508, '#칼럼명세'!$F:$F, '#칼럼명세'!$J:$J)*IF(_xlfn.XLOOKUP($I508, '#칼럼명세'!$F:$F, '#칼럼명세'!$K:$K)="X", 1, _xlfn.XLOOKUP($K508, '#무게관련'!$N:$N, '#무게관련'!$O:$O))*100</f>
        <v>1</v>
      </c>
      <c r="M508" s="46" t="s">
        <v>336</v>
      </c>
      <c r="N508" s="46" t="s">
        <v>336</v>
      </c>
      <c r="O508" s="46" t="s">
        <v>336</v>
      </c>
      <c r="P508" s="46" t="s">
        <v>336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66">
        <v>100</v>
      </c>
      <c r="Y508" s="66">
        <v>1000</v>
      </c>
      <c r="Z508" s="5">
        <v>0</v>
      </c>
      <c r="AA508" s="5">
        <v>0</v>
      </c>
      <c r="AB508" s="5">
        <v>1</v>
      </c>
      <c r="AC508" s="5">
        <v>0</v>
      </c>
      <c r="AD508" s="5">
        <v>0</v>
      </c>
      <c r="AE508" s="5">
        <v>30200</v>
      </c>
      <c r="AF508" s="5">
        <v>9</v>
      </c>
      <c r="AG508" s="5">
        <v>1</v>
      </c>
      <c r="AH508" s="5" t="s">
        <v>1311</v>
      </c>
      <c r="AI508" s="5" t="s">
        <v>235</v>
      </c>
      <c r="AJ508" s="5" t="s">
        <v>983</v>
      </c>
      <c r="AK508" s="45">
        <f t="shared" si="86"/>
        <v>15</v>
      </c>
      <c r="AL508" s="47">
        <f>_xlfn.XLOOKUP(I508,'#칼럼명세'!F:F,'#칼럼명세'!I:I)</f>
        <v>1303</v>
      </c>
      <c r="AM508" s="44" t="str">
        <f t="shared" si="87"/>
        <v>Item_Name_24900014</v>
      </c>
      <c r="AN508" s="5" t="s">
        <v>1526</v>
      </c>
      <c r="AO508" s="44" t="str">
        <f t="shared" si="88"/>
        <v>Item_Desc_24900014</v>
      </c>
      <c r="AP508" s="5" t="s">
        <v>1006</v>
      </c>
      <c r="AQ508" s="44">
        <f>_xlfn.XLOOKUP(I508,표1[아이템 타입],표1[삭제여부])</f>
        <v>0</v>
      </c>
      <c r="AR508" s="63">
        <f>_xlfn.XLOOKUP(I508,'#칼럼명세'!F:F,'#칼럼명세'!H:H)</f>
        <v>1</v>
      </c>
      <c r="AS508" s="4">
        <v>1</v>
      </c>
      <c r="AT508" s="4"/>
      <c r="AU508" s="4"/>
      <c r="AV508" s="4"/>
      <c r="AW508" s="63" t="str">
        <f>_xlfn.XLOOKUP(I508,표1[아이템 타입],표1[타입 이름])</f>
        <v>장비제작 : 도안</v>
      </c>
      <c r="AX508" s="63" t="str">
        <f t="shared" si="84"/>
        <v>불가</v>
      </c>
      <c r="AY508" s="63" t="str">
        <f t="shared" si="85"/>
        <v>가능</v>
      </c>
      <c r="AZ508" s="63" t="str">
        <f t="shared" si="92"/>
        <v>가능</v>
      </c>
      <c r="BA508" s="63" t="str">
        <f t="shared" si="93"/>
        <v>가능</v>
      </c>
    </row>
    <row r="509" spans="2:53" x14ac:dyDescent="0.3">
      <c r="B509" s="4">
        <v>24900015</v>
      </c>
      <c r="C509" s="4" t="str">
        <f t="shared" si="91"/>
        <v>015</v>
      </c>
      <c r="D509" s="44" t="str">
        <f t="shared" si="89"/>
        <v>Item_Name_24900015</v>
      </c>
      <c r="E509" s="5" t="s">
        <v>1297</v>
      </c>
      <c r="F509" s="44" t="str">
        <f t="shared" si="90"/>
        <v>Item_Desc_24900015</v>
      </c>
      <c r="G509" s="5" t="s">
        <v>714</v>
      </c>
      <c r="H509" s="5">
        <v>3</v>
      </c>
      <c r="I509" s="5">
        <v>49</v>
      </c>
      <c r="J509" s="5">
        <v>0</v>
      </c>
      <c r="K509" s="5">
        <v>4</v>
      </c>
      <c r="L509" s="45">
        <f>_xlfn.XLOOKUP($I509, '#칼럼명세'!$F:$F, '#칼럼명세'!$J:$J)*IF(_xlfn.XLOOKUP($I509, '#칼럼명세'!$F:$F, '#칼럼명세'!$K:$K)="X", 1, _xlfn.XLOOKUP($K509, '#무게관련'!$N:$N, '#무게관련'!$O:$O))*100</f>
        <v>1</v>
      </c>
      <c r="M509" s="46" t="s">
        <v>336</v>
      </c>
      <c r="N509" s="46" t="s">
        <v>336</v>
      </c>
      <c r="O509" s="46" t="s">
        <v>336</v>
      </c>
      <c r="P509" s="46" t="s">
        <v>336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66">
        <v>100</v>
      </c>
      <c r="Y509" s="66">
        <v>1000</v>
      </c>
      <c r="Z509" s="5">
        <v>0</v>
      </c>
      <c r="AA509" s="5">
        <v>0</v>
      </c>
      <c r="AB509" s="5">
        <v>1</v>
      </c>
      <c r="AC509" s="5">
        <v>0</v>
      </c>
      <c r="AD509" s="5">
        <v>0</v>
      </c>
      <c r="AE509" s="5">
        <v>30200</v>
      </c>
      <c r="AF509" s="5">
        <v>9</v>
      </c>
      <c r="AG509" s="5">
        <v>1</v>
      </c>
      <c r="AH509" s="5" t="s">
        <v>1312</v>
      </c>
      <c r="AI509" s="5" t="s">
        <v>235</v>
      </c>
      <c r="AJ509" s="5" t="s">
        <v>983</v>
      </c>
      <c r="AK509" s="45">
        <f t="shared" si="86"/>
        <v>15</v>
      </c>
      <c r="AL509" s="47">
        <f>_xlfn.XLOOKUP(I509,'#칼럼명세'!F:F,'#칼럼명세'!I:I)</f>
        <v>1303</v>
      </c>
      <c r="AM509" s="44" t="str">
        <f t="shared" si="87"/>
        <v>Item_Name_24900015</v>
      </c>
      <c r="AN509" s="5" t="s">
        <v>1527</v>
      </c>
      <c r="AO509" s="44" t="str">
        <f t="shared" si="88"/>
        <v>Item_Desc_24900015</v>
      </c>
      <c r="AP509" s="5" t="s">
        <v>1006</v>
      </c>
      <c r="AQ509" s="44">
        <f>_xlfn.XLOOKUP(I509,표1[아이템 타입],표1[삭제여부])</f>
        <v>0</v>
      </c>
      <c r="AR509" s="63">
        <f>_xlfn.XLOOKUP(I509,'#칼럼명세'!F:F,'#칼럼명세'!H:H)</f>
        <v>1</v>
      </c>
      <c r="AS509" s="4">
        <v>1</v>
      </c>
      <c r="AT509" s="4"/>
      <c r="AU509" s="4"/>
      <c r="AV509" s="4"/>
      <c r="AW509" s="63" t="str">
        <f>_xlfn.XLOOKUP(I509,표1[아이템 타입],표1[타입 이름])</f>
        <v>장비제작 : 도안</v>
      </c>
      <c r="AX509" s="63" t="str">
        <f t="shared" si="84"/>
        <v>불가</v>
      </c>
      <c r="AY509" s="63" t="str">
        <f t="shared" si="85"/>
        <v>가능</v>
      </c>
      <c r="AZ509" s="63" t="str">
        <f t="shared" si="92"/>
        <v>가능</v>
      </c>
      <c r="BA509" s="63" t="str">
        <f t="shared" si="93"/>
        <v>가능</v>
      </c>
    </row>
    <row r="510" spans="2:53" x14ac:dyDescent="0.3">
      <c r="B510" s="4">
        <v>24900016</v>
      </c>
      <c r="C510" s="4" t="str">
        <f t="shared" si="91"/>
        <v>016</v>
      </c>
      <c r="D510" s="44" t="str">
        <f t="shared" si="89"/>
        <v>Item_Name_24900016</v>
      </c>
      <c r="E510" s="5" t="s">
        <v>998</v>
      </c>
      <c r="F510" s="44" t="str">
        <f t="shared" si="90"/>
        <v>Item_Desc_24900016</v>
      </c>
      <c r="G510" s="5" t="s">
        <v>714</v>
      </c>
      <c r="H510" s="5">
        <v>3</v>
      </c>
      <c r="I510" s="5">
        <v>49</v>
      </c>
      <c r="J510" s="5">
        <v>0</v>
      </c>
      <c r="K510" s="5">
        <v>5</v>
      </c>
      <c r="L510" s="45">
        <f>_xlfn.XLOOKUP($I510, '#칼럼명세'!$F:$F, '#칼럼명세'!$J:$J)*IF(_xlfn.XLOOKUP($I510, '#칼럼명세'!$F:$F, '#칼럼명세'!$K:$K)="X", 1, _xlfn.XLOOKUP($K510, '#무게관련'!$N:$N, '#무게관련'!$O:$O))*100</f>
        <v>1</v>
      </c>
      <c r="M510" s="46" t="s">
        <v>336</v>
      </c>
      <c r="N510" s="46" t="s">
        <v>336</v>
      </c>
      <c r="O510" s="46" t="s">
        <v>336</v>
      </c>
      <c r="P510" s="46" t="s">
        <v>336</v>
      </c>
      <c r="Q510" s="5">
        <v>0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0</v>
      </c>
      <c r="X510" s="66">
        <v>100</v>
      </c>
      <c r="Y510" s="66">
        <v>1000</v>
      </c>
      <c r="Z510" s="5">
        <v>0</v>
      </c>
      <c r="AA510" s="5">
        <v>0</v>
      </c>
      <c r="AB510" s="5">
        <v>1</v>
      </c>
      <c r="AC510" s="5">
        <v>0</v>
      </c>
      <c r="AD510" s="5">
        <v>0</v>
      </c>
      <c r="AE510" s="5">
        <v>30200</v>
      </c>
      <c r="AF510" s="5">
        <v>9</v>
      </c>
      <c r="AG510" s="5">
        <v>1</v>
      </c>
      <c r="AH510" s="5" t="s">
        <v>1307</v>
      </c>
      <c r="AI510" s="5" t="s">
        <v>235</v>
      </c>
      <c r="AJ510" s="5" t="s">
        <v>983</v>
      </c>
      <c r="AK510" s="45">
        <f t="shared" si="86"/>
        <v>15</v>
      </c>
      <c r="AL510" s="47">
        <f>_xlfn.XLOOKUP(I510,'#칼럼명세'!F:F,'#칼럼명세'!I:I)</f>
        <v>1303</v>
      </c>
      <c r="AM510" s="44" t="str">
        <f t="shared" si="87"/>
        <v>Item_Name_24900016</v>
      </c>
      <c r="AN510" s="5" t="s">
        <v>1301</v>
      </c>
      <c r="AO510" s="44" t="str">
        <f t="shared" si="88"/>
        <v>Item_Desc_24900016</v>
      </c>
      <c r="AP510" s="5" t="s">
        <v>1007</v>
      </c>
      <c r="AQ510" s="44">
        <f>_xlfn.XLOOKUP(I510,표1[아이템 타입],표1[삭제여부])</f>
        <v>0</v>
      </c>
      <c r="AR510" s="63">
        <f>_xlfn.XLOOKUP(I510,'#칼럼명세'!F:F,'#칼럼명세'!H:H)</f>
        <v>1</v>
      </c>
      <c r="AS510" s="4">
        <v>1</v>
      </c>
      <c r="AT510" s="4"/>
      <c r="AU510" s="4"/>
      <c r="AV510" s="4"/>
      <c r="AW510" s="63" t="str">
        <f>_xlfn.XLOOKUP(I510,표1[아이템 타입],표1[타입 이름])</f>
        <v>장비제작 : 도안</v>
      </c>
      <c r="AX510" s="63" t="str">
        <f t="shared" si="84"/>
        <v>불가</v>
      </c>
      <c r="AY510" s="63" t="str">
        <f t="shared" si="85"/>
        <v>가능</v>
      </c>
      <c r="AZ510" s="63" t="str">
        <f t="shared" si="92"/>
        <v>가능</v>
      </c>
      <c r="BA510" s="63" t="str">
        <f t="shared" si="93"/>
        <v>가능</v>
      </c>
    </row>
    <row r="511" spans="2:53" x14ac:dyDescent="0.3">
      <c r="B511" s="4">
        <v>24900017</v>
      </c>
      <c r="C511" s="4" t="str">
        <f t="shared" si="91"/>
        <v>017</v>
      </c>
      <c r="D511" s="44" t="str">
        <f t="shared" si="89"/>
        <v>Item_Name_24900017</v>
      </c>
      <c r="E511" s="5" t="s">
        <v>999</v>
      </c>
      <c r="F511" s="44" t="str">
        <f t="shared" si="90"/>
        <v>Item_Desc_24900017</v>
      </c>
      <c r="G511" s="5" t="s">
        <v>714</v>
      </c>
      <c r="H511" s="5">
        <v>3</v>
      </c>
      <c r="I511" s="5">
        <v>49</v>
      </c>
      <c r="J511" s="5">
        <v>0</v>
      </c>
      <c r="K511" s="5">
        <v>5</v>
      </c>
      <c r="L511" s="45">
        <f>_xlfn.XLOOKUP($I511, '#칼럼명세'!$F:$F, '#칼럼명세'!$J:$J)*IF(_xlfn.XLOOKUP($I511, '#칼럼명세'!$F:$F, '#칼럼명세'!$K:$K)="X", 1, _xlfn.XLOOKUP($K511, '#무게관련'!$N:$N, '#무게관련'!$O:$O))*100</f>
        <v>1</v>
      </c>
      <c r="M511" s="46" t="s">
        <v>336</v>
      </c>
      <c r="N511" s="46" t="s">
        <v>336</v>
      </c>
      <c r="O511" s="46" t="s">
        <v>336</v>
      </c>
      <c r="P511" s="46" t="s">
        <v>336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66">
        <v>100</v>
      </c>
      <c r="Y511" s="66">
        <v>1000</v>
      </c>
      <c r="Z511" s="5">
        <v>0</v>
      </c>
      <c r="AA511" s="5">
        <v>0</v>
      </c>
      <c r="AB511" s="5">
        <v>1</v>
      </c>
      <c r="AC511" s="5">
        <v>0</v>
      </c>
      <c r="AD511" s="5">
        <v>0</v>
      </c>
      <c r="AE511" s="5">
        <v>30200</v>
      </c>
      <c r="AF511" s="5">
        <v>9</v>
      </c>
      <c r="AG511" s="5">
        <v>1</v>
      </c>
      <c r="AH511" s="5" t="s">
        <v>1308</v>
      </c>
      <c r="AI511" s="5" t="s">
        <v>235</v>
      </c>
      <c r="AJ511" s="5" t="s">
        <v>983</v>
      </c>
      <c r="AK511" s="45">
        <f t="shared" si="86"/>
        <v>15</v>
      </c>
      <c r="AL511" s="47">
        <f>_xlfn.XLOOKUP(I511,'#칼럼명세'!F:F,'#칼럼명세'!I:I)</f>
        <v>1303</v>
      </c>
      <c r="AM511" s="44" t="str">
        <f t="shared" si="87"/>
        <v>Item_Name_24900017</v>
      </c>
      <c r="AN511" s="5" t="s">
        <v>1302</v>
      </c>
      <c r="AO511" s="44" t="str">
        <f t="shared" si="88"/>
        <v>Item_Desc_24900017</v>
      </c>
      <c r="AP511" s="5" t="s">
        <v>1007</v>
      </c>
      <c r="AQ511" s="44">
        <f>_xlfn.XLOOKUP(I511,표1[아이템 타입],표1[삭제여부])</f>
        <v>0</v>
      </c>
      <c r="AR511" s="63">
        <f>_xlfn.XLOOKUP(I511,'#칼럼명세'!F:F,'#칼럼명세'!H:H)</f>
        <v>1</v>
      </c>
      <c r="AS511" s="4">
        <v>1</v>
      </c>
      <c r="AT511" s="4"/>
      <c r="AU511" s="4"/>
      <c r="AV511" s="4"/>
      <c r="AW511" s="63" t="str">
        <f>_xlfn.XLOOKUP(I511,표1[아이템 타입],표1[타입 이름])</f>
        <v>장비제작 : 도안</v>
      </c>
      <c r="AX511" s="63" t="str">
        <f t="shared" si="84"/>
        <v>불가</v>
      </c>
      <c r="AY511" s="63" t="str">
        <f t="shared" si="85"/>
        <v>가능</v>
      </c>
      <c r="AZ511" s="63" t="str">
        <f t="shared" si="92"/>
        <v>가능</v>
      </c>
      <c r="BA511" s="63" t="str">
        <f t="shared" si="93"/>
        <v>가능</v>
      </c>
    </row>
    <row r="512" spans="2:53" x14ac:dyDescent="0.3">
      <c r="B512" s="4">
        <v>24900018</v>
      </c>
      <c r="C512" s="4" t="str">
        <f t="shared" si="91"/>
        <v>018</v>
      </c>
      <c r="D512" s="44" t="str">
        <f t="shared" si="89"/>
        <v>Item_Name_24900018</v>
      </c>
      <c r="E512" s="5" t="s">
        <v>1000</v>
      </c>
      <c r="F512" s="44" t="str">
        <f t="shared" si="90"/>
        <v>Item_Desc_24900018</v>
      </c>
      <c r="G512" s="5" t="s">
        <v>714</v>
      </c>
      <c r="H512" s="5">
        <v>3</v>
      </c>
      <c r="I512" s="5">
        <v>49</v>
      </c>
      <c r="J512" s="5">
        <v>0</v>
      </c>
      <c r="K512" s="5">
        <v>5</v>
      </c>
      <c r="L512" s="45">
        <f>_xlfn.XLOOKUP($I512, '#칼럼명세'!$F:$F, '#칼럼명세'!$J:$J)*IF(_xlfn.XLOOKUP($I512, '#칼럼명세'!$F:$F, '#칼럼명세'!$K:$K)="X", 1, _xlfn.XLOOKUP($K512, '#무게관련'!$N:$N, '#무게관련'!$O:$O))*100</f>
        <v>1</v>
      </c>
      <c r="M512" s="46" t="s">
        <v>336</v>
      </c>
      <c r="N512" s="46" t="s">
        <v>336</v>
      </c>
      <c r="O512" s="46" t="s">
        <v>336</v>
      </c>
      <c r="P512" s="46" t="s">
        <v>336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66">
        <v>100</v>
      </c>
      <c r="Y512" s="66">
        <v>1000</v>
      </c>
      <c r="Z512" s="5">
        <v>0</v>
      </c>
      <c r="AA512" s="5">
        <v>0</v>
      </c>
      <c r="AB512" s="5">
        <v>1</v>
      </c>
      <c r="AC512" s="5">
        <v>0</v>
      </c>
      <c r="AD512" s="5">
        <v>0</v>
      </c>
      <c r="AE512" s="5">
        <v>30200</v>
      </c>
      <c r="AF512" s="62">
        <v>9</v>
      </c>
      <c r="AG512" s="5">
        <v>1</v>
      </c>
      <c r="AH512" s="5" t="s">
        <v>1309</v>
      </c>
      <c r="AI512" s="5" t="s">
        <v>235</v>
      </c>
      <c r="AJ512" s="5" t="s">
        <v>983</v>
      </c>
      <c r="AK512" s="45">
        <f t="shared" si="86"/>
        <v>15</v>
      </c>
      <c r="AL512" s="47">
        <f>_xlfn.XLOOKUP(I512,'#칼럼명세'!F:F,'#칼럼명세'!I:I)</f>
        <v>1303</v>
      </c>
      <c r="AM512" s="44" t="str">
        <f t="shared" si="87"/>
        <v>Item_Name_24900018</v>
      </c>
      <c r="AN512" s="5" t="s">
        <v>1303</v>
      </c>
      <c r="AO512" s="44" t="str">
        <f t="shared" si="88"/>
        <v>Item_Desc_24900018</v>
      </c>
      <c r="AP512" s="5" t="s">
        <v>1007</v>
      </c>
      <c r="AQ512" s="44">
        <f>_xlfn.XLOOKUP(I512,표1[아이템 타입],표1[삭제여부])</f>
        <v>0</v>
      </c>
      <c r="AR512" s="63">
        <f>_xlfn.XLOOKUP(I512,'#칼럼명세'!F:F,'#칼럼명세'!H:H)</f>
        <v>1</v>
      </c>
      <c r="AS512" s="4">
        <v>1</v>
      </c>
      <c r="AT512" s="4"/>
      <c r="AU512" s="4"/>
      <c r="AV512" s="4"/>
      <c r="AW512" s="63" t="str">
        <f>_xlfn.XLOOKUP(I512,표1[아이템 타입],표1[타입 이름])</f>
        <v>장비제작 : 도안</v>
      </c>
      <c r="AX512" s="63" t="str">
        <f t="shared" si="84"/>
        <v>불가</v>
      </c>
      <c r="AY512" s="63" t="str">
        <f t="shared" si="85"/>
        <v>가능</v>
      </c>
      <c r="AZ512" s="63" t="str">
        <f t="shared" si="92"/>
        <v>가능</v>
      </c>
      <c r="BA512" s="63" t="str">
        <f t="shared" si="93"/>
        <v>가능</v>
      </c>
    </row>
    <row r="513" spans="1:53" x14ac:dyDescent="0.3">
      <c r="B513" s="4">
        <v>24900019</v>
      </c>
      <c r="C513" s="4" t="str">
        <f t="shared" si="91"/>
        <v>019</v>
      </c>
      <c r="D513" s="44" t="str">
        <f t="shared" si="89"/>
        <v>Item_Name_24900019</v>
      </c>
      <c r="E513" s="5" t="s">
        <v>1298</v>
      </c>
      <c r="F513" s="44" t="str">
        <f t="shared" si="90"/>
        <v>Item_Desc_24900019</v>
      </c>
      <c r="G513" s="5" t="s">
        <v>714</v>
      </c>
      <c r="H513" s="5">
        <v>3</v>
      </c>
      <c r="I513" s="5">
        <v>49</v>
      </c>
      <c r="J513" s="5">
        <v>0</v>
      </c>
      <c r="K513" s="5">
        <v>5</v>
      </c>
      <c r="L513" s="45">
        <f>_xlfn.XLOOKUP($I513, '#칼럼명세'!$F:$F, '#칼럼명세'!$J:$J)*IF(_xlfn.XLOOKUP($I513, '#칼럼명세'!$F:$F, '#칼럼명세'!$K:$K)="X", 1, _xlfn.XLOOKUP($K513, '#무게관련'!$N:$N, '#무게관련'!$O:$O))*100</f>
        <v>1</v>
      </c>
      <c r="M513" s="46" t="s">
        <v>336</v>
      </c>
      <c r="N513" s="46" t="s">
        <v>336</v>
      </c>
      <c r="O513" s="46" t="s">
        <v>336</v>
      </c>
      <c r="P513" s="46" t="s">
        <v>336</v>
      </c>
      <c r="Q513" s="5">
        <v>0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0</v>
      </c>
      <c r="X513" s="66">
        <v>100</v>
      </c>
      <c r="Y513" s="66">
        <v>1000</v>
      </c>
      <c r="Z513" s="5">
        <v>0</v>
      </c>
      <c r="AA513" s="5">
        <v>0</v>
      </c>
      <c r="AB513" s="5">
        <v>1</v>
      </c>
      <c r="AC513" s="5">
        <v>0</v>
      </c>
      <c r="AD513" s="5">
        <v>0</v>
      </c>
      <c r="AE513" s="5">
        <v>30200</v>
      </c>
      <c r="AF513" s="5">
        <v>9</v>
      </c>
      <c r="AG513" s="5">
        <v>1</v>
      </c>
      <c r="AH513" s="5" t="s">
        <v>1310</v>
      </c>
      <c r="AI513" s="5" t="s">
        <v>235</v>
      </c>
      <c r="AJ513" s="5" t="s">
        <v>983</v>
      </c>
      <c r="AK513" s="45">
        <f t="shared" si="86"/>
        <v>15</v>
      </c>
      <c r="AL513" s="47">
        <f>_xlfn.XLOOKUP(I513,'#칼럼명세'!F:F,'#칼럼명세'!I:I)</f>
        <v>1303</v>
      </c>
      <c r="AM513" s="44" t="str">
        <f t="shared" si="87"/>
        <v>Item_Name_24900019</v>
      </c>
      <c r="AN513" s="5" t="s">
        <v>1528</v>
      </c>
      <c r="AO513" s="44" t="str">
        <f t="shared" si="88"/>
        <v>Item_Desc_24900019</v>
      </c>
      <c r="AP513" s="5" t="s">
        <v>1007</v>
      </c>
      <c r="AQ513" s="44">
        <f>_xlfn.XLOOKUP(I513,표1[아이템 타입],표1[삭제여부])</f>
        <v>0</v>
      </c>
      <c r="AR513" s="63">
        <f>_xlfn.XLOOKUP(I513,'#칼럼명세'!F:F,'#칼럼명세'!H:H)</f>
        <v>1</v>
      </c>
      <c r="AS513" s="4">
        <v>1</v>
      </c>
      <c r="AT513" s="4"/>
      <c r="AU513" s="4"/>
      <c r="AV513" s="4"/>
      <c r="AW513" s="63" t="str">
        <f>_xlfn.XLOOKUP(I513,표1[아이템 타입],표1[타입 이름])</f>
        <v>장비제작 : 도안</v>
      </c>
      <c r="AX513" s="63" t="str">
        <f t="shared" si="84"/>
        <v>불가</v>
      </c>
      <c r="AY513" s="63" t="str">
        <f t="shared" si="85"/>
        <v>가능</v>
      </c>
      <c r="AZ513" s="63" t="str">
        <f t="shared" si="92"/>
        <v>가능</v>
      </c>
      <c r="BA513" s="63" t="str">
        <f t="shared" si="93"/>
        <v>가능</v>
      </c>
    </row>
    <row r="514" spans="1:53" x14ac:dyDescent="0.3">
      <c r="B514" s="4">
        <v>24900020</v>
      </c>
      <c r="C514" s="4" t="str">
        <f t="shared" si="91"/>
        <v>020</v>
      </c>
      <c r="D514" s="44" t="str">
        <f t="shared" si="89"/>
        <v>Item_Name_24900020</v>
      </c>
      <c r="E514" s="5" t="s">
        <v>1299</v>
      </c>
      <c r="F514" s="44" t="str">
        <f t="shared" si="90"/>
        <v>Item_Desc_24900020</v>
      </c>
      <c r="G514" s="5" t="s">
        <v>714</v>
      </c>
      <c r="H514" s="5">
        <v>3</v>
      </c>
      <c r="I514" s="5">
        <v>49</v>
      </c>
      <c r="J514" s="5">
        <v>0</v>
      </c>
      <c r="K514" s="5">
        <v>5</v>
      </c>
      <c r="L514" s="45">
        <f>_xlfn.XLOOKUP($I514, '#칼럼명세'!$F:$F, '#칼럼명세'!$J:$J)*IF(_xlfn.XLOOKUP($I514, '#칼럼명세'!$F:$F, '#칼럼명세'!$K:$K)="X", 1, _xlfn.XLOOKUP($K514, '#무게관련'!$N:$N, '#무게관련'!$O:$O))*100</f>
        <v>1</v>
      </c>
      <c r="M514" s="46" t="s">
        <v>336</v>
      </c>
      <c r="N514" s="46" t="s">
        <v>336</v>
      </c>
      <c r="O514" s="46" t="s">
        <v>336</v>
      </c>
      <c r="P514" s="46" t="s">
        <v>336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66">
        <v>100</v>
      </c>
      <c r="Y514" s="66">
        <v>1000</v>
      </c>
      <c r="Z514" s="5">
        <v>0</v>
      </c>
      <c r="AA514" s="5">
        <v>0</v>
      </c>
      <c r="AB514" s="5">
        <v>1</v>
      </c>
      <c r="AC514" s="5">
        <v>0</v>
      </c>
      <c r="AD514" s="5">
        <v>0</v>
      </c>
      <c r="AE514" s="5">
        <v>30200</v>
      </c>
      <c r="AF514" s="5">
        <v>9</v>
      </c>
      <c r="AG514" s="5">
        <v>1</v>
      </c>
      <c r="AH514" s="5" t="s">
        <v>1311</v>
      </c>
      <c r="AI514" s="5" t="s">
        <v>235</v>
      </c>
      <c r="AJ514" s="5" t="s">
        <v>983</v>
      </c>
      <c r="AK514" s="45">
        <f t="shared" si="86"/>
        <v>15</v>
      </c>
      <c r="AL514" s="47">
        <f>_xlfn.XLOOKUP(I514,'#칼럼명세'!F:F,'#칼럼명세'!I:I)</f>
        <v>1303</v>
      </c>
      <c r="AM514" s="44" t="str">
        <f t="shared" si="87"/>
        <v>Item_Name_24900020</v>
      </c>
      <c r="AN514" s="5" t="s">
        <v>1529</v>
      </c>
      <c r="AO514" s="44" t="str">
        <f t="shared" si="88"/>
        <v>Item_Desc_24900020</v>
      </c>
      <c r="AP514" s="5" t="s">
        <v>1007</v>
      </c>
      <c r="AQ514" s="44">
        <f>_xlfn.XLOOKUP(I514,표1[아이템 타입],표1[삭제여부])</f>
        <v>0</v>
      </c>
      <c r="AR514" s="63">
        <f>_xlfn.XLOOKUP(I514,'#칼럼명세'!F:F,'#칼럼명세'!H:H)</f>
        <v>1</v>
      </c>
      <c r="AS514" s="4">
        <v>1</v>
      </c>
      <c r="AT514" s="4"/>
      <c r="AU514" s="4"/>
      <c r="AV514" s="4"/>
      <c r="AW514" s="63" t="str">
        <f>_xlfn.XLOOKUP(I514,표1[아이템 타입],표1[타입 이름])</f>
        <v>장비제작 : 도안</v>
      </c>
      <c r="AX514" s="63" t="str">
        <f t="shared" si="84"/>
        <v>불가</v>
      </c>
      <c r="AY514" s="63" t="str">
        <f t="shared" si="85"/>
        <v>가능</v>
      </c>
      <c r="AZ514" s="63" t="str">
        <f t="shared" si="92"/>
        <v>가능</v>
      </c>
      <c r="BA514" s="63" t="str">
        <f t="shared" si="93"/>
        <v>가능</v>
      </c>
    </row>
    <row r="515" spans="1:53" x14ac:dyDescent="0.3">
      <c r="B515" s="4">
        <v>24900021</v>
      </c>
      <c r="C515" s="4" t="str">
        <f t="shared" si="91"/>
        <v>021</v>
      </c>
      <c r="D515" s="44" t="str">
        <f t="shared" si="89"/>
        <v>Item_Name_24900021</v>
      </c>
      <c r="E515" s="5" t="s">
        <v>1300</v>
      </c>
      <c r="F515" s="44" t="str">
        <f t="shared" si="90"/>
        <v>Item_Desc_24900021</v>
      </c>
      <c r="G515" s="5" t="s">
        <v>714</v>
      </c>
      <c r="H515" s="5">
        <v>3</v>
      </c>
      <c r="I515" s="5">
        <v>49</v>
      </c>
      <c r="J515" s="5">
        <v>0</v>
      </c>
      <c r="K515" s="5">
        <v>5</v>
      </c>
      <c r="L515" s="45">
        <f>_xlfn.XLOOKUP($I515, '#칼럼명세'!$F:$F, '#칼럼명세'!$J:$J)*IF(_xlfn.XLOOKUP($I515, '#칼럼명세'!$F:$F, '#칼럼명세'!$K:$K)="X", 1, _xlfn.XLOOKUP($K515, '#무게관련'!$N:$N, '#무게관련'!$O:$O))*100</f>
        <v>1</v>
      </c>
      <c r="M515" s="46" t="s">
        <v>336</v>
      </c>
      <c r="N515" s="46" t="s">
        <v>336</v>
      </c>
      <c r="O515" s="46" t="s">
        <v>336</v>
      </c>
      <c r="P515" s="46" t="s">
        <v>336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66">
        <v>100</v>
      </c>
      <c r="Y515" s="66">
        <v>1000</v>
      </c>
      <c r="Z515" s="5">
        <v>0</v>
      </c>
      <c r="AA515" s="5">
        <v>0</v>
      </c>
      <c r="AB515" s="5">
        <v>1</v>
      </c>
      <c r="AC515" s="5">
        <v>0</v>
      </c>
      <c r="AD515" s="5">
        <v>0</v>
      </c>
      <c r="AE515" s="5">
        <v>30200</v>
      </c>
      <c r="AF515" s="5">
        <v>9</v>
      </c>
      <c r="AG515" s="5">
        <v>1</v>
      </c>
      <c r="AH515" s="5" t="s">
        <v>1312</v>
      </c>
      <c r="AI515" s="5" t="s">
        <v>235</v>
      </c>
      <c r="AJ515" s="5" t="s">
        <v>983</v>
      </c>
      <c r="AK515" s="45">
        <f t="shared" si="86"/>
        <v>15</v>
      </c>
      <c r="AL515" s="47">
        <f>_xlfn.XLOOKUP(I515,'#칼럼명세'!F:F,'#칼럼명세'!I:I)</f>
        <v>1303</v>
      </c>
      <c r="AM515" s="44" t="str">
        <f t="shared" si="87"/>
        <v>Item_Name_24900021</v>
      </c>
      <c r="AN515" s="5" t="s">
        <v>1530</v>
      </c>
      <c r="AO515" s="44" t="str">
        <f t="shared" si="88"/>
        <v>Item_Desc_24900021</v>
      </c>
      <c r="AP515" s="5" t="s">
        <v>1007</v>
      </c>
      <c r="AQ515" s="44">
        <f>_xlfn.XLOOKUP(I515,표1[아이템 타입],표1[삭제여부])</f>
        <v>0</v>
      </c>
      <c r="AR515" s="63">
        <f>_xlfn.XLOOKUP(I515,'#칼럼명세'!F:F,'#칼럼명세'!H:H)</f>
        <v>1</v>
      </c>
      <c r="AS515" s="4">
        <v>1</v>
      </c>
      <c r="AT515" s="4"/>
      <c r="AU515" s="4"/>
      <c r="AV515" s="4"/>
      <c r="AW515" s="63" t="str">
        <f>_xlfn.XLOOKUP(I515,표1[아이템 타입],표1[타입 이름])</f>
        <v>장비제작 : 도안</v>
      </c>
      <c r="AX515" s="63" t="str">
        <f t="shared" ref="AX515:AX578" si="94">IF(Z515=0,"불가","가능")</f>
        <v>불가</v>
      </c>
      <c r="AY515" s="63" t="str">
        <f t="shared" ref="AY515:AY578" si="95">IF(AB515=0,"불가","가능")</f>
        <v>가능</v>
      </c>
      <c r="AZ515" s="63" t="str">
        <f t="shared" si="92"/>
        <v>가능</v>
      </c>
      <c r="BA515" s="63" t="str">
        <f t="shared" si="93"/>
        <v>가능</v>
      </c>
    </row>
    <row r="516" spans="1:53" x14ac:dyDescent="0.3">
      <c r="B516" s="4">
        <v>24900022</v>
      </c>
      <c r="C516" s="4" t="str">
        <f t="shared" si="91"/>
        <v>022</v>
      </c>
      <c r="D516" s="44" t="str">
        <f t="shared" si="89"/>
        <v>Item_Name_24900022</v>
      </c>
      <c r="E516" s="5" t="s">
        <v>1001</v>
      </c>
      <c r="F516" s="44" t="str">
        <f t="shared" si="90"/>
        <v>Item_Desc_24900022</v>
      </c>
      <c r="G516" s="5" t="s">
        <v>714</v>
      </c>
      <c r="H516" s="5">
        <v>3</v>
      </c>
      <c r="I516" s="5">
        <v>49</v>
      </c>
      <c r="J516" s="5">
        <v>0</v>
      </c>
      <c r="K516" s="5">
        <v>6</v>
      </c>
      <c r="L516" s="45">
        <f>_xlfn.XLOOKUP($I516, '#칼럼명세'!$F:$F, '#칼럼명세'!$J:$J)*IF(_xlfn.XLOOKUP($I516, '#칼럼명세'!$F:$F, '#칼럼명세'!$K:$K)="X", 1, _xlfn.XLOOKUP($K516, '#무게관련'!$N:$N, '#무게관련'!$O:$O))*100</f>
        <v>1</v>
      </c>
      <c r="M516" s="46" t="s">
        <v>336</v>
      </c>
      <c r="N516" s="46" t="s">
        <v>336</v>
      </c>
      <c r="O516" s="46" t="s">
        <v>336</v>
      </c>
      <c r="P516" s="46" t="s">
        <v>336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0</v>
      </c>
      <c r="X516" s="66">
        <v>100</v>
      </c>
      <c r="Y516" s="66">
        <v>1000</v>
      </c>
      <c r="Z516" s="5">
        <v>0</v>
      </c>
      <c r="AA516" s="5">
        <v>0</v>
      </c>
      <c r="AB516" s="5">
        <v>1</v>
      </c>
      <c r="AC516" s="5">
        <v>0</v>
      </c>
      <c r="AD516" s="5">
        <v>0</v>
      </c>
      <c r="AE516" s="5">
        <v>30200</v>
      </c>
      <c r="AF516" s="5">
        <v>9</v>
      </c>
      <c r="AG516" s="5">
        <v>1</v>
      </c>
      <c r="AH516" s="5" t="s">
        <v>1307</v>
      </c>
      <c r="AI516" s="5" t="s">
        <v>235</v>
      </c>
      <c r="AJ516" s="5" t="s">
        <v>983</v>
      </c>
      <c r="AK516" s="45">
        <f t="shared" si="86"/>
        <v>15</v>
      </c>
      <c r="AL516" s="47">
        <f>_xlfn.XLOOKUP(I516,'#칼럼명세'!F:F,'#칼럼명세'!I:I)</f>
        <v>1303</v>
      </c>
      <c r="AM516" s="44" t="str">
        <f t="shared" si="87"/>
        <v>Item_Name_24900022</v>
      </c>
      <c r="AN516" s="5" t="s">
        <v>1001</v>
      </c>
      <c r="AO516" s="44" t="str">
        <f t="shared" si="88"/>
        <v>Item_Desc_24900022</v>
      </c>
      <c r="AP516" s="5" t="s">
        <v>1008</v>
      </c>
      <c r="AQ516" s="44">
        <f>_xlfn.XLOOKUP(I516,표1[아이템 타입],표1[삭제여부])</f>
        <v>0</v>
      </c>
      <c r="AR516" s="63">
        <f>_xlfn.XLOOKUP(I516,'#칼럼명세'!F:F,'#칼럼명세'!H:H)</f>
        <v>1</v>
      </c>
      <c r="AS516" s="4">
        <v>1</v>
      </c>
      <c r="AT516" s="4"/>
      <c r="AU516" s="4"/>
      <c r="AV516" s="4"/>
      <c r="AW516" s="63" t="str">
        <f>_xlfn.XLOOKUP(I516,표1[아이템 타입],표1[타입 이름])</f>
        <v>장비제작 : 도안</v>
      </c>
      <c r="AX516" s="63" t="str">
        <f t="shared" si="94"/>
        <v>불가</v>
      </c>
      <c r="AY516" s="63" t="str">
        <f t="shared" si="95"/>
        <v>가능</v>
      </c>
      <c r="AZ516" s="63" t="str">
        <f t="shared" si="92"/>
        <v>가능</v>
      </c>
      <c r="BA516" s="63" t="str">
        <f t="shared" si="93"/>
        <v>가능</v>
      </c>
    </row>
    <row r="517" spans="1:53" x14ac:dyDescent="0.3">
      <c r="B517" s="4">
        <v>24900023</v>
      </c>
      <c r="C517" s="4" t="str">
        <f t="shared" si="91"/>
        <v>023</v>
      </c>
      <c r="D517" s="44" t="str">
        <f t="shared" si="89"/>
        <v>Item_Name_24900023</v>
      </c>
      <c r="E517" s="5" t="s">
        <v>1002</v>
      </c>
      <c r="F517" s="44" t="str">
        <f t="shared" si="90"/>
        <v>Item_Desc_24900023</v>
      </c>
      <c r="G517" s="5" t="s">
        <v>714</v>
      </c>
      <c r="H517" s="5">
        <v>3</v>
      </c>
      <c r="I517" s="5">
        <v>49</v>
      </c>
      <c r="J517" s="5">
        <v>0</v>
      </c>
      <c r="K517" s="5">
        <v>6</v>
      </c>
      <c r="L517" s="45">
        <f>_xlfn.XLOOKUP($I517, '#칼럼명세'!$F:$F, '#칼럼명세'!$J:$J)*IF(_xlfn.XLOOKUP($I517, '#칼럼명세'!$F:$F, '#칼럼명세'!$K:$K)="X", 1, _xlfn.XLOOKUP($K517, '#무게관련'!$N:$N, '#무게관련'!$O:$O))*100</f>
        <v>1</v>
      </c>
      <c r="M517" s="46" t="s">
        <v>336</v>
      </c>
      <c r="N517" s="46" t="s">
        <v>336</v>
      </c>
      <c r="O517" s="46" t="s">
        <v>336</v>
      </c>
      <c r="P517" s="46" t="s">
        <v>336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66">
        <v>100</v>
      </c>
      <c r="Y517" s="66">
        <v>1000</v>
      </c>
      <c r="Z517" s="5">
        <v>0</v>
      </c>
      <c r="AA517" s="5">
        <v>0</v>
      </c>
      <c r="AB517" s="5">
        <v>1</v>
      </c>
      <c r="AC517" s="5">
        <v>0</v>
      </c>
      <c r="AD517" s="5">
        <v>0</v>
      </c>
      <c r="AE517" s="5">
        <v>30200</v>
      </c>
      <c r="AF517" s="5">
        <v>9</v>
      </c>
      <c r="AG517" s="5">
        <v>1</v>
      </c>
      <c r="AH517" s="5" t="s">
        <v>1308</v>
      </c>
      <c r="AI517" s="5" t="s">
        <v>235</v>
      </c>
      <c r="AJ517" s="5" t="s">
        <v>983</v>
      </c>
      <c r="AK517" s="45">
        <f t="shared" ref="AK517:AK580" si="96">IF($M517="X", 0, M$3)+IF($N517="X", 0, N$3)+IF($O517="X", 0, O$3)+IF($P517="X", 0, P$3)</f>
        <v>15</v>
      </c>
      <c r="AL517" s="47">
        <f>_xlfn.XLOOKUP(I517,'#칼럼명세'!F:F,'#칼럼명세'!I:I)</f>
        <v>1303</v>
      </c>
      <c r="AM517" s="44" t="str">
        <f t="shared" ref="AM517:AM580" si="97">"Item_Name_"&amp;B517</f>
        <v>Item_Name_24900023</v>
      </c>
      <c r="AN517" s="5" t="s">
        <v>1002</v>
      </c>
      <c r="AO517" s="44" t="str">
        <f t="shared" ref="AO517:AO580" si="98">"Item_Desc_"&amp;B517</f>
        <v>Item_Desc_24900023</v>
      </c>
      <c r="AP517" s="5" t="s">
        <v>1008</v>
      </c>
      <c r="AQ517" s="44">
        <f>_xlfn.XLOOKUP(I517,표1[아이템 타입],표1[삭제여부])</f>
        <v>0</v>
      </c>
      <c r="AR517" s="63">
        <f>_xlfn.XLOOKUP(I517,'#칼럼명세'!F:F,'#칼럼명세'!H:H)</f>
        <v>1</v>
      </c>
      <c r="AS517" s="4">
        <v>1</v>
      </c>
      <c r="AT517" s="4"/>
      <c r="AU517" s="4"/>
      <c r="AV517" s="4"/>
      <c r="AW517" s="63" t="str">
        <f>_xlfn.XLOOKUP(I517,표1[아이템 타입],표1[타입 이름])</f>
        <v>장비제작 : 도안</v>
      </c>
      <c r="AX517" s="63" t="str">
        <f t="shared" si="94"/>
        <v>불가</v>
      </c>
      <c r="AY517" s="63" t="str">
        <f t="shared" si="95"/>
        <v>가능</v>
      </c>
      <c r="AZ517" s="63" t="str">
        <f t="shared" si="92"/>
        <v>가능</v>
      </c>
      <c r="BA517" s="63" t="str">
        <f t="shared" si="93"/>
        <v>가능</v>
      </c>
    </row>
    <row r="518" spans="1:53" ht="14.25" customHeight="1" x14ac:dyDescent="0.3">
      <c r="B518" s="4">
        <v>24900024</v>
      </c>
      <c r="C518" s="4" t="str">
        <f t="shared" si="91"/>
        <v>024</v>
      </c>
      <c r="D518" s="44" t="str">
        <f t="shared" si="89"/>
        <v>Item_Name_24900024</v>
      </c>
      <c r="E518" s="5" t="s">
        <v>1003</v>
      </c>
      <c r="F518" s="44" t="str">
        <f t="shared" si="90"/>
        <v>Item_Desc_24900024</v>
      </c>
      <c r="G518" s="5" t="s">
        <v>714</v>
      </c>
      <c r="H518" s="5">
        <v>3</v>
      </c>
      <c r="I518" s="5">
        <v>49</v>
      </c>
      <c r="J518" s="5">
        <v>0</v>
      </c>
      <c r="K518" s="5">
        <v>6</v>
      </c>
      <c r="L518" s="45">
        <f>_xlfn.XLOOKUP($I518, '#칼럼명세'!$F:$F, '#칼럼명세'!$J:$J)*IF(_xlfn.XLOOKUP($I518, '#칼럼명세'!$F:$F, '#칼럼명세'!$K:$K)="X", 1, _xlfn.XLOOKUP($K518, '#무게관련'!$N:$N, '#무게관련'!$O:$O))*100</f>
        <v>1</v>
      </c>
      <c r="M518" s="46" t="s">
        <v>336</v>
      </c>
      <c r="N518" s="46" t="s">
        <v>336</v>
      </c>
      <c r="O518" s="46" t="s">
        <v>336</v>
      </c>
      <c r="P518" s="46" t="s">
        <v>336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66">
        <v>100</v>
      </c>
      <c r="Y518" s="66">
        <v>1000</v>
      </c>
      <c r="Z518" s="5">
        <v>0</v>
      </c>
      <c r="AA518" s="5">
        <v>0</v>
      </c>
      <c r="AB518" s="5">
        <v>1</v>
      </c>
      <c r="AC518" s="5">
        <v>0</v>
      </c>
      <c r="AD518" s="5">
        <v>0</v>
      </c>
      <c r="AE518" s="5">
        <v>30200</v>
      </c>
      <c r="AF518" s="5">
        <v>9</v>
      </c>
      <c r="AG518" s="5">
        <v>1</v>
      </c>
      <c r="AH518" s="5" t="s">
        <v>1309</v>
      </c>
      <c r="AI518" s="5" t="s">
        <v>235</v>
      </c>
      <c r="AJ518" s="5" t="s">
        <v>983</v>
      </c>
      <c r="AK518" s="45">
        <f t="shared" si="96"/>
        <v>15</v>
      </c>
      <c r="AL518" s="47">
        <f>_xlfn.XLOOKUP(I518,'#칼럼명세'!F:F,'#칼럼명세'!I:I)</f>
        <v>1303</v>
      </c>
      <c r="AM518" s="44" t="str">
        <f t="shared" si="97"/>
        <v>Item_Name_24900024</v>
      </c>
      <c r="AN518" s="5" t="s">
        <v>1003</v>
      </c>
      <c r="AO518" s="44" t="str">
        <f t="shared" si="98"/>
        <v>Item_Desc_24900024</v>
      </c>
      <c r="AP518" s="5" t="s">
        <v>1008</v>
      </c>
      <c r="AQ518" s="44">
        <f>_xlfn.XLOOKUP(I518,표1[아이템 타입],표1[삭제여부])</f>
        <v>0</v>
      </c>
      <c r="AR518" s="63">
        <f>_xlfn.XLOOKUP(I518,'#칼럼명세'!F:F,'#칼럼명세'!H:H)</f>
        <v>1</v>
      </c>
      <c r="AS518" s="4">
        <v>1</v>
      </c>
      <c r="AT518" s="4"/>
      <c r="AU518" s="4"/>
      <c r="AV518" s="4"/>
      <c r="AW518" s="63" t="str">
        <f>_xlfn.XLOOKUP(I518,표1[아이템 타입],표1[타입 이름])</f>
        <v>장비제작 : 도안</v>
      </c>
      <c r="AX518" s="63" t="str">
        <f t="shared" si="94"/>
        <v>불가</v>
      </c>
      <c r="AY518" s="63" t="str">
        <f t="shared" si="95"/>
        <v>가능</v>
      </c>
      <c r="AZ518" s="63" t="str">
        <f t="shared" si="92"/>
        <v>가능</v>
      </c>
      <c r="BA518" s="63" t="str">
        <f t="shared" si="93"/>
        <v>가능</v>
      </c>
    </row>
    <row r="519" spans="1:53" ht="14.25" customHeight="1" x14ac:dyDescent="0.3">
      <c r="A519" s="5" t="s">
        <v>18</v>
      </c>
      <c r="B519" s="4">
        <v>24900025</v>
      </c>
      <c r="C519" s="4" t="str">
        <f t="shared" si="91"/>
        <v>025</v>
      </c>
      <c r="D519" s="44" t="str">
        <f t="shared" si="89"/>
        <v>Item_Name_24900025</v>
      </c>
      <c r="E519" s="5" t="s">
        <v>1304</v>
      </c>
      <c r="F519" s="44" t="str">
        <f t="shared" si="90"/>
        <v>Item_Desc_24900025</v>
      </c>
      <c r="G519" s="5" t="s">
        <v>714</v>
      </c>
      <c r="H519" s="5">
        <v>3</v>
      </c>
      <c r="I519" s="5">
        <v>49</v>
      </c>
      <c r="J519" s="5">
        <v>0</v>
      </c>
      <c r="K519" s="5">
        <v>6</v>
      </c>
      <c r="L519" s="45">
        <f>_xlfn.XLOOKUP($I519, '#칼럼명세'!$F:$F, '#칼럼명세'!$J:$J)*IF(_xlfn.XLOOKUP($I519, '#칼럼명세'!$F:$F, '#칼럼명세'!$K:$K)="X", 1, _xlfn.XLOOKUP($K519, '#무게관련'!$N:$N, '#무게관련'!$O:$O))*100</f>
        <v>1</v>
      </c>
      <c r="M519" s="46" t="s">
        <v>336</v>
      </c>
      <c r="N519" s="46" t="s">
        <v>336</v>
      </c>
      <c r="O519" s="46" t="s">
        <v>336</v>
      </c>
      <c r="P519" s="46" t="s">
        <v>336</v>
      </c>
      <c r="Q519" s="5">
        <v>0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0</v>
      </c>
      <c r="X519" s="66">
        <v>100</v>
      </c>
      <c r="Y519" s="66">
        <v>1000</v>
      </c>
      <c r="Z519" s="5">
        <v>0</v>
      </c>
      <c r="AA519" s="5">
        <v>0</v>
      </c>
      <c r="AB519" s="5">
        <v>1</v>
      </c>
      <c r="AC519" s="5">
        <v>0</v>
      </c>
      <c r="AD519" s="5">
        <v>0</v>
      </c>
      <c r="AE519" s="5">
        <v>30200</v>
      </c>
      <c r="AF519" s="5">
        <v>9</v>
      </c>
      <c r="AG519" s="5">
        <v>1</v>
      </c>
      <c r="AH519" s="5" t="s">
        <v>1310</v>
      </c>
      <c r="AI519" s="5" t="s">
        <v>235</v>
      </c>
      <c r="AJ519" s="5" t="s">
        <v>983</v>
      </c>
      <c r="AK519" s="45">
        <f t="shared" si="96"/>
        <v>15</v>
      </c>
      <c r="AL519" s="47">
        <f>_xlfn.XLOOKUP(I519,'#칼럼명세'!F:F,'#칼럼명세'!I:I)</f>
        <v>1303</v>
      </c>
      <c r="AM519" s="44" t="str">
        <f t="shared" si="97"/>
        <v>Item_Name_24900025</v>
      </c>
      <c r="AN519" s="5" t="s">
        <v>1531</v>
      </c>
      <c r="AO519" s="44" t="str">
        <f t="shared" si="98"/>
        <v>Item_Desc_24900025</v>
      </c>
      <c r="AP519" s="5" t="s">
        <v>1008</v>
      </c>
      <c r="AQ519" s="44">
        <f>_xlfn.XLOOKUP(I519,표1[아이템 타입],표1[삭제여부])</f>
        <v>0</v>
      </c>
      <c r="AR519" s="63">
        <f>_xlfn.XLOOKUP(I519,'#칼럼명세'!F:F,'#칼럼명세'!H:H)</f>
        <v>1</v>
      </c>
      <c r="AS519" s="4">
        <v>1</v>
      </c>
      <c r="AT519" s="4"/>
      <c r="AU519" s="4"/>
      <c r="AV519" s="4"/>
      <c r="AW519" s="63" t="str">
        <f>_xlfn.XLOOKUP(I519,표1[아이템 타입],표1[타입 이름])</f>
        <v>장비제작 : 도안</v>
      </c>
      <c r="AX519" s="63" t="str">
        <f t="shared" si="94"/>
        <v>불가</v>
      </c>
      <c r="AY519" s="63" t="str">
        <f t="shared" si="95"/>
        <v>가능</v>
      </c>
      <c r="AZ519" s="63" t="str">
        <f t="shared" si="92"/>
        <v>가능</v>
      </c>
      <c r="BA519" s="63" t="str">
        <f t="shared" si="93"/>
        <v>가능</v>
      </c>
    </row>
    <row r="520" spans="1:53" ht="14.25" customHeight="1" x14ac:dyDescent="0.3">
      <c r="A520" s="5" t="s">
        <v>18</v>
      </c>
      <c r="B520" s="4">
        <v>24900026</v>
      </c>
      <c r="C520" s="4" t="str">
        <f t="shared" si="91"/>
        <v>026</v>
      </c>
      <c r="D520" s="44" t="str">
        <f t="shared" si="89"/>
        <v>Item_Name_24900026</v>
      </c>
      <c r="E520" s="5" t="s">
        <v>1305</v>
      </c>
      <c r="F520" s="44" t="str">
        <f t="shared" si="90"/>
        <v>Item_Desc_24900026</v>
      </c>
      <c r="G520" s="5" t="s">
        <v>714</v>
      </c>
      <c r="H520" s="5">
        <v>3</v>
      </c>
      <c r="I520" s="5">
        <v>49</v>
      </c>
      <c r="J520" s="5">
        <v>0</v>
      </c>
      <c r="K520" s="5">
        <v>6</v>
      </c>
      <c r="L520" s="45">
        <f>_xlfn.XLOOKUP($I520, '#칼럼명세'!$F:$F, '#칼럼명세'!$J:$J)*IF(_xlfn.XLOOKUP($I520, '#칼럼명세'!$F:$F, '#칼럼명세'!$K:$K)="X", 1, _xlfn.XLOOKUP($K520, '#무게관련'!$N:$N, '#무게관련'!$O:$O))*100</f>
        <v>1</v>
      </c>
      <c r="M520" s="46" t="s">
        <v>336</v>
      </c>
      <c r="N520" s="46" t="s">
        <v>336</v>
      </c>
      <c r="O520" s="46" t="s">
        <v>336</v>
      </c>
      <c r="P520" s="46" t="s">
        <v>336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66">
        <v>100</v>
      </c>
      <c r="Y520" s="66">
        <v>1000</v>
      </c>
      <c r="Z520" s="5">
        <v>0</v>
      </c>
      <c r="AA520" s="5">
        <v>0</v>
      </c>
      <c r="AB520" s="5">
        <v>1</v>
      </c>
      <c r="AC520" s="5">
        <v>0</v>
      </c>
      <c r="AD520" s="5">
        <v>0</v>
      </c>
      <c r="AE520" s="5">
        <v>30200</v>
      </c>
      <c r="AF520" s="5">
        <v>9</v>
      </c>
      <c r="AG520" s="5">
        <v>1</v>
      </c>
      <c r="AH520" s="5" t="s">
        <v>1311</v>
      </c>
      <c r="AI520" s="5" t="s">
        <v>235</v>
      </c>
      <c r="AJ520" s="5" t="s">
        <v>983</v>
      </c>
      <c r="AK520" s="45">
        <f t="shared" si="96"/>
        <v>15</v>
      </c>
      <c r="AL520" s="47">
        <f>_xlfn.XLOOKUP(I520,'#칼럼명세'!F:F,'#칼럼명세'!I:I)</f>
        <v>1303</v>
      </c>
      <c r="AM520" s="44" t="str">
        <f t="shared" si="97"/>
        <v>Item_Name_24900026</v>
      </c>
      <c r="AN520" s="5" t="s">
        <v>1532</v>
      </c>
      <c r="AO520" s="44" t="str">
        <f t="shared" si="98"/>
        <v>Item_Desc_24900026</v>
      </c>
      <c r="AP520" s="5" t="s">
        <v>1008</v>
      </c>
      <c r="AQ520" s="44">
        <f>_xlfn.XLOOKUP(I520,표1[아이템 타입],표1[삭제여부])</f>
        <v>0</v>
      </c>
      <c r="AR520" s="63">
        <f>_xlfn.XLOOKUP(I520,'#칼럼명세'!F:F,'#칼럼명세'!H:H)</f>
        <v>1</v>
      </c>
      <c r="AS520" s="4">
        <v>1</v>
      </c>
      <c r="AT520" s="4"/>
      <c r="AU520" s="4"/>
      <c r="AV520" s="4"/>
      <c r="AW520" s="63" t="str">
        <f>_xlfn.XLOOKUP(I520,표1[아이템 타입],표1[타입 이름])</f>
        <v>장비제작 : 도안</v>
      </c>
      <c r="AX520" s="63" t="str">
        <f t="shared" si="94"/>
        <v>불가</v>
      </c>
      <c r="AY520" s="63" t="str">
        <f t="shared" si="95"/>
        <v>가능</v>
      </c>
      <c r="AZ520" s="63" t="str">
        <f t="shared" si="92"/>
        <v>가능</v>
      </c>
      <c r="BA520" s="63" t="str">
        <f t="shared" si="93"/>
        <v>가능</v>
      </c>
    </row>
    <row r="521" spans="1:53" ht="14.25" customHeight="1" x14ac:dyDescent="0.3">
      <c r="A521" s="5" t="s">
        <v>18</v>
      </c>
      <c r="B521" s="4">
        <v>24900027</v>
      </c>
      <c r="C521" s="4" t="str">
        <f t="shared" si="91"/>
        <v>027</v>
      </c>
      <c r="D521" s="44" t="str">
        <f t="shared" si="89"/>
        <v>Item_Name_24900027</v>
      </c>
      <c r="E521" s="5" t="s">
        <v>1306</v>
      </c>
      <c r="F521" s="44" t="str">
        <f t="shared" si="90"/>
        <v>Item_Desc_24900027</v>
      </c>
      <c r="G521" s="5" t="s">
        <v>714</v>
      </c>
      <c r="H521" s="5">
        <v>3</v>
      </c>
      <c r="I521" s="5">
        <v>49</v>
      </c>
      <c r="J521" s="5">
        <v>0</v>
      </c>
      <c r="K521" s="5">
        <v>6</v>
      </c>
      <c r="L521" s="45">
        <f>_xlfn.XLOOKUP($I521, '#칼럼명세'!$F:$F, '#칼럼명세'!$J:$J)*IF(_xlfn.XLOOKUP($I521, '#칼럼명세'!$F:$F, '#칼럼명세'!$K:$K)="X", 1, _xlfn.XLOOKUP($K521, '#무게관련'!$N:$N, '#무게관련'!$O:$O))*100</f>
        <v>1</v>
      </c>
      <c r="M521" s="46" t="s">
        <v>336</v>
      </c>
      <c r="N521" s="46" t="s">
        <v>336</v>
      </c>
      <c r="O521" s="46" t="s">
        <v>336</v>
      </c>
      <c r="P521" s="46" t="s">
        <v>336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66">
        <v>100</v>
      </c>
      <c r="Y521" s="66">
        <v>1000</v>
      </c>
      <c r="Z521" s="5">
        <v>0</v>
      </c>
      <c r="AA521" s="5">
        <v>0</v>
      </c>
      <c r="AB521" s="5">
        <v>1</v>
      </c>
      <c r="AC521" s="5">
        <v>0</v>
      </c>
      <c r="AD521" s="5">
        <v>0</v>
      </c>
      <c r="AE521" s="5">
        <v>30200</v>
      </c>
      <c r="AF521" s="5">
        <v>9</v>
      </c>
      <c r="AG521" s="5">
        <v>1</v>
      </c>
      <c r="AH521" s="5" t="s">
        <v>1312</v>
      </c>
      <c r="AI521" s="5" t="s">
        <v>235</v>
      </c>
      <c r="AJ521" s="5" t="s">
        <v>983</v>
      </c>
      <c r="AK521" s="45">
        <f t="shared" si="96"/>
        <v>15</v>
      </c>
      <c r="AL521" s="47">
        <f>_xlfn.XLOOKUP(I521,'#칼럼명세'!F:F,'#칼럼명세'!I:I)</f>
        <v>1303</v>
      </c>
      <c r="AM521" s="44" t="str">
        <f t="shared" si="97"/>
        <v>Item_Name_24900027</v>
      </c>
      <c r="AN521" s="5" t="s">
        <v>1533</v>
      </c>
      <c r="AO521" s="44" t="str">
        <f t="shared" si="98"/>
        <v>Item_Desc_24900027</v>
      </c>
      <c r="AP521" s="5" t="s">
        <v>1008</v>
      </c>
      <c r="AQ521" s="44">
        <f>_xlfn.XLOOKUP(I521,표1[아이템 타입],표1[삭제여부])</f>
        <v>0</v>
      </c>
      <c r="AR521" s="63">
        <f>_xlfn.XLOOKUP(I521,'#칼럼명세'!F:F,'#칼럼명세'!H:H)</f>
        <v>1</v>
      </c>
      <c r="AS521" s="4">
        <v>1</v>
      </c>
      <c r="AT521" s="4"/>
      <c r="AU521" s="4"/>
      <c r="AV521" s="4"/>
      <c r="AW521" s="63" t="str">
        <f>_xlfn.XLOOKUP(I521,표1[아이템 타입],표1[타입 이름])</f>
        <v>장비제작 : 도안</v>
      </c>
      <c r="AX521" s="63" t="str">
        <f t="shared" si="94"/>
        <v>불가</v>
      </c>
      <c r="AY521" s="63" t="str">
        <f t="shared" si="95"/>
        <v>가능</v>
      </c>
      <c r="AZ521" s="63" t="str">
        <f t="shared" si="92"/>
        <v>가능</v>
      </c>
      <c r="BA521" s="63" t="str">
        <f t="shared" si="93"/>
        <v>가능</v>
      </c>
    </row>
    <row r="522" spans="1:53" ht="14.25" customHeight="1" x14ac:dyDescent="0.3">
      <c r="B522" s="4">
        <v>24900028</v>
      </c>
      <c r="C522" s="4" t="str">
        <f t="shared" si="91"/>
        <v>028</v>
      </c>
      <c r="D522" s="44" t="str">
        <f t="shared" si="89"/>
        <v>Item_Name_24900028</v>
      </c>
      <c r="E522" s="5" t="s">
        <v>1515</v>
      </c>
      <c r="F522" s="44" t="str">
        <f t="shared" si="90"/>
        <v>Item_Desc_24900028</v>
      </c>
      <c r="G522" s="5" t="s">
        <v>714</v>
      </c>
      <c r="H522" s="5">
        <v>3</v>
      </c>
      <c r="I522" s="5">
        <v>49</v>
      </c>
      <c r="J522" s="5">
        <v>0</v>
      </c>
      <c r="K522" s="5">
        <v>1</v>
      </c>
      <c r="L522" s="45">
        <f>_xlfn.XLOOKUP($I522, '#칼럼명세'!$F:$F, '#칼럼명세'!$J:$J)*IF(_xlfn.XLOOKUP($I522, '#칼럼명세'!$F:$F, '#칼럼명세'!$K:$K)="X", 1, _xlfn.XLOOKUP($K522, '#무게관련'!$N:$N, '#무게관련'!$O:$O))*100</f>
        <v>1</v>
      </c>
      <c r="M522" s="46" t="s">
        <v>336</v>
      </c>
      <c r="N522" s="46" t="s">
        <v>336</v>
      </c>
      <c r="O522" s="46" t="s">
        <v>336</v>
      </c>
      <c r="P522" s="46" t="s">
        <v>336</v>
      </c>
      <c r="Q522" s="5">
        <v>0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0</v>
      </c>
      <c r="X522" s="66">
        <v>100</v>
      </c>
      <c r="Y522" s="66">
        <v>1000</v>
      </c>
      <c r="Z522" s="5">
        <v>0</v>
      </c>
      <c r="AA522" s="5">
        <v>0</v>
      </c>
      <c r="AB522" s="5">
        <v>1</v>
      </c>
      <c r="AC522" s="5">
        <v>0</v>
      </c>
      <c r="AD522" s="5">
        <v>0</v>
      </c>
      <c r="AE522" s="5">
        <v>0</v>
      </c>
      <c r="AF522" s="5">
        <v>0</v>
      </c>
      <c r="AG522" s="5">
        <v>0</v>
      </c>
      <c r="AH522" s="5" t="s">
        <v>1310</v>
      </c>
      <c r="AI522" s="5" t="s">
        <v>235</v>
      </c>
      <c r="AJ522" s="5" t="s">
        <v>983</v>
      </c>
      <c r="AK522" s="45">
        <f t="shared" si="96"/>
        <v>15</v>
      </c>
      <c r="AL522" s="47">
        <f>_xlfn.XLOOKUP(I522,'#칼럼명세'!F:F,'#칼럼명세'!I:I)</f>
        <v>1303</v>
      </c>
      <c r="AM522" s="44" t="str">
        <f t="shared" si="97"/>
        <v>Item_Name_24900028</v>
      </c>
      <c r="AN522" s="5" t="s">
        <v>1515</v>
      </c>
      <c r="AO522" s="44" t="str">
        <f t="shared" si="98"/>
        <v>Item_Desc_24900028</v>
      </c>
      <c r="AP522" s="5" t="s">
        <v>1524</v>
      </c>
      <c r="AQ522" s="44">
        <f>_xlfn.XLOOKUP(I522,표1[아이템 타입],표1[삭제여부])</f>
        <v>0</v>
      </c>
      <c r="AR522" s="63">
        <f>_xlfn.XLOOKUP(I522,'#칼럼명세'!F:F,'#칼럼명세'!H:H)</f>
        <v>1</v>
      </c>
      <c r="AS522" s="4">
        <v>1</v>
      </c>
      <c r="AT522" s="4"/>
      <c r="AU522" s="4"/>
      <c r="AV522" s="4"/>
      <c r="AW522" s="63" t="str">
        <f>_xlfn.XLOOKUP(I522,표1[아이템 타입],표1[타입 이름])</f>
        <v>장비제작 : 도안</v>
      </c>
      <c r="AX522" s="63" t="str">
        <f t="shared" si="94"/>
        <v>불가</v>
      </c>
      <c r="AY522" s="63" t="str">
        <f t="shared" si="95"/>
        <v>가능</v>
      </c>
      <c r="AZ522" s="63" t="str">
        <f t="shared" si="92"/>
        <v>가능</v>
      </c>
      <c r="BA522" s="63" t="str">
        <f t="shared" si="93"/>
        <v>가능</v>
      </c>
    </row>
    <row r="523" spans="1:53" ht="14.25" customHeight="1" x14ac:dyDescent="0.3">
      <c r="B523" s="4">
        <v>24900029</v>
      </c>
      <c r="C523" s="4" t="str">
        <f t="shared" si="91"/>
        <v>029</v>
      </c>
      <c r="D523" s="44" t="str">
        <f t="shared" si="89"/>
        <v>Item_Name_24900029</v>
      </c>
      <c r="E523" s="5" t="s">
        <v>1516</v>
      </c>
      <c r="F523" s="44" t="str">
        <f t="shared" si="90"/>
        <v>Item_Desc_24900029</v>
      </c>
      <c r="G523" s="5" t="s">
        <v>714</v>
      </c>
      <c r="H523" s="5">
        <v>3</v>
      </c>
      <c r="I523" s="5">
        <v>49</v>
      </c>
      <c r="J523" s="5">
        <v>0</v>
      </c>
      <c r="K523" s="5">
        <v>1</v>
      </c>
      <c r="L523" s="45">
        <f>_xlfn.XLOOKUP($I523, '#칼럼명세'!$F:$F, '#칼럼명세'!$J:$J)*IF(_xlfn.XLOOKUP($I523, '#칼럼명세'!$F:$F, '#칼럼명세'!$K:$K)="X", 1, _xlfn.XLOOKUP($K523, '#무게관련'!$N:$N, '#무게관련'!$O:$O))*100</f>
        <v>1</v>
      </c>
      <c r="M523" s="46" t="s">
        <v>336</v>
      </c>
      <c r="N523" s="46" t="s">
        <v>336</v>
      </c>
      <c r="O523" s="46" t="s">
        <v>336</v>
      </c>
      <c r="P523" s="46" t="s">
        <v>336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66">
        <v>100</v>
      </c>
      <c r="Y523" s="66">
        <v>1000</v>
      </c>
      <c r="Z523" s="5">
        <v>0</v>
      </c>
      <c r="AA523" s="5">
        <v>0</v>
      </c>
      <c r="AB523" s="5">
        <v>1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 t="s">
        <v>1311</v>
      </c>
      <c r="AI523" s="5" t="s">
        <v>235</v>
      </c>
      <c r="AJ523" s="5" t="s">
        <v>983</v>
      </c>
      <c r="AK523" s="45">
        <f t="shared" si="96"/>
        <v>15</v>
      </c>
      <c r="AL523" s="47">
        <f>_xlfn.XLOOKUP(I523,'#칼럼명세'!F:F,'#칼럼명세'!I:I)</f>
        <v>1303</v>
      </c>
      <c r="AM523" s="44" t="str">
        <f t="shared" si="97"/>
        <v>Item_Name_24900029</v>
      </c>
      <c r="AN523" s="5" t="s">
        <v>1516</v>
      </c>
      <c r="AO523" s="44" t="str">
        <f t="shared" si="98"/>
        <v>Item_Desc_24900029</v>
      </c>
      <c r="AP523" s="5" t="s">
        <v>1524</v>
      </c>
      <c r="AQ523" s="44">
        <f>_xlfn.XLOOKUP(I523,표1[아이템 타입],표1[삭제여부])</f>
        <v>0</v>
      </c>
      <c r="AR523" s="63">
        <f>_xlfn.XLOOKUP(I523,'#칼럼명세'!F:F,'#칼럼명세'!H:H)</f>
        <v>1</v>
      </c>
      <c r="AS523" s="4">
        <v>1</v>
      </c>
      <c r="AT523" s="4"/>
      <c r="AU523" s="4"/>
      <c r="AV523" s="4"/>
      <c r="AW523" s="63" t="str">
        <f>_xlfn.XLOOKUP(I523,표1[아이템 타입],표1[타입 이름])</f>
        <v>장비제작 : 도안</v>
      </c>
      <c r="AX523" s="63" t="str">
        <f t="shared" si="94"/>
        <v>불가</v>
      </c>
      <c r="AY523" s="63" t="str">
        <f t="shared" si="95"/>
        <v>가능</v>
      </c>
      <c r="AZ523" s="63" t="str">
        <f t="shared" si="92"/>
        <v>가능</v>
      </c>
      <c r="BA523" s="63" t="str">
        <f t="shared" si="93"/>
        <v>가능</v>
      </c>
    </row>
    <row r="524" spans="1:53" ht="14.25" customHeight="1" x14ac:dyDescent="0.3">
      <c r="B524" s="4">
        <v>24900030</v>
      </c>
      <c r="C524" s="4" t="str">
        <f t="shared" si="91"/>
        <v>030</v>
      </c>
      <c r="D524" s="44" t="str">
        <f t="shared" si="89"/>
        <v>Item_Name_24900030</v>
      </c>
      <c r="E524" s="5" t="s">
        <v>1517</v>
      </c>
      <c r="F524" s="44" t="str">
        <f t="shared" si="90"/>
        <v>Item_Desc_24900030</v>
      </c>
      <c r="G524" s="5" t="s">
        <v>714</v>
      </c>
      <c r="H524" s="5">
        <v>3</v>
      </c>
      <c r="I524" s="5">
        <v>49</v>
      </c>
      <c r="J524" s="5">
        <v>0</v>
      </c>
      <c r="K524" s="5">
        <v>1</v>
      </c>
      <c r="L524" s="45">
        <f>_xlfn.XLOOKUP($I524, '#칼럼명세'!$F:$F, '#칼럼명세'!$J:$J)*IF(_xlfn.XLOOKUP($I524, '#칼럼명세'!$F:$F, '#칼럼명세'!$K:$K)="X", 1, _xlfn.XLOOKUP($K524, '#무게관련'!$N:$N, '#무게관련'!$O:$O))*100</f>
        <v>1</v>
      </c>
      <c r="M524" s="46" t="s">
        <v>336</v>
      </c>
      <c r="N524" s="46" t="s">
        <v>336</v>
      </c>
      <c r="O524" s="46" t="s">
        <v>336</v>
      </c>
      <c r="P524" s="46" t="s">
        <v>336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66">
        <v>100</v>
      </c>
      <c r="Y524" s="66">
        <v>1000</v>
      </c>
      <c r="Z524" s="5">
        <v>0</v>
      </c>
      <c r="AA524" s="5">
        <v>0</v>
      </c>
      <c r="AB524" s="5">
        <v>1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 t="s">
        <v>1312</v>
      </c>
      <c r="AI524" s="5" t="s">
        <v>235</v>
      </c>
      <c r="AJ524" s="5" t="s">
        <v>983</v>
      </c>
      <c r="AK524" s="45">
        <f t="shared" si="96"/>
        <v>15</v>
      </c>
      <c r="AL524" s="47">
        <f>_xlfn.XLOOKUP(I524,'#칼럼명세'!F:F,'#칼럼명세'!I:I)</f>
        <v>1303</v>
      </c>
      <c r="AM524" s="44" t="str">
        <f t="shared" si="97"/>
        <v>Item_Name_24900030</v>
      </c>
      <c r="AN524" s="5" t="s">
        <v>1517</v>
      </c>
      <c r="AO524" s="44" t="str">
        <f t="shared" si="98"/>
        <v>Item_Desc_24900030</v>
      </c>
      <c r="AP524" s="5" t="s">
        <v>1524</v>
      </c>
      <c r="AQ524" s="44">
        <f>_xlfn.XLOOKUP(I524,표1[아이템 타입],표1[삭제여부])</f>
        <v>0</v>
      </c>
      <c r="AR524" s="63">
        <f>_xlfn.XLOOKUP(I524,'#칼럼명세'!F:F,'#칼럼명세'!H:H)</f>
        <v>1</v>
      </c>
      <c r="AS524" s="4">
        <v>1</v>
      </c>
      <c r="AT524" s="4"/>
      <c r="AU524" s="4"/>
      <c r="AV524" s="4"/>
      <c r="AW524" s="63" t="str">
        <f>_xlfn.XLOOKUP(I524,표1[아이템 타입],표1[타입 이름])</f>
        <v>장비제작 : 도안</v>
      </c>
      <c r="AX524" s="63" t="str">
        <f t="shared" si="94"/>
        <v>불가</v>
      </c>
      <c r="AY524" s="63" t="str">
        <f t="shared" si="95"/>
        <v>가능</v>
      </c>
      <c r="AZ524" s="63" t="str">
        <f t="shared" si="92"/>
        <v>가능</v>
      </c>
      <c r="BA524" s="63" t="str">
        <f t="shared" si="93"/>
        <v>가능</v>
      </c>
    </row>
    <row r="525" spans="1:53" x14ac:dyDescent="0.3">
      <c r="B525" s="4">
        <v>24900031</v>
      </c>
      <c r="C525" s="4" t="str">
        <f t="shared" si="91"/>
        <v>031</v>
      </c>
      <c r="D525" s="44" t="str">
        <f t="shared" si="89"/>
        <v>Item_Name_24900031</v>
      </c>
      <c r="E525" s="5" t="s">
        <v>1518</v>
      </c>
      <c r="F525" s="44" t="str">
        <f t="shared" si="90"/>
        <v>Item_Desc_24900031</v>
      </c>
      <c r="G525" s="5" t="s">
        <v>714</v>
      </c>
      <c r="H525" s="5">
        <v>3</v>
      </c>
      <c r="I525" s="5">
        <v>49</v>
      </c>
      <c r="J525" s="5">
        <v>0</v>
      </c>
      <c r="K525" s="5">
        <v>2</v>
      </c>
      <c r="L525" s="45">
        <f>_xlfn.XLOOKUP($I525, '#칼럼명세'!$F:$F, '#칼럼명세'!$J:$J)*IF(_xlfn.XLOOKUP($I525, '#칼럼명세'!$F:$F, '#칼럼명세'!$K:$K)="X", 1, _xlfn.XLOOKUP($K525, '#무게관련'!$N:$N, '#무게관련'!$O:$O))*100</f>
        <v>1</v>
      </c>
      <c r="M525" s="46" t="s">
        <v>336</v>
      </c>
      <c r="N525" s="46" t="s">
        <v>336</v>
      </c>
      <c r="O525" s="46" t="s">
        <v>336</v>
      </c>
      <c r="P525" s="46" t="s">
        <v>336</v>
      </c>
      <c r="Q525" s="5">
        <v>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0</v>
      </c>
      <c r="X525" s="66">
        <v>100</v>
      </c>
      <c r="Y525" s="66">
        <v>1000</v>
      </c>
      <c r="Z525" s="5">
        <v>0</v>
      </c>
      <c r="AA525" s="5">
        <v>0</v>
      </c>
      <c r="AB525" s="5">
        <v>1</v>
      </c>
      <c r="AC525" s="5">
        <v>0</v>
      </c>
      <c r="AD525" s="5">
        <v>0</v>
      </c>
      <c r="AE525" s="5">
        <v>30200</v>
      </c>
      <c r="AF525" s="5">
        <v>9</v>
      </c>
      <c r="AG525" s="5">
        <v>0</v>
      </c>
      <c r="AH525" s="5" t="s">
        <v>1310</v>
      </c>
      <c r="AI525" s="5" t="s">
        <v>235</v>
      </c>
      <c r="AJ525" s="5" t="s">
        <v>983</v>
      </c>
      <c r="AK525" s="45">
        <f t="shared" si="96"/>
        <v>15</v>
      </c>
      <c r="AL525" s="47">
        <f>_xlfn.XLOOKUP(I525,'#칼럼명세'!F:F,'#칼럼명세'!I:I)</f>
        <v>1303</v>
      </c>
      <c r="AM525" s="44" t="str">
        <f t="shared" si="97"/>
        <v>Item_Name_24900031</v>
      </c>
      <c r="AN525" s="5" t="s">
        <v>1518</v>
      </c>
      <c r="AO525" s="44" t="str">
        <f t="shared" si="98"/>
        <v>Item_Desc_24900031</v>
      </c>
      <c r="AP525" s="5" t="s">
        <v>1004</v>
      </c>
      <c r="AQ525" s="44">
        <f>_xlfn.XLOOKUP(I525,표1[아이템 타입],표1[삭제여부])</f>
        <v>0</v>
      </c>
      <c r="AR525" s="63">
        <f>_xlfn.XLOOKUP(I525,'#칼럼명세'!F:F,'#칼럼명세'!H:H)</f>
        <v>1</v>
      </c>
      <c r="AS525" s="4">
        <v>1</v>
      </c>
      <c r="AT525" s="4"/>
      <c r="AU525" s="4"/>
      <c r="AV525" s="4"/>
      <c r="AW525" s="63" t="str">
        <f>_xlfn.XLOOKUP(I525,표1[아이템 타입],표1[타입 이름])</f>
        <v>장비제작 : 도안</v>
      </c>
      <c r="AX525" s="63" t="str">
        <f t="shared" si="94"/>
        <v>불가</v>
      </c>
      <c r="AY525" s="63" t="str">
        <f t="shared" si="95"/>
        <v>가능</v>
      </c>
      <c r="AZ525" s="63" t="str">
        <f t="shared" si="92"/>
        <v>가능</v>
      </c>
      <c r="BA525" s="63" t="str">
        <f t="shared" si="93"/>
        <v>가능</v>
      </c>
    </row>
    <row r="526" spans="1:53" ht="14.25" customHeight="1" x14ac:dyDescent="0.3">
      <c r="B526" s="4">
        <v>24900032</v>
      </c>
      <c r="C526" s="4" t="str">
        <f t="shared" si="91"/>
        <v>032</v>
      </c>
      <c r="D526" s="44" t="str">
        <f t="shared" si="89"/>
        <v>Item_Name_24900032</v>
      </c>
      <c r="E526" s="5" t="s">
        <v>1519</v>
      </c>
      <c r="F526" s="44" t="str">
        <f t="shared" si="90"/>
        <v>Item_Desc_24900032</v>
      </c>
      <c r="G526" s="5" t="s">
        <v>714</v>
      </c>
      <c r="H526" s="5">
        <v>3</v>
      </c>
      <c r="I526" s="5">
        <v>49</v>
      </c>
      <c r="J526" s="5">
        <v>0</v>
      </c>
      <c r="K526" s="5">
        <v>2</v>
      </c>
      <c r="L526" s="45">
        <f>_xlfn.XLOOKUP($I526, '#칼럼명세'!$F:$F, '#칼럼명세'!$J:$J)*IF(_xlfn.XLOOKUP($I526, '#칼럼명세'!$F:$F, '#칼럼명세'!$K:$K)="X", 1, _xlfn.XLOOKUP($K526, '#무게관련'!$N:$N, '#무게관련'!$O:$O))*100</f>
        <v>1</v>
      </c>
      <c r="M526" s="46" t="s">
        <v>336</v>
      </c>
      <c r="N526" s="46" t="s">
        <v>336</v>
      </c>
      <c r="O526" s="46" t="s">
        <v>336</v>
      </c>
      <c r="P526" s="46" t="s">
        <v>336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66">
        <v>100</v>
      </c>
      <c r="Y526" s="66">
        <v>1000</v>
      </c>
      <c r="Z526" s="5">
        <v>0</v>
      </c>
      <c r="AA526" s="5">
        <v>0</v>
      </c>
      <c r="AB526" s="5">
        <v>1</v>
      </c>
      <c r="AC526" s="5">
        <v>0</v>
      </c>
      <c r="AD526" s="5">
        <v>0</v>
      </c>
      <c r="AE526" s="5">
        <v>30200</v>
      </c>
      <c r="AF526" s="5">
        <v>9</v>
      </c>
      <c r="AG526" s="5">
        <v>0</v>
      </c>
      <c r="AH526" s="5" t="s">
        <v>1311</v>
      </c>
      <c r="AI526" s="5" t="s">
        <v>235</v>
      </c>
      <c r="AJ526" s="5" t="s">
        <v>983</v>
      </c>
      <c r="AK526" s="45">
        <f t="shared" si="96"/>
        <v>15</v>
      </c>
      <c r="AL526" s="47">
        <f>_xlfn.XLOOKUP(I526,'#칼럼명세'!F:F,'#칼럼명세'!I:I)</f>
        <v>1303</v>
      </c>
      <c r="AM526" s="44" t="str">
        <f t="shared" si="97"/>
        <v>Item_Name_24900032</v>
      </c>
      <c r="AN526" s="5" t="s">
        <v>1519</v>
      </c>
      <c r="AO526" s="44" t="str">
        <f t="shared" si="98"/>
        <v>Item_Desc_24900032</v>
      </c>
      <c r="AP526" s="5" t="s">
        <v>1004</v>
      </c>
      <c r="AQ526" s="44">
        <f>_xlfn.XLOOKUP(I526,표1[아이템 타입],표1[삭제여부])</f>
        <v>0</v>
      </c>
      <c r="AR526" s="63">
        <f>_xlfn.XLOOKUP(I526,'#칼럼명세'!F:F,'#칼럼명세'!H:H)</f>
        <v>1</v>
      </c>
      <c r="AS526" s="4">
        <v>1</v>
      </c>
      <c r="AT526" s="4"/>
      <c r="AU526" s="4"/>
      <c r="AV526" s="4"/>
      <c r="AW526" s="63" t="str">
        <f>_xlfn.XLOOKUP(I526,표1[아이템 타입],표1[타입 이름])</f>
        <v>장비제작 : 도안</v>
      </c>
      <c r="AX526" s="63" t="str">
        <f t="shared" si="94"/>
        <v>불가</v>
      </c>
      <c r="AY526" s="63" t="str">
        <f t="shared" si="95"/>
        <v>가능</v>
      </c>
      <c r="AZ526" s="63" t="str">
        <f t="shared" si="92"/>
        <v>가능</v>
      </c>
      <c r="BA526" s="63" t="str">
        <f t="shared" si="93"/>
        <v>가능</v>
      </c>
    </row>
    <row r="527" spans="1:53" ht="14.25" customHeight="1" x14ac:dyDescent="0.3">
      <c r="B527" s="4">
        <v>24900033</v>
      </c>
      <c r="C527" s="4" t="str">
        <f t="shared" si="91"/>
        <v>033</v>
      </c>
      <c r="D527" s="44" t="str">
        <f t="shared" si="89"/>
        <v>Item_Name_24900033</v>
      </c>
      <c r="E527" s="5" t="s">
        <v>1520</v>
      </c>
      <c r="F527" s="44" t="str">
        <f t="shared" si="90"/>
        <v>Item_Desc_24900033</v>
      </c>
      <c r="G527" s="5" t="s">
        <v>714</v>
      </c>
      <c r="H527" s="5">
        <v>3</v>
      </c>
      <c r="I527" s="5">
        <v>49</v>
      </c>
      <c r="J527" s="5">
        <v>0</v>
      </c>
      <c r="K527" s="5">
        <v>2</v>
      </c>
      <c r="L527" s="45">
        <f>_xlfn.XLOOKUP($I527, '#칼럼명세'!$F:$F, '#칼럼명세'!$J:$J)*IF(_xlfn.XLOOKUP($I527, '#칼럼명세'!$F:$F, '#칼럼명세'!$K:$K)="X", 1, _xlfn.XLOOKUP($K527, '#무게관련'!$N:$N, '#무게관련'!$O:$O))*100</f>
        <v>1</v>
      </c>
      <c r="M527" s="46" t="s">
        <v>336</v>
      </c>
      <c r="N527" s="46" t="s">
        <v>336</v>
      </c>
      <c r="O527" s="46" t="s">
        <v>336</v>
      </c>
      <c r="P527" s="46" t="s">
        <v>336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66">
        <v>100</v>
      </c>
      <c r="Y527" s="66">
        <v>1000</v>
      </c>
      <c r="Z527" s="5">
        <v>0</v>
      </c>
      <c r="AA527" s="5">
        <v>0</v>
      </c>
      <c r="AB527" s="5">
        <v>1</v>
      </c>
      <c r="AC527" s="5">
        <v>0</v>
      </c>
      <c r="AD527" s="5">
        <v>0</v>
      </c>
      <c r="AE527" s="5">
        <v>30200</v>
      </c>
      <c r="AF527" s="5">
        <v>9</v>
      </c>
      <c r="AG527" s="5">
        <v>0</v>
      </c>
      <c r="AH527" s="5" t="s">
        <v>1312</v>
      </c>
      <c r="AI527" s="5" t="s">
        <v>235</v>
      </c>
      <c r="AJ527" s="5" t="s">
        <v>983</v>
      </c>
      <c r="AK527" s="45">
        <f t="shared" si="96"/>
        <v>15</v>
      </c>
      <c r="AL527" s="47">
        <f>_xlfn.XLOOKUP(I527,'#칼럼명세'!F:F,'#칼럼명세'!I:I)</f>
        <v>1303</v>
      </c>
      <c r="AM527" s="44" t="str">
        <f t="shared" si="97"/>
        <v>Item_Name_24900033</v>
      </c>
      <c r="AN527" s="5" t="s">
        <v>1520</v>
      </c>
      <c r="AO527" s="44" t="str">
        <f t="shared" si="98"/>
        <v>Item_Desc_24900033</v>
      </c>
      <c r="AP527" s="5" t="s">
        <v>1004</v>
      </c>
      <c r="AQ527" s="44">
        <f>_xlfn.XLOOKUP(I527,표1[아이템 타입],표1[삭제여부])</f>
        <v>0</v>
      </c>
      <c r="AR527" s="63">
        <f>_xlfn.XLOOKUP(I527,'#칼럼명세'!F:F,'#칼럼명세'!H:H)</f>
        <v>1</v>
      </c>
      <c r="AS527" s="4">
        <v>1</v>
      </c>
      <c r="AT527" s="4"/>
      <c r="AU527" s="4"/>
      <c r="AV527" s="4"/>
      <c r="AW527" s="63" t="str">
        <f>_xlfn.XLOOKUP(I527,표1[아이템 타입],표1[타입 이름])</f>
        <v>장비제작 : 도안</v>
      </c>
      <c r="AX527" s="63" t="str">
        <f t="shared" si="94"/>
        <v>불가</v>
      </c>
      <c r="AY527" s="63" t="str">
        <f t="shared" si="95"/>
        <v>가능</v>
      </c>
      <c r="AZ527" s="63" t="str">
        <f t="shared" si="92"/>
        <v>가능</v>
      </c>
      <c r="BA527" s="63" t="str">
        <f t="shared" si="93"/>
        <v>가능</v>
      </c>
    </row>
    <row r="528" spans="1:53" x14ac:dyDescent="0.3">
      <c r="B528" s="4">
        <v>24915001</v>
      </c>
      <c r="C528" s="4" t="str">
        <f t="shared" si="91"/>
        <v>001</v>
      </c>
      <c r="D528" s="44" t="str">
        <f t="shared" si="89"/>
        <v>Item_Name_24915001</v>
      </c>
      <c r="E528" s="5" t="s">
        <v>1113</v>
      </c>
      <c r="F528" s="44" t="str">
        <f t="shared" si="90"/>
        <v>Item_Desc_24915001</v>
      </c>
      <c r="G528" s="5" t="s">
        <v>714</v>
      </c>
      <c r="H528" s="5">
        <v>3</v>
      </c>
      <c r="I528" s="5">
        <v>49</v>
      </c>
      <c r="J528" s="5">
        <v>0</v>
      </c>
      <c r="K528" s="5">
        <v>2</v>
      </c>
      <c r="L528" s="45">
        <f>_xlfn.XLOOKUP($I528, '#칼럼명세'!$F:$F, '#칼럼명세'!$J:$J)*IF(_xlfn.XLOOKUP($I528, '#칼럼명세'!$F:$F, '#칼럼명세'!$K:$K)="X", 1, _xlfn.XLOOKUP($K528, '#무게관련'!$N:$N, '#무게관련'!$O:$O))*100</f>
        <v>1</v>
      </c>
      <c r="M528" s="46" t="s">
        <v>336</v>
      </c>
      <c r="N528" s="46" t="s">
        <v>336</v>
      </c>
      <c r="O528" s="46" t="s">
        <v>336</v>
      </c>
      <c r="P528" s="46" t="s">
        <v>336</v>
      </c>
      <c r="Q528" s="5">
        <v>0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1</v>
      </c>
      <c r="X528" s="66">
        <v>100</v>
      </c>
      <c r="Y528" s="66">
        <v>1000</v>
      </c>
      <c r="Z528" s="5">
        <v>0</v>
      </c>
      <c r="AA528" s="5">
        <v>0</v>
      </c>
      <c r="AB528" s="5">
        <v>0</v>
      </c>
      <c r="AC528" s="5">
        <v>0</v>
      </c>
      <c r="AD528" s="5">
        <v>0</v>
      </c>
      <c r="AE528" s="5">
        <v>0</v>
      </c>
      <c r="AF528" s="5">
        <v>0</v>
      </c>
      <c r="AG528" s="5">
        <v>0</v>
      </c>
      <c r="AH528" s="5" t="s">
        <v>1307</v>
      </c>
      <c r="AI528" s="5" t="s">
        <v>235</v>
      </c>
      <c r="AJ528" s="5" t="s">
        <v>983</v>
      </c>
      <c r="AK528" s="45">
        <f t="shared" si="96"/>
        <v>15</v>
      </c>
      <c r="AL528" s="47">
        <f>_xlfn.XLOOKUP(I528,'#칼럼명세'!F:F,'#칼럼명세'!I:I)</f>
        <v>1303</v>
      </c>
      <c r="AM528" s="44" t="str">
        <f t="shared" si="97"/>
        <v>Item_Name_24915001</v>
      </c>
      <c r="AN528" s="5" t="s">
        <v>989</v>
      </c>
      <c r="AO528" s="44" t="str">
        <f t="shared" si="98"/>
        <v>Item_Desc_24915001</v>
      </c>
      <c r="AP528" s="5" t="s">
        <v>1004</v>
      </c>
      <c r="AQ528" s="44">
        <f>_xlfn.XLOOKUP(I528,표1[아이템 타입],표1[삭제여부])</f>
        <v>0</v>
      </c>
      <c r="AR528" s="63">
        <f>_xlfn.XLOOKUP(I528,'#칼럼명세'!F:F,'#칼럼명세'!H:H)</f>
        <v>1</v>
      </c>
      <c r="AS528" s="4">
        <v>1</v>
      </c>
      <c r="AT528" s="4"/>
      <c r="AU528" s="4"/>
      <c r="AV528" s="4"/>
      <c r="AW528" s="63" t="str">
        <f>_xlfn.XLOOKUP(I528,표1[아이템 타입],표1[타입 이름])</f>
        <v>장비제작 : 도안</v>
      </c>
      <c r="AX528" s="63" t="str">
        <f t="shared" si="94"/>
        <v>불가</v>
      </c>
      <c r="AY528" s="63" t="str">
        <f t="shared" si="95"/>
        <v>불가</v>
      </c>
      <c r="AZ528" s="63" t="str">
        <f t="shared" si="92"/>
        <v>가능</v>
      </c>
      <c r="BA528" s="63" t="str">
        <f t="shared" si="93"/>
        <v>가능</v>
      </c>
    </row>
    <row r="529" spans="2:53" x14ac:dyDescent="0.3">
      <c r="B529" s="4">
        <v>24915002</v>
      </c>
      <c r="C529" s="4" t="str">
        <f t="shared" si="91"/>
        <v>002</v>
      </c>
      <c r="D529" s="44" t="str">
        <f t="shared" si="89"/>
        <v>Item_Name_24915002</v>
      </c>
      <c r="E529" s="5" t="s">
        <v>1114</v>
      </c>
      <c r="F529" s="44" t="str">
        <f t="shared" si="90"/>
        <v>Item_Desc_24915002</v>
      </c>
      <c r="G529" s="5" t="s">
        <v>714</v>
      </c>
      <c r="H529" s="5">
        <v>3</v>
      </c>
      <c r="I529" s="5">
        <v>49</v>
      </c>
      <c r="J529" s="5">
        <v>0</v>
      </c>
      <c r="K529" s="5">
        <v>2</v>
      </c>
      <c r="L529" s="45">
        <f>_xlfn.XLOOKUP($I529, '#칼럼명세'!$F:$F, '#칼럼명세'!$J:$J)*IF(_xlfn.XLOOKUP($I529, '#칼럼명세'!$F:$F, '#칼럼명세'!$K:$K)="X", 1, _xlfn.XLOOKUP($K529, '#무게관련'!$N:$N, '#무게관련'!$O:$O))*100</f>
        <v>1</v>
      </c>
      <c r="M529" s="46" t="s">
        <v>336</v>
      </c>
      <c r="N529" s="46" t="s">
        <v>336</v>
      </c>
      <c r="O529" s="46" t="s">
        <v>336</v>
      </c>
      <c r="P529" s="46" t="s">
        <v>336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1</v>
      </c>
      <c r="X529" s="66">
        <v>100</v>
      </c>
      <c r="Y529" s="66">
        <v>1000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 t="s">
        <v>1308</v>
      </c>
      <c r="AI529" s="5" t="s">
        <v>235</v>
      </c>
      <c r="AJ529" s="5" t="s">
        <v>983</v>
      </c>
      <c r="AK529" s="45">
        <f t="shared" si="96"/>
        <v>15</v>
      </c>
      <c r="AL529" s="47">
        <f>_xlfn.XLOOKUP(I529,'#칼럼명세'!F:F,'#칼럼명세'!I:I)</f>
        <v>1303</v>
      </c>
      <c r="AM529" s="44" t="str">
        <f t="shared" si="97"/>
        <v>Item_Name_24915002</v>
      </c>
      <c r="AN529" s="5" t="s">
        <v>990</v>
      </c>
      <c r="AO529" s="44" t="str">
        <f t="shared" si="98"/>
        <v>Item_Desc_24915002</v>
      </c>
      <c r="AP529" s="5" t="s">
        <v>1004</v>
      </c>
      <c r="AQ529" s="44">
        <f>_xlfn.XLOOKUP(I529,표1[아이템 타입],표1[삭제여부])</f>
        <v>0</v>
      </c>
      <c r="AR529" s="63">
        <f>_xlfn.XLOOKUP(I529,'#칼럼명세'!F:F,'#칼럼명세'!H:H)</f>
        <v>1</v>
      </c>
      <c r="AS529" s="4">
        <v>1</v>
      </c>
      <c r="AT529" s="4"/>
      <c r="AU529" s="4"/>
      <c r="AV529" s="4"/>
      <c r="AW529" s="63" t="str">
        <f>_xlfn.XLOOKUP(I529,표1[아이템 타입],표1[타입 이름])</f>
        <v>장비제작 : 도안</v>
      </c>
      <c r="AX529" s="63" t="str">
        <f t="shared" si="94"/>
        <v>불가</v>
      </c>
      <c r="AY529" s="63" t="str">
        <f t="shared" si="95"/>
        <v>불가</v>
      </c>
      <c r="AZ529" s="63" t="str">
        <f t="shared" si="92"/>
        <v>가능</v>
      </c>
      <c r="BA529" s="63" t="str">
        <f t="shared" si="93"/>
        <v>가능</v>
      </c>
    </row>
    <row r="530" spans="2:53" x14ac:dyDescent="0.3">
      <c r="B530" s="4">
        <v>24915003</v>
      </c>
      <c r="C530" s="4" t="str">
        <f t="shared" si="91"/>
        <v>003</v>
      </c>
      <c r="D530" s="44" t="str">
        <f t="shared" si="89"/>
        <v>Item_Name_24915003</v>
      </c>
      <c r="E530" s="5" t="s">
        <v>1115</v>
      </c>
      <c r="F530" s="44" t="str">
        <f t="shared" si="90"/>
        <v>Item_Desc_24915003</v>
      </c>
      <c r="G530" s="5" t="s">
        <v>714</v>
      </c>
      <c r="H530" s="5">
        <v>3</v>
      </c>
      <c r="I530" s="5">
        <v>49</v>
      </c>
      <c r="J530" s="5">
        <v>0</v>
      </c>
      <c r="K530" s="5">
        <v>2</v>
      </c>
      <c r="L530" s="45">
        <f>_xlfn.XLOOKUP($I530, '#칼럼명세'!$F:$F, '#칼럼명세'!$J:$J)*IF(_xlfn.XLOOKUP($I530, '#칼럼명세'!$F:$F, '#칼럼명세'!$K:$K)="X", 1, _xlfn.XLOOKUP($K530, '#무게관련'!$N:$N, '#무게관련'!$O:$O))*100</f>
        <v>1</v>
      </c>
      <c r="M530" s="46" t="s">
        <v>336</v>
      </c>
      <c r="N530" s="46" t="s">
        <v>336</v>
      </c>
      <c r="O530" s="46" t="s">
        <v>336</v>
      </c>
      <c r="P530" s="46" t="s">
        <v>336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1</v>
      </c>
      <c r="X530" s="66">
        <v>100</v>
      </c>
      <c r="Y530" s="66">
        <v>1000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 t="s">
        <v>1309</v>
      </c>
      <c r="AI530" s="5" t="s">
        <v>235</v>
      </c>
      <c r="AJ530" s="5" t="s">
        <v>983</v>
      </c>
      <c r="AK530" s="45">
        <f t="shared" si="96"/>
        <v>15</v>
      </c>
      <c r="AL530" s="47">
        <f>_xlfn.XLOOKUP(I530,'#칼럼명세'!F:F,'#칼럼명세'!I:I)</f>
        <v>1303</v>
      </c>
      <c r="AM530" s="44" t="str">
        <f t="shared" si="97"/>
        <v>Item_Name_24915003</v>
      </c>
      <c r="AN530" s="5" t="s">
        <v>991</v>
      </c>
      <c r="AO530" s="44" t="str">
        <f t="shared" si="98"/>
        <v>Item_Desc_24915003</v>
      </c>
      <c r="AP530" s="5" t="s">
        <v>1004</v>
      </c>
      <c r="AQ530" s="44">
        <f>_xlfn.XLOOKUP(I530,표1[아이템 타입],표1[삭제여부])</f>
        <v>0</v>
      </c>
      <c r="AR530" s="63">
        <f>_xlfn.XLOOKUP(I530,'#칼럼명세'!F:F,'#칼럼명세'!H:H)</f>
        <v>1</v>
      </c>
      <c r="AS530" s="4">
        <v>1</v>
      </c>
      <c r="AT530" s="4"/>
      <c r="AU530" s="4"/>
      <c r="AV530" s="4"/>
      <c r="AW530" s="63" t="str">
        <f>_xlfn.XLOOKUP(I530,표1[아이템 타입],표1[타입 이름])</f>
        <v>장비제작 : 도안</v>
      </c>
      <c r="AX530" s="63" t="str">
        <f t="shared" si="94"/>
        <v>불가</v>
      </c>
      <c r="AY530" s="63" t="str">
        <f t="shared" si="95"/>
        <v>불가</v>
      </c>
      <c r="AZ530" s="63" t="str">
        <f t="shared" si="92"/>
        <v>가능</v>
      </c>
      <c r="BA530" s="63" t="str">
        <f t="shared" si="93"/>
        <v>가능</v>
      </c>
    </row>
    <row r="531" spans="2:53" x14ac:dyDescent="0.3">
      <c r="B531" s="4">
        <v>24915004</v>
      </c>
      <c r="C531" s="4" t="str">
        <f t="shared" si="91"/>
        <v>004</v>
      </c>
      <c r="D531" s="44" t="str">
        <f t="shared" si="89"/>
        <v>Item_Name_24915004</v>
      </c>
      <c r="E531" s="5" t="s">
        <v>1116</v>
      </c>
      <c r="F531" s="44" t="str">
        <f t="shared" si="90"/>
        <v>Item_Desc_24915004</v>
      </c>
      <c r="G531" s="5" t="s">
        <v>714</v>
      </c>
      <c r="H531" s="5">
        <v>3</v>
      </c>
      <c r="I531" s="5">
        <v>49</v>
      </c>
      <c r="J531" s="5">
        <v>0</v>
      </c>
      <c r="K531" s="5">
        <v>3</v>
      </c>
      <c r="L531" s="45">
        <f>_xlfn.XLOOKUP($I531, '#칼럼명세'!$F:$F, '#칼럼명세'!$J:$J)*IF(_xlfn.XLOOKUP($I531, '#칼럼명세'!$F:$F, '#칼럼명세'!$K:$K)="X", 1, _xlfn.XLOOKUP($K531, '#무게관련'!$N:$N, '#무게관련'!$O:$O))*100</f>
        <v>1</v>
      </c>
      <c r="M531" s="46" t="s">
        <v>336</v>
      </c>
      <c r="N531" s="46" t="s">
        <v>336</v>
      </c>
      <c r="O531" s="46" t="s">
        <v>336</v>
      </c>
      <c r="P531" s="46" t="s">
        <v>336</v>
      </c>
      <c r="Q531" s="5">
        <v>0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1</v>
      </c>
      <c r="X531" s="66">
        <v>100</v>
      </c>
      <c r="Y531" s="66">
        <v>1000</v>
      </c>
      <c r="Z531" s="5">
        <v>0</v>
      </c>
      <c r="AA531" s="5">
        <v>0</v>
      </c>
      <c r="AB531" s="5">
        <v>0</v>
      </c>
      <c r="AC531" s="5">
        <v>0</v>
      </c>
      <c r="AD531" s="5">
        <v>0</v>
      </c>
      <c r="AE531" s="5">
        <v>0</v>
      </c>
      <c r="AF531" s="5">
        <v>0</v>
      </c>
      <c r="AG531" s="5">
        <v>0</v>
      </c>
      <c r="AH531" s="5" t="s">
        <v>1307</v>
      </c>
      <c r="AI531" s="5" t="s">
        <v>235</v>
      </c>
      <c r="AJ531" s="5" t="s">
        <v>983</v>
      </c>
      <c r="AK531" s="45">
        <f t="shared" si="96"/>
        <v>15</v>
      </c>
      <c r="AL531" s="47">
        <f>_xlfn.XLOOKUP(I531,'#칼럼명세'!F:F,'#칼럼명세'!I:I)</f>
        <v>1303</v>
      </c>
      <c r="AM531" s="44" t="str">
        <f t="shared" si="97"/>
        <v>Item_Name_24915004</v>
      </c>
      <c r="AN531" s="5" t="s">
        <v>992</v>
      </c>
      <c r="AO531" s="44" t="str">
        <f t="shared" si="98"/>
        <v>Item_Desc_24915004</v>
      </c>
      <c r="AP531" s="5" t="s">
        <v>1005</v>
      </c>
      <c r="AQ531" s="44">
        <f>_xlfn.XLOOKUP(I531,표1[아이템 타입],표1[삭제여부])</f>
        <v>0</v>
      </c>
      <c r="AR531" s="63">
        <f>_xlfn.XLOOKUP(I531,'#칼럼명세'!F:F,'#칼럼명세'!H:H)</f>
        <v>1</v>
      </c>
      <c r="AS531" s="4">
        <v>1</v>
      </c>
      <c r="AT531" s="4"/>
      <c r="AU531" s="4"/>
      <c r="AV531" s="4"/>
      <c r="AW531" s="63" t="str">
        <f>_xlfn.XLOOKUP(I531,표1[아이템 타입],표1[타입 이름])</f>
        <v>장비제작 : 도안</v>
      </c>
      <c r="AX531" s="63" t="str">
        <f t="shared" si="94"/>
        <v>불가</v>
      </c>
      <c r="AY531" s="63" t="str">
        <f t="shared" si="95"/>
        <v>불가</v>
      </c>
      <c r="AZ531" s="63" t="str">
        <f t="shared" si="92"/>
        <v>가능</v>
      </c>
      <c r="BA531" s="63" t="str">
        <f t="shared" si="93"/>
        <v>가능</v>
      </c>
    </row>
    <row r="532" spans="2:53" x14ac:dyDescent="0.3">
      <c r="B532" s="4">
        <v>24915005</v>
      </c>
      <c r="C532" s="4" t="str">
        <f t="shared" si="91"/>
        <v>005</v>
      </c>
      <c r="D532" s="44" t="str">
        <f t="shared" si="89"/>
        <v>Item_Name_24915005</v>
      </c>
      <c r="E532" s="5" t="s">
        <v>1117</v>
      </c>
      <c r="F532" s="44" t="str">
        <f t="shared" si="90"/>
        <v>Item_Desc_24915005</v>
      </c>
      <c r="G532" s="5" t="s">
        <v>714</v>
      </c>
      <c r="H532" s="5">
        <v>3</v>
      </c>
      <c r="I532" s="5">
        <v>49</v>
      </c>
      <c r="J532" s="5">
        <v>0</v>
      </c>
      <c r="K532" s="5">
        <v>3</v>
      </c>
      <c r="L532" s="45">
        <f>_xlfn.XLOOKUP($I532, '#칼럼명세'!$F:$F, '#칼럼명세'!$J:$J)*IF(_xlfn.XLOOKUP($I532, '#칼럼명세'!$F:$F, '#칼럼명세'!$K:$K)="X", 1, _xlfn.XLOOKUP($K532, '#무게관련'!$N:$N, '#무게관련'!$O:$O))*100</f>
        <v>1</v>
      </c>
      <c r="M532" s="46" t="s">
        <v>336</v>
      </c>
      <c r="N532" s="46" t="s">
        <v>336</v>
      </c>
      <c r="O532" s="46" t="s">
        <v>336</v>
      </c>
      <c r="P532" s="46" t="s">
        <v>336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1</v>
      </c>
      <c r="X532" s="66">
        <v>100</v>
      </c>
      <c r="Y532" s="66">
        <v>1000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 t="s">
        <v>1308</v>
      </c>
      <c r="AI532" s="5" t="s">
        <v>235</v>
      </c>
      <c r="AJ532" s="5" t="s">
        <v>983</v>
      </c>
      <c r="AK532" s="45">
        <f t="shared" si="96"/>
        <v>15</v>
      </c>
      <c r="AL532" s="47">
        <f>_xlfn.XLOOKUP(I532,'#칼럼명세'!F:F,'#칼럼명세'!I:I)</f>
        <v>1303</v>
      </c>
      <c r="AM532" s="44" t="str">
        <f t="shared" si="97"/>
        <v>Item_Name_24915005</v>
      </c>
      <c r="AN532" s="5" t="s">
        <v>993</v>
      </c>
      <c r="AO532" s="44" t="str">
        <f t="shared" si="98"/>
        <v>Item_Desc_24915005</v>
      </c>
      <c r="AP532" s="5" t="s">
        <v>1005</v>
      </c>
      <c r="AQ532" s="44">
        <f>_xlfn.XLOOKUP(I532,표1[아이템 타입],표1[삭제여부])</f>
        <v>0</v>
      </c>
      <c r="AR532" s="63">
        <f>_xlfn.XLOOKUP(I532,'#칼럼명세'!F:F,'#칼럼명세'!H:H)</f>
        <v>1</v>
      </c>
      <c r="AS532" s="4">
        <v>1</v>
      </c>
      <c r="AT532" s="4"/>
      <c r="AU532" s="4"/>
      <c r="AV532" s="4"/>
      <c r="AW532" s="63" t="str">
        <f>_xlfn.XLOOKUP(I532,표1[아이템 타입],표1[타입 이름])</f>
        <v>장비제작 : 도안</v>
      </c>
      <c r="AX532" s="63" t="str">
        <f t="shared" si="94"/>
        <v>불가</v>
      </c>
      <c r="AY532" s="63" t="str">
        <f t="shared" si="95"/>
        <v>불가</v>
      </c>
      <c r="AZ532" s="63" t="str">
        <f t="shared" si="92"/>
        <v>가능</v>
      </c>
      <c r="BA532" s="63" t="str">
        <f t="shared" si="93"/>
        <v>가능</v>
      </c>
    </row>
    <row r="533" spans="2:53" x14ac:dyDescent="0.3">
      <c r="B533" s="4">
        <v>24915006</v>
      </c>
      <c r="C533" s="4" t="str">
        <f t="shared" si="91"/>
        <v>006</v>
      </c>
      <c r="D533" s="44" t="str">
        <f t="shared" si="89"/>
        <v>Item_Name_24915006</v>
      </c>
      <c r="E533" s="5" t="s">
        <v>1321</v>
      </c>
      <c r="F533" s="44" t="str">
        <f t="shared" si="90"/>
        <v>Item_Desc_24915006</v>
      </c>
      <c r="G533" s="5" t="s">
        <v>714</v>
      </c>
      <c r="H533" s="5">
        <v>3</v>
      </c>
      <c r="I533" s="5">
        <v>49</v>
      </c>
      <c r="J533" s="5">
        <v>0</v>
      </c>
      <c r="K533" s="5">
        <v>3</v>
      </c>
      <c r="L533" s="45">
        <f>_xlfn.XLOOKUP($I533, '#칼럼명세'!$F:$F, '#칼럼명세'!$J:$J)*IF(_xlfn.XLOOKUP($I533, '#칼럼명세'!$F:$F, '#칼럼명세'!$K:$K)="X", 1, _xlfn.XLOOKUP($K533, '#무게관련'!$N:$N, '#무게관련'!$O:$O))*100</f>
        <v>1</v>
      </c>
      <c r="M533" s="46" t="s">
        <v>336</v>
      </c>
      <c r="N533" s="46" t="s">
        <v>336</v>
      </c>
      <c r="O533" s="46" t="s">
        <v>336</v>
      </c>
      <c r="P533" s="46" t="s">
        <v>336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1</v>
      </c>
      <c r="X533" s="66">
        <v>100</v>
      </c>
      <c r="Y533" s="66">
        <v>1000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 t="s">
        <v>1309</v>
      </c>
      <c r="AI533" s="5" t="s">
        <v>235</v>
      </c>
      <c r="AJ533" s="5" t="s">
        <v>983</v>
      </c>
      <c r="AK533" s="45">
        <f t="shared" si="96"/>
        <v>15</v>
      </c>
      <c r="AL533" s="47">
        <f>_xlfn.XLOOKUP(I533,'#칼럼명세'!F:F,'#칼럼명세'!I:I)</f>
        <v>1303</v>
      </c>
      <c r="AM533" s="44" t="str">
        <f t="shared" si="97"/>
        <v>Item_Name_24915006</v>
      </c>
      <c r="AN533" s="5" t="s">
        <v>994</v>
      </c>
      <c r="AO533" s="44" t="str">
        <f t="shared" si="98"/>
        <v>Item_Desc_24915006</v>
      </c>
      <c r="AP533" s="5" t="s">
        <v>1005</v>
      </c>
      <c r="AQ533" s="44">
        <f>_xlfn.XLOOKUP(I533,표1[아이템 타입],표1[삭제여부])</f>
        <v>0</v>
      </c>
      <c r="AR533" s="63">
        <f>_xlfn.XLOOKUP(I533,'#칼럼명세'!F:F,'#칼럼명세'!H:H)</f>
        <v>1</v>
      </c>
      <c r="AS533" s="4">
        <v>1</v>
      </c>
      <c r="AT533" s="4"/>
      <c r="AU533" s="4"/>
      <c r="AV533" s="4"/>
      <c r="AW533" s="63" t="str">
        <f>_xlfn.XLOOKUP(I533,표1[아이템 타입],표1[타입 이름])</f>
        <v>장비제작 : 도안</v>
      </c>
      <c r="AX533" s="63" t="str">
        <f t="shared" si="94"/>
        <v>불가</v>
      </c>
      <c r="AY533" s="63" t="str">
        <f t="shared" si="95"/>
        <v>불가</v>
      </c>
      <c r="AZ533" s="63" t="str">
        <f t="shared" si="92"/>
        <v>가능</v>
      </c>
      <c r="BA533" s="63" t="str">
        <f t="shared" si="93"/>
        <v>가능</v>
      </c>
    </row>
    <row r="534" spans="2:53" x14ac:dyDescent="0.3">
      <c r="B534" s="4">
        <v>24915007</v>
      </c>
      <c r="C534" s="4" t="str">
        <f t="shared" si="91"/>
        <v>007</v>
      </c>
      <c r="D534" s="44" t="str">
        <f t="shared" ref="D534:D775" si="99">"Item_Name_"&amp;B534</f>
        <v>Item_Name_24915007</v>
      </c>
      <c r="E534" s="5" t="s">
        <v>1322</v>
      </c>
      <c r="F534" s="44" t="str">
        <f t="shared" ref="F534:F775" si="100">"Item_Desc_"&amp;B534</f>
        <v>Item_Desc_24915007</v>
      </c>
      <c r="G534" s="5" t="s">
        <v>714</v>
      </c>
      <c r="H534" s="5">
        <v>3</v>
      </c>
      <c r="I534" s="5">
        <v>49</v>
      </c>
      <c r="J534" s="5">
        <v>0</v>
      </c>
      <c r="K534" s="5">
        <v>3</v>
      </c>
      <c r="L534" s="45">
        <f>_xlfn.XLOOKUP($I534, '#칼럼명세'!$F:$F, '#칼럼명세'!$J:$J)*IF(_xlfn.XLOOKUP($I534, '#칼럼명세'!$F:$F, '#칼럼명세'!$K:$K)="X", 1, _xlfn.XLOOKUP($K534, '#무게관련'!$N:$N, '#무게관련'!$O:$O))*100</f>
        <v>1</v>
      </c>
      <c r="M534" s="46" t="s">
        <v>336</v>
      </c>
      <c r="N534" s="46" t="s">
        <v>336</v>
      </c>
      <c r="O534" s="46" t="s">
        <v>336</v>
      </c>
      <c r="P534" s="46" t="s">
        <v>336</v>
      </c>
      <c r="Q534" s="5">
        <v>0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1</v>
      </c>
      <c r="X534" s="66">
        <v>100</v>
      </c>
      <c r="Y534" s="66">
        <v>1000</v>
      </c>
      <c r="Z534" s="5">
        <v>0</v>
      </c>
      <c r="AA534" s="5">
        <v>0</v>
      </c>
      <c r="AB534" s="5">
        <v>0</v>
      </c>
      <c r="AC534" s="5">
        <v>0</v>
      </c>
      <c r="AD534" s="5">
        <v>0</v>
      </c>
      <c r="AE534" s="5">
        <v>0</v>
      </c>
      <c r="AF534" s="5">
        <v>0</v>
      </c>
      <c r="AG534" s="5">
        <v>0</v>
      </c>
      <c r="AH534" s="5" t="s">
        <v>1310</v>
      </c>
      <c r="AI534" s="5" t="s">
        <v>235</v>
      </c>
      <c r="AJ534" s="5" t="s">
        <v>983</v>
      </c>
      <c r="AK534" s="45">
        <f t="shared" si="96"/>
        <v>15</v>
      </c>
      <c r="AL534" s="47">
        <f>_xlfn.XLOOKUP(I534,'#칼럼명세'!F:F,'#칼럼명세'!I:I)</f>
        <v>1303</v>
      </c>
      <c r="AM534" s="44" t="str">
        <f t="shared" si="97"/>
        <v>Item_Name_24915007</v>
      </c>
      <c r="AN534" s="5" t="s">
        <v>1521</v>
      </c>
      <c r="AO534" s="44" t="str">
        <f t="shared" si="98"/>
        <v>Item_Desc_24915007</v>
      </c>
      <c r="AP534" s="5" t="s">
        <v>1005</v>
      </c>
      <c r="AQ534" s="44">
        <f>_xlfn.XLOOKUP(I534,표1[아이템 타입],표1[삭제여부])</f>
        <v>0</v>
      </c>
      <c r="AR534" s="63">
        <f>_xlfn.XLOOKUP(I534,'#칼럼명세'!F:F,'#칼럼명세'!H:H)</f>
        <v>1</v>
      </c>
      <c r="AS534" s="4">
        <v>1</v>
      </c>
      <c r="AT534" s="4"/>
      <c r="AU534" s="4"/>
      <c r="AV534" s="4"/>
      <c r="AW534" s="63" t="str">
        <f>_xlfn.XLOOKUP(I534,표1[아이템 타입],표1[타입 이름])</f>
        <v>장비제작 : 도안</v>
      </c>
      <c r="AX534" s="63" t="str">
        <f t="shared" si="94"/>
        <v>불가</v>
      </c>
      <c r="AY534" s="63" t="str">
        <f t="shared" si="95"/>
        <v>불가</v>
      </c>
      <c r="AZ534" s="63" t="str">
        <f t="shared" si="92"/>
        <v>가능</v>
      </c>
      <c r="BA534" s="63" t="str">
        <f t="shared" si="93"/>
        <v>가능</v>
      </c>
    </row>
    <row r="535" spans="2:53" x14ac:dyDescent="0.3">
      <c r="B535" s="4">
        <v>24915008</v>
      </c>
      <c r="C535" s="4" t="str">
        <f t="shared" ref="C535:C776" si="101">RIGHT(B535,3)</f>
        <v>008</v>
      </c>
      <c r="D535" s="44" t="str">
        <f t="shared" si="99"/>
        <v>Item_Name_24915008</v>
      </c>
      <c r="E535" s="5" t="s">
        <v>1323</v>
      </c>
      <c r="F535" s="44" t="str">
        <f t="shared" si="100"/>
        <v>Item_Desc_24915008</v>
      </c>
      <c r="G535" s="5" t="s">
        <v>714</v>
      </c>
      <c r="H535" s="5">
        <v>3</v>
      </c>
      <c r="I535" s="5">
        <v>49</v>
      </c>
      <c r="J535" s="5">
        <v>0</v>
      </c>
      <c r="K535" s="5">
        <v>3</v>
      </c>
      <c r="L535" s="45">
        <f>_xlfn.XLOOKUP($I535, '#칼럼명세'!$F:$F, '#칼럼명세'!$J:$J)*IF(_xlfn.XLOOKUP($I535, '#칼럼명세'!$F:$F, '#칼럼명세'!$K:$K)="X", 1, _xlfn.XLOOKUP($K535, '#무게관련'!$N:$N, '#무게관련'!$O:$O))*100</f>
        <v>1</v>
      </c>
      <c r="M535" s="46" t="s">
        <v>336</v>
      </c>
      <c r="N535" s="46" t="s">
        <v>336</v>
      </c>
      <c r="O535" s="46" t="s">
        <v>336</v>
      </c>
      <c r="P535" s="46" t="s">
        <v>336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1</v>
      </c>
      <c r="X535" s="66">
        <v>100</v>
      </c>
      <c r="Y535" s="66">
        <v>1000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 t="s">
        <v>1311</v>
      </c>
      <c r="AI535" s="5" t="s">
        <v>235</v>
      </c>
      <c r="AJ535" s="5" t="s">
        <v>983</v>
      </c>
      <c r="AK535" s="45">
        <f t="shared" si="96"/>
        <v>15</v>
      </c>
      <c r="AL535" s="47">
        <f>_xlfn.XLOOKUP(I535,'#칼럼명세'!F:F,'#칼럼명세'!I:I)</f>
        <v>1303</v>
      </c>
      <c r="AM535" s="44" t="str">
        <f t="shared" si="97"/>
        <v>Item_Name_24915008</v>
      </c>
      <c r="AN535" s="5" t="s">
        <v>1522</v>
      </c>
      <c r="AO535" s="44" t="str">
        <f t="shared" si="98"/>
        <v>Item_Desc_24915008</v>
      </c>
      <c r="AP535" s="5" t="s">
        <v>1005</v>
      </c>
      <c r="AQ535" s="44">
        <f>_xlfn.XLOOKUP(I535,표1[아이템 타입],표1[삭제여부])</f>
        <v>0</v>
      </c>
      <c r="AR535" s="63">
        <f>_xlfn.XLOOKUP(I535,'#칼럼명세'!F:F,'#칼럼명세'!H:H)</f>
        <v>1</v>
      </c>
      <c r="AS535" s="4">
        <v>1</v>
      </c>
      <c r="AT535" s="4"/>
      <c r="AU535" s="4"/>
      <c r="AV535" s="4"/>
      <c r="AW535" s="63" t="str">
        <f>_xlfn.XLOOKUP(I535,표1[아이템 타입],표1[타입 이름])</f>
        <v>장비제작 : 도안</v>
      </c>
      <c r="AX535" s="63" t="str">
        <f t="shared" si="94"/>
        <v>불가</v>
      </c>
      <c r="AY535" s="63" t="str">
        <f t="shared" si="95"/>
        <v>불가</v>
      </c>
      <c r="AZ535" s="63" t="str">
        <f t="shared" si="92"/>
        <v>가능</v>
      </c>
      <c r="BA535" s="63" t="str">
        <f t="shared" si="93"/>
        <v>가능</v>
      </c>
    </row>
    <row r="536" spans="2:53" x14ac:dyDescent="0.3">
      <c r="B536" s="4">
        <v>24915009</v>
      </c>
      <c r="C536" s="4" t="str">
        <f t="shared" si="101"/>
        <v>009</v>
      </c>
      <c r="D536" s="44" t="str">
        <f t="shared" si="99"/>
        <v>Item_Name_24915009</v>
      </c>
      <c r="E536" s="5" t="s">
        <v>1324</v>
      </c>
      <c r="F536" s="44" t="str">
        <f t="shared" si="100"/>
        <v>Item_Desc_24915009</v>
      </c>
      <c r="G536" s="5" t="s">
        <v>714</v>
      </c>
      <c r="H536" s="5">
        <v>3</v>
      </c>
      <c r="I536" s="5">
        <v>49</v>
      </c>
      <c r="J536" s="5">
        <v>0</v>
      </c>
      <c r="K536" s="5">
        <v>3</v>
      </c>
      <c r="L536" s="45">
        <f>_xlfn.XLOOKUP($I536, '#칼럼명세'!$F:$F, '#칼럼명세'!$J:$J)*IF(_xlfn.XLOOKUP($I536, '#칼럼명세'!$F:$F, '#칼럼명세'!$K:$K)="X", 1, _xlfn.XLOOKUP($K536, '#무게관련'!$N:$N, '#무게관련'!$O:$O))*100</f>
        <v>1</v>
      </c>
      <c r="M536" s="46" t="s">
        <v>336</v>
      </c>
      <c r="N536" s="46" t="s">
        <v>336</v>
      </c>
      <c r="O536" s="46" t="s">
        <v>336</v>
      </c>
      <c r="P536" s="46" t="s">
        <v>336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1</v>
      </c>
      <c r="X536" s="66">
        <v>100</v>
      </c>
      <c r="Y536" s="66">
        <v>1000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 t="s">
        <v>1312</v>
      </c>
      <c r="AI536" s="5" t="s">
        <v>235</v>
      </c>
      <c r="AJ536" s="5" t="s">
        <v>983</v>
      </c>
      <c r="AK536" s="45">
        <f t="shared" si="96"/>
        <v>15</v>
      </c>
      <c r="AL536" s="47">
        <f>_xlfn.XLOOKUP(I536,'#칼럼명세'!F:F,'#칼럼명세'!I:I)</f>
        <v>1303</v>
      </c>
      <c r="AM536" s="44" t="str">
        <f t="shared" si="97"/>
        <v>Item_Name_24915009</v>
      </c>
      <c r="AN536" s="5" t="s">
        <v>1523</v>
      </c>
      <c r="AO536" s="44" t="str">
        <f t="shared" si="98"/>
        <v>Item_Desc_24915009</v>
      </c>
      <c r="AP536" s="5" t="s">
        <v>1005</v>
      </c>
      <c r="AQ536" s="44">
        <f>_xlfn.XLOOKUP(I536,표1[아이템 타입],표1[삭제여부])</f>
        <v>0</v>
      </c>
      <c r="AR536" s="63">
        <f>_xlfn.XLOOKUP(I536,'#칼럼명세'!F:F,'#칼럼명세'!H:H)</f>
        <v>1</v>
      </c>
      <c r="AS536" s="4">
        <v>1</v>
      </c>
      <c r="AT536" s="4"/>
      <c r="AU536" s="4"/>
      <c r="AV536" s="4"/>
      <c r="AW536" s="63" t="str">
        <f>_xlfn.XLOOKUP(I536,표1[아이템 타입],표1[타입 이름])</f>
        <v>장비제작 : 도안</v>
      </c>
      <c r="AX536" s="63" t="str">
        <f t="shared" si="94"/>
        <v>불가</v>
      </c>
      <c r="AY536" s="63" t="str">
        <f t="shared" si="95"/>
        <v>불가</v>
      </c>
      <c r="AZ536" s="63" t="str">
        <f t="shared" si="92"/>
        <v>가능</v>
      </c>
      <c r="BA536" s="63" t="str">
        <f t="shared" si="93"/>
        <v>가능</v>
      </c>
    </row>
    <row r="537" spans="2:53" x14ac:dyDescent="0.3">
      <c r="B537" s="4">
        <v>24915010</v>
      </c>
      <c r="C537" s="4" t="str">
        <f t="shared" si="101"/>
        <v>010</v>
      </c>
      <c r="D537" s="44" t="str">
        <f t="shared" si="99"/>
        <v>Item_Name_24915010</v>
      </c>
      <c r="E537" s="5" t="s">
        <v>1118</v>
      </c>
      <c r="F537" s="44" t="str">
        <f t="shared" si="100"/>
        <v>Item_Desc_24915010</v>
      </c>
      <c r="G537" s="5" t="s">
        <v>714</v>
      </c>
      <c r="H537" s="5">
        <v>3</v>
      </c>
      <c r="I537" s="5">
        <v>49</v>
      </c>
      <c r="J537" s="5">
        <v>0</v>
      </c>
      <c r="K537" s="5">
        <v>4</v>
      </c>
      <c r="L537" s="45">
        <f>_xlfn.XLOOKUP($I537, '#칼럼명세'!$F:$F, '#칼럼명세'!$J:$J)*IF(_xlfn.XLOOKUP($I537, '#칼럼명세'!$F:$F, '#칼럼명세'!$K:$K)="X", 1, _xlfn.XLOOKUP($K537, '#무게관련'!$N:$N, '#무게관련'!$O:$O))*100</f>
        <v>1</v>
      </c>
      <c r="M537" s="46" t="s">
        <v>336</v>
      </c>
      <c r="N537" s="46" t="s">
        <v>336</v>
      </c>
      <c r="O537" s="46" t="s">
        <v>336</v>
      </c>
      <c r="P537" s="46" t="s">
        <v>336</v>
      </c>
      <c r="Q537" s="5">
        <v>0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1</v>
      </c>
      <c r="X537" s="66">
        <v>100</v>
      </c>
      <c r="Y537" s="66">
        <v>1000</v>
      </c>
      <c r="Z537" s="5">
        <v>0</v>
      </c>
      <c r="AA537" s="5">
        <v>0</v>
      </c>
      <c r="AB537" s="5">
        <v>0</v>
      </c>
      <c r="AC537" s="5">
        <v>0</v>
      </c>
      <c r="AD537" s="5">
        <v>0</v>
      </c>
      <c r="AE537" s="5">
        <v>0</v>
      </c>
      <c r="AF537" s="5">
        <v>0</v>
      </c>
      <c r="AG537" s="5">
        <v>1</v>
      </c>
      <c r="AH537" s="5" t="s">
        <v>1307</v>
      </c>
      <c r="AI537" s="5" t="s">
        <v>235</v>
      </c>
      <c r="AJ537" s="5" t="s">
        <v>983</v>
      </c>
      <c r="AK537" s="45">
        <f t="shared" si="96"/>
        <v>15</v>
      </c>
      <c r="AL537" s="47">
        <f>_xlfn.XLOOKUP(I537,'#칼럼명세'!F:F,'#칼럼명세'!I:I)</f>
        <v>1303</v>
      </c>
      <c r="AM537" s="44" t="str">
        <f t="shared" si="97"/>
        <v>Item_Name_24915010</v>
      </c>
      <c r="AN537" s="5" t="s">
        <v>995</v>
      </c>
      <c r="AO537" s="44" t="str">
        <f t="shared" si="98"/>
        <v>Item_Desc_24915010</v>
      </c>
      <c r="AP537" s="5" t="s">
        <v>1006</v>
      </c>
      <c r="AQ537" s="44">
        <f>_xlfn.XLOOKUP(I537,표1[아이템 타입],표1[삭제여부])</f>
        <v>0</v>
      </c>
      <c r="AR537" s="63">
        <f>_xlfn.XLOOKUP(I537,'#칼럼명세'!F:F,'#칼럼명세'!H:H)</f>
        <v>1</v>
      </c>
      <c r="AS537" s="4">
        <v>1</v>
      </c>
      <c r="AT537" s="4"/>
      <c r="AU537" s="4"/>
      <c r="AV537" s="4"/>
      <c r="AW537" s="63" t="str">
        <f>_xlfn.XLOOKUP(I537,표1[아이템 타입],표1[타입 이름])</f>
        <v>장비제작 : 도안</v>
      </c>
      <c r="AX537" s="63" t="str">
        <f t="shared" si="94"/>
        <v>불가</v>
      </c>
      <c r="AY537" s="63" t="str">
        <f t="shared" si="95"/>
        <v>불가</v>
      </c>
      <c r="AZ537" s="63" t="str">
        <f t="shared" si="92"/>
        <v>가능</v>
      </c>
      <c r="BA537" s="63" t="str">
        <f t="shared" si="93"/>
        <v>가능</v>
      </c>
    </row>
    <row r="538" spans="2:53" x14ac:dyDescent="0.3">
      <c r="B538" s="4">
        <v>24915011</v>
      </c>
      <c r="C538" s="4" t="str">
        <f t="shared" si="101"/>
        <v>011</v>
      </c>
      <c r="D538" s="44" t="str">
        <f t="shared" si="99"/>
        <v>Item_Name_24915011</v>
      </c>
      <c r="E538" s="5" t="s">
        <v>1119</v>
      </c>
      <c r="F538" s="44" t="str">
        <f t="shared" si="100"/>
        <v>Item_Desc_24915011</v>
      </c>
      <c r="G538" s="5" t="s">
        <v>714</v>
      </c>
      <c r="H538" s="5">
        <v>3</v>
      </c>
      <c r="I538" s="5">
        <v>49</v>
      </c>
      <c r="J538" s="5">
        <v>0</v>
      </c>
      <c r="K538" s="5">
        <v>4</v>
      </c>
      <c r="L538" s="45">
        <f>_xlfn.XLOOKUP($I538, '#칼럼명세'!$F:$F, '#칼럼명세'!$J:$J)*IF(_xlfn.XLOOKUP($I538, '#칼럼명세'!$F:$F, '#칼럼명세'!$K:$K)="X", 1, _xlfn.XLOOKUP($K538, '#무게관련'!$N:$N, '#무게관련'!$O:$O))*100</f>
        <v>1</v>
      </c>
      <c r="M538" s="46" t="s">
        <v>336</v>
      </c>
      <c r="N538" s="46" t="s">
        <v>336</v>
      </c>
      <c r="O538" s="46" t="s">
        <v>336</v>
      </c>
      <c r="P538" s="46" t="s">
        <v>336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1</v>
      </c>
      <c r="X538" s="66">
        <v>100</v>
      </c>
      <c r="Y538" s="66">
        <v>1000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1</v>
      </c>
      <c r="AH538" s="5" t="s">
        <v>1308</v>
      </c>
      <c r="AI538" s="5" t="s">
        <v>235</v>
      </c>
      <c r="AJ538" s="5" t="s">
        <v>983</v>
      </c>
      <c r="AK538" s="45">
        <f t="shared" si="96"/>
        <v>15</v>
      </c>
      <c r="AL538" s="47">
        <f>_xlfn.XLOOKUP(I538,'#칼럼명세'!F:F,'#칼럼명세'!I:I)</f>
        <v>1303</v>
      </c>
      <c r="AM538" s="44" t="str">
        <f t="shared" si="97"/>
        <v>Item_Name_24915011</v>
      </c>
      <c r="AN538" s="5" t="s">
        <v>996</v>
      </c>
      <c r="AO538" s="44" t="str">
        <f t="shared" si="98"/>
        <v>Item_Desc_24915011</v>
      </c>
      <c r="AP538" s="5" t="s">
        <v>1006</v>
      </c>
      <c r="AQ538" s="44">
        <f>_xlfn.XLOOKUP(I538,표1[아이템 타입],표1[삭제여부])</f>
        <v>0</v>
      </c>
      <c r="AR538" s="63">
        <f>_xlfn.XLOOKUP(I538,'#칼럼명세'!F:F,'#칼럼명세'!H:H)</f>
        <v>1</v>
      </c>
      <c r="AS538" s="4">
        <v>1</v>
      </c>
      <c r="AT538" s="4"/>
      <c r="AU538" s="4"/>
      <c r="AV538" s="4"/>
      <c r="AW538" s="63" t="str">
        <f>_xlfn.XLOOKUP(I538,표1[아이템 타입],표1[타입 이름])</f>
        <v>장비제작 : 도안</v>
      </c>
      <c r="AX538" s="63" t="str">
        <f t="shared" si="94"/>
        <v>불가</v>
      </c>
      <c r="AY538" s="63" t="str">
        <f t="shared" si="95"/>
        <v>불가</v>
      </c>
      <c r="AZ538" s="63" t="str">
        <f t="shared" si="92"/>
        <v>가능</v>
      </c>
      <c r="BA538" s="63" t="str">
        <f t="shared" si="93"/>
        <v>가능</v>
      </c>
    </row>
    <row r="539" spans="2:53" x14ac:dyDescent="0.3">
      <c r="B539" s="4">
        <v>24915012</v>
      </c>
      <c r="C539" s="4" t="str">
        <f t="shared" si="101"/>
        <v>012</v>
      </c>
      <c r="D539" s="44" t="str">
        <f t="shared" si="99"/>
        <v>Item_Name_24915012</v>
      </c>
      <c r="E539" s="5" t="s">
        <v>1120</v>
      </c>
      <c r="F539" s="44" t="str">
        <f t="shared" si="100"/>
        <v>Item_Desc_24915012</v>
      </c>
      <c r="G539" s="5" t="s">
        <v>714</v>
      </c>
      <c r="H539" s="5">
        <v>3</v>
      </c>
      <c r="I539" s="5">
        <v>49</v>
      </c>
      <c r="J539" s="5">
        <v>0</v>
      </c>
      <c r="K539" s="5">
        <v>4</v>
      </c>
      <c r="L539" s="45">
        <f>_xlfn.XLOOKUP($I539, '#칼럼명세'!$F:$F, '#칼럼명세'!$J:$J)*IF(_xlfn.XLOOKUP($I539, '#칼럼명세'!$F:$F, '#칼럼명세'!$K:$K)="X", 1, _xlfn.XLOOKUP($K539, '#무게관련'!$N:$N, '#무게관련'!$O:$O))*100</f>
        <v>1</v>
      </c>
      <c r="M539" s="46" t="s">
        <v>336</v>
      </c>
      <c r="N539" s="46" t="s">
        <v>336</v>
      </c>
      <c r="O539" s="46" t="s">
        <v>336</v>
      </c>
      <c r="P539" s="46" t="s">
        <v>336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1</v>
      </c>
      <c r="X539" s="66">
        <v>100</v>
      </c>
      <c r="Y539" s="66">
        <v>1000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1</v>
      </c>
      <c r="AH539" s="5" t="s">
        <v>1309</v>
      </c>
      <c r="AI539" s="5" t="s">
        <v>235</v>
      </c>
      <c r="AJ539" s="5" t="s">
        <v>983</v>
      </c>
      <c r="AK539" s="45">
        <f t="shared" si="96"/>
        <v>15</v>
      </c>
      <c r="AL539" s="47">
        <f>_xlfn.XLOOKUP(I539,'#칼럼명세'!F:F,'#칼럼명세'!I:I)</f>
        <v>1303</v>
      </c>
      <c r="AM539" s="44" t="str">
        <f t="shared" si="97"/>
        <v>Item_Name_24915012</v>
      </c>
      <c r="AN539" s="5" t="s">
        <v>997</v>
      </c>
      <c r="AO539" s="44" t="str">
        <f t="shared" si="98"/>
        <v>Item_Desc_24915012</v>
      </c>
      <c r="AP539" s="5" t="s">
        <v>1006</v>
      </c>
      <c r="AQ539" s="44">
        <f>_xlfn.XLOOKUP(I539,표1[아이템 타입],표1[삭제여부])</f>
        <v>0</v>
      </c>
      <c r="AR539" s="63">
        <f>_xlfn.XLOOKUP(I539,'#칼럼명세'!F:F,'#칼럼명세'!H:H)</f>
        <v>1</v>
      </c>
      <c r="AS539" s="4">
        <v>1</v>
      </c>
      <c r="AT539" s="4"/>
      <c r="AU539" s="4"/>
      <c r="AV539" s="4"/>
      <c r="AW539" s="63" t="str">
        <f>_xlfn.XLOOKUP(I539,표1[아이템 타입],표1[타입 이름])</f>
        <v>장비제작 : 도안</v>
      </c>
      <c r="AX539" s="63" t="str">
        <f t="shared" si="94"/>
        <v>불가</v>
      </c>
      <c r="AY539" s="63" t="str">
        <f t="shared" si="95"/>
        <v>불가</v>
      </c>
      <c r="AZ539" s="63" t="str">
        <f t="shared" si="92"/>
        <v>가능</v>
      </c>
      <c r="BA539" s="63" t="str">
        <f t="shared" si="93"/>
        <v>가능</v>
      </c>
    </row>
    <row r="540" spans="2:53" x14ac:dyDescent="0.3">
      <c r="B540" s="4">
        <v>24915013</v>
      </c>
      <c r="C540" s="4" t="str">
        <f t="shared" si="101"/>
        <v>013</v>
      </c>
      <c r="D540" s="44" t="str">
        <f t="shared" si="99"/>
        <v>Item_Name_24915013</v>
      </c>
      <c r="E540" s="5" t="s">
        <v>1325</v>
      </c>
      <c r="F540" s="44" t="str">
        <f t="shared" si="100"/>
        <v>Item_Desc_24915013</v>
      </c>
      <c r="G540" s="5" t="s">
        <v>714</v>
      </c>
      <c r="H540" s="5">
        <v>3</v>
      </c>
      <c r="I540" s="5">
        <v>49</v>
      </c>
      <c r="J540" s="5">
        <v>0</v>
      </c>
      <c r="K540" s="5">
        <v>4</v>
      </c>
      <c r="L540" s="45">
        <f>_xlfn.XLOOKUP($I540, '#칼럼명세'!$F:$F, '#칼럼명세'!$J:$J)*IF(_xlfn.XLOOKUP($I540, '#칼럼명세'!$F:$F, '#칼럼명세'!$K:$K)="X", 1, _xlfn.XLOOKUP($K540, '#무게관련'!$N:$N, '#무게관련'!$O:$O))*100</f>
        <v>1</v>
      </c>
      <c r="M540" s="46" t="s">
        <v>336</v>
      </c>
      <c r="N540" s="46" t="s">
        <v>336</v>
      </c>
      <c r="O540" s="46" t="s">
        <v>336</v>
      </c>
      <c r="P540" s="46" t="s">
        <v>336</v>
      </c>
      <c r="Q540" s="5">
        <v>0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1</v>
      </c>
      <c r="X540" s="66">
        <v>100</v>
      </c>
      <c r="Y540" s="66">
        <v>1000</v>
      </c>
      <c r="Z540" s="5">
        <v>0</v>
      </c>
      <c r="AA540" s="5">
        <v>0</v>
      </c>
      <c r="AB540" s="5">
        <v>0</v>
      </c>
      <c r="AC540" s="5">
        <v>0</v>
      </c>
      <c r="AD540" s="5">
        <v>0</v>
      </c>
      <c r="AE540" s="5">
        <v>0</v>
      </c>
      <c r="AF540" s="5">
        <v>0</v>
      </c>
      <c r="AG540" s="5">
        <v>1</v>
      </c>
      <c r="AH540" s="5" t="s">
        <v>1310</v>
      </c>
      <c r="AI540" s="5" t="s">
        <v>235</v>
      </c>
      <c r="AJ540" s="5" t="s">
        <v>983</v>
      </c>
      <c r="AK540" s="45">
        <f t="shared" si="96"/>
        <v>15</v>
      </c>
      <c r="AL540" s="47">
        <f>_xlfn.XLOOKUP(I540,'#칼럼명세'!F:F,'#칼럼명세'!I:I)</f>
        <v>1303</v>
      </c>
      <c r="AM540" s="44" t="str">
        <f t="shared" si="97"/>
        <v>Item_Name_24915013</v>
      </c>
      <c r="AN540" s="5" t="s">
        <v>1525</v>
      </c>
      <c r="AO540" s="44" t="str">
        <f t="shared" si="98"/>
        <v>Item_Desc_24915013</v>
      </c>
      <c r="AP540" s="5" t="s">
        <v>1006</v>
      </c>
      <c r="AQ540" s="44">
        <f>_xlfn.XLOOKUP(I540,표1[아이템 타입],표1[삭제여부])</f>
        <v>0</v>
      </c>
      <c r="AR540" s="63">
        <f>_xlfn.XLOOKUP(I540,'#칼럼명세'!F:F,'#칼럼명세'!H:H)</f>
        <v>1</v>
      </c>
      <c r="AS540" s="4">
        <v>1</v>
      </c>
      <c r="AT540" s="4"/>
      <c r="AU540" s="4"/>
      <c r="AV540" s="4"/>
      <c r="AW540" s="63" t="str">
        <f>_xlfn.XLOOKUP(I540,표1[아이템 타입],표1[타입 이름])</f>
        <v>장비제작 : 도안</v>
      </c>
      <c r="AX540" s="63" t="str">
        <f t="shared" si="94"/>
        <v>불가</v>
      </c>
      <c r="AY540" s="63" t="str">
        <f t="shared" si="95"/>
        <v>불가</v>
      </c>
      <c r="AZ540" s="63" t="str">
        <f t="shared" si="92"/>
        <v>가능</v>
      </c>
      <c r="BA540" s="63" t="str">
        <f t="shared" si="93"/>
        <v>가능</v>
      </c>
    </row>
    <row r="541" spans="2:53" x14ac:dyDescent="0.3">
      <c r="B541" s="4">
        <v>24915014</v>
      </c>
      <c r="C541" s="4" t="str">
        <f t="shared" si="101"/>
        <v>014</v>
      </c>
      <c r="D541" s="44" t="str">
        <f t="shared" si="99"/>
        <v>Item_Name_24915014</v>
      </c>
      <c r="E541" s="5" t="s">
        <v>1326</v>
      </c>
      <c r="F541" s="44" t="str">
        <f t="shared" si="100"/>
        <v>Item_Desc_24915014</v>
      </c>
      <c r="G541" s="5" t="s">
        <v>714</v>
      </c>
      <c r="H541" s="5">
        <v>3</v>
      </c>
      <c r="I541" s="5">
        <v>49</v>
      </c>
      <c r="J541" s="5">
        <v>0</v>
      </c>
      <c r="K541" s="5">
        <v>4</v>
      </c>
      <c r="L541" s="45">
        <f>_xlfn.XLOOKUP($I541, '#칼럼명세'!$F:$F, '#칼럼명세'!$J:$J)*IF(_xlfn.XLOOKUP($I541, '#칼럼명세'!$F:$F, '#칼럼명세'!$K:$K)="X", 1, _xlfn.XLOOKUP($K541, '#무게관련'!$N:$N, '#무게관련'!$O:$O))*100</f>
        <v>1</v>
      </c>
      <c r="M541" s="46" t="s">
        <v>336</v>
      </c>
      <c r="N541" s="46" t="s">
        <v>336</v>
      </c>
      <c r="O541" s="46" t="s">
        <v>336</v>
      </c>
      <c r="P541" s="46" t="s">
        <v>336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1</v>
      </c>
      <c r="X541" s="66">
        <v>100</v>
      </c>
      <c r="Y541" s="66">
        <v>1000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1</v>
      </c>
      <c r="AH541" s="5" t="s">
        <v>1311</v>
      </c>
      <c r="AI541" s="5" t="s">
        <v>235</v>
      </c>
      <c r="AJ541" s="5" t="s">
        <v>983</v>
      </c>
      <c r="AK541" s="45">
        <f t="shared" si="96"/>
        <v>15</v>
      </c>
      <c r="AL541" s="47">
        <f>_xlfn.XLOOKUP(I541,'#칼럼명세'!F:F,'#칼럼명세'!I:I)</f>
        <v>1303</v>
      </c>
      <c r="AM541" s="44" t="str">
        <f t="shared" si="97"/>
        <v>Item_Name_24915014</v>
      </c>
      <c r="AN541" s="5" t="s">
        <v>1526</v>
      </c>
      <c r="AO541" s="44" t="str">
        <f t="shared" si="98"/>
        <v>Item_Desc_24915014</v>
      </c>
      <c r="AP541" s="5" t="s">
        <v>1006</v>
      </c>
      <c r="AQ541" s="44">
        <f>_xlfn.XLOOKUP(I541,표1[아이템 타입],표1[삭제여부])</f>
        <v>0</v>
      </c>
      <c r="AR541" s="63">
        <f>_xlfn.XLOOKUP(I541,'#칼럼명세'!F:F,'#칼럼명세'!H:H)</f>
        <v>1</v>
      </c>
      <c r="AS541" s="4">
        <v>1</v>
      </c>
      <c r="AT541" s="4"/>
      <c r="AU541" s="4"/>
      <c r="AV541" s="4"/>
      <c r="AW541" s="63" t="str">
        <f>_xlfn.XLOOKUP(I541,표1[아이템 타입],표1[타입 이름])</f>
        <v>장비제작 : 도안</v>
      </c>
      <c r="AX541" s="63" t="str">
        <f t="shared" si="94"/>
        <v>불가</v>
      </c>
      <c r="AY541" s="63" t="str">
        <f t="shared" si="95"/>
        <v>불가</v>
      </c>
      <c r="AZ541" s="63" t="str">
        <f t="shared" si="92"/>
        <v>가능</v>
      </c>
      <c r="BA541" s="63" t="str">
        <f t="shared" si="93"/>
        <v>가능</v>
      </c>
    </row>
    <row r="542" spans="2:53" x14ac:dyDescent="0.3">
      <c r="B542" s="4">
        <v>24915015</v>
      </c>
      <c r="C542" s="4" t="str">
        <f t="shared" si="101"/>
        <v>015</v>
      </c>
      <c r="D542" s="44" t="str">
        <f t="shared" si="99"/>
        <v>Item_Name_24915015</v>
      </c>
      <c r="E542" s="5" t="s">
        <v>1327</v>
      </c>
      <c r="F542" s="44" t="str">
        <f t="shared" si="100"/>
        <v>Item_Desc_24915015</v>
      </c>
      <c r="G542" s="5" t="s">
        <v>714</v>
      </c>
      <c r="H542" s="5">
        <v>3</v>
      </c>
      <c r="I542" s="5">
        <v>49</v>
      </c>
      <c r="J542" s="5">
        <v>0</v>
      </c>
      <c r="K542" s="5">
        <v>4</v>
      </c>
      <c r="L542" s="45">
        <f>_xlfn.XLOOKUP($I542, '#칼럼명세'!$F:$F, '#칼럼명세'!$J:$J)*IF(_xlfn.XLOOKUP($I542, '#칼럼명세'!$F:$F, '#칼럼명세'!$K:$K)="X", 1, _xlfn.XLOOKUP($K542, '#무게관련'!$N:$N, '#무게관련'!$O:$O))*100</f>
        <v>1</v>
      </c>
      <c r="M542" s="46" t="s">
        <v>336</v>
      </c>
      <c r="N542" s="46" t="s">
        <v>336</v>
      </c>
      <c r="O542" s="46" t="s">
        <v>336</v>
      </c>
      <c r="P542" s="46" t="s">
        <v>336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1</v>
      </c>
      <c r="X542" s="66">
        <v>100</v>
      </c>
      <c r="Y542" s="66">
        <v>1000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1</v>
      </c>
      <c r="AH542" s="5" t="s">
        <v>1312</v>
      </c>
      <c r="AI542" s="5" t="s">
        <v>235</v>
      </c>
      <c r="AJ542" s="5" t="s">
        <v>983</v>
      </c>
      <c r="AK542" s="45">
        <f t="shared" si="96"/>
        <v>15</v>
      </c>
      <c r="AL542" s="47">
        <f>_xlfn.XLOOKUP(I542,'#칼럼명세'!F:F,'#칼럼명세'!I:I)</f>
        <v>1303</v>
      </c>
      <c r="AM542" s="44" t="str">
        <f t="shared" si="97"/>
        <v>Item_Name_24915015</v>
      </c>
      <c r="AN542" s="5" t="s">
        <v>1527</v>
      </c>
      <c r="AO542" s="44" t="str">
        <f t="shared" si="98"/>
        <v>Item_Desc_24915015</v>
      </c>
      <c r="AP542" s="5" t="s">
        <v>1006</v>
      </c>
      <c r="AQ542" s="44">
        <f>_xlfn.XLOOKUP(I542,표1[아이템 타입],표1[삭제여부])</f>
        <v>0</v>
      </c>
      <c r="AR542" s="63">
        <f>_xlfn.XLOOKUP(I542,'#칼럼명세'!F:F,'#칼럼명세'!H:H)</f>
        <v>1</v>
      </c>
      <c r="AS542" s="4">
        <v>1</v>
      </c>
      <c r="AT542" s="4"/>
      <c r="AU542" s="4"/>
      <c r="AV542" s="4"/>
      <c r="AW542" s="63" t="str">
        <f>_xlfn.XLOOKUP(I542,표1[아이템 타입],표1[타입 이름])</f>
        <v>장비제작 : 도안</v>
      </c>
      <c r="AX542" s="63" t="str">
        <f t="shared" si="94"/>
        <v>불가</v>
      </c>
      <c r="AY542" s="63" t="str">
        <f t="shared" si="95"/>
        <v>불가</v>
      </c>
      <c r="AZ542" s="63" t="str">
        <f t="shared" si="92"/>
        <v>가능</v>
      </c>
      <c r="BA542" s="63" t="str">
        <f t="shared" si="93"/>
        <v>가능</v>
      </c>
    </row>
    <row r="543" spans="2:53" x14ac:dyDescent="0.3">
      <c r="B543" s="4">
        <v>24915016</v>
      </c>
      <c r="C543" s="4" t="str">
        <f t="shared" si="101"/>
        <v>016</v>
      </c>
      <c r="D543" s="44" t="str">
        <f t="shared" si="99"/>
        <v>Item_Name_24915016</v>
      </c>
      <c r="E543" s="5" t="s">
        <v>1121</v>
      </c>
      <c r="F543" s="44" t="str">
        <f t="shared" si="100"/>
        <v>Item_Desc_24915016</v>
      </c>
      <c r="G543" s="5" t="s">
        <v>714</v>
      </c>
      <c r="H543" s="5">
        <v>3</v>
      </c>
      <c r="I543" s="5">
        <v>49</v>
      </c>
      <c r="J543" s="5">
        <v>0</v>
      </c>
      <c r="K543" s="5">
        <v>5</v>
      </c>
      <c r="L543" s="45">
        <f>_xlfn.XLOOKUP($I543, '#칼럼명세'!$F:$F, '#칼럼명세'!$J:$J)*IF(_xlfn.XLOOKUP($I543, '#칼럼명세'!$F:$F, '#칼럼명세'!$K:$K)="X", 1, _xlfn.XLOOKUP($K543, '#무게관련'!$N:$N, '#무게관련'!$O:$O))*100</f>
        <v>1</v>
      </c>
      <c r="M543" s="46" t="s">
        <v>336</v>
      </c>
      <c r="N543" s="46" t="s">
        <v>336</v>
      </c>
      <c r="O543" s="46" t="s">
        <v>336</v>
      </c>
      <c r="P543" s="46" t="s">
        <v>336</v>
      </c>
      <c r="Q543" s="5">
        <v>0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1</v>
      </c>
      <c r="X543" s="66">
        <v>100</v>
      </c>
      <c r="Y543" s="66">
        <v>1000</v>
      </c>
      <c r="Z543" s="5">
        <v>0</v>
      </c>
      <c r="AA543" s="5">
        <v>0</v>
      </c>
      <c r="AB543" s="5">
        <v>0</v>
      </c>
      <c r="AC543" s="5">
        <v>0</v>
      </c>
      <c r="AD543" s="5">
        <v>0</v>
      </c>
      <c r="AE543" s="5">
        <v>0</v>
      </c>
      <c r="AF543" s="5">
        <v>0</v>
      </c>
      <c r="AG543" s="5">
        <v>1</v>
      </c>
      <c r="AH543" s="5" t="s">
        <v>1307</v>
      </c>
      <c r="AI543" s="5" t="s">
        <v>235</v>
      </c>
      <c r="AJ543" s="5" t="s">
        <v>983</v>
      </c>
      <c r="AK543" s="45">
        <f t="shared" si="96"/>
        <v>15</v>
      </c>
      <c r="AL543" s="47">
        <f>_xlfn.XLOOKUP(I543,'#칼럼명세'!F:F,'#칼럼명세'!I:I)</f>
        <v>1303</v>
      </c>
      <c r="AM543" s="44" t="str">
        <f t="shared" si="97"/>
        <v>Item_Name_24915016</v>
      </c>
      <c r="AN543" s="5" t="s">
        <v>998</v>
      </c>
      <c r="AO543" s="44" t="str">
        <f t="shared" si="98"/>
        <v>Item_Desc_24915016</v>
      </c>
      <c r="AP543" s="5" t="s">
        <v>1007</v>
      </c>
      <c r="AQ543" s="44">
        <f>_xlfn.XLOOKUP(I543,표1[아이템 타입],표1[삭제여부])</f>
        <v>0</v>
      </c>
      <c r="AR543" s="63">
        <f>_xlfn.XLOOKUP(I543,'#칼럼명세'!F:F,'#칼럼명세'!H:H)</f>
        <v>1</v>
      </c>
      <c r="AS543" s="4">
        <v>1</v>
      </c>
      <c r="AT543" s="4"/>
      <c r="AU543" s="4"/>
      <c r="AV543" s="4"/>
      <c r="AW543" s="63" t="str">
        <f>_xlfn.XLOOKUP(I543,표1[아이템 타입],표1[타입 이름])</f>
        <v>장비제작 : 도안</v>
      </c>
      <c r="AX543" s="63" t="str">
        <f t="shared" si="94"/>
        <v>불가</v>
      </c>
      <c r="AY543" s="63" t="str">
        <f t="shared" si="95"/>
        <v>불가</v>
      </c>
      <c r="AZ543" s="63" t="str">
        <f t="shared" si="92"/>
        <v>가능</v>
      </c>
      <c r="BA543" s="63" t="str">
        <f t="shared" si="93"/>
        <v>가능</v>
      </c>
    </row>
    <row r="544" spans="2:53" x14ac:dyDescent="0.3">
      <c r="B544" s="4">
        <v>24915017</v>
      </c>
      <c r="C544" s="4" t="str">
        <f t="shared" si="101"/>
        <v>017</v>
      </c>
      <c r="D544" s="44" t="str">
        <f t="shared" si="99"/>
        <v>Item_Name_24915017</v>
      </c>
      <c r="E544" s="5" t="s">
        <v>1122</v>
      </c>
      <c r="F544" s="44" t="str">
        <f t="shared" si="100"/>
        <v>Item_Desc_24915017</v>
      </c>
      <c r="G544" s="5" t="s">
        <v>714</v>
      </c>
      <c r="H544" s="5">
        <v>3</v>
      </c>
      <c r="I544" s="5">
        <v>49</v>
      </c>
      <c r="J544" s="5">
        <v>0</v>
      </c>
      <c r="K544" s="5">
        <v>5</v>
      </c>
      <c r="L544" s="45">
        <f>_xlfn.XLOOKUP($I544, '#칼럼명세'!$F:$F, '#칼럼명세'!$J:$J)*IF(_xlfn.XLOOKUP($I544, '#칼럼명세'!$F:$F, '#칼럼명세'!$K:$K)="X", 1, _xlfn.XLOOKUP($K544, '#무게관련'!$N:$N, '#무게관련'!$O:$O))*100</f>
        <v>1</v>
      </c>
      <c r="M544" s="46" t="s">
        <v>336</v>
      </c>
      <c r="N544" s="46" t="s">
        <v>336</v>
      </c>
      <c r="O544" s="46" t="s">
        <v>336</v>
      </c>
      <c r="P544" s="46" t="s">
        <v>336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1</v>
      </c>
      <c r="X544" s="66">
        <v>100</v>
      </c>
      <c r="Y544" s="66">
        <v>1000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1</v>
      </c>
      <c r="AH544" s="5" t="s">
        <v>1308</v>
      </c>
      <c r="AI544" s="5" t="s">
        <v>235</v>
      </c>
      <c r="AJ544" s="5" t="s">
        <v>983</v>
      </c>
      <c r="AK544" s="45">
        <f t="shared" si="96"/>
        <v>15</v>
      </c>
      <c r="AL544" s="47">
        <f>_xlfn.XLOOKUP(I544,'#칼럼명세'!F:F,'#칼럼명세'!I:I)</f>
        <v>1303</v>
      </c>
      <c r="AM544" s="44" t="str">
        <f t="shared" si="97"/>
        <v>Item_Name_24915017</v>
      </c>
      <c r="AN544" s="5" t="s">
        <v>999</v>
      </c>
      <c r="AO544" s="44" t="str">
        <f t="shared" si="98"/>
        <v>Item_Desc_24915017</v>
      </c>
      <c r="AP544" s="5" t="s">
        <v>1007</v>
      </c>
      <c r="AQ544" s="44">
        <f>_xlfn.XLOOKUP(I544,표1[아이템 타입],표1[삭제여부])</f>
        <v>0</v>
      </c>
      <c r="AR544" s="63">
        <f>_xlfn.XLOOKUP(I544,'#칼럼명세'!F:F,'#칼럼명세'!H:H)</f>
        <v>1</v>
      </c>
      <c r="AS544" s="4">
        <v>1</v>
      </c>
      <c r="AT544" s="4"/>
      <c r="AU544" s="4"/>
      <c r="AV544" s="4"/>
      <c r="AW544" s="63" t="str">
        <f>_xlfn.XLOOKUP(I544,표1[아이템 타입],표1[타입 이름])</f>
        <v>장비제작 : 도안</v>
      </c>
      <c r="AX544" s="63" t="str">
        <f t="shared" si="94"/>
        <v>불가</v>
      </c>
      <c r="AY544" s="63" t="str">
        <f t="shared" si="95"/>
        <v>불가</v>
      </c>
      <c r="AZ544" s="63" t="str">
        <f t="shared" si="92"/>
        <v>가능</v>
      </c>
      <c r="BA544" s="63" t="str">
        <f t="shared" si="93"/>
        <v>가능</v>
      </c>
    </row>
    <row r="545" spans="1:53" x14ac:dyDescent="0.3">
      <c r="B545" s="4">
        <v>24915018</v>
      </c>
      <c r="C545" s="4" t="str">
        <f t="shared" si="101"/>
        <v>018</v>
      </c>
      <c r="D545" s="44" t="str">
        <f t="shared" si="99"/>
        <v>Item_Name_24915018</v>
      </c>
      <c r="E545" s="5" t="s">
        <v>1123</v>
      </c>
      <c r="F545" s="44" t="str">
        <f t="shared" si="100"/>
        <v>Item_Desc_24915018</v>
      </c>
      <c r="G545" s="5" t="s">
        <v>714</v>
      </c>
      <c r="H545" s="5">
        <v>3</v>
      </c>
      <c r="I545" s="5">
        <v>49</v>
      </c>
      <c r="J545" s="5">
        <v>0</v>
      </c>
      <c r="K545" s="5">
        <v>5</v>
      </c>
      <c r="L545" s="45">
        <f>_xlfn.XLOOKUP($I545, '#칼럼명세'!$F:$F, '#칼럼명세'!$J:$J)*IF(_xlfn.XLOOKUP($I545, '#칼럼명세'!$F:$F, '#칼럼명세'!$K:$K)="X", 1, _xlfn.XLOOKUP($K545, '#무게관련'!$N:$N, '#무게관련'!$O:$O))*100</f>
        <v>1</v>
      </c>
      <c r="M545" s="46" t="s">
        <v>336</v>
      </c>
      <c r="N545" s="46" t="s">
        <v>336</v>
      </c>
      <c r="O545" s="46" t="s">
        <v>336</v>
      </c>
      <c r="P545" s="46" t="s">
        <v>336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1</v>
      </c>
      <c r="X545" s="66">
        <v>100</v>
      </c>
      <c r="Y545" s="66">
        <v>1000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1</v>
      </c>
      <c r="AH545" s="5" t="s">
        <v>1309</v>
      </c>
      <c r="AI545" s="5" t="s">
        <v>235</v>
      </c>
      <c r="AJ545" s="5" t="s">
        <v>983</v>
      </c>
      <c r="AK545" s="45">
        <f t="shared" si="96"/>
        <v>15</v>
      </c>
      <c r="AL545" s="47">
        <f>_xlfn.XLOOKUP(I545,'#칼럼명세'!F:F,'#칼럼명세'!I:I)</f>
        <v>1303</v>
      </c>
      <c r="AM545" s="44" t="str">
        <f t="shared" si="97"/>
        <v>Item_Name_24915018</v>
      </c>
      <c r="AN545" s="5" t="s">
        <v>1000</v>
      </c>
      <c r="AO545" s="44" t="str">
        <f t="shared" si="98"/>
        <v>Item_Desc_24915018</v>
      </c>
      <c r="AP545" s="5" t="s">
        <v>1007</v>
      </c>
      <c r="AQ545" s="44">
        <f>_xlfn.XLOOKUP(I545,표1[아이템 타입],표1[삭제여부])</f>
        <v>0</v>
      </c>
      <c r="AR545" s="63">
        <f>_xlfn.XLOOKUP(I545,'#칼럼명세'!F:F,'#칼럼명세'!H:H)</f>
        <v>1</v>
      </c>
      <c r="AS545" s="4">
        <v>1</v>
      </c>
      <c r="AT545" s="4"/>
      <c r="AU545" s="4"/>
      <c r="AV545" s="4"/>
      <c r="AW545" s="63" t="str">
        <f>_xlfn.XLOOKUP(I545,표1[아이템 타입],표1[타입 이름])</f>
        <v>장비제작 : 도안</v>
      </c>
      <c r="AX545" s="63" t="str">
        <f t="shared" si="94"/>
        <v>불가</v>
      </c>
      <c r="AY545" s="63" t="str">
        <f t="shared" si="95"/>
        <v>불가</v>
      </c>
      <c r="AZ545" s="63" t="str">
        <f t="shared" si="92"/>
        <v>가능</v>
      </c>
      <c r="BA545" s="63" t="str">
        <f t="shared" si="93"/>
        <v>가능</v>
      </c>
    </row>
    <row r="546" spans="1:53" x14ac:dyDescent="0.3">
      <c r="B546" s="4">
        <v>24915019</v>
      </c>
      <c r="C546" s="4" t="str">
        <f t="shared" si="101"/>
        <v>019</v>
      </c>
      <c r="D546" s="44" t="str">
        <f t="shared" si="99"/>
        <v>Item_Name_24915019</v>
      </c>
      <c r="E546" s="5" t="s">
        <v>1328</v>
      </c>
      <c r="F546" s="44" t="str">
        <f t="shared" si="100"/>
        <v>Item_Desc_24915019</v>
      </c>
      <c r="G546" s="5" t="s">
        <v>714</v>
      </c>
      <c r="H546" s="5">
        <v>3</v>
      </c>
      <c r="I546" s="5">
        <v>49</v>
      </c>
      <c r="J546" s="5">
        <v>0</v>
      </c>
      <c r="K546" s="5">
        <v>5</v>
      </c>
      <c r="L546" s="45">
        <f>_xlfn.XLOOKUP($I546, '#칼럼명세'!$F:$F, '#칼럼명세'!$J:$J)*IF(_xlfn.XLOOKUP($I546, '#칼럼명세'!$F:$F, '#칼럼명세'!$K:$K)="X", 1, _xlfn.XLOOKUP($K546, '#무게관련'!$N:$N, '#무게관련'!$O:$O))*100</f>
        <v>1</v>
      </c>
      <c r="M546" s="46" t="s">
        <v>336</v>
      </c>
      <c r="N546" s="46" t="s">
        <v>336</v>
      </c>
      <c r="O546" s="46" t="s">
        <v>336</v>
      </c>
      <c r="P546" s="46" t="s">
        <v>336</v>
      </c>
      <c r="Q546" s="5">
        <v>0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1</v>
      </c>
      <c r="X546" s="66">
        <v>100</v>
      </c>
      <c r="Y546" s="66">
        <v>1000</v>
      </c>
      <c r="Z546" s="5">
        <v>0</v>
      </c>
      <c r="AA546" s="5">
        <v>0</v>
      </c>
      <c r="AB546" s="5">
        <v>0</v>
      </c>
      <c r="AC546" s="5">
        <v>0</v>
      </c>
      <c r="AD546" s="5">
        <v>0</v>
      </c>
      <c r="AE546" s="5">
        <v>0</v>
      </c>
      <c r="AF546" s="5">
        <v>0</v>
      </c>
      <c r="AG546" s="5">
        <v>1</v>
      </c>
      <c r="AH546" s="5" t="s">
        <v>1310</v>
      </c>
      <c r="AI546" s="5" t="s">
        <v>235</v>
      </c>
      <c r="AJ546" s="5" t="s">
        <v>983</v>
      </c>
      <c r="AK546" s="45">
        <f t="shared" si="96"/>
        <v>15</v>
      </c>
      <c r="AL546" s="47">
        <f>_xlfn.XLOOKUP(I546,'#칼럼명세'!F:F,'#칼럼명세'!I:I)</f>
        <v>1303</v>
      </c>
      <c r="AM546" s="44" t="str">
        <f t="shared" si="97"/>
        <v>Item_Name_24915019</v>
      </c>
      <c r="AN546" s="5" t="s">
        <v>1528</v>
      </c>
      <c r="AO546" s="44" t="str">
        <f t="shared" si="98"/>
        <v>Item_Desc_24915019</v>
      </c>
      <c r="AP546" s="5" t="s">
        <v>1007</v>
      </c>
      <c r="AQ546" s="44">
        <f>_xlfn.XLOOKUP(I546,표1[아이템 타입],표1[삭제여부])</f>
        <v>0</v>
      </c>
      <c r="AR546" s="63">
        <f>_xlfn.XLOOKUP(I546,'#칼럼명세'!F:F,'#칼럼명세'!H:H)</f>
        <v>1</v>
      </c>
      <c r="AS546" s="4">
        <v>1</v>
      </c>
      <c r="AT546" s="4"/>
      <c r="AU546" s="4"/>
      <c r="AV546" s="4"/>
      <c r="AW546" s="63" t="str">
        <f>_xlfn.XLOOKUP(I546,표1[아이템 타입],표1[타입 이름])</f>
        <v>장비제작 : 도안</v>
      </c>
      <c r="AX546" s="63" t="str">
        <f t="shared" si="94"/>
        <v>불가</v>
      </c>
      <c r="AY546" s="63" t="str">
        <f t="shared" si="95"/>
        <v>불가</v>
      </c>
      <c r="AZ546" s="63" t="str">
        <f t="shared" si="92"/>
        <v>가능</v>
      </c>
      <c r="BA546" s="63" t="str">
        <f t="shared" si="93"/>
        <v>가능</v>
      </c>
    </row>
    <row r="547" spans="1:53" x14ac:dyDescent="0.3">
      <c r="B547" s="4">
        <v>24915020</v>
      </c>
      <c r="C547" s="4" t="str">
        <f t="shared" si="101"/>
        <v>020</v>
      </c>
      <c r="D547" s="44" t="str">
        <f t="shared" si="99"/>
        <v>Item_Name_24915020</v>
      </c>
      <c r="E547" s="5" t="s">
        <v>1329</v>
      </c>
      <c r="F547" s="44" t="str">
        <f t="shared" si="100"/>
        <v>Item_Desc_24915020</v>
      </c>
      <c r="G547" s="5" t="s">
        <v>714</v>
      </c>
      <c r="H547" s="5">
        <v>3</v>
      </c>
      <c r="I547" s="5">
        <v>49</v>
      </c>
      <c r="J547" s="5">
        <v>0</v>
      </c>
      <c r="K547" s="5">
        <v>5</v>
      </c>
      <c r="L547" s="45">
        <f>_xlfn.XLOOKUP($I547, '#칼럼명세'!$F:$F, '#칼럼명세'!$J:$J)*IF(_xlfn.XLOOKUP($I547, '#칼럼명세'!$F:$F, '#칼럼명세'!$K:$K)="X", 1, _xlfn.XLOOKUP($K547, '#무게관련'!$N:$N, '#무게관련'!$O:$O))*100</f>
        <v>1</v>
      </c>
      <c r="M547" s="46" t="s">
        <v>336</v>
      </c>
      <c r="N547" s="46" t="s">
        <v>336</v>
      </c>
      <c r="O547" s="46" t="s">
        <v>336</v>
      </c>
      <c r="P547" s="46" t="s">
        <v>336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1</v>
      </c>
      <c r="X547" s="66">
        <v>100</v>
      </c>
      <c r="Y547" s="66">
        <v>1000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1</v>
      </c>
      <c r="AH547" s="5" t="s">
        <v>1311</v>
      </c>
      <c r="AI547" s="5" t="s">
        <v>235</v>
      </c>
      <c r="AJ547" s="5" t="s">
        <v>983</v>
      </c>
      <c r="AK547" s="45">
        <f t="shared" si="96"/>
        <v>15</v>
      </c>
      <c r="AL547" s="47">
        <f>_xlfn.XLOOKUP(I547,'#칼럼명세'!F:F,'#칼럼명세'!I:I)</f>
        <v>1303</v>
      </c>
      <c r="AM547" s="44" t="str">
        <f t="shared" si="97"/>
        <v>Item_Name_24915020</v>
      </c>
      <c r="AN547" s="5" t="s">
        <v>1529</v>
      </c>
      <c r="AO547" s="44" t="str">
        <f t="shared" si="98"/>
        <v>Item_Desc_24915020</v>
      </c>
      <c r="AP547" s="5" t="s">
        <v>1007</v>
      </c>
      <c r="AQ547" s="44">
        <f>_xlfn.XLOOKUP(I547,표1[아이템 타입],표1[삭제여부])</f>
        <v>0</v>
      </c>
      <c r="AR547" s="63">
        <f>_xlfn.XLOOKUP(I547,'#칼럼명세'!F:F,'#칼럼명세'!H:H)</f>
        <v>1</v>
      </c>
      <c r="AS547" s="4">
        <v>1</v>
      </c>
      <c r="AT547" s="4"/>
      <c r="AU547" s="4"/>
      <c r="AV547" s="4"/>
      <c r="AW547" s="63" t="str">
        <f>_xlfn.XLOOKUP(I547,표1[아이템 타입],표1[타입 이름])</f>
        <v>장비제작 : 도안</v>
      </c>
      <c r="AX547" s="63" t="str">
        <f t="shared" si="94"/>
        <v>불가</v>
      </c>
      <c r="AY547" s="63" t="str">
        <f t="shared" si="95"/>
        <v>불가</v>
      </c>
      <c r="AZ547" s="63" t="str">
        <f t="shared" si="92"/>
        <v>가능</v>
      </c>
      <c r="BA547" s="63" t="str">
        <f t="shared" si="93"/>
        <v>가능</v>
      </c>
    </row>
    <row r="548" spans="1:53" x14ac:dyDescent="0.3">
      <c r="B548" s="4">
        <v>24915021</v>
      </c>
      <c r="C548" s="4" t="str">
        <f t="shared" si="101"/>
        <v>021</v>
      </c>
      <c r="D548" s="44" t="str">
        <f t="shared" si="99"/>
        <v>Item_Name_24915021</v>
      </c>
      <c r="E548" s="5" t="s">
        <v>1330</v>
      </c>
      <c r="F548" s="44" t="str">
        <f t="shared" si="100"/>
        <v>Item_Desc_24915021</v>
      </c>
      <c r="G548" s="5" t="s">
        <v>714</v>
      </c>
      <c r="H548" s="5">
        <v>3</v>
      </c>
      <c r="I548" s="5">
        <v>49</v>
      </c>
      <c r="J548" s="5">
        <v>0</v>
      </c>
      <c r="K548" s="5">
        <v>5</v>
      </c>
      <c r="L548" s="45">
        <f>_xlfn.XLOOKUP($I548, '#칼럼명세'!$F:$F, '#칼럼명세'!$J:$J)*IF(_xlfn.XLOOKUP($I548, '#칼럼명세'!$F:$F, '#칼럼명세'!$K:$K)="X", 1, _xlfn.XLOOKUP($K548, '#무게관련'!$N:$N, '#무게관련'!$O:$O))*100</f>
        <v>1</v>
      </c>
      <c r="M548" s="46" t="s">
        <v>336</v>
      </c>
      <c r="N548" s="46" t="s">
        <v>336</v>
      </c>
      <c r="O548" s="46" t="s">
        <v>336</v>
      </c>
      <c r="P548" s="46" t="s">
        <v>336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1</v>
      </c>
      <c r="X548" s="66">
        <v>100</v>
      </c>
      <c r="Y548" s="66">
        <v>1000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1</v>
      </c>
      <c r="AH548" s="5" t="s">
        <v>1312</v>
      </c>
      <c r="AI548" s="5" t="s">
        <v>235</v>
      </c>
      <c r="AJ548" s="5" t="s">
        <v>983</v>
      </c>
      <c r="AK548" s="45">
        <f t="shared" si="96"/>
        <v>15</v>
      </c>
      <c r="AL548" s="47">
        <f>_xlfn.XLOOKUP(I548,'#칼럼명세'!F:F,'#칼럼명세'!I:I)</f>
        <v>1303</v>
      </c>
      <c r="AM548" s="44" t="str">
        <f t="shared" si="97"/>
        <v>Item_Name_24915021</v>
      </c>
      <c r="AN548" s="5" t="s">
        <v>1530</v>
      </c>
      <c r="AO548" s="44" t="str">
        <f t="shared" si="98"/>
        <v>Item_Desc_24915021</v>
      </c>
      <c r="AP548" s="5" t="s">
        <v>1007</v>
      </c>
      <c r="AQ548" s="44">
        <f>_xlfn.XLOOKUP(I548,표1[아이템 타입],표1[삭제여부])</f>
        <v>0</v>
      </c>
      <c r="AR548" s="63">
        <f>_xlfn.XLOOKUP(I548,'#칼럼명세'!F:F,'#칼럼명세'!H:H)</f>
        <v>1</v>
      </c>
      <c r="AS548" s="4">
        <v>1</v>
      </c>
      <c r="AT548" s="4"/>
      <c r="AU548" s="4"/>
      <c r="AV548" s="4"/>
      <c r="AW548" s="63" t="str">
        <f>_xlfn.XLOOKUP(I548,표1[아이템 타입],표1[타입 이름])</f>
        <v>장비제작 : 도안</v>
      </c>
      <c r="AX548" s="63" t="str">
        <f t="shared" si="94"/>
        <v>불가</v>
      </c>
      <c r="AY548" s="63" t="str">
        <f t="shared" si="95"/>
        <v>불가</v>
      </c>
      <c r="AZ548" s="63" t="str">
        <f t="shared" si="92"/>
        <v>가능</v>
      </c>
      <c r="BA548" s="63" t="str">
        <f t="shared" si="93"/>
        <v>가능</v>
      </c>
    </row>
    <row r="549" spans="1:53" x14ac:dyDescent="0.3">
      <c r="B549" s="4">
        <v>24915022</v>
      </c>
      <c r="C549" s="4" t="str">
        <f t="shared" si="101"/>
        <v>022</v>
      </c>
      <c r="D549" s="44" t="str">
        <f t="shared" si="99"/>
        <v>Item_Name_24915022</v>
      </c>
      <c r="E549" s="5" t="s">
        <v>1124</v>
      </c>
      <c r="F549" s="44" t="str">
        <f t="shared" si="100"/>
        <v>Item_Desc_24915022</v>
      </c>
      <c r="G549" s="5" t="s">
        <v>714</v>
      </c>
      <c r="H549" s="5">
        <v>3</v>
      </c>
      <c r="I549" s="5">
        <v>49</v>
      </c>
      <c r="J549" s="5">
        <v>0</v>
      </c>
      <c r="K549" s="5">
        <v>6</v>
      </c>
      <c r="L549" s="45">
        <f>_xlfn.XLOOKUP($I549, '#칼럼명세'!$F:$F, '#칼럼명세'!$J:$J)*IF(_xlfn.XLOOKUP($I549, '#칼럼명세'!$F:$F, '#칼럼명세'!$K:$K)="X", 1, _xlfn.XLOOKUP($K549, '#무게관련'!$N:$N, '#무게관련'!$O:$O))*100</f>
        <v>1</v>
      </c>
      <c r="M549" s="46" t="s">
        <v>336</v>
      </c>
      <c r="N549" s="46" t="s">
        <v>336</v>
      </c>
      <c r="O549" s="46" t="s">
        <v>336</v>
      </c>
      <c r="P549" s="46" t="s">
        <v>336</v>
      </c>
      <c r="Q549" s="5">
        <v>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1</v>
      </c>
      <c r="X549" s="66">
        <v>100</v>
      </c>
      <c r="Y549" s="66">
        <v>1000</v>
      </c>
      <c r="Z549" s="5">
        <v>0</v>
      </c>
      <c r="AA549" s="5">
        <v>0</v>
      </c>
      <c r="AB549" s="5">
        <v>0</v>
      </c>
      <c r="AC549" s="5">
        <v>0</v>
      </c>
      <c r="AD549" s="5">
        <v>0</v>
      </c>
      <c r="AE549" s="5">
        <v>0</v>
      </c>
      <c r="AF549" s="5">
        <v>0</v>
      </c>
      <c r="AG549" s="5">
        <v>1</v>
      </c>
      <c r="AH549" s="5" t="s">
        <v>1307</v>
      </c>
      <c r="AI549" s="5" t="s">
        <v>235</v>
      </c>
      <c r="AJ549" s="5" t="s">
        <v>983</v>
      </c>
      <c r="AK549" s="45">
        <f t="shared" si="96"/>
        <v>15</v>
      </c>
      <c r="AL549" s="47">
        <f>_xlfn.XLOOKUP(I549,'#칼럼명세'!F:F,'#칼럼명세'!I:I)</f>
        <v>1303</v>
      </c>
      <c r="AM549" s="44" t="str">
        <f t="shared" si="97"/>
        <v>Item_Name_24915022</v>
      </c>
      <c r="AN549" s="5" t="s">
        <v>1001</v>
      </c>
      <c r="AO549" s="44" t="str">
        <f t="shared" si="98"/>
        <v>Item_Desc_24915022</v>
      </c>
      <c r="AP549" s="5" t="s">
        <v>1008</v>
      </c>
      <c r="AQ549" s="44">
        <f>_xlfn.XLOOKUP(I549,표1[아이템 타입],표1[삭제여부])</f>
        <v>0</v>
      </c>
      <c r="AR549" s="63">
        <f>_xlfn.XLOOKUP(I549,'#칼럼명세'!F:F,'#칼럼명세'!H:H)</f>
        <v>1</v>
      </c>
      <c r="AS549" s="4">
        <v>1</v>
      </c>
      <c r="AT549" s="4"/>
      <c r="AU549" s="4"/>
      <c r="AV549" s="4"/>
      <c r="AW549" s="63" t="str">
        <f>_xlfn.XLOOKUP(I549,표1[아이템 타입],표1[타입 이름])</f>
        <v>장비제작 : 도안</v>
      </c>
      <c r="AX549" s="63" t="str">
        <f t="shared" si="94"/>
        <v>불가</v>
      </c>
      <c r="AY549" s="63" t="str">
        <f t="shared" si="95"/>
        <v>불가</v>
      </c>
      <c r="AZ549" s="63" t="str">
        <f t="shared" si="92"/>
        <v>가능</v>
      </c>
      <c r="BA549" s="63" t="str">
        <f t="shared" si="93"/>
        <v>가능</v>
      </c>
    </row>
    <row r="550" spans="1:53" x14ac:dyDescent="0.3">
      <c r="B550" s="4">
        <v>24915023</v>
      </c>
      <c r="C550" s="4" t="str">
        <f t="shared" si="101"/>
        <v>023</v>
      </c>
      <c r="D550" s="44" t="str">
        <f t="shared" si="99"/>
        <v>Item_Name_24915023</v>
      </c>
      <c r="E550" s="5" t="s">
        <v>1125</v>
      </c>
      <c r="F550" s="44" t="str">
        <f t="shared" si="100"/>
        <v>Item_Desc_24915023</v>
      </c>
      <c r="G550" s="5" t="s">
        <v>714</v>
      </c>
      <c r="H550" s="5">
        <v>3</v>
      </c>
      <c r="I550" s="5">
        <v>49</v>
      </c>
      <c r="J550" s="5">
        <v>0</v>
      </c>
      <c r="K550" s="5">
        <v>6</v>
      </c>
      <c r="L550" s="45">
        <f>_xlfn.XLOOKUP($I550, '#칼럼명세'!$F:$F, '#칼럼명세'!$J:$J)*IF(_xlfn.XLOOKUP($I550, '#칼럼명세'!$F:$F, '#칼럼명세'!$K:$K)="X", 1, _xlfn.XLOOKUP($K550, '#무게관련'!$N:$N, '#무게관련'!$O:$O))*100</f>
        <v>1</v>
      </c>
      <c r="M550" s="46" t="s">
        <v>336</v>
      </c>
      <c r="N550" s="46" t="s">
        <v>336</v>
      </c>
      <c r="O550" s="46" t="s">
        <v>336</v>
      </c>
      <c r="P550" s="46" t="s">
        <v>336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1</v>
      </c>
      <c r="X550" s="66">
        <v>100</v>
      </c>
      <c r="Y550" s="66">
        <v>1000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1</v>
      </c>
      <c r="AH550" s="5" t="s">
        <v>1308</v>
      </c>
      <c r="AI550" s="5" t="s">
        <v>235</v>
      </c>
      <c r="AJ550" s="5" t="s">
        <v>983</v>
      </c>
      <c r="AK550" s="45">
        <f t="shared" si="96"/>
        <v>15</v>
      </c>
      <c r="AL550" s="47">
        <f>_xlfn.XLOOKUP(I550,'#칼럼명세'!F:F,'#칼럼명세'!I:I)</f>
        <v>1303</v>
      </c>
      <c r="AM550" s="44" t="str">
        <f t="shared" si="97"/>
        <v>Item_Name_24915023</v>
      </c>
      <c r="AN550" s="5" t="s">
        <v>1002</v>
      </c>
      <c r="AO550" s="44" t="str">
        <f t="shared" si="98"/>
        <v>Item_Desc_24915023</v>
      </c>
      <c r="AP550" s="5" t="s">
        <v>1008</v>
      </c>
      <c r="AQ550" s="44">
        <f>_xlfn.XLOOKUP(I550,표1[아이템 타입],표1[삭제여부])</f>
        <v>0</v>
      </c>
      <c r="AR550" s="63">
        <f>_xlfn.XLOOKUP(I550,'#칼럼명세'!F:F,'#칼럼명세'!H:H)</f>
        <v>1</v>
      </c>
      <c r="AS550" s="4">
        <v>1</v>
      </c>
      <c r="AT550" s="4"/>
      <c r="AU550" s="4"/>
      <c r="AV550" s="4"/>
      <c r="AW550" s="63" t="str">
        <f>_xlfn.XLOOKUP(I550,표1[아이템 타입],표1[타입 이름])</f>
        <v>장비제작 : 도안</v>
      </c>
      <c r="AX550" s="63" t="str">
        <f t="shared" si="94"/>
        <v>불가</v>
      </c>
      <c r="AY550" s="63" t="str">
        <f t="shared" si="95"/>
        <v>불가</v>
      </c>
      <c r="AZ550" s="63" t="str">
        <f t="shared" si="92"/>
        <v>가능</v>
      </c>
      <c r="BA550" s="63" t="str">
        <f t="shared" si="93"/>
        <v>가능</v>
      </c>
    </row>
    <row r="551" spans="1:53" x14ac:dyDescent="0.3">
      <c r="B551" s="4">
        <v>24915024</v>
      </c>
      <c r="C551" s="4" t="str">
        <f t="shared" si="101"/>
        <v>024</v>
      </c>
      <c r="D551" s="44" t="str">
        <f t="shared" si="99"/>
        <v>Item_Name_24915024</v>
      </c>
      <c r="E551" s="5" t="s">
        <v>1126</v>
      </c>
      <c r="F551" s="44" t="str">
        <f t="shared" si="100"/>
        <v>Item_Desc_24915024</v>
      </c>
      <c r="G551" s="5" t="s">
        <v>714</v>
      </c>
      <c r="H551" s="5">
        <v>3</v>
      </c>
      <c r="I551" s="5">
        <v>49</v>
      </c>
      <c r="J551" s="5">
        <v>0</v>
      </c>
      <c r="K551" s="5">
        <v>6</v>
      </c>
      <c r="L551" s="45">
        <f>_xlfn.XLOOKUP($I551, '#칼럼명세'!$F:$F, '#칼럼명세'!$J:$J)*IF(_xlfn.XLOOKUP($I551, '#칼럼명세'!$F:$F, '#칼럼명세'!$K:$K)="X", 1, _xlfn.XLOOKUP($K551, '#무게관련'!$N:$N, '#무게관련'!$O:$O))*100</f>
        <v>1</v>
      </c>
      <c r="M551" s="46" t="s">
        <v>336</v>
      </c>
      <c r="N551" s="46" t="s">
        <v>336</v>
      </c>
      <c r="O551" s="46" t="s">
        <v>336</v>
      </c>
      <c r="P551" s="46" t="s">
        <v>336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1</v>
      </c>
      <c r="X551" s="66">
        <v>100</v>
      </c>
      <c r="Y551" s="66">
        <v>1000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1</v>
      </c>
      <c r="AH551" s="5" t="s">
        <v>1309</v>
      </c>
      <c r="AI551" s="5" t="s">
        <v>235</v>
      </c>
      <c r="AJ551" s="5" t="s">
        <v>983</v>
      </c>
      <c r="AK551" s="45">
        <f t="shared" si="96"/>
        <v>15</v>
      </c>
      <c r="AL551" s="47">
        <f>_xlfn.XLOOKUP(I551,'#칼럼명세'!F:F,'#칼럼명세'!I:I)</f>
        <v>1303</v>
      </c>
      <c r="AM551" s="44" t="str">
        <f t="shared" si="97"/>
        <v>Item_Name_24915024</v>
      </c>
      <c r="AN551" s="5" t="s">
        <v>1003</v>
      </c>
      <c r="AO551" s="44" t="str">
        <f t="shared" si="98"/>
        <v>Item_Desc_24915024</v>
      </c>
      <c r="AP551" s="5" t="s">
        <v>1008</v>
      </c>
      <c r="AQ551" s="44">
        <f>_xlfn.XLOOKUP(I551,표1[아이템 타입],표1[삭제여부])</f>
        <v>0</v>
      </c>
      <c r="AR551" s="63">
        <f>_xlfn.XLOOKUP(I551,'#칼럼명세'!F:F,'#칼럼명세'!H:H)</f>
        <v>1</v>
      </c>
      <c r="AS551" s="4">
        <v>1</v>
      </c>
      <c r="AT551" s="4"/>
      <c r="AU551" s="4"/>
      <c r="AV551" s="4"/>
      <c r="AW551" s="63" t="str">
        <f>_xlfn.XLOOKUP(I551,표1[아이템 타입],표1[타입 이름])</f>
        <v>장비제작 : 도안</v>
      </c>
      <c r="AX551" s="63" t="str">
        <f t="shared" si="94"/>
        <v>불가</v>
      </c>
      <c r="AY551" s="63" t="str">
        <f t="shared" si="95"/>
        <v>불가</v>
      </c>
      <c r="AZ551" s="63" t="str">
        <f t="shared" si="92"/>
        <v>가능</v>
      </c>
      <c r="BA551" s="63" t="str">
        <f t="shared" si="93"/>
        <v>가능</v>
      </c>
    </row>
    <row r="552" spans="1:53" x14ac:dyDescent="0.3">
      <c r="A552" s="5" t="s">
        <v>18</v>
      </c>
      <c r="B552" s="4">
        <v>24915025</v>
      </c>
      <c r="C552" s="4" t="str">
        <f t="shared" si="101"/>
        <v>025</v>
      </c>
      <c r="D552" s="44" t="str">
        <f t="shared" si="99"/>
        <v>Item_Name_24915025</v>
      </c>
      <c r="E552" s="5" t="s">
        <v>1331</v>
      </c>
      <c r="F552" s="44" t="str">
        <f t="shared" si="100"/>
        <v>Item_Desc_24915025</v>
      </c>
      <c r="G552" s="5" t="s">
        <v>714</v>
      </c>
      <c r="H552" s="5">
        <v>3</v>
      </c>
      <c r="I552" s="5">
        <v>49</v>
      </c>
      <c r="J552" s="5">
        <v>0</v>
      </c>
      <c r="K552" s="5">
        <v>6</v>
      </c>
      <c r="L552" s="45">
        <f>_xlfn.XLOOKUP($I552, '#칼럼명세'!$F:$F, '#칼럼명세'!$J:$J)*IF(_xlfn.XLOOKUP($I552, '#칼럼명세'!$F:$F, '#칼럼명세'!$K:$K)="X", 1, _xlfn.XLOOKUP($K552, '#무게관련'!$N:$N, '#무게관련'!$O:$O))*100</f>
        <v>1</v>
      </c>
      <c r="M552" s="46" t="s">
        <v>336</v>
      </c>
      <c r="N552" s="46" t="s">
        <v>336</v>
      </c>
      <c r="O552" s="46" t="s">
        <v>336</v>
      </c>
      <c r="P552" s="46" t="s">
        <v>336</v>
      </c>
      <c r="Q552" s="5">
        <v>0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1</v>
      </c>
      <c r="X552" s="66">
        <v>100</v>
      </c>
      <c r="Y552" s="66">
        <v>1000</v>
      </c>
      <c r="Z552" s="5">
        <v>0</v>
      </c>
      <c r="AA552" s="5">
        <v>0</v>
      </c>
      <c r="AB552" s="5">
        <v>0</v>
      </c>
      <c r="AC552" s="5">
        <v>0</v>
      </c>
      <c r="AD552" s="5">
        <v>0</v>
      </c>
      <c r="AE552" s="5">
        <v>0</v>
      </c>
      <c r="AF552" s="5">
        <v>0</v>
      </c>
      <c r="AG552" s="5">
        <v>1</v>
      </c>
      <c r="AH552" s="5" t="s">
        <v>1310</v>
      </c>
      <c r="AI552" s="5" t="s">
        <v>235</v>
      </c>
      <c r="AJ552" s="5" t="s">
        <v>983</v>
      </c>
      <c r="AK552" s="45">
        <f t="shared" si="96"/>
        <v>15</v>
      </c>
      <c r="AL552" s="47">
        <f>_xlfn.XLOOKUP(I552,'#칼럼명세'!F:F,'#칼럼명세'!I:I)</f>
        <v>1303</v>
      </c>
      <c r="AM552" s="44" t="str">
        <f t="shared" si="97"/>
        <v>Item_Name_24915025</v>
      </c>
      <c r="AN552" s="5" t="s">
        <v>1531</v>
      </c>
      <c r="AO552" s="44" t="str">
        <f t="shared" si="98"/>
        <v>Item_Desc_24915025</v>
      </c>
      <c r="AP552" s="5" t="s">
        <v>1008</v>
      </c>
      <c r="AQ552" s="44">
        <f>_xlfn.XLOOKUP(I552,표1[아이템 타입],표1[삭제여부])</f>
        <v>0</v>
      </c>
      <c r="AR552" s="63">
        <f>_xlfn.XLOOKUP(I552,'#칼럼명세'!F:F,'#칼럼명세'!H:H)</f>
        <v>1</v>
      </c>
      <c r="AS552" s="4">
        <v>1</v>
      </c>
      <c r="AT552" s="4"/>
      <c r="AU552" s="4"/>
      <c r="AV552" s="4"/>
      <c r="AW552" s="63" t="str">
        <f>_xlfn.XLOOKUP(I552,표1[아이템 타입],표1[타입 이름])</f>
        <v>장비제작 : 도안</v>
      </c>
      <c r="AX552" s="63" t="str">
        <f t="shared" si="94"/>
        <v>불가</v>
      </c>
      <c r="AY552" s="63" t="str">
        <f t="shared" si="95"/>
        <v>불가</v>
      </c>
      <c r="AZ552" s="63" t="str">
        <f t="shared" si="92"/>
        <v>가능</v>
      </c>
      <c r="BA552" s="63" t="str">
        <f t="shared" si="93"/>
        <v>가능</v>
      </c>
    </row>
    <row r="553" spans="1:53" x14ac:dyDescent="0.3">
      <c r="A553" s="5" t="s">
        <v>18</v>
      </c>
      <c r="B553" s="4">
        <v>24915026</v>
      </c>
      <c r="C553" s="4" t="str">
        <f t="shared" si="101"/>
        <v>026</v>
      </c>
      <c r="D553" s="44" t="str">
        <f t="shared" si="99"/>
        <v>Item_Name_24915026</v>
      </c>
      <c r="E553" s="5" t="s">
        <v>1332</v>
      </c>
      <c r="F553" s="44" t="str">
        <f t="shared" si="100"/>
        <v>Item_Desc_24915026</v>
      </c>
      <c r="G553" s="5" t="s">
        <v>714</v>
      </c>
      <c r="H553" s="5">
        <v>3</v>
      </c>
      <c r="I553" s="5">
        <v>49</v>
      </c>
      <c r="J553" s="5">
        <v>0</v>
      </c>
      <c r="K553" s="5">
        <v>6</v>
      </c>
      <c r="L553" s="45">
        <f>_xlfn.XLOOKUP($I553, '#칼럼명세'!$F:$F, '#칼럼명세'!$J:$J)*IF(_xlfn.XLOOKUP($I553, '#칼럼명세'!$F:$F, '#칼럼명세'!$K:$K)="X", 1, _xlfn.XLOOKUP($K553, '#무게관련'!$N:$N, '#무게관련'!$O:$O))*100</f>
        <v>1</v>
      </c>
      <c r="M553" s="46" t="s">
        <v>336</v>
      </c>
      <c r="N553" s="46" t="s">
        <v>336</v>
      </c>
      <c r="O553" s="46" t="s">
        <v>336</v>
      </c>
      <c r="P553" s="46" t="s">
        <v>336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1</v>
      </c>
      <c r="X553" s="66">
        <v>100</v>
      </c>
      <c r="Y553" s="66">
        <v>1000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1</v>
      </c>
      <c r="AH553" s="5" t="s">
        <v>1311</v>
      </c>
      <c r="AI553" s="5" t="s">
        <v>235</v>
      </c>
      <c r="AJ553" s="5" t="s">
        <v>983</v>
      </c>
      <c r="AK553" s="45">
        <f t="shared" si="96"/>
        <v>15</v>
      </c>
      <c r="AL553" s="47">
        <f>_xlfn.XLOOKUP(I553,'#칼럼명세'!F:F,'#칼럼명세'!I:I)</f>
        <v>1303</v>
      </c>
      <c r="AM553" s="44" t="str">
        <f t="shared" si="97"/>
        <v>Item_Name_24915026</v>
      </c>
      <c r="AN553" s="5" t="s">
        <v>1532</v>
      </c>
      <c r="AO553" s="44" t="str">
        <f t="shared" si="98"/>
        <v>Item_Desc_24915026</v>
      </c>
      <c r="AP553" s="5" t="s">
        <v>1008</v>
      </c>
      <c r="AQ553" s="44">
        <f>_xlfn.XLOOKUP(I553,표1[아이템 타입],표1[삭제여부])</f>
        <v>0</v>
      </c>
      <c r="AR553" s="63">
        <f>_xlfn.XLOOKUP(I553,'#칼럼명세'!F:F,'#칼럼명세'!H:H)</f>
        <v>1</v>
      </c>
      <c r="AS553" s="4">
        <v>1</v>
      </c>
      <c r="AT553" s="4"/>
      <c r="AU553" s="4"/>
      <c r="AV553" s="4"/>
      <c r="AW553" s="63" t="str">
        <f>_xlfn.XLOOKUP(I553,표1[아이템 타입],표1[타입 이름])</f>
        <v>장비제작 : 도안</v>
      </c>
      <c r="AX553" s="63" t="str">
        <f t="shared" si="94"/>
        <v>불가</v>
      </c>
      <c r="AY553" s="63" t="str">
        <f t="shared" si="95"/>
        <v>불가</v>
      </c>
      <c r="AZ553" s="63" t="str">
        <f t="shared" si="92"/>
        <v>가능</v>
      </c>
      <c r="BA553" s="63" t="str">
        <f t="shared" si="93"/>
        <v>가능</v>
      </c>
    </row>
    <row r="554" spans="1:53" x14ac:dyDescent="0.3">
      <c r="A554" s="5" t="s">
        <v>18</v>
      </c>
      <c r="B554" s="4">
        <v>24915027</v>
      </c>
      <c r="C554" s="4" t="str">
        <f t="shared" si="101"/>
        <v>027</v>
      </c>
      <c r="D554" s="44" t="str">
        <f t="shared" si="99"/>
        <v>Item_Name_24915027</v>
      </c>
      <c r="E554" s="5" t="s">
        <v>1333</v>
      </c>
      <c r="F554" s="44" t="str">
        <f t="shared" si="100"/>
        <v>Item_Desc_24915027</v>
      </c>
      <c r="G554" s="5" t="s">
        <v>714</v>
      </c>
      <c r="H554" s="5">
        <v>3</v>
      </c>
      <c r="I554" s="5">
        <v>49</v>
      </c>
      <c r="J554" s="5">
        <v>0</v>
      </c>
      <c r="K554" s="5">
        <v>6</v>
      </c>
      <c r="L554" s="45">
        <f>_xlfn.XLOOKUP($I554, '#칼럼명세'!$F:$F, '#칼럼명세'!$J:$J)*IF(_xlfn.XLOOKUP($I554, '#칼럼명세'!$F:$F, '#칼럼명세'!$K:$K)="X", 1, _xlfn.XLOOKUP($K554, '#무게관련'!$N:$N, '#무게관련'!$O:$O))*100</f>
        <v>1</v>
      </c>
      <c r="M554" s="46" t="s">
        <v>336</v>
      </c>
      <c r="N554" s="46" t="s">
        <v>336</v>
      </c>
      <c r="O554" s="46" t="s">
        <v>336</v>
      </c>
      <c r="P554" s="46" t="s">
        <v>336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1</v>
      </c>
      <c r="X554" s="66">
        <v>100</v>
      </c>
      <c r="Y554" s="66">
        <v>1000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1</v>
      </c>
      <c r="AH554" s="5" t="s">
        <v>1312</v>
      </c>
      <c r="AI554" s="5" t="s">
        <v>235</v>
      </c>
      <c r="AJ554" s="5" t="s">
        <v>983</v>
      </c>
      <c r="AK554" s="45">
        <f t="shared" si="96"/>
        <v>15</v>
      </c>
      <c r="AL554" s="47">
        <f>_xlfn.XLOOKUP(I554,'#칼럼명세'!F:F,'#칼럼명세'!I:I)</f>
        <v>1303</v>
      </c>
      <c r="AM554" s="44" t="str">
        <f t="shared" si="97"/>
        <v>Item_Name_24915027</v>
      </c>
      <c r="AN554" s="5" t="s">
        <v>1533</v>
      </c>
      <c r="AO554" s="44" t="str">
        <f t="shared" si="98"/>
        <v>Item_Desc_24915027</v>
      </c>
      <c r="AP554" s="5" t="s">
        <v>1008</v>
      </c>
      <c r="AQ554" s="44">
        <f>_xlfn.XLOOKUP(I554,표1[아이템 타입],표1[삭제여부])</f>
        <v>0</v>
      </c>
      <c r="AR554" s="63">
        <f>_xlfn.XLOOKUP(I554,'#칼럼명세'!F:F,'#칼럼명세'!H:H)</f>
        <v>1</v>
      </c>
      <c r="AS554" s="4">
        <v>1</v>
      </c>
      <c r="AT554" s="4"/>
      <c r="AU554" s="4"/>
      <c r="AV554" s="4"/>
      <c r="AW554" s="63" t="str">
        <f>_xlfn.XLOOKUP(I554,표1[아이템 타입],표1[타입 이름])</f>
        <v>장비제작 : 도안</v>
      </c>
      <c r="AX554" s="63" t="str">
        <f t="shared" si="94"/>
        <v>불가</v>
      </c>
      <c r="AY554" s="63" t="str">
        <f t="shared" si="95"/>
        <v>불가</v>
      </c>
      <c r="AZ554" s="63" t="str">
        <f t="shared" si="92"/>
        <v>가능</v>
      </c>
      <c r="BA554" s="63" t="str">
        <f t="shared" si="93"/>
        <v>가능</v>
      </c>
    </row>
    <row r="555" spans="1:53" x14ac:dyDescent="0.3">
      <c r="B555" s="4">
        <v>24915555</v>
      </c>
      <c r="C555" s="4" t="str">
        <f t="shared" si="101"/>
        <v>555</v>
      </c>
      <c r="D555" s="44" t="str">
        <f t="shared" si="99"/>
        <v>Item_Name_24915555</v>
      </c>
      <c r="E555" s="5" t="s">
        <v>1419</v>
      </c>
      <c r="F555" s="44" t="str">
        <f t="shared" si="100"/>
        <v>Item_Desc_24915555</v>
      </c>
      <c r="G555" s="5" t="s">
        <v>714</v>
      </c>
      <c r="H555" s="5">
        <v>3</v>
      </c>
      <c r="I555" s="5">
        <v>49</v>
      </c>
      <c r="J555" s="5">
        <v>0</v>
      </c>
      <c r="K555" s="5">
        <v>1</v>
      </c>
      <c r="L555" s="45">
        <f>_xlfn.XLOOKUP($I555, '#칼럼명세'!$F:$F, '#칼럼명세'!$J:$J)*IF(_xlfn.XLOOKUP($I555, '#칼럼명세'!$F:$F, '#칼럼명세'!$K:$K)="X", 1, _xlfn.XLOOKUP($K555, '#무게관련'!$N:$N, '#무게관련'!$O:$O))*100</f>
        <v>1</v>
      </c>
      <c r="M555" s="46" t="s">
        <v>336</v>
      </c>
      <c r="N555" s="46" t="s">
        <v>336</v>
      </c>
      <c r="O555" s="46" t="s">
        <v>336</v>
      </c>
      <c r="P555" s="46" t="s">
        <v>336</v>
      </c>
      <c r="Q555" s="5">
        <v>0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1</v>
      </c>
      <c r="X555" s="66">
        <v>100</v>
      </c>
      <c r="Y555" s="66">
        <v>1000</v>
      </c>
      <c r="Z555" s="5">
        <v>0</v>
      </c>
      <c r="AA555" s="5">
        <v>0</v>
      </c>
      <c r="AB555" s="5">
        <v>0</v>
      </c>
      <c r="AC555" s="5">
        <v>0</v>
      </c>
      <c r="AD555" s="5">
        <v>0</v>
      </c>
      <c r="AE555" s="5">
        <v>0</v>
      </c>
      <c r="AF555" s="5">
        <v>0</v>
      </c>
      <c r="AG555" s="5">
        <v>0</v>
      </c>
      <c r="AH555" s="5" t="s">
        <v>1312</v>
      </c>
      <c r="AI555" s="5" t="s">
        <v>235</v>
      </c>
      <c r="AJ555" s="5" t="s">
        <v>983</v>
      </c>
      <c r="AK555" s="45">
        <f t="shared" si="96"/>
        <v>15</v>
      </c>
      <c r="AL555" s="47">
        <f>_xlfn.XLOOKUP(I555,'#칼럼명세'!F:F,'#칼럼명세'!I:I)</f>
        <v>1303</v>
      </c>
      <c r="AM555" s="44" t="str">
        <f t="shared" si="97"/>
        <v>Item_Name_24915555</v>
      </c>
      <c r="AN555" s="5" t="s">
        <v>1419</v>
      </c>
      <c r="AO555" s="44" t="str">
        <f t="shared" si="98"/>
        <v>Item_Desc_24915555</v>
      </c>
      <c r="AP555" s="5" t="s">
        <v>1420</v>
      </c>
      <c r="AQ555" s="44">
        <f>_xlfn.XLOOKUP(I555,표1[아이템 타입],표1[삭제여부])</f>
        <v>0</v>
      </c>
      <c r="AR555" s="63">
        <f>_xlfn.XLOOKUP(I555,'#칼럼명세'!F:F,'#칼럼명세'!H:H)</f>
        <v>1</v>
      </c>
      <c r="AS555" s="4">
        <v>1</v>
      </c>
      <c r="AT555" s="4"/>
      <c r="AU555" s="4"/>
      <c r="AV555" s="4"/>
      <c r="AW555" s="63" t="str">
        <f>_xlfn.XLOOKUP(I555,표1[아이템 타입],표1[타입 이름])</f>
        <v>장비제작 : 도안</v>
      </c>
      <c r="AX555" s="63" t="str">
        <f t="shared" si="94"/>
        <v>불가</v>
      </c>
      <c r="AY555" s="63" t="str">
        <f t="shared" si="95"/>
        <v>불가</v>
      </c>
      <c r="AZ555" s="63" t="str">
        <f t="shared" si="92"/>
        <v>가능</v>
      </c>
      <c r="BA555" s="63" t="str">
        <f t="shared" si="93"/>
        <v>가능</v>
      </c>
    </row>
    <row r="556" spans="1:53" ht="14.25" customHeight="1" x14ac:dyDescent="0.3">
      <c r="B556" s="4">
        <v>24915028</v>
      </c>
      <c r="C556" s="4" t="str">
        <f t="shared" si="101"/>
        <v>028</v>
      </c>
      <c r="D556" s="44" t="str">
        <f t="shared" si="99"/>
        <v>Item_Name_24915028</v>
      </c>
      <c r="E556" s="5" t="s">
        <v>1534</v>
      </c>
      <c r="F556" s="44" t="str">
        <f t="shared" si="100"/>
        <v>Item_Desc_24915028</v>
      </c>
      <c r="G556" s="5" t="s">
        <v>714</v>
      </c>
      <c r="H556" s="5">
        <v>3</v>
      </c>
      <c r="I556" s="5">
        <v>49</v>
      </c>
      <c r="J556" s="5">
        <v>0</v>
      </c>
      <c r="K556" s="5">
        <v>1</v>
      </c>
      <c r="L556" s="45">
        <f>_xlfn.XLOOKUP($I556, '#칼럼명세'!$F:$F, '#칼럼명세'!$J:$J)*IF(_xlfn.XLOOKUP($I556, '#칼럼명세'!$F:$F, '#칼럼명세'!$K:$K)="X", 1, _xlfn.XLOOKUP($K556, '#무게관련'!$N:$N, '#무게관련'!$O:$O))*100</f>
        <v>1</v>
      </c>
      <c r="M556" s="46" t="s">
        <v>336</v>
      </c>
      <c r="N556" s="46" t="s">
        <v>336</v>
      </c>
      <c r="O556" s="46" t="s">
        <v>336</v>
      </c>
      <c r="P556" s="46" t="s">
        <v>336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1</v>
      </c>
      <c r="X556" s="66">
        <v>100</v>
      </c>
      <c r="Y556" s="66">
        <v>1000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30200</v>
      </c>
      <c r="AF556" s="5">
        <v>9</v>
      </c>
      <c r="AG556" s="5">
        <v>0</v>
      </c>
      <c r="AH556" s="5" t="s">
        <v>1310</v>
      </c>
      <c r="AI556" s="5" t="s">
        <v>235</v>
      </c>
      <c r="AJ556" s="5" t="s">
        <v>983</v>
      </c>
      <c r="AK556" s="45">
        <f t="shared" si="96"/>
        <v>15</v>
      </c>
      <c r="AL556" s="47">
        <f>_xlfn.XLOOKUP(I556,'#칼럼명세'!F:F,'#칼럼명세'!I:I)</f>
        <v>1303</v>
      </c>
      <c r="AM556" s="44" t="str">
        <f t="shared" si="97"/>
        <v>Item_Name_24915028</v>
      </c>
      <c r="AN556" s="5" t="s">
        <v>1515</v>
      </c>
      <c r="AO556" s="44" t="str">
        <f t="shared" si="98"/>
        <v>Item_Desc_24915028</v>
      </c>
      <c r="AP556" s="5" t="s">
        <v>1524</v>
      </c>
      <c r="AQ556" s="44">
        <f>_xlfn.XLOOKUP(I556,표1[아이템 타입],표1[삭제여부])</f>
        <v>0</v>
      </c>
      <c r="AR556" s="63">
        <f>_xlfn.XLOOKUP(I556,'#칼럼명세'!F:F,'#칼럼명세'!H:H)</f>
        <v>1</v>
      </c>
      <c r="AS556" s="4">
        <v>1</v>
      </c>
      <c r="AT556" s="4"/>
      <c r="AU556" s="4"/>
      <c r="AV556" s="4"/>
      <c r="AW556" s="63" t="str">
        <f>_xlfn.XLOOKUP(I556,표1[아이템 타입],표1[타입 이름])</f>
        <v>장비제작 : 도안</v>
      </c>
      <c r="AX556" s="63" t="str">
        <f t="shared" si="94"/>
        <v>불가</v>
      </c>
      <c r="AY556" s="63" t="str">
        <f t="shared" si="95"/>
        <v>불가</v>
      </c>
      <c r="AZ556" s="63" t="str">
        <f t="shared" si="92"/>
        <v>가능</v>
      </c>
      <c r="BA556" s="63" t="str">
        <f t="shared" si="93"/>
        <v>가능</v>
      </c>
    </row>
    <row r="557" spans="1:53" ht="14.25" customHeight="1" x14ac:dyDescent="0.3">
      <c r="B557" s="4">
        <v>24915029</v>
      </c>
      <c r="C557" s="4" t="str">
        <f t="shared" si="101"/>
        <v>029</v>
      </c>
      <c r="D557" s="44" t="str">
        <f t="shared" si="99"/>
        <v>Item_Name_24915029</v>
      </c>
      <c r="E557" s="5" t="s">
        <v>1535</v>
      </c>
      <c r="F557" s="44" t="str">
        <f t="shared" si="100"/>
        <v>Item_Desc_24915029</v>
      </c>
      <c r="G557" s="5" t="s">
        <v>714</v>
      </c>
      <c r="H557" s="5">
        <v>3</v>
      </c>
      <c r="I557" s="5">
        <v>49</v>
      </c>
      <c r="J557" s="5">
        <v>0</v>
      </c>
      <c r="K557" s="5">
        <v>1</v>
      </c>
      <c r="L557" s="45">
        <f>_xlfn.XLOOKUP($I557, '#칼럼명세'!$F:$F, '#칼럼명세'!$J:$J)*IF(_xlfn.XLOOKUP($I557, '#칼럼명세'!$F:$F, '#칼럼명세'!$K:$K)="X", 1, _xlfn.XLOOKUP($K557, '#무게관련'!$N:$N, '#무게관련'!$O:$O))*100</f>
        <v>1</v>
      </c>
      <c r="M557" s="46" t="s">
        <v>336</v>
      </c>
      <c r="N557" s="46" t="s">
        <v>336</v>
      </c>
      <c r="O557" s="46" t="s">
        <v>336</v>
      </c>
      <c r="P557" s="46" t="s">
        <v>336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1</v>
      </c>
      <c r="X557" s="66">
        <v>100</v>
      </c>
      <c r="Y557" s="66">
        <v>1000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30200</v>
      </c>
      <c r="AF557" s="5">
        <v>9</v>
      </c>
      <c r="AG557" s="5">
        <v>0</v>
      </c>
      <c r="AH557" s="5" t="s">
        <v>1311</v>
      </c>
      <c r="AI557" s="5" t="s">
        <v>235</v>
      </c>
      <c r="AJ557" s="5" t="s">
        <v>983</v>
      </c>
      <c r="AK557" s="45">
        <f t="shared" si="96"/>
        <v>15</v>
      </c>
      <c r="AL557" s="47">
        <f>_xlfn.XLOOKUP(I557,'#칼럼명세'!F:F,'#칼럼명세'!I:I)</f>
        <v>1303</v>
      </c>
      <c r="AM557" s="44" t="str">
        <f t="shared" si="97"/>
        <v>Item_Name_24915029</v>
      </c>
      <c r="AN557" s="5" t="s">
        <v>1516</v>
      </c>
      <c r="AO557" s="44" t="str">
        <f t="shared" si="98"/>
        <v>Item_Desc_24915029</v>
      </c>
      <c r="AP557" s="5" t="s">
        <v>1524</v>
      </c>
      <c r="AQ557" s="44">
        <f>_xlfn.XLOOKUP(I557,표1[아이템 타입],표1[삭제여부])</f>
        <v>0</v>
      </c>
      <c r="AR557" s="63">
        <f>_xlfn.XLOOKUP(I557,'#칼럼명세'!F:F,'#칼럼명세'!H:H)</f>
        <v>1</v>
      </c>
      <c r="AS557" s="4">
        <v>1</v>
      </c>
      <c r="AT557" s="4"/>
      <c r="AU557" s="4"/>
      <c r="AV557" s="4"/>
      <c r="AW557" s="63" t="str">
        <f>_xlfn.XLOOKUP(I557,표1[아이템 타입],표1[타입 이름])</f>
        <v>장비제작 : 도안</v>
      </c>
      <c r="AX557" s="63" t="str">
        <f t="shared" si="94"/>
        <v>불가</v>
      </c>
      <c r="AY557" s="63" t="str">
        <f t="shared" si="95"/>
        <v>불가</v>
      </c>
      <c r="AZ557" s="63" t="str">
        <f t="shared" si="92"/>
        <v>가능</v>
      </c>
      <c r="BA557" s="63" t="str">
        <f t="shared" si="93"/>
        <v>가능</v>
      </c>
    </row>
    <row r="558" spans="1:53" ht="14.25" customHeight="1" x14ac:dyDescent="0.3">
      <c r="B558" s="4">
        <v>24915030</v>
      </c>
      <c r="C558" s="4" t="str">
        <f t="shared" si="101"/>
        <v>030</v>
      </c>
      <c r="D558" s="44" t="str">
        <f t="shared" si="99"/>
        <v>Item_Name_24915030</v>
      </c>
      <c r="E558" s="5" t="s">
        <v>1536</v>
      </c>
      <c r="F558" s="44" t="str">
        <f t="shared" si="100"/>
        <v>Item_Desc_24915030</v>
      </c>
      <c r="G558" s="5" t="s">
        <v>714</v>
      </c>
      <c r="H558" s="5">
        <v>3</v>
      </c>
      <c r="I558" s="5">
        <v>49</v>
      </c>
      <c r="J558" s="5">
        <v>0</v>
      </c>
      <c r="K558" s="5">
        <v>1</v>
      </c>
      <c r="L558" s="45">
        <f>_xlfn.XLOOKUP($I558, '#칼럼명세'!$F:$F, '#칼럼명세'!$J:$J)*IF(_xlfn.XLOOKUP($I558, '#칼럼명세'!$F:$F, '#칼럼명세'!$K:$K)="X", 1, _xlfn.XLOOKUP($K558, '#무게관련'!$N:$N, '#무게관련'!$O:$O))*100</f>
        <v>1</v>
      </c>
      <c r="M558" s="46" t="s">
        <v>336</v>
      </c>
      <c r="N558" s="46" t="s">
        <v>336</v>
      </c>
      <c r="O558" s="46" t="s">
        <v>336</v>
      </c>
      <c r="P558" s="46" t="s">
        <v>336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1</v>
      </c>
      <c r="X558" s="66">
        <v>100</v>
      </c>
      <c r="Y558" s="66">
        <v>1000</v>
      </c>
      <c r="Z558" s="5">
        <v>0</v>
      </c>
      <c r="AA558" s="5">
        <v>0</v>
      </c>
      <c r="AB558" s="5">
        <v>0</v>
      </c>
      <c r="AC558" s="5">
        <v>0</v>
      </c>
      <c r="AD558" s="5">
        <v>0</v>
      </c>
      <c r="AE558" s="5">
        <v>30200</v>
      </c>
      <c r="AF558" s="5">
        <v>9</v>
      </c>
      <c r="AG558" s="5">
        <v>0</v>
      </c>
      <c r="AH558" s="5" t="s">
        <v>1312</v>
      </c>
      <c r="AI558" s="5" t="s">
        <v>235</v>
      </c>
      <c r="AJ558" s="5" t="s">
        <v>983</v>
      </c>
      <c r="AK558" s="45">
        <f t="shared" si="96"/>
        <v>15</v>
      </c>
      <c r="AL558" s="47">
        <f>_xlfn.XLOOKUP(I558,'#칼럼명세'!F:F,'#칼럼명세'!I:I)</f>
        <v>1303</v>
      </c>
      <c r="AM558" s="44" t="str">
        <f t="shared" si="97"/>
        <v>Item_Name_24915030</v>
      </c>
      <c r="AN558" s="5" t="s">
        <v>1517</v>
      </c>
      <c r="AO558" s="44" t="str">
        <f t="shared" si="98"/>
        <v>Item_Desc_24915030</v>
      </c>
      <c r="AP558" s="5" t="s">
        <v>1524</v>
      </c>
      <c r="AQ558" s="44">
        <f>_xlfn.XLOOKUP(I558,표1[아이템 타입],표1[삭제여부])</f>
        <v>0</v>
      </c>
      <c r="AR558" s="63">
        <f>_xlfn.XLOOKUP(I558,'#칼럼명세'!F:F,'#칼럼명세'!H:H)</f>
        <v>1</v>
      </c>
      <c r="AS558" s="4">
        <v>1</v>
      </c>
      <c r="AT558" s="4"/>
      <c r="AU558" s="4"/>
      <c r="AV558" s="4"/>
      <c r="AW558" s="63" t="str">
        <f>_xlfn.XLOOKUP(I558,표1[아이템 타입],표1[타입 이름])</f>
        <v>장비제작 : 도안</v>
      </c>
      <c r="AX558" s="63" t="str">
        <f t="shared" si="94"/>
        <v>불가</v>
      </c>
      <c r="AY558" s="63" t="str">
        <f t="shared" si="95"/>
        <v>불가</v>
      </c>
      <c r="AZ558" s="63" t="str">
        <f t="shared" si="92"/>
        <v>가능</v>
      </c>
      <c r="BA558" s="63" t="str">
        <f t="shared" si="93"/>
        <v>가능</v>
      </c>
    </row>
    <row r="559" spans="1:53" x14ac:dyDescent="0.3">
      <c r="B559" s="4">
        <v>24915031</v>
      </c>
      <c r="C559" s="4" t="str">
        <f t="shared" si="101"/>
        <v>031</v>
      </c>
      <c r="D559" s="44" t="str">
        <f t="shared" si="99"/>
        <v>Item_Name_24915031</v>
      </c>
      <c r="E559" s="5" t="s">
        <v>1537</v>
      </c>
      <c r="F559" s="44" t="str">
        <f t="shared" si="100"/>
        <v>Item_Desc_24915031</v>
      </c>
      <c r="G559" s="5" t="s">
        <v>714</v>
      </c>
      <c r="H559" s="5">
        <v>3</v>
      </c>
      <c r="I559" s="5">
        <v>49</v>
      </c>
      <c r="J559" s="5">
        <v>0</v>
      </c>
      <c r="K559" s="5">
        <v>2</v>
      </c>
      <c r="L559" s="45">
        <f>_xlfn.XLOOKUP($I559, '#칼럼명세'!$F:$F, '#칼럼명세'!$J:$J)*IF(_xlfn.XLOOKUP($I559, '#칼럼명세'!$F:$F, '#칼럼명세'!$K:$K)="X", 1, _xlfn.XLOOKUP($K559, '#무게관련'!$N:$N, '#무게관련'!$O:$O))*100</f>
        <v>1</v>
      </c>
      <c r="M559" s="46" t="s">
        <v>336</v>
      </c>
      <c r="N559" s="46" t="s">
        <v>336</v>
      </c>
      <c r="O559" s="46" t="s">
        <v>336</v>
      </c>
      <c r="P559" s="46" t="s">
        <v>336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1</v>
      </c>
      <c r="X559" s="66">
        <v>100</v>
      </c>
      <c r="Y559" s="66">
        <v>1000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30200</v>
      </c>
      <c r="AF559" s="5">
        <v>9</v>
      </c>
      <c r="AG559" s="5">
        <v>0</v>
      </c>
      <c r="AH559" s="5" t="s">
        <v>1310</v>
      </c>
      <c r="AI559" s="5" t="s">
        <v>235</v>
      </c>
      <c r="AJ559" s="5" t="s">
        <v>983</v>
      </c>
      <c r="AK559" s="45">
        <f t="shared" si="96"/>
        <v>15</v>
      </c>
      <c r="AL559" s="47">
        <f>_xlfn.XLOOKUP(I559,'#칼럼명세'!F:F,'#칼럼명세'!I:I)</f>
        <v>1303</v>
      </c>
      <c r="AM559" s="44" t="str">
        <f t="shared" si="97"/>
        <v>Item_Name_24915031</v>
      </c>
      <c r="AN559" s="5" t="s">
        <v>1518</v>
      </c>
      <c r="AO559" s="44" t="str">
        <f t="shared" si="98"/>
        <v>Item_Desc_24915031</v>
      </c>
      <c r="AP559" s="5" t="s">
        <v>1004</v>
      </c>
      <c r="AQ559" s="44">
        <f>_xlfn.XLOOKUP(I559,표1[아이템 타입],표1[삭제여부])</f>
        <v>0</v>
      </c>
      <c r="AR559" s="63">
        <f>_xlfn.XLOOKUP(I559,'#칼럼명세'!F:F,'#칼럼명세'!H:H)</f>
        <v>1</v>
      </c>
      <c r="AS559" s="4">
        <v>1</v>
      </c>
      <c r="AT559" s="4"/>
      <c r="AU559" s="4"/>
      <c r="AV559" s="4"/>
      <c r="AW559" s="63" t="str">
        <f>_xlfn.XLOOKUP(I559,표1[아이템 타입],표1[타입 이름])</f>
        <v>장비제작 : 도안</v>
      </c>
      <c r="AX559" s="63" t="str">
        <f t="shared" si="94"/>
        <v>불가</v>
      </c>
      <c r="AY559" s="63" t="str">
        <f t="shared" si="95"/>
        <v>불가</v>
      </c>
      <c r="AZ559" s="63" t="str">
        <f t="shared" si="92"/>
        <v>가능</v>
      </c>
      <c r="BA559" s="63" t="str">
        <f t="shared" si="93"/>
        <v>가능</v>
      </c>
    </row>
    <row r="560" spans="1:53" ht="14.25" customHeight="1" x14ac:dyDescent="0.3">
      <c r="B560" s="4">
        <v>24915032</v>
      </c>
      <c r="C560" s="4" t="str">
        <f t="shared" si="101"/>
        <v>032</v>
      </c>
      <c r="D560" s="44" t="str">
        <f t="shared" si="99"/>
        <v>Item_Name_24915032</v>
      </c>
      <c r="E560" s="5" t="s">
        <v>1538</v>
      </c>
      <c r="F560" s="44" t="str">
        <f t="shared" si="100"/>
        <v>Item_Desc_24915032</v>
      </c>
      <c r="G560" s="5" t="s">
        <v>714</v>
      </c>
      <c r="H560" s="5">
        <v>3</v>
      </c>
      <c r="I560" s="5">
        <v>49</v>
      </c>
      <c r="J560" s="5">
        <v>0</v>
      </c>
      <c r="K560" s="5">
        <v>2</v>
      </c>
      <c r="L560" s="45">
        <f>_xlfn.XLOOKUP($I560, '#칼럼명세'!$F:$F, '#칼럼명세'!$J:$J)*IF(_xlfn.XLOOKUP($I560, '#칼럼명세'!$F:$F, '#칼럼명세'!$K:$K)="X", 1, _xlfn.XLOOKUP($K560, '#무게관련'!$N:$N, '#무게관련'!$O:$O))*100</f>
        <v>1</v>
      </c>
      <c r="M560" s="46" t="s">
        <v>336</v>
      </c>
      <c r="N560" s="46" t="s">
        <v>336</v>
      </c>
      <c r="O560" s="46" t="s">
        <v>336</v>
      </c>
      <c r="P560" s="46" t="s">
        <v>336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1</v>
      </c>
      <c r="X560" s="66">
        <v>100</v>
      </c>
      <c r="Y560" s="66">
        <v>1000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30200</v>
      </c>
      <c r="AF560" s="5">
        <v>9</v>
      </c>
      <c r="AG560" s="5">
        <v>0</v>
      </c>
      <c r="AH560" s="5" t="s">
        <v>1311</v>
      </c>
      <c r="AI560" s="5" t="s">
        <v>235</v>
      </c>
      <c r="AJ560" s="5" t="s">
        <v>983</v>
      </c>
      <c r="AK560" s="45">
        <f t="shared" si="96"/>
        <v>15</v>
      </c>
      <c r="AL560" s="47">
        <f>_xlfn.XLOOKUP(I560,'#칼럼명세'!F:F,'#칼럼명세'!I:I)</f>
        <v>1303</v>
      </c>
      <c r="AM560" s="44" t="str">
        <f t="shared" si="97"/>
        <v>Item_Name_24915032</v>
      </c>
      <c r="AN560" s="5" t="s">
        <v>1519</v>
      </c>
      <c r="AO560" s="44" t="str">
        <f t="shared" si="98"/>
        <v>Item_Desc_24915032</v>
      </c>
      <c r="AP560" s="5" t="s">
        <v>1004</v>
      </c>
      <c r="AQ560" s="44">
        <f>_xlfn.XLOOKUP(I560,표1[아이템 타입],표1[삭제여부])</f>
        <v>0</v>
      </c>
      <c r="AR560" s="63">
        <f>_xlfn.XLOOKUP(I560,'#칼럼명세'!F:F,'#칼럼명세'!H:H)</f>
        <v>1</v>
      </c>
      <c r="AS560" s="4">
        <v>1</v>
      </c>
      <c r="AT560" s="4"/>
      <c r="AU560" s="4"/>
      <c r="AV560" s="4"/>
      <c r="AW560" s="63" t="str">
        <f>_xlfn.XLOOKUP(I560,표1[아이템 타입],표1[타입 이름])</f>
        <v>장비제작 : 도안</v>
      </c>
      <c r="AX560" s="63" t="str">
        <f t="shared" si="94"/>
        <v>불가</v>
      </c>
      <c r="AY560" s="63" t="str">
        <f t="shared" si="95"/>
        <v>불가</v>
      </c>
      <c r="AZ560" s="63" t="str">
        <f t="shared" si="92"/>
        <v>가능</v>
      </c>
      <c r="BA560" s="63" t="str">
        <f t="shared" si="93"/>
        <v>가능</v>
      </c>
    </row>
    <row r="561" spans="2:53" ht="14.25" customHeight="1" x14ac:dyDescent="0.3">
      <c r="B561" s="4">
        <v>24915033</v>
      </c>
      <c r="C561" s="4" t="str">
        <f t="shared" si="101"/>
        <v>033</v>
      </c>
      <c r="D561" s="44" t="str">
        <f t="shared" si="99"/>
        <v>Item_Name_24915033</v>
      </c>
      <c r="E561" s="5" t="s">
        <v>1539</v>
      </c>
      <c r="F561" s="44" t="str">
        <f t="shared" si="100"/>
        <v>Item_Desc_24915033</v>
      </c>
      <c r="G561" s="5" t="s">
        <v>714</v>
      </c>
      <c r="H561" s="5">
        <v>3</v>
      </c>
      <c r="I561" s="5">
        <v>49</v>
      </c>
      <c r="J561" s="5">
        <v>0</v>
      </c>
      <c r="K561" s="5">
        <v>2</v>
      </c>
      <c r="L561" s="45">
        <f>_xlfn.XLOOKUP($I561, '#칼럼명세'!$F:$F, '#칼럼명세'!$J:$J)*IF(_xlfn.XLOOKUP($I561, '#칼럼명세'!$F:$F, '#칼럼명세'!$K:$K)="X", 1, _xlfn.XLOOKUP($K561, '#무게관련'!$N:$N, '#무게관련'!$O:$O))*100</f>
        <v>1</v>
      </c>
      <c r="M561" s="46" t="s">
        <v>336</v>
      </c>
      <c r="N561" s="46" t="s">
        <v>336</v>
      </c>
      <c r="O561" s="46" t="s">
        <v>336</v>
      </c>
      <c r="P561" s="46" t="s">
        <v>336</v>
      </c>
      <c r="Q561" s="5">
        <v>0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1</v>
      </c>
      <c r="X561" s="66">
        <v>100</v>
      </c>
      <c r="Y561" s="66">
        <v>1000</v>
      </c>
      <c r="Z561" s="5">
        <v>0</v>
      </c>
      <c r="AA561" s="5">
        <v>0</v>
      </c>
      <c r="AB561" s="5">
        <v>0</v>
      </c>
      <c r="AC561" s="5">
        <v>0</v>
      </c>
      <c r="AD561" s="5">
        <v>0</v>
      </c>
      <c r="AE561" s="5">
        <v>30200</v>
      </c>
      <c r="AF561" s="5">
        <v>9</v>
      </c>
      <c r="AG561" s="5">
        <v>0</v>
      </c>
      <c r="AH561" s="5" t="s">
        <v>1312</v>
      </c>
      <c r="AI561" s="5" t="s">
        <v>235</v>
      </c>
      <c r="AJ561" s="5" t="s">
        <v>983</v>
      </c>
      <c r="AK561" s="45">
        <f t="shared" si="96"/>
        <v>15</v>
      </c>
      <c r="AL561" s="47">
        <f>_xlfn.XLOOKUP(I561,'#칼럼명세'!F:F,'#칼럼명세'!I:I)</f>
        <v>1303</v>
      </c>
      <c r="AM561" s="44" t="str">
        <f t="shared" si="97"/>
        <v>Item_Name_24915033</v>
      </c>
      <c r="AN561" s="5" t="s">
        <v>1520</v>
      </c>
      <c r="AO561" s="44" t="str">
        <f t="shared" si="98"/>
        <v>Item_Desc_24915033</v>
      </c>
      <c r="AP561" s="5" t="s">
        <v>1004</v>
      </c>
      <c r="AQ561" s="44">
        <f>_xlfn.XLOOKUP(I561,표1[아이템 타입],표1[삭제여부])</f>
        <v>0</v>
      </c>
      <c r="AR561" s="63">
        <f>_xlfn.XLOOKUP(I561,'#칼럼명세'!F:F,'#칼럼명세'!H:H)</f>
        <v>1</v>
      </c>
      <c r="AS561" s="4">
        <v>1</v>
      </c>
      <c r="AT561" s="4"/>
      <c r="AU561" s="4"/>
      <c r="AV561" s="4"/>
      <c r="AW561" s="63" t="str">
        <f>_xlfn.XLOOKUP(I561,표1[아이템 타입],표1[타입 이름])</f>
        <v>장비제작 : 도안</v>
      </c>
      <c r="AX561" s="63" t="str">
        <f t="shared" si="94"/>
        <v>불가</v>
      </c>
      <c r="AY561" s="63" t="str">
        <f t="shared" si="95"/>
        <v>불가</v>
      </c>
      <c r="AZ561" s="63" t="str">
        <f t="shared" si="92"/>
        <v>가능</v>
      </c>
      <c r="BA561" s="63" t="str">
        <f t="shared" si="93"/>
        <v>가능</v>
      </c>
    </row>
    <row r="562" spans="2:53" x14ac:dyDescent="0.3">
      <c r="B562" s="4">
        <v>25100001</v>
      </c>
      <c r="C562" s="4" t="str">
        <f t="shared" si="101"/>
        <v>001</v>
      </c>
      <c r="D562" s="44" t="str">
        <f t="shared" si="99"/>
        <v>Item_Name_25100001</v>
      </c>
      <c r="E562" s="5" t="s">
        <v>903</v>
      </c>
      <c r="F562" s="44" t="str">
        <f t="shared" si="100"/>
        <v>Item_Desc_25100001</v>
      </c>
      <c r="G562" s="5" t="s">
        <v>923</v>
      </c>
      <c r="H562" s="5">
        <v>3</v>
      </c>
      <c r="I562" s="5">
        <v>51</v>
      </c>
      <c r="J562" s="5">
        <v>0</v>
      </c>
      <c r="K562" s="5">
        <v>1</v>
      </c>
      <c r="L562" s="45">
        <f>_xlfn.XLOOKUP($I562, '#칼럼명세'!$F:$F, '#칼럼명세'!$J:$J)*IF(_xlfn.XLOOKUP($I562, '#칼럼명세'!$F:$F, '#칼럼명세'!$K:$K)="X", 1, _xlfn.XLOOKUP($K562, '#무게관련'!$N:$N, '#무게관련'!$O:$O))*100</f>
        <v>1</v>
      </c>
      <c r="M562" s="46" t="s">
        <v>336</v>
      </c>
      <c r="N562" s="46" t="s">
        <v>336</v>
      </c>
      <c r="O562" s="46" t="s">
        <v>336</v>
      </c>
      <c r="P562" s="46" t="s">
        <v>336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66">
        <v>100</v>
      </c>
      <c r="Y562" s="66">
        <v>1000</v>
      </c>
      <c r="Z562" s="5">
        <v>0</v>
      </c>
      <c r="AA562" s="5">
        <v>0</v>
      </c>
      <c r="AB562" s="5">
        <v>1</v>
      </c>
      <c r="AC562" s="5">
        <v>0</v>
      </c>
      <c r="AD562" s="5">
        <v>0</v>
      </c>
      <c r="AE562" s="5">
        <v>0</v>
      </c>
      <c r="AF562" s="5">
        <v>0</v>
      </c>
      <c r="AG562" s="5">
        <v>0</v>
      </c>
      <c r="AH562" s="5" t="s">
        <v>848</v>
      </c>
      <c r="AI562" s="5" t="s">
        <v>235</v>
      </c>
      <c r="AJ562" s="5" t="s">
        <v>984</v>
      </c>
      <c r="AK562" s="45">
        <f t="shared" si="96"/>
        <v>15</v>
      </c>
      <c r="AL562" s="47">
        <f>_xlfn.XLOOKUP(I562,'#칼럼명세'!F:F,'#칼럼명세'!I:I)</f>
        <v>1304</v>
      </c>
      <c r="AM562" s="44" t="str">
        <f t="shared" si="97"/>
        <v>Item_Name_25100001</v>
      </c>
      <c r="AN562" s="5" t="s">
        <v>903</v>
      </c>
      <c r="AO562" s="44" t="str">
        <f t="shared" si="98"/>
        <v>Item_Desc_25100001</v>
      </c>
      <c r="AP562" s="5" t="s">
        <v>923</v>
      </c>
      <c r="AQ562" s="44">
        <f>_xlfn.XLOOKUP(I562,표1[아이템 타입],표1[삭제여부])</f>
        <v>0</v>
      </c>
      <c r="AR562" s="63">
        <f>_xlfn.XLOOKUP(I562,'#칼럼명세'!F:F,'#칼럼명세'!H:H)</f>
        <v>1</v>
      </c>
      <c r="AS562" s="4">
        <v>1</v>
      </c>
      <c r="AT562" s="4"/>
      <c r="AU562" s="4"/>
      <c r="AV562" s="4"/>
      <c r="AW562" s="63" t="str">
        <f>_xlfn.XLOOKUP(I562,표1[아이템 타입],표1[타입 이름])</f>
        <v>몬스터 코어</v>
      </c>
      <c r="AX562" s="63" t="str">
        <f t="shared" si="94"/>
        <v>불가</v>
      </c>
      <c r="AY562" s="63" t="str">
        <f t="shared" si="95"/>
        <v>가능</v>
      </c>
      <c r="AZ562" s="63" t="str">
        <f t="shared" ref="AZ562:AZ625" si="102">IF(AR562=0,"불가","가능")</f>
        <v>가능</v>
      </c>
      <c r="BA562" s="63" t="str">
        <f t="shared" ref="BA562:BA625" si="103">IF(AS562=0,"불가","가능")</f>
        <v>가능</v>
      </c>
    </row>
    <row r="563" spans="2:53" x14ac:dyDescent="0.3">
      <c r="B563" s="4">
        <v>25100002</v>
      </c>
      <c r="C563" s="4" t="str">
        <f t="shared" si="101"/>
        <v>002</v>
      </c>
      <c r="D563" s="44" t="str">
        <f t="shared" si="99"/>
        <v>Item_Name_25100002</v>
      </c>
      <c r="E563" s="5" t="s">
        <v>904</v>
      </c>
      <c r="F563" s="44" t="str">
        <f t="shared" si="100"/>
        <v>Item_Desc_25100002</v>
      </c>
      <c r="G563" s="5" t="s">
        <v>924</v>
      </c>
      <c r="H563" s="5">
        <v>3</v>
      </c>
      <c r="I563" s="5">
        <v>51</v>
      </c>
      <c r="J563" s="5">
        <v>0</v>
      </c>
      <c r="K563" s="5">
        <v>2</v>
      </c>
      <c r="L563" s="45">
        <f>_xlfn.XLOOKUP($I563, '#칼럼명세'!$F:$F, '#칼럼명세'!$J:$J)*IF(_xlfn.XLOOKUP($I563, '#칼럼명세'!$F:$F, '#칼럼명세'!$K:$K)="X", 1, _xlfn.XLOOKUP($K563, '#무게관련'!$N:$N, '#무게관련'!$O:$O))*100</f>
        <v>1</v>
      </c>
      <c r="M563" s="46" t="s">
        <v>336</v>
      </c>
      <c r="N563" s="46" t="s">
        <v>336</v>
      </c>
      <c r="O563" s="46" t="s">
        <v>336</v>
      </c>
      <c r="P563" s="46" t="s">
        <v>336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66">
        <v>100</v>
      </c>
      <c r="Y563" s="66">
        <v>1000</v>
      </c>
      <c r="Z563" s="5">
        <v>0</v>
      </c>
      <c r="AA563" s="5">
        <v>0</v>
      </c>
      <c r="AB563" s="5">
        <v>1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 t="s">
        <v>848</v>
      </c>
      <c r="AI563" s="5" t="s">
        <v>235</v>
      </c>
      <c r="AJ563" s="5" t="s">
        <v>984</v>
      </c>
      <c r="AK563" s="45">
        <f t="shared" si="96"/>
        <v>15</v>
      </c>
      <c r="AL563" s="47">
        <f>_xlfn.XLOOKUP(I563,'#칼럼명세'!F:F,'#칼럼명세'!I:I)</f>
        <v>1304</v>
      </c>
      <c r="AM563" s="44" t="str">
        <f t="shared" si="97"/>
        <v>Item_Name_25100002</v>
      </c>
      <c r="AN563" s="5" t="s">
        <v>904</v>
      </c>
      <c r="AO563" s="44" t="str">
        <f t="shared" si="98"/>
        <v>Item_Desc_25100002</v>
      </c>
      <c r="AP563" s="5" t="s">
        <v>924</v>
      </c>
      <c r="AQ563" s="44">
        <f>_xlfn.XLOOKUP(I563,표1[아이템 타입],표1[삭제여부])</f>
        <v>0</v>
      </c>
      <c r="AR563" s="63">
        <f>_xlfn.XLOOKUP(I563,'#칼럼명세'!F:F,'#칼럼명세'!H:H)</f>
        <v>1</v>
      </c>
      <c r="AS563" s="4">
        <v>1</v>
      </c>
      <c r="AT563" s="4"/>
      <c r="AU563" s="4"/>
      <c r="AV563" s="4"/>
      <c r="AW563" s="63" t="str">
        <f>_xlfn.XLOOKUP(I563,표1[아이템 타입],표1[타입 이름])</f>
        <v>몬스터 코어</v>
      </c>
      <c r="AX563" s="63" t="str">
        <f t="shared" si="94"/>
        <v>불가</v>
      </c>
      <c r="AY563" s="63" t="str">
        <f t="shared" si="95"/>
        <v>가능</v>
      </c>
      <c r="AZ563" s="63" t="str">
        <f t="shared" si="102"/>
        <v>가능</v>
      </c>
      <c r="BA563" s="63" t="str">
        <f t="shared" si="103"/>
        <v>가능</v>
      </c>
    </row>
    <row r="564" spans="2:53" x14ac:dyDescent="0.3">
      <c r="B564" s="4">
        <v>25100003</v>
      </c>
      <c r="C564" s="4" t="str">
        <f t="shared" si="101"/>
        <v>003</v>
      </c>
      <c r="D564" s="44" t="str">
        <f t="shared" si="99"/>
        <v>Item_Name_25100003</v>
      </c>
      <c r="E564" s="5" t="s">
        <v>905</v>
      </c>
      <c r="F564" s="44" t="str">
        <f t="shared" si="100"/>
        <v>Item_Desc_25100003</v>
      </c>
      <c r="G564" s="5" t="s">
        <v>925</v>
      </c>
      <c r="H564" s="5">
        <v>3</v>
      </c>
      <c r="I564" s="5">
        <v>51</v>
      </c>
      <c r="J564" s="5">
        <v>0</v>
      </c>
      <c r="K564" s="5">
        <v>3</v>
      </c>
      <c r="L564" s="45">
        <f>_xlfn.XLOOKUP($I564, '#칼럼명세'!$F:$F, '#칼럼명세'!$J:$J)*IF(_xlfn.XLOOKUP($I564, '#칼럼명세'!$F:$F, '#칼럼명세'!$K:$K)="X", 1, _xlfn.XLOOKUP($K564, '#무게관련'!$N:$N, '#무게관련'!$O:$O))*100</f>
        <v>1</v>
      </c>
      <c r="M564" s="46" t="s">
        <v>336</v>
      </c>
      <c r="N564" s="46" t="s">
        <v>336</v>
      </c>
      <c r="O564" s="46" t="s">
        <v>336</v>
      </c>
      <c r="P564" s="46" t="s">
        <v>336</v>
      </c>
      <c r="Q564" s="5">
        <v>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0</v>
      </c>
      <c r="X564" s="66">
        <v>100</v>
      </c>
      <c r="Y564" s="66">
        <v>1000</v>
      </c>
      <c r="Z564" s="5">
        <v>0</v>
      </c>
      <c r="AA564" s="5">
        <v>0</v>
      </c>
      <c r="AB564" s="5">
        <v>1</v>
      </c>
      <c r="AC564" s="5">
        <v>0</v>
      </c>
      <c r="AD564" s="5">
        <v>0</v>
      </c>
      <c r="AE564" s="5">
        <v>0</v>
      </c>
      <c r="AF564" s="5">
        <v>0</v>
      </c>
      <c r="AG564" s="5">
        <v>0</v>
      </c>
      <c r="AH564" s="5" t="s">
        <v>848</v>
      </c>
      <c r="AI564" s="5" t="s">
        <v>235</v>
      </c>
      <c r="AJ564" s="5" t="s">
        <v>984</v>
      </c>
      <c r="AK564" s="45">
        <f t="shared" si="96"/>
        <v>15</v>
      </c>
      <c r="AL564" s="47">
        <f>_xlfn.XLOOKUP(I564,'#칼럼명세'!F:F,'#칼럼명세'!I:I)</f>
        <v>1304</v>
      </c>
      <c r="AM564" s="44" t="str">
        <f t="shared" si="97"/>
        <v>Item_Name_25100003</v>
      </c>
      <c r="AN564" s="5" t="s">
        <v>905</v>
      </c>
      <c r="AO564" s="44" t="str">
        <f t="shared" si="98"/>
        <v>Item_Desc_25100003</v>
      </c>
      <c r="AP564" s="5" t="s">
        <v>925</v>
      </c>
      <c r="AQ564" s="44">
        <f>_xlfn.XLOOKUP(I564,표1[아이템 타입],표1[삭제여부])</f>
        <v>0</v>
      </c>
      <c r="AR564" s="63">
        <f>_xlfn.XLOOKUP(I564,'#칼럼명세'!F:F,'#칼럼명세'!H:H)</f>
        <v>1</v>
      </c>
      <c r="AS564" s="4">
        <v>1</v>
      </c>
      <c r="AT564" s="4"/>
      <c r="AU564" s="4"/>
      <c r="AV564" s="4"/>
      <c r="AW564" s="63" t="str">
        <f>_xlfn.XLOOKUP(I564,표1[아이템 타입],표1[타입 이름])</f>
        <v>몬스터 코어</v>
      </c>
      <c r="AX564" s="63" t="str">
        <f t="shared" si="94"/>
        <v>불가</v>
      </c>
      <c r="AY564" s="63" t="str">
        <f t="shared" si="95"/>
        <v>가능</v>
      </c>
      <c r="AZ564" s="63" t="str">
        <f t="shared" si="102"/>
        <v>가능</v>
      </c>
      <c r="BA564" s="63" t="str">
        <f t="shared" si="103"/>
        <v>가능</v>
      </c>
    </row>
    <row r="565" spans="2:53" x14ac:dyDescent="0.3">
      <c r="B565" s="4">
        <v>25100004</v>
      </c>
      <c r="C565" s="4" t="str">
        <f t="shared" si="101"/>
        <v>004</v>
      </c>
      <c r="D565" s="44" t="str">
        <f t="shared" si="99"/>
        <v>Item_Name_25100004</v>
      </c>
      <c r="E565" s="5" t="s">
        <v>906</v>
      </c>
      <c r="F565" s="44" t="str">
        <f t="shared" si="100"/>
        <v>Item_Desc_25100004</v>
      </c>
      <c r="G565" s="5" t="s">
        <v>926</v>
      </c>
      <c r="H565" s="5">
        <v>3</v>
      </c>
      <c r="I565" s="5">
        <v>51</v>
      </c>
      <c r="J565" s="5">
        <v>0</v>
      </c>
      <c r="K565" s="5">
        <v>4</v>
      </c>
      <c r="L565" s="45">
        <f>_xlfn.XLOOKUP($I565, '#칼럼명세'!$F:$F, '#칼럼명세'!$J:$J)*IF(_xlfn.XLOOKUP($I565, '#칼럼명세'!$F:$F, '#칼럼명세'!$K:$K)="X", 1, _xlfn.XLOOKUP($K565, '#무게관련'!$N:$N, '#무게관련'!$O:$O))*100</f>
        <v>1</v>
      </c>
      <c r="M565" s="46" t="s">
        <v>336</v>
      </c>
      <c r="N565" s="46" t="s">
        <v>336</v>
      </c>
      <c r="O565" s="46" t="s">
        <v>336</v>
      </c>
      <c r="P565" s="46" t="s">
        <v>336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66">
        <v>100</v>
      </c>
      <c r="Y565" s="66">
        <v>1000</v>
      </c>
      <c r="Z565" s="5">
        <v>0</v>
      </c>
      <c r="AA565" s="5">
        <v>0</v>
      </c>
      <c r="AB565" s="5">
        <v>1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 t="s">
        <v>847</v>
      </c>
      <c r="AI565" s="5" t="s">
        <v>235</v>
      </c>
      <c r="AJ565" s="5" t="s">
        <v>984</v>
      </c>
      <c r="AK565" s="45">
        <f t="shared" si="96"/>
        <v>15</v>
      </c>
      <c r="AL565" s="47">
        <f>_xlfn.XLOOKUP(I565,'#칼럼명세'!F:F,'#칼럼명세'!I:I)</f>
        <v>1304</v>
      </c>
      <c r="AM565" s="44" t="str">
        <f t="shared" si="97"/>
        <v>Item_Name_25100004</v>
      </c>
      <c r="AN565" s="5" t="s">
        <v>906</v>
      </c>
      <c r="AO565" s="44" t="str">
        <f t="shared" si="98"/>
        <v>Item_Desc_25100004</v>
      </c>
      <c r="AP565" s="5" t="s">
        <v>926</v>
      </c>
      <c r="AQ565" s="44">
        <f>_xlfn.XLOOKUP(I565,표1[아이템 타입],표1[삭제여부])</f>
        <v>0</v>
      </c>
      <c r="AR565" s="63">
        <f>_xlfn.XLOOKUP(I565,'#칼럼명세'!F:F,'#칼럼명세'!H:H)</f>
        <v>1</v>
      </c>
      <c r="AS565" s="4">
        <v>1</v>
      </c>
      <c r="AT565" s="4"/>
      <c r="AU565" s="4"/>
      <c r="AV565" s="4"/>
      <c r="AW565" s="63" t="str">
        <f>_xlfn.XLOOKUP(I565,표1[아이템 타입],표1[타입 이름])</f>
        <v>몬스터 코어</v>
      </c>
      <c r="AX565" s="63" t="str">
        <f t="shared" si="94"/>
        <v>불가</v>
      </c>
      <c r="AY565" s="63" t="str">
        <f t="shared" si="95"/>
        <v>가능</v>
      </c>
      <c r="AZ565" s="63" t="str">
        <f t="shared" si="102"/>
        <v>가능</v>
      </c>
      <c r="BA565" s="63" t="str">
        <f t="shared" si="103"/>
        <v>가능</v>
      </c>
    </row>
    <row r="566" spans="2:53" x14ac:dyDescent="0.3">
      <c r="B566" s="4">
        <v>25100005</v>
      </c>
      <c r="C566" s="4" t="str">
        <f t="shared" si="101"/>
        <v>005</v>
      </c>
      <c r="D566" s="44" t="str">
        <f t="shared" si="99"/>
        <v>Item_Name_25100005</v>
      </c>
      <c r="E566" s="5" t="s">
        <v>907</v>
      </c>
      <c r="F566" s="44" t="str">
        <f t="shared" si="100"/>
        <v>Item_Desc_25100005</v>
      </c>
      <c r="G566" s="5" t="s">
        <v>927</v>
      </c>
      <c r="H566" s="5">
        <v>3</v>
      </c>
      <c r="I566" s="5">
        <v>51</v>
      </c>
      <c r="J566" s="5">
        <v>0</v>
      </c>
      <c r="K566" s="5">
        <v>5</v>
      </c>
      <c r="L566" s="45">
        <f>_xlfn.XLOOKUP($I566, '#칼럼명세'!$F:$F, '#칼럼명세'!$J:$J)*IF(_xlfn.XLOOKUP($I566, '#칼럼명세'!$F:$F, '#칼럼명세'!$K:$K)="X", 1, _xlfn.XLOOKUP($K566, '#무게관련'!$N:$N, '#무게관련'!$O:$O))*100</f>
        <v>1</v>
      </c>
      <c r="M566" s="46" t="s">
        <v>336</v>
      </c>
      <c r="N566" s="46" t="s">
        <v>336</v>
      </c>
      <c r="O566" s="46" t="s">
        <v>336</v>
      </c>
      <c r="P566" s="46" t="s">
        <v>336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66">
        <v>100</v>
      </c>
      <c r="Y566" s="66">
        <v>1000</v>
      </c>
      <c r="Z566" s="5">
        <v>0</v>
      </c>
      <c r="AA566" s="5">
        <v>0</v>
      </c>
      <c r="AB566" s="5">
        <v>1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 t="s">
        <v>847</v>
      </c>
      <c r="AI566" s="5" t="s">
        <v>235</v>
      </c>
      <c r="AJ566" s="5" t="s">
        <v>984</v>
      </c>
      <c r="AK566" s="45">
        <f t="shared" si="96"/>
        <v>15</v>
      </c>
      <c r="AL566" s="47">
        <f>_xlfn.XLOOKUP(I566,'#칼럼명세'!F:F,'#칼럼명세'!I:I)</f>
        <v>1304</v>
      </c>
      <c r="AM566" s="44" t="str">
        <f t="shared" si="97"/>
        <v>Item_Name_25100005</v>
      </c>
      <c r="AN566" s="5" t="s">
        <v>907</v>
      </c>
      <c r="AO566" s="44" t="str">
        <f t="shared" si="98"/>
        <v>Item_Desc_25100005</v>
      </c>
      <c r="AP566" s="5" t="s">
        <v>927</v>
      </c>
      <c r="AQ566" s="44">
        <f>_xlfn.XLOOKUP(I566,표1[아이템 타입],표1[삭제여부])</f>
        <v>0</v>
      </c>
      <c r="AR566" s="63">
        <f>_xlfn.XLOOKUP(I566,'#칼럼명세'!F:F,'#칼럼명세'!H:H)</f>
        <v>1</v>
      </c>
      <c r="AS566" s="4">
        <v>1</v>
      </c>
      <c r="AT566" s="4"/>
      <c r="AU566" s="4"/>
      <c r="AV566" s="4"/>
      <c r="AW566" s="63" t="str">
        <f>_xlfn.XLOOKUP(I566,표1[아이템 타입],표1[타입 이름])</f>
        <v>몬스터 코어</v>
      </c>
      <c r="AX566" s="63" t="str">
        <f t="shared" si="94"/>
        <v>불가</v>
      </c>
      <c r="AY566" s="63" t="str">
        <f t="shared" si="95"/>
        <v>가능</v>
      </c>
      <c r="AZ566" s="63" t="str">
        <f t="shared" si="102"/>
        <v>가능</v>
      </c>
      <c r="BA566" s="63" t="str">
        <f t="shared" si="103"/>
        <v>가능</v>
      </c>
    </row>
    <row r="567" spans="2:53" x14ac:dyDescent="0.3">
      <c r="B567" s="4">
        <v>25100006</v>
      </c>
      <c r="C567" s="4" t="str">
        <f t="shared" si="101"/>
        <v>006</v>
      </c>
      <c r="D567" s="44" t="str">
        <f t="shared" si="99"/>
        <v>Item_Name_25100006</v>
      </c>
      <c r="E567" s="5" t="s">
        <v>908</v>
      </c>
      <c r="F567" s="44" t="str">
        <f t="shared" si="100"/>
        <v>Item_Desc_25100006</v>
      </c>
      <c r="G567" s="5" t="s">
        <v>832</v>
      </c>
      <c r="H567" s="5">
        <v>3</v>
      </c>
      <c r="I567" s="5">
        <v>51</v>
      </c>
      <c r="J567" s="5">
        <v>0</v>
      </c>
      <c r="K567" s="5">
        <v>1</v>
      </c>
      <c r="L567" s="45">
        <f>_xlfn.XLOOKUP($I567, '#칼럼명세'!$F:$F, '#칼럼명세'!$J:$J)*IF(_xlfn.XLOOKUP($I567, '#칼럼명세'!$F:$F, '#칼럼명세'!$K:$K)="X", 1, _xlfn.XLOOKUP($K567, '#무게관련'!$N:$N, '#무게관련'!$O:$O))*100</f>
        <v>1</v>
      </c>
      <c r="M567" s="46" t="s">
        <v>336</v>
      </c>
      <c r="N567" s="46" t="s">
        <v>336</v>
      </c>
      <c r="O567" s="46" t="s">
        <v>336</v>
      </c>
      <c r="P567" s="46" t="s">
        <v>336</v>
      </c>
      <c r="Q567" s="5">
        <v>0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0</v>
      </c>
      <c r="X567" s="66">
        <v>100</v>
      </c>
      <c r="Y567" s="66">
        <v>1000</v>
      </c>
      <c r="Z567" s="5">
        <v>0</v>
      </c>
      <c r="AA567" s="5">
        <v>0</v>
      </c>
      <c r="AB567" s="5">
        <v>1</v>
      </c>
      <c r="AC567" s="5">
        <v>0</v>
      </c>
      <c r="AD567" s="5">
        <v>0</v>
      </c>
      <c r="AE567" s="5">
        <v>0</v>
      </c>
      <c r="AF567" s="5">
        <v>0</v>
      </c>
      <c r="AG567" s="5">
        <v>0</v>
      </c>
      <c r="AH567" s="5" t="s">
        <v>849</v>
      </c>
      <c r="AI567" s="5" t="s">
        <v>235</v>
      </c>
      <c r="AJ567" s="5" t="s">
        <v>984</v>
      </c>
      <c r="AK567" s="45">
        <f t="shared" si="96"/>
        <v>15</v>
      </c>
      <c r="AL567" s="47">
        <f>_xlfn.XLOOKUP(I567,'#칼럼명세'!F:F,'#칼럼명세'!I:I)</f>
        <v>1304</v>
      </c>
      <c r="AM567" s="44" t="str">
        <f t="shared" si="97"/>
        <v>Item_Name_25100006</v>
      </c>
      <c r="AN567" s="5" t="s">
        <v>908</v>
      </c>
      <c r="AO567" s="44" t="str">
        <f t="shared" si="98"/>
        <v>Item_Desc_25100006</v>
      </c>
      <c r="AP567" s="5" t="s">
        <v>832</v>
      </c>
      <c r="AQ567" s="44">
        <f>_xlfn.XLOOKUP(I567,표1[아이템 타입],표1[삭제여부])</f>
        <v>0</v>
      </c>
      <c r="AR567" s="63">
        <f>_xlfn.XLOOKUP(I567,'#칼럼명세'!F:F,'#칼럼명세'!H:H)</f>
        <v>1</v>
      </c>
      <c r="AS567" s="4">
        <v>1</v>
      </c>
      <c r="AT567" s="4"/>
      <c r="AU567" s="4"/>
      <c r="AV567" s="4"/>
      <c r="AW567" s="63" t="str">
        <f>_xlfn.XLOOKUP(I567,표1[아이템 타입],표1[타입 이름])</f>
        <v>몬스터 코어</v>
      </c>
      <c r="AX567" s="63" t="str">
        <f t="shared" si="94"/>
        <v>불가</v>
      </c>
      <c r="AY567" s="63" t="str">
        <f t="shared" si="95"/>
        <v>가능</v>
      </c>
      <c r="AZ567" s="63" t="str">
        <f t="shared" si="102"/>
        <v>가능</v>
      </c>
      <c r="BA567" s="63" t="str">
        <f t="shared" si="103"/>
        <v>가능</v>
      </c>
    </row>
    <row r="568" spans="2:53" x14ac:dyDescent="0.3">
      <c r="B568" s="4">
        <v>25100007</v>
      </c>
      <c r="C568" s="4" t="str">
        <f t="shared" si="101"/>
        <v>007</v>
      </c>
      <c r="D568" s="44" t="str">
        <f t="shared" si="99"/>
        <v>Item_Name_25100007</v>
      </c>
      <c r="E568" s="5" t="s">
        <v>909</v>
      </c>
      <c r="F568" s="44" t="str">
        <f t="shared" si="100"/>
        <v>Item_Desc_25100007</v>
      </c>
      <c r="G568" s="5" t="s">
        <v>833</v>
      </c>
      <c r="H568" s="5">
        <v>3</v>
      </c>
      <c r="I568" s="5">
        <v>51</v>
      </c>
      <c r="J568" s="5">
        <v>0</v>
      </c>
      <c r="K568" s="5">
        <v>2</v>
      </c>
      <c r="L568" s="45">
        <f>_xlfn.XLOOKUP($I568, '#칼럼명세'!$F:$F, '#칼럼명세'!$J:$J)*IF(_xlfn.XLOOKUP($I568, '#칼럼명세'!$F:$F, '#칼럼명세'!$K:$K)="X", 1, _xlfn.XLOOKUP($K568, '#무게관련'!$N:$N, '#무게관련'!$O:$O))*100</f>
        <v>1</v>
      </c>
      <c r="M568" s="46" t="s">
        <v>336</v>
      </c>
      <c r="N568" s="46" t="s">
        <v>336</v>
      </c>
      <c r="O568" s="46" t="s">
        <v>336</v>
      </c>
      <c r="P568" s="46" t="s">
        <v>336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66">
        <v>100</v>
      </c>
      <c r="Y568" s="66">
        <v>1000</v>
      </c>
      <c r="Z568" s="5">
        <v>0</v>
      </c>
      <c r="AA568" s="5">
        <v>0</v>
      </c>
      <c r="AB568" s="5">
        <v>1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 t="s">
        <v>849</v>
      </c>
      <c r="AI568" s="5" t="s">
        <v>235</v>
      </c>
      <c r="AJ568" s="5" t="s">
        <v>984</v>
      </c>
      <c r="AK568" s="45">
        <f t="shared" si="96"/>
        <v>15</v>
      </c>
      <c r="AL568" s="47">
        <f>_xlfn.XLOOKUP(I568,'#칼럼명세'!F:F,'#칼럼명세'!I:I)</f>
        <v>1304</v>
      </c>
      <c r="AM568" s="44" t="str">
        <f t="shared" si="97"/>
        <v>Item_Name_25100007</v>
      </c>
      <c r="AN568" s="5" t="s">
        <v>909</v>
      </c>
      <c r="AO568" s="44" t="str">
        <f t="shared" si="98"/>
        <v>Item_Desc_25100007</v>
      </c>
      <c r="AP568" s="5" t="s">
        <v>833</v>
      </c>
      <c r="AQ568" s="44">
        <f>_xlfn.XLOOKUP(I568,표1[아이템 타입],표1[삭제여부])</f>
        <v>0</v>
      </c>
      <c r="AR568" s="63">
        <f>_xlfn.XLOOKUP(I568,'#칼럼명세'!F:F,'#칼럼명세'!H:H)</f>
        <v>1</v>
      </c>
      <c r="AS568" s="4">
        <v>1</v>
      </c>
      <c r="AT568" s="4"/>
      <c r="AU568" s="4"/>
      <c r="AV568" s="4"/>
      <c r="AW568" s="63" t="str">
        <f>_xlfn.XLOOKUP(I568,표1[아이템 타입],표1[타입 이름])</f>
        <v>몬스터 코어</v>
      </c>
      <c r="AX568" s="63" t="str">
        <f t="shared" si="94"/>
        <v>불가</v>
      </c>
      <c r="AY568" s="63" t="str">
        <f t="shared" si="95"/>
        <v>가능</v>
      </c>
      <c r="AZ568" s="63" t="str">
        <f t="shared" si="102"/>
        <v>가능</v>
      </c>
      <c r="BA568" s="63" t="str">
        <f t="shared" si="103"/>
        <v>가능</v>
      </c>
    </row>
    <row r="569" spans="2:53" x14ac:dyDescent="0.3">
      <c r="B569" s="4">
        <v>25100008</v>
      </c>
      <c r="C569" s="4" t="str">
        <f t="shared" si="101"/>
        <v>008</v>
      </c>
      <c r="D569" s="44" t="str">
        <f t="shared" si="99"/>
        <v>Item_Name_25100008</v>
      </c>
      <c r="E569" s="5" t="s">
        <v>910</v>
      </c>
      <c r="F569" s="44" t="str">
        <f t="shared" si="100"/>
        <v>Item_Desc_25100008</v>
      </c>
      <c r="G569" s="5" t="s">
        <v>834</v>
      </c>
      <c r="H569" s="5">
        <v>3</v>
      </c>
      <c r="I569" s="5">
        <v>51</v>
      </c>
      <c r="J569" s="5">
        <v>0</v>
      </c>
      <c r="K569" s="5">
        <v>3</v>
      </c>
      <c r="L569" s="45">
        <f>_xlfn.XLOOKUP($I569, '#칼럼명세'!$F:$F, '#칼럼명세'!$J:$J)*IF(_xlfn.XLOOKUP($I569, '#칼럼명세'!$F:$F, '#칼럼명세'!$K:$K)="X", 1, _xlfn.XLOOKUP($K569, '#무게관련'!$N:$N, '#무게관련'!$O:$O))*100</f>
        <v>1</v>
      </c>
      <c r="M569" s="46" t="s">
        <v>336</v>
      </c>
      <c r="N569" s="46" t="s">
        <v>336</v>
      </c>
      <c r="O569" s="46" t="s">
        <v>336</v>
      </c>
      <c r="P569" s="46" t="s">
        <v>336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66">
        <v>100</v>
      </c>
      <c r="Y569" s="66">
        <v>1000</v>
      </c>
      <c r="Z569" s="5">
        <v>0</v>
      </c>
      <c r="AA569" s="5">
        <v>0</v>
      </c>
      <c r="AB569" s="5">
        <v>1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 t="s">
        <v>849</v>
      </c>
      <c r="AI569" s="5" t="s">
        <v>235</v>
      </c>
      <c r="AJ569" s="5" t="s">
        <v>984</v>
      </c>
      <c r="AK569" s="45">
        <f t="shared" si="96"/>
        <v>15</v>
      </c>
      <c r="AL569" s="47">
        <f>_xlfn.XLOOKUP(I569,'#칼럼명세'!F:F,'#칼럼명세'!I:I)</f>
        <v>1304</v>
      </c>
      <c r="AM569" s="44" t="str">
        <f t="shared" si="97"/>
        <v>Item_Name_25100008</v>
      </c>
      <c r="AN569" s="5" t="s">
        <v>910</v>
      </c>
      <c r="AO569" s="44" t="str">
        <f t="shared" si="98"/>
        <v>Item_Desc_25100008</v>
      </c>
      <c r="AP569" s="5" t="s">
        <v>834</v>
      </c>
      <c r="AQ569" s="44">
        <f>_xlfn.XLOOKUP(I569,표1[아이템 타입],표1[삭제여부])</f>
        <v>0</v>
      </c>
      <c r="AR569" s="63">
        <f>_xlfn.XLOOKUP(I569,'#칼럼명세'!F:F,'#칼럼명세'!H:H)</f>
        <v>1</v>
      </c>
      <c r="AS569" s="4">
        <v>1</v>
      </c>
      <c r="AT569" s="4"/>
      <c r="AU569" s="4"/>
      <c r="AV569" s="4"/>
      <c r="AW569" s="63" t="str">
        <f>_xlfn.XLOOKUP(I569,표1[아이템 타입],표1[타입 이름])</f>
        <v>몬스터 코어</v>
      </c>
      <c r="AX569" s="63" t="str">
        <f t="shared" si="94"/>
        <v>불가</v>
      </c>
      <c r="AY569" s="63" t="str">
        <f t="shared" si="95"/>
        <v>가능</v>
      </c>
      <c r="AZ569" s="63" t="str">
        <f t="shared" si="102"/>
        <v>가능</v>
      </c>
      <c r="BA569" s="63" t="str">
        <f t="shared" si="103"/>
        <v>가능</v>
      </c>
    </row>
    <row r="570" spans="2:53" x14ac:dyDescent="0.3">
      <c r="B570" s="4">
        <v>25100009</v>
      </c>
      <c r="C570" s="4" t="str">
        <f t="shared" si="101"/>
        <v>009</v>
      </c>
      <c r="D570" s="44" t="str">
        <f t="shared" si="99"/>
        <v>Item_Name_25100009</v>
      </c>
      <c r="E570" s="5" t="s">
        <v>911</v>
      </c>
      <c r="F570" s="44" t="str">
        <f t="shared" si="100"/>
        <v>Item_Desc_25100009</v>
      </c>
      <c r="G570" s="5" t="s">
        <v>835</v>
      </c>
      <c r="H570" s="5">
        <v>3</v>
      </c>
      <c r="I570" s="5">
        <v>51</v>
      </c>
      <c r="J570" s="5">
        <v>0</v>
      </c>
      <c r="K570" s="5">
        <v>4</v>
      </c>
      <c r="L570" s="45">
        <f>_xlfn.XLOOKUP($I570, '#칼럼명세'!$F:$F, '#칼럼명세'!$J:$J)*IF(_xlfn.XLOOKUP($I570, '#칼럼명세'!$F:$F, '#칼럼명세'!$K:$K)="X", 1, _xlfn.XLOOKUP($K570, '#무게관련'!$N:$N, '#무게관련'!$O:$O))*100</f>
        <v>1</v>
      </c>
      <c r="M570" s="46" t="s">
        <v>336</v>
      </c>
      <c r="N570" s="46" t="s">
        <v>336</v>
      </c>
      <c r="O570" s="46" t="s">
        <v>336</v>
      </c>
      <c r="P570" s="46" t="s">
        <v>336</v>
      </c>
      <c r="Q570" s="5">
        <v>0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0</v>
      </c>
      <c r="X570" s="66">
        <v>100</v>
      </c>
      <c r="Y570" s="66">
        <v>1000</v>
      </c>
      <c r="Z570" s="5">
        <v>0</v>
      </c>
      <c r="AA570" s="5">
        <v>0</v>
      </c>
      <c r="AB570" s="5">
        <v>1</v>
      </c>
      <c r="AC570" s="5">
        <v>0</v>
      </c>
      <c r="AD570" s="5">
        <v>0</v>
      </c>
      <c r="AE570" s="5">
        <v>0</v>
      </c>
      <c r="AF570" s="5">
        <v>0</v>
      </c>
      <c r="AG570" s="5">
        <v>0</v>
      </c>
      <c r="AH570" s="5" t="s">
        <v>849</v>
      </c>
      <c r="AI570" s="5" t="s">
        <v>235</v>
      </c>
      <c r="AJ570" s="5" t="s">
        <v>984</v>
      </c>
      <c r="AK570" s="45">
        <f t="shared" si="96"/>
        <v>15</v>
      </c>
      <c r="AL570" s="47">
        <f>_xlfn.XLOOKUP(I570,'#칼럼명세'!F:F,'#칼럼명세'!I:I)</f>
        <v>1304</v>
      </c>
      <c r="AM570" s="44" t="str">
        <f t="shared" si="97"/>
        <v>Item_Name_25100009</v>
      </c>
      <c r="AN570" s="5" t="s">
        <v>911</v>
      </c>
      <c r="AO570" s="44" t="str">
        <f t="shared" si="98"/>
        <v>Item_Desc_25100009</v>
      </c>
      <c r="AP570" s="5" t="s">
        <v>835</v>
      </c>
      <c r="AQ570" s="44">
        <f>_xlfn.XLOOKUP(I570,표1[아이템 타입],표1[삭제여부])</f>
        <v>0</v>
      </c>
      <c r="AR570" s="63">
        <f>_xlfn.XLOOKUP(I570,'#칼럼명세'!F:F,'#칼럼명세'!H:H)</f>
        <v>1</v>
      </c>
      <c r="AS570" s="4">
        <v>1</v>
      </c>
      <c r="AT570" s="4"/>
      <c r="AU570" s="4"/>
      <c r="AV570" s="4"/>
      <c r="AW570" s="63" t="str">
        <f>_xlfn.XLOOKUP(I570,표1[아이템 타입],표1[타입 이름])</f>
        <v>몬스터 코어</v>
      </c>
      <c r="AX570" s="63" t="str">
        <f t="shared" si="94"/>
        <v>불가</v>
      </c>
      <c r="AY570" s="63" t="str">
        <f t="shared" si="95"/>
        <v>가능</v>
      </c>
      <c r="AZ570" s="63" t="str">
        <f t="shared" si="102"/>
        <v>가능</v>
      </c>
      <c r="BA570" s="63" t="str">
        <f t="shared" si="103"/>
        <v>가능</v>
      </c>
    </row>
    <row r="571" spans="2:53" x14ac:dyDescent="0.3">
      <c r="B571" s="4">
        <v>25100010</v>
      </c>
      <c r="C571" s="4" t="str">
        <f t="shared" si="101"/>
        <v>010</v>
      </c>
      <c r="D571" s="44" t="str">
        <f t="shared" si="99"/>
        <v>Item_Name_25100010</v>
      </c>
      <c r="E571" s="5" t="s">
        <v>912</v>
      </c>
      <c r="F571" s="44" t="str">
        <f t="shared" si="100"/>
        <v>Item_Desc_25100010</v>
      </c>
      <c r="G571" s="5" t="s">
        <v>836</v>
      </c>
      <c r="H571" s="5">
        <v>3</v>
      </c>
      <c r="I571" s="5">
        <v>51</v>
      </c>
      <c r="J571" s="5">
        <v>0</v>
      </c>
      <c r="K571" s="5">
        <v>5</v>
      </c>
      <c r="L571" s="45">
        <f>_xlfn.XLOOKUP($I571, '#칼럼명세'!$F:$F, '#칼럼명세'!$J:$J)*IF(_xlfn.XLOOKUP($I571, '#칼럼명세'!$F:$F, '#칼럼명세'!$K:$K)="X", 1, _xlfn.XLOOKUP($K571, '#무게관련'!$N:$N, '#무게관련'!$O:$O))*100</f>
        <v>1</v>
      </c>
      <c r="M571" s="46" t="s">
        <v>336</v>
      </c>
      <c r="N571" s="46" t="s">
        <v>336</v>
      </c>
      <c r="O571" s="46" t="s">
        <v>336</v>
      </c>
      <c r="P571" s="46" t="s">
        <v>336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66">
        <v>100</v>
      </c>
      <c r="Y571" s="66">
        <v>1000</v>
      </c>
      <c r="Z571" s="5">
        <v>0</v>
      </c>
      <c r="AA571" s="5">
        <v>0</v>
      </c>
      <c r="AB571" s="5">
        <v>1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 t="s">
        <v>849</v>
      </c>
      <c r="AI571" s="5" t="s">
        <v>235</v>
      </c>
      <c r="AJ571" s="5" t="s">
        <v>984</v>
      </c>
      <c r="AK571" s="45">
        <f t="shared" si="96"/>
        <v>15</v>
      </c>
      <c r="AL571" s="47">
        <f>_xlfn.XLOOKUP(I571,'#칼럼명세'!F:F,'#칼럼명세'!I:I)</f>
        <v>1304</v>
      </c>
      <c r="AM571" s="44" t="str">
        <f t="shared" si="97"/>
        <v>Item_Name_25100010</v>
      </c>
      <c r="AN571" s="5" t="s">
        <v>912</v>
      </c>
      <c r="AO571" s="44" t="str">
        <f t="shared" si="98"/>
        <v>Item_Desc_25100010</v>
      </c>
      <c r="AP571" s="5" t="s">
        <v>836</v>
      </c>
      <c r="AQ571" s="44">
        <f>_xlfn.XLOOKUP(I571,표1[아이템 타입],표1[삭제여부])</f>
        <v>0</v>
      </c>
      <c r="AR571" s="63">
        <f>_xlfn.XLOOKUP(I571,'#칼럼명세'!F:F,'#칼럼명세'!H:H)</f>
        <v>1</v>
      </c>
      <c r="AS571" s="4">
        <v>1</v>
      </c>
      <c r="AT571" s="4"/>
      <c r="AU571" s="4"/>
      <c r="AV571" s="4"/>
      <c r="AW571" s="63" t="str">
        <f>_xlfn.XLOOKUP(I571,표1[아이템 타입],표1[타입 이름])</f>
        <v>몬스터 코어</v>
      </c>
      <c r="AX571" s="63" t="str">
        <f t="shared" si="94"/>
        <v>불가</v>
      </c>
      <c r="AY571" s="63" t="str">
        <f t="shared" si="95"/>
        <v>가능</v>
      </c>
      <c r="AZ571" s="63" t="str">
        <f t="shared" si="102"/>
        <v>가능</v>
      </c>
      <c r="BA571" s="63" t="str">
        <f t="shared" si="103"/>
        <v>가능</v>
      </c>
    </row>
    <row r="572" spans="2:53" x14ac:dyDescent="0.3">
      <c r="B572" s="4">
        <v>25100011</v>
      </c>
      <c r="C572" s="4" t="str">
        <f t="shared" si="101"/>
        <v>011</v>
      </c>
      <c r="D572" s="44" t="str">
        <f t="shared" si="99"/>
        <v>Item_Name_25100011</v>
      </c>
      <c r="E572" s="5" t="s">
        <v>913</v>
      </c>
      <c r="F572" s="44" t="str">
        <f t="shared" si="100"/>
        <v>Item_Desc_25100011</v>
      </c>
      <c r="G572" s="5" t="s">
        <v>837</v>
      </c>
      <c r="H572" s="5">
        <v>3</v>
      </c>
      <c r="I572" s="5">
        <v>51</v>
      </c>
      <c r="J572" s="5">
        <v>0</v>
      </c>
      <c r="K572" s="5">
        <v>1</v>
      </c>
      <c r="L572" s="45">
        <f>_xlfn.XLOOKUP($I572, '#칼럼명세'!$F:$F, '#칼럼명세'!$J:$J)*IF(_xlfn.XLOOKUP($I572, '#칼럼명세'!$F:$F, '#칼럼명세'!$K:$K)="X", 1, _xlfn.XLOOKUP($K572, '#무게관련'!$N:$N, '#무게관련'!$O:$O))*100</f>
        <v>1</v>
      </c>
      <c r="M572" s="46" t="s">
        <v>336</v>
      </c>
      <c r="N572" s="46" t="s">
        <v>336</v>
      </c>
      <c r="O572" s="46" t="s">
        <v>336</v>
      </c>
      <c r="P572" s="46" t="s">
        <v>336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66">
        <v>100</v>
      </c>
      <c r="Y572" s="66">
        <v>1000</v>
      </c>
      <c r="Z572" s="5">
        <v>0</v>
      </c>
      <c r="AA572" s="5">
        <v>0</v>
      </c>
      <c r="AB572" s="5">
        <v>1</v>
      </c>
      <c r="AC572" s="5">
        <v>0</v>
      </c>
      <c r="AD572" s="5">
        <v>0</v>
      </c>
      <c r="AE572" s="5">
        <v>0</v>
      </c>
      <c r="AF572" s="5">
        <v>0</v>
      </c>
      <c r="AG572" s="5">
        <v>0</v>
      </c>
      <c r="AH572" s="5" t="s">
        <v>850</v>
      </c>
      <c r="AI572" s="5" t="s">
        <v>235</v>
      </c>
      <c r="AJ572" s="5" t="s">
        <v>984</v>
      </c>
      <c r="AK572" s="45">
        <f t="shared" si="96"/>
        <v>15</v>
      </c>
      <c r="AL572" s="47">
        <f>_xlfn.XLOOKUP(I572,'#칼럼명세'!F:F,'#칼럼명세'!I:I)</f>
        <v>1304</v>
      </c>
      <c r="AM572" s="44" t="str">
        <f t="shared" si="97"/>
        <v>Item_Name_25100011</v>
      </c>
      <c r="AN572" s="5" t="s">
        <v>913</v>
      </c>
      <c r="AO572" s="44" t="str">
        <f t="shared" si="98"/>
        <v>Item_Desc_25100011</v>
      </c>
      <c r="AP572" s="5" t="s">
        <v>837</v>
      </c>
      <c r="AQ572" s="44">
        <f>_xlfn.XLOOKUP(I572,표1[아이템 타입],표1[삭제여부])</f>
        <v>0</v>
      </c>
      <c r="AR572" s="63">
        <f>_xlfn.XLOOKUP(I572,'#칼럼명세'!F:F,'#칼럼명세'!H:H)</f>
        <v>1</v>
      </c>
      <c r="AS572" s="4">
        <v>1</v>
      </c>
      <c r="AT572" s="4"/>
      <c r="AU572" s="4"/>
      <c r="AV572" s="4"/>
      <c r="AW572" s="63" t="str">
        <f>_xlfn.XLOOKUP(I572,표1[아이템 타입],표1[타입 이름])</f>
        <v>몬스터 코어</v>
      </c>
      <c r="AX572" s="63" t="str">
        <f t="shared" si="94"/>
        <v>불가</v>
      </c>
      <c r="AY572" s="63" t="str">
        <f t="shared" si="95"/>
        <v>가능</v>
      </c>
      <c r="AZ572" s="63" t="str">
        <f t="shared" si="102"/>
        <v>가능</v>
      </c>
      <c r="BA572" s="63" t="str">
        <f t="shared" si="103"/>
        <v>가능</v>
      </c>
    </row>
    <row r="573" spans="2:53" x14ac:dyDescent="0.3">
      <c r="B573" s="4">
        <v>25100012</v>
      </c>
      <c r="C573" s="4" t="str">
        <f t="shared" si="101"/>
        <v>012</v>
      </c>
      <c r="D573" s="44" t="str">
        <f t="shared" si="99"/>
        <v>Item_Name_25100012</v>
      </c>
      <c r="E573" s="5" t="s">
        <v>914</v>
      </c>
      <c r="F573" s="44" t="str">
        <f t="shared" si="100"/>
        <v>Item_Desc_25100012</v>
      </c>
      <c r="G573" s="5" t="s">
        <v>838</v>
      </c>
      <c r="H573" s="5">
        <v>3</v>
      </c>
      <c r="I573" s="5">
        <v>51</v>
      </c>
      <c r="J573" s="5">
        <v>0</v>
      </c>
      <c r="K573" s="5">
        <v>2</v>
      </c>
      <c r="L573" s="45">
        <f>_xlfn.XLOOKUP($I573, '#칼럼명세'!$F:$F, '#칼럼명세'!$J:$J)*IF(_xlfn.XLOOKUP($I573, '#칼럼명세'!$F:$F, '#칼럼명세'!$K:$K)="X", 1, _xlfn.XLOOKUP($K573, '#무게관련'!$N:$N, '#무게관련'!$O:$O))*100</f>
        <v>1</v>
      </c>
      <c r="M573" s="46" t="s">
        <v>336</v>
      </c>
      <c r="N573" s="46" t="s">
        <v>336</v>
      </c>
      <c r="O573" s="46" t="s">
        <v>336</v>
      </c>
      <c r="P573" s="46" t="s">
        <v>336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66">
        <v>100</v>
      </c>
      <c r="Y573" s="66">
        <v>1000</v>
      </c>
      <c r="Z573" s="5">
        <v>0</v>
      </c>
      <c r="AA573" s="5">
        <v>0</v>
      </c>
      <c r="AB573" s="5">
        <v>1</v>
      </c>
      <c r="AC573" s="5">
        <v>0</v>
      </c>
      <c r="AD573" s="5">
        <v>0</v>
      </c>
      <c r="AE573" s="5">
        <v>0</v>
      </c>
      <c r="AF573" s="5">
        <v>0</v>
      </c>
      <c r="AG573" s="5">
        <v>0</v>
      </c>
      <c r="AH573" s="5" t="s">
        <v>850</v>
      </c>
      <c r="AI573" s="5" t="s">
        <v>235</v>
      </c>
      <c r="AJ573" s="5" t="s">
        <v>984</v>
      </c>
      <c r="AK573" s="45">
        <f t="shared" si="96"/>
        <v>15</v>
      </c>
      <c r="AL573" s="47">
        <f>_xlfn.XLOOKUP(I573,'#칼럼명세'!F:F,'#칼럼명세'!I:I)</f>
        <v>1304</v>
      </c>
      <c r="AM573" s="44" t="str">
        <f t="shared" si="97"/>
        <v>Item_Name_25100012</v>
      </c>
      <c r="AN573" s="5" t="s">
        <v>914</v>
      </c>
      <c r="AO573" s="44" t="str">
        <f t="shared" si="98"/>
        <v>Item_Desc_25100012</v>
      </c>
      <c r="AP573" s="5" t="s">
        <v>838</v>
      </c>
      <c r="AQ573" s="44">
        <f>_xlfn.XLOOKUP(I573,표1[아이템 타입],표1[삭제여부])</f>
        <v>0</v>
      </c>
      <c r="AR573" s="63">
        <f>_xlfn.XLOOKUP(I573,'#칼럼명세'!F:F,'#칼럼명세'!H:H)</f>
        <v>1</v>
      </c>
      <c r="AS573" s="4">
        <v>1</v>
      </c>
      <c r="AT573" s="4"/>
      <c r="AU573" s="4"/>
      <c r="AV573" s="4"/>
      <c r="AW573" s="63" t="str">
        <f>_xlfn.XLOOKUP(I573,표1[아이템 타입],표1[타입 이름])</f>
        <v>몬스터 코어</v>
      </c>
      <c r="AX573" s="63" t="str">
        <f t="shared" si="94"/>
        <v>불가</v>
      </c>
      <c r="AY573" s="63" t="str">
        <f t="shared" si="95"/>
        <v>가능</v>
      </c>
      <c r="AZ573" s="63" t="str">
        <f t="shared" si="102"/>
        <v>가능</v>
      </c>
      <c r="BA573" s="63" t="str">
        <f t="shared" si="103"/>
        <v>가능</v>
      </c>
    </row>
    <row r="574" spans="2:53" x14ac:dyDescent="0.3">
      <c r="B574" s="4">
        <v>25100013</v>
      </c>
      <c r="C574" s="4" t="str">
        <f t="shared" si="101"/>
        <v>013</v>
      </c>
      <c r="D574" s="44" t="str">
        <f t="shared" si="99"/>
        <v>Item_Name_25100013</v>
      </c>
      <c r="E574" s="5" t="s">
        <v>915</v>
      </c>
      <c r="F574" s="44" t="str">
        <f t="shared" si="100"/>
        <v>Item_Desc_25100013</v>
      </c>
      <c r="G574" s="5" t="s">
        <v>839</v>
      </c>
      <c r="H574" s="5">
        <v>3</v>
      </c>
      <c r="I574" s="5">
        <v>51</v>
      </c>
      <c r="J574" s="5">
        <v>0</v>
      </c>
      <c r="K574" s="5">
        <v>3</v>
      </c>
      <c r="L574" s="45">
        <f>_xlfn.XLOOKUP($I574, '#칼럼명세'!$F:$F, '#칼럼명세'!$J:$J)*IF(_xlfn.XLOOKUP($I574, '#칼럼명세'!$F:$F, '#칼럼명세'!$K:$K)="X", 1, _xlfn.XLOOKUP($K574, '#무게관련'!$N:$N, '#무게관련'!$O:$O))*100</f>
        <v>1</v>
      </c>
      <c r="M574" s="46" t="s">
        <v>336</v>
      </c>
      <c r="N574" s="46" t="s">
        <v>336</v>
      </c>
      <c r="O574" s="46" t="s">
        <v>336</v>
      </c>
      <c r="P574" s="46" t="s">
        <v>336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66">
        <v>100</v>
      </c>
      <c r="Y574" s="66">
        <v>1000</v>
      </c>
      <c r="Z574" s="5">
        <v>0</v>
      </c>
      <c r="AA574" s="5">
        <v>0</v>
      </c>
      <c r="AB574" s="5">
        <v>1</v>
      </c>
      <c r="AC574" s="5">
        <v>0</v>
      </c>
      <c r="AD574" s="5">
        <v>0</v>
      </c>
      <c r="AE574" s="5">
        <v>0</v>
      </c>
      <c r="AF574" s="5">
        <v>0</v>
      </c>
      <c r="AG574" s="5">
        <v>0</v>
      </c>
      <c r="AH574" s="5" t="s">
        <v>850</v>
      </c>
      <c r="AI574" s="5" t="s">
        <v>235</v>
      </c>
      <c r="AJ574" s="5" t="s">
        <v>984</v>
      </c>
      <c r="AK574" s="45">
        <f t="shared" si="96"/>
        <v>15</v>
      </c>
      <c r="AL574" s="47">
        <f>_xlfn.XLOOKUP(I574,'#칼럼명세'!F:F,'#칼럼명세'!I:I)</f>
        <v>1304</v>
      </c>
      <c r="AM574" s="44" t="str">
        <f t="shared" si="97"/>
        <v>Item_Name_25100013</v>
      </c>
      <c r="AN574" s="5" t="s">
        <v>915</v>
      </c>
      <c r="AO574" s="44" t="str">
        <f t="shared" si="98"/>
        <v>Item_Desc_25100013</v>
      </c>
      <c r="AP574" s="5" t="s">
        <v>839</v>
      </c>
      <c r="AQ574" s="44">
        <f>_xlfn.XLOOKUP(I574,표1[아이템 타입],표1[삭제여부])</f>
        <v>0</v>
      </c>
      <c r="AR574" s="63">
        <f>_xlfn.XLOOKUP(I574,'#칼럼명세'!F:F,'#칼럼명세'!H:H)</f>
        <v>1</v>
      </c>
      <c r="AS574" s="4">
        <v>1</v>
      </c>
      <c r="AT574" s="4"/>
      <c r="AU574" s="4"/>
      <c r="AV574" s="4"/>
      <c r="AW574" s="63" t="str">
        <f>_xlfn.XLOOKUP(I574,표1[아이템 타입],표1[타입 이름])</f>
        <v>몬스터 코어</v>
      </c>
      <c r="AX574" s="63" t="str">
        <f t="shared" si="94"/>
        <v>불가</v>
      </c>
      <c r="AY574" s="63" t="str">
        <f t="shared" si="95"/>
        <v>가능</v>
      </c>
      <c r="AZ574" s="63" t="str">
        <f t="shared" si="102"/>
        <v>가능</v>
      </c>
      <c r="BA574" s="63" t="str">
        <f t="shared" si="103"/>
        <v>가능</v>
      </c>
    </row>
    <row r="575" spans="2:53" x14ac:dyDescent="0.3">
      <c r="B575" s="4">
        <v>25100014</v>
      </c>
      <c r="C575" s="4" t="str">
        <f t="shared" si="101"/>
        <v>014</v>
      </c>
      <c r="D575" s="44" t="str">
        <f t="shared" si="99"/>
        <v>Item_Name_25100014</v>
      </c>
      <c r="E575" s="5" t="s">
        <v>916</v>
      </c>
      <c r="F575" s="44" t="str">
        <f t="shared" si="100"/>
        <v>Item_Desc_25100014</v>
      </c>
      <c r="G575" s="5" t="s">
        <v>840</v>
      </c>
      <c r="H575" s="5">
        <v>3</v>
      </c>
      <c r="I575" s="5">
        <v>51</v>
      </c>
      <c r="J575" s="5">
        <v>0</v>
      </c>
      <c r="K575" s="5">
        <v>4</v>
      </c>
      <c r="L575" s="45">
        <f>_xlfn.XLOOKUP($I575, '#칼럼명세'!$F:$F, '#칼럼명세'!$J:$J)*IF(_xlfn.XLOOKUP($I575, '#칼럼명세'!$F:$F, '#칼럼명세'!$K:$K)="X", 1, _xlfn.XLOOKUP($K575, '#무게관련'!$N:$N, '#무게관련'!$O:$O))*100</f>
        <v>1</v>
      </c>
      <c r="M575" s="46" t="s">
        <v>336</v>
      </c>
      <c r="N575" s="46" t="s">
        <v>336</v>
      </c>
      <c r="O575" s="46" t="s">
        <v>336</v>
      </c>
      <c r="P575" s="46" t="s">
        <v>336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66">
        <v>100</v>
      </c>
      <c r="Y575" s="66">
        <v>1000</v>
      </c>
      <c r="Z575" s="5">
        <v>0</v>
      </c>
      <c r="AA575" s="5">
        <v>0</v>
      </c>
      <c r="AB575" s="5">
        <v>1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 t="s">
        <v>850</v>
      </c>
      <c r="AI575" s="5" t="s">
        <v>235</v>
      </c>
      <c r="AJ575" s="5" t="s">
        <v>984</v>
      </c>
      <c r="AK575" s="45">
        <f t="shared" si="96"/>
        <v>15</v>
      </c>
      <c r="AL575" s="47">
        <f>_xlfn.XLOOKUP(I575,'#칼럼명세'!F:F,'#칼럼명세'!I:I)</f>
        <v>1304</v>
      </c>
      <c r="AM575" s="44" t="str">
        <f t="shared" si="97"/>
        <v>Item_Name_25100014</v>
      </c>
      <c r="AN575" s="5" t="s">
        <v>916</v>
      </c>
      <c r="AO575" s="44" t="str">
        <f t="shared" si="98"/>
        <v>Item_Desc_25100014</v>
      </c>
      <c r="AP575" s="5" t="s">
        <v>840</v>
      </c>
      <c r="AQ575" s="44">
        <f>_xlfn.XLOOKUP(I575,표1[아이템 타입],표1[삭제여부])</f>
        <v>0</v>
      </c>
      <c r="AR575" s="63">
        <f>_xlfn.XLOOKUP(I575,'#칼럼명세'!F:F,'#칼럼명세'!H:H)</f>
        <v>1</v>
      </c>
      <c r="AS575" s="4">
        <v>1</v>
      </c>
      <c r="AT575" s="4"/>
      <c r="AU575" s="4"/>
      <c r="AV575" s="4"/>
      <c r="AW575" s="63" t="str">
        <f>_xlfn.XLOOKUP(I575,표1[아이템 타입],표1[타입 이름])</f>
        <v>몬스터 코어</v>
      </c>
      <c r="AX575" s="63" t="str">
        <f t="shared" si="94"/>
        <v>불가</v>
      </c>
      <c r="AY575" s="63" t="str">
        <f t="shared" si="95"/>
        <v>가능</v>
      </c>
      <c r="AZ575" s="63" t="str">
        <f t="shared" si="102"/>
        <v>가능</v>
      </c>
      <c r="BA575" s="63" t="str">
        <f t="shared" si="103"/>
        <v>가능</v>
      </c>
    </row>
    <row r="576" spans="2:53" x14ac:dyDescent="0.3">
      <c r="B576" s="4">
        <v>25100015</v>
      </c>
      <c r="C576" s="4" t="str">
        <f t="shared" si="101"/>
        <v>015</v>
      </c>
      <c r="D576" s="44" t="str">
        <f t="shared" si="99"/>
        <v>Item_Name_25100015</v>
      </c>
      <c r="E576" s="5" t="s">
        <v>917</v>
      </c>
      <c r="F576" s="44" t="str">
        <f t="shared" si="100"/>
        <v>Item_Desc_25100015</v>
      </c>
      <c r="G576" s="5" t="s">
        <v>841</v>
      </c>
      <c r="H576" s="5">
        <v>3</v>
      </c>
      <c r="I576" s="5">
        <v>51</v>
      </c>
      <c r="J576" s="5">
        <v>0</v>
      </c>
      <c r="K576" s="5">
        <v>5</v>
      </c>
      <c r="L576" s="45">
        <f>_xlfn.XLOOKUP($I576, '#칼럼명세'!$F:$F, '#칼럼명세'!$J:$J)*IF(_xlfn.XLOOKUP($I576, '#칼럼명세'!$F:$F, '#칼럼명세'!$K:$K)="X", 1, _xlfn.XLOOKUP($K576, '#무게관련'!$N:$N, '#무게관련'!$O:$O))*100</f>
        <v>1</v>
      </c>
      <c r="M576" s="46" t="s">
        <v>336</v>
      </c>
      <c r="N576" s="46" t="s">
        <v>336</v>
      </c>
      <c r="O576" s="46" t="s">
        <v>336</v>
      </c>
      <c r="P576" s="46" t="s">
        <v>336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66">
        <v>100</v>
      </c>
      <c r="Y576" s="66">
        <v>1000</v>
      </c>
      <c r="Z576" s="5">
        <v>0</v>
      </c>
      <c r="AA576" s="5">
        <v>0</v>
      </c>
      <c r="AB576" s="5">
        <v>1</v>
      </c>
      <c r="AC576" s="5">
        <v>0</v>
      </c>
      <c r="AD576" s="5">
        <v>0</v>
      </c>
      <c r="AE576" s="5">
        <v>0</v>
      </c>
      <c r="AF576" s="5">
        <v>0</v>
      </c>
      <c r="AG576" s="5">
        <v>0</v>
      </c>
      <c r="AH576" s="5" t="s">
        <v>850</v>
      </c>
      <c r="AI576" s="5" t="s">
        <v>235</v>
      </c>
      <c r="AJ576" s="5" t="s">
        <v>984</v>
      </c>
      <c r="AK576" s="45">
        <f t="shared" si="96"/>
        <v>15</v>
      </c>
      <c r="AL576" s="47">
        <f>_xlfn.XLOOKUP(I576,'#칼럼명세'!F:F,'#칼럼명세'!I:I)</f>
        <v>1304</v>
      </c>
      <c r="AM576" s="44" t="str">
        <f t="shared" si="97"/>
        <v>Item_Name_25100015</v>
      </c>
      <c r="AN576" s="5" t="s">
        <v>917</v>
      </c>
      <c r="AO576" s="44" t="str">
        <f t="shared" si="98"/>
        <v>Item_Desc_25100015</v>
      </c>
      <c r="AP576" s="5" t="s">
        <v>841</v>
      </c>
      <c r="AQ576" s="44">
        <f>_xlfn.XLOOKUP(I576,표1[아이템 타입],표1[삭제여부])</f>
        <v>0</v>
      </c>
      <c r="AR576" s="63">
        <f>_xlfn.XLOOKUP(I576,'#칼럼명세'!F:F,'#칼럼명세'!H:H)</f>
        <v>1</v>
      </c>
      <c r="AS576" s="4">
        <v>1</v>
      </c>
      <c r="AT576" s="4"/>
      <c r="AU576" s="4"/>
      <c r="AV576" s="4"/>
      <c r="AW576" s="63" t="str">
        <f>_xlfn.XLOOKUP(I576,표1[아이템 타입],표1[타입 이름])</f>
        <v>몬스터 코어</v>
      </c>
      <c r="AX576" s="63" t="str">
        <f t="shared" si="94"/>
        <v>불가</v>
      </c>
      <c r="AY576" s="63" t="str">
        <f t="shared" si="95"/>
        <v>가능</v>
      </c>
      <c r="AZ576" s="63" t="str">
        <f t="shared" si="102"/>
        <v>가능</v>
      </c>
      <c r="BA576" s="63" t="str">
        <f t="shared" si="103"/>
        <v>가능</v>
      </c>
    </row>
    <row r="577" spans="2:53" x14ac:dyDescent="0.3">
      <c r="B577" s="4">
        <v>25100016</v>
      </c>
      <c r="C577" s="4" t="str">
        <f t="shared" si="101"/>
        <v>016</v>
      </c>
      <c r="D577" s="44" t="str">
        <f t="shared" si="99"/>
        <v>Item_Name_25100016</v>
      </c>
      <c r="E577" s="5" t="s">
        <v>918</v>
      </c>
      <c r="F577" s="44" t="str">
        <f t="shared" si="100"/>
        <v>Item_Desc_25100016</v>
      </c>
      <c r="G577" s="5" t="s">
        <v>842</v>
      </c>
      <c r="H577" s="5">
        <v>3</v>
      </c>
      <c r="I577" s="5">
        <v>51</v>
      </c>
      <c r="J577" s="5">
        <v>0</v>
      </c>
      <c r="K577" s="5">
        <v>1</v>
      </c>
      <c r="L577" s="45">
        <f>_xlfn.XLOOKUP($I577, '#칼럼명세'!$F:$F, '#칼럼명세'!$J:$J)*IF(_xlfn.XLOOKUP($I577, '#칼럼명세'!$F:$F, '#칼럼명세'!$K:$K)="X", 1, _xlfn.XLOOKUP($K577, '#무게관련'!$N:$N, '#무게관련'!$O:$O))*100</f>
        <v>1</v>
      </c>
      <c r="M577" s="46" t="s">
        <v>336</v>
      </c>
      <c r="N577" s="46" t="s">
        <v>336</v>
      </c>
      <c r="O577" s="46" t="s">
        <v>336</v>
      </c>
      <c r="P577" s="46" t="s">
        <v>336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66">
        <v>100</v>
      </c>
      <c r="Y577" s="66">
        <v>1000</v>
      </c>
      <c r="Z577" s="5">
        <v>0</v>
      </c>
      <c r="AA577" s="5">
        <v>0</v>
      </c>
      <c r="AB577" s="5">
        <v>1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 t="s">
        <v>851</v>
      </c>
      <c r="AI577" s="5" t="s">
        <v>235</v>
      </c>
      <c r="AJ577" s="5" t="s">
        <v>984</v>
      </c>
      <c r="AK577" s="45">
        <f t="shared" si="96"/>
        <v>15</v>
      </c>
      <c r="AL577" s="47">
        <f>_xlfn.XLOOKUP(I577,'#칼럼명세'!F:F,'#칼럼명세'!I:I)</f>
        <v>1304</v>
      </c>
      <c r="AM577" s="44" t="str">
        <f t="shared" si="97"/>
        <v>Item_Name_25100016</v>
      </c>
      <c r="AN577" s="5" t="s">
        <v>918</v>
      </c>
      <c r="AO577" s="44" t="str">
        <f t="shared" si="98"/>
        <v>Item_Desc_25100016</v>
      </c>
      <c r="AP577" s="5" t="s">
        <v>842</v>
      </c>
      <c r="AQ577" s="44">
        <f>_xlfn.XLOOKUP(I577,표1[아이템 타입],표1[삭제여부])</f>
        <v>0</v>
      </c>
      <c r="AR577" s="63">
        <f>_xlfn.XLOOKUP(I577,'#칼럼명세'!F:F,'#칼럼명세'!H:H)</f>
        <v>1</v>
      </c>
      <c r="AS577" s="4">
        <v>1</v>
      </c>
      <c r="AT577" s="4"/>
      <c r="AU577" s="4"/>
      <c r="AV577" s="4"/>
      <c r="AW577" s="63" t="str">
        <f>_xlfn.XLOOKUP(I577,표1[아이템 타입],표1[타입 이름])</f>
        <v>몬스터 코어</v>
      </c>
      <c r="AX577" s="63" t="str">
        <f t="shared" si="94"/>
        <v>불가</v>
      </c>
      <c r="AY577" s="63" t="str">
        <f t="shared" si="95"/>
        <v>가능</v>
      </c>
      <c r="AZ577" s="63" t="str">
        <f t="shared" si="102"/>
        <v>가능</v>
      </c>
      <c r="BA577" s="63" t="str">
        <f t="shared" si="103"/>
        <v>가능</v>
      </c>
    </row>
    <row r="578" spans="2:53" x14ac:dyDescent="0.3">
      <c r="B578" s="4">
        <v>25100017</v>
      </c>
      <c r="C578" s="4" t="str">
        <f t="shared" si="101"/>
        <v>017</v>
      </c>
      <c r="D578" s="44" t="str">
        <f t="shared" si="99"/>
        <v>Item_Name_25100017</v>
      </c>
      <c r="E578" s="5" t="s">
        <v>919</v>
      </c>
      <c r="F578" s="44" t="str">
        <f t="shared" si="100"/>
        <v>Item_Desc_25100017</v>
      </c>
      <c r="G578" s="5" t="s">
        <v>843</v>
      </c>
      <c r="H578" s="5">
        <v>3</v>
      </c>
      <c r="I578" s="5">
        <v>51</v>
      </c>
      <c r="J578" s="5">
        <v>0</v>
      </c>
      <c r="K578" s="5">
        <v>2</v>
      </c>
      <c r="L578" s="45">
        <f>_xlfn.XLOOKUP($I578, '#칼럼명세'!$F:$F, '#칼럼명세'!$J:$J)*IF(_xlfn.XLOOKUP($I578, '#칼럼명세'!$F:$F, '#칼럼명세'!$K:$K)="X", 1, _xlfn.XLOOKUP($K578, '#무게관련'!$N:$N, '#무게관련'!$O:$O))*100</f>
        <v>1</v>
      </c>
      <c r="M578" s="46" t="s">
        <v>336</v>
      </c>
      <c r="N578" s="46" t="s">
        <v>336</v>
      </c>
      <c r="O578" s="46" t="s">
        <v>336</v>
      </c>
      <c r="P578" s="46" t="s">
        <v>336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66">
        <v>100</v>
      </c>
      <c r="Y578" s="66">
        <v>1000</v>
      </c>
      <c r="Z578" s="5">
        <v>0</v>
      </c>
      <c r="AA578" s="5">
        <v>0</v>
      </c>
      <c r="AB578" s="5">
        <v>1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 t="s">
        <v>851</v>
      </c>
      <c r="AI578" s="5" t="s">
        <v>235</v>
      </c>
      <c r="AJ578" s="5" t="s">
        <v>984</v>
      </c>
      <c r="AK578" s="45">
        <f t="shared" si="96"/>
        <v>15</v>
      </c>
      <c r="AL578" s="47">
        <f>_xlfn.XLOOKUP(I578,'#칼럼명세'!F:F,'#칼럼명세'!I:I)</f>
        <v>1304</v>
      </c>
      <c r="AM578" s="44" t="str">
        <f t="shared" si="97"/>
        <v>Item_Name_25100017</v>
      </c>
      <c r="AN578" s="5" t="s">
        <v>919</v>
      </c>
      <c r="AO578" s="44" t="str">
        <f t="shared" si="98"/>
        <v>Item_Desc_25100017</v>
      </c>
      <c r="AP578" s="5" t="s">
        <v>843</v>
      </c>
      <c r="AQ578" s="44">
        <f>_xlfn.XLOOKUP(I578,표1[아이템 타입],표1[삭제여부])</f>
        <v>0</v>
      </c>
      <c r="AR578" s="63">
        <f>_xlfn.XLOOKUP(I578,'#칼럼명세'!F:F,'#칼럼명세'!H:H)</f>
        <v>1</v>
      </c>
      <c r="AS578" s="4">
        <v>1</v>
      </c>
      <c r="AT578" s="4"/>
      <c r="AU578" s="4"/>
      <c r="AV578" s="4"/>
      <c r="AW578" s="63" t="str">
        <f>_xlfn.XLOOKUP(I578,표1[아이템 타입],표1[타입 이름])</f>
        <v>몬스터 코어</v>
      </c>
      <c r="AX578" s="63" t="str">
        <f t="shared" si="94"/>
        <v>불가</v>
      </c>
      <c r="AY578" s="63" t="str">
        <f t="shared" si="95"/>
        <v>가능</v>
      </c>
      <c r="AZ578" s="63" t="str">
        <f t="shared" si="102"/>
        <v>가능</v>
      </c>
      <c r="BA578" s="63" t="str">
        <f t="shared" si="103"/>
        <v>가능</v>
      </c>
    </row>
    <row r="579" spans="2:53" x14ac:dyDescent="0.3">
      <c r="B579" s="4">
        <v>25100018</v>
      </c>
      <c r="C579" s="4" t="str">
        <f t="shared" si="101"/>
        <v>018</v>
      </c>
      <c r="D579" s="44" t="str">
        <f t="shared" si="99"/>
        <v>Item_Name_25100018</v>
      </c>
      <c r="E579" s="5" t="s">
        <v>920</v>
      </c>
      <c r="F579" s="44" t="str">
        <f t="shared" si="100"/>
        <v>Item_Desc_25100018</v>
      </c>
      <c r="G579" s="5" t="s">
        <v>844</v>
      </c>
      <c r="H579" s="5">
        <v>3</v>
      </c>
      <c r="I579" s="5">
        <v>51</v>
      </c>
      <c r="J579" s="5">
        <v>0</v>
      </c>
      <c r="K579" s="5">
        <v>3</v>
      </c>
      <c r="L579" s="45">
        <f>_xlfn.XLOOKUP($I579, '#칼럼명세'!$F:$F, '#칼럼명세'!$J:$J)*IF(_xlfn.XLOOKUP($I579, '#칼럼명세'!$F:$F, '#칼럼명세'!$K:$K)="X", 1, _xlfn.XLOOKUP($K579, '#무게관련'!$N:$N, '#무게관련'!$O:$O))*100</f>
        <v>1</v>
      </c>
      <c r="M579" s="46" t="s">
        <v>336</v>
      </c>
      <c r="N579" s="46" t="s">
        <v>336</v>
      </c>
      <c r="O579" s="46" t="s">
        <v>336</v>
      </c>
      <c r="P579" s="46" t="s">
        <v>336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66">
        <v>100</v>
      </c>
      <c r="Y579" s="66">
        <v>1000</v>
      </c>
      <c r="Z579" s="5">
        <v>0</v>
      </c>
      <c r="AA579" s="5">
        <v>0</v>
      </c>
      <c r="AB579" s="5">
        <v>1</v>
      </c>
      <c r="AC579" s="5">
        <v>0</v>
      </c>
      <c r="AD579" s="5">
        <v>0</v>
      </c>
      <c r="AE579" s="5">
        <v>0</v>
      </c>
      <c r="AF579" s="5">
        <v>0</v>
      </c>
      <c r="AG579" s="5">
        <v>0</v>
      </c>
      <c r="AH579" s="5" t="s">
        <v>851</v>
      </c>
      <c r="AI579" s="5" t="s">
        <v>235</v>
      </c>
      <c r="AJ579" s="5" t="s">
        <v>984</v>
      </c>
      <c r="AK579" s="45">
        <f t="shared" si="96"/>
        <v>15</v>
      </c>
      <c r="AL579" s="47">
        <f>_xlfn.XLOOKUP(I579,'#칼럼명세'!F:F,'#칼럼명세'!I:I)</f>
        <v>1304</v>
      </c>
      <c r="AM579" s="44" t="str">
        <f t="shared" si="97"/>
        <v>Item_Name_25100018</v>
      </c>
      <c r="AN579" s="5" t="s">
        <v>920</v>
      </c>
      <c r="AO579" s="44" t="str">
        <f t="shared" si="98"/>
        <v>Item_Desc_25100018</v>
      </c>
      <c r="AP579" s="5" t="s">
        <v>844</v>
      </c>
      <c r="AQ579" s="44">
        <f>_xlfn.XLOOKUP(I579,표1[아이템 타입],표1[삭제여부])</f>
        <v>0</v>
      </c>
      <c r="AR579" s="63">
        <f>_xlfn.XLOOKUP(I579,'#칼럼명세'!F:F,'#칼럼명세'!H:H)</f>
        <v>1</v>
      </c>
      <c r="AS579" s="4">
        <v>1</v>
      </c>
      <c r="AT579" s="4"/>
      <c r="AU579" s="4"/>
      <c r="AV579" s="4"/>
      <c r="AW579" s="63" t="str">
        <f>_xlfn.XLOOKUP(I579,표1[아이템 타입],표1[타입 이름])</f>
        <v>몬스터 코어</v>
      </c>
      <c r="AX579" s="63" t="str">
        <f t="shared" ref="AX579:AX642" si="104">IF(Z579=0,"불가","가능")</f>
        <v>불가</v>
      </c>
      <c r="AY579" s="63" t="str">
        <f t="shared" ref="AY579:AY642" si="105">IF(AB579=0,"불가","가능")</f>
        <v>가능</v>
      </c>
      <c r="AZ579" s="63" t="str">
        <f t="shared" si="102"/>
        <v>가능</v>
      </c>
      <c r="BA579" s="63" t="str">
        <f t="shared" si="103"/>
        <v>가능</v>
      </c>
    </row>
    <row r="580" spans="2:53" x14ac:dyDescent="0.3">
      <c r="B580" s="4">
        <v>25100019</v>
      </c>
      <c r="C580" s="4" t="str">
        <f t="shared" si="101"/>
        <v>019</v>
      </c>
      <c r="D580" s="44" t="str">
        <f t="shared" si="99"/>
        <v>Item_Name_25100019</v>
      </c>
      <c r="E580" s="5" t="s">
        <v>921</v>
      </c>
      <c r="F580" s="44" t="str">
        <f t="shared" si="100"/>
        <v>Item_Desc_25100019</v>
      </c>
      <c r="G580" s="5" t="s">
        <v>845</v>
      </c>
      <c r="H580" s="5">
        <v>3</v>
      </c>
      <c r="I580" s="5">
        <v>51</v>
      </c>
      <c r="J580" s="5">
        <v>0</v>
      </c>
      <c r="K580" s="5">
        <v>4</v>
      </c>
      <c r="L580" s="45">
        <f>_xlfn.XLOOKUP($I580, '#칼럼명세'!$F:$F, '#칼럼명세'!$J:$J)*IF(_xlfn.XLOOKUP($I580, '#칼럼명세'!$F:$F, '#칼럼명세'!$K:$K)="X", 1, _xlfn.XLOOKUP($K580, '#무게관련'!$N:$N, '#무게관련'!$O:$O))*100</f>
        <v>1</v>
      </c>
      <c r="M580" s="46" t="s">
        <v>336</v>
      </c>
      <c r="N580" s="46" t="s">
        <v>336</v>
      </c>
      <c r="O580" s="46" t="s">
        <v>336</v>
      </c>
      <c r="P580" s="46" t="s">
        <v>336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66">
        <v>100</v>
      </c>
      <c r="Y580" s="66">
        <v>1000</v>
      </c>
      <c r="Z580" s="5">
        <v>0</v>
      </c>
      <c r="AA580" s="5">
        <v>0</v>
      </c>
      <c r="AB580" s="5">
        <v>1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 t="s">
        <v>851</v>
      </c>
      <c r="AI580" s="5" t="s">
        <v>235</v>
      </c>
      <c r="AJ580" s="5" t="s">
        <v>984</v>
      </c>
      <c r="AK580" s="45">
        <f t="shared" si="96"/>
        <v>15</v>
      </c>
      <c r="AL580" s="47">
        <f>_xlfn.XLOOKUP(I580,'#칼럼명세'!F:F,'#칼럼명세'!I:I)</f>
        <v>1304</v>
      </c>
      <c r="AM580" s="44" t="str">
        <f t="shared" si="97"/>
        <v>Item_Name_25100019</v>
      </c>
      <c r="AN580" s="5" t="s">
        <v>921</v>
      </c>
      <c r="AO580" s="44" t="str">
        <f t="shared" si="98"/>
        <v>Item_Desc_25100019</v>
      </c>
      <c r="AP580" s="5" t="s">
        <v>845</v>
      </c>
      <c r="AQ580" s="44">
        <f>_xlfn.XLOOKUP(I580,표1[아이템 타입],표1[삭제여부])</f>
        <v>0</v>
      </c>
      <c r="AR580" s="63">
        <f>_xlfn.XLOOKUP(I580,'#칼럼명세'!F:F,'#칼럼명세'!H:H)</f>
        <v>1</v>
      </c>
      <c r="AS580" s="4">
        <v>1</v>
      </c>
      <c r="AT580" s="4"/>
      <c r="AU580" s="4"/>
      <c r="AV580" s="4"/>
      <c r="AW580" s="63" t="str">
        <f>_xlfn.XLOOKUP(I580,표1[아이템 타입],표1[타입 이름])</f>
        <v>몬스터 코어</v>
      </c>
      <c r="AX580" s="63" t="str">
        <f t="shared" si="104"/>
        <v>불가</v>
      </c>
      <c r="AY580" s="63" t="str">
        <f t="shared" si="105"/>
        <v>가능</v>
      </c>
      <c r="AZ580" s="63" t="str">
        <f t="shared" si="102"/>
        <v>가능</v>
      </c>
      <c r="BA580" s="63" t="str">
        <f t="shared" si="103"/>
        <v>가능</v>
      </c>
    </row>
    <row r="581" spans="2:53" x14ac:dyDescent="0.3">
      <c r="B581" s="4">
        <v>25100020</v>
      </c>
      <c r="C581" s="4" t="str">
        <f t="shared" si="101"/>
        <v>020</v>
      </c>
      <c r="D581" s="44" t="str">
        <f t="shared" si="99"/>
        <v>Item_Name_25100020</v>
      </c>
      <c r="E581" s="5" t="s">
        <v>922</v>
      </c>
      <c r="F581" s="44" t="str">
        <f t="shared" si="100"/>
        <v>Item_Desc_25100020</v>
      </c>
      <c r="G581" s="5" t="s">
        <v>846</v>
      </c>
      <c r="H581" s="5">
        <v>3</v>
      </c>
      <c r="I581" s="5">
        <v>51</v>
      </c>
      <c r="J581" s="5">
        <v>0</v>
      </c>
      <c r="K581" s="5">
        <v>5</v>
      </c>
      <c r="L581" s="45">
        <f>_xlfn.XLOOKUP($I581, '#칼럼명세'!$F:$F, '#칼럼명세'!$J:$J)*IF(_xlfn.XLOOKUP($I581, '#칼럼명세'!$F:$F, '#칼럼명세'!$K:$K)="X", 1, _xlfn.XLOOKUP($K581, '#무게관련'!$N:$N, '#무게관련'!$O:$O))*100</f>
        <v>1</v>
      </c>
      <c r="M581" s="46" t="s">
        <v>336</v>
      </c>
      <c r="N581" s="46" t="s">
        <v>336</v>
      </c>
      <c r="O581" s="46" t="s">
        <v>336</v>
      </c>
      <c r="P581" s="46" t="s">
        <v>336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66">
        <v>100</v>
      </c>
      <c r="Y581" s="66">
        <v>1000</v>
      </c>
      <c r="Z581" s="5">
        <v>0</v>
      </c>
      <c r="AA581" s="5">
        <v>0</v>
      </c>
      <c r="AB581" s="5">
        <v>1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 t="s">
        <v>851</v>
      </c>
      <c r="AI581" s="5" t="s">
        <v>235</v>
      </c>
      <c r="AJ581" s="5" t="s">
        <v>984</v>
      </c>
      <c r="AK581" s="45">
        <f t="shared" ref="AK581:AK644" si="106">IF($M581="X", 0, M$3)+IF($N581="X", 0, N$3)+IF($O581="X", 0, O$3)+IF($P581="X", 0, P$3)</f>
        <v>15</v>
      </c>
      <c r="AL581" s="47">
        <f>_xlfn.XLOOKUP(I581,'#칼럼명세'!F:F,'#칼럼명세'!I:I)</f>
        <v>1304</v>
      </c>
      <c r="AM581" s="44" t="str">
        <f t="shared" ref="AM581:AM644" si="107">"Item_Name_"&amp;B581</f>
        <v>Item_Name_25100020</v>
      </c>
      <c r="AN581" s="5" t="s">
        <v>922</v>
      </c>
      <c r="AO581" s="44" t="str">
        <f t="shared" ref="AO581:AO644" si="108">"Item_Desc_"&amp;B581</f>
        <v>Item_Desc_25100020</v>
      </c>
      <c r="AP581" s="5" t="s">
        <v>846</v>
      </c>
      <c r="AQ581" s="44">
        <f>_xlfn.XLOOKUP(I581,표1[아이템 타입],표1[삭제여부])</f>
        <v>0</v>
      </c>
      <c r="AR581" s="63">
        <f>_xlfn.XLOOKUP(I581,'#칼럼명세'!F:F,'#칼럼명세'!H:H)</f>
        <v>1</v>
      </c>
      <c r="AS581" s="4">
        <v>1</v>
      </c>
      <c r="AT581" s="4"/>
      <c r="AU581" s="4"/>
      <c r="AV581" s="4"/>
      <c r="AW581" s="63" t="str">
        <f>_xlfn.XLOOKUP(I581,표1[아이템 타입],표1[타입 이름])</f>
        <v>몬스터 코어</v>
      </c>
      <c r="AX581" s="63" t="str">
        <f t="shared" si="104"/>
        <v>불가</v>
      </c>
      <c r="AY581" s="63" t="str">
        <f t="shared" si="105"/>
        <v>가능</v>
      </c>
      <c r="AZ581" s="63" t="str">
        <f t="shared" si="102"/>
        <v>가능</v>
      </c>
      <c r="BA581" s="63" t="str">
        <f t="shared" si="103"/>
        <v>가능</v>
      </c>
    </row>
    <row r="582" spans="2:53" x14ac:dyDescent="0.3">
      <c r="B582" s="4">
        <v>25100021</v>
      </c>
      <c r="C582" s="4" t="str">
        <f t="shared" si="101"/>
        <v>021</v>
      </c>
      <c r="D582" s="44" t="str">
        <f t="shared" si="99"/>
        <v>Item_Name_25100021</v>
      </c>
      <c r="E582" s="5" t="s">
        <v>950</v>
      </c>
      <c r="F582" s="44" t="str">
        <f t="shared" si="100"/>
        <v>Item_Desc_25100021</v>
      </c>
      <c r="G582" s="5" t="s">
        <v>951</v>
      </c>
      <c r="H582" s="5">
        <v>3</v>
      </c>
      <c r="I582" s="5">
        <v>51</v>
      </c>
      <c r="J582" s="5">
        <v>0</v>
      </c>
      <c r="K582" s="5">
        <v>1</v>
      </c>
      <c r="L582" s="45">
        <f>_xlfn.XLOOKUP($I582, '#칼럼명세'!$F:$F, '#칼럼명세'!$J:$J)*IF(_xlfn.XLOOKUP($I582, '#칼럼명세'!$F:$F, '#칼럼명세'!$K:$K)="X", 1, _xlfn.XLOOKUP($K582, '#무게관련'!$N:$N, '#무게관련'!$O:$O))*100</f>
        <v>1</v>
      </c>
      <c r="M582" s="46" t="s">
        <v>336</v>
      </c>
      <c r="N582" s="46" t="s">
        <v>336</v>
      </c>
      <c r="O582" s="46" t="s">
        <v>336</v>
      </c>
      <c r="P582" s="46" t="s">
        <v>336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66">
        <v>100</v>
      </c>
      <c r="Y582" s="66">
        <v>1000</v>
      </c>
      <c r="Z582" s="5">
        <v>0</v>
      </c>
      <c r="AA582" s="5">
        <v>0</v>
      </c>
      <c r="AB582" s="5">
        <v>1</v>
      </c>
      <c r="AC582" s="5">
        <v>0</v>
      </c>
      <c r="AD582" s="5">
        <v>0</v>
      </c>
      <c r="AE582" s="5">
        <v>0</v>
      </c>
      <c r="AF582" s="5">
        <v>0</v>
      </c>
      <c r="AG582" s="5">
        <v>0</v>
      </c>
      <c r="AH582" s="5" t="s">
        <v>1993</v>
      </c>
      <c r="AI582" s="5" t="s">
        <v>235</v>
      </c>
      <c r="AJ582" s="5" t="s">
        <v>984</v>
      </c>
      <c r="AK582" s="45">
        <f t="shared" si="106"/>
        <v>15</v>
      </c>
      <c r="AL582" s="47">
        <f>_xlfn.XLOOKUP(I582,'#칼럼명세'!F:F,'#칼럼명세'!I:I)</f>
        <v>1304</v>
      </c>
      <c r="AM582" s="44" t="str">
        <f t="shared" si="107"/>
        <v>Item_Name_25100021</v>
      </c>
      <c r="AN582" s="5" t="s">
        <v>950</v>
      </c>
      <c r="AO582" s="44" t="str">
        <f t="shared" si="108"/>
        <v>Item_Desc_25100021</v>
      </c>
      <c r="AP582" s="5" t="s">
        <v>951</v>
      </c>
      <c r="AQ582" s="44">
        <f>_xlfn.XLOOKUP(I582,표1[아이템 타입],표1[삭제여부])</f>
        <v>0</v>
      </c>
      <c r="AR582" s="63">
        <f>_xlfn.XLOOKUP(I582,'#칼럼명세'!F:F,'#칼럼명세'!H:H)</f>
        <v>1</v>
      </c>
      <c r="AS582" s="4">
        <v>1</v>
      </c>
      <c r="AT582" s="4"/>
      <c r="AU582" s="4"/>
      <c r="AV582" s="4"/>
      <c r="AW582" s="63" t="str">
        <f>_xlfn.XLOOKUP(I582,표1[아이템 타입],표1[타입 이름])</f>
        <v>몬스터 코어</v>
      </c>
      <c r="AX582" s="63" t="str">
        <f t="shared" si="104"/>
        <v>불가</v>
      </c>
      <c r="AY582" s="63" t="str">
        <f t="shared" si="105"/>
        <v>가능</v>
      </c>
      <c r="AZ582" s="63" t="str">
        <f t="shared" si="102"/>
        <v>가능</v>
      </c>
      <c r="BA582" s="63" t="str">
        <f t="shared" si="103"/>
        <v>가능</v>
      </c>
    </row>
    <row r="583" spans="2:53" x14ac:dyDescent="0.3">
      <c r="B583" s="4">
        <v>25100022</v>
      </c>
      <c r="C583" s="4" t="str">
        <f t="shared" si="101"/>
        <v>022</v>
      </c>
      <c r="D583" s="44" t="str">
        <f t="shared" si="99"/>
        <v>Item_Name_25100022</v>
      </c>
      <c r="E583" s="5" t="s">
        <v>953</v>
      </c>
      <c r="F583" s="44" t="str">
        <f t="shared" si="100"/>
        <v>Item_Desc_25100022</v>
      </c>
      <c r="G583" s="5" t="s">
        <v>954</v>
      </c>
      <c r="H583" s="5">
        <v>3</v>
      </c>
      <c r="I583" s="5">
        <v>51</v>
      </c>
      <c r="J583" s="5">
        <v>0</v>
      </c>
      <c r="K583" s="5">
        <v>2</v>
      </c>
      <c r="L583" s="45">
        <f>_xlfn.XLOOKUP($I583, '#칼럼명세'!$F:$F, '#칼럼명세'!$J:$J)*IF(_xlfn.XLOOKUP($I583, '#칼럼명세'!$F:$F, '#칼럼명세'!$K:$K)="X", 1, _xlfn.XLOOKUP($K583, '#무게관련'!$N:$N, '#무게관련'!$O:$O))*100</f>
        <v>1</v>
      </c>
      <c r="M583" s="46" t="s">
        <v>336</v>
      </c>
      <c r="N583" s="46" t="s">
        <v>336</v>
      </c>
      <c r="O583" s="46" t="s">
        <v>336</v>
      </c>
      <c r="P583" s="46" t="s">
        <v>336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66">
        <v>100</v>
      </c>
      <c r="Y583" s="66">
        <v>1000</v>
      </c>
      <c r="Z583" s="5">
        <v>0</v>
      </c>
      <c r="AA583" s="5">
        <v>0</v>
      </c>
      <c r="AB583" s="5">
        <v>1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 t="s">
        <v>952</v>
      </c>
      <c r="AI583" s="5" t="s">
        <v>235</v>
      </c>
      <c r="AJ583" s="5" t="s">
        <v>984</v>
      </c>
      <c r="AK583" s="45">
        <f t="shared" si="106"/>
        <v>15</v>
      </c>
      <c r="AL583" s="47">
        <f>_xlfn.XLOOKUP(I583,'#칼럼명세'!F:F,'#칼럼명세'!I:I)</f>
        <v>1304</v>
      </c>
      <c r="AM583" s="44" t="str">
        <f t="shared" si="107"/>
        <v>Item_Name_25100022</v>
      </c>
      <c r="AN583" s="5" t="s">
        <v>953</v>
      </c>
      <c r="AO583" s="44" t="str">
        <f t="shared" si="108"/>
        <v>Item_Desc_25100022</v>
      </c>
      <c r="AP583" s="5" t="s">
        <v>954</v>
      </c>
      <c r="AQ583" s="44">
        <f>_xlfn.XLOOKUP(I583,표1[아이템 타입],표1[삭제여부])</f>
        <v>0</v>
      </c>
      <c r="AR583" s="63">
        <f>_xlfn.XLOOKUP(I583,'#칼럼명세'!F:F,'#칼럼명세'!H:H)</f>
        <v>1</v>
      </c>
      <c r="AS583" s="4">
        <v>1</v>
      </c>
      <c r="AT583" s="4"/>
      <c r="AU583" s="4"/>
      <c r="AV583" s="4"/>
      <c r="AW583" s="63" t="str">
        <f>_xlfn.XLOOKUP(I583,표1[아이템 타입],표1[타입 이름])</f>
        <v>몬스터 코어</v>
      </c>
      <c r="AX583" s="63" t="str">
        <f t="shared" si="104"/>
        <v>불가</v>
      </c>
      <c r="AY583" s="63" t="str">
        <f t="shared" si="105"/>
        <v>가능</v>
      </c>
      <c r="AZ583" s="63" t="str">
        <f t="shared" si="102"/>
        <v>가능</v>
      </c>
      <c r="BA583" s="63" t="str">
        <f t="shared" si="103"/>
        <v>가능</v>
      </c>
    </row>
    <row r="584" spans="2:53" x14ac:dyDescent="0.3">
      <c r="B584" s="4">
        <v>25100023</v>
      </c>
      <c r="C584" s="4" t="str">
        <f t="shared" si="101"/>
        <v>023</v>
      </c>
      <c r="D584" s="44" t="str">
        <f t="shared" si="99"/>
        <v>Item_Name_25100023</v>
      </c>
      <c r="E584" s="5" t="s">
        <v>955</v>
      </c>
      <c r="F584" s="44" t="str">
        <f t="shared" si="100"/>
        <v>Item_Desc_25100023</v>
      </c>
      <c r="G584" s="5" t="s">
        <v>956</v>
      </c>
      <c r="H584" s="5">
        <v>3</v>
      </c>
      <c r="I584" s="5">
        <v>51</v>
      </c>
      <c r="J584" s="5">
        <v>0</v>
      </c>
      <c r="K584" s="5">
        <v>3</v>
      </c>
      <c r="L584" s="45">
        <f>_xlfn.XLOOKUP($I584, '#칼럼명세'!$F:$F, '#칼럼명세'!$J:$J)*IF(_xlfn.XLOOKUP($I584, '#칼럼명세'!$F:$F, '#칼럼명세'!$K:$K)="X", 1, _xlfn.XLOOKUP($K584, '#무게관련'!$N:$N, '#무게관련'!$O:$O))*100</f>
        <v>1</v>
      </c>
      <c r="M584" s="46" t="s">
        <v>336</v>
      </c>
      <c r="N584" s="46" t="s">
        <v>336</v>
      </c>
      <c r="O584" s="46" t="s">
        <v>336</v>
      </c>
      <c r="P584" s="46" t="s">
        <v>336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66">
        <v>100</v>
      </c>
      <c r="Y584" s="66">
        <v>1000</v>
      </c>
      <c r="Z584" s="5">
        <v>0</v>
      </c>
      <c r="AA584" s="5">
        <v>0</v>
      </c>
      <c r="AB584" s="5">
        <v>1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 t="s">
        <v>952</v>
      </c>
      <c r="AI584" s="5" t="s">
        <v>235</v>
      </c>
      <c r="AJ584" s="5" t="s">
        <v>984</v>
      </c>
      <c r="AK584" s="45">
        <f t="shared" si="106"/>
        <v>15</v>
      </c>
      <c r="AL584" s="47">
        <f>_xlfn.XLOOKUP(I584,'#칼럼명세'!F:F,'#칼럼명세'!I:I)</f>
        <v>1304</v>
      </c>
      <c r="AM584" s="44" t="str">
        <f t="shared" si="107"/>
        <v>Item_Name_25100023</v>
      </c>
      <c r="AN584" s="5" t="s">
        <v>955</v>
      </c>
      <c r="AO584" s="44" t="str">
        <f t="shared" si="108"/>
        <v>Item_Desc_25100023</v>
      </c>
      <c r="AP584" s="5" t="s">
        <v>956</v>
      </c>
      <c r="AQ584" s="44">
        <f>_xlfn.XLOOKUP(I584,표1[아이템 타입],표1[삭제여부])</f>
        <v>0</v>
      </c>
      <c r="AR584" s="63">
        <f>_xlfn.XLOOKUP(I584,'#칼럼명세'!F:F,'#칼럼명세'!H:H)</f>
        <v>1</v>
      </c>
      <c r="AS584" s="4">
        <v>1</v>
      </c>
      <c r="AT584" s="4"/>
      <c r="AU584" s="4"/>
      <c r="AV584" s="4"/>
      <c r="AW584" s="63" t="str">
        <f>_xlfn.XLOOKUP(I584,표1[아이템 타입],표1[타입 이름])</f>
        <v>몬스터 코어</v>
      </c>
      <c r="AX584" s="63" t="str">
        <f t="shared" si="104"/>
        <v>불가</v>
      </c>
      <c r="AY584" s="63" t="str">
        <f t="shared" si="105"/>
        <v>가능</v>
      </c>
      <c r="AZ584" s="63" t="str">
        <f t="shared" si="102"/>
        <v>가능</v>
      </c>
      <c r="BA584" s="63" t="str">
        <f t="shared" si="103"/>
        <v>가능</v>
      </c>
    </row>
    <row r="585" spans="2:53" x14ac:dyDescent="0.3">
      <c r="B585" s="4">
        <v>25100024</v>
      </c>
      <c r="C585" s="4" t="str">
        <f t="shared" si="101"/>
        <v>024</v>
      </c>
      <c r="D585" s="44" t="str">
        <f t="shared" si="99"/>
        <v>Item_Name_25100024</v>
      </c>
      <c r="E585" s="5" t="s">
        <v>957</v>
      </c>
      <c r="F585" s="44" t="str">
        <f t="shared" si="100"/>
        <v>Item_Desc_25100024</v>
      </c>
      <c r="G585" s="5" t="s">
        <v>958</v>
      </c>
      <c r="H585" s="5">
        <v>3</v>
      </c>
      <c r="I585" s="5">
        <v>51</v>
      </c>
      <c r="J585" s="5">
        <v>0</v>
      </c>
      <c r="K585" s="5">
        <v>4</v>
      </c>
      <c r="L585" s="45">
        <f>_xlfn.XLOOKUP($I585, '#칼럼명세'!$F:$F, '#칼럼명세'!$J:$J)*IF(_xlfn.XLOOKUP($I585, '#칼럼명세'!$F:$F, '#칼럼명세'!$K:$K)="X", 1, _xlfn.XLOOKUP($K585, '#무게관련'!$N:$N, '#무게관련'!$O:$O))*100</f>
        <v>1</v>
      </c>
      <c r="M585" s="46" t="s">
        <v>336</v>
      </c>
      <c r="N585" s="46" t="s">
        <v>336</v>
      </c>
      <c r="O585" s="46" t="s">
        <v>336</v>
      </c>
      <c r="P585" s="46" t="s">
        <v>336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66">
        <v>100</v>
      </c>
      <c r="Y585" s="66">
        <v>1000</v>
      </c>
      <c r="Z585" s="5">
        <v>0</v>
      </c>
      <c r="AA585" s="5">
        <v>0</v>
      </c>
      <c r="AB585" s="5">
        <v>1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 t="s">
        <v>952</v>
      </c>
      <c r="AI585" s="5" t="s">
        <v>235</v>
      </c>
      <c r="AJ585" s="5" t="s">
        <v>984</v>
      </c>
      <c r="AK585" s="45">
        <f t="shared" si="106"/>
        <v>15</v>
      </c>
      <c r="AL585" s="47">
        <f>_xlfn.XLOOKUP(I585,'#칼럼명세'!F:F,'#칼럼명세'!I:I)</f>
        <v>1304</v>
      </c>
      <c r="AM585" s="44" t="str">
        <f t="shared" si="107"/>
        <v>Item_Name_25100024</v>
      </c>
      <c r="AN585" s="5" t="s">
        <v>957</v>
      </c>
      <c r="AO585" s="44" t="str">
        <f t="shared" si="108"/>
        <v>Item_Desc_25100024</v>
      </c>
      <c r="AP585" s="5" t="s">
        <v>958</v>
      </c>
      <c r="AQ585" s="44">
        <f>_xlfn.XLOOKUP(I585,표1[아이템 타입],표1[삭제여부])</f>
        <v>0</v>
      </c>
      <c r="AR585" s="63">
        <f>_xlfn.XLOOKUP(I585,'#칼럼명세'!F:F,'#칼럼명세'!H:H)</f>
        <v>1</v>
      </c>
      <c r="AS585" s="4">
        <v>1</v>
      </c>
      <c r="AT585" s="4"/>
      <c r="AU585" s="4"/>
      <c r="AV585" s="4"/>
      <c r="AW585" s="63" t="str">
        <f>_xlfn.XLOOKUP(I585,표1[아이템 타입],표1[타입 이름])</f>
        <v>몬스터 코어</v>
      </c>
      <c r="AX585" s="63" t="str">
        <f t="shared" si="104"/>
        <v>불가</v>
      </c>
      <c r="AY585" s="63" t="str">
        <f t="shared" si="105"/>
        <v>가능</v>
      </c>
      <c r="AZ585" s="63" t="str">
        <f t="shared" si="102"/>
        <v>가능</v>
      </c>
      <c r="BA585" s="63" t="str">
        <f t="shared" si="103"/>
        <v>가능</v>
      </c>
    </row>
    <row r="586" spans="2:53" x14ac:dyDescent="0.3">
      <c r="B586" s="4">
        <v>25100025</v>
      </c>
      <c r="C586" s="4" t="str">
        <f t="shared" si="101"/>
        <v>025</v>
      </c>
      <c r="D586" s="44" t="str">
        <f t="shared" si="99"/>
        <v>Item_Name_25100025</v>
      </c>
      <c r="E586" s="5" t="s">
        <v>959</v>
      </c>
      <c r="F586" s="44" t="str">
        <f t="shared" si="100"/>
        <v>Item_Desc_25100025</v>
      </c>
      <c r="G586" s="5" t="s">
        <v>960</v>
      </c>
      <c r="H586" s="5">
        <v>3</v>
      </c>
      <c r="I586" s="5">
        <v>51</v>
      </c>
      <c r="J586" s="5">
        <v>0</v>
      </c>
      <c r="K586" s="5">
        <v>5</v>
      </c>
      <c r="L586" s="45">
        <f>_xlfn.XLOOKUP($I586, '#칼럼명세'!$F:$F, '#칼럼명세'!$J:$J)*IF(_xlfn.XLOOKUP($I586, '#칼럼명세'!$F:$F, '#칼럼명세'!$K:$K)="X", 1, _xlfn.XLOOKUP($K586, '#무게관련'!$N:$N, '#무게관련'!$O:$O))*100</f>
        <v>1</v>
      </c>
      <c r="M586" s="46" t="s">
        <v>336</v>
      </c>
      <c r="N586" s="46" t="s">
        <v>336</v>
      </c>
      <c r="O586" s="46" t="s">
        <v>336</v>
      </c>
      <c r="P586" s="46" t="s">
        <v>336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66">
        <v>100</v>
      </c>
      <c r="Y586" s="66">
        <v>1000</v>
      </c>
      <c r="Z586" s="5">
        <v>0</v>
      </c>
      <c r="AA586" s="5">
        <v>0</v>
      </c>
      <c r="AB586" s="5">
        <v>1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 t="s">
        <v>952</v>
      </c>
      <c r="AI586" s="5" t="s">
        <v>235</v>
      </c>
      <c r="AJ586" s="5" t="s">
        <v>984</v>
      </c>
      <c r="AK586" s="45">
        <f t="shared" si="106"/>
        <v>15</v>
      </c>
      <c r="AL586" s="47">
        <f>_xlfn.XLOOKUP(I586,'#칼럼명세'!F:F,'#칼럼명세'!I:I)</f>
        <v>1304</v>
      </c>
      <c r="AM586" s="44" t="str">
        <f t="shared" si="107"/>
        <v>Item_Name_25100025</v>
      </c>
      <c r="AN586" s="5" t="s">
        <v>959</v>
      </c>
      <c r="AO586" s="44" t="str">
        <f t="shared" si="108"/>
        <v>Item_Desc_25100025</v>
      </c>
      <c r="AP586" s="5" t="s">
        <v>960</v>
      </c>
      <c r="AQ586" s="44">
        <f>_xlfn.XLOOKUP(I586,표1[아이템 타입],표1[삭제여부])</f>
        <v>0</v>
      </c>
      <c r="AR586" s="63">
        <f>_xlfn.XLOOKUP(I586,'#칼럼명세'!F:F,'#칼럼명세'!H:H)</f>
        <v>1</v>
      </c>
      <c r="AS586" s="4">
        <v>1</v>
      </c>
      <c r="AT586" s="4"/>
      <c r="AU586" s="4"/>
      <c r="AV586" s="4"/>
      <c r="AW586" s="63" t="str">
        <f>_xlfn.XLOOKUP(I586,표1[아이템 타입],표1[타입 이름])</f>
        <v>몬스터 코어</v>
      </c>
      <c r="AX586" s="63" t="str">
        <f t="shared" si="104"/>
        <v>불가</v>
      </c>
      <c r="AY586" s="63" t="str">
        <f t="shared" si="105"/>
        <v>가능</v>
      </c>
      <c r="AZ586" s="63" t="str">
        <f t="shared" si="102"/>
        <v>가능</v>
      </c>
      <c r="BA586" s="63" t="str">
        <f t="shared" si="103"/>
        <v>가능</v>
      </c>
    </row>
    <row r="587" spans="2:53" x14ac:dyDescent="0.3">
      <c r="B587" s="4">
        <v>25100026</v>
      </c>
      <c r="C587" s="4" t="str">
        <f t="shared" si="101"/>
        <v>026</v>
      </c>
      <c r="D587" s="44" t="str">
        <f t="shared" si="99"/>
        <v>Item_Name_25100026</v>
      </c>
      <c r="E587" s="5" t="s">
        <v>961</v>
      </c>
      <c r="F587" s="44" t="str">
        <f t="shared" si="100"/>
        <v>Item_Desc_25100026</v>
      </c>
      <c r="G587" s="5" t="s">
        <v>962</v>
      </c>
      <c r="H587" s="5">
        <v>3</v>
      </c>
      <c r="I587" s="5">
        <v>51</v>
      </c>
      <c r="J587" s="5">
        <v>0</v>
      </c>
      <c r="K587" s="5">
        <v>1</v>
      </c>
      <c r="L587" s="45">
        <f>_xlfn.XLOOKUP($I587, '#칼럼명세'!$F:$F, '#칼럼명세'!$J:$J)*IF(_xlfn.XLOOKUP($I587, '#칼럼명세'!$F:$F, '#칼럼명세'!$K:$K)="X", 1, _xlfn.XLOOKUP($K587, '#무게관련'!$N:$N, '#무게관련'!$O:$O))*100</f>
        <v>1</v>
      </c>
      <c r="M587" s="46" t="s">
        <v>336</v>
      </c>
      <c r="N587" s="46" t="s">
        <v>336</v>
      </c>
      <c r="O587" s="46" t="s">
        <v>336</v>
      </c>
      <c r="P587" s="46" t="s">
        <v>336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66">
        <v>100</v>
      </c>
      <c r="Y587" s="66">
        <v>1000</v>
      </c>
      <c r="Z587" s="5">
        <v>0</v>
      </c>
      <c r="AA587" s="5">
        <v>0</v>
      </c>
      <c r="AB587" s="5">
        <v>1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 t="s">
        <v>963</v>
      </c>
      <c r="AI587" s="5" t="s">
        <v>235</v>
      </c>
      <c r="AJ587" s="5" t="s">
        <v>984</v>
      </c>
      <c r="AK587" s="45">
        <f t="shared" si="106"/>
        <v>15</v>
      </c>
      <c r="AL587" s="47">
        <f>_xlfn.XLOOKUP(I587,'#칼럼명세'!F:F,'#칼럼명세'!I:I)</f>
        <v>1304</v>
      </c>
      <c r="AM587" s="44" t="str">
        <f t="shared" si="107"/>
        <v>Item_Name_25100026</v>
      </c>
      <c r="AN587" s="5" t="s">
        <v>961</v>
      </c>
      <c r="AO587" s="44" t="str">
        <f t="shared" si="108"/>
        <v>Item_Desc_25100026</v>
      </c>
      <c r="AP587" s="5" t="s">
        <v>962</v>
      </c>
      <c r="AQ587" s="44">
        <f>_xlfn.XLOOKUP(I587,표1[아이템 타입],표1[삭제여부])</f>
        <v>0</v>
      </c>
      <c r="AR587" s="63">
        <f>_xlfn.XLOOKUP(I587,'#칼럼명세'!F:F,'#칼럼명세'!H:H)</f>
        <v>1</v>
      </c>
      <c r="AS587" s="4">
        <v>1</v>
      </c>
      <c r="AT587" s="4"/>
      <c r="AU587" s="4"/>
      <c r="AV587" s="4"/>
      <c r="AW587" s="63" t="str">
        <f>_xlfn.XLOOKUP(I587,표1[아이템 타입],표1[타입 이름])</f>
        <v>몬스터 코어</v>
      </c>
      <c r="AX587" s="63" t="str">
        <f t="shared" si="104"/>
        <v>불가</v>
      </c>
      <c r="AY587" s="63" t="str">
        <f t="shared" si="105"/>
        <v>가능</v>
      </c>
      <c r="AZ587" s="63" t="str">
        <f t="shared" si="102"/>
        <v>가능</v>
      </c>
      <c r="BA587" s="63" t="str">
        <f t="shared" si="103"/>
        <v>가능</v>
      </c>
    </row>
    <row r="588" spans="2:53" x14ac:dyDescent="0.3">
      <c r="B588" s="4">
        <v>25100027</v>
      </c>
      <c r="C588" s="4" t="str">
        <f t="shared" si="101"/>
        <v>027</v>
      </c>
      <c r="D588" s="44" t="str">
        <f t="shared" si="99"/>
        <v>Item_Name_25100027</v>
      </c>
      <c r="E588" s="5" t="s">
        <v>964</v>
      </c>
      <c r="F588" s="44" t="str">
        <f t="shared" si="100"/>
        <v>Item_Desc_25100027</v>
      </c>
      <c r="G588" s="5" t="s">
        <v>965</v>
      </c>
      <c r="H588" s="5">
        <v>3</v>
      </c>
      <c r="I588" s="5">
        <v>51</v>
      </c>
      <c r="J588" s="5">
        <v>0</v>
      </c>
      <c r="K588" s="5">
        <v>2</v>
      </c>
      <c r="L588" s="45">
        <f>_xlfn.XLOOKUP($I588, '#칼럼명세'!$F:$F, '#칼럼명세'!$J:$J)*IF(_xlfn.XLOOKUP($I588, '#칼럼명세'!$F:$F, '#칼럼명세'!$K:$K)="X", 1, _xlfn.XLOOKUP($K588, '#무게관련'!$N:$N, '#무게관련'!$O:$O))*100</f>
        <v>1</v>
      </c>
      <c r="M588" s="46" t="s">
        <v>336</v>
      </c>
      <c r="N588" s="46" t="s">
        <v>336</v>
      </c>
      <c r="O588" s="46" t="s">
        <v>336</v>
      </c>
      <c r="P588" s="46" t="s">
        <v>336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66">
        <v>100</v>
      </c>
      <c r="Y588" s="66">
        <v>1000</v>
      </c>
      <c r="Z588" s="5">
        <v>0</v>
      </c>
      <c r="AA588" s="5">
        <v>0</v>
      </c>
      <c r="AB588" s="5">
        <v>1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 t="s">
        <v>963</v>
      </c>
      <c r="AI588" s="5" t="s">
        <v>235</v>
      </c>
      <c r="AJ588" s="5" t="s">
        <v>984</v>
      </c>
      <c r="AK588" s="45">
        <f t="shared" si="106"/>
        <v>15</v>
      </c>
      <c r="AL588" s="47">
        <f>_xlfn.XLOOKUP(I588,'#칼럼명세'!F:F,'#칼럼명세'!I:I)</f>
        <v>1304</v>
      </c>
      <c r="AM588" s="44" t="str">
        <f t="shared" si="107"/>
        <v>Item_Name_25100027</v>
      </c>
      <c r="AN588" s="5" t="s">
        <v>964</v>
      </c>
      <c r="AO588" s="44" t="str">
        <f t="shared" si="108"/>
        <v>Item_Desc_25100027</v>
      </c>
      <c r="AP588" s="5" t="s">
        <v>965</v>
      </c>
      <c r="AQ588" s="44">
        <f>_xlfn.XLOOKUP(I588,표1[아이템 타입],표1[삭제여부])</f>
        <v>0</v>
      </c>
      <c r="AR588" s="63">
        <f>_xlfn.XLOOKUP(I588,'#칼럼명세'!F:F,'#칼럼명세'!H:H)</f>
        <v>1</v>
      </c>
      <c r="AS588" s="4">
        <v>1</v>
      </c>
      <c r="AT588" s="4"/>
      <c r="AU588" s="4"/>
      <c r="AV588" s="4"/>
      <c r="AW588" s="63" t="str">
        <f>_xlfn.XLOOKUP(I588,표1[아이템 타입],표1[타입 이름])</f>
        <v>몬스터 코어</v>
      </c>
      <c r="AX588" s="63" t="str">
        <f t="shared" si="104"/>
        <v>불가</v>
      </c>
      <c r="AY588" s="63" t="str">
        <f t="shared" si="105"/>
        <v>가능</v>
      </c>
      <c r="AZ588" s="63" t="str">
        <f t="shared" si="102"/>
        <v>가능</v>
      </c>
      <c r="BA588" s="63" t="str">
        <f t="shared" si="103"/>
        <v>가능</v>
      </c>
    </row>
    <row r="589" spans="2:53" x14ac:dyDescent="0.3">
      <c r="B589" s="4">
        <v>25100028</v>
      </c>
      <c r="C589" s="4" t="str">
        <f t="shared" si="101"/>
        <v>028</v>
      </c>
      <c r="D589" s="44" t="str">
        <f t="shared" si="99"/>
        <v>Item_Name_25100028</v>
      </c>
      <c r="E589" s="5" t="s">
        <v>966</v>
      </c>
      <c r="F589" s="44" t="str">
        <f t="shared" si="100"/>
        <v>Item_Desc_25100028</v>
      </c>
      <c r="G589" s="5" t="s">
        <v>967</v>
      </c>
      <c r="H589" s="5">
        <v>3</v>
      </c>
      <c r="I589" s="5">
        <v>51</v>
      </c>
      <c r="J589" s="5">
        <v>0</v>
      </c>
      <c r="K589" s="5">
        <v>3</v>
      </c>
      <c r="L589" s="45">
        <f>_xlfn.XLOOKUP($I589, '#칼럼명세'!$F:$F, '#칼럼명세'!$J:$J)*IF(_xlfn.XLOOKUP($I589, '#칼럼명세'!$F:$F, '#칼럼명세'!$K:$K)="X", 1, _xlfn.XLOOKUP($K589, '#무게관련'!$N:$N, '#무게관련'!$O:$O))*100</f>
        <v>1</v>
      </c>
      <c r="M589" s="46" t="s">
        <v>336</v>
      </c>
      <c r="N589" s="46" t="s">
        <v>336</v>
      </c>
      <c r="O589" s="46" t="s">
        <v>336</v>
      </c>
      <c r="P589" s="46" t="s">
        <v>336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66">
        <v>100</v>
      </c>
      <c r="Y589" s="66">
        <v>1000</v>
      </c>
      <c r="Z589" s="5">
        <v>0</v>
      </c>
      <c r="AA589" s="5">
        <v>0</v>
      </c>
      <c r="AB589" s="5">
        <v>1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 t="s">
        <v>963</v>
      </c>
      <c r="AI589" s="5" t="s">
        <v>235</v>
      </c>
      <c r="AJ589" s="5" t="s">
        <v>984</v>
      </c>
      <c r="AK589" s="45">
        <f t="shared" si="106"/>
        <v>15</v>
      </c>
      <c r="AL589" s="47">
        <f>_xlfn.XLOOKUP(I589,'#칼럼명세'!F:F,'#칼럼명세'!I:I)</f>
        <v>1304</v>
      </c>
      <c r="AM589" s="44" t="str">
        <f t="shared" si="107"/>
        <v>Item_Name_25100028</v>
      </c>
      <c r="AN589" s="5" t="s">
        <v>966</v>
      </c>
      <c r="AO589" s="44" t="str">
        <f t="shared" si="108"/>
        <v>Item_Desc_25100028</v>
      </c>
      <c r="AP589" s="5" t="s">
        <v>967</v>
      </c>
      <c r="AQ589" s="44">
        <f>_xlfn.XLOOKUP(I589,표1[아이템 타입],표1[삭제여부])</f>
        <v>0</v>
      </c>
      <c r="AR589" s="63">
        <f>_xlfn.XLOOKUP(I589,'#칼럼명세'!F:F,'#칼럼명세'!H:H)</f>
        <v>1</v>
      </c>
      <c r="AS589" s="4">
        <v>1</v>
      </c>
      <c r="AT589" s="4"/>
      <c r="AU589" s="4"/>
      <c r="AV589" s="4"/>
      <c r="AW589" s="63" t="str">
        <f>_xlfn.XLOOKUP(I589,표1[아이템 타입],표1[타입 이름])</f>
        <v>몬스터 코어</v>
      </c>
      <c r="AX589" s="63" t="str">
        <f t="shared" si="104"/>
        <v>불가</v>
      </c>
      <c r="AY589" s="63" t="str">
        <f t="shared" si="105"/>
        <v>가능</v>
      </c>
      <c r="AZ589" s="63" t="str">
        <f t="shared" si="102"/>
        <v>가능</v>
      </c>
      <c r="BA589" s="63" t="str">
        <f t="shared" si="103"/>
        <v>가능</v>
      </c>
    </row>
    <row r="590" spans="2:53" x14ac:dyDescent="0.3">
      <c r="B590" s="4">
        <v>25100029</v>
      </c>
      <c r="C590" s="4" t="str">
        <f t="shared" si="101"/>
        <v>029</v>
      </c>
      <c r="D590" s="44" t="str">
        <f t="shared" si="99"/>
        <v>Item_Name_25100029</v>
      </c>
      <c r="E590" s="5" t="s">
        <v>968</v>
      </c>
      <c r="F590" s="44" t="str">
        <f t="shared" si="100"/>
        <v>Item_Desc_25100029</v>
      </c>
      <c r="G590" s="5" t="s">
        <v>969</v>
      </c>
      <c r="H590" s="5">
        <v>3</v>
      </c>
      <c r="I590" s="5">
        <v>51</v>
      </c>
      <c r="J590" s="5">
        <v>0</v>
      </c>
      <c r="K590" s="5">
        <v>4</v>
      </c>
      <c r="L590" s="45">
        <f>_xlfn.XLOOKUP($I590, '#칼럼명세'!$F:$F, '#칼럼명세'!$J:$J)*IF(_xlfn.XLOOKUP($I590, '#칼럼명세'!$F:$F, '#칼럼명세'!$K:$K)="X", 1, _xlfn.XLOOKUP($K590, '#무게관련'!$N:$N, '#무게관련'!$O:$O))*100</f>
        <v>1</v>
      </c>
      <c r="M590" s="46" t="s">
        <v>336</v>
      </c>
      <c r="N590" s="46" t="s">
        <v>336</v>
      </c>
      <c r="O590" s="46" t="s">
        <v>336</v>
      </c>
      <c r="P590" s="46" t="s">
        <v>336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66">
        <v>100</v>
      </c>
      <c r="Y590" s="66">
        <v>1000</v>
      </c>
      <c r="Z590" s="5">
        <v>0</v>
      </c>
      <c r="AA590" s="5">
        <v>0</v>
      </c>
      <c r="AB590" s="5">
        <v>1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 t="s">
        <v>963</v>
      </c>
      <c r="AI590" s="5" t="s">
        <v>235</v>
      </c>
      <c r="AJ590" s="5" t="s">
        <v>984</v>
      </c>
      <c r="AK590" s="45">
        <f t="shared" si="106"/>
        <v>15</v>
      </c>
      <c r="AL590" s="47">
        <f>_xlfn.XLOOKUP(I590,'#칼럼명세'!F:F,'#칼럼명세'!I:I)</f>
        <v>1304</v>
      </c>
      <c r="AM590" s="44" t="str">
        <f t="shared" si="107"/>
        <v>Item_Name_25100029</v>
      </c>
      <c r="AN590" s="5" t="s">
        <v>968</v>
      </c>
      <c r="AO590" s="44" t="str">
        <f t="shared" si="108"/>
        <v>Item_Desc_25100029</v>
      </c>
      <c r="AP590" s="5" t="s">
        <v>969</v>
      </c>
      <c r="AQ590" s="44">
        <f>_xlfn.XLOOKUP(I590,표1[아이템 타입],표1[삭제여부])</f>
        <v>0</v>
      </c>
      <c r="AR590" s="63">
        <f>_xlfn.XLOOKUP(I590,'#칼럼명세'!F:F,'#칼럼명세'!H:H)</f>
        <v>1</v>
      </c>
      <c r="AS590" s="4">
        <v>1</v>
      </c>
      <c r="AT590" s="4"/>
      <c r="AU590" s="4"/>
      <c r="AV590" s="4"/>
      <c r="AW590" s="63" t="str">
        <f>_xlfn.XLOOKUP(I590,표1[아이템 타입],표1[타입 이름])</f>
        <v>몬스터 코어</v>
      </c>
      <c r="AX590" s="63" t="str">
        <f t="shared" si="104"/>
        <v>불가</v>
      </c>
      <c r="AY590" s="63" t="str">
        <f t="shared" si="105"/>
        <v>가능</v>
      </c>
      <c r="AZ590" s="63" t="str">
        <f t="shared" si="102"/>
        <v>가능</v>
      </c>
      <c r="BA590" s="63" t="str">
        <f t="shared" si="103"/>
        <v>가능</v>
      </c>
    </row>
    <row r="591" spans="2:53" x14ac:dyDescent="0.3">
      <c r="B591" s="4">
        <v>25100030</v>
      </c>
      <c r="C591" s="4" t="str">
        <f t="shared" si="101"/>
        <v>030</v>
      </c>
      <c r="D591" s="44" t="str">
        <f t="shared" si="99"/>
        <v>Item_Name_25100030</v>
      </c>
      <c r="E591" s="5" t="s">
        <v>970</v>
      </c>
      <c r="F591" s="44" t="str">
        <f t="shared" si="100"/>
        <v>Item_Desc_25100030</v>
      </c>
      <c r="G591" s="5" t="s">
        <v>971</v>
      </c>
      <c r="H591" s="5">
        <v>3</v>
      </c>
      <c r="I591" s="5">
        <v>51</v>
      </c>
      <c r="J591" s="5">
        <v>0</v>
      </c>
      <c r="K591" s="5">
        <v>5</v>
      </c>
      <c r="L591" s="45">
        <f>_xlfn.XLOOKUP($I591, '#칼럼명세'!$F:$F, '#칼럼명세'!$J:$J)*IF(_xlfn.XLOOKUP($I591, '#칼럼명세'!$F:$F, '#칼럼명세'!$K:$K)="X", 1, _xlfn.XLOOKUP($K591, '#무게관련'!$N:$N, '#무게관련'!$O:$O))*100</f>
        <v>1</v>
      </c>
      <c r="M591" s="46" t="s">
        <v>336</v>
      </c>
      <c r="N591" s="46" t="s">
        <v>336</v>
      </c>
      <c r="O591" s="46" t="s">
        <v>336</v>
      </c>
      <c r="P591" s="46" t="s">
        <v>336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66">
        <v>100</v>
      </c>
      <c r="Y591" s="66">
        <v>1000</v>
      </c>
      <c r="Z591" s="5">
        <v>0</v>
      </c>
      <c r="AA591" s="5">
        <v>0</v>
      </c>
      <c r="AB591" s="5">
        <v>1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 t="s">
        <v>963</v>
      </c>
      <c r="AI591" s="5" t="s">
        <v>235</v>
      </c>
      <c r="AJ591" s="5" t="s">
        <v>984</v>
      </c>
      <c r="AK591" s="45">
        <f t="shared" si="106"/>
        <v>15</v>
      </c>
      <c r="AL591" s="47">
        <f>_xlfn.XLOOKUP(I591,'#칼럼명세'!F:F,'#칼럼명세'!I:I)</f>
        <v>1304</v>
      </c>
      <c r="AM591" s="44" t="str">
        <f t="shared" si="107"/>
        <v>Item_Name_25100030</v>
      </c>
      <c r="AN591" s="5" t="s">
        <v>970</v>
      </c>
      <c r="AO591" s="44" t="str">
        <f t="shared" si="108"/>
        <v>Item_Desc_25100030</v>
      </c>
      <c r="AP591" s="5" t="s">
        <v>971</v>
      </c>
      <c r="AQ591" s="44">
        <f>_xlfn.XLOOKUP(I591,표1[아이템 타입],표1[삭제여부])</f>
        <v>0</v>
      </c>
      <c r="AR591" s="63">
        <f>_xlfn.XLOOKUP(I591,'#칼럼명세'!F:F,'#칼럼명세'!H:H)</f>
        <v>1</v>
      </c>
      <c r="AS591" s="4">
        <v>1</v>
      </c>
      <c r="AT591" s="4"/>
      <c r="AU591" s="4"/>
      <c r="AV591" s="4"/>
      <c r="AW591" s="63" t="str">
        <f>_xlfn.XLOOKUP(I591,표1[아이템 타입],표1[타입 이름])</f>
        <v>몬스터 코어</v>
      </c>
      <c r="AX591" s="63" t="str">
        <f t="shared" si="104"/>
        <v>불가</v>
      </c>
      <c r="AY591" s="63" t="str">
        <f t="shared" si="105"/>
        <v>가능</v>
      </c>
      <c r="AZ591" s="63" t="str">
        <f t="shared" si="102"/>
        <v>가능</v>
      </c>
      <c r="BA591" s="63" t="str">
        <f t="shared" si="103"/>
        <v>가능</v>
      </c>
    </row>
    <row r="592" spans="2:53" x14ac:dyDescent="0.3">
      <c r="B592" s="4">
        <v>25100031</v>
      </c>
      <c r="C592" s="4" t="str">
        <f t="shared" si="101"/>
        <v>031</v>
      </c>
      <c r="D592" s="44" t="str">
        <f t="shared" si="99"/>
        <v>Item_Name_25100031</v>
      </c>
      <c r="E592" s="5" t="s">
        <v>972</v>
      </c>
      <c r="F592" s="44" t="str">
        <f t="shared" si="100"/>
        <v>Item_Desc_25100031</v>
      </c>
      <c r="G592" s="5" t="s">
        <v>973</v>
      </c>
      <c r="H592" s="5">
        <v>3</v>
      </c>
      <c r="I592" s="5">
        <v>51</v>
      </c>
      <c r="J592" s="5">
        <v>0</v>
      </c>
      <c r="K592" s="5">
        <v>1</v>
      </c>
      <c r="L592" s="45">
        <f>_xlfn.XLOOKUP($I592, '#칼럼명세'!$F:$F, '#칼럼명세'!$J:$J)*IF(_xlfn.XLOOKUP($I592, '#칼럼명세'!$F:$F, '#칼럼명세'!$K:$K)="X", 1, _xlfn.XLOOKUP($K592, '#무게관련'!$N:$N, '#무게관련'!$O:$O))*100</f>
        <v>1</v>
      </c>
      <c r="M592" s="46" t="s">
        <v>336</v>
      </c>
      <c r="N592" s="46" t="s">
        <v>336</v>
      </c>
      <c r="O592" s="46" t="s">
        <v>336</v>
      </c>
      <c r="P592" s="46" t="s">
        <v>336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66">
        <v>100</v>
      </c>
      <c r="Y592" s="66">
        <v>1000</v>
      </c>
      <c r="Z592" s="5">
        <v>0</v>
      </c>
      <c r="AA592" s="5">
        <v>0</v>
      </c>
      <c r="AB592" s="5">
        <v>1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 t="s">
        <v>974</v>
      </c>
      <c r="AI592" s="5" t="s">
        <v>235</v>
      </c>
      <c r="AJ592" s="5" t="s">
        <v>984</v>
      </c>
      <c r="AK592" s="45">
        <f t="shared" si="106"/>
        <v>15</v>
      </c>
      <c r="AL592" s="47">
        <f>_xlfn.XLOOKUP(I592,'#칼럼명세'!F:F,'#칼럼명세'!I:I)</f>
        <v>1304</v>
      </c>
      <c r="AM592" s="44" t="str">
        <f t="shared" si="107"/>
        <v>Item_Name_25100031</v>
      </c>
      <c r="AN592" s="5" t="s">
        <v>972</v>
      </c>
      <c r="AO592" s="44" t="str">
        <f t="shared" si="108"/>
        <v>Item_Desc_25100031</v>
      </c>
      <c r="AP592" s="5" t="s">
        <v>973</v>
      </c>
      <c r="AQ592" s="44">
        <f>_xlfn.XLOOKUP(I592,표1[아이템 타입],표1[삭제여부])</f>
        <v>0</v>
      </c>
      <c r="AR592" s="63">
        <f>_xlfn.XLOOKUP(I592,'#칼럼명세'!F:F,'#칼럼명세'!H:H)</f>
        <v>1</v>
      </c>
      <c r="AS592" s="4">
        <v>1</v>
      </c>
      <c r="AT592" s="4"/>
      <c r="AU592" s="4"/>
      <c r="AV592" s="4"/>
      <c r="AW592" s="63" t="str">
        <f>_xlfn.XLOOKUP(I592,표1[아이템 타입],표1[타입 이름])</f>
        <v>몬스터 코어</v>
      </c>
      <c r="AX592" s="63" t="str">
        <f t="shared" si="104"/>
        <v>불가</v>
      </c>
      <c r="AY592" s="63" t="str">
        <f t="shared" si="105"/>
        <v>가능</v>
      </c>
      <c r="AZ592" s="63" t="str">
        <f t="shared" si="102"/>
        <v>가능</v>
      </c>
      <c r="BA592" s="63" t="str">
        <f t="shared" si="103"/>
        <v>가능</v>
      </c>
    </row>
    <row r="593" spans="2:53" x14ac:dyDescent="0.3">
      <c r="B593" s="4">
        <v>25100032</v>
      </c>
      <c r="C593" s="4" t="str">
        <f t="shared" si="101"/>
        <v>032</v>
      </c>
      <c r="D593" s="44" t="str">
        <f t="shared" si="99"/>
        <v>Item_Name_25100032</v>
      </c>
      <c r="E593" s="5" t="s">
        <v>975</v>
      </c>
      <c r="F593" s="44" t="str">
        <f t="shared" si="100"/>
        <v>Item_Desc_25100032</v>
      </c>
      <c r="G593" s="5" t="s">
        <v>976</v>
      </c>
      <c r="H593" s="5">
        <v>3</v>
      </c>
      <c r="I593" s="5">
        <v>51</v>
      </c>
      <c r="J593" s="5">
        <v>0</v>
      </c>
      <c r="K593" s="5">
        <v>2</v>
      </c>
      <c r="L593" s="45">
        <f>_xlfn.XLOOKUP($I593, '#칼럼명세'!$F:$F, '#칼럼명세'!$J:$J)*IF(_xlfn.XLOOKUP($I593, '#칼럼명세'!$F:$F, '#칼럼명세'!$K:$K)="X", 1, _xlfn.XLOOKUP($K593, '#무게관련'!$N:$N, '#무게관련'!$O:$O))*100</f>
        <v>1</v>
      </c>
      <c r="M593" s="46" t="s">
        <v>336</v>
      </c>
      <c r="N593" s="46" t="s">
        <v>336</v>
      </c>
      <c r="O593" s="46" t="s">
        <v>336</v>
      </c>
      <c r="P593" s="46" t="s">
        <v>336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66">
        <v>100</v>
      </c>
      <c r="Y593" s="66">
        <v>1000</v>
      </c>
      <c r="Z593" s="5">
        <v>0</v>
      </c>
      <c r="AA593" s="5">
        <v>0</v>
      </c>
      <c r="AB593" s="5">
        <v>1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 t="s">
        <v>974</v>
      </c>
      <c r="AI593" s="5" t="s">
        <v>235</v>
      </c>
      <c r="AJ593" s="5" t="s">
        <v>984</v>
      </c>
      <c r="AK593" s="45">
        <f t="shared" si="106"/>
        <v>15</v>
      </c>
      <c r="AL593" s="47">
        <f>_xlfn.XLOOKUP(I593,'#칼럼명세'!F:F,'#칼럼명세'!I:I)</f>
        <v>1304</v>
      </c>
      <c r="AM593" s="44" t="str">
        <f t="shared" si="107"/>
        <v>Item_Name_25100032</v>
      </c>
      <c r="AN593" s="5" t="s">
        <v>975</v>
      </c>
      <c r="AO593" s="44" t="str">
        <f t="shared" si="108"/>
        <v>Item_Desc_25100032</v>
      </c>
      <c r="AP593" s="5" t="s">
        <v>976</v>
      </c>
      <c r="AQ593" s="44">
        <f>_xlfn.XLOOKUP(I593,표1[아이템 타입],표1[삭제여부])</f>
        <v>0</v>
      </c>
      <c r="AR593" s="63">
        <f>_xlfn.XLOOKUP(I593,'#칼럼명세'!F:F,'#칼럼명세'!H:H)</f>
        <v>1</v>
      </c>
      <c r="AS593" s="4">
        <v>1</v>
      </c>
      <c r="AT593" s="4"/>
      <c r="AU593" s="4"/>
      <c r="AV593" s="4"/>
      <c r="AW593" s="63" t="str">
        <f>_xlfn.XLOOKUP(I593,표1[아이템 타입],표1[타입 이름])</f>
        <v>몬스터 코어</v>
      </c>
      <c r="AX593" s="63" t="str">
        <f t="shared" si="104"/>
        <v>불가</v>
      </c>
      <c r="AY593" s="63" t="str">
        <f t="shared" si="105"/>
        <v>가능</v>
      </c>
      <c r="AZ593" s="63" t="str">
        <f t="shared" si="102"/>
        <v>가능</v>
      </c>
      <c r="BA593" s="63" t="str">
        <f t="shared" si="103"/>
        <v>가능</v>
      </c>
    </row>
    <row r="594" spans="2:53" x14ac:dyDescent="0.3">
      <c r="B594" s="4">
        <v>25100033</v>
      </c>
      <c r="C594" s="4" t="str">
        <f t="shared" si="101"/>
        <v>033</v>
      </c>
      <c r="D594" s="44" t="str">
        <f t="shared" si="99"/>
        <v>Item_Name_25100033</v>
      </c>
      <c r="E594" s="5" t="s">
        <v>977</v>
      </c>
      <c r="F594" s="44" t="str">
        <f t="shared" si="100"/>
        <v>Item_Desc_25100033</v>
      </c>
      <c r="G594" s="5" t="s">
        <v>978</v>
      </c>
      <c r="H594" s="5">
        <v>3</v>
      </c>
      <c r="I594" s="5">
        <v>51</v>
      </c>
      <c r="J594" s="5">
        <v>0</v>
      </c>
      <c r="K594" s="5">
        <v>3</v>
      </c>
      <c r="L594" s="45">
        <f>_xlfn.XLOOKUP($I594, '#칼럼명세'!$F:$F, '#칼럼명세'!$J:$J)*IF(_xlfn.XLOOKUP($I594, '#칼럼명세'!$F:$F, '#칼럼명세'!$K:$K)="X", 1, _xlfn.XLOOKUP($K594, '#무게관련'!$N:$N, '#무게관련'!$O:$O))*100</f>
        <v>1</v>
      </c>
      <c r="M594" s="46" t="s">
        <v>336</v>
      </c>
      <c r="N594" s="46" t="s">
        <v>336</v>
      </c>
      <c r="O594" s="46" t="s">
        <v>336</v>
      </c>
      <c r="P594" s="46" t="s">
        <v>336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66">
        <v>100</v>
      </c>
      <c r="Y594" s="66">
        <v>1000</v>
      </c>
      <c r="Z594" s="5">
        <v>0</v>
      </c>
      <c r="AA594" s="5">
        <v>0</v>
      </c>
      <c r="AB594" s="5">
        <v>1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 t="s">
        <v>974</v>
      </c>
      <c r="AI594" s="5" t="s">
        <v>235</v>
      </c>
      <c r="AJ594" s="5" t="s">
        <v>984</v>
      </c>
      <c r="AK594" s="45">
        <f t="shared" si="106"/>
        <v>15</v>
      </c>
      <c r="AL594" s="47">
        <f>_xlfn.XLOOKUP(I594,'#칼럼명세'!F:F,'#칼럼명세'!I:I)</f>
        <v>1304</v>
      </c>
      <c r="AM594" s="44" t="str">
        <f t="shared" si="107"/>
        <v>Item_Name_25100033</v>
      </c>
      <c r="AN594" s="5" t="s">
        <v>977</v>
      </c>
      <c r="AO594" s="44" t="str">
        <f t="shared" si="108"/>
        <v>Item_Desc_25100033</v>
      </c>
      <c r="AP594" s="5" t="s">
        <v>978</v>
      </c>
      <c r="AQ594" s="44">
        <f>_xlfn.XLOOKUP(I594,표1[아이템 타입],표1[삭제여부])</f>
        <v>0</v>
      </c>
      <c r="AR594" s="63">
        <f>_xlfn.XLOOKUP(I594,'#칼럼명세'!F:F,'#칼럼명세'!H:H)</f>
        <v>1</v>
      </c>
      <c r="AS594" s="4">
        <v>1</v>
      </c>
      <c r="AT594" s="4"/>
      <c r="AU594" s="4"/>
      <c r="AV594" s="4"/>
      <c r="AW594" s="63" t="str">
        <f>_xlfn.XLOOKUP(I594,표1[아이템 타입],표1[타입 이름])</f>
        <v>몬스터 코어</v>
      </c>
      <c r="AX594" s="63" t="str">
        <f t="shared" si="104"/>
        <v>불가</v>
      </c>
      <c r="AY594" s="63" t="str">
        <f t="shared" si="105"/>
        <v>가능</v>
      </c>
      <c r="AZ594" s="63" t="str">
        <f t="shared" si="102"/>
        <v>가능</v>
      </c>
      <c r="BA594" s="63" t="str">
        <f t="shared" si="103"/>
        <v>가능</v>
      </c>
    </row>
    <row r="595" spans="2:53" x14ac:dyDescent="0.3">
      <c r="B595" s="4">
        <v>25100034</v>
      </c>
      <c r="C595" s="4" t="str">
        <f t="shared" si="101"/>
        <v>034</v>
      </c>
      <c r="D595" s="44" t="str">
        <f t="shared" si="99"/>
        <v>Item_Name_25100034</v>
      </c>
      <c r="E595" s="5" t="s">
        <v>979</v>
      </c>
      <c r="F595" s="44" t="str">
        <f t="shared" si="100"/>
        <v>Item_Desc_25100034</v>
      </c>
      <c r="G595" s="5" t="s">
        <v>980</v>
      </c>
      <c r="H595" s="5">
        <v>3</v>
      </c>
      <c r="I595" s="5">
        <v>51</v>
      </c>
      <c r="J595" s="5">
        <v>0</v>
      </c>
      <c r="K595" s="5">
        <v>4</v>
      </c>
      <c r="L595" s="45">
        <f>_xlfn.XLOOKUP($I595, '#칼럼명세'!$F:$F, '#칼럼명세'!$J:$J)*IF(_xlfn.XLOOKUP($I595, '#칼럼명세'!$F:$F, '#칼럼명세'!$K:$K)="X", 1, _xlfn.XLOOKUP($K595, '#무게관련'!$N:$N, '#무게관련'!$O:$O))*100</f>
        <v>1</v>
      </c>
      <c r="M595" s="46" t="s">
        <v>336</v>
      </c>
      <c r="N595" s="46" t="s">
        <v>336</v>
      </c>
      <c r="O595" s="46" t="s">
        <v>336</v>
      </c>
      <c r="P595" s="46" t="s">
        <v>336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66">
        <v>100</v>
      </c>
      <c r="Y595" s="66">
        <v>1000</v>
      </c>
      <c r="Z595" s="5">
        <v>0</v>
      </c>
      <c r="AA595" s="5">
        <v>0</v>
      </c>
      <c r="AB595" s="5">
        <v>1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 t="s">
        <v>974</v>
      </c>
      <c r="AI595" s="5" t="s">
        <v>235</v>
      </c>
      <c r="AJ595" s="5" t="s">
        <v>984</v>
      </c>
      <c r="AK595" s="45">
        <f t="shared" si="106"/>
        <v>15</v>
      </c>
      <c r="AL595" s="47">
        <f>_xlfn.XLOOKUP(I595,'#칼럼명세'!F:F,'#칼럼명세'!I:I)</f>
        <v>1304</v>
      </c>
      <c r="AM595" s="44" t="str">
        <f t="shared" si="107"/>
        <v>Item_Name_25100034</v>
      </c>
      <c r="AN595" s="5" t="s">
        <v>979</v>
      </c>
      <c r="AO595" s="44" t="str">
        <f t="shared" si="108"/>
        <v>Item_Desc_25100034</v>
      </c>
      <c r="AP595" s="5" t="s">
        <v>980</v>
      </c>
      <c r="AQ595" s="44">
        <f>_xlfn.XLOOKUP(I595,표1[아이템 타입],표1[삭제여부])</f>
        <v>0</v>
      </c>
      <c r="AR595" s="63">
        <f>_xlfn.XLOOKUP(I595,'#칼럼명세'!F:F,'#칼럼명세'!H:H)</f>
        <v>1</v>
      </c>
      <c r="AS595" s="4">
        <v>1</v>
      </c>
      <c r="AT595" s="4"/>
      <c r="AU595" s="4"/>
      <c r="AV595" s="4"/>
      <c r="AW595" s="63" t="str">
        <f>_xlfn.XLOOKUP(I595,표1[아이템 타입],표1[타입 이름])</f>
        <v>몬스터 코어</v>
      </c>
      <c r="AX595" s="63" t="str">
        <f t="shared" si="104"/>
        <v>불가</v>
      </c>
      <c r="AY595" s="63" t="str">
        <f t="shared" si="105"/>
        <v>가능</v>
      </c>
      <c r="AZ595" s="63" t="str">
        <f t="shared" si="102"/>
        <v>가능</v>
      </c>
      <c r="BA595" s="63" t="str">
        <f t="shared" si="103"/>
        <v>가능</v>
      </c>
    </row>
    <row r="596" spans="2:53" x14ac:dyDescent="0.3">
      <c r="B596" s="4">
        <v>25100035</v>
      </c>
      <c r="C596" s="4" t="str">
        <f t="shared" si="101"/>
        <v>035</v>
      </c>
      <c r="D596" s="44" t="str">
        <f t="shared" si="99"/>
        <v>Item_Name_25100035</v>
      </c>
      <c r="E596" s="5" t="s">
        <v>981</v>
      </c>
      <c r="F596" s="44" t="str">
        <f t="shared" si="100"/>
        <v>Item_Desc_25100035</v>
      </c>
      <c r="G596" s="5" t="s">
        <v>982</v>
      </c>
      <c r="H596" s="5">
        <v>3</v>
      </c>
      <c r="I596" s="5">
        <v>51</v>
      </c>
      <c r="J596" s="5">
        <v>0</v>
      </c>
      <c r="K596" s="5">
        <v>5</v>
      </c>
      <c r="L596" s="45">
        <f>_xlfn.XLOOKUP($I596, '#칼럼명세'!$F:$F, '#칼럼명세'!$J:$J)*IF(_xlfn.XLOOKUP($I596, '#칼럼명세'!$F:$F, '#칼럼명세'!$K:$K)="X", 1, _xlfn.XLOOKUP($K596, '#무게관련'!$N:$N, '#무게관련'!$O:$O))*100</f>
        <v>1</v>
      </c>
      <c r="M596" s="46" t="s">
        <v>336</v>
      </c>
      <c r="N596" s="46" t="s">
        <v>336</v>
      </c>
      <c r="O596" s="46" t="s">
        <v>336</v>
      </c>
      <c r="P596" s="46" t="s">
        <v>336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66">
        <v>100</v>
      </c>
      <c r="Y596" s="66">
        <v>1000</v>
      </c>
      <c r="Z596" s="5">
        <v>0</v>
      </c>
      <c r="AA596" s="5">
        <v>0</v>
      </c>
      <c r="AB596" s="5">
        <v>1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 t="s">
        <v>974</v>
      </c>
      <c r="AI596" s="5" t="s">
        <v>235</v>
      </c>
      <c r="AJ596" s="5" t="s">
        <v>984</v>
      </c>
      <c r="AK596" s="45">
        <f t="shared" si="106"/>
        <v>15</v>
      </c>
      <c r="AL596" s="47">
        <f>_xlfn.XLOOKUP(I596,'#칼럼명세'!F:F,'#칼럼명세'!I:I)</f>
        <v>1304</v>
      </c>
      <c r="AM596" s="44" t="str">
        <f t="shared" si="107"/>
        <v>Item_Name_25100035</v>
      </c>
      <c r="AN596" s="5" t="s">
        <v>981</v>
      </c>
      <c r="AO596" s="44" t="str">
        <f t="shared" si="108"/>
        <v>Item_Desc_25100035</v>
      </c>
      <c r="AP596" s="5" t="s">
        <v>982</v>
      </c>
      <c r="AQ596" s="44">
        <f>_xlfn.XLOOKUP(I596,표1[아이템 타입],표1[삭제여부])</f>
        <v>0</v>
      </c>
      <c r="AR596" s="63">
        <f>_xlfn.XLOOKUP(I596,'#칼럼명세'!F:F,'#칼럼명세'!H:H)</f>
        <v>1</v>
      </c>
      <c r="AS596" s="4">
        <v>1</v>
      </c>
      <c r="AT596" s="4"/>
      <c r="AU596" s="4"/>
      <c r="AV596" s="4"/>
      <c r="AW596" s="63" t="str">
        <f>_xlfn.XLOOKUP(I596,표1[아이템 타입],표1[타입 이름])</f>
        <v>몬스터 코어</v>
      </c>
      <c r="AX596" s="63" t="str">
        <f t="shared" si="104"/>
        <v>불가</v>
      </c>
      <c r="AY596" s="63" t="str">
        <f t="shared" si="105"/>
        <v>가능</v>
      </c>
      <c r="AZ596" s="63" t="str">
        <f t="shared" si="102"/>
        <v>가능</v>
      </c>
      <c r="BA596" s="63" t="str">
        <f t="shared" si="103"/>
        <v>가능</v>
      </c>
    </row>
    <row r="597" spans="2:53" x14ac:dyDescent="0.3">
      <c r="B597" s="4">
        <v>25011001</v>
      </c>
      <c r="C597" s="4" t="str">
        <f t="shared" si="101"/>
        <v>001</v>
      </c>
      <c r="D597" s="44" t="str">
        <f t="shared" si="99"/>
        <v>Item_Name_25011001</v>
      </c>
      <c r="E597" s="5" t="s">
        <v>2156</v>
      </c>
      <c r="F597" s="44" t="str">
        <f t="shared" si="100"/>
        <v>Item_Desc_25011001</v>
      </c>
      <c r="G597" s="5" t="s">
        <v>1994</v>
      </c>
      <c r="H597" s="5">
        <v>3</v>
      </c>
      <c r="I597" s="5">
        <v>51</v>
      </c>
      <c r="J597" s="5">
        <v>0</v>
      </c>
      <c r="K597" s="5">
        <v>1</v>
      </c>
      <c r="L597" s="45">
        <f>_xlfn.XLOOKUP($I597, '#칼럼명세'!$F:$F, '#칼럼명세'!$J:$J)*IF(_xlfn.XLOOKUP($I597, '#칼럼명세'!$F:$F, '#칼럼명세'!$K:$K)="X", 1, _xlfn.XLOOKUP($K597, '#무게관련'!$N:$N, '#무게관련'!$O:$O))*100</f>
        <v>1</v>
      </c>
      <c r="M597" s="46" t="s">
        <v>336</v>
      </c>
      <c r="N597" s="46" t="s">
        <v>336</v>
      </c>
      <c r="O597" s="46" t="s">
        <v>336</v>
      </c>
      <c r="P597" s="46" t="s">
        <v>336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66">
        <v>100</v>
      </c>
      <c r="Y597" s="66">
        <v>1000</v>
      </c>
      <c r="Z597" s="5">
        <v>0</v>
      </c>
      <c r="AA597" s="5">
        <v>0</v>
      </c>
      <c r="AB597" s="5">
        <v>1</v>
      </c>
      <c r="AC597" s="5">
        <v>0</v>
      </c>
      <c r="AD597" s="5">
        <v>0</v>
      </c>
      <c r="AE597" s="5">
        <v>25000</v>
      </c>
      <c r="AF597" s="5">
        <v>13</v>
      </c>
      <c r="AG597" s="5">
        <v>0</v>
      </c>
      <c r="AH597" s="5" t="s">
        <v>2355</v>
      </c>
      <c r="AI597" s="5" t="s">
        <v>235</v>
      </c>
      <c r="AJ597" s="5" t="s">
        <v>984</v>
      </c>
      <c r="AK597" s="45">
        <f t="shared" si="106"/>
        <v>15</v>
      </c>
      <c r="AL597" s="47">
        <f>_xlfn.XLOOKUP(I597,'#칼럼명세'!F:F,'#칼럼명세'!I:I)</f>
        <v>1304</v>
      </c>
      <c r="AM597" s="44" t="str">
        <f t="shared" si="107"/>
        <v>Item_Name_25011001</v>
      </c>
      <c r="AN597" s="5" t="s">
        <v>2156</v>
      </c>
      <c r="AO597" s="44" t="str">
        <f t="shared" si="108"/>
        <v>Item_Desc_25011001</v>
      </c>
      <c r="AP597" s="5" t="s">
        <v>1994</v>
      </c>
      <c r="AQ597" s="44">
        <f>_xlfn.XLOOKUP(I597,표1[아이템 타입],표1[삭제여부])</f>
        <v>0</v>
      </c>
      <c r="AR597" s="63">
        <f>_xlfn.XLOOKUP(I597,'#칼럼명세'!F:F,'#칼럼명세'!H:H)</f>
        <v>1</v>
      </c>
      <c r="AS597" s="4">
        <v>1</v>
      </c>
      <c r="AT597" s="4"/>
      <c r="AU597" s="4"/>
      <c r="AV597" s="4"/>
      <c r="AW597" s="63" t="str">
        <f>_xlfn.XLOOKUP(I597,표1[아이템 타입],표1[타입 이름])</f>
        <v>몬스터 코어</v>
      </c>
      <c r="AX597" s="63" t="str">
        <f t="shared" si="104"/>
        <v>불가</v>
      </c>
      <c r="AY597" s="63" t="str">
        <f t="shared" si="105"/>
        <v>가능</v>
      </c>
      <c r="AZ597" s="63" t="str">
        <f t="shared" si="102"/>
        <v>가능</v>
      </c>
      <c r="BA597" s="63" t="str">
        <f t="shared" si="103"/>
        <v>가능</v>
      </c>
    </row>
    <row r="598" spans="2:53" x14ac:dyDescent="0.3">
      <c r="B598" s="4">
        <v>25011002</v>
      </c>
      <c r="C598" s="4" t="str">
        <f t="shared" si="101"/>
        <v>002</v>
      </c>
      <c r="D598" s="44" t="str">
        <f t="shared" si="99"/>
        <v>Item_Name_25011002</v>
      </c>
      <c r="E598" s="5" t="s">
        <v>2157</v>
      </c>
      <c r="F598" s="44" t="str">
        <f t="shared" si="100"/>
        <v>Item_Desc_25011002</v>
      </c>
      <c r="G598" s="5" t="s">
        <v>1995</v>
      </c>
      <c r="H598" s="5">
        <v>3</v>
      </c>
      <c r="I598" s="5">
        <v>51</v>
      </c>
      <c r="J598" s="5">
        <v>0</v>
      </c>
      <c r="K598" s="5">
        <v>1</v>
      </c>
      <c r="L598" s="45">
        <f>_xlfn.XLOOKUP($I598, '#칼럼명세'!$F:$F, '#칼럼명세'!$J:$J)*IF(_xlfn.XLOOKUP($I598, '#칼럼명세'!$F:$F, '#칼럼명세'!$K:$K)="X", 1, _xlfn.XLOOKUP($K598, '#무게관련'!$N:$N, '#무게관련'!$O:$O))*100</f>
        <v>1</v>
      </c>
      <c r="M598" s="46" t="s">
        <v>336</v>
      </c>
      <c r="N598" s="46" t="s">
        <v>336</v>
      </c>
      <c r="O598" s="46" t="s">
        <v>336</v>
      </c>
      <c r="P598" s="46" t="s">
        <v>336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66">
        <v>100</v>
      </c>
      <c r="Y598" s="66">
        <v>1000</v>
      </c>
      <c r="Z598" s="5">
        <v>0</v>
      </c>
      <c r="AA598" s="5">
        <v>0</v>
      </c>
      <c r="AB598" s="5">
        <v>1</v>
      </c>
      <c r="AC598" s="5">
        <v>0</v>
      </c>
      <c r="AD598" s="5">
        <v>0</v>
      </c>
      <c r="AE598" s="5">
        <v>25000</v>
      </c>
      <c r="AF598" s="5">
        <v>13</v>
      </c>
      <c r="AG598" s="5">
        <v>0</v>
      </c>
      <c r="AH598" s="5" t="s">
        <v>2356</v>
      </c>
      <c r="AI598" s="5" t="s">
        <v>235</v>
      </c>
      <c r="AJ598" s="5" t="s">
        <v>984</v>
      </c>
      <c r="AK598" s="45">
        <f t="shared" si="106"/>
        <v>15</v>
      </c>
      <c r="AL598" s="47">
        <f>_xlfn.XLOOKUP(I598,'#칼럼명세'!F:F,'#칼럼명세'!I:I)</f>
        <v>1304</v>
      </c>
      <c r="AM598" s="44" t="str">
        <f t="shared" si="107"/>
        <v>Item_Name_25011002</v>
      </c>
      <c r="AN598" s="5" t="s">
        <v>2157</v>
      </c>
      <c r="AO598" s="44" t="str">
        <f t="shared" si="108"/>
        <v>Item_Desc_25011002</v>
      </c>
      <c r="AP598" s="5" t="s">
        <v>1995</v>
      </c>
      <c r="AQ598" s="44">
        <f>_xlfn.XLOOKUP(I598,표1[아이템 타입],표1[삭제여부])</f>
        <v>0</v>
      </c>
      <c r="AR598" s="63">
        <f>_xlfn.XLOOKUP(I598,'#칼럼명세'!F:F,'#칼럼명세'!H:H)</f>
        <v>1</v>
      </c>
      <c r="AS598" s="4">
        <v>1</v>
      </c>
      <c r="AT598" s="4"/>
      <c r="AU598" s="4"/>
      <c r="AV598" s="4"/>
      <c r="AW598" s="63" t="str">
        <f>_xlfn.XLOOKUP(I598,표1[아이템 타입],표1[타입 이름])</f>
        <v>몬스터 코어</v>
      </c>
      <c r="AX598" s="63" t="str">
        <f t="shared" si="104"/>
        <v>불가</v>
      </c>
      <c r="AY598" s="63" t="str">
        <f t="shared" si="105"/>
        <v>가능</v>
      </c>
      <c r="AZ598" s="63" t="str">
        <f t="shared" si="102"/>
        <v>가능</v>
      </c>
      <c r="BA598" s="63" t="str">
        <f t="shared" si="103"/>
        <v>가능</v>
      </c>
    </row>
    <row r="599" spans="2:53" x14ac:dyDescent="0.3">
      <c r="B599" s="4">
        <v>25011003</v>
      </c>
      <c r="C599" s="4" t="str">
        <f t="shared" si="101"/>
        <v>003</v>
      </c>
      <c r="D599" s="44" t="str">
        <f t="shared" si="99"/>
        <v>Item_Name_25011003</v>
      </c>
      <c r="E599" s="5" t="s">
        <v>2158</v>
      </c>
      <c r="F599" s="44" t="str">
        <f t="shared" si="100"/>
        <v>Item_Desc_25011003</v>
      </c>
      <c r="G599" s="5" t="s">
        <v>1996</v>
      </c>
      <c r="H599" s="5">
        <v>3</v>
      </c>
      <c r="I599" s="5">
        <v>51</v>
      </c>
      <c r="J599" s="5">
        <v>0</v>
      </c>
      <c r="K599" s="5">
        <v>1</v>
      </c>
      <c r="L599" s="45">
        <f>_xlfn.XLOOKUP($I599, '#칼럼명세'!$F:$F, '#칼럼명세'!$J:$J)*IF(_xlfn.XLOOKUP($I599, '#칼럼명세'!$F:$F, '#칼럼명세'!$K:$K)="X", 1, _xlfn.XLOOKUP($K599, '#무게관련'!$N:$N, '#무게관련'!$O:$O))*100</f>
        <v>1</v>
      </c>
      <c r="M599" s="46" t="s">
        <v>336</v>
      </c>
      <c r="N599" s="46" t="s">
        <v>336</v>
      </c>
      <c r="O599" s="46" t="s">
        <v>336</v>
      </c>
      <c r="P599" s="46" t="s">
        <v>336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66">
        <v>100</v>
      </c>
      <c r="Y599" s="66">
        <v>1000</v>
      </c>
      <c r="Z599" s="5">
        <v>0</v>
      </c>
      <c r="AA599" s="5">
        <v>0</v>
      </c>
      <c r="AB599" s="5">
        <v>1</v>
      </c>
      <c r="AC599" s="5">
        <v>0</v>
      </c>
      <c r="AD599" s="5">
        <v>0</v>
      </c>
      <c r="AE599" s="5">
        <v>25000</v>
      </c>
      <c r="AF599" s="5">
        <v>13</v>
      </c>
      <c r="AG599" s="5">
        <v>0</v>
      </c>
      <c r="AH599" s="5" t="s">
        <v>2357</v>
      </c>
      <c r="AI599" s="5" t="s">
        <v>235</v>
      </c>
      <c r="AJ599" s="5" t="s">
        <v>984</v>
      </c>
      <c r="AK599" s="45">
        <f t="shared" si="106"/>
        <v>15</v>
      </c>
      <c r="AL599" s="47">
        <f>_xlfn.XLOOKUP(I599,'#칼럼명세'!F:F,'#칼럼명세'!I:I)</f>
        <v>1304</v>
      </c>
      <c r="AM599" s="44" t="str">
        <f t="shared" si="107"/>
        <v>Item_Name_25011003</v>
      </c>
      <c r="AN599" s="5" t="s">
        <v>2158</v>
      </c>
      <c r="AO599" s="44" t="str">
        <f t="shared" si="108"/>
        <v>Item_Desc_25011003</v>
      </c>
      <c r="AP599" s="5" t="s">
        <v>1996</v>
      </c>
      <c r="AQ599" s="44">
        <f>_xlfn.XLOOKUP(I599,표1[아이템 타입],표1[삭제여부])</f>
        <v>0</v>
      </c>
      <c r="AR599" s="63">
        <f>_xlfn.XLOOKUP(I599,'#칼럼명세'!F:F,'#칼럼명세'!H:H)</f>
        <v>1</v>
      </c>
      <c r="AS599" s="4">
        <v>1</v>
      </c>
      <c r="AT599" s="4"/>
      <c r="AU599" s="4"/>
      <c r="AV599" s="4"/>
      <c r="AW599" s="63" t="str">
        <f>_xlfn.XLOOKUP(I599,표1[아이템 타입],표1[타입 이름])</f>
        <v>몬스터 코어</v>
      </c>
      <c r="AX599" s="63" t="str">
        <f t="shared" si="104"/>
        <v>불가</v>
      </c>
      <c r="AY599" s="63" t="str">
        <f t="shared" si="105"/>
        <v>가능</v>
      </c>
      <c r="AZ599" s="63" t="str">
        <f t="shared" si="102"/>
        <v>가능</v>
      </c>
      <c r="BA599" s="63" t="str">
        <f t="shared" si="103"/>
        <v>가능</v>
      </c>
    </row>
    <row r="600" spans="2:53" x14ac:dyDescent="0.3">
      <c r="B600" s="4">
        <v>25011004</v>
      </c>
      <c r="C600" s="4" t="str">
        <f t="shared" si="101"/>
        <v>004</v>
      </c>
      <c r="D600" s="44" t="str">
        <f t="shared" si="99"/>
        <v>Item_Name_25011004</v>
      </c>
      <c r="E600" s="5" t="s">
        <v>2159</v>
      </c>
      <c r="F600" s="44" t="str">
        <f t="shared" si="100"/>
        <v>Item_Desc_25011004</v>
      </c>
      <c r="G600" s="5" t="s">
        <v>1997</v>
      </c>
      <c r="H600" s="5">
        <v>3</v>
      </c>
      <c r="I600" s="5">
        <v>51</v>
      </c>
      <c r="J600" s="5">
        <v>0</v>
      </c>
      <c r="K600" s="5">
        <v>1</v>
      </c>
      <c r="L600" s="45">
        <f>_xlfn.XLOOKUP($I600, '#칼럼명세'!$F:$F, '#칼럼명세'!$J:$J)*IF(_xlfn.XLOOKUP($I600, '#칼럼명세'!$F:$F, '#칼럼명세'!$K:$K)="X", 1, _xlfn.XLOOKUP($K600, '#무게관련'!$N:$N, '#무게관련'!$O:$O))*100</f>
        <v>1</v>
      </c>
      <c r="M600" s="46" t="s">
        <v>336</v>
      </c>
      <c r="N600" s="46" t="s">
        <v>336</v>
      </c>
      <c r="O600" s="46" t="s">
        <v>336</v>
      </c>
      <c r="P600" s="46" t="s">
        <v>336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66">
        <v>100</v>
      </c>
      <c r="Y600" s="66">
        <v>1000</v>
      </c>
      <c r="Z600" s="5">
        <v>0</v>
      </c>
      <c r="AA600" s="5">
        <v>0</v>
      </c>
      <c r="AB600" s="5">
        <v>1</v>
      </c>
      <c r="AC600" s="5">
        <v>0</v>
      </c>
      <c r="AD600" s="5">
        <v>0</v>
      </c>
      <c r="AE600" s="5">
        <v>25000</v>
      </c>
      <c r="AF600" s="5">
        <v>13</v>
      </c>
      <c r="AG600" s="5">
        <v>0</v>
      </c>
      <c r="AH600" s="5" t="s">
        <v>2358</v>
      </c>
      <c r="AI600" s="5" t="s">
        <v>235</v>
      </c>
      <c r="AJ600" s="5" t="s">
        <v>984</v>
      </c>
      <c r="AK600" s="45">
        <f t="shared" si="106"/>
        <v>15</v>
      </c>
      <c r="AL600" s="47">
        <f>_xlfn.XLOOKUP(I600,'#칼럼명세'!F:F,'#칼럼명세'!I:I)</f>
        <v>1304</v>
      </c>
      <c r="AM600" s="44" t="str">
        <f t="shared" si="107"/>
        <v>Item_Name_25011004</v>
      </c>
      <c r="AN600" s="5" t="s">
        <v>2159</v>
      </c>
      <c r="AO600" s="44" t="str">
        <f t="shared" si="108"/>
        <v>Item_Desc_25011004</v>
      </c>
      <c r="AP600" s="5" t="s">
        <v>1997</v>
      </c>
      <c r="AQ600" s="44">
        <f>_xlfn.XLOOKUP(I600,표1[아이템 타입],표1[삭제여부])</f>
        <v>0</v>
      </c>
      <c r="AR600" s="63">
        <f>_xlfn.XLOOKUP(I600,'#칼럼명세'!F:F,'#칼럼명세'!H:H)</f>
        <v>1</v>
      </c>
      <c r="AS600" s="4">
        <v>1</v>
      </c>
      <c r="AT600" s="4"/>
      <c r="AU600" s="4"/>
      <c r="AV600" s="4"/>
      <c r="AW600" s="63" t="str">
        <f>_xlfn.XLOOKUP(I600,표1[아이템 타입],표1[타입 이름])</f>
        <v>몬스터 코어</v>
      </c>
      <c r="AX600" s="63" t="str">
        <f t="shared" si="104"/>
        <v>불가</v>
      </c>
      <c r="AY600" s="63" t="str">
        <f t="shared" si="105"/>
        <v>가능</v>
      </c>
      <c r="AZ600" s="63" t="str">
        <f t="shared" si="102"/>
        <v>가능</v>
      </c>
      <c r="BA600" s="63" t="str">
        <f t="shared" si="103"/>
        <v>가능</v>
      </c>
    </row>
    <row r="601" spans="2:53" x14ac:dyDescent="0.3">
      <c r="B601" s="4">
        <v>25011005</v>
      </c>
      <c r="C601" s="4" t="str">
        <f t="shared" si="101"/>
        <v>005</v>
      </c>
      <c r="D601" s="44" t="str">
        <f t="shared" si="99"/>
        <v>Item_Name_25011005</v>
      </c>
      <c r="E601" s="5" t="s">
        <v>2160</v>
      </c>
      <c r="F601" s="44" t="str">
        <f t="shared" si="100"/>
        <v>Item_Desc_25011005</v>
      </c>
      <c r="G601" s="5" t="s">
        <v>1998</v>
      </c>
      <c r="H601" s="5">
        <v>3</v>
      </c>
      <c r="I601" s="5">
        <v>51</v>
      </c>
      <c r="J601" s="5">
        <v>0</v>
      </c>
      <c r="K601" s="5">
        <v>1</v>
      </c>
      <c r="L601" s="45">
        <f>_xlfn.XLOOKUP($I601, '#칼럼명세'!$F:$F, '#칼럼명세'!$J:$J)*IF(_xlfn.XLOOKUP($I601, '#칼럼명세'!$F:$F, '#칼럼명세'!$K:$K)="X", 1, _xlfn.XLOOKUP($K601, '#무게관련'!$N:$N, '#무게관련'!$O:$O))*100</f>
        <v>1</v>
      </c>
      <c r="M601" s="46" t="s">
        <v>336</v>
      </c>
      <c r="N601" s="46" t="s">
        <v>336</v>
      </c>
      <c r="O601" s="46" t="s">
        <v>336</v>
      </c>
      <c r="P601" s="46" t="s">
        <v>336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66">
        <v>100</v>
      </c>
      <c r="Y601" s="66">
        <v>1000</v>
      </c>
      <c r="Z601" s="5">
        <v>0</v>
      </c>
      <c r="AA601" s="5">
        <v>0</v>
      </c>
      <c r="AB601" s="5">
        <v>1</v>
      </c>
      <c r="AC601" s="5">
        <v>0</v>
      </c>
      <c r="AD601" s="5">
        <v>0</v>
      </c>
      <c r="AE601" s="5">
        <v>25000</v>
      </c>
      <c r="AF601" s="5">
        <v>13</v>
      </c>
      <c r="AG601" s="5">
        <v>0</v>
      </c>
      <c r="AH601" s="5" t="s">
        <v>2359</v>
      </c>
      <c r="AI601" s="5" t="s">
        <v>235</v>
      </c>
      <c r="AJ601" s="5" t="s">
        <v>984</v>
      </c>
      <c r="AK601" s="45">
        <f t="shared" si="106"/>
        <v>15</v>
      </c>
      <c r="AL601" s="47">
        <f>_xlfn.XLOOKUP(I601,'#칼럼명세'!F:F,'#칼럼명세'!I:I)</f>
        <v>1304</v>
      </c>
      <c r="AM601" s="44" t="str">
        <f t="shared" si="107"/>
        <v>Item_Name_25011005</v>
      </c>
      <c r="AN601" s="5" t="s">
        <v>2160</v>
      </c>
      <c r="AO601" s="44" t="str">
        <f t="shared" si="108"/>
        <v>Item_Desc_25011005</v>
      </c>
      <c r="AP601" s="5" t="s">
        <v>1998</v>
      </c>
      <c r="AQ601" s="44">
        <f>_xlfn.XLOOKUP(I601,표1[아이템 타입],표1[삭제여부])</f>
        <v>0</v>
      </c>
      <c r="AR601" s="63">
        <f>_xlfn.XLOOKUP(I601,'#칼럼명세'!F:F,'#칼럼명세'!H:H)</f>
        <v>1</v>
      </c>
      <c r="AS601" s="4">
        <v>1</v>
      </c>
      <c r="AT601" s="4"/>
      <c r="AU601" s="4"/>
      <c r="AV601" s="4"/>
      <c r="AW601" s="63" t="str">
        <f>_xlfn.XLOOKUP(I601,표1[아이템 타입],표1[타입 이름])</f>
        <v>몬스터 코어</v>
      </c>
      <c r="AX601" s="63" t="str">
        <f t="shared" si="104"/>
        <v>불가</v>
      </c>
      <c r="AY601" s="63" t="str">
        <f t="shared" si="105"/>
        <v>가능</v>
      </c>
      <c r="AZ601" s="63" t="str">
        <f t="shared" si="102"/>
        <v>가능</v>
      </c>
      <c r="BA601" s="63" t="str">
        <f t="shared" si="103"/>
        <v>가능</v>
      </c>
    </row>
    <row r="602" spans="2:53" x14ac:dyDescent="0.3">
      <c r="B602" s="4">
        <v>25011006</v>
      </c>
      <c r="C602" s="4" t="str">
        <f t="shared" si="101"/>
        <v>006</v>
      </c>
      <c r="D602" s="44" t="str">
        <f t="shared" si="99"/>
        <v>Item_Name_25011006</v>
      </c>
      <c r="E602" s="5" t="s">
        <v>2161</v>
      </c>
      <c r="F602" s="44" t="str">
        <f t="shared" si="100"/>
        <v>Item_Desc_25011006</v>
      </c>
      <c r="G602" s="5" t="s">
        <v>1999</v>
      </c>
      <c r="H602" s="5">
        <v>3</v>
      </c>
      <c r="I602" s="5">
        <v>51</v>
      </c>
      <c r="J602" s="5">
        <v>0</v>
      </c>
      <c r="K602" s="5">
        <v>1</v>
      </c>
      <c r="L602" s="45">
        <f>_xlfn.XLOOKUP($I602, '#칼럼명세'!$F:$F, '#칼럼명세'!$J:$J)*IF(_xlfn.XLOOKUP($I602, '#칼럼명세'!$F:$F, '#칼럼명세'!$K:$K)="X", 1, _xlfn.XLOOKUP($K602, '#무게관련'!$N:$N, '#무게관련'!$O:$O))*100</f>
        <v>1</v>
      </c>
      <c r="M602" s="46" t="s">
        <v>336</v>
      </c>
      <c r="N602" s="46" t="s">
        <v>336</v>
      </c>
      <c r="O602" s="46" t="s">
        <v>336</v>
      </c>
      <c r="P602" s="46" t="s">
        <v>336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66">
        <v>100</v>
      </c>
      <c r="Y602" s="66">
        <v>1000</v>
      </c>
      <c r="Z602" s="5">
        <v>0</v>
      </c>
      <c r="AA602" s="5">
        <v>0</v>
      </c>
      <c r="AB602" s="5">
        <v>1</v>
      </c>
      <c r="AC602" s="5">
        <v>0</v>
      </c>
      <c r="AD602" s="5">
        <v>0</v>
      </c>
      <c r="AE602" s="5">
        <v>25000</v>
      </c>
      <c r="AF602" s="5">
        <v>13</v>
      </c>
      <c r="AG602" s="5">
        <v>0</v>
      </c>
      <c r="AH602" s="5" t="s">
        <v>2360</v>
      </c>
      <c r="AI602" s="5" t="s">
        <v>235</v>
      </c>
      <c r="AJ602" s="5" t="s">
        <v>984</v>
      </c>
      <c r="AK602" s="45">
        <f t="shared" si="106"/>
        <v>15</v>
      </c>
      <c r="AL602" s="47">
        <f>_xlfn.XLOOKUP(I602,'#칼럼명세'!F:F,'#칼럼명세'!I:I)</f>
        <v>1304</v>
      </c>
      <c r="AM602" s="44" t="str">
        <f t="shared" si="107"/>
        <v>Item_Name_25011006</v>
      </c>
      <c r="AN602" s="5" t="s">
        <v>2161</v>
      </c>
      <c r="AO602" s="44" t="str">
        <f t="shared" si="108"/>
        <v>Item_Desc_25011006</v>
      </c>
      <c r="AP602" s="5" t="s">
        <v>1999</v>
      </c>
      <c r="AQ602" s="44">
        <f>_xlfn.XLOOKUP(I602,표1[아이템 타입],표1[삭제여부])</f>
        <v>0</v>
      </c>
      <c r="AR602" s="63">
        <f>_xlfn.XLOOKUP(I602,'#칼럼명세'!F:F,'#칼럼명세'!H:H)</f>
        <v>1</v>
      </c>
      <c r="AS602" s="4">
        <v>1</v>
      </c>
      <c r="AT602" s="4"/>
      <c r="AU602" s="4"/>
      <c r="AV602" s="4"/>
      <c r="AW602" s="63" t="str">
        <f>_xlfn.XLOOKUP(I602,표1[아이템 타입],표1[타입 이름])</f>
        <v>몬스터 코어</v>
      </c>
      <c r="AX602" s="63" t="str">
        <f t="shared" si="104"/>
        <v>불가</v>
      </c>
      <c r="AY602" s="63" t="str">
        <f t="shared" si="105"/>
        <v>가능</v>
      </c>
      <c r="AZ602" s="63" t="str">
        <f t="shared" si="102"/>
        <v>가능</v>
      </c>
      <c r="BA602" s="63" t="str">
        <f t="shared" si="103"/>
        <v>가능</v>
      </c>
    </row>
    <row r="603" spans="2:53" x14ac:dyDescent="0.3">
      <c r="B603" s="4">
        <v>25011007</v>
      </c>
      <c r="C603" s="4" t="str">
        <f t="shared" si="101"/>
        <v>007</v>
      </c>
      <c r="D603" s="44" t="str">
        <f t="shared" si="99"/>
        <v>Item_Name_25011007</v>
      </c>
      <c r="E603" s="5" t="s">
        <v>2162</v>
      </c>
      <c r="F603" s="44" t="str">
        <f t="shared" si="100"/>
        <v>Item_Desc_25011007</v>
      </c>
      <c r="G603" s="5" t="s">
        <v>2000</v>
      </c>
      <c r="H603" s="5">
        <v>3</v>
      </c>
      <c r="I603" s="5">
        <v>51</v>
      </c>
      <c r="J603" s="5">
        <v>0</v>
      </c>
      <c r="K603" s="5">
        <v>1</v>
      </c>
      <c r="L603" s="45">
        <f>_xlfn.XLOOKUP($I603, '#칼럼명세'!$F:$F, '#칼럼명세'!$J:$J)*IF(_xlfn.XLOOKUP($I603, '#칼럼명세'!$F:$F, '#칼럼명세'!$K:$K)="X", 1, _xlfn.XLOOKUP($K603, '#무게관련'!$N:$N, '#무게관련'!$O:$O))*100</f>
        <v>1</v>
      </c>
      <c r="M603" s="46" t="s">
        <v>336</v>
      </c>
      <c r="N603" s="46" t="s">
        <v>336</v>
      </c>
      <c r="O603" s="46" t="s">
        <v>336</v>
      </c>
      <c r="P603" s="46" t="s">
        <v>336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66">
        <v>100</v>
      </c>
      <c r="Y603" s="66">
        <v>1000</v>
      </c>
      <c r="Z603" s="5">
        <v>0</v>
      </c>
      <c r="AA603" s="5">
        <v>0</v>
      </c>
      <c r="AB603" s="5">
        <v>1</v>
      </c>
      <c r="AC603" s="5">
        <v>0</v>
      </c>
      <c r="AD603" s="5">
        <v>0</v>
      </c>
      <c r="AE603" s="5">
        <v>25000</v>
      </c>
      <c r="AF603" s="5">
        <v>13</v>
      </c>
      <c r="AG603" s="5">
        <v>0</v>
      </c>
      <c r="AH603" s="5" t="s">
        <v>2361</v>
      </c>
      <c r="AI603" s="5" t="s">
        <v>235</v>
      </c>
      <c r="AJ603" s="5" t="s">
        <v>984</v>
      </c>
      <c r="AK603" s="45">
        <f t="shared" si="106"/>
        <v>15</v>
      </c>
      <c r="AL603" s="47">
        <f>_xlfn.XLOOKUP(I603,'#칼럼명세'!F:F,'#칼럼명세'!I:I)</f>
        <v>1304</v>
      </c>
      <c r="AM603" s="44" t="str">
        <f t="shared" si="107"/>
        <v>Item_Name_25011007</v>
      </c>
      <c r="AN603" s="5" t="s">
        <v>2162</v>
      </c>
      <c r="AO603" s="44" t="str">
        <f t="shared" si="108"/>
        <v>Item_Desc_25011007</v>
      </c>
      <c r="AP603" s="5" t="s">
        <v>2000</v>
      </c>
      <c r="AQ603" s="44">
        <f>_xlfn.XLOOKUP(I603,표1[아이템 타입],표1[삭제여부])</f>
        <v>0</v>
      </c>
      <c r="AR603" s="63">
        <f>_xlfn.XLOOKUP(I603,'#칼럼명세'!F:F,'#칼럼명세'!H:H)</f>
        <v>1</v>
      </c>
      <c r="AS603" s="4">
        <v>1</v>
      </c>
      <c r="AT603" s="4"/>
      <c r="AU603" s="4"/>
      <c r="AV603" s="4"/>
      <c r="AW603" s="63" t="str">
        <f>_xlfn.XLOOKUP(I603,표1[아이템 타입],표1[타입 이름])</f>
        <v>몬스터 코어</v>
      </c>
      <c r="AX603" s="63" t="str">
        <f t="shared" si="104"/>
        <v>불가</v>
      </c>
      <c r="AY603" s="63" t="str">
        <f t="shared" si="105"/>
        <v>가능</v>
      </c>
      <c r="AZ603" s="63" t="str">
        <f t="shared" si="102"/>
        <v>가능</v>
      </c>
      <c r="BA603" s="63" t="str">
        <f t="shared" si="103"/>
        <v>가능</v>
      </c>
    </row>
    <row r="604" spans="2:53" x14ac:dyDescent="0.3">
      <c r="B604" s="4">
        <v>25011008</v>
      </c>
      <c r="C604" s="4" t="str">
        <f t="shared" si="101"/>
        <v>008</v>
      </c>
      <c r="D604" s="44" t="str">
        <f t="shared" si="99"/>
        <v>Item_Name_25011008</v>
      </c>
      <c r="E604" s="5" t="s">
        <v>2163</v>
      </c>
      <c r="F604" s="44" t="str">
        <f t="shared" si="100"/>
        <v>Item_Desc_25011008</v>
      </c>
      <c r="G604" s="5" t="s">
        <v>2001</v>
      </c>
      <c r="H604" s="5">
        <v>3</v>
      </c>
      <c r="I604" s="5">
        <v>51</v>
      </c>
      <c r="J604" s="5">
        <v>0</v>
      </c>
      <c r="K604" s="5">
        <v>1</v>
      </c>
      <c r="L604" s="45">
        <f>_xlfn.XLOOKUP($I604, '#칼럼명세'!$F:$F, '#칼럼명세'!$J:$J)*IF(_xlfn.XLOOKUP($I604, '#칼럼명세'!$F:$F, '#칼럼명세'!$K:$K)="X", 1, _xlfn.XLOOKUP($K604, '#무게관련'!$N:$N, '#무게관련'!$O:$O))*100</f>
        <v>1</v>
      </c>
      <c r="M604" s="46" t="s">
        <v>336</v>
      </c>
      <c r="N604" s="46" t="s">
        <v>336</v>
      </c>
      <c r="O604" s="46" t="s">
        <v>336</v>
      </c>
      <c r="P604" s="46" t="s">
        <v>336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66">
        <v>100</v>
      </c>
      <c r="Y604" s="66">
        <v>1000</v>
      </c>
      <c r="Z604" s="5">
        <v>0</v>
      </c>
      <c r="AA604" s="5">
        <v>0</v>
      </c>
      <c r="AB604" s="5">
        <v>1</v>
      </c>
      <c r="AC604" s="5">
        <v>0</v>
      </c>
      <c r="AD604" s="5">
        <v>0</v>
      </c>
      <c r="AE604" s="5">
        <v>25000</v>
      </c>
      <c r="AF604" s="5">
        <v>13</v>
      </c>
      <c r="AG604" s="5">
        <v>0</v>
      </c>
      <c r="AH604" s="5" t="s">
        <v>2362</v>
      </c>
      <c r="AI604" s="5" t="s">
        <v>235</v>
      </c>
      <c r="AJ604" s="5" t="s">
        <v>984</v>
      </c>
      <c r="AK604" s="45">
        <f t="shared" si="106"/>
        <v>15</v>
      </c>
      <c r="AL604" s="47">
        <f>_xlfn.XLOOKUP(I604,'#칼럼명세'!F:F,'#칼럼명세'!I:I)</f>
        <v>1304</v>
      </c>
      <c r="AM604" s="44" t="str">
        <f t="shared" si="107"/>
        <v>Item_Name_25011008</v>
      </c>
      <c r="AN604" s="5" t="s">
        <v>2163</v>
      </c>
      <c r="AO604" s="44" t="str">
        <f t="shared" si="108"/>
        <v>Item_Desc_25011008</v>
      </c>
      <c r="AP604" s="5" t="s">
        <v>2001</v>
      </c>
      <c r="AQ604" s="44">
        <f>_xlfn.XLOOKUP(I604,표1[아이템 타입],표1[삭제여부])</f>
        <v>0</v>
      </c>
      <c r="AR604" s="63">
        <f>_xlfn.XLOOKUP(I604,'#칼럼명세'!F:F,'#칼럼명세'!H:H)</f>
        <v>1</v>
      </c>
      <c r="AS604" s="4">
        <v>1</v>
      </c>
      <c r="AT604" s="4"/>
      <c r="AU604" s="4"/>
      <c r="AV604" s="4"/>
      <c r="AW604" s="63" t="str">
        <f>_xlfn.XLOOKUP(I604,표1[아이템 타입],표1[타입 이름])</f>
        <v>몬스터 코어</v>
      </c>
      <c r="AX604" s="63" t="str">
        <f t="shared" si="104"/>
        <v>불가</v>
      </c>
      <c r="AY604" s="63" t="str">
        <f t="shared" si="105"/>
        <v>가능</v>
      </c>
      <c r="AZ604" s="63" t="str">
        <f t="shared" si="102"/>
        <v>가능</v>
      </c>
      <c r="BA604" s="63" t="str">
        <f t="shared" si="103"/>
        <v>가능</v>
      </c>
    </row>
    <row r="605" spans="2:53" x14ac:dyDescent="0.3">
      <c r="B605" s="4">
        <v>25011009</v>
      </c>
      <c r="C605" s="4" t="str">
        <f t="shared" si="101"/>
        <v>009</v>
      </c>
      <c r="D605" s="44" t="str">
        <f t="shared" si="99"/>
        <v>Item_Name_25011009</v>
      </c>
      <c r="E605" s="5" t="s">
        <v>2164</v>
      </c>
      <c r="F605" s="44" t="str">
        <f t="shared" si="100"/>
        <v>Item_Desc_25011009</v>
      </c>
      <c r="G605" s="5" t="s">
        <v>2002</v>
      </c>
      <c r="H605" s="5">
        <v>3</v>
      </c>
      <c r="I605" s="5">
        <v>51</v>
      </c>
      <c r="J605" s="5">
        <v>0</v>
      </c>
      <c r="K605" s="5">
        <v>1</v>
      </c>
      <c r="L605" s="45">
        <f>_xlfn.XLOOKUP($I605, '#칼럼명세'!$F:$F, '#칼럼명세'!$J:$J)*IF(_xlfn.XLOOKUP($I605, '#칼럼명세'!$F:$F, '#칼럼명세'!$K:$K)="X", 1, _xlfn.XLOOKUP($K605, '#무게관련'!$N:$N, '#무게관련'!$O:$O))*100</f>
        <v>1</v>
      </c>
      <c r="M605" s="46" t="s">
        <v>336</v>
      </c>
      <c r="N605" s="46" t="s">
        <v>336</v>
      </c>
      <c r="O605" s="46" t="s">
        <v>336</v>
      </c>
      <c r="P605" s="46" t="s">
        <v>336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66">
        <v>100</v>
      </c>
      <c r="Y605" s="66">
        <v>1000</v>
      </c>
      <c r="Z605" s="5">
        <v>0</v>
      </c>
      <c r="AA605" s="5">
        <v>0</v>
      </c>
      <c r="AB605" s="5">
        <v>1</v>
      </c>
      <c r="AC605" s="5">
        <v>0</v>
      </c>
      <c r="AD605" s="5">
        <v>0</v>
      </c>
      <c r="AE605" s="5">
        <v>25000</v>
      </c>
      <c r="AF605" s="5">
        <v>13</v>
      </c>
      <c r="AG605" s="5">
        <v>0</v>
      </c>
      <c r="AH605" s="5" t="s">
        <v>2363</v>
      </c>
      <c r="AI605" s="5" t="s">
        <v>235</v>
      </c>
      <c r="AJ605" s="5" t="s">
        <v>984</v>
      </c>
      <c r="AK605" s="45">
        <f t="shared" si="106"/>
        <v>15</v>
      </c>
      <c r="AL605" s="47">
        <f>_xlfn.XLOOKUP(I605,'#칼럼명세'!F:F,'#칼럼명세'!I:I)</f>
        <v>1304</v>
      </c>
      <c r="AM605" s="44" t="str">
        <f t="shared" si="107"/>
        <v>Item_Name_25011009</v>
      </c>
      <c r="AN605" s="5" t="s">
        <v>2164</v>
      </c>
      <c r="AO605" s="44" t="str">
        <f t="shared" si="108"/>
        <v>Item_Desc_25011009</v>
      </c>
      <c r="AP605" s="5" t="s">
        <v>2002</v>
      </c>
      <c r="AQ605" s="44">
        <f>_xlfn.XLOOKUP(I605,표1[아이템 타입],표1[삭제여부])</f>
        <v>0</v>
      </c>
      <c r="AR605" s="63">
        <f>_xlfn.XLOOKUP(I605,'#칼럼명세'!F:F,'#칼럼명세'!H:H)</f>
        <v>1</v>
      </c>
      <c r="AS605" s="4">
        <v>1</v>
      </c>
      <c r="AT605" s="4"/>
      <c r="AU605" s="4"/>
      <c r="AV605" s="4"/>
      <c r="AW605" s="63" t="str">
        <f>_xlfn.XLOOKUP(I605,표1[아이템 타입],표1[타입 이름])</f>
        <v>몬스터 코어</v>
      </c>
      <c r="AX605" s="63" t="str">
        <f t="shared" si="104"/>
        <v>불가</v>
      </c>
      <c r="AY605" s="63" t="str">
        <f t="shared" si="105"/>
        <v>가능</v>
      </c>
      <c r="AZ605" s="63" t="str">
        <f t="shared" si="102"/>
        <v>가능</v>
      </c>
      <c r="BA605" s="63" t="str">
        <f t="shared" si="103"/>
        <v>가능</v>
      </c>
    </row>
    <row r="606" spans="2:53" x14ac:dyDescent="0.3">
      <c r="B606" s="4">
        <v>25011010</v>
      </c>
      <c r="C606" s="4" t="str">
        <f t="shared" si="101"/>
        <v>010</v>
      </c>
      <c r="D606" s="44" t="str">
        <f t="shared" si="99"/>
        <v>Item_Name_25011010</v>
      </c>
      <c r="E606" s="5" t="s">
        <v>2165</v>
      </c>
      <c r="F606" s="44" t="str">
        <f t="shared" si="100"/>
        <v>Item_Desc_25011010</v>
      </c>
      <c r="G606" s="5" t="s">
        <v>2003</v>
      </c>
      <c r="H606" s="5">
        <v>3</v>
      </c>
      <c r="I606" s="5">
        <v>51</v>
      </c>
      <c r="J606" s="5">
        <v>0</v>
      </c>
      <c r="K606" s="5">
        <v>1</v>
      </c>
      <c r="L606" s="45">
        <f>_xlfn.XLOOKUP($I606, '#칼럼명세'!$F:$F, '#칼럼명세'!$J:$J)*IF(_xlfn.XLOOKUP($I606, '#칼럼명세'!$F:$F, '#칼럼명세'!$K:$K)="X", 1, _xlfn.XLOOKUP($K606, '#무게관련'!$N:$N, '#무게관련'!$O:$O))*100</f>
        <v>1</v>
      </c>
      <c r="M606" s="46" t="s">
        <v>336</v>
      </c>
      <c r="N606" s="46" t="s">
        <v>336</v>
      </c>
      <c r="O606" s="46" t="s">
        <v>336</v>
      </c>
      <c r="P606" s="46" t="s">
        <v>336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66">
        <v>100</v>
      </c>
      <c r="Y606" s="66">
        <v>1000</v>
      </c>
      <c r="Z606" s="5">
        <v>0</v>
      </c>
      <c r="AA606" s="5">
        <v>0</v>
      </c>
      <c r="AB606" s="5">
        <v>1</v>
      </c>
      <c r="AC606" s="5">
        <v>0</v>
      </c>
      <c r="AD606" s="5">
        <v>0</v>
      </c>
      <c r="AE606" s="5">
        <v>25000</v>
      </c>
      <c r="AF606" s="5">
        <v>13</v>
      </c>
      <c r="AG606" s="5">
        <v>0</v>
      </c>
      <c r="AH606" s="5" t="s">
        <v>2364</v>
      </c>
      <c r="AI606" s="5" t="s">
        <v>235</v>
      </c>
      <c r="AJ606" s="5" t="s">
        <v>984</v>
      </c>
      <c r="AK606" s="45">
        <f t="shared" si="106"/>
        <v>15</v>
      </c>
      <c r="AL606" s="47">
        <f>_xlfn.XLOOKUP(I606,'#칼럼명세'!F:F,'#칼럼명세'!I:I)</f>
        <v>1304</v>
      </c>
      <c r="AM606" s="44" t="str">
        <f t="shared" si="107"/>
        <v>Item_Name_25011010</v>
      </c>
      <c r="AN606" s="5" t="s">
        <v>2165</v>
      </c>
      <c r="AO606" s="44" t="str">
        <f t="shared" si="108"/>
        <v>Item_Desc_25011010</v>
      </c>
      <c r="AP606" s="5" t="s">
        <v>2003</v>
      </c>
      <c r="AQ606" s="44">
        <f>_xlfn.XLOOKUP(I606,표1[아이템 타입],표1[삭제여부])</f>
        <v>0</v>
      </c>
      <c r="AR606" s="63">
        <f>_xlfn.XLOOKUP(I606,'#칼럼명세'!F:F,'#칼럼명세'!H:H)</f>
        <v>1</v>
      </c>
      <c r="AS606" s="4">
        <v>1</v>
      </c>
      <c r="AT606" s="4"/>
      <c r="AU606" s="4"/>
      <c r="AV606" s="4"/>
      <c r="AW606" s="63" t="str">
        <f>_xlfn.XLOOKUP(I606,표1[아이템 타입],표1[타입 이름])</f>
        <v>몬스터 코어</v>
      </c>
      <c r="AX606" s="63" t="str">
        <f t="shared" si="104"/>
        <v>불가</v>
      </c>
      <c r="AY606" s="63" t="str">
        <f t="shared" si="105"/>
        <v>가능</v>
      </c>
      <c r="AZ606" s="63" t="str">
        <f t="shared" si="102"/>
        <v>가능</v>
      </c>
      <c r="BA606" s="63" t="str">
        <f t="shared" si="103"/>
        <v>가능</v>
      </c>
    </row>
    <row r="607" spans="2:53" x14ac:dyDescent="0.3">
      <c r="B607" s="4">
        <v>25011011</v>
      </c>
      <c r="C607" s="4" t="str">
        <f t="shared" si="101"/>
        <v>011</v>
      </c>
      <c r="D607" s="44" t="str">
        <f t="shared" si="99"/>
        <v>Item_Name_25011011</v>
      </c>
      <c r="E607" s="5" t="s">
        <v>2166</v>
      </c>
      <c r="F607" s="44" t="str">
        <f t="shared" si="100"/>
        <v>Item_Desc_25011011</v>
      </c>
      <c r="G607" s="5" t="s">
        <v>2004</v>
      </c>
      <c r="H607" s="5">
        <v>3</v>
      </c>
      <c r="I607" s="5">
        <v>51</v>
      </c>
      <c r="J607" s="5">
        <v>0</v>
      </c>
      <c r="K607" s="5">
        <v>1</v>
      </c>
      <c r="L607" s="45">
        <f>_xlfn.XLOOKUP($I607, '#칼럼명세'!$F:$F, '#칼럼명세'!$J:$J)*IF(_xlfn.XLOOKUP($I607, '#칼럼명세'!$F:$F, '#칼럼명세'!$K:$K)="X", 1, _xlfn.XLOOKUP($K607, '#무게관련'!$N:$N, '#무게관련'!$O:$O))*100</f>
        <v>1</v>
      </c>
      <c r="M607" s="46" t="s">
        <v>336</v>
      </c>
      <c r="N607" s="46" t="s">
        <v>336</v>
      </c>
      <c r="O607" s="46" t="s">
        <v>336</v>
      </c>
      <c r="P607" s="46" t="s">
        <v>336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66">
        <v>100</v>
      </c>
      <c r="Y607" s="66">
        <v>1000</v>
      </c>
      <c r="Z607" s="5">
        <v>0</v>
      </c>
      <c r="AA607" s="5">
        <v>0</v>
      </c>
      <c r="AB607" s="5">
        <v>1</v>
      </c>
      <c r="AC607" s="5">
        <v>0</v>
      </c>
      <c r="AD607" s="5">
        <v>0</v>
      </c>
      <c r="AE607" s="5">
        <v>25000</v>
      </c>
      <c r="AF607" s="5">
        <v>13</v>
      </c>
      <c r="AG607" s="5">
        <v>0</v>
      </c>
      <c r="AH607" s="5" t="s">
        <v>2365</v>
      </c>
      <c r="AI607" s="5" t="s">
        <v>235</v>
      </c>
      <c r="AJ607" s="5" t="s">
        <v>984</v>
      </c>
      <c r="AK607" s="45">
        <f t="shared" si="106"/>
        <v>15</v>
      </c>
      <c r="AL607" s="47">
        <f>_xlfn.XLOOKUP(I607,'#칼럼명세'!F:F,'#칼럼명세'!I:I)</f>
        <v>1304</v>
      </c>
      <c r="AM607" s="44" t="str">
        <f t="shared" si="107"/>
        <v>Item_Name_25011011</v>
      </c>
      <c r="AN607" s="5" t="s">
        <v>2166</v>
      </c>
      <c r="AO607" s="44" t="str">
        <f t="shared" si="108"/>
        <v>Item_Desc_25011011</v>
      </c>
      <c r="AP607" s="5" t="s">
        <v>2004</v>
      </c>
      <c r="AQ607" s="44">
        <f>_xlfn.XLOOKUP(I607,표1[아이템 타입],표1[삭제여부])</f>
        <v>0</v>
      </c>
      <c r="AR607" s="63">
        <f>_xlfn.XLOOKUP(I607,'#칼럼명세'!F:F,'#칼럼명세'!H:H)</f>
        <v>1</v>
      </c>
      <c r="AS607" s="4">
        <v>1</v>
      </c>
      <c r="AT607" s="4"/>
      <c r="AU607" s="4"/>
      <c r="AV607" s="4"/>
      <c r="AW607" s="63" t="str">
        <f>_xlfn.XLOOKUP(I607,표1[아이템 타입],표1[타입 이름])</f>
        <v>몬스터 코어</v>
      </c>
      <c r="AX607" s="63" t="str">
        <f t="shared" si="104"/>
        <v>불가</v>
      </c>
      <c r="AY607" s="63" t="str">
        <f t="shared" si="105"/>
        <v>가능</v>
      </c>
      <c r="AZ607" s="63" t="str">
        <f t="shared" si="102"/>
        <v>가능</v>
      </c>
      <c r="BA607" s="63" t="str">
        <f t="shared" si="103"/>
        <v>가능</v>
      </c>
    </row>
    <row r="608" spans="2:53" x14ac:dyDescent="0.3">
      <c r="B608" s="4">
        <v>25011012</v>
      </c>
      <c r="C608" s="4" t="str">
        <f t="shared" si="101"/>
        <v>012</v>
      </c>
      <c r="D608" s="44" t="str">
        <f t="shared" si="99"/>
        <v>Item_Name_25011012</v>
      </c>
      <c r="E608" s="5" t="s">
        <v>2167</v>
      </c>
      <c r="F608" s="44" t="str">
        <f t="shared" si="100"/>
        <v>Item_Desc_25011012</v>
      </c>
      <c r="G608" s="5" t="s">
        <v>2005</v>
      </c>
      <c r="H608" s="5">
        <v>3</v>
      </c>
      <c r="I608" s="5">
        <v>51</v>
      </c>
      <c r="J608" s="5">
        <v>0</v>
      </c>
      <c r="K608" s="5">
        <v>1</v>
      </c>
      <c r="L608" s="45">
        <f>_xlfn.XLOOKUP($I608, '#칼럼명세'!$F:$F, '#칼럼명세'!$J:$J)*IF(_xlfn.XLOOKUP($I608, '#칼럼명세'!$F:$F, '#칼럼명세'!$K:$K)="X", 1, _xlfn.XLOOKUP($K608, '#무게관련'!$N:$N, '#무게관련'!$O:$O))*100</f>
        <v>1</v>
      </c>
      <c r="M608" s="46" t="s">
        <v>336</v>
      </c>
      <c r="N608" s="46" t="s">
        <v>336</v>
      </c>
      <c r="O608" s="46" t="s">
        <v>336</v>
      </c>
      <c r="P608" s="46" t="s">
        <v>336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66">
        <v>100</v>
      </c>
      <c r="Y608" s="66">
        <v>1000</v>
      </c>
      <c r="Z608" s="5">
        <v>0</v>
      </c>
      <c r="AA608" s="5">
        <v>0</v>
      </c>
      <c r="AB608" s="5">
        <v>1</v>
      </c>
      <c r="AC608" s="5">
        <v>0</v>
      </c>
      <c r="AD608" s="5">
        <v>0</v>
      </c>
      <c r="AE608" s="5">
        <v>25000</v>
      </c>
      <c r="AF608" s="5">
        <v>13</v>
      </c>
      <c r="AG608" s="5">
        <v>0</v>
      </c>
      <c r="AH608" s="5" t="s">
        <v>2366</v>
      </c>
      <c r="AI608" s="5" t="s">
        <v>235</v>
      </c>
      <c r="AJ608" s="5" t="s">
        <v>984</v>
      </c>
      <c r="AK608" s="45">
        <f t="shared" si="106"/>
        <v>15</v>
      </c>
      <c r="AL608" s="47">
        <f>_xlfn.XLOOKUP(I608,'#칼럼명세'!F:F,'#칼럼명세'!I:I)</f>
        <v>1304</v>
      </c>
      <c r="AM608" s="44" t="str">
        <f t="shared" si="107"/>
        <v>Item_Name_25011012</v>
      </c>
      <c r="AN608" s="5" t="s">
        <v>2167</v>
      </c>
      <c r="AO608" s="44" t="str">
        <f t="shared" si="108"/>
        <v>Item_Desc_25011012</v>
      </c>
      <c r="AP608" s="5" t="s">
        <v>2005</v>
      </c>
      <c r="AQ608" s="44">
        <f>_xlfn.XLOOKUP(I608,표1[아이템 타입],표1[삭제여부])</f>
        <v>0</v>
      </c>
      <c r="AR608" s="63">
        <f>_xlfn.XLOOKUP(I608,'#칼럼명세'!F:F,'#칼럼명세'!H:H)</f>
        <v>1</v>
      </c>
      <c r="AS608" s="4">
        <v>1</v>
      </c>
      <c r="AT608" s="4"/>
      <c r="AU608" s="4"/>
      <c r="AV608" s="4"/>
      <c r="AW608" s="63" t="str">
        <f>_xlfn.XLOOKUP(I608,표1[아이템 타입],표1[타입 이름])</f>
        <v>몬스터 코어</v>
      </c>
      <c r="AX608" s="63" t="str">
        <f t="shared" si="104"/>
        <v>불가</v>
      </c>
      <c r="AY608" s="63" t="str">
        <f t="shared" si="105"/>
        <v>가능</v>
      </c>
      <c r="AZ608" s="63" t="str">
        <f t="shared" si="102"/>
        <v>가능</v>
      </c>
      <c r="BA608" s="63" t="str">
        <f t="shared" si="103"/>
        <v>가능</v>
      </c>
    </row>
    <row r="609" spans="2:53" x14ac:dyDescent="0.3">
      <c r="B609" s="4">
        <v>25011013</v>
      </c>
      <c r="C609" s="4" t="str">
        <f t="shared" si="101"/>
        <v>013</v>
      </c>
      <c r="D609" s="44" t="str">
        <f t="shared" si="99"/>
        <v>Item_Name_25011013</v>
      </c>
      <c r="E609" s="5" t="s">
        <v>2168</v>
      </c>
      <c r="F609" s="44" t="str">
        <f t="shared" si="100"/>
        <v>Item_Desc_25011013</v>
      </c>
      <c r="G609" s="5" t="s">
        <v>2006</v>
      </c>
      <c r="H609" s="5">
        <v>3</v>
      </c>
      <c r="I609" s="5">
        <v>51</v>
      </c>
      <c r="J609" s="5">
        <v>0</v>
      </c>
      <c r="K609" s="5">
        <v>1</v>
      </c>
      <c r="L609" s="45">
        <f>_xlfn.XLOOKUP($I609, '#칼럼명세'!$F:$F, '#칼럼명세'!$J:$J)*IF(_xlfn.XLOOKUP($I609, '#칼럼명세'!$F:$F, '#칼럼명세'!$K:$K)="X", 1, _xlfn.XLOOKUP($K609, '#무게관련'!$N:$N, '#무게관련'!$O:$O))*100</f>
        <v>1</v>
      </c>
      <c r="M609" s="46" t="s">
        <v>336</v>
      </c>
      <c r="N609" s="46" t="s">
        <v>336</v>
      </c>
      <c r="O609" s="46" t="s">
        <v>336</v>
      </c>
      <c r="P609" s="46" t="s">
        <v>336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66">
        <v>100</v>
      </c>
      <c r="Y609" s="66">
        <v>1000</v>
      </c>
      <c r="Z609" s="5">
        <v>0</v>
      </c>
      <c r="AA609" s="5">
        <v>0</v>
      </c>
      <c r="AB609" s="5">
        <v>1</v>
      </c>
      <c r="AC609" s="5">
        <v>0</v>
      </c>
      <c r="AD609" s="5">
        <v>0</v>
      </c>
      <c r="AE609" s="5">
        <v>25000</v>
      </c>
      <c r="AF609" s="5">
        <v>13</v>
      </c>
      <c r="AG609" s="5">
        <v>0</v>
      </c>
      <c r="AH609" s="5" t="s">
        <v>2367</v>
      </c>
      <c r="AI609" s="5" t="s">
        <v>235</v>
      </c>
      <c r="AJ609" s="5" t="s">
        <v>984</v>
      </c>
      <c r="AK609" s="45">
        <f t="shared" si="106"/>
        <v>15</v>
      </c>
      <c r="AL609" s="47">
        <f>_xlfn.XLOOKUP(I609,'#칼럼명세'!F:F,'#칼럼명세'!I:I)</f>
        <v>1304</v>
      </c>
      <c r="AM609" s="44" t="str">
        <f t="shared" si="107"/>
        <v>Item_Name_25011013</v>
      </c>
      <c r="AN609" s="5" t="s">
        <v>2168</v>
      </c>
      <c r="AO609" s="44" t="str">
        <f t="shared" si="108"/>
        <v>Item_Desc_25011013</v>
      </c>
      <c r="AP609" s="5" t="s">
        <v>2006</v>
      </c>
      <c r="AQ609" s="44">
        <f>_xlfn.XLOOKUP(I609,표1[아이템 타입],표1[삭제여부])</f>
        <v>0</v>
      </c>
      <c r="AR609" s="63">
        <f>_xlfn.XLOOKUP(I609,'#칼럼명세'!F:F,'#칼럼명세'!H:H)</f>
        <v>1</v>
      </c>
      <c r="AS609" s="4">
        <v>1</v>
      </c>
      <c r="AT609" s="4"/>
      <c r="AU609" s="4"/>
      <c r="AV609" s="4"/>
      <c r="AW609" s="63" t="str">
        <f>_xlfn.XLOOKUP(I609,표1[아이템 타입],표1[타입 이름])</f>
        <v>몬스터 코어</v>
      </c>
      <c r="AX609" s="63" t="str">
        <f t="shared" si="104"/>
        <v>불가</v>
      </c>
      <c r="AY609" s="63" t="str">
        <f t="shared" si="105"/>
        <v>가능</v>
      </c>
      <c r="AZ609" s="63" t="str">
        <f t="shared" si="102"/>
        <v>가능</v>
      </c>
      <c r="BA609" s="63" t="str">
        <f t="shared" si="103"/>
        <v>가능</v>
      </c>
    </row>
    <row r="610" spans="2:53" x14ac:dyDescent="0.3">
      <c r="B610" s="4">
        <v>25011014</v>
      </c>
      <c r="C610" s="4" t="str">
        <f t="shared" si="101"/>
        <v>014</v>
      </c>
      <c r="D610" s="44" t="str">
        <f t="shared" si="99"/>
        <v>Item_Name_25011014</v>
      </c>
      <c r="E610" s="5" t="s">
        <v>2169</v>
      </c>
      <c r="F610" s="44" t="str">
        <f t="shared" si="100"/>
        <v>Item_Desc_25011014</v>
      </c>
      <c r="G610" s="5" t="s">
        <v>2007</v>
      </c>
      <c r="H610" s="5">
        <v>3</v>
      </c>
      <c r="I610" s="5">
        <v>51</v>
      </c>
      <c r="J610" s="5">
        <v>0</v>
      </c>
      <c r="K610" s="5">
        <v>1</v>
      </c>
      <c r="L610" s="45">
        <f>_xlfn.XLOOKUP($I610, '#칼럼명세'!$F:$F, '#칼럼명세'!$J:$J)*IF(_xlfn.XLOOKUP($I610, '#칼럼명세'!$F:$F, '#칼럼명세'!$K:$K)="X", 1, _xlfn.XLOOKUP($K610, '#무게관련'!$N:$N, '#무게관련'!$O:$O))*100</f>
        <v>1</v>
      </c>
      <c r="M610" s="46" t="s">
        <v>336</v>
      </c>
      <c r="N610" s="46" t="s">
        <v>336</v>
      </c>
      <c r="O610" s="46" t="s">
        <v>336</v>
      </c>
      <c r="P610" s="46" t="s">
        <v>336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66">
        <v>100</v>
      </c>
      <c r="Y610" s="66">
        <v>1000</v>
      </c>
      <c r="Z610" s="5">
        <v>0</v>
      </c>
      <c r="AA610" s="5">
        <v>0</v>
      </c>
      <c r="AB610" s="5">
        <v>1</v>
      </c>
      <c r="AC610" s="5">
        <v>0</v>
      </c>
      <c r="AD610" s="5">
        <v>0</v>
      </c>
      <c r="AE610" s="5">
        <v>25000</v>
      </c>
      <c r="AF610" s="5">
        <v>13</v>
      </c>
      <c r="AG610" s="5">
        <v>0</v>
      </c>
      <c r="AH610" s="5" t="s">
        <v>2368</v>
      </c>
      <c r="AI610" s="5" t="s">
        <v>235</v>
      </c>
      <c r="AJ610" s="5" t="s">
        <v>984</v>
      </c>
      <c r="AK610" s="45">
        <f t="shared" si="106"/>
        <v>15</v>
      </c>
      <c r="AL610" s="47">
        <f>_xlfn.XLOOKUP(I610,'#칼럼명세'!F:F,'#칼럼명세'!I:I)</f>
        <v>1304</v>
      </c>
      <c r="AM610" s="44" t="str">
        <f t="shared" si="107"/>
        <v>Item_Name_25011014</v>
      </c>
      <c r="AN610" s="5" t="s">
        <v>2169</v>
      </c>
      <c r="AO610" s="44" t="str">
        <f t="shared" si="108"/>
        <v>Item_Desc_25011014</v>
      </c>
      <c r="AP610" s="5" t="s">
        <v>2007</v>
      </c>
      <c r="AQ610" s="44">
        <f>_xlfn.XLOOKUP(I610,표1[아이템 타입],표1[삭제여부])</f>
        <v>0</v>
      </c>
      <c r="AR610" s="63">
        <f>_xlfn.XLOOKUP(I610,'#칼럼명세'!F:F,'#칼럼명세'!H:H)</f>
        <v>1</v>
      </c>
      <c r="AS610" s="4">
        <v>1</v>
      </c>
      <c r="AT610" s="4"/>
      <c r="AU610" s="4"/>
      <c r="AV610" s="4"/>
      <c r="AW610" s="63" t="str">
        <f>_xlfn.XLOOKUP(I610,표1[아이템 타입],표1[타입 이름])</f>
        <v>몬스터 코어</v>
      </c>
      <c r="AX610" s="63" t="str">
        <f t="shared" si="104"/>
        <v>불가</v>
      </c>
      <c r="AY610" s="63" t="str">
        <f t="shared" si="105"/>
        <v>가능</v>
      </c>
      <c r="AZ610" s="63" t="str">
        <f t="shared" si="102"/>
        <v>가능</v>
      </c>
      <c r="BA610" s="63" t="str">
        <f t="shared" si="103"/>
        <v>가능</v>
      </c>
    </row>
    <row r="611" spans="2:53" x14ac:dyDescent="0.3">
      <c r="B611" s="4">
        <v>25012001</v>
      </c>
      <c r="C611" s="4" t="str">
        <f t="shared" si="101"/>
        <v>001</v>
      </c>
      <c r="D611" s="44" t="str">
        <f t="shared" si="99"/>
        <v>Item_Name_25012001</v>
      </c>
      <c r="E611" s="5" t="s">
        <v>2170</v>
      </c>
      <c r="F611" s="44" t="str">
        <f t="shared" si="100"/>
        <v>Item_Desc_25012001</v>
      </c>
      <c r="G611" s="5" t="s">
        <v>2008</v>
      </c>
      <c r="H611" s="5">
        <v>3</v>
      </c>
      <c r="I611" s="5">
        <v>51</v>
      </c>
      <c r="J611" s="5">
        <v>0</v>
      </c>
      <c r="K611" s="5">
        <v>2</v>
      </c>
      <c r="L611" s="45">
        <f>_xlfn.XLOOKUP($I611, '#칼럼명세'!$F:$F, '#칼럼명세'!$J:$J)*IF(_xlfn.XLOOKUP($I611, '#칼럼명세'!$F:$F, '#칼럼명세'!$K:$K)="X", 1, _xlfn.XLOOKUP($K611, '#무게관련'!$N:$N, '#무게관련'!$O:$O))*100</f>
        <v>1</v>
      </c>
      <c r="M611" s="46" t="s">
        <v>336</v>
      </c>
      <c r="N611" s="46" t="s">
        <v>336</v>
      </c>
      <c r="O611" s="46" t="s">
        <v>336</v>
      </c>
      <c r="P611" s="46" t="s">
        <v>336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66">
        <v>100</v>
      </c>
      <c r="Y611" s="66">
        <v>1000</v>
      </c>
      <c r="Z611" s="5">
        <v>0</v>
      </c>
      <c r="AA611" s="5">
        <v>0</v>
      </c>
      <c r="AB611" s="5">
        <v>1</v>
      </c>
      <c r="AC611" s="5">
        <v>0</v>
      </c>
      <c r="AD611" s="5">
        <v>0</v>
      </c>
      <c r="AE611" s="5">
        <v>25000</v>
      </c>
      <c r="AF611" s="5">
        <v>13</v>
      </c>
      <c r="AG611" s="5">
        <v>0</v>
      </c>
      <c r="AH611" s="5" t="s">
        <v>2363</v>
      </c>
      <c r="AI611" s="5" t="s">
        <v>235</v>
      </c>
      <c r="AJ611" s="5" t="s">
        <v>984</v>
      </c>
      <c r="AK611" s="45">
        <f t="shared" si="106"/>
        <v>15</v>
      </c>
      <c r="AL611" s="47">
        <f>_xlfn.XLOOKUP(I611,'#칼럼명세'!F:F,'#칼럼명세'!I:I)</f>
        <v>1304</v>
      </c>
      <c r="AM611" s="44" t="str">
        <f t="shared" si="107"/>
        <v>Item_Name_25012001</v>
      </c>
      <c r="AN611" s="5" t="s">
        <v>2170</v>
      </c>
      <c r="AO611" s="44" t="str">
        <f t="shared" si="108"/>
        <v>Item_Desc_25012001</v>
      </c>
      <c r="AP611" s="5" t="s">
        <v>2008</v>
      </c>
      <c r="AQ611" s="44">
        <f>_xlfn.XLOOKUP(I611,표1[아이템 타입],표1[삭제여부])</f>
        <v>0</v>
      </c>
      <c r="AR611" s="63">
        <f>_xlfn.XLOOKUP(I611,'#칼럼명세'!F:F,'#칼럼명세'!H:H)</f>
        <v>1</v>
      </c>
      <c r="AS611" s="4">
        <v>1</v>
      </c>
      <c r="AT611" s="4"/>
      <c r="AU611" s="4"/>
      <c r="AV611" s="4"/>
      <c r="AW611" s="63" t="str">
        <f>_xlfn.XLOOKUP(I611,표1[아이템 타입],표1[타입 이름])</f>
        <v>몬스터 코어</v>
      </c>
      <c r="AX611" s="63" t="str">
        <f t="shared" si="104"/>
        <v>불가</v>
      </c>
      <c r="AY611" s="63" t="str">
        <f t="shared" si="105"/>
        <v>가능</v>
      </c>
      <c r="AZ611" s="63" t="str">
        <f t="shared" si="102"/>
        <v>가능</v>
      </c>
      <c r="BA611" s="63" t="str">
        <f t="shared" si="103"/>
        <v>가능</v>
      </c>
    </row>
    <row r="612" spans="2:53" x14ac:dyDescent="0.3">
      <c r="B612" s="4">
        <v>25012002</v>
      </c>
      <c r="C612" s="4" t="str">
        <f t="shared" si="101"/>
        <v>002</v>
      </c>
      <c r="D612" s="44" t="str">
        <f t="shared" si="99"/>
        <v>Item_Name_25012002</v>
      </c>
      <c r="E612" s="5" t="s">
        <v>2171</v>
      </c>
      <c r="F612" s="44" t="str">
        <f t="shared" si="100"/>
        <v>Item_Desc_25012002</v>
      </c>
      <c r="G612" s="5" t="s">
        <v>2009</v>
      </c>
      <c r="H612" s="5">
        <v>3</v>
      </c>
      <c r="I612" s="5">
        <v>51</v>
      </c>
      <c r="J612" s="5">
        <v>0</v>
      </c>
      <c r="K612" s="5">
        <v>2</v>
      </c>
      <c r="L612" s="45">
        <f>_xlfn.XLOOKUP($I612, '#칼럼명세'!$F:$F, '#칼럼명세'!$J:$J)*IF(_xlfn.XLOOKUP($I612, '#칼럼명세'!$F:$F, '#칼럼명세'!$K:$K)="X", 1, _xlfn.XLOOKUP($K612, '#무게관련'!$N:$N, '#무게관련'!$O:$O))*100</f>
        <v>1</v>
      </c>
      <c r="M612" s="46" t="s">
        <v>336</v>
      </c>
      <c r="N612" s="46" t="s">
        <v>336</v>
      </c>
      <c r="O612" s="46" t="s">
        <v>336</v>
      </c>
      <c r="P612" s="46" t="s">
        <v>336</v>
      </c>
      <c r="Q612" s="5">
        <v>0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0</v>
      </c>
      <c r="X612" s="66">
        <v>100</v>
      </c>
      <c r="Y612" s="66">
        <v>1000</v>
      </c>
      <c r="Z612" s="5">
        <v>0</v>
      </c>
      <c r="AA612" s="5">
        <v>0</v>
      </c>
      <c r="AB612" s="5">
        <v>1</v>
      </c>
      <c r="AC612" s="5">
        <v>0</v>
      </c>
      <c r="AD612" s="5">
        <v>0</v>
      </c>
      <c r="AE612" s="5">
        <v>25000</v>
      </c>
      <c r="AF612" s="5">
        <v>13</v>
      </c>
      <c r="AG612" s="5">
        <v>0</v>
      </c>
      <c r="AH612" s="5" t="s">
        <v>2355</v>
      </c>
      <c r="AI612" s="5" t="s">
        <v>235</v>
      </c>
      <c r="AJ612" s="5" t="s">
        <v>984</v>
      </c>
      <c r="AK612" s="45">
        <f t="shared" si="106"/>
        <v>15</v>
      </c>
      <c r="AL612" s="47">
        <f>_xlfn.XLOOKUP(I612,'#칼럼명세'!F:F,'#칼럼명세'!I:I)</f>
        <v>1304</v>
      </c>
      <c r="AM612" s="44" t="str">
        <f t="shared" si="107"/>
        <v>Item_Name_25012002</v>
      </c>
      <c r="AN612" s="5" t="s">
        <v>2171</v>
      </c>
      <c r="AO612" s="44" t="str">
        <f t="shared" si="108"/>
        <v>Item_Desc_25012002</v>
      </c>
      <c r="AP612" s="5" t="s">
        <v>2009</v>
      </c>
      <c r="AQ612" s="44">
        <f>_xlfn.XLOOKUP(I612,표1[아이템 타입],표1[삭제여부])</f>
        <v>0</v>
      </c>
      <c r="AR612" s="63">
        <f>_xlfn.XLOOKUP(I612,'#칼럼명세'!F:F,'#칼럼명세'!H:H)</f>
        <v>1</v>
      </c>
      <c r="AS612" s="4">
        <v>1</v>
      </c>
      <c r="AT612" s="4"/>
      <c r="AU612" s="4"/>
      <c r="AV612" s="4"/>
      <c r="AW612" s="63" t="str">
        <f>_xlfn.XLOOKUP(I612,표1[아이템 타입],표1[타입 이름])</f>
        <v>몬스터 코어</v>
      </c>
      <c r="AX612" s="63" t="str">
        <f t="shared" si="104"/>
        <v>불가</v>
      </c>
      <c r="AY612" s="63" t="str">
        <f t="shared" si="105"/>
        <v>가능</v>
      </c>
      <c r="AZ612" s="63" t="str">
        <f t="shared" si="102"/>
        <v>가능</v>
      </c>
      <c r="BA612" s="63" t="str">
        <f t="shared" si="103"/>
        <v>가능</v>
      </c>
    </row>
    <row r="613" spans="2:53" x14ac:dyDescent="0.3">
      <c r="B613" s="4">
        <v>25012003</v>
      </c>
      <c r="C613" s="4" t="str">
        <f t="shared" si="101"/>
        <v>003</v>
      </c>
      <c r="D613" s="44" t="str">
        <f t="shared" si="99"/>
        <v>Item_Name_25012003</v>
      </c>
      <c r="E613" s="5" t="s">
        <v>2172</v>
      </c>
      <c r="F613" s="44" t="str">
        <f t="shared" si="100"/>
        <v>Item_Desc_25012003</v>
      </c>
      <c r="G613" s="5" t="s">
        <v>2010</v>
      </c>
      <c r="H613" s="5">
        <v>3</v>
      </c>
      <c r="I613" s="5">
        <v>51</v>
      </c>
      <c r="J613" s="5">
        <v>0</v>
      </c>
      <c r="K613" s="5">
        <v>2</v>
      </c>
      <c r="L613" s="45">
        <f>_xlfn.XLOOKUP($I613, '#칼럼명세'!$F:$F, '#칼럼명세'!$J:$J)*IF(_xlfn.XLOOKUP($I613, '#칼럼명세'!$F:$F, '#칼럼명세'!$K:$K)="X", 1, _xlfn.XLOOKUP($K613, '#무게관련'!$N:$N, '#무게관련'!$O:$O))*100</f>
        <v>1</v>
      </c>
      <c r="M613" s="46" t="s">
        <v>336</v>
      </c>
      <c r="N613" s="46" t="s">
        <v>336</v>
      </c>
      <c r="O613" s="46" t="s">
        <v>336</v>
      </c>
      <c r="P613" s="46" t="s">
        <v>336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66">
        <v>100</v>
      </c>
      <c r="Y613" s="66">
        <v>1000</v>
      </c>
      <c r="Z613" s="5">
        <v>0</v>
      </c>
      <c r="AA613" s="5">
        <v>0</v>
      </c>
      <c r="AB613" s="5">
        <v>1</v>
      </c>
      <c r="AC613" s="5">
        <v>0</v>
      </c>
      <c r="AD613" s="5">
        <v>0</v>
      </c>
      <c r="AE613" s="5">
        <v>25000</v>
      </c>
      <c r="AF613" s="5">
        <v>13</v>
      </c>
      <c r="AG613" s="5">
        <v>0</v>
      </c>
      <c r="AH613" s="5" t="s">
        <v>2369</v>
      </c>
      <c r="AI613" s="5" t="s">
        <v>235</v>
      </c>
      <c r="AJ613" s="5" t="s">
        <v>984</v>
      </c>
      <c r="AK613" s="45">
        <f t="shared" si="106"/>
        <v>15</v>
      </c>
      <c r="AL613" s="47">
        <f>_xlfn.XLOOKUP(I613,'#칼럼명세'!F:F,'#칼럼명세'!I:I)</f>
        <v>1304</v>
      </c>
      <c r="AM613" s="44" t="str">
        <f t="shared" si="107"/>
        <v>Item_Name_25012003</v>
      </c>
      <c r="AN613" s="5" t="s">
        <v>2172</v>
      </c>
      <c r="AO613" s="44" t="str">
        <f t="shared" si="108"/>
        <v>Item_Desc_25012003</v>
      </c>
      <c r="AP613" s="5" t="s">
        <v>2010</v>
      </c>
      <c r="AQ613" s="44">
        <f>_xlfn.XLOOKUP(I613,표1[아이템 타입],표1[삭제여부])</f>
        <v>0</v>
      </c>
      <c r="AR613" s="63">
        <f>_xlfn.XLOOKUP(I613,'#칼럼명세'!F:F,'#칼럼명세'!H:H)</f>
        <v>1</v>
      </c>
      <c r="AS613" s="4">
        <v>1</v>
      </c>
      <c r="AT613" s="4"/>
      <c r="AU613" s="4"/>
      <c r="AV613" s="4"/>
      <c r="AW613" s="63" t="str">
        <f>_xlfn.XLOOKUP(I613,표1[아이템 타입],표1[타입 이름])</f>
        <v>몬스터 코어</v>
      </c>
      <c r="AX613" s="63" t="str">
        <f t="shared" si="104"/>
        <v>불가</v>
      </c>
      <c r="AY613" s="63" t="str">
        <f t="shared" si="105"/>
        <v>가능</v>
      </c>
      <c r="AZ613" s="63" t="str">
        <f t="shared" si="102"/>
        <v>가능</v>
      </c>
      <c r="BA613" s="63" t="str">
        <f t="shared" si="103"/>
        <v>가능</v>
      </c>
    </row>
    <row r="614" spans="2:53" x14ac:dyDescent="0.3">
      <c r="B614" s="4">
        <v>25012004</v>
      </c>
      <c r="C614" s="4" t="str">
        <f t="shared" si="101"/>
        <v>004</v>
      </c>
      <c r="D614" s="44" t="str">
        <f t="shared" si="99"/>
        <v>Item_Name_25012004</v>
      </c>
      <c r="E614" s="5" t="s">
        <v>2173</v>
      </c>
      <c r="F614" s="44" t="str">
        <f t="shared" si="100"/>
        <v>Item_Desc_25012004</v>
      </c>
      <c r="G614" s="5" t="s">
        <v>2011</v>
      </c>
      <c r="H614" s="5">
        <v>3</v>
      </c>
      <c r="I614" s="5">
        <v>51</v>
      </c>
      <c r="J614" s="5">
        <v>0</v>
      </c>
      <c r="K614" s="5">
        <v>2</v>
      </c>
      <c r="L614" s="45">
        <f>_xlfn.XLOOKUP($I614, '#칼럼명세'!$F:$F, '#칼럼명세'!$J:$J)*IF(_xlfn.XLOOKUP($I614, '#칼럼명세'!$F:$F, '#칼럼명세'!$K:$K)="X", 1, _xlfn.XLOOKUP($K614, '#무게관련'!$N:$N, '#무게관련'!$O:$O))*100</f>
        <v>1</v>
      </c>
      <c r="M614" s="46" t="s">
        <v>336</v>
      </c>
      <c r="N614" s="46" t="s">
        <v>336</v>
      </c>
      <c r="O614" s="46" t="s">
        <v>336</v>
      </c>
      <c r="P614" s="46" t="s">
        <v>336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66">
        <v>100</v>
      </c>
      <c r="Y614" s="66">
        <v>1000</v>
      </c>
      <c r="Z614" s="5">
        <v>0</v>
      </c>
      <c r="AA614" s="5">
        <v>0</v>
      </c>
      <c r="AB614" s="5">
        <v>1</v>
      </c>
      <c r="AC614" s="5">
        <v>0</v>
      </c>
      <c r="AD614" s="5">
        <v>0</v>
      </c>
      <c r="AE614" s="5">
        <v>25000</v>
      </c>
      <c r="AF614" s="5">
        <v>13</v>
      </c>
      <c r="AG614" s="5">
        <v>0</v>
      </c>
      <c r="AH614" s="5" t="s">
        <v>2358</v>
      </c>
      <c r="AI614" s="5" t="s">
        <v>235</v>
      </c>
      <c r="AJ614" s="5" t="s">
        <v>984</v>
      </c>
      <c r="AK614" s="45">
        <f t="shared" si="106"/>
        <v>15</v>
      </c>
      <c r="AL614" s="47">
        <f>_xlfn.XLOOKUP(I614,'#칼럼명세'!F:F,'#칼럼명세'!I:I)</f>
        <v>1304</v>
      </c>
      <c r="AM614" s="44" t="str">
        <f t="shared" si="107"/>
        <v>Item_Name_25012004</v>
      </c>
      <c r="AN614" s="5" t="s">
        <v>2173</v>
      </c>
      <c r="AO614" s="44" t="str">
        <f t="shared" si="108"/>
        <v>Item_Desc_25012004</v>
      </c>
      <c r="AP614" s="5" t="s">
        <v>2011</v>
      </c>
      <c r="AQ614" s="44">
        <f>_xlfn.XLOOKUP(I614,표1[아이템 타입],표1[삭제여부])</f>
        <v>0</v>
      </c>
      <c r="AR614" s="63">
        <f>_xlfn.XLOOKUP(I614,'#칼럼명세'!F:F,'#칼럼명세'!H:H)</f>
        <v>1</v>
      </c>
      <c r="AS614" s="4">
        <v>1</v>
      </c>
      <c r="AT614" s="4"/>
      <c r="AU614" s="4"/>
      <c r="AV614" s="4"/>
      <c r="AW614" s="63" t="str">
        <f>_xlfn.XLOOKUP(I614,표1[아이템 타입],표1[타입 이름])</f>
        <v>몬스터 코어</v>
      </c>
      <c r="AX614" s="63" t="str">
        <f t="shared" si="104"/>
        <v>불가</v>
      </c>
      <c r="AY614" s="63" t="str">
        <f t="shared" si="105"/>
        <v>가능</v>
      </c>
      <c r="AZ614" s="63" t="str">
        <f t="shared" si="102"/>
        <v>가능</v>
      </c>
      <c r="BA614" s="63" t="str">
        <f t="shared" si="103"/>
        <v>가능</v>
      </c>
    </row>
    <row r="615" spans="2:53" x14ac:dyDescent="0.3">
      <c r="B615" s="4">
        <v>25012005</v>
      </c>
      <c r="C615" s="4" t="str">
        <f t="shared" si="101"/>
        <v>005</v>
      </c>
      <c r="D615" s="44" t="str">
        <f t="shared" si="99"/>
        <v>Item_Name_25012005</v>
      </c>
      <c r="E615" s="5" t="s">
        <v>2174</v>
      </c>
      <c r="F615" s="44" t="str">
        <f t="shared" si="100"/>
        <v>Item_Desc_25012005</v>
      </c>
      <c r="G615" s="5" t="s">
        <v>2012</v>
      </c>
      <c r="H615" s="5">
        <v>3</v>
      </c>
      <c r="I615" s="5">
        <v>51</v>
      </c>
      <c r="J615" s="5">
        <v>0</v>
      </c>
      <c r="K615" s="5">
        <v>2</v>
      </c>
      <c r="L615" s="45">
        <f>_xlfn.XLOOKUP($I615, '#칼럼명세'!$F:$F, '#칼럼명세'!$J:$J)*IF(_xlfn.XLOOKUP($I615, '#칼럼명세'!$F:$F, '#칼럼명세'!$K:$K)="X", 1, _xlfn.XLOOKUP($K615, '#무게관련'!$N:$N, '#무게관련'!$O:$O))*100</f>
        <v>1</v>
      </c>
      <c r="M615" s="46" t="s">
        <v>336</v>
      </c>
      <c r="N615" s="46" t="s">
        <v>336</v>
      </c>
      <c r="O615" s="46" t="s">
        <v>336</v>
      </c>
      <c r="P615" s="46" t="s">
        <v>336</v>
      </c>
      <c r="Q615" s="5">
        <v>0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0</v>
      </c>
      <c r="X615" s="66">
        <v>100</v>
      </c>
      <c r="Y615" s="66">
        <v>1000</v>
      </c>
      <c r="Z615" s="5">
        <v>0</v>
      </c>
      <c r="AA615" s="5">
        <v>0</v>
      </c>
      <c r="AB615" s="5">
        <v>1</v>
      </c>
      <c r="AC615" s="5">
        <v>0</v>
      </c>
      <c r="AD615" s="5">
        <v>0</v>
      </c>
      <c r="AE615" s="5">
        <v>25000</v>
      </c>
      <c r="AF615" s="5">
        <v>13</v>
      </c>
      <c r="AG615" s="5">
        <v>0</v>
      </c>
      <c r="AH615" s="5" t="s">
        <v>2361</v>
      </c>
      <c r="AI615" s="5" t="s">
        <v>235</v>
      </c>
      <c r="AJ615" s="5" t="s">
        <v>984</v>
      </c>
      <c r="AK615" s="45">
        <f t="shared" si="106"/>
        <v>15</v>
      </c>
      <c r="AL615" s="47">
        <f>_xlfn.XLOOKUP(I615,'#칼럼명세'!F:F,'#칼럼명세'!I:I)</f>
        <v>1304</v>
      </c>
      <c r="AM615" s="44" t="str">
        <f t="shared" si="107"/>
        <v>Item_Name_25012005</v>
      </c>
      <c r="AN615" s="5" t="s">
        <v>2174</v>
      </c>
      <c r="AO615" s="44" t="str">
        <f t="shared" si="108"/>
        <v>Item_Desc_25012005</v>
      </c>
      <c r="AP615" s="5" t="s">
        <v>2012</v>
      </c>
      <c r="AQ615" s="44">
        <f>_xlfn.XLOOKUP(I615,표1[아이템 타입],표1[삭제여부])</f>
        <v>0</v>
      </c>
      <c r="AR615" s="63">
        <f>_xlfn.XLOOKUP(I615,'#칼럼명세'!F:F,'#칼럼명세'!H:H)</f>
        <v>1</v>
      </c>
      <c r="AS615" s="4">
        <v>1</v>
      </c>
      <c r="AT615" s="4"/>
      <c r="AU615" s="4"/>
      <c r="AV615" s="4"/>
      <c r="AW615" s="63" t="str">
        <f>_xlfn.XLOOKUP(I615,표1[아이템 타입],표1[타입 이름])</f>
        <v>몬스터 코어</v>
      </c>
      <c r="AX615" s="63" t="str">
        <f t="shared" si="104"/>
        <v>불가</v>
      </c>
      <c r="AY615" s="63" t="str">
        <f t="shared" si="105"/>
        <v>가능</v>
      </c>
      <c r="AZ615" s="63" t="str">
        <f t="shared" si="102"/>
        <v>가능</v>
      </c>
      <c r="BA615" s="63" t="str">
        <f t="shared" si="103"/>
        <v>가능</v>
      </c>
    </row>
    <row r="616" spans="2:53" x14ac:dyDescent="0.3">
      <c r="B616" s="4">
        <v>25012006</v>
      </c>
      <c r="C616" s="4" t="str">
        <f t="shared" si="101"/>
        <v>006</v>
      </c>
      <c r="D616" s="44" t="str">
        <f t="shared" si="99"/>
        <v>Item_Name_25012006</v>
      </c>
      <c r="E616" s="5" t="s">
        <v>2175</v>
      </c>
      <c r="F616" s="44" t="str">
        <f t="shared" si="100"/>
        <v>Item_Desc_25012006</v>
      </c>
      <c r="G616" s="5" t="s">
        <v>2013</v>
      </c>
      <c r="H616" s="5">
        <v>3</v>
      </c>
      <c r="I616" s="5">
        <v>51</v>
      </c>
      <c r="J616" s="5">
        <v>0</v>
      </c>
      <c r="K616" s="5">
        <v>2</v>
      </c>
      <c r="L616" s="45">
        <f>_xlfn.XLOOKUP($I616, '#칼럼명세'!$F:$F, '#칼럼명세'!$J:$J)*IF(_xlfn.XLOOKUP($I616, '#칼럼명세'!$F:$F, '#칼럼명세'!$K:$K)="X", 1, _xlfn.XLOOKUP($K616, '#무게관련'!$N:$N, '#무게관련'!$O:$O))*100</f>
        <v>1</v>
      </c>
      <c r="M616" s="46" t="s">
        <v>336</v>
      </c>
      <c r="N616" s="46" t="s">
        <v>336</v>
      </c>
      <c r="O616" s="46" t="s">
        <v>336</v>
      </c>
      <c r="P616" s="46" t="s">
        <v>336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66">
        <v>100</v>
      </c>
      <c r="Y616" s="66">
        <v>1000</v>
      </c>
      <c r="Z616" s="5">
        <v>0</v>
      </c>
      <c r="AA616" s="5">
        <v>0</v>
      </c>
      <c r="AB616" s="5">
        <v>1</v>
      </c>
      <c r="AC616" s="5">
        <v>0</v>
      </c>
      <c r="AD616" s="5">
        <v>0</v>
      </c>
      <c r="AE616" s="5">
        <v>25000</v>
      </c>
      <c r="AF616" s="5">
        <v>13</v>
      </c>
      <c r="AG616" s="5">
        <v>0</v>
      </c>
      <c r="AH616" s="5" t="s">
        <v>2359</v>
      </c>
      <c r="AI616" s="5" t="s">
        <v>235</v>
      </c>
      <c r="AJ616" s="5" t="s">
        <v>984</v>
      </c>
      <c r="AK616" s="45">
        <f t="shared" si="106"/>
        <v>15</v>
      </c>
      <c r="AL616" s="47">
        <f>_xlfn.XLOOKUP(I616,'#칼럼명세'!F:F,'#칼럼명세'!I:I)</f>
        <v>1304</v>
      </c>
      <c r="AM616" s="44" t="str">
        <f t="shared" si="107"/>
        <v>Item_Name_25012006</v>
      </c>
      <c r="AN616" s="5" t="s">
        <v>2175</v>
      </c>
      <c r="AO616" s="44" t="str">
        <f t="shared" si="108"/>
        <v>Item_Desc_25012006</v>
      </c>
      <c r="AP616" s="5" t="s">
        <v>2013</v>
      </c>
      <c r="AQ616" s="44">
        <f>_xlfn.XLOOKUP(I616,표1[아이템 타입],표1[삭제여부])</f>
        <v>0</v>
      </c>
      <c r="AR616" s="63">
        <f>_xlfn.XLOOKUP(I616,'#칼럼명세'!F:F,'#칼럼명세'!H:H)</f>
        <v>1</v>
      </c>
      <c r="AS616" s="4">
        <v>1</v>
      </c>
      <c r="AT616" s="4"/>
      <c r="AU616" s="4"/>
      <c r="AV616" s="4"/>
      <c r="AW616" s="63" t="str">
        <f>_xlfn.XLOOKUP(I616,표1[아이템 타입],표1[타입 이름])</f>
        <v>몬스터 코어</v>
      </c>
      <c r="AX616" s="63" t="str">
        <f t="shared" si="104"/>
        <v>불가</v>
      </c>
      <c r="AY616" s="63" t="str">
        <f t="shared" si="105"/>
        <v>가능</v>
      </c>
      <c r="AZ616" s="63" t="str">
        <f t="shared" si="102"/>
        <v>가능</v>
      </c>
      <c r="BA616" s="63" t="str">
        <f t="shared" si="103"/>
        <v>가능</v>
      </c>
    </row>
    <row r="617" spans="2:53" x14ac:dyDescent="0.3">
      <c r="B617" s="4">
        <v>25012007</v>
      </c>
      <c r="C617" s="4" t="str">
        <f t="shared" si="101"/>
        <v>007</v>
      </c>
      <c r="D617" s="44" t="str">
        <f t="shared" si="99"/>
        <v>Item_Name_25012007</v>
      </c>
      <c r="E617" s="5" t="s">
        <v>2176</v>
      </c>
      <c r="F617" s="44" t="str">
        <f t="shared" si="100"/>
        <v>Item_Desc_25012007</v>
      </c>
      <c r="G617" s="5" t="s">
        <v>2014</v>
      </c>
      <c r="H617" s="5">
        <v>3</v>
      </c>
      <c r="I617" s="5">
        <v>51</v>
      </c>
      <c r="J617" s="5">
        <v>0</v>
      </c>
      <c r="K617" s="5">
        <v>2</v>
      </c>
      <c r="L617" s="45">
        <f>_xlfn.XLOOKUP($I617, '#칼럼명세'!$F:$F, '#칼럼명세'!$J:$J)*IF(_xlfn.XLOOKUP($I617, '#칼럼명세'!$F:$F, '#칼럼명세'!$K:$K)="X", 1, _xlfn.XLOOKUP($K617, '#무게관련'!$N:$N, '#무게관련'!$O:$O))*100</f>
        <v>1</v>
      </c>
      <c r="M617" s="46" t="s">
        <v>336</v>
      </c>
      <c r="N617" s="46" t="s">
        <v>336</v>
      </c>
      <c r="O617" s="46" t="s">
        <v>336</v>
      </c>
      <c r="P617" s="46" t="s">
        <v>336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66">
        <v>100</v>
      </c>
      <c r="Y617" s="66">
        <v>1000</v>
      </c>
      <c r="Z617" s="5">
        <v>0</v>
      </c>
      <c r="AA617" s="5">
        <v>0</v>
      </c>
      <c r="AB617" s="5">
        <v>1</v>
      </c>
      <c r="AC617" s="5">
        <v>0</v>
      </c>
      <c r="AD617" s="5">
        <v>0</v>
      </c>
      <c r="AE617" s="5">
        <v>25000</v>
      </c>
      <c r="AF617" s="5">
        <v>13</v>
      </c>
      <c r="AG617" s="5">
        <v>0</v>
      </c>
      <c r="AH617" s="5" t="s">
        <v>2366</v>
      </c>
      <c r="AI617" s="5" t="s">
        <v>235</v>
      </c>
      <c r="AJ617" s="5" t="s">
        <v>984</v>
      </c>
      <c r="AK617" s="45">
        <f t="shared" si="106"/>
        <v>15</v>
      </c>
      <c r="AL617" s="47">
        <f>_xlfn.XLOOKUP(I617,'#칼럼명세'!F:F,'#칼럼명세'!I:I)</f>
        <v>1304</v>
      </c>
      <c r="AM617" s="44" t="str">
        <f t="shared" si="107"/>
        <v>Item_Name_25012007</v>
      </c>
      <c r="AN617" s="5" t="s">
        <v>2176</v>
      </c>
      <c r="AO617" s="44" t="str">
        <f t="shared" si="108"/>
        <v>Item_Desc_25012007</v>
      </c>
      <c r="AP617" s="5" t="s">
        <v>2014</v>
      </c>
      <c r="AQ617" s="44">
        <f>_xlfn.XLOOKUP(I617,표1[아이템 타입],표1[삭제여부])</f>
        <v>0</v>
      </c>
      <c r="AR617" s="63">
        <f>_xlfn.XLOOKUP(I617,'#칼럼명세'!F:F,'#칼럼명세'!H:H)</f>
        <v>1</v>
      </c>
      <c r="AS617" s="4">
        <v>1</v>
      </c>
      <c r="AT617" s="4"/>
      <c r="AU617" s="4"/>
      <c r="AV617" s="4"/>
      <c r="AW617" s="63" t="str">
        <f>_xlfn.XLOOKUP(I617,표1[아이템 타입],표1[타입 이름])</f>
        <v>몬스터 코어</v>
      </c>
      <c r="AX617" s="63" t="str">
        <f t="shared" si="104"/>
        <v>불가</v>
      </c>
      <c r="AY617" s="63" t="str">
        <f t="shared" si="105"/>
        <v>가능</v>
      </c>
      <c r="AZ617" s="63" t="str">
        <f t="shared" si="102"/>
        <v>가능</v>
      </c>
      <c r="BA617" s="63" t="str">
        <f t="shared" si="103"/>
        <v>가능</v>
      </c>
    </row>
    <row r="618" spans="2:53" x14ac:dyDescent="0.3">
      <c r="B618" s="4">
        <v>25012008</v>
      </c>
      <c r="C618" s="4" t="str">
        <f t="shared" si="101"/>
        <v>008</v>
      </c>
      <c r="D618" s="44" t="str">
        <f t="shared" si="99"/>
        <v>Item_Name_25012008</v>
      </c>
      <c r="E618" s="5" t="s">
        <v>2177</v>
      </c>
      <c r="F618" s="44" t="str">
        <f t="shared" si="100"/>
        <v>Item_Desc_25012008</v>
      </c>
      <c r="G618" s="5" t="s">
        <v>2015</v>
      </c>
      <c r="H618" s="5">
        <v>3</v>
      </c>
      <c r="I618" s="5">
        <v>51</v>
      </c>
      <c r="J618" s="5">
        <v>0</v>
      </c>
      <c r="K618" s="5">
        <v>2</v>
      </c>
      <c r="L618" s="45">
        <f>_xlfn.XLOOKUP($I618, '#칼럼명세'!$F:$F, '#칼럼명세'!$J:$J)*IF(_xlfn.XLOOKUP($I618, '#칼럼명세'!$F:$F, '#칼럼명세'!$K:$K)="X", 1, _xlfn.XLOOKUP($K618, '#무게관련'!$N:$N, '#무게관련'!$O:$O))*100</f>
        <v>1</v>
      </c>
      <c r="M618" s="46" t="s">
        <v>336</v>
      </c>
      <c r="N618" s="46" t="s">
        <v>336</v>
      </c>
      <c r="O618" s="46" t="s">
        <v>336</v>
      </c>
      <c r="P618" s="46" t="s">
        <v>336</v>
      </c>
      <c r="Q618" s="5">
        <v>0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0</v>
      </c>
      <c r="X618" s="66">
        <v>100</v>
      </c>
      <c r="Y618" s="66">
        <v>1000</v>
      </c>
      <c r="Z618" s="5">
        <v>0</v>
      </c>
      <c r="AA618" s="5">
        <v>0</v>
      </c>
      <c r="AB618" s="5">
        <v>1</v>
      </c>
      <c r="AC618" s="5">
        <v>0</v>
      </c>
      <c r="AD618" s="5">
        <v>0</v>
      </c>
      <c r="AE618" s="5">
        <v>25000</v>
      </c>
      <c r="AF618" s="5">
        <v>13</v>
      </c>
      <c r="AG618" s="5">
        <v>0</v>
      </c>
      <c r="AH618" s="5" t="s">
        <v>2365</v>
      </c>
      <c r="AI618" s="5" t="s">
        <v>235</v>
      </c>
      <c r="AJ618" s="5" t="s">
        <v>984</v>
      </c>
      <c r="AK618" s="45">
        <f t="shared" si="106"/>
        <v>15</v>
      </c>
      <c r="AL618" s="47">
        <f>_xlfn.XLOOKUP(I618,'#칼럼명세'!F:F,'#칼럼명세'!I:I)</f>
        <v>1304</v>
      </c>
      <c r="AM618" s="44" t="str">
        <f t="shared" si="107"/>
        <v>Item_Name_25012008</v>
      </c>
      <c r="AN618" s="5" t="s">
        <v>2177</v>
      </c>
      <c r="AO618" s="44" t="str">
        <f t="shared" si="108"/>
        <v>Item_Desc_25012008</v>
      </c>
      <c r="AP618" s="5" t="s">
        <v>2015</v>
      </c>
      <c r="AQ618" s="44">
        <f>_xlfn.XLOOKUP(I618,표1[아이템 타입],표1[삭제여부])</f>
        <v>0</v>
      </c>
      <c r="AR618" s="63">
        <f>_xlfn.XLOOKUP(I618,'#칼럼명세'!F:F,'#칼럼명세'!H:H)</f>
        <v>1</v>
      </c>
      <c r="AS618" s="4">
        <v>1</v>
      </c>
      <c r="AT618" s="4"/>
      <c r="AU618" s="4"/>
      <c r="AV618" s="4"/>
      <c r="AW618" s="63" t="str">
        <f>_xlfn.XLOOKUP(I618,표1[아이템 타입],표1[타입 이름])</f>
        <v>몬스터 코어</v>
      </c>
      <c r="AX618" s="63" t="str">
        <f t="shared" si="104"/>
        <v>불가</v>
      </c>
      <c r="AY618" s="63" t="str">
        <f t="shared" si="105"/>
        <v>가능</v>
      </c>
      <c r="AZ618" s="63" t="str">
        <f t="shared" si="102"/>
        <v>가능</v>
      </c>
      <c r="BA618" s="63" t="str">
        <f t="shared" si="103"/>
        <v>가능</v>
      </c>
    </row>
    <row r="619" spans="2:53" x14ac:dyDescent="0.3">
      <c r="B619" s="4">
        <v>25013001</v>
      </c>
      <c r="C619" s="4" t="str">
        <f t="shared" si="101"/>
        <v>001</v>
      </c>
      <c r="D619" s="44" t="str">
        <f t="shared" si="99"/>
        <v>Item_Name_25013001</v>
      </c>
      <c r="E619" s="5" t="s">
        <v>2975</v>
      </c>
      <c r="F619" s="44" t="str">
        <f t="shared" si="100"/>
        <v>Item_Desc_25013001</v>
      </c>
      <c r="G619" s="5" t="s">
        <v>2984</v>
      </c>
      <c r="H619" s="5">
        <v>3</v>
      </c>
      <c r="I619" s="5">
        <v>51</v>
      </c>
      <c r="J619" s="5">
        <v>0</v>
      </c>
      <c r="K619" s="5">
        <v>3</v>
      </c>
      <c r="L619" s="45">
        <f>_xlfn.XLOOKUP($I619, '#칼럼명세'!$F:$F, '#칼럼명세'!$J:$J)*IF(_xlfn.XLOOKUP($I619, '#칼럼명세'!$F:$F, '#칼럼명세'!$K:$K)="X", 1, _xlfn.XLOOKUP($K619, '#무게관련'!$N:$N, '#무게관련'!$O:$O))*100</f>
        <v>1</v>
      </c>
      <c r="M619" s="46" t="s">
        <v>336</v>
      </c>
      <c r="N619" s="46" t="s">
        <v>336</v>
      </c>
      <c r="O619" s="46" t="s">
        <v>336</v>
      </c>
      <c r="P619" s="46" t="s">
        <v>336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66">
        <v>100</v>
      </c>
      <c r="Y619" s="66">
        <v>1000</v>
      </c>
      <c r="Z619" s="5">
        <v>0</v>
      </c>
      <c r="AA619" s="5">
        <v>0</v>
      </c>
      <c r="AB619" s="5">
        <v>1</v>
      </c>
      <c r="AC619" s="5">
        <v>0</v>
      </c>
      <c r="AD619" s="5">
        <v>0</v>
      </c>
      <c r="AE619" s="5">
        <v>25000</v>
      </c>
      <c r="AF619" s="5">
        <v>13</v>
      </c>
      <c r="AG619" s="5">
        <v>0</v>
      </c>
      <c r="AH619" s="5" t="s">
        <v>2365</v>
      </c>
      <c r="AI619" s="5" t="s">
        <v>235</v>
      </c>
      <c r="AJ619" s="5" t="s">
        <v>984</v>
      </c>
      <c r="AK619" s="45">
        <f t="shared" si="106"/>
        <v>15</v>
      </c>
      <c r="AL619" s="47">
        <f>_xlfn.XLOOKUP(I619,'#칼럼명세'!F:F,'#칼럼명세'!I:I)</f>
        <v>1304</v>
      </c>
      <c r="AM619" s="44" t="str">
        <f t="shared" si="107"/>
        <v>Item_Name_25013001</v>
      </c>
      <c r="AN619" s="5" t="s">
        <v>2975</v>
      </c>
      <c r="AO619" s="44" t="str">
        <f t="shared" si="108"/>
        <v>Item_Desc_25013001</v>
      </c>
      <c r="AP619" s="5" t="s">
        <v>2984</v>
      </c>
      <c r="AQ619" s="44">
        <f>_xlfn.XLOOKUP(I619,표1[아이템 타입],표1[삭제여부])</f>
        <v>0</v>
      </c>
      <c r="AR619" s="63">
        <f>_xlfn.XLOOKUP(I619,'#칼럼명세'!F:F,'#칼럼명세'!H:H)</f>
        <v>1</v>
      </c>
      <c r="AS619" s="4">
        <v>1</v>
      </c>
      <c r="AT619" s="4"/>
      <c r="AU619" s="4"/>
      <c r="AV619" s="4"/>
      <c r="AW619" s="63" t="str">
        <f>_xlfn.XLOOKUP(I619,표1[아이템 타입],표1[타입 이름])</f>
        <v>몬스터 코어</v>
      </c>
      <c r="AX619" s="63" t="str">
        <f t="shared" si="104"/>
        <v>불가</v>
      </c>
      <c r="AY619" s="63" t="str">
        <f t="shared" si="105"/>
        <v>가능</v>
      </c>
      <c r="AZ619" s="63" t="str">
        <f t="shared" si="102"/>
        <v>가능</v>
      </c>
      <c r="BA619" s="63" t="str">
        <f t="shared" si="103"/>
        <v>가능</v>
      </c>
    </row>
    <row r="620" spans="2:53" x14ac:dyDescent="0.3">
      <c r="B620" s="4">
        <v>25013002</v>
      </c>
      <c r="C620" s="4" t="str">
        <f t="shared" si="101"/>
        <v>002</v>
      </c>
      <c r="D620" s="44" t="str">
        <f t="shared" si="99"/>
        <v>Item_Name_25013002</v>
      </c>
      <c r="E620" s="5" t="s">
        <v>2178</v>
      </c>
      <c r="F620" s="44" t="str">
        <f t="shared" si="100"/>
        <v>Item_Desc_25013002</v>
      </c>
      <c r="G620" s="5" t="s">
        <v>2016</v>
      </c>
      <c r="H620" s="5">
        <v>3</v>
      </c>
      <c r="I620" s="5">
        <v>51</v>
      </c>
      <c r="J620" s="5">
        <v>0</v>
      </c>
      <c r="K620" s="5">
        <v>3</v>
      </c>
      <c r="L620" s="45">
        <f>_xlfn.XLOOKUP($I620, '#칼럼명세'!$F:$F, '#칼럼명세'!$J:$J)*IF(_xlfn.XLOOKUP($I620, '#칼럼명세'!$F:$F, '#칼럼명세'!$K:$K)="X", 1, _xlfn.XLOOKUP($K620, '#무게관련'!$N:$N, '#무게관련'!$O:$O))*100</f>
        <v>1</v>
      </c>
      <c r="M620" s="46" t="s">
        <v>336</v>
      </c>
      <c r="N620" s="46" t="s">
        <v>336</v>
      </c>
      <c r="O620" s="46" t="s">
        <v>336</v>
      </c>
      <c r="P620" s="46" t="s">
        <v>336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66">
        <v>100</v>
      </c>
      <c r="Y620" s="66">
        <v>1000</v>
      </c>
      <c r="Z620" s="5">
        <v>0</v>
      </c>
      <c r="AA620" s="5">
        <v>0</v>
      </c>
      <c r="AB620" s="5">
        <v>1</v>
      </c>
      <c r="AC620" s="5">
        <v>0</v>
      </c>
      <c r="AD620" s="5">
        <v>0</v>
      </c>
      <c r="AE620" s="5">
        <v>25000</v>
      </c>
      <c r="AF620" s="5">
        <v>13</v>
      </c>
      <c r="AG620" s="5">
        <v>0</v>
      </c>
      <c r="AH620" s="5" t="s">
        <v>2367</v>
      </c>
      <c r="AI620" s="5" t="s">
        <v>235</v>
      </c>
      <c r="AJ620" s="5" t="s">
        <v>984</v>
      </c>
      <c r="AK620" s="45">
        <f t="shared" si="106"/>
        <v>15</v>
      </c>
      <c r="AL620" s="47">
        <f>_xlfn.XLOOKUP(I620,'#칼럼명세'!F:F,'#칼럼명세'!I:I)</f>
        <v>1304</v>
      </c>
      <c r="AM620" s="44" t="str">
        <f t="shared" si="107"/>
        <v>Item_Name_25013002</v>
      </c>
      <c r="AN620" s="5" t="s">
        <v>2178</v>
      </c>
      <c r="AO620" s="44" t="str">
        <f t="shared" si="108"/>
        <v>Item_Desc_25013002</v>
      </c>
      <c r="AP620" s="5" t="s">
        <v>2016</v>
      </c>
      <c r="AQ620" s="44">
        <f>_xlfn.XLOOKUP(I620,표1[아이템 타입],표1[삭제여부])</f>
        <v>0</v>
      </c>
      <c r="AR620" s="63">
        <f>_xlfn.XLOOKUP(I620,'#칼럼명세'!F:F,'#칼럼명세'!H:H)</f>
        <v>1</v>
      </c>
      <c r="AS620" s="4">
        <v>1</v>
      </c>
      <c r="AT620" s="4"/>
      <c r="AU620" s="4"/>
      <c r="AV620" s="4"/>
      <c r="AW620" s="63" t="str">
        <f>_xlfn.XLOOKUP(I620,표1[아이템 타입],표1[타입 이름])</f>
        <v>몬스터 코어</v>
      </c>
      <c r="AX620" s="63" t="str">
        <f t="shared" si="104"/>
        <v>불가</v>
      </c>
      <c r="AY620" s="63" t="str">
        <f t="shared" si="105"/>
        <v>가능</v>
      </c>
      <c r="AZ620" s="63" t="str">
        <f t="shared" si="102"/>
        <v>가능</v>
      </c>
      <c r="BA620" s="63" t="str">
        <f t="shared" si="103"/>
        <v>가능</v>
      </c>
    </row>
    <row r="621" spans="2:53" x14ac:dyDescent="0.3">
      <c r="B621" s="4">
        <v>25014001</v>
      </c>
      <c r="C621" s="4" t="str">
        <f t="shared" si="101"/>
        <v>001</v>
      </c>
      <c r="D621" s="44" t="str">
        <f t="shared" si="99"/>
        <v>Item_Name_25014001</v>
      </c>
      <c r="E621" s="5" t="s">
        <v>2179</v>
      </c>
      <c r="F621" s="44" t="str">
        <f t="shared" si="100"/>
        <v>Item_Desc_25014001</v>
      </c>
      <c r="G621" s="5" t="s">
        <v>2017</v>
      </c>
      <c r="H621" s="5">
        <v>3</v>
      </c>
      <c r="I621" s="5">
        <v>51</v>
      </c>
      <c r="J621" s="5">
        <v>0</v>
      </c>
      <c r="K621" s="5">
        <v>4</v>
      </c>
      <c r="L621" s="45">
        <f>_xlfn.XLOOKUP($I621, '#칼럼명세'!$F:$F, '#칼럼명세'!$J:$J)*IF(_xlfn.XLOOKUP($I621, '#칼럼명세'!$F:$F, '#칼럼명세'!$K:$K)="X", 1, _xlfn.XLOOKUP($K621, '#무게관련'!$N:$N, '#무게관련'!$O:$O))*100</f>
        <v>1</v>
      </c>
      <c r="M621" s="46" t="s">
        <v>336</v>
      </c>
      <c r="N621" s="46" t="s">
        <v>336</v>
      </c>
      <c r="O621" s="46" t="s">
        <v>336</v>
      </c>
      <c r="P621" s="46" t="s">
        <v>336</v>
      </c>
      <c r="Q621" s="5">
        <v>0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0</v>
      </c>
      <c r="X621" s="66">
        <v>100</v>
      </c>
      <c r="Y621" s="66">
        <v>1000</v>
      </c>
      <c r="Z621" s="5">
        <v>0</v>
      </c>
      <c r="AA621" s="5">
        <v>0</v>
      </c>
      <c r="AB621" s="5">
        <v>1</v>
      </c>
      <c r="AC621" s="5">
        <v>0</v>
      </c>
      <c r="AD621" s="5">
        <v>0</v>
      </c>
      <c r="AE621" s="5">
        <v>25000</v>
      </c>
      <c r="AF621" s="5">
        <v>13</v>
      </c>
      <c r="AG621" s="5">
        <v>0</v>
      </c>
      <c r="AH621" s="5" t="s">
        <v>2370</v>
      </c>
      <c r="AI621" s="5" t="s">
        <v>235</v>
      </c>
      <c r="AJ621" s="5" t="s">
        <v>984</v>
      </c>
      <c r="AK621" s="45">
        <f t="shared" si="106"/>
        <v>15</v>
      </c>
      <c r="AL621" s="47">
        <f>_xlfn.XLOOKUP(I621,'#칼럼명세'!F:F,'#칼럼명세'!I:I)</f>
        <v>1304</v>
      </c>
      <c r="AM621" s="44" t="str">
        <f t="shared" si="107"/>
        <v>Item_Name_25014001</v>
      </c>
      <c r="AN621" s="5" t="s">
        <v>2179</v>
      </c>
      <c r="AO621" s="44" t="str">
        <f t="shared" si="108"/>
        <v>Item_Desc_25014001</v>
      </c>
      <c r="AP621" s="5" t="s">
        <v>2017</v>
      </c>
      <c r="AQ621" s="44">
        <f>_xlfn.XLOOKUP(I621,표1[아이템 타입],표1[삭제여부])</f>
        <v>0</v>
      </c>
      <c r="AR621" s="63">
        <f>_xlfn.XLOOKUP(I621,'#칼럼명세'!F:F,'#칼럼명세'!H:H)</f>
        <v>1</v>
      </c>
      <c r="AS621" s="4">
        <v>1</v>
      </c>
      <c r="AT621" s="4"/>
      <c r="AU621" s="4"/>
      <c r="AV621" s="4"/>
      <c r="AW621" s="63" t="str">
        <f>_xlfn.XLOOKUP(I621,표1[아이템 타입],표1[타입 이름])</f>
        <v>몬스터 코어</v>
      </c>
      <c r="AX621" s="63" t="str">
        <f t="shared" si="104"/>
        <v>불가</v>
      </c>
      <c r="AY621" s="63" t="str">
        <f t="shared" si="105"/>
        <v>가능</v>
      </c>
      <c r="AZ621" s="63" t="str">
        <f t="shared" si="102"/>
        <v>가능</v>
      </c>
      <c r="BA621" s="63" t="str">
        <f t="shared" si="103"/>
        <v>가능</v>
      </c>
    </row>
    <row r="622" spans="2:53" x14ac:dyDescent="0.3">
      <c r="B622" s="4">
        <v>25021001</v>
      </c>
      <c r="C622" s="4" t="str">
        <f t="shared" si="101"/>
        <v>001</v>
      </c>
      <c r="D622" s="44" t="str">
        <f t="shared" si="99"/>
        <v>Item_Name_25021001</v>
      </c>
      <c r="E622" s="5" t="s">
        <v>2180</v>
      </c>
      <c r="F622" s="44" t="str">
        <f t="shared" si="100"/>
        <v>Item_Desc_25021001</v>
      </c>
      <c r="G622" s="5" t="s">
        <v>2018</v>
      </c>
      <c r="H622" s="5">
        <v>3</v>
      </c>
      <c r="I622" s="5">
        <v>51</v>
      </c>
      <c r="J622" s="5">
        <v>0</v>
      </c>
      <c r="K622" s="5">
        <v>1</v>
      </c>
      <c r="L622" s="45">
        <f>_xlfn.XLOOKUP($I622, '#칼럼명세'!$F:$F, '#칼럼명세'!$J:$J)*IF(_xlfn.XLOOKUP($I622, '#칼럼명세'!$F:$F, '#칼럼명세'!$K:$K)="X", 1, _xlfn.XLOOKUP($K622, '#무게관련'!$N:$N, '#무게관련'!$O:$O))*100</f>
        <v>1</v>
      </c>
      <c r="M622" s="46" t="s">
        <v>336</v>
      </c>
      <c r="N622" s="46" t="s">
        <v>336</v>
      </c>
      <c r="O622" s="46" t="s">
        <v>336</v>
      </c>
      <c r="P622" s="46" t="s">
        <v>336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66">
        <v>100</v>
      </c>
      <c r="Y622" s="66">
        <v>1000</v>
      </c>
      <c r="Z622" s="5">
        <v>0</v>
      </c>
      <c r="AA622" s="5">
        <v>0</v>
      </c>
      <c r="AB622" s="5">
        <v>1</v>
      </c>
      <c r="AC622" s="5">
        <v>0</v>
      </c>
      <c r="AD622" s="5">
        <v>0</v>
      </c>
      <c r="AE622" s="5">
        <v>25000</v>
      </c>
      <c r="AF622" s="5">
        <v>14</v>
      </c>
      <c r="AG622" s="5">
        <v>0</v>
      </c>
      <c r="AH622" s="5" t="s">
        <v>2371</v>
      </c>
      <c r="AI622" s="5" t="s">
        <v>235</v>
      </c>
      <c r="AJ622" s="5" t="s">
        <v>984</v>
      </c>
      <c r="AK622" s="45">
        <f t="shared" si="106"/>
        <v>15</v>
      </c>
      <c r="AL622" s="47">
        <f>_xlfn.XLOOKUP(I622,'#칼럼명세'!F:F,'#칼럼명세'!I:I)</f>
        <v>1304</v>
      </c>
      <c r="AM622" s="44" t="str">
        <f t="shared" si="107"/>
        <v>Item_Name_25021001</v>
      </c>
      <c r="AN622" s="5" t="s">
        <v>2180</v>
      </c>
      <c r="AO622" s="44" t="str">
        <f t="shared" si="108"/>
        <v>Item_Desc_25021001</v>
      </c>
      <c r="AP622" s="5" t="s">
        <v>2018</v>
      </c>
      <c r="AQ622" s="44">
        <f>_xlfn.XLOOKUP(I622,표1[아이템 타입],표1[삭제여부])</f>
        <v>0</v>
      </c>
      <c r="AR622" s="63">
        <f>_xlfn.XLOOKUP(I622,'#칼럼명세'!F:F,'#칼럼명세'!H:H)</f>
        <v>1</v>
      </c>
      <c r="AS622" s="4">
        <v>1</v>
      </c>
      <c r="AT622" s="4"/>
      <c r="AU622" s="4"/>
      <c r="AV622" s="4"/>
      <c r="AW622" s="63" t="str">
        <f>_xlfn.XLOOKUP(I622,표1[아이템 타입],표1[타입 이름])</f>
        <v>몬스터 코어</v>
      </c>
      <c r="AX622" s="63" t="str">
        <f t="shared" si="104"/>
        <v>불가</v>
      </c>
      <c r="AY622" s="63" t="str">
        <f t="shared" si="105"/>
        <v>가능</v>
      </c>
      <c r="AZ622" s="63" t="str">
        <f t="shared" si="102"/>
        <v>가능</v>
      </c>
      <c r="BA622" s="63" t="str">
        <f t="shared" si="103"/>
        <v>가능</v>
      </c>
    </row>
    <row r="623" spans="2:53" x14ac:dyDescent="0.3">
      <c r="B623" s="4">
        <v>25021002</v>
      </c>
      <c r="C623" s="4" t="str">
        <f t="shared" si="101"/>
        <v>002</v>
      </c>
      <c r="D623" s="44" t="str">
        <f t="shared" si="99"/>
        <v>Item_Name_25021002</v>
      </c>
      <c r="E623" s="5" t="s">
        <v>2181</v>
      </c>
      <c r="F623" s="44" t="str">
        <f t="shared" si="100"/>
        <v>Item_Desc_25021002</v>
      </c>
      <c r="G623" s="5" t="s">
        <v>2019</v>
      </c>
      <c r="H623" s="5">
        <v>3</v>
      </c>
      <c r="I623" s="5">
        <v>51</v>
      </c>
      <c r="J623" s="5">
        <v>0</v>
      </c>
      <c r="K623" s="5">
        <v>1</v>
      </c>
      <c r="L623" s="45">
        <f>_xlfn.XLOOKUP($I623, '#칼럼명세'!$F:$F, '#칼럼명세'!$J:$J)*IF(_xlfn.XLOOKUP($I623, '#칼럼명세'!$F:$F, '#칼럼명세'!$K:$K)="X", 1, _xlfn.XLOOKUP($K623, '#무게관련'!$N:$N, '#무게관련'!$O:$O))*100</f>
        <v>1</v>
      </c>
      <c r="M623" s="46" t="s">
        <v>336</v>
      </c>
      <c r="N623" s="46" t="s">
        <v>336</v>
      </c>
      <c r="O623" s="46" t="s">
        <v>336</v>
      </c>
      <c r="P623" s="46" t="s">
        <v>336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66">
        <v>100</v>
      </c>
      <c r="Y623" s="66">
        <v>1000</v>
      </c>
      <c r="Z623" s="5">
        <v>0</v>
      </c>
      <c r="AA623" s="5">
        <v>0</v>
      </c>
      <c r="AB623" s="5">
        <v>1</v>
      </c>
      <c r="AC623" s="5">
        <v>0</v>
      </c>
      <c r="AD623" s="5">
        <v>0</v>
      </c>
      <c r="AE623" s="5">
        <v>25000</v>
      </c>
      <c r="AF623" s="5">
        <v>14</v>
      </c>
      <c r="AG623" s="5">
        <v>0</v>
      </c>
      <c r="AH623" s="5" t="s">
        <v>2372</v>
      </c>
      <c r="AI623" s="5" t="s">
        <v>235</v>
      </c>
      <c r="AJ623" s="5" t="s">
        <v>984</v>
      </c>
      <c r="AK623" s="45">
        <f t="shared" si="106"/>
        <v>15</v>
      </c>
      <c r="AL623" s="47">
        <f>_xlfn.XLOOKUP(I623,'#칼럼명세'!F:F,'#칼럼명세'!I:I)</f>
        <v>1304</v>
      </c>
      <c r="AM623" s="44" t="str">
        <f t="shared" si="107"/>
        <v>Item_Name_25021002</v>
      </c>
      <c r="AN623" s="5" t="s">
        <v>2181</v>
      </c>
      <c r="AO623" s="44" t="str">
        <f t="shared" si="108"/>
        <v>Item_Desc_25021002</v>
      </c>
      <c r="AP623" s="5" t="s">
        <v>2019</v>
      </c>
      <c r="AQ623" s="44">
        <f>_xlfn.XLOOKUP(I623,표1[아이템 타입],표1[삭제여부])</f>
        <v>0</v>
      </c>
      <c r="AR623" s="63">
        <f>_xlfn.XLOOKUP(I623,'#칼럼명세'!F:F,'#칼럼명세'!H:H)</f>
        <v>1</v>
      </c>
      <c r="AS623" s="4">
        <v>1</v>
      </c>
      <c r="AT623" s="4"/>
      <c r="AU623" s="4"/>
      <c r="AV623" s="4"/>
      <c r="AW623" s="63" t="str">
        <f>_xlfn.XLOOKUP(I623,표1[아이템 타입],표1[타입 이름])</f>
        <v>몬스터 코어</v>
      </c>
      <c r="AX623" s="63" t="str">
        <f t="shared" si="104"/>
        <v>불가</v>
      </c>
      <c r="AY623" s="63" t="str">
        <f t="shared" si="105"/>
        <v>가능</v>
      </c>
      <c r="AZ623" s="63" t="str">
        <f t="shared" si="102"/>
        <v>가능</v>
      </c>
      <c r="BA623" s="63" t="str">
        <f t="shared" si="103"/>
        <v>가능</v>
      </c>
    </row>
    <row r="624" spans="2:53" x14ac:dyDescent="0.3">
      <c r="B624" s="4">
        <v>25021003</v>
      </c>
      <c r="C624" s="4" t="str">
        <f t="shared" si="101"/>
        <v>003</v>
      </c>
      <c r="D624" s="44" t="str">
        <f t="shared" si="99"/>
        <v>Item_Name_25021003</v>
      </c>
      <c r="E624" s="5" t="s">
        <v>2182</v>
      </c>
      <c r="F624" s="44" t="str">
        <f t="shared" si="100"/>
        <v>Item_Desc_25021003</v>
      </c>
      <c r="G624" s="5" t="s">
        <v>2020</v>
      </c>
      <c r="H624" s="5">
        <v>3</v>
      </c>
      <c r="I624" s="5">
        <v>51</v>
      </c>
      <c r="J624" s="5">
        <v>0</v>
      </c>
      <c r="K624" s="5">
        <v>1</v>
      </c>
      <c r="L624" s="45">
        <f>_xlfn.XLOOKUP($I624, '#칼럼명세'!$F:$F, '#칼럼명세'!$J:$J)*IF(_xlfn.XLOOKUP($I624, '#칼럼명세'!$F:$F, '#칼럼명세'!$K:$K)="X", 1, _xlfn.XLOOKUP($K624, '#무게관련'!$N:$N, '#무게관련'!$O:$O))*100</f>
        <v>1</v>
      </c>
      <c r="M624" s="46" t="s">
        <v>336</v>
      </c>
      <c r="N624" s="46" t="s">
        <v>336</v>
      </c>
      <c r="O624" s="46" t="s">
        <v>336</v>
      </c>
      <c r="P624" s="46" t="s">
        <v>336</v>
      </c>
      <c r="Q624" s="5">
        <v>0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0</v>
      </c>
      <c r="X624" s="66">
        <v>100</v>
      </c>
      <c r="Y624" s="66">
        <v>1000</v>
      </c>
      <c r="Z624" s="5">
        <v>0</v>
      </c>
      <c r="AA624" s="5">
        <v>0</v>
      </c>
      <c r="AB624" s="5">
        <v>1</v>
      </c>
      <c r="AC624" s="5">
        <v>0</v>
      </c>
      <c r="AD624" s="5">
        <v>0</v>
      </c>
      <c r="AE624" s="5">
        <v>25000</v>
      </c>
      <c r="AF624" s="5">
        <v>14</v>
      </c>
      <c r="AG624" s="5">
        <v>0</v>
      </c>
      <c r="AH624" s="5" t="s">
        <v>2373</v>
      </c>
      <c r="AI624" s="5" t="s">
        <v>235</v>
      </c>
      <c r="AJ624" s="5" t="s">
        <v>984</v>
      </c>
      <c r="AK624" s="45">
        <f t="shared" si="106"/>
        <v>15</v>
      </c>
      <c r="AL624" s="47">
        <f>_xlfn.XLOOKUP(I624,'#칼럼명세'!F:F,'#칼럼명세'!I:I)</f>
        <v>1304</v>
      </c>
      <c r="AM624" s="44" t="str">
        <f t="shared" si="107"/>
        <v>Item_Name_25021003</v>
      </c>
      <c r="AN624" s="5" t="s">
        <v>2182</v>
      </c>
      <c r="AO624" s="44" t="str">
        <f t="shared" si="108"/>
        <v>Item_Desc_25021003</v>
      </c>
      <c r="AP624" s="5" t="s">
        <v>2020</v>
      </c>
      <c r="AQ624" s="44">
        <f>_xlfn.XLOOKUP(I624,표1[아이템 타입],표1[삭제여부])</f>
        <v>0</v>
      </c>
      <c r="AR624" s="63">
        <f>_xlfn.XLOOKUP(I624,'#칼럼명세'!F:F,'#칼럼명세'!H:H)</f>
        <v>1</v>
      </c>
      <c r="AS624" s="4">
        <v>1</v>
      </c>
      <c r="AT624" s="4"/>
      <c r="AU624" s="4"/>
      <c r="AV624" s="4"/>
      <c r="AW624" s="63" t="str">
        <f>_xlfn.XLOOKUP(I624,표1[아이템 타입],표1[타입 이름])</f>
        <v>몬스터 코어</v>
      </c>
      <c r="AX624" s="63" t="str">
        <f t="shared" si="104"/>
        <v>불가</v>
      </c>
      <c r="AY624" s="63" t="str">
        <f t="shared" si="105"/>
        <v>가능</v>
      </c>
      <c r="AZ624" s="63" t="str">
        <f t="shared" si="102"/>
        <v>가능</v>
      </c>
      <c r="BA624" s="63" t="str">
        <f t="shared" si="103"/>
        <v>가능</v>
      </c>
    </row>
    <row r="625" spans="2:53" x14ac:dyDescent="0.3">
      <c r="B625" s="4">
        <v>25021004</v>
      </c>
      <c r="C625" s="4" t="str">
        <f t="shared" si="101"/>
        <v>004</v>
      </c>
      <c r="D625" s="44" t="str">
        <f t="shared" si="99"/>
        <v>Item_Name_25021004</v>
      </c>
      <c r="E625" s="5" t="s">
        <v>2183</v>
      </c>
      <c r="F625" s="44" t="str">
        <f t="shared" si="100"/>
        <v>Item_Desc_25021004</v>
      </c>
      <c r="G625" s="5" t="s">
        <v>2021</v>
      </c>
      <c r="H625" s="5">
        <v>3</v>
      </c>
      <c r="I625" s="5">
        <v>51</v>
      </c>
      <c r="J625" s="5">
        <v>0</v>
      </c>
      <c r="K625" s="5">
        <v>1</v>
      </c>
      <c r="L625" s="45">
        <f>_xlfn.XLOOKUP($I625, '#칼럼명세'!$F:$F, '#칼럼명세'!$J:$J)*IF(_xlfn.XLOOKUP($I625, '#칼럼명세'!$F:$F, '#칼럼명세'!$K:$K)="X", 1, _xlfn.XLOOKUP($K625, '#무게관련'!$N:$N, '#무게관련'!$O:$O))*100</f>
        <v>1</v>
      </c>
      <c r="M625" s="46" t="s">
        <v>336</v>
      </c>
      <c r="N625" s="46" t="s">
        <v>336</v>
      </c>
      <c r="O625" s="46" t="s">
        <v>336</v>
      </c>
      <c r="P625" s="46" t="s">
        <v>336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66">
        <v>100</v>
      </c>
      <c r="Y625" s="66">
        <v>1000</v>
      </c>
      <c r="Z625" s="5">
        <v>0</v>
      </c>
      <c r="AA625" s="5">
        <v>0</v>
      </c>
      <c r="AB625" s="5">
        <v>1</v>
      </c>
      <c r="AC625" s="5">
        <v>0</v>
      </c>
      <c r="AD625" s="5">
        <v>0</v>
      </c>
      <c r="AE625" s="5">
        <v>25000</v>
      </c>
      <c r="AF625" s="5">
        <v>14</v>
      </c>
      <c r="AG625" s="5">
        <v>0</v>
      </c>
      <c r="AH625" s="5" t="s">
        <v>2374</v>
      </c>
      <c r="AI625" s="5" t="s">
        <v>235</v>
      </c>
      <c r="AJ625" s="5" t="s">
        <v>984</v>
      </c>
      <c r="AK625" s="45">
        <f t="shared" si="106"/>
        <v>15</v>
      </c>
      <c r="AL625" s="47">
        <f>_xlfn.XLOOKUP(I625,'#칼럼명세'!F:F,'#칼럼명세'!I:I)</f>
        <v>1304</v>
      </c>
      <c r="AM625" s="44" t="str">
        <f t="shared" si="107"/>
        <v>Item_Name_25021004</v>
      </c>
      <c r="AN625" s="5" t="s">
        <v>2183</v>
      </c>
      <c r="AO625" s="44" t="str">
        <f t="shared" si="108"/>
        <v>Item_Desc_25021004</v>
      </c>
      <c r="AP625" s="5" t="s">
        <v>2021</v>
      </c>
      <c r="AQ625" s="44">
        <f>_xlfn.XLOOKUP(I625,표1[아이템 타입],표1[삭제여부])</f>
        <v>0</v>
      </c>
      <c r="AR625" s="63">
        <f>_xlfn.XLOOKUP(I625,'#칼럼명세'!F:F,'#칼럼명세'!H:H)</f>
        <v>1</v>
      </c>
      <c r="AS625" s="4">
        <v>1</v>
      </c>
      <c r="AT625" s="4"/>
      <c r="AU625" s="4"/>
      <c r="AV625" s="4"/>
      <c r="AW625" s="63" t="str">
        <f>_xlfn.XLOOKUP(I625,표1[아이템 타입],표1[타입 이름])</f>
        <v>몬스터 코어</v>
      </c>
      <c r="AX625" s="63" t="str">
        <f t="shared" si="104"/>
        <v>불가</v>
      </c>
      <c r="AY625" s="63" t="str">
        <f t="shared" si="105"/>
        <v>가능</v>
      </c>
      <c r="AZ625" s="63" t="str">
        <f t="shared" si="102"/>
        <v>가능</v>
      </c>
      <c r="BA625" s="63" t="str">
        <f t="shared" si="103"/>
        <v>가능</v>
      </c>
    </row>
    <row r="626" spans="2:53" x14ac:dyDescent="0.3">
      <c r="B626" s="4">
        <v>25021005</v>
      </c>
      <c r="C626" s="4" t="str">
        <f t="shared" si="101"/>
        <v>005</v>
      </c>
      <c r="D626" s="44" t="str">
        <f t="shared" si="99"/>
        <v>Item_Name_25021005</v>
      </c>
      <c r="E626" s="5" t="s">
        <v>2184</v>
      </c>
      <c r="F626" s="44" t="str">
        <f t="shared" si="100"/>
        <v>Item_Desc_25021005</v>
      </c>
      <c r="G626" s="5" t="s">
        <v>2022</v>
      </c>
      <c r="H626" s="5">
        <v>3</v>
      </c>
      <c r="I626" s="5">
        <v>51</v>
      </c>
      <c r="J626" s="5">
        <v>0</v>
      </c>
      <c r="K626" s="5">
        <v>1</v>
      </c>
      <c r="L626" s="45">
        <f>_xlfn.XLOOKUP($I626, '#칼럼명세'!$F:$F, '#칼럼명세'!$J:$J)*IF(_xlfn.XLOOKUP($I626, '#칼럼명세'!$F:$F, '#칼럼명세'!$K:$K)="X", 1, _xlfn.XLOOKUP($K626, '#무게관련'!$N:$N, '#무게관련'!$O:$O))*100</f>
        <v>1</v>
      </c>
      <c r="M626" s="46" t="s">
        <v>336</v>
      </c>
      <c r="N626" s="46" t="s">
        <v>336</v>
      </c>
      <c r="O626" s="46" t="s">
        <v>336</v>
      </c>
      <c r="P626" s="46" t="s">
        <v>336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66">
        <v>100</v>
      </c>
      <c r="Y626" s="66">
        <v>1000</v>
      </c>
      <c r="Z626" s="5">
        <v>0</v>
      </c>
      <c r="AA626" s="5">
        <v>0</v>
      </c>
      <c r="AB626" s="5">
        <v>1</v>
      </c>
      <c r="AC626" s="5">
        <v>0</v>
      </c>
      <c r="AD626" s="5">
        <v>0</v>
      </c>
      <c r="AE626" s="5">
        <v>25000</v>
      </c>
      <c r="AF626" s="5">
        <v>14</v>
      </c>
      <c r="AG626" s="5">
        <v>0</v>
      </c>
      <c r="AH626" s="5" t="s">
        <v>2375</v>
      </c>
      <c r="AI626" s="5" t="s">
        <v>235</v>
      </c>
      <c r="AJ626" s="5" t="s">
        <v>984</v>
      </c>
      <c r="AK626" s="45">
        <f t="shared" si="106"/>
        <v>15</v>
      </c>
      <c r="AL626" s="47">
        <f>_xlfn.XLOOKUP(I626,'#칼럼명세'!F:F,'#칼럼명세'!I:I)</f>
        <v>1304</v>
      </c>
      <c r="AM626" s="44" t="str">
        <f t="shared" si="107"/>
        <v>Item_Name_25021005</v>
      </c>
      <c r="AN626" s="5" t="s">
        <v>2184</v>
      </c>
      <c r="AO626" s="44" t="str">
        <f t="shared" si="108"/>
        <v>Item_Desc_25021005</v>
      </c>
      <c r="AP626" s="5" t="s">
        <v>2022</v>
      </c>
      <c r="AQ626" s="44">
        <f>_xlfn.XLOOKUP(I626,표1[아이템 타입],표1[삭제여부])</f>
        <v>0</v>
      </c>
      <c r="AR626" s="63">
        <f>_xlfn.XLOOKUP(I626,'#칼럼명세'!F:F,'#칼럼명세'!H:H)</f>
        <v>1</v>
      </c>
      <c r="AS626" s="4">
        <v>1</v>
      </c>
      <c r="AT626" s="4"/>
      <c r="AU626" s="4"/>
      <c r="AV626" s="4"/>
      <c r="AW626" s="63" t="str">
        <f>_xlfn.XLOOKUP(I626,표1[아이템 타입],표1[타입 이름])</f>
        <v>몬스터 코어</v>
      </c>
      <c r="AX626" s="63" t="str">
        <f t="shared" si="104"/>
        <v>불가</v>
      </c>
      <c r="AY626" s="63" t="str">
        <f t="shared" si="105"/>
        <v>가능</v>
      </c>
      <c r="AZ626" s="63" t="str">
        <f t="shared" ref="AZ626:AZ689" si="109">IF(AR626=0,"불가","가능")</f>
        <v>가능</v>
      </c>
      <c r="BA626" s="63" t="str">
        <f t="shared" ref="BA626:BA689" si="110">IF(AS626=0,"불가","가능")</f>
        <v>가능</v>
      </c>
    </row>
    <row r="627" spans="2:53" x14ac:dyDescent="0.3">
      <c r="B627" s="4">
        <v>25021006</v>
      </c>
      <c r="C627" s="4" t="str">
        <f t="shared" si="101"/>
        <v>006</v>
      </c>
      <c r="D627" s="44" t="str">
        <f t="shared" si="99"/>
        <v>Item_Name_25021006</v>
      </c>
      <c r="E627" s="5" t="s">
        <v>2185</v>
      </c>
      <c r="F627" s="44" t="str">
        <f t="shared" si="100"/>
        <v>Item_Desc_25021006</v>
      </c>
      <c r="G627" s="5" t="s">
        <v>2023</v>
      </c>
      <c r="H627" s="5">
        <v>3</v>
      </c>
      <c r="I627" s="5">
        <v>51</v>
      </c>
      <c r="J627" s="5">
        <v>0</v>
      </c>
      <c r="K627" s="5">
        <v>1</v>
      </c>
      <c r="L627" s="45">
        <f>_xlfn.XLOOKUP($I627, '#칼럼명세'!$F:$F, '#칼럼명세'!$J:$J)*IF(_xlfn.XLOOKUP($I627, '#칼럼명세'!$F:$F, '#칼럼명세'!$K:$K)="X", 1, _xlfn.XLOOKUP($K627, '#무게관련'!$N:$N, '#무게관련'!$O:$O))*100</f>
        <v>1</v>
      </c>
      <c r="M627" s="46" t="s">
        <v>336</v>
      </c>
      <c r="N627" s="46" t="s">
        <v>336</v>
      </c>
      <c r="O627" s="46" t="s">
        <v>336</v>
      </c>
      <c r="P627" s="46" t="s">
        <v>336</v>
      </c>
      <c r="Q627" s="5">
        <v>0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0</v>
      </c>
      <c r="X627" s="66">
        <v>100</v>
      </c>
      <c r="Y627" s="66">
        <v>1000</v>
      </c>
      <c r="Z627" s="5">
        <v>0</v>
      </c>
      <c r="AA627" s="5">
        <v>0</v>
      </c>
      <c r="AB627" s="5">
        <v>1</v>
      </c>
      <c r="AC627" s="5">
        <v>0</v>
      </c>
      <c r="AD627" s="5">
        <v>0</v>
      </c>
      <c r="AE627" s="5">
        <v>25000</v>
      </c>
      <c r="AF627" s="5">
        <v>14</v>
      </c>
      <c r="AG627" s="5">
        <v>0</v>
      </c>
      <c r="AH627" s="5" t="s">
        <v>2376</v>
      </c>
      <c r="AI627" s="5" t="s">
        <v>235</v>
      </c>
      <c r="AJ627" s="5" t="s">
        <v>984</v>
      </c>
      <c r="AK627" s="45">
        <f t="shared" si="106"/>
        <v>15</v>
      </c>
      <c r="AL627" s="47">
        <f>_xlfn.XLOOKUP(I627,'#칼럼명세'!F:F,'#칼럼명세'!I:I)</f>
        <v>1304</v>
      </c>
      <c r="AM627" s="44" t="str">
        <f t="shared" si="107"/>
        <v>Item_Name_25021006</v>
      </c>
      <c r="AN627" s="5" t="s">
        <v>2185</v>
      </c>
      <c r="AO627" s="44" t="str">
        <f t="shared" si="108"/>
        <v>Item_Desc_25021006</v>
      </c>
      <c r="AP627" s="5" t="s">
        <v>2023</v>
      </c>
      <c r="AQ627" s="44">
        <f>_xlfn.XLOOKUP(I627,표1[아이템 타입],표1[삭제여부])</f>
        <v>0</v>
      </c>
      <c r="AR627" s="63">
        <f>_xlfn.XLOOKUP(I627,'#칼럼명세'!F:F,'#칼럼명세'!H:H)</f>
        <v>1</v>
      </c>
      <c r="AS627" s="4">
        <v>1</v>
      </c>
      <c r="AT627" s="4"/>
      <c r="AU627" s="4"/>
      <c r="AV627" s="4"/>
      <c r="AW627" s="63" t="str">
        <f>_xlfn.XLOOKUP(I627,표1[아이템 타입],표1[타입 이름])</f>
        <v>몬스터 코어</v>
      </c>
      <c r="AX627" s="63" t="str">
        <f t="shared" si="104"/>
        <v>불가</v>
      </c>
      <c r="AY627" s="63" t="str">
        <f t="shared" si="105"/>
        <v>가능</v>
      </c>
      <c r="AZ627" s="63" t="str">
        <f t="shared" si="109"/>
        <v>가능</v>
      </c>
      <c r="BA627" s="63" t="str">
        <f t="shared" si="110"/>
        <v>가능</v>
      </c>
    </row>
    <row r="628" spans="2:53" x14ac:dyDescent="0.3">
      <c r="B628" s="4">
        <v>25021007</v>
      </c>
      <c r="C628" s="4" t="str">
        <f t="shared" si="101"/>
        <v>007</v>
      </c>
      <c r="D628" s="44" t="str">
        <f t="shared" si="99"/>
        <v>Item_Name_25021007</v>
      </c>
      <c r="E628" s="5" t="s">
        <v>2186</v>
      </c>
      <c r="F628" s="44" t="str">
        <f t="shared" si="100"/>
        <v>Item_Desc_25021007</v>
      </c>
      <c r="G628" s="5" t="s">
        <v>2024</v>
      </c>
      <c r="H628" s="5">
        <v>3</v>
      </c>
      <c r="I628" s="5">
        <v>51</v>
      </c>
      <c r="J628" s="5">
        <v>0</v>
      </c>
      <c r="K628" s="5">
        <v>1</v>
      </c>
      <c r="L628" s="45">
        <f>_xlfn.XLOOKUP($I628, '#칼럼명세'!$F:$F, '#칼럼명세'!$J:$J)*IF(_xlfn.XLOOKUP($I628, '#칼럼명세'!$F:$F, '#칼럼명세'!$K:$K)="X", 1, _xlfn.XLOOKUP($K628, '#무게관련'!$N:$N, '#무게관련'!$O:$O))*100</f>
        <v>1</v>
      </c>
      <c r="M628" s="46" t="s">
        <v>336</v>
      </c>
      <c r="N628" s="46" t="s">
        <v>336</v>
      </c>
      <c r="O628" s="46" t="s">
        <v>336</v>
      </c>
      <c r="P628" s="46" t="s">
        <v>336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66">
        <v>100</v>
      </c>
      <c r="Y628" s="66">
        <v>1000</v>
      </c>
      <c r="Z628" s="5">
        <v>0</v>
      </c>
      <c r="AA628" s="5">
        <v>0</v>
      </c>
      <c r="AB628" s="5">
        <v>1</v>
      </c>
      <c r="AC628" s="5">
        <v>0</v>
      </c>
      <c r="AD628" s="5">
        <v>0</v>
      </c>
      <c r="AE628" s="5">
        <v>25000</v>
      </c>
      <c r="AF628" s="5">
        <v>14</v>
      </c>
      <c r="AG628" s="5">
        <v>0</v>
      </c>
      <c r="AH628" s="5" t="s">
        <v>2377</v>
      </c>
      <c r="AI628" s="5" t="s">
        <v>235</v>
      </c>
      <c r="AJ628" s="5" t="s">
        <v>984</v>
      </c>
      <c r="AK628" s="45">
        <f t="shared" si="106"/>
        <v>15</v>
      </c>
      <c r="AL628" s="47">
        <f>_xlfn.XLOOKUP(I628,'#칼럼명세'!F:F,'#칼럼명세'!I:I)</f>
        <v>1304</v>
      </c>
      <c r="AM628" s="44" t="str">
        <f t="shared" si="107"/>
        <v>Item_Name_25021007</v>
      </c>
      <c r="AN628" s="5" t="s">
        <v>2186</v>
      </c>
      <c r="AO628" s="44" t="str">
        <f t="shared" si="108"/>
        <v>Item_Desc_25021007</v>
      </c>
      <c r="AP628" s="5" t="s">
        <v>2024</v>
      </c>
      <c r="AQ628" s="44">
        <f>_xlfn.XLOOKUP(I628,표1[아이템 타입],표1[삭제여부])</f>
        <v>0</v>
      </c>
      <c r="AR628" s="63">
        <f>_xlfn.XLOOKUP(I628,'#칼럼명세'!F:F,'#칼럼명세'!H:H)</f>
        <v>1</v>
      </c>
      <c r="AS628" s="4">
        <v>1</v>
      </c>
      <c r="AT628" s="4"/>
      <c r="AU628" s="4"/>
      <c r="AV628" s="4"/>
      <c r="AW628" s="63" t="str">
        <f>_xlfn.XLOOKUP(I628,표1[아이템 타입],표1[타입 이름])</f>
        <v>몬스터 코어</v>
      </c>
      <c r="AX628" s="63" t="str">
        <f t="shared" si="104"/>
        <v>불가</v>
      </c>
      <c r="AY628" s="63" t="str">
        <f t="shared" si="105"/>
        <v>가능</v>
      </c>
      <c r="AZ628" s="63" t="str">
        <f t="shared" si="109"/>
        <v>가능</v>
      </c>
      <c r="BA628" s="63" t="str">
        <f t="shared" si="110"/>
        <v>가능</v>
      </c>
    </row>
    <row r="629" spans="2:53" x14ac:dyDescent="0.3">
      <c r="B629" s="4">
        <v>25021008</v>
      </c>
      <c r="C629" s="4" t="str">
        <f t="shared" si="101"/>
        <v>008</v>
      </c>
      <c r="D629" s="44" t="str">
        <f t="shared" si="99"/>
        <v>Item_Name_25021008</v>
      </c>
      <c r="E629" s="5" t="s">
        <v>2187</v>
      </c>
      <c r="F629" s="44" t="str">
        <f t="shared" si="100"/>
        <v>Item_Desc_25021008</v>
      </c>
      <c r="G629" s="5" t="s">
        <v>2025</v>
      </c>
      <c r="H629" s="5">
        <v>3</v>
      </c>
      <c r="I629" s="5">
        <v>51</v>
      </c>
      <c r="J629" s="5">
        <v>0</v>
      </c>
      <c r="K629" s="5">
        <v>1</v>
      </c>
      <c r="L629" s="45">
        <f>_xlfn.XLOOKUP($I629, '#칼럼명세'!$F:$F, '#칼럼명세'!$J:$J)*IF(_xlfn.XLOOKUP($I629, '#칼럼명세'!$F:$F, '#칼럼명세'!$K:$K)="X", 1, _xlfn.XLOOKUP($K629, '#무게관련'!$N:$N, '#무게관련'!$O:$O))*100</f>
        <v>1</v>
      </c>
      <c r="M629" s="46" t="s">
        <v>336</v>
      </c>
      <c r="N629" s="46" t="s">
        <v>336</v>
      </c>
      <c r="O629" s="46" t="s">
        <v>336</v>
      </c>
      <c r="P629" s="46" t="s">
        <v>336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66">
        <v>100</v>
      </c>
      <c r="Y629" s="66">
        <v>1000</v>
      </c>
      <c r="Z629" s="5">
        <v>0</v>
      </c>
      <c r="AA629" s="5">
        <v>0</v>
      </c>
      <c r="AB629" s="5">
        <v>1</v>
      </c>
      <c r="AC629" s="5">
        <v>0</v>
      </c>
      <c r="AD629" s="5">
        <v>0</v>
      </c>
      <c r="AE629" s="5">
        <v>25000</v>
      </c>
      <c r="AF629" s="5">
        <v>14</v>
      </c>
      <c r="AG629" s="5">
        <v>0</v>
      </c>
      <c r="AH629" s="5" t="s">
        <v>2378</v>
      </c>
      <c r="AI629" s="5" t="s">
        <v>235</v>
      </c>
      <c r="AJ629" s="5" t="s">
        <v>984</v>
      </c>
      <c r="AK629" s="45">
        <f t="shared" si="106"/>
        <v>15</v>
      </c>
      <c r="AL629" s="47">
        <f>_xlfn.XLOOKUP(I629,'#칼럼명세'!F:F,'#칼럼명세'!I:I)</f>
        <v>1304</v>
      </c>
      <c r="AM629" s="44" t="str">
        <f t="shared" si="107"/>
        <v>Item_Name_25021008</v>
      </c>
      <c r="AN629" s="5" t="s">
        <v>2187</v>
      </c>
      <c r="AO629" s="44" t="str">
        <f t="shared" si="108"/>
        <v>Item_Desc_25021008</v>
      </c>
      <c r="AP629" s="5" t="s">
        <v>2025</v>
      </c>
      <c r="AQ629" s="44">
        <f>_xlfn.XLOOKUP(I629,표1[아이템 타입],표1[삭제여부])</f>
        <v>0</v>
      </c>
      <c r="AR629" s="63">
        <f>_xlfn.XLOOKUP(I629,'#칼럼명세'!F:F,'#칼럼명세'!H:H)</f>
        <v>1</v>
      </c>
      <c r="AS629" s="4">
        <v>1</v>
      </c>
      <c r="AT629" s="4"/>
      <c r="AU629" s="4"/>
      <c r="AV629" s="4"/>
      <c r="AW629" s="63" t="str">
        <f>_xlfn.XLOOKUP(I629,표1[아이템 타입],표1[타입 이름])</f>
        <v>몬스터 코어</v>
      </c>
      <c r="AX629" s="63" t="str">
        <f t="shared" si="104"/>
        <v>불가</v>
      </c>
      <c r="AY629" s="63" t="str">
        <f t="shared" si="105"/>
        <v>가능</v>
      </c>
      <c r="AZ629" s="63" t="str">
        <f t="shared" si="109"/>
        <v>가능</v>
      </c>
      <c r="BA629" s="63" t="str">
        <f t="shared" si="110"/>
        <v>가능</v>
      </c>
    </row>
    <row r="630" spans="2:53" x14ac:dyDescent="0.3">
      <c r="B630" s="4">
        <v>25021009</v>
      </c>
      <c r="C630" s="4" t="str">
        <f t="shared" si="101"/>
        <v>009</v>
      </c>
      <c r="D630" s="44" t="str">
        <f t="shared" si="99"/>
        <v>Item_Name_25021009</v>
      </c>
      <c r="E630" s="5" t="s">
        <v>2188</v>
      </c>
      <c r="F630" s="44" t="str">
        <f t="shared" si="100"/>
        <v>Item_Desc_25021009</v>
      </c>
      <c r="G630" s="5" t="s">
        <v>2026</v>
      </c>
      <c r="H630" s="5">
        <v>3</v>
      </c>
      <c r="I630" s="5">
        <v>51</v>
      </c>
      <c r="J630" s="5">
        <v>0</v>
      </c>
      <c r="K630" s="5">
        <v>1</v>
      </c>
      <c r="L630" s="45">
        <f>_xlfn.XLOOKUP($I630, '#칼럼명세'!$F:$F, '#칼럼명세'!$J:$J)*IF(_xlfn.XLOOKUP($I630, '#칼럼명세'!$F:$F, '#칼럼명세'!$K:$K)="X", 1, _xlfn.XLOOKUP($K630, '#무게관련'!$N:$N, '#무게관련'!$O:$O))*100</f>
        <v>1</v>
      </c>
      <c r="M630" s="46" t="s">
        <v>336</v>
      </c>
      <c r="N630" s="46" t="s">
        <v>336</v>
      </c>
      <c r="O630" s="46" t="s">
        <v>336</v>
      </c>
      <c r="P630" s="46" t="s">
        <v>336</v>
      </c>
      <c r="Q630" s="5">
        <v>0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0</v>
      </c>
      <c r="X630" s="66">
        <v>100</v>
      </c>
      <c r="Y630" s="66">
        <v>1000</v>
      </c>
      <c r="Z630" s="5">
        <v>0</v>
      </c>
      <c r="AA630" s="5">
        <v>0</v>
      </c>
      <c r="AB630" s="5">
        <v>1</v>
      </c>
      <c r="AC630" s="5">
        <v>0</v>
      </c>
      <c r="AD630" s="5">
        <v>0</v>
      </c>
      <c r="AE630" s="5">
        <v>25000</v>
      </c>
      <c r="AF630" s="5">
        <v>14</v>
      </c>
      <c r="AG630" s="5">
        <v>0</v>
      </c>
      <c r="AH630" s="5" t="s">
        <v>2379</v>
      </c>
      <c r="AI630" s="5" t="s">
        <v>235</v>
      </c>
      <c r="AJ630" s="5" t="s">
        <v>984</v>
      </c>
      <c r="AK630" s="45">
        <f t="shared" si="106"/>
        <v>15</v>
      </c>
      <c r="AL630" s="47">
        <f>_xlfn.XLOOKUP(I630,'#칼럼명세'!F:F,'#칼럼명세'!I:I)</f>
        <v>1304</v>
      </c>
      <c r="AM630" s="44" t="str">
        <f t="shared" si="107"/>
        <v>Item_Name_25021009</v>
      </c>
      <c r="AN630" s="5" t="s">
        <v>2188</v>
      </c>
      <c r="AO630" s="44" t="str">
        <f t="shared" si="108"/>
        <v>Item_Desc_25021009</v>
      </c>
      <c r="AP630" s="5" t="s">
        <v>2026</v>
      </c>
      <c r="AQ630" s="44">
        <f>_xlfn.XLOOKUP(I630,표1[아이템 타입],표1[삭제여부])</f>
        <v>0</v>
      </c>
      <c r="AR630" s="63">
        <f>_xlfn.XLOOKUP(I630,'#칼럼명세'!F:F,'#칼럼명세'!H:H)</f>
        <v>1</v>
      </c>
      <c r="AS630" s="4">
        <v>1</v>
      </c>
      <c r="AT630" s="4"/>
      <c r="AU630" s="4"/>
      <c r="AV630" s="4"/>
      <c r="AW630" s="63" t="str">
        <f>_xlfn.XLOOKUP(I630,표1[아이템 타입],표1[타입 이름])</f>
        <v>몬스터 코어</v>
      </c>
      <c r="AX630" s="63" t="str">
        <f t="shared" si="104"/>
        <v>불가</v>
      </c>
      <c r="AY630" s="63" t="str">
        <f t="shared" si="105"/>
        <v>가능</v>
      </c>
      <c r="AZ630" s="63" t="str">
        <f t="shared" si="109"/>
        <v>가능</v>
      </c>
      <c r="BA630" s="63" t="str">
        <f t="shared" si="110"/>
        <v>가능</v>
      </c>
    </row>
    <row r="631" spans="2:53" x14ac:dyDescent="0.3">
      <c r="B631" s="4">
        <v>25021010</v>
      </c>
      <c r="C631" s="4" t="str">
        <f t="shared" si="101"/>
        <v>010</v>
      </c>
      <c r="D631" s="44" t="str">
        <f t="shared" si="99"/>
        <v>Item_Name_25021010</v>
      </c>
      <c r="E631" s="5" t="s">
        <v>2189</v>
      </c>
      <c r="F631" s="44" t="str">
        <f t="shared" si="100"/>
        <v>Item_Desc_25021010</v>
      </c>
      <c r="G631" s="5" t="s">
        <v>2027</v>
      </c>
      <c r="H631" s="5">
        <v>3</v>
      </c>
      <c r="I631" s="5">
        <v>51</v>
      </c>
      <c r="J631" s="5">
        <v>0</v>
      </c>
      <c r="K631" s="5">
        <v>1</v>
      </c>
      <c r="L631" s="45">
        <f>_xlfn.XLOOKUP($I631, '#칼럼명세'!$F:$F, '#칼럼명세'!$J:$J)*IF(_xlfn.XLOOKUP($I631, '#칼럼명세'!$F:$F, '#칼럼명세'!$K:$K)="X", 1, _xlfn.XLOOKUP($K631, '#무게관련'!$N:$N, '#무게관련'!$O:$O))*100</f>
        <v>1</v>
      </c>
      <c r="M631" s="46" t="s">
        <v>336</v>
      </c>
      <c r="N631" s="46" t="s">
        <v>336</v>
      </c>
      <c r="O631" s="46" t="s">
        <v>336</v>
      </c>
      <c r="P631" s="46" t="s">
        <v>336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66">
        <v>100</v>
      </c>
      <c r="Y631" s="66">
        <v>1000</v>
      </c>
      <c r="Z631" s="5">
        <v>0</v>
      </c>
      <c r="AA631" s="5">
        <v>0</v>
      </c>
      <c r="AB631" s="5">
        <v>1</v>
      </c>
      <c r="AC631" s="5">
        <v>0</v>
      </c>
      <c r="AD631" s="5">
        <v>0</v>
      </c>
      <c r="AE631" s="5">
        <v>25000</v>
      </c>
      <c r="AF631" s="5">
        <v>14</v>
      </c>
      <c r="AG631" s="5">
        <v>0</v>
      </c>
      <c r="AH631" s="5" t="s">
        <v>2380</v>
      </c>
      <c r="AI631" s="5" t="s">
        <v>235</v>
      </c>
      <c r="AJ631" s="5" t="s">
        <v>984</v>
      </c>
      <c r="AK631" s="45">
        <f t="shared" si="106"/>
        <v>15</v>
      </c>
      <c r="AL631" s="47">
        <f>_xlfn.XLOOKUP(I631,'#칼럼명세'!F:F,'#칼럼명세'!I:I)</f>
        <v>1304</v>
      </c>
      <c r="AM631" s="44" t="str">
        <f t="shared" si="107"/>
        <v>Item_Name_25021010</v>
      </c>
      <c r="AN631" s="5" t="s">
        <v>2189</v>
      </c>
      <c r="AO631" s="44" t="str">
        <f t="shared" si="108"/>
        <v>Item_Desc_25021010</v>
      </c>
      <c r="AP631" s="5" t="s">
        <v>2027</v>
      </c>
      <c r="AQ631" s="44">
        <f>_xlfn.XLOOKUP(I631,표1[아이템 타입],표1[삭제여부])</f>
        <v>0</v>
      </c>
      <c r="AR631" s="63">
        <f>_xlfn.XLOOKUP(I631,'#칼럼명세'!F:F,'#칼럼명세'!H:H)</f>
        <v>1</v>
      </c>
      <c r="AS631" s="4">
        <v>1</v>
      </c>
      <c r="AT631" s="4"/>
      <c r="AU631" s="4"/>
      <c r="AV631" s="4"/>
      <c r="AW631" s="63" t="str">
        <f>_xlfn.XLOOKUP(I631,표1[아이템 타입],표1[타입 이름])</f>
        <v>몬스터 코어</v>
      </c>
      <c r="AX631" s="63" t="str">
        <f t="shared" si="104"/>
        <v>불가</v>
      </c>
      <c r="AY631" s="63" t="str">
        <f t="shared" si="105"/>
        <v>가능</v>
      </c>
      <c r="AZ631" s="63" t="str">
        <f t="shared" si="109"/>
        <v>가능</v>
      </c>
      <c r="BA631" s="63" t="str">
        <f t="shared" si="110"/>
        <v>가능</v>
      </c>
    </row>
    <row r="632" spans="2:53" x14ac:dyDescent="0.3">
      <c r="B632" s="4">
        <v>25021011</v>
      </c>
      <c r="C632" s="4" t="str">
        <f t="shared" si="101"/>
        <v>011</v>
      </c>
      <c r="D632" s="44" t="str">
        <f t="shared" si="99"/>
        <v>Item_Name_25021011</v>
      </c>
      <c r="E632" s="5" t="s">
        <v>2190</v>
      </c>
      <c r="F632" s="44" t="str">
        <f t="shared" si="100"/>
        <v>Item_Desc_25021011</v>
      </c>
      <c r="G632" s="5" t="s">
        <v>2028</v>
      </c>
      <c r="H632" s="5">
        <v>3</v>
      </c>
      <c r="I632" s="5">
        <v>51</v>
      </c>
      <c r="J632" s="5">
        <v>0</v>
      </c>
      <c r="K632" s="5">
        <v>1</v>
      </c>
      <c r="L632" s="45">
        <f>_xlfn.XLOOKUP($I632, '#칼럼명세'!$F:$F, '#칼럼명세'!$J:$J)*IF(_xlfn.XLOOKUP($I632, '#칼럼명세'!$F:$F, '#칼럼명세'!$K:$K)="X", 1, _xlfn.XLOOKUP($K632, '#무게관련'!$N:$N, '#무게관련'!$O:$O))*100</f>
        <v>1</v>
      </c>
      <c r="M632" s="46" t="s">
        <v>336</v>
      </c>
      <c r="N632" s="46" t="s">
        <v>336</v>
      </c>
      <c r="O632" s="46" t="s">
        <v>336</v>
      </c>
      <c r="P632" s="46" t="s">
        <v>336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66">
        <v>100</v>
      </c>
      <c r="Y632" s="66">
        <v>1000</v>
      </c>
      <c r="Z632" s="5">
        <v>0</v>
      </c>
      <c r="AA632" s="5">
        <v>0</v>
      </c>
      <c r="AB632" s="5">
        <v>1</v>
      </c>
      <c r="AC632" s="5">
        <v>0</v>
      </c>
      <c r="AD632" s="5">
        <v>0</v>
      </c>
      <c r="AE632" s="5">
        <v>25000</v>
      </c>
      <c r="AF632" s="5">
        <v>14</v>
      </c>
      <c r="AG632" s="5">
        <v>0</v>
      </c>
      <c r="AH632" s="5" t="s">
        <v>2381</v>
      </c>
      <c r="AI632" s="5" t="s">
        <v>235</v>
      </c>
      <c r="AJ632" s="5" t="s">
        <v>984</v>
      </c>
      <c r="AK632" s="45">
        <f t="shared" si="106"/>
        <v>15</v>
      </c>
      <c r="AL632" s="47">
        <f>_xlfn.XLOOKUP(I632,'#칼럼명세'!F:F,'#칼럼명세'!I:I)</f>
        <v>1304</v>
      </c>
      <c r="AM632" s="44" t="str">
        <f t="shared" si="107"/>
        <v>Item_Name_25021011</v>
      </c>
      <c r="AN632" s="5" t="s">
        <v>2190</v>
      </c>
      <c r="AO632" s="44" t="str">
        <f t="shared" si="108"/>
        <v>Item_Desc_25021011</v>
      </c>
      <c r="AP632" s="5" t="s">
        <v>2028</v>
      </c>
      <c r="AQ632" s="44">
        <f>_xlfn.XLOOKUP(I632,표1[아이템 타입],표1[삭제여부])</f>
        <v>0</v>
      </c>
      <c r="AR632" s="63">
        <f>_xlfn.XLOOKUP(I632,'#칼럼명세'!F:F,'#칼럼명세'!H:H)</f>
        <v>1</v>
      </c>
      <c r="AS632" s="4">
        <v>1</v>
      </c>
      <c r="AT632" s="4"/>
      <c r="AU632" s="4"/>
      <c r="AV632" s="4"/>
      <c r="AW632" s="63" t="str">
        <f>_xlfn.XLOOKUP(I632,표1[아이템 타입],표1[타입 이름])</f>
        <v>몬스터 코어</v>
      </c>
      <c r="AX632" s="63" t="str">
        <f t="shared" si="104"/>
        <v>불가</v>
      </c>
      <c r="AY632" s="63" t="str">
        <f t="shared" si="105"/>
        <v>가능</v>
      </c>
      <c r="AZ632" s="63" t="str">
        <f t="shared" si="109"/>
        <v>가능</v>
      </c>
      <c r="BA632" s="63" t="str">
        <f t="shared" si="110"/>
        <v>가능</v>
      </c>
    </row>
    <row r="633" spans="2:53" x14ac:dyDescent="0.3">
      <c r="B633" s="4">
        <v>25021012</v>
      </c>
      <c r="C633" s="4" t="str">
        <f t="shared" si="101"/>
        <v>012</v>
      </c>
      <c r="D633" s="44" t="str">
        <f t="shared" si="99"/>
        <v>Item_Name_25021012</v>
      </c>
      <c r="E633" s="5" t="s">
        <v>2191</v>
      </c>
      <c r="F633" s="44" t="str">
        <f t="shared" si="100"/>
        <v>Item_Desc_25021012</v>
      </c>
      <c r="G633" s="5" t="s">
        <v>2029</v>
      </c>
      <c r="H633" s="5">
        <v>3</v>
      </c>
      <c r="I633" s="5">
        <v>51</v>
      </c>
      <c r="J633" s="5">
        <v>0</v>
      </c>
      <c r="K633" s="5">
        <v>1</v>
      </c>
      <c r="L633" s="45">
        <f>_xlfn.XLOOKUP($I633, '#칼럼명세'!$F:$F, '#칼럼명세'!$J:$J)*IF(_xlfn.XLOOKUP($I633, '#칼럼명세'!$F:$F, '#칼럼명세'!$K:$K)="X", 1, _xlfn.XLOOKUP($K633, '#무게관련'!$N:$N, '#무게관련'!$O:$O))*100</f>
        <v>1</v>
      </c>
      <c r="M633" s="46" t="s">
        <v>336</v>
      </c>
      <c r="N633" s="46" t="s">
        <v>336</v>
      </c>
      <c r="O633" s="46" t="s">
        <v>336</v>
      </c>
      <c r="P633" s="46" t="s">
        <v>336</v>
      </c>
      <c r="Q633" s="5">
        <v>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0</v>
      </c>
      <c r="X633" s="66">
        <v>100</v>
      </c>
      <c r="Y633" s="66">
        <v>1000</v>
      </c>
      <c r="Z633" s="5">
        <v>0</v>
      </c>
      <c r="AA633" s="5">
        <v>0</v>
      </c>
      <c r="AB633" s="5">
        <v>1</v>
      </c>
      <c r="AC633" s="5">
        <v>0</v>
      </c>
      <c r="AD633" s="5">
        <v>0</v>
      </c>
      <c r="AE633" s="5">
        <v>25000</v>
      </c>
      <c r="AF633" s="5">
        <v>14</v>
      </c>
      <c r="AG633" s="5">
        <v>0</v>
      </c>
      <c r="AH633" s="5" t="s">
        <v>2365</v>
      </c>
      <c r="AI633" s="5" t="s">
        <v>235</v>
      </c>
      <c r="AJ633" s="5" t="s">
        <v>984</v>
      </c>
      <c r="AK633" s="45">
        <f t="shared" si="106"/>
        <v>15</v>
      </c>
      <c r="AL633" s="47">
        <f>_xlfn.XLOOKUP(I633,'#칼럼명세'!F:F,'#칼럼명세'!I:I)</f>
        <v>1304</v>
      </c>
      <c r="AM633" s="44" t="str">
        <f t="shared" si="107"/>
        <v>Item_Name_25021012</v>
      </c>
      <c r="AN633" s="5" t="s">
        <v>2191</v>
      </c>
      <c r="AO633" s="44" t="str">
        <f t="shared" si="108"/>
        <v>Item_Desc_25021012</v>
      </c>
      <c r="AP633" s="5" t="s">
        <v>2029</v>
      </c>
      <c r="AQ633" s="44">
        <f>_xlfn.XLOOKUP(I633,표1[아이템 타입],표1[삭제여부])</f>
        <v>0</v>
      </c>
      <c r="AR633" s="63">
        <f>_xlfn.XLOOKUP(I633,'#칼럼명세'!F:F,'#칼럼명세'!H:H)</f>
        <v>1</v>
      </c>
      <c r="AS633" s="4">
        <v>1</v>
      </c>
      <c r="AT633" s="4"/>
      <c r="AU633" s="4"/>
      <c r="AV633" s="4"/>
      <c r="AW633" s="63" t="str">
        <f>_xlfn.XLOOKUP(I633,표1[아이템 타입],표1[타입 이름])</f>
        <v>몬스터 코어</v>
      </c>
      <c r="AX633" s="63" t="str">
        <f t="shared" si="104"/>
        <v>불가</v>
      </c>
      <c r="AY633" s="63" t="str">
        <f t="shared" si="105"/>
        <v>가능</v>
      </c>
      <c r="AZ633" s="63" t="str">
        <f t="shared" si="109"/>
        <v>가능</v>
      </c>
      <c r="BA633" s="63" t="str">
        <f t="shared" si="110"/>
        <v>가능</v>
      </c>
    </row>
    <row r="634" spans="2:53" x14ac:dyDescent="0.3">
      <c r="B634" s="4">
        <v>25022001</v>
      </c>
      <c r="C634" s="4" t="str">
        <f t="shared" si="101"/>
        <v>001</v>
      </c>
      <c r="D634" s="44" t="str">
        <f t="shared" si="99"/>
        <v>Item_Name_25022001</v>
      </c>
      <c r="E634" s="5" t="s">
        <v>2192</v>
      </c>
      <c r="F634" s="44" t="str">
        <f t="shared" si="100"/>
        <v>Item_Desc_25022001</v>
      </c>
      <c r="G634" s="5" t="s">
        <v>2030</v>
      </c>
      <c r="H634" s="5">
        <v>3</v>
      </c>
      <c r="I634" s="5">
        <v>51</v>
      </c>
      <c r="J634" s="5">
        <v>0</v>
      </c>
      <c r="K634" s="5">
        <v>2</v>
      </c>
      <c r="L634" s="45">
        <f>_xlfn.XLOOKUP($I634, '#칼럼명세'!$F:$F, '#칼럼명세'!$J:$J)*IF(_xlfn.XLOOKUP($I634, '#칼럼명세'!$F:$F, '#칼럼명세'!$K:$K)="X", 1, _xlfn.XLOOKUP($K634, '#무게관련'!$N:$N, '#무게관련'!$O:$O))*100</f>
        <v>1</v>
      </c>
      <c r="M634" s="46" t="s">
        <v>336</v>
      </c>
      <c r="N634" s="46" t="s">
        <v>336</v>
      </c>
      <c r="O634" s="46" t="s">
        <v>336</v>
      </c>
      <c r="P634" s="46" t="s">
        <v>336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66">
        <v>100</v>
      </c>
      <c r="Y634" s="66">
        <v>1000</v>
      </c>
      <c r="Z634" s="5">
        <v>0</v>
      </c>
      <c r="AA634" s="5">
        <v>0</v>
      </c>
      <c r="AB634" s="5">
        <v>1</v>
      </c>
      <c r="AC634" s="5">
        <v>0</v>
      </c>
      <c r="AD634" s="5">
        <v>0</v>
      </c>
      <c r="AE634" s="5">
        <v>25000</v>
      </c>
      <c r="AF634" s="5">
        <v>14</v>
      </c>
      <c r="AG634" s="5">
        <v>0</v>
      </c>
      <c r="AH634" s="5" t="s">
        <v>2372</v>
      </c>
      <c r="AI634" s="5" t="s">
        <v>235</v>
      </c>
      <c r="AJ634" s="5" t="s">
        <v>984</v>
      </c>
      <c r="AK634" s="45">
        <f t="shared" si="106"/>
        <v>15</v>
      </c>
      <c r="AL634" s="47">
        <f>_xlfn.XLOOKUP(I634,'#칼럼명세'!F:F,'#칼럼명세'!I:I)</f>
        <v>1304</v>
      </c>
      <c r="AM634" s="44" t="str">
        <f t="shared" si="107"/>
        <v>Item_Name_25022001</v>
      </c>
      <c r="AN634" s="5" t="s">
        <v>2192</v>
      </c>
      <c r="AO634" s="44" t="str">
        <f t="shared" si="108"/>
        <v>Item_Desc_25022001</v>
      </c>
      <c r="AP634" s="5" t="s">
        <v>2030</v>
      </c>
      <c r="AQ634" s="44">
        <f>_xlfn.XLOOKUP(I634,표1[아이템 타입],표1[삭제여부])</f>
        <v>0</v>
      </c>
      <c r="AR634" s="63">
        <f>_xlfn.XLOOKUP(I634,'#칼럼명세'!F:F,'#칼럼명세'!H:H)</f>
        <v>1</v>
      </c>
      <c r="AS634" s="4">
        <v>1</v>
      </c>
      <c r="AT634" s="4"/>
      <c r="AU634" s="4"/>
      <c r="AV634" s="4"/>
      <c r="AW634" s="63" t="str">
        <f>_xlfn.XLOOKUP(I634,표1[아이템 타입],표1[타입 이름])</f>
        <v>몬스터 코어</v>
      </c>
      <c r="AX634" s="63" t="str">
        <f t="shared" si="104"/>
        <v>불가</v>
      </c>
      <c r="AY634" s="63" t="str">
        <f t="shared" si="105"/>
        <v>가능</v>
      </c>
      <c r="AZ634" s="63" t="str">
        <f t="shared" si="109"/>
        <v>가능</v>
      </c>
      <c r="BA634" s="63" t="str">
        <f t="shared" si="110"/>
        <v>가능</v>
      </c>
    </row>
    <row r="635" spans="2:53" x14ac:dyDescent="0.3">
      <c r="B635" s="4">
        <v>25022002</v>
      </c>
      <c r="C635" s="4" t="str">
        <f t="shared" si="101"/>
        <v>002</v>
      </c>
      <c r="D635" s="44" t="str">
        <f t="shared" si="99"/>
        <v>Item_Name_25022002</v>
      </c>
      <c r="E635" s="5" t="s">
        <v>2193</v>
      </c>
      <c r="F635" s="44" t="str">
        <f t="shared" si="100"/>
        <v>Item_Desc_25022002</v>
      </c>
      <c r="G635" s="5" t="s">
        <v>2031</v>
      </c>
      <c r="H635" s="5">
        <v>3</v>
      </c>
      <c r="I635" s="5">
        <v>51</v>
      </c>
      <c r="J635" s="5">
        <v>0</v>
      </c>
      <c r="K635" s="5">
        <v>2</v>
      </c>
      <c r="L635" s="45">
        <f>_xlfn.XLOOKUP($I635, '#칼럼명세'!$F:$F, '#칼럼명세'!$J:$J)*IF(_xlfn.XLOOKUP($I635, '#칼럼명세'!$F:$F, '#칼럼명세'!$K:$K)="X", 1, _xlfn.XLOOKUP($K635, '#무게관련'!$N:$N, '#무게관련'!$O:$O))*100</f>
        <v>1</v>
      </c>
      <c r="M635" s="46" t="s">
        <v>336</v>
      </c>
      <c r="N635" s="46" t="s">
        <v>336</v>
      </c>
      <c r="O635" s="46" t="s">
        <v>336</v>
      </c>
      <c r="P635" s="46" t="s">
        <v>336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66">
        <v>100</v>
      </c>
      <c r="Y635" s="66">
        <v>1000</v>
      </c>
      <c r="Z635" s="5">
        <v>0</v>
      </c>
      <c r="AA635" s="5">
        <v>0</v>
      </c>
      <c r="AB635" s="5">
        <v>1</v>
      </c>
      <c r="AC635" s="5">
        <v>0</v>
      </c>
      <c r="AD635" s="5">
        <v>0</v>
      </c>
      <c r="AE635" s="5">
        <v>25000</v>
      </c>
      <c r="AF635" s="5">
        <v>14</v>
      </c>
      <c r="AG635" s="5">
        <v>0</v>
      </c>
      <c r="AH635" s="5" t="s">
        <v>2376</v>
      </c>
      <c r="AI635" s="5" t="s">
        <v>235</v>
      </c>
      <c r="AJ635" s="5" t="s">
        <v>984</v>
      </c>
      <c r="AK635" s="45">
        <f t="shared" si="106"/>
        <v>15</v>
      </c>
      <c r="AL635" s="47">
        <f>_xlfn.XLOOKUP(I635,'#칼럼명세'!F:F,'#칼럼명세'!I:I)</f>
        <v>1304</v>
      </c>
      <c r="AM635" s="44" t="str">
        <f t="shared" si="107"/>
        <v>Item_Name_25022002</v>
      </c>
      <c r="AN635" s="5" t="s">
        <v>2193</v>
      </c>
      <c r="AO635" s="44" t="str">
        <f t="shared" si="108"/>
        <v>Item_Desc_25022002</v>
      </c>
      <c r="AP635" s="5" t="s">
        <v>2031</v>
      </c>
      <c r="AQ635" s="44">
        <f>_xlfn.XLOOKUP(I635,표1[아이템 타입],표1[삭제여부])</f>
        <v>0</v>
      </c>
      <c r="AR635" s="63">
        <f>_xlfn.XLOOKUP(I635,'#칼럼명세'!F:F,'#칼럼명세'!H:H)</f>
        <v>1</v>
      </c>
      <c r="AS635" s="4">
        <v>1</v>
      </c>
      <c r="AT635" s="4"/>
      <c r="AU635" s="4"/>
      <c r="AV635" s="4"/>
      <c r="AW635" s="63" t="str">
        <f>_xlfn.XLOOKUP(I635,표1[아이템 타입],표1[타입 이름])</f>
        <v>몬스터 코어</v>
      </c>
      <c r="AX635" s="63" t="str">
        <f t="shared" si="104"/>
        <v>불가</v>
      </c>
      <c r="AY635" s="63" t="str">
        <f t="shared" si="105"/>
        <v>가능</v>
      </c>
      <c r="AZ635" s="63" t="str">
        <f t="shared" si="109"/>
        <v>가능</v>
      </c>
      <c r="BA635" s="63" t="str">
        <f t="shared" si="110"/>
        <v>가능</v>
      </c>
    </row>
    <row r="636" spans="2:53" x14ac:dyDescent="0.3">
      <c r="B636" s="4">
        <v>25022003</v>
      </c>
      <c r="C636" s="4" t="str">
        <f t="shared" si="101"/>
        <v>003</v>
      </c>
      <c r="D636" s="44" t="str">
        <f t="shared" si="99"/>
        <v>Item_Name_25022003</v>
      </c>
      <c r="E636" s="5" t="s">
        <v>2194</v>
      </c>
      <c r="F636" s="44" t="str">
        <f t="shared" si="100"/>
        <v>Item_Desc_25022003</v>
      </c>
      <c r="G636" s="5" t="s">
        <v>2032</v>
      </c>
      <c r="H636" s="5">
        <v>3</v>
      </c>
      <c r="I636" s="5">
        <v>51</v>
      </c>
      <c r="J636" s="5">
        <v>0</v>
      </c>
      <c r="K636" s="5">
        <v>2</v>
      </c>
      <c r="L636" s="45">
        <f>_xlfn.XLOOKUP($I636, '#칼럼명세'!$F:$F, '#칼럼명세'!$J:$J)*IF(_xlfn.XLOOKUP($I636, '#칼럼명세'!$F:$F, '#칼럼명세'!$K:$K)="X", 1, _xlfn.XLOOKUP($K636, '#무게관련'!$N:$N, '#무게관련'!$O:$O))*100</f>
        <v>1</v>
      </c>
      <c r="M636" s="46" t="s">
        <v>336</v>
      </c>
      <c r="N636" s="46" t="s">
        <v>336</v>
      </c>
      <c r="O636" s="46" t="s">
        <v>336</v>
      </c>
      <c r="P636" s="46" t="s">
        <v>336</v>
      </c>
      <c r="Q636" s="5">
        <v>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0</v>
      </c>
      <c r="X636" s="66">
        <v>100</v>
      </c>
      <c r="Y636" s="66">
        <v>1000</v>
      </c>
      <c r="Z636" s="5">
        <v>0</v>
      </c>
      <c r="AA636" s="5">
        <v>0</v>
      </c>
      <c r="AB636" s="5">
        <v>1</v>
      </c>
      <c r="AC636" s="5">
        <v>0</v>
      </c>
      <c r="AD636" s="5">
        <v>0</v>
      </c>
      <c r="AE636" s="5">
        <v>25000</v>
      </c>
      <c r="AF636" s="5">
        <v>14</v>
      </c>
      <c r="AG636" s="5">
        <v>0</v>
      </c>
      <c r="AH636" s="5" t="s">
        <v>2373</v>
      </c>
      <c r="AI636" s="5" t="s">
        <v>235</v>
      </c>
      <c r="AJ636" s="5" t="s">
        <v>984</v>
      </c>
      <c r="AK636" s="45">
        <f t="shared" si="106"/>
        <v>15</v>
      </c>
      <c r="AL636" s="47">
        <f>_xlfn.XLOOKUP(I636,'#칼럼명세'!F:F,'#칼럼명세'!I:I)</f>
        <v>1304</v>
      </c>
      <c r="AM636" s="44" t="str">
        <f t="shared" si="107"/>
        <v>Item_Name_25022003</v>
      </c>
      <c r="AN636" s="5" t="s">
        <v>2194</v>
      </c>
      <c r="AO636" s="44" t="str">
        <f t="shared" si="108"/>
        <v>Item_Desc_25022003</v>
      </c>
      <c r="AP636" s="5" t="s">
        <v>2032</v>
      </c>
      <c r="AQ636" s="44">
        <f>_xlfn.XLOOKUP(I636,표1[아이템 타입],표1[삭제여부])</f>
        <v>0</v>
      </c>
      <c r="AR636" s="63">
        <f>_xlfn.XLOOKUP(I636,'#칼럼명세'!F:F,'#칼럼명세'!H:H)</f>
        <v>1</v>
      </c>
      <c r="AS636" s="4">
        <v>1</v>
      </c>
      <c r="AT636" s="4"/>
      <c r="AU636" s="4"/>
      <c r="AV636" s="4"/>
      <c r="AW636" s="63" t="str">
        <f>_xlfn.XLOOKUP(I636,표1[아이템 타입],표1[타입 이름])</f>
        <v>몬스터 코어</v>
      </c>
      <c r="AX636" s="63" t="str">
        <f t="shared" si="104"/>
        <v>불가</v>
      </c>
      <c r="AY636" s="63" t="str">
        <f t="shared" si="105"/>
        <v>가능</v>
      </c>
      <c r="AZ636" s="63" t="str">
        <f t="shared" si="109"/>
        <v>가능</v>
      </c>
      <c r="BA636" s="63" t="str">
        <f t="shared" si="110"/>
        <v>가능</v>
      </c>
    </row>
    <row r="637" spans="2:53" x14ac:dyDescent="0.3">
      <c r="B637" s="4">
        <v>25022004</v>
      </c>
      <c r="C637" s="4" t="str">
        <f t="shared" si="101"/>
        <v>004</v>
      </c>
      <c r="D637" s="44" t="str">
        <f t="shared" si="99"/>
        <v>Item_Name_25022004</v>
      </c>
      <c r="E637" s="5" t="s">
        <v>2195</v>
      </c>
      <c r="F637" s="44" t="str">
        <f t="shared" si="100"/>
        <v>Item_Desc_25022004</v>
      </c>
      <c r="G637" s="5" t="s">
        <v>2033</v>
      </c>
      <c r="H637" s="5">
        <v>3</v>
      </c>
      <c r="I637" s="5">
        <v>51</v>
      </c>
      <c r="J637" s="5">
        <v>0</v>
      </c>
      <c r="K637" s="5">
        <v>2</v>
      </c>
      <c r="L637" s="45">
        <f>_xlfn.XLOOKUP($I637, '#칼럼명세'!$F:$F, '#칼럼명세'!$J:$J)*IF(_xlfn.XLOOKUP($I637, '#칼럼명세'!$F:$F, '#칼럼명세'!$K:$K)="X", 1, _xlfn.XLOOKUP($K637, '#무게관련'!$N:$N, '#무게관련'!$O:$O))*100</f>
        <v>1</v>
      </c>
      <c r="M637" s="46" t="s">
        <v>336</v>
      </c>
      <c r="N637" s="46" t="s">
        <v>336</v>
      </c>
      <c r="O637" s="46" t="s">
        <v>336</v>
      </c>
      <c r="P637" s="46" t="s">
        <v>336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66">
        <v>100</v>
      </c>
      <c r="Y637" s="66">
        <v>1000</v>
      </c>
      <c r="Z637" s="5">
        <v>0</v>
      </c>
      <c r="AA637" s="5">
        <v>0</v>
      </c>
      <c r="AB637" s="5">
        <v>1</v>
      </c>
      <c r="AC637" s="5">
        <v>0</v>
      </c>
      <c r="AD637" s="5">
        <v>0</v>
      </c>
      <c r="AE637" s="5">
        <v>25000</v>
      </c>
      <c r="AF637" s="5">
        <v>14</v>
      </c>
      <c r="AG637" s="5">
        <v>0</v>
      </c>
      <c r="AH637" s="5" t="s">
        <v>2380</v>
      </c>
      <c r="AI637" s="5" t="s">
        <v>235</v>
      </c>
      <c r="AJ637" s="5" t="s">
        <v>984</v>
      </c>
      <c r="AK637" s="45">
        <f t="shared" si="106"/>
        <v>15</v>
      </c>
      <c r="AL637" s="47">
        <f>_xlfn.XLOOKUP(I637,'#칼럼명세'!F:F,'#칼럼명세'!I:I)</f>
        <v>1304</v>
      </c>
      <c r="AM637" s="44" t="str">
        <f t="shared" si="107"/>
        <v>Item_Name_25022004</v>
      </c>
      <c r="AN637" s="5" t="s">
        <v>2195</v>
      </c>
      <c r="AO637" s="44" t="str">
        <f t="shared" si="108"/>
        <v>Item_Desc_25022004</v>
      </c>
      <c r="AP637" s="5" t="s">
        <v>2033</v>
      </c>
      <c r="AQ637" s="44">
        <f>_xlfn.XLOOKUP(I637,표1[아이템 타입],표1[삭제여부])</f>
        <v>0</v>
      </c>
      <c r="AR637" s="63">
        <f>_xlfn.XLOOKUP(I637,'#칼럼명세'!F:F,'#칼럼명세'!H:H)</f>
        <v>1</v>
      </c>
      <c r="AS637" s="4">
        <v>1</v>
      </c>
      <c r="AT637" s="4"/>
      <c r="AU637" s="4"/>
      <c r="AV637" s="4"/>
      <c r="AW637" s="63" t="str">
        <f>_xlfn.XLOOKUP(I637,표1[아이템 타입],표1[타입 이름])</f>
        <v>몬스터 코어</v>
      </c>
      <c r="AX637" s="63" t="str">
        <f t="shared" si="104"/>
        <v>불가</v>
      </c>
      <c r="AY637" s="63" t="str">
        <f t="shared" si="105"/>
        <v>가능</v>
      </c>
      <c r="AZ637" s="63" t="str">
        <f t="shared" si="109"/>
        <v>가능</v>
      </c>
      <c r="BA637" s="63" t="str">
        <f t="shared" si="110"/>
        <v>가능</v>
      </c>
    </row>
    <row r="638" spans="2:53" x14ac:dyDescent="0.3">
      <c r="B638" s="4">
        <v>25022005</v>
      </c>
      <c r="C638" s="4" t="str">
        <f t="shared" si="101"/>
        <v>005</v>
      </c>
      <c r="D638" s="44" t="str">
        <f t="shared" si="99"/>
        <v>Item_Name_25022005</v>
      </c>
      <c r="E638" s="5" t="s">
        <v>2196</v>
      </c>
      <c r="F638" s="44" t="str">
        <f t="shared" si="100"/>
        <v>Item_Desc_25022005</v>
      </c>
      <c r="G638" s="5" t="s">
        <v>2034</v>
      </c>
      <c r="H638" s="5">
        <v>3</v>
      </c>
      <c r="I638" s="5">
        <v>51</v>
      </c>
      <c r="J638" s="5">
        <v>0</v>
      </c>
      <c r="K638" s="5">
        <v>2</v>
      </c>
      <c r="L638" s="45">
        <f>_xlfn.XLOOKUP($I638, '#칼럼명세'!$F:$F, '#칼럼명세'!$J:$J)*IF(_xlfn.XLOOKUP($I638, '#칼럼명세'!$F:$F, '#칼럼명세'!$K:$K)="X", 1, _xlfn.XLOOKUP($K638, '#무게관련'!$N:$N, '#무게관련'!$O:$O))*100</f>
        <v>1</v>
      </c>
      <c r="M638" s="46" t="s">
        <v>336</v>
      </c>
      <c r="N638" s="46" t="s">
        <v>336</v>
      </c>
      <c r="O638" s="46" t="s">
        <v>336</v>
      </c>
      <c r="P638" s="46" t="s">
        <v>336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66">
        <v>100</v>
      </c>
      <c r="Y638" s="66">
        <v>1000</v>
      </c>
      <c r="Z638" s="5">
        <v>0</v>
      </c>
      <c r="AA638" s="5">
        <v>0</v>
      </c>
      <c r="AB638" s="5">
        <v>1</v>
      </c>
      <c r="AC638" s="5">
        <v>0</v>
      </c>
      <c r="AD638" s="5">
        <v>0</v>
      </c>
      <c r="AE638" s="5">
        <v>25000</v>
      </c>
      <c r="AF638" s="5">
        <v>14</v>
      </c>
      <c r="AG638" s="5">
        <v>0</v>
      </c>
      <c r="AH638" s="5" t="s">
        <v>2375</v>
      </c>
      <c r="AI638" s="5" t="s">
        <v>235</v>
      </c>
      <c r="AJ638" s="5" t="s">
        <v>984</v>
      </c>
      <c r="AK638" s="45">
        <f t="shared" si="106"/>
        <v>15</v>
      </c>
      <c r="AL638" s="47">
        <f>_xlfn.XLOOKUP(I638,'#칼럼명세'!F:F,'#칼럼명세'!I:I)</f>
        <v>1304</v>
      </c>
      <c r="AM638" s="44" t="str">
        <f t="shared" si="107"/>
        <v>Item_Name_25022005</v>
      </c>
      <c r="AN638" s="5" t="s">
        <v>2196</v>
      </c>
      <c r="AO638" s="44" t="str">
        <f t="shared" si="108"/>
        <v>Item_Desc_25022005</v>
      </c>
      <c r="AP638" s="5" t="s">
        <v>2034</v>
      </c>
      <c r="AQ638" s="44">
        <f>_xlfn.XLOOKUP(I638,표1[아이템 타입],표1[삭제여부])</f>
        <v>0</v>
      </c>
      <c r="AR638" s="63">
        <f>_xlfn.XLOOKUP(I638,'#칼럼명세'!F:F,'#칼럼명세'!H:H)</f>
        <v>1</v>
      </c>
      <c r="AS638" s="4">
        <v>1</v>
      </c>
      <c r="AT638" s="4"/>
      <c r="AU638" s="4"/>
      <c r="AV638" s="4"/>
      <c r="AW638" s="63" t="str">
        <f>_xlfn.XLOOKUP(I638,표1[아이템 타입],표1[타입 이름])</f>
        <v>몬스터 코어</v>
      </c>
      <c r="AX638" s="63" t="str">
        <f t="shared" si="104"/>
        <v>불가</v>
      </c>
      <c r="AY638" s="63" t="str">
        <f t="shared" si="105"/>
        <v>가능</v>
      </c>
      <c r="AZ638" s="63" t="str">
        <f t="shared" si="109"/>
        <v>가능</v>
      </c>
      <c r="BA638" s="63" t="str">
        <f t="shared" si="110"/>
        <v>가능</v>
      </c>
    </row>
    <row r="639" spans="2:53" x14ac:dyDescent="0.3">
      <c r="B639" s="4">
        <v>25022006</v>
      </c>
      <c r="C639" s="4" t="str">
        <f t="shared" si="101"/>
        <v>006</v>
      </c>
      <c r="D639" s="44" t="str">
        <f t="shared" si="99"/>
        <v>Item_Name_25022006</v>
      </c>
      <c r="E639" s="5" t="s">
        <v>2197</v>
      </c>
      <c r="F639" s="44" t="str">
        <f t="shared" si="100"/>
        <v>Item_Desc_25022006</v>
      </c>
      <c r="G639" s="5" t="s">
        <v>2035</v>
      </c>
      <c r="H639" s="5">
        <v>3</v>
      </c>
      <c r="I639" s="5">
        <v>51</v>
      </c>
      <c r="J639" s="5">
        <v>0</v>
      </c>
      <c r="K639" s="5">
        <v>2</v>
      </c>
      <c r="L639" s="45">
        <f>_xlfn.XLOOKUP($I639, '#칼럼명세'!$F:$F, '#칼럼명세'!$J:$J)*IF(_xlfn.XLOOKUP($I639, '#칼럼명세'!$F:$F, '#칼럼명세'!$K:$K)="X", 1, _xlfn.XLOOKUP($K639, '#무게관련'!$N:$N, '#무게관련'!$O:$O))*100</f>
        <v>1</v>
      </c>
      <c r="M639" s="46" t="s">
        <v>336</v>
      </c>
      <c r="N639" s="46" t="s">
        <v>336</v>
      </c>
      <c r="O639" s="46" t="s">
        <v>336</v>
      </c>
      <c r="P639" s="46" t="s">
        <v>336</v>
      </c>
      <c r="Q639" s="5">
        <v>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0</v>
      </c>
      <c r="X639" s="66">
        <v>100</v>
      </c>
      <c r="Y639" s="66">
        <v>1000</v>
      </c>
      <c r="Z639" s="5">
        <v>0</v>
      </c>
      <c r="AA639" s="5">
        <v>0</v>
      </c>
      <c r="AB639" s="5">
        <v>1</v>
      </c>
      <c r="AC639" s="5">
        <v>0</v>
      </c>
      <c r="AD639" s="5">
        <v>0</v>
      </c>
      <c r="AE639" s="5">
        <v>25000</v>
      </c>
      <c r="AF639" s="5">
        <v>14</v>
      </c>
      <c r="AG639" s="5">
        <v>0</v>
      </c>
      <c r="AH639" s="5" t="s">
        <v>2378</v>
      </c>
      <c r="AI639" s="5" t="s">
        <v>235</v>
      </c>
      <c r="AJ639" s="5" t="s">
        <v>984</v>
      </c>
      <c r="AK639" s="45">
        <f t="shared" si="106"/>
        <v>15</v>
      </c>
      <c r="AL639" s="47">
        <f>_xlfn.XLOOKUP(I639,'#칼럼명세'!F:F,'#칼럼명세'!I:I)</f>
        <v>1304</v>
      </c>
      <c r="AM639" s="44" t="str">
        <f t="shared" si="107"/>
        <v>Item_Name_25022006</v>
      </c>
      <c r="AN639" s="5" t="s">
        <v>2197</v>
      </c>
      <c r="AO639" s="44" t="str">
        <f t="shared" si="108"/>
        <v>Item_Desc_25022006</v>
      </c>
      <c r="AP639" s="5" t="s">
        <v>2035</v>
      </c>
      <c r="AQ639" s="44">
        <f>_xlfn.XLOOKUP(I639,표1[아이템 타입],표1[삭제여부])</f>
        <v>0</v>
      </c>
      <c r="AR639" s="63">
        <f>_xlfn.XLOOKUP(I639,'#칼럼명세'!F:F,'#칼럼명세'!H:H)</f>
        <v>1</v>
      </c>
      <c r="AS639" s="4">
        <v>1</v>
      </c>
      <c r="AT639" s="4"/>
      <c r="AU639" s="4"/>
      <c r="AV639" s="4"/>
      <c r="AW639" s="63" t="str">
        <f>_xlfn.XLOOKUP(I639,표1[아이템 타입],표1[타입 이름])</f>
        <v>몬스터 코어</v>
      </c>
      <c r="AX639" s="63" t="str">
        <f t="shared" si="104"/>
        <v>불가</v>
      </c>
      <c r="AY639" s="63" t="str">
        <f t="shared" si="105"/>
        <v>가능</v>
      </c>
      <c r="AZ639" s="63" t="str">
        <f t="shared" si="109"/>
        <v>가능</v>
      </c>
      <c r="BA639" s="63" t="str">
        <f t="shared" si="110"/>
        <v>가능</v>
      </c>
    </row>
    <row r="640" spans="2:53" x14ac:dyDescent="0.3">
      <c r="B640" s="4">
        <v>25022007</v>
      </c>
      <c r="C640" s="4" t="str">
        <f t="shared" si="101"/>
        <v>007</v>
      </c>
      <c r="D640" s="44" t="str">
        <f t="shared" si="99"/>
        <v>Item_Name_25022007</v>
      </c>
      <c r="E640" s="5" t="s">
        <v>2198</v>
      </c>
      <c r="F640" s="44" t="str">
        <f t="shared" si="100"/>
        <v>Item_Desc_25022007</v>
      </c>
      <c r="G640" s="5" t="s">
        <v>2036</v>
      </c>
      <c r="H640" s="5">
        <v>3</v>
      </c>
      <c r="I640" s="5">
        <v>51</v>
      </c>
      <c r="J640" s="5">
        <v>0</v>
      </c>
      <c r="K640" s="5">
        <v>2</v>
      </c>
      <c r="L640" s="45">
        <f>_xlfn.XLOOKUP($I640, '#칼럼명세'!$F:$F, '#칼럼명세'!$J:$J)*IF(_xlfn.XLOOKUP($I640, '#칼럼명세'!$F:$F, '#칼럼명세'!$K:$K)="X", 1, _xlfn.XLOOKUP($K640, '#무게관련'!$N:$N, '#무게관련'!$O:$O))*100</f>
        <v>1</v>
      </c>
      <c r="M640" s="46" t="s">
        <v>336</v>
      </c>
      <c r="N640" s="46" t="s">
        <v>336</v>
      </c>
      <c r="O640" s="46" t="s">
        <v>336</v>
      </c>
      <c r="P640" s="46" t="s">
        <v>336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66">
        <v>100</v>
      </c>
      <c r="Y640" s="66">
        <v>1000</v>
      </c>
      <c r="Z640" s="5">
        <v>0</v>
      </c>
      <c r="AA640" s="5">
        <v>0</v>
      </c>
      <c r="AB640" s="5">
        <v>1</v>
      </c>
      <c r="AC640" s="5">
        <v>0</v>
      </c>
      <c r="AD640" s="5">
        <v>0</v>
      </c>
      <c r="AE640" s="5">
        <v>25000</v>
      </c>
      <c r="AF640" s="5">
        <v>14</v>
      </c>
      <c r="AG640" s="5">
        <v>0</v>
      </c>
      <c r="AH640" s="5" t="s">
        <v>2379</v>
      </c>
      <c r="AI640" s="5" t="s">
        <v>235</v>
      </c>
      <c r="AJ640" s="5" t="s">
        <v>984</v>
      </c>
      <c r="AK640" s="45">
        <f t="shared" si="106"/>
        <v>15</v>
      </c>
      <c r="AL640" s="47">
        <f>_xlfn.XLOOKUP(I640,'#칼럼명세'!F:F,'#칼럼명세'!I:I)</f>
        <v>1304</v>
      </c>
      <c r="AM640" s="44" t="str">
        <f t="shared" si="107"/>
        <v>Item_Name_25022007</v>
      </c>
      <c r="AN640" s="5" t="s">
        <v>2198</v>
      </c>
      <c r="AO640" s="44" t="str">
        <f t="shared" si="108"/>
        <v>Item_Desc_25022007</v>
      </c>
      <c r="AP640" s="5" t="s">
        <v>2036</v>
      </c>
      <c r="AQ640" s="44">
        <f>_xlfn.XLOOKUP(I640,표1[아이템 타입],표1[삭제여부])</f>
        <v>0</v>
      </c>
      <c r="AR640" s="63">
        <f>_xlfn.XLOOKUP(I640,'#칼럼명세'!F:F,'#칼럼명세'!H:H)</f>
        <v>1</v>
      </c>
      <c r="AS640" s="4">
        <v>1</v>
      </c>
      <c r="AT640" s="4"/>
      <c r="AU640" s="4"/>
      <c r="AV640" s="4"/>
      <c r="AW640" s="63" t="str">
        <f>_xlfn.XLOOKUP(I640,표1[아이템 타입],표1[타입 이름])</f>
        <v>몬스터 코어</v>
      </c>
      <c r="AX640" s="63" t="str">
        <f t="shared" si="104"/>
        <v>불가</v>
      </c>
      <c r="AY640" s="63" t="str">
        <f t="shared" si="105"/>
        <v>가능</v>
      </c>
      <c r="AZ640" s="63" t="str">
        <f t="shared" si="109"/>
        <v>가능</v>
      </c>
      <c r="BA640" s="63" t="str">
        <f t="shared" si="110"/>
        <v>가능</v>
      </c>
    </row>
    <row r="641" spans="2:53" x14ac:dyDescent="0.3">
      <c r="B641" s="4">
        <v>25022008</v>
      </c>
      <c r="C641" s="4" t="str">
        <f t="shared" si="101"/>
        <v>008</v>
      </c>
      <c r="D641" s="44" t="str">
        <f t="shared" si="99"/>
        <v>Item_Name_25022008</v>
      </c>
      <c r="E641" s="5" t="s">
        <v>2199</v>
      </c>
      <c r="F641" s="44" t="str">
        <f t="shared" si="100"/>
        <v>Item_Desc_25022008</v>
      </c>
      <c r="G641" s="5" t="s">
        <v>2037</v>
      </c>
      <c r="H641" s="5">
        <v>3</v>
      </c>
      <c r="I641" s="5">
        <v>51</v>
      </c>
      <c r="J641" s="5">
        <v>0</v>
      </c>
      <c r="K641" s="5">
        <v>2</v>
      </c>
      <c r="L641" s="45">
        <f>_xlfn.XLOOKUP($I641, '#칼럼명세'!$F:$F, '#칼럼명세'!$J:$J)*IF(_xlfn.XLOOKUP($I641, '#칼럼명세'!$F:$F, '#칼럼명세'!$K:$K)="X", 1, _xlfn.XLOOKUP($K641, '#무게관련'!$N:$N, '#무게관련'!$O:$O))*100</f>
        <v>1</v>
      </c>
      <c r="M641" s="46" t="s">
        <v>336</v>
      </c>
      <c r="N641" s="46" t="s">
        <v>336</v>
      </c>
      <c r="O641" s="46" t="s">
        <v>336</v>
      </c>
      <c r="P641" s="46" t="s">
        <v>336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66">
        <v>100</v>
      </c>
      <c r="Y641" s="66">
        <v>1000</v>
      </c>
      <c r="Z641" s="5">
        <v>0</v>
      </c>
      <c r="AA641" s="5">
        <v>0</v>
      </c>
      <c r="AB641" s="5">
        <v>1</v>
      </c>
      <c r="AC641" s="5">
        <v>0</v>
      </c>
      <c r="AD641" s="5">
        <v>0</v>
      </c>
      <c r="AE641" s="5">
        <v>25000</v>
      </c>
      <c r="AF641" s="5">
        <v>14</v>
      </c>
      <c r="AG641" s="5">
        <v>0</v>
      </c>
      <c r="AH641" s="5" t="s">
        <v>2371</v>
      </c>
      <c r="AI641" s="5" t="s">
        <v>235</v>
      </c>
      <c r="AJ641" s="5" t="s">
        <v>984</v>
      </c>
      <c r="AK641" s="45">
        <f t="shared" si="106"/>
        <v>15</v>
      </c>
      <c r="AL641" s="47">
        <f>_xlfn.XLOOKUP(I641,'#칼럼명세'!F:F,'#칼럼명세'!I:I)</f>
        <v>1304</v>
      </c>
      <c r="AM641" s="44" t="str">
        <f t="shared" si="107"/>
        <v>Item_Name_25022008</v>
      </c>
      <c r="AN641" s="5" t="s">
        <v>2199</v>
      </c>
      <c r="AO641" s="44" t="str">
        <f t="shared" si="108"/>
        <v>Item_Desc_25022008</v>
      </c>
      <c r="AP641" s="5" t="s">
        <v>2037</v>
      </c>
      <c r="AQ641" s="44">
        <f>_xlfn.XLOOKUP(I641,표1[아이템 타입],표1[삭제여부])</f>
        <v>0</v>
      </c>
      <c r="AR641" s="63">
        <f>_xlfn.XLOOKUP(I641,'#칼럼명세'!F:F,'#칼럼명세'!H:H)</f>
        <v>1</v>
      </c>
      <c r="AS641" s="4">
        <v>1</v>
      </c>
      <c r="AT641" s="4"/>
      <c r="AU641" s="4"/>
      <c r="AV641" s="4"/>
      <c r="AW641" s="63" t="str">
        <f>_xlfn.XLOOKUP(I641,표1[아이템 타입],표1[타입 이름])</f>
        <v>몬스터 코어</v>
      </c>
      <c r="AX641" s="63" t="str">
        <f t="shared" si="104"/>
        <v>불가</v>
      </c>
      <c r="AY641" s="63" t="str">
        <f t="shared" si="105"/>
        <v>가능</v>
      </c>
      <c r="AZ641" s="63" t="str">
        <f t="shared" si="109"/>
        <v>가능</v>
      </c>
      <c r="BA641" s="63" t="str">
        <f t="shared" si="110"/>
        <v>가능</v>
      </c>
    </row>
    <row r="642" spans="2:53" x14ac:dyDescent="0.3">
      <c r="B642" s="4">
        <v>25022009</v>
      </c>
      <c r="C642" s="4" t="str">
        <f t="shared" si="101"/>
        <v>009</v>
      </c>
      <c r="D642" s="44" t="str">
        <f t="shared" si="99"/>
        <v>Item_Name_25022009</v>
      </c>
      <c r="E642" s="5" t="s">
        <v>2200</v>
      </c>
      <c r="F642" s="44" t="str">
        <f t="shared" si="100"/>
        <v>Item_Desc_25022009</v>
      </c>
      <c r="G642" s="5" t="s">
        <v>2038</v>
      </c>
      <c r="H642" s="5">
        <v>3</v>
      </c>
      <c r="I642" s="5">
        <v>51</v>
      </c>
      <c r="J642" s="5">
        <v>0</v>
      </c>
      <c r="K642" s="5">
        <v>2</v>
      </c>
      <c r="L642" s="45">
        <f>_xlfn.XLOOKUP($I642, '#칼럼명세'!$F:$F, '#칼럼명세'!$J:$J)*IF(_xlfn.XLOOKUP($I642, '#칼럼명세'!$F:$F, '#칼럼명세'!$K:$K)="X", 1, _xlfn.XLOOKUP($K642, '#무게관련'!$N:$N, '#무게관련'!$O:$O))*100</f>
        <v>1</v>
      </c>
      <c r="M642" s="46" t="s">
        <v>336</v>
      </c>
      <c r="N642" s="46" t="s">
        <v>336</v>
      </c>
      <c r="O642" s="46" t="s">
        <v>336</v>
      </c>
      <c r="P642" s="46" t="s">
        <v>336</v>
      </c>
      <c r="Q642" s="5">
        <v>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0</v>
      </c>
      <c r="X642" s="66">
        <v>100</v>
      </c>
      <c r="Y642" s="66">
        <v>1000</v>
      </c>
      <c r="Z642" s="5">
        <v>0</v>
      </c>
      <c r="AA642" s="5">
        <v>0</v>
      </c>
      <c r="AB642" s="5">
        <v>1</v>
      </c>
      <c r="AC642" s="5">
        <v>0</v>
      </c>
      <c r="AD642" s="5">
        <v>0</v>
      </c>
      <c r="AE642" s="5">
        <v>25000</v>
      </c>
      <c r="AF642" s="5">
        <v>14</v>
      </c>
      <c r="AG642" s="5">
        <v>0</v>
      </c>
      <c r="AH642" s="5" t="s">
        <v>2374</v>
      </c>
      <c r="AI642" s="5" t="s">
        <v>235</v>
      </c>
      <c r="AJ642" s="5" t="s">
        <v>984</v>
      </c>
      <c r="AK642" s="45">
        <f t="shared" si="106"/>
        <v>15</v>
      </c>
      <c r="AL642" s="47">
        <f>_xlfn.XLOOKUP(I642,'#칼럼명세'!F:F,'#칼럼명세'!I:I)</f>
        <v>1304</v>
      </c>
      <c r="AM642" s="44" t="str">
        <f t="shared" si="107"/>
        <v>Item_Name_25022009</v>
      </c>
      <c r="AN642" s="5" t="s">
        <v>2200</v>
      </c>
      <c r="AO642" s="44" t="str">
        <f t="shared" si="108"/>
        <v>Item_Desc_25022009</v>
      </c>
      <c r="AP642" s="5" t="s">
        <v>2038</v>
      </c>
      <c r="AQ642" s="44">
        <f>_xlfn.XLOOKUP(I642,표1[아이템 타입],표1[삭제여부])</f>
        <v>0</v>
      </c>
      <c r="AR642" s="63">
        <f>_xlfn.XLOOKUP(I642,'#칼럼명세'!F:F,'#칼럼명세'!H:H)</f>
        <v>1</v>
      </c>
      <c r="AS642" s="4">
        <v>1</v>
      </c>
      <c r="AT642" s="4"/>
      <c r="AU642" s="4"/>
      <c r="AV642" s="4"/>
      <c r="AW642" s="63" t="str">
        <f>_xlfn.XLOOKUP(I642,표1[아이템 타입],표1[타입 이름])</f>
        <v>몬스터 코어</v>
      </c>
      <c r="AX642" s="63" t="str">
        <f t="shared" si="104"/>
        <v>불가</v>
      </c>
      <c r="AY642" s="63" t="str">
        <f t="shared" si="105"/>
        <v>가능</v>
      </c>
      <c r="AZ642" s="63" t="str">
        <f t="shared" si="109"/>
        <v>가능</v>
      </c>
      <c r="BA642" s="63" t="str">
        <f t="shared" si="110"/>
        <v>가능</v>
      </c>
    </row>
    <row r="643" spans="2:53" x14ac:dyDescent="0.3">
      <c r="B643" s="4">
        <v>25023001</v>
      </c>
      <c r="C643" s="4" t="str">
        <f t="shared" si="101"/>
        <v>001</v>
      </c>
      <c r="D643" s="44" t="str">
        <f t="shared" si="99"/>
        <v>Item_Name_25023001</v>
      </c>
      <c r="E643" s="5" t="s">
        <v>2976</v>
      </c>
      <c r="F643" s="44" t="str">
        <f t="shared" si="100"/>
        <v>Item_Desc_25023001</v>
      </c>
      <c r="G643" s="5" t="s">
        <v>2983</v>
      </c>
      <c r="H643" s="5">
        <v>3</v>
      </c>
      <c r="I643" s="5">
        <v>51</v>
      </c>
      <c r="J643" s="5">
        <v>0</v>
      </c>
      <c r="K643" s="5">
        <v>3</v>
      </c>
      <c r="L643" s="45">
        <f>_xlfn.XLOOKUP($I643, '#칼럼명세'!$F:$F, '#칼럼명세'!$J:$J)*IF(_xlfn.XLOOKUP($I643, '#칼럼명세'!$F:$F, '#칼럼명세'!$K:$K)="X", 1, _xlfn.XLOOKUP($K643, '#무게관련'!$N:$N, '#무게관련'!$O:$O))*100</f>
        <v>1</v>
      </c>
      <c r="M643" s="46" t="s">
        <v>336</v>
      </c>
      <c r="N643" s="46" t="s">
        <v>336</v>
      </c>
      <c r="O643" s="46" t="s">
        <v>336</v>
      </c>
      <c r="P643" s="46" t="s">
        <v>336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66">
        <v>100</v>
      </c>
      <c r="Y643" s="66">
        <v>1000</v>
      </c>
      <c r="Z643" s="5">
        <v>0</v>
      </c>
      <c r="AA643" s="5">
        <v>0</v>
      </c>
      <c r="AB643" s="5">
        <v>1</v>
      </c>
      <c r="AC643" s="5">
        <v>0</v>
      </c>
      <c r="AD643" s="5">
        <v>0</v>
      </c>
      <c r="AE643" s="5">
        <v>25000</v>
      </c>
      <c r="AF643" s="5">
        <v>14</v>
      </c>
      <c r="AG643" s="5">
        <v>0</v>
      </c>
      <c r="AH643" s="5" t="s">
        <v>2368</v>
      </c>
      <c r="AI643" s="5" t="s">
        <v>235</v>
      </c>
      <c r="AJ643" s="5" t="s">
        <v>984</v>
      </c>
      <c r="AK643" s="45">
        <f t="shared" si="106"/>
        <v>15</v>
      </c>
      <c r="AL643" s="47">
        <f>_xlfn.XLOOKUP(I643,'#칼럼명세'!F:F,'#칼럼명세'!I:I)</f>
        <v>1304</v>
      </c>
      <c r="AM643" s="44" t="str">
        <f t="shared" si="107"/>
        <v>Item_Name_25023001</v>
      </c>
      <c r="AN643" s="5" t="s">
        <v>2976</v>
      </c>
      <c r="AO643" s="44" t="str">
        <f t="shared" si="108"/>
        <v>Item_Desc_25023001</v>
      </c>
      <c r="AP643" s="5" t="s">
        <v>2983</v>
      </c>
      <c r="AQ643" s="44">
        <f>_xlfn.XLOOKUP(I643,표1[아이템 타입],표1[삭제여부])</f>
        <v>0</v>
      </c>
      <c r="AR643" s="63">
        <f>_xlfn.XLOOKUP(I643,'#칼럼명세'!F:F,'#칼럼명세'!H:H)</f>
        <v>1</v>
      </c>
      <c r="AS643" s="4">
        <v>1</v>
      </c>
      <c r="AT643" s="4"/>
      <c r="AU643" s="4"/>
      <c r="AV643" s="4"/>
      <c r="AW643" s="63" t="str">
        <f>_xlfn.XLOOKUP(I643,표1[아이템 타입],표1[타입 이름])</f>
        <v>몬스터 코어</v>
      </c>
      <c r="AX643" s="63" t="str">
        <f t="shared" ref="AX643:AX706" si="111">IF(Z643=0,"불가","가능")</f>
        <v>불가</v>
      </c>
      <c r="AY643" s="63" t="str">
        <f t="shared" ref="AY643:AY706" si="112">IF(AB643=0,"불가","가능")</f>
        <v>가능</v>
      </c>
      <c r="AZ643" s="63" t="str">
        <f t="shared" si="109"/>
        <v>가능</v>
      </c>
      <c r="BA643" s="63" t="str">
        <f t="shared" si="110"/>
        <v>가능</v>
      </c>
    </row>
    <row r="644" spans="2:53" x14ac:dyDescent="0.3">
      <c r="B644" s="4">
        <v>25023002</v>
      </c>
      <c r="C644" s="4" t="str">
        <f t="shared" si="101"/>
        <v>002</v>
      </c>
      <c r="D644" s="44" t="str">
        <f t="shared" si="99"/>
        <v>Item_Name_25023002</v>
      </c>
      <c r="E644" s="5" t="s">
        <v>2201</v>
      </c>
      <c r="F644" s="44" t="str">
        <f t="shared" si="100"/>
        <v>Item_Desc_25023002</v>
      </c>
      <c r="G644" s="5" t="s">
        <v>2039</v>
      </c>
      <c r="H644" s="5">
        <v>3</v>
      </c>
      <c r="I644" s="5">
        <v>51</v>
      </c>
      <c r="J644" s="5">
        <v>0</v>
      </c>
      <c r="K644" s="5">
        <v>3</v>
      </c>
      <c r="L644" s="45">
        <f>_xlfn.XLOOKUP($I644, '#칼럼명세'!$F:$F, '#칼럼명세'!$J:$J)*IF(_xlfn.XLOOKUP($I644, '#칼럼명세'!$F:$F, '#칼럼명세'!$K:$K)="X", 1, _xlfn.XLOOKUP($K644, '#무게관련'!$N:$N, '#무게관련'!$O:$O))*100</f>
        <v>1</v>
      </c>
      <c r="M644" s="46" t="s">
        <v>336</v>
      </c>
      <c r="N644" s="46" t="s">
        <v>336</v>
      </c>
      <c r="O644" s="46" t="s">
        <v>336</v>
      </c>
      <c r="P644" s="46" t="s">
        <v>336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66">
        <v>100</v>
      </c>
      <c r="Y644" s="66">
        <v>1000</v>
      </c>
      <c r="Z644" s="5">
        <v>0</v>
      </c>
      <c r="AA644" s="5">
        <v>0</v>
      </c>
      <c r="AB644" s="5">
        <v>1</v>
      </c>
      <c r="AC644" s="5">
        <v>0</v>
      </c>
      <c r="AD644" s="5">
        <v>0</v>
      </c>
      <c r="AE644" s="5">
        <v>25000</v>
      </c>
      <c r="AF644" s="5">
        <v>14</v>
      </c>
      <c r="AG644" s="5">
        <v>0</v>
      </c>
      <c r="AH644" s="5" t="s">
        <v>2370</v>
      </c>
      <c r="AI644" s="5" t="s">
        <v>235</v>
      </c>
      <c r="AJ644" s="5" t="s">
        <v>984</v>
      </c>
      <c r="AK644" s="45">
        <f t="shared" si="106"/>
        <v>15</v>
      </c>
      <c r="AL644" s="47">
        <f>_xlfn.XLOOKUP(I644,'#칼럼명세'!F:F,'#칼럼명세'!I:I)</f>
        <v>1304</v>
      </c>
      <c r="AM644" s="44" t="str">
        <f t="shared" si="107"/>
        <v>Item_Name_25023002</v>
      </c>
      <c r="AN644" s="5" t="s">
        <v>2201</v>
      </c>
      <c r="AO644" s="44" t="str">
        <f t="shared" si="108"/>
        <v>Item_Desc_25023002</v>
      </c>
      <c r="AP644" s="5" t="s">
        <v>2039</v>
      </c>
      <c r="AQ644" s="44">
        <f>_xlfn.XLOOKUP(I644,표1[아이템 타입],표1[삭제여부])</f>
        <v>0</v>
      </c>
      <c r="AR644" s="63">
        <f>_xlfn.XLOOKUP(I644,'#칼럼명세'!F:F,'#칼럼명세'!H:H)</f>
        <v>1</v>
      </c>
      <c r="AS644" s="4">
        <v>1</v>
      </c>
      <c r="AT644" s="4"/>
      <c r="AU644" s="4"/>
      <c r="AV644" s="4"/>
      <c r="AW644" s="63" t="str">
        <f>_xlfn.XLOOKUP(I644,표1[아이템 타입],표1[타입 이름])</f>
        <v>몬스터 코어</v>
      </c>
      <c r="AX644" s="63" t="str">
        <f t="shared" si="111"/>
        <v>불가</v>
      </c>
      <c r="AY644" s="63" t="str">
        <f t="shared" si="112"/>
        <v>가능</v>
      </c>
      <c r="AZ644" s="63" t="str">
        <f t="shared" si="109"/>
        <v>가능</v>
      </c>
      <c r="BA644" s="63" t="str">
        <f t="shared" si="110"/>
        <v>가능</v>
      </c>
    </row>
    <row r="645" spans="2:53" x14ac:dyDescent="0.3">
      <c r="B645" s="4">
        <v>25024001</v>
      </c>
      <c r="C645" s="4" t="str">
        <f t="shared" si="101"/>
        <v>001</v>
      </c>
      <c r="D645" s="44" t="str">
        <f t="shared" si="99"/>
        <v>Item_Name_25024001</v>
      </c>
      <c r="E645" s="5" t="s">
        <v>2202</v>
      </c>
      <c r="F645" s="44" t="str">
        <f t="shared" si="100"/>
        <v>Item_Desc_25024001</v>
      </c>
      <c r="G645" s="5" t="s">
        <v>2040</v>
      </c>
      <c r="H645" s="5">
        <v>3</v>
      </c>
      <c r="I645" s="5">
        <v>51</v>
      </c>
      <c r="J645" s="5">
        <v>0</v>
      </c>
      <c r="K645" s="5">
        <v>4</v>
      </c>
      <c r="L645" s="45">
        <f>_xlfn.XLOOKUP($I645, '#칼럼명세'!$F:$F, '#칼럼명세'!$J:$J)*IF(_xlfn.XLOOKUP($I645, '#칼럼명세'!$F:$F, '#칼럼명세'!$K:$K)="X", 1, _xlfn.XLOOKUP($K645, '#무게관련'!$N:$N, '#무게관련'!$O:$O))*100</f>
        <v>1</v>
      </c>
      <c r="M645" s="46" t="s">
        <v>336</v>
      </c>
      <c r="N645" s="46" t="s">
        <v>336</v>
      </c>
      <c r="O645" s="46" t="s">
        <v>336</v>
      </c>
      <c r="P645" s="46" t="s">
        <v>336</v>
      </c>
      <c r="Q645" s="5">
        <v>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0</v>
      </c>
      <c r="X645" s="66">
        <v>100</v>
      </c>
      <c r="Y645" s="66">
        <v>1000</v>
      </c>
      <c r="Z645" s="5">
        <v>0</v>
      </c>
      <c r="AA645" s="5">
        <v>0</v>
      </c>
      <c r="AB645" s="5">
        <v>1</v>
      </c>
      <c r="AC645" s="5">
        <v>0</v>
      </c>
      <c r="AD645" s="5">
        <v>0</v>
      </c>
      <c r="AE645" s="5">
        <v>25000</v>
      </c>
      <c r="AF645" s="5">
        <v>14</v>
      </c>
      <c r="AG645" s="5">
        <v>0</v>
      </c>
      <c r="AH645" s="5" t="s">
        <v>2381</v>
      </c>
      <c r="AI645" s="5" t="s">
        <v>235</v>
      </c>
      <c r="AJ645" s="5" t="s">
        <v>984</v>
      </c>
      <c r="AK645" s="45">
        <f t="shared" ref="AK645:AK708" si="113">IF($M645="X", 0, M$3)+IF($N645="X", 0, N$3)+IF($O645="X", 0, O$3)+IF($P645="X", 0, P$3)</f>
        <v>15</v>
      </c>
      <c r="AL645" s="47">
        <f>_xlfn.XLOOKUP(I645,'#칼럼명세'!F:F,'#칼럼명세'!I:I)</f>
        <v>1304</v>
      </c>
      <c r="AM645" s="44" t="str">
        <f t="shared" ref="AM645:AM708" si="114">"Item_Name_"&amp;B645</f>
        <v>Item_Name_25024001</v>
      </c>
      <c r="AN645" s="5" t="s">
        <v>2202</v>
      </c>
      <c r="AO645" s="44" t="str">
        <f t="shared" ref="AO645:AO708" si="115">"Item_Desc_"&amp;B645</f>
        <v>Item_Desc_25024001</v>
      </c>
      <c r="AP645" s="5" t="s">
        <v>2040</v>
      </c>
      <c r="AQ645" s="44">
        <f>_xlfn.XLOOKUP(I645,표1[아이템 타입],표1[삭제여부])</f>
        <v>0</v>
      </c>
      <c r="AR645" s="63">
        <f>_xlfn.XLOOKUP(I645,'#칼럼명세'!F:F,'#칼럼명세'!H:H)</f>
        <v>1</v>
      </c>
      <c r="AS645" s="4">
        <v>1</v>
      </c>
      <c r="AT645" s="4"/>
      <c r="AU645" s="4"/>
      <c r="AV645" s="4"/>
      <c r="AW645" s="63" t="str">
        <f>_xlfn.XLOOKUP(I645,표1[아이템 타입],표1[타입 이름])</f>
        <v>몬스터 코어</v>
      </c>
      <c r="AX645" s="63" t="str">
        <f t="shared" si="111"/>
        <v>불가</v>
      </c>
      <c r="AY645" s="63" t="str">
        <f t="shared" si="112"/>
        <v>가능</v>
      </c>
      <c r="AZ645" s="63" t="str">
        <f t="shared" si="109"/>
        <v>가능</v>
      </c>
      <c r="BA645" s="63" t="str">
        <f t="shared" si="110"/>
        <v>가능</v>
      </c>
    </row>
    <row r="646" spans="2:53" x14ac:dyDescent="0.3">
      <c r="B646" s="4">
        <v>25031001</v>
      </c>
      <c r="C646" s="4" t="str">
        <f t="shared" si="101"/>
        <v>001</v>
      </c>
      <c r="D646" s="44" t="str">
        <f t="shared" si="99"/>
        <v>Item_Name_25031001</v>
      </c>
      <c r="E646" s="5" t="s">
        <v>2203</v>
      </c>
      <c r="F646" s="44" t="str">
        <f t="shared" si="100"/>
        <v>Item_Desc_25031001</v>
      </c>
      <c r="G646" s="5" t="s">
        <v>2041</v>
      </c>
      <c r="H646" s="5">
        <v>3</v>
      </c>
      <c r="I646" s="5">
        <v>51</v>
      </c>
      <c r="J646" s="5">
        <v>0</v>
      </c>
      <c r="K646" s="5">
        <v>1</v>
      </c>
      <c r="L646" s="45">
        <f>_xlfn.XLOOKUP($I646, '#칼럼명세'!$F:$F, '#칼럼명세'!$J:$J)*IF(_xlfn.XLOOKUP($I646, '#칼럼명세'!$F:$F, '#칼럼명세'!$K:$K)="X", 1, _xlfn.XLOOKUP($K646, '#무게관련'!$N:$N, '#무게관련'!$O:$O))*100</f>
        <v>1</v>
      </c>
      <c r="M646" s="46" t="s">
        <v>336</v>
      </c>
      <c r="N646" s="46" t="s">
        <v>336</v>
      </c>
      <c r="O646" s="46" t="s">
        <v>336</v>
      </c>
      <c r="P646" s="46" t="s">
        <v>336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66">
        <v>100</v>
      </c>
      <c r="Y646" s="66">
        <v>1000</v>
      </c>
      <c r="Z646" s="5">
        <v>0</v>
      </c>
      <c r="AA646" s="5">
        <v>0</v>
      </c>
      <c r="AB646" s="5">
        <v>1</v>
      </c>
      <c r="AC646" s="5">
        <v>0</v>
      </c>
      <c r="AD646" s="5">
        <v>0</v>
      </c>
      <c r="AE646" s="5">
        <v>25000</v>
      </c>
      <c r="AF646" s="5">
        <v>15</v>
      </c>
      <c r="AG646" s="5">
        <v>0</v>
      </c>
      <c r="AH646" s="5" t="s">
        <v>2382</v>
      </c>
      <c r="AI646" s="5" t="s">
        <v>235</v>
      </c>
      <c r="AJ646" s="5" t="s">
        <v>984</v>
      </c>
      <c r="AK646" s="45">
        <f t="shared" si="113"/>
        <v>15</v>
      </c>
      <c r="AL646" s="47">
        <f>_xlfn.XLOOKUP(I646,'#칼럼명세'!F:F,'#칼럼명세'!I:I)</f>
        <v>1304</v>
      </c>
      <c r="AM646" s="44" t="str">
        <f t="shared" si="114"/>
        <v>Item_Name_25031001</v>
      </c>
      <c r="AN646" s="5" t="s">
        <v>2203</v>
      </c>
      <c r="AO646" s="44" t="str">
        <f t="shared" si="115"/>
        <v>Item_Desc_25031001</v>
      </c>
      <c r="AP646" s="5" t="s">
        <v>2041</v>
      </c>
      <c r="AQ646" s="44">
        <f>_xlfn.XLOOKUP(I646,표1[아이템 타입],표1[삭제여부])</f>
        <v>0</v>
      </c>
      <c r="AR646" s="63">
        <f>_xlfn.XLOOKUP(I646,'#칼럼명세'!F:F,'#칼럼명세'!H:H)</f>
        <v>1</v>
      </c>
      <c r="AS646" s="4">
        <v>1</v>
      </c>
      <c r="AT646" s="4"/>
      <c r="AU646" s="4"/>
      <c r="AV646" s="4"/>
      <c r="AW646" s="63" t="str">
        <f>_xlfn.XLOOKUP(I646,표1[아이템 타입],표1[타입 이름])</f>
        <v>몬스터 코어</v>
      </c>
      <c r="AX646" s="63" t="str">
        <f t="shared" si="111"/>
        <v>불가</v>
      </c>
      <c r="AY646" s="63" t="str">
        <f t="shared" si="112"/>
        <v>가능</v>
      </c>
      <c r="AZ646" s="63" t="str">
        <f t="shared" si="109"/>
        <v>가능</v>
      </c>
      <c r="BA646" s="63" t="str">
        <f t="shared" si="110"/>
        <v>가능</v>
      </c>
    </row>
    <row r="647" spans="2:53" x14ac:dyDescent="0.3">
      <c r="B647" s="4">
        <v>25031002</v>
      </c>
      <c r="C647" s="4" t="str">
        <f t="shared" si="101"/>
        <v>002</v>
      </c>
      <c r="D647" s="44" t="str">
        <f t="shared" si="99"/>
        <v>Item_Name_25031002</v>
      </c>
      <c r="E647" s="5" t="s">
        <v>2204</v>
      </c>
      <c r="F647" s="44" t="str">
        <f t="shared" si="100"/>
        <v>Item_Desc_25031002</v>
      </c>
      <c r="G647" s="5" t="s">
        <v>2042</v>
      </c>
      <c r="H647" s="5">
        <v>3</v>
      </c>
      <c r="I647" s="5">
        <v>51</v>
      </c>
      <c r="J647" s="5">
        <v>0</v>
      </c>
      <c r="K647" s="5">
        <v>1</v>
      </c>
      <c r="L647" s="45">
        <f>_xlfn.XLOOKUP($I647, '#칼럼명세'!$F:$F, '#칼럼명세'!$J:$J)*IF(_xlfn.XLOOKUP($I647, '#칼럼명세'!$F:$F, '#칼럼명세'!$K:$K)="X", 1, _xlfn.XLOOKUP($K647, '#무게관련'!$N:$N, '#무게관련'!$O:$O))*100</f>
        <v>1</v>
      </c>
      <c r="M647" s="46" t="s">
        <v>336</v>
      </c>
      <c r="N647" s="46" t="s">
        <v>336</v>
      </c>
      <c r="O647" s="46" t="s">
        <v>336</v>
      </c>
      <c r="P647" s="46" t="s">
        <v>336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66">
        <v>100</v>
      </c>
      <c r="Y647" s="66">
        <v>1000</v>
      </c>
      <c r="Z647" s="5">
        <v>0</v>
      </c>
      <c r="AA647" s="5">
        <v>0</v>
      </c>
      <c r="AB647" s="5">
        <v>1</v>
      </c>
      <c r="AC647" s="5">
        <v>0</v>
      </c>
      <c r="AD647" s="5">
        <v>0</v>
      </c>
      <c r="AE647" s="5">
        <v>25000</v>
      </c>
      <c r="AF647" s="5">
        <v>15</v>
      </c>
      <c r="AG647" s="5">
        <v>0</v>
      </c>
      <c r="AH647" s="5" t="s">
        <v>2383</v>
      </c>
      <c r="AI647" s="5" t="s">
        <v>235</v>
      </c>
      <c r="AJ647" s="5" t="s">
        <v>984</v>
      </c>
      <c r="AK647" s="45">
        <f t="shared" si="113"/>
        <v>15</v>
      </c>
      <c r="AL647" s="47">
        <f>_xlfn.XLOOKUP(I647,'#칼럼명세'!F:F,'#칼럼명세'!I:I)</f>
        <v>1304</v>
      </c>
      <c r="AM647" s="44" t="str">
        <f t="shared" si="114"/>
        <v>Item_Name_25031002</v>
      </c>
      <c r="AN647" s="5" t="s">
        <v>2204</v>
      </c>
      <c r="AO647" s="44" t="str">
        <f t="shared" si="115"/>
        <v>Item_Desc_25031002</v>
      </c>
      <c r="AP647" s="5" t="s">
        <v>2042</v>
      </c>
      <c r="AQ647" s="44">
        <f>_xlfn.XLOOKUP(I647,표1[아이템 타입],표1[삭제여부])</f>
        <v>0</v>
      </c>
      <c r="AR647" s="63">
        <f>_xlfn.XLOOKUP(I647,'#칼럼명세'!F:F,'#칼럼명세'!H:H)</f>
        <v>1</v>
      </c>
      <c r="AS647" s="4">
        <v>1</v>
      </c>
      <c r="AT647" s="4"/>
      <c r="AU647" s="4"/>
      <c r="AV647" s="4"/>
      <c r="AW647" s="63" t="str">
        <f>_xlfn.XLOOKUP(I647,표1[아이템 타입],표1[타입 이름])</f>
        <v>몬스터 코어</v>
      </c>
      <c r="AX647" s="63" t="str">
        <f t="shared" si="111"/>
        <v>불가</v>
      </c>
      <c r="AY647" s="63" t="str">
        <f t="shared" si="112"/>
        <v>가능</v>
      </c>
      <c r="AZ647" s="63" t="str">
        <f t="shared" si="109"/>
        <v>가능</v>
      </c>
      <c r="BA647" s="63" t="str">
        <f t="shared" si="110"/>
        <v>가능</v>
      </c>
    </row>
    <row r="648" spans="2:53" x14ac:dyDescent="0.3">
      <c r="B648" s="4">
        <v>25031003</v>
      </c>
      <c r="C648" s="4" t="str">
        <f t="shared" si="101"/>
        <v>003</v>
      </c>
      <c r="D648" s="44" t="str">
        <f t="shared" si="99"/>
        <v>Item_Name_25031003</v>
      </c>
      <c r="E648" s="5" t="s">
        <v>2205</v>
      </c>
      <c r="F648" s="44" t="str">
        <f t="shared" si="100"/>
        <v>Item_Desc_25031003</v>
      </c>
      <c r="G648" s="5" t="s">
        <v>2043</v>
      </c>
      <c r="H648" s="5">
        <v>3</v>
      </c>
      <c r="I648" s="5">
        <v>51</v>
      </c>
      <c r="J648" s="5">
        <v>0</v>
      </c>
      <c r="K648" s="5">
        <v>1</v>
      </c>
      <c r="L648" s="45">
        <f>_xlfn.XLOOKUP($I648, '#칼럼명세'!$F:$F, '#칼럼명세'!$J:$J)*IF(_xlfn.XLOOKUP($I648, '#칼럼명세'!$F:$F, '#칼럼명세'!$K:$K)="X", 1, _xlfn.XLOOKUP($K648, '#무게관련'!$N:$N, '#무게관련'!$O:$O))*100</f>
        <v>1</v>
      </c>
      <c r="M648" s="46" t="s">
        <v>336</v>
      </c>
      <c r="N648" s="46" t="s">
        <v>336</v>
      </c>
      <c r="O648" s="46" t="s">
        <v>336</v>
      </c>
      <c r="P648" s="46" t="s">
        <v>336</v>
      </c>
      <c r="Q648" s="5">
        <v>0</v>
      </c>
      <c r="R648" s="5">
        <v>0</v>
      </c>
      <c r="S648" s="5">
        <v>0</v>
      </c>
      <c r="T648" s="5">
        <v>0</v>
      </c>
      <c r="U648" s="5">
        <v>0</v>
      </c>
      <c r="V648" s="5">
        <v>0</v>
      </c>
      <c r="W648" s="5">
        <v>0</v>
      </c>
      <c r="X648" s="66">
        <v>100</v>
      </c>
      <c r="Y648" s="66">
        <v>1000</v>
      </c>
      <c r="Z648" s="5">
        <v>0</v>
      </c>
      <c r="AA648" s="5">
        <v>0</v>
      </c>
      <c r="AB648" s="5">
        <v>1</v>
      </c>
      <c r="AC648" s="5">
        <v>0</v>
      </c>
      <c r="AD648" s="5">
        <v>0</v>
      </c>
      <c r="AE648" s="5">
        <v>25000</v>
      </c>
      <c r="AF648" s="5">
        <v>15</v>
      </c>
      <c r="AG648" s="5">
        <v>0</v>
      </c>
      <c r="AH648" s="5" t="s">
        <v>2384</v>
      </c>
      <c r="AI648" s="5" t="s">
        <v>235</v>
      </c>
      <c r="AJ648" s="5" t="s">
        <v>984</v>
      </c>
      <c r="AK648" s="45">
        <f t="shared" si="113"/>
        <v>15</v>
      </c>
      <c r="AL648" s="47">
        <f>_xlfn.XLOOKUP(I648,'#칼럼명세'!F:F,'#칼럼명세'!I:I)</f>
        <v>1304</v>
      </c>
      <c r="AM648" s="44" t="str">
        <f t="shared" si="114"/>
        <v>Item_Name_25031003</v>
      </c>
      <c r="AN648" s="5" t="s">
        <v>2205</v>
      </c>
      <c r="AO648" s="44" t="str">
        <f t="shared" si="115"/>
        <v>Item_Desc_25031003</v>
      </c>
      <c r="AP648" s="5" t="s">
        <v>2043</v>
      </c>
      <c r="AQ648" s="44">
        <f>_xlfn.XLOOKUP(I648,표1[아이템 타입],표1[삭제여부])</f>
        <v>0</v>
      </c>
      <c r="AR648" s="63">
        <f>_xlfn.XLOOKUP(I648,'#칼럼명세'!F:F,'#칼럼명세'!H:H)</f>
        <v>1</v>
      </c>
      <c r="AS648" s="4">
        <v>1</v>
      </c>
      <c r="AT648" s="4"/>
      <c r="AU648" s="4"/>
      <c r="AV648" s="4"/>
      <c r="AW648" s="63" t="str">
        <f>_xlfn.XLOOKUP(I648,표1[아이템 타입],표1[타입 이름])</f>
        <v>몬스터 코어</v>
      </c>
      <c r="AX648" s="63" t="str">
        <f t="shared" si="111"/>
        <v>불가</v>
      </c>
      <c r="AY648" s="63" t="str">
        <f t="shared" si="112"/>
        <v>가능</v>
      </c>
      <c r="AZ648" s="63" t="str">
        <f t="shared" si="109"/>
        <v>가능</v>
      </c>
      <c r="BA648" s="63" t="str">
        <f t="shared" si="110"/>
        <v>가능</v>
      </c>
    </row>
    <row r="649" spans="2:53" x14ac:dyDescent="0.3">
      <c r="B649" s="4">
        <v>25031004</v>
      </c>
      <c r="C649" s="4" t="str">
        <f t="shared" si="101"/>
        <v>004</v>
      </c>
      <c r="D649" s="44" t="str">
        <f t="shared" si="99"/>
        <v>Item_Name_25031004</v>
      </c>
      <c r="E649" s="5" t="s">
        <v>2206</v>
      </c>
      <c r="F649" s="44" t="str">
        <f t="shared" si="100"/>
        <v>Item_Desc_25031004</v>
      </c>
      <c r="G649" s="5" t="s">
        <v>2044</v>
      </c>
      <c r="H649" s="5">
        <v>3</v>
      </c>
      <c r="I649" s="5">
        <v>51</v>
      </c>
      <c r="J649" s="5">
        <v>0</v>
      </c>
      <c r="K649" s="5">
        <v>1</v>
      </c>
      <c r="L649" s="45">
        <f>_xlfn.XLOOKUP($I649, '#칼럼명세'!$F:$F, '#칼럼명세'!$J:$J)*IF(_xlfn.XLOOKUP($I649, '#칼럼명세'!$F:$F, '#칼럼명세'!$K:$K)="X", 1, _xlfn.XLOOKUP($K649, '#무게관련'!$N:$N, '#무게관련'!$O:$O))*100</f>
        <v>1</v>
      </c>
      <c r="M649" s="46" t="s">
        <v>336</v>
      </c>
      <c r="N649" s="46" t="s">
        <v>336</v>
      </c>
      <c r="O649" s="46" t="s">
        <v>336</v>
      </c>
      <c r="P649" s="46" t="s">
        <v>336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66">
        <v>100</v>
      </c>
      <c r="Y649" s="66">
        <v>1000</v>
      </c>
      <c r="Z649" s="5">
        <v>0</v>
      </c>
      <c r="AA649" s="5">
        <v>0</v>
      </c>
      <c r="AB649" s="5">
        <v>1</v>
      </c>
      <c r="AC649" s="5">
        <v>0</v>
      </c>
      <c r="AD649" s="5">
        <v>0</v>
      </c>
      <c r="AE649" s="5">
        <v>25000</v>
      </c>
      <c r="AF649" s="5">
        <v>15</v>
      </c>
      <c r="AG649" s="5">
        <v>0</v>
      </c>
      <c r="AH649" s="5" t="s">
        <v>2385</v>
      </c>
      <c r="AI649" s="5" t="s">
        <v>235</v>
      </c>
      <c r="AJ649" s="5" t="s">
        <v>984</v>
      </c>
      <c r="AK649" s="45">
        <f t="shared" si="113"/>
        <v>15</v>
      </c>
      <c r="AL649" s="47">
        <f>_xlfn.XLOOKUP(I649,'#칼럼명세'!F:F,'#칼럼명세'!I:I)</f>
        <v>1304</v>
      </c>
      <c r="AM649" s="44" t="str">
        <f t="shared" si="114"/>
        <v>Item_Name_25031004</v>
      </c>
      <c r="AN649" s="5" t="s">
        <v>2206</v>
      </c>
      <c r="AO649" s="44" t="str">
        <f t="shared" si="115"/>
        <v>Item_Desc_25031004</v>
      </c>
      <c r="AP649" s="5" t="s">
        <v>2044</v>
      </c>
      <c r="AQ649" s="44">
        <f>_xlfn.XLOOKUP(I649,표1[아이템 타입],표1[삭제여부])</f>
        <v>0</v>
      </c>
      <c r="AR649" s="63">
        <f>_xlfn.XLOOKUP(I649,'#칼럼명세'!F:F,'#칼럼명세'!H:H)</f>
        <v>1</v>
      </c>
      <c r="AS649" s="4">
        <v>1</v>
      </c>
      <c r="AT649" s="4"/>
      <c r="AU649" s="4"/>
      <c r="AV649" s="4"/>
      <c r="AW649" s="63" t="str">
        <f>_xlfn.XLOOKUP(I649,표1[아이템 타입],표1[타입 이름])</f>
        <v>몬스터 코어</v>
      </c>
      <c r="AX649" s="63" t="str">
        <f t="shared" si="111"/>
        <v>불가</v>
      </c>
      <c r="AY649" s="63" t="str">
        <f t="shared" si="112"/>
        <v>가능</v>
      </c>
      <c r="AZ649" s="63" t="str">
        <f t="shared" si="109"/>
        <v>가능</v>
      </c>
      <c r="BA649" s="63" t="str">
        <f t="shared" si="110"/>
        <v>가능</v>
      </c>
    </row>
    <row r="650" spans="2:53" x14ac:dyDescent="0.3">
      <c r="B650" s="4">
        <v>25031005</v>
      </c>
      <c r="C650" s="4" t="str">
        <f t="shared" si="101"/>
        <v>005</v>
      </c>
      <c r="D650" s="44" t="str">
        <f t="shared" si="99"/>
        <v>Item_Name_25031005</v>
      </c>
      <c r="E650" s="5" t="s">
        <v>2207</v>
      </c>
      <c r="F650" s="44" t="str">
        <f t="shared" si="100"/>
        <v>Item_Desc_25031005</v>
      </c>
      <c r="G650" s="5" t="s">
        <v>2045</v>
      </c>
      <c r="H650" s="5">
        <v>3</v>
      </c>
      <c r="I650" s="5">
        <v>51</v>
      </c>
      <c r="J650" s="5">
        <v>0</v>
      </c>
      <c r="K650" s="5">
        <v>1</v>
      </c>
      <c r="L650" s="45">
        <f>_xlfn.XLOOKUP($I650, '#칼럼명세'!$F:$F, '#칼럼명세'!$J:$J)*IF(_xlfn.XLOOKUP($I650, '#칼럼명세'!$F:$F, '#칼럼명세'!$K:$K)="X", 1, _xlfn.XLOOKUP($K650, '#무게관련'!$N:$N, '#무게관련'!$O:$O))*100</f>
        <v>1</v>
      </c>
      <c r="M650" s="46" t="s">
        <v>336</v>
      </c>
      <c r="N650" s="46" t="s">
        <v>336</v>
      </c>
      <c r="O650" s="46" t="s">
        <v>336</v>
      </c>
      <c r="P650" s="46" t="s">
        <v>336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66">
        <v>100</v>
      </c>
      <c r="Y650" s="66">
        <v>1000</v>
      </c>
      <c r="Z650" s="5">
        <v>0</v>
      </c>
      <c r="AA650" s="5">
        <v>0</v>
      </c>
      <c r="AB650" s="5">
        <v>1</v>
      </c>
      <c r="AC650" s="5">
        <v>0</v>
      </c>
      <c r="AD650" s="5">
        <v>0</v>
      </c>
      <c r="AE650" s="5">
        <v>25000</v>
      </c>
      <c r="AF650" s="5">
        <v>15</v>
      </c>
      <c r="AG650" s="5">
        <v>0</v>
      </c>
      <c r="AH650" s="5" t="s">
        <v>2360</v>
      </c>
      <c r="AI650" s="5" t="s">
        <v>235</v>
      </c>
      <c r="AJ650" s="5" t="s">
        <v>984</v>
      </c>
      <c r="AK650" s="45">
        <f t="shared" si="113"/>
        <v>15</v>
      </c>
      <c r="AL650" s="47">
        <f>_xlfn.XLOOKUP(I650,'#칼럼명세'!F:F,'#칼럼명세'!I:I)</f>
        <v>1304</v>
      </c>
      <c r="AM650" s="44" t="str">
        <f t="shared" si="114"/>
        <v>Item_Name_25031005</v>
      </c>
      <c r="AN650" s="5" t="s">
        <v>2207</v>
      </c>
      <c r="AO650" s="44" t="str">
        <f t="shared" si="115"/>
        <v>Item_Desc_25031005</v>
      </c>
      <c r="AP650" s="5" t="s">
        <v>2045</v>
      </c>
      <c r="AQ650" s="44">
        <f>_xlfn.XLOOKUP(I650,표1[아이템 타입],표1[삭제여부])</f>
        <v>0</v>
      </c>
      <c r="AR650" s="63">
        <f>_xlfn.XLOOKUP(I650,'#칼럼명세'!F:F,'#칼럼명세'!H:H)</f>
        <v>1</v>
      </c>
      <c r="AS650" s="4">
        <v>1</v>
      </c>
      <c r="AT650" s="4"/>
      <c r="AU650" s="4"/>
      <c r="AV650" s="4"/>
      <c r="AW650" s="63" t="str">
        <f>_xlfn.XLOOKUP(I650,표1[아이템 타입],표1[타입 이름])</f>
        <v>몬스터 코어</v>
      </c>
      <c r="AX650" s="63" t="str">
        <f t="shared" si="111"/>
        <v>불가</v>
      </c>
      <c r="AY650" s="63" t="str">
        <f t="shared" si="112"/>
        <v>가능</v>
      </c>
      <c r="AZ650" s="63" t="str">
        <f t="shared" si="109"/>
        <v>가능</v>
      </c>
      <c r="BA650" s="63" t="str">
        <f t="shared" si="110"/>
        <v>가능</v>
      </c>
    </row>
    <row r="651" spans="2:53" x14ac:dyDescent="0.3">
      <c r="B651" s="4">
        <v>25031006</v>
      </c>
      <c r="C651" s="4" t="str">
        <f t="shared" si="101"/>
        <v>006</v>
      </c>
      <c r="D651" s="44" t="str">
        <f t="shared" si="99"/>
        <v>Item_Name_25031006</v>
      </c>
      <c r="E651" s="5" t="s">
        <v>2208</v>
      </c>
      <c r="F651" s="44" t="str">
        <f t="shared" si="100"/>
        <v>Item_Desc_25031006</v>
      </c>
      <c r="G651" s="5" t="s">
        <v>2046</v>
      </c>
      <c r="H651" s="5">
        <v>3</v>
      </c>
      <c r="I651" s="5">
        <v>51</v>
      </c>
      <c r="J651" s="5">
        <v>0</v>
      </c>
      <c r="K651" s="5">
        <v>1</v>
      </c>
      <c r="L651" s="45">
        <f>_xlfn.XLOOKUP($I651, '#칼럼명세'!$F:$F, '#칼럼명세'!$J:$J)*IF(_xlfn.XLOOKUP($I651, '#칼럼명세'!$F:$F, '#칼럼명세'!$K:$K)="X", 1, _xlfn.XLOOKUP($K651, '#무게관련'!$N:$N, '#무게관련'!$O:$O))*100</f>
        <v>1</v>
      </c>
      <c r="M651" s="46" t="s">
        <v>336</v>
      </c>
      <c r="N651" s="46" t="s">
        <v>336</v>
      </c>
      <c r="O651" s="46" t="s">
        <v>336</v>
      </c>
      <c r="P651" s="46" t="s">
        <v>336</v>
      </c>
      <c r="Q651" s="5">
        <v>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0</v>
      </c>
      <c r="X651" s="66">
        <v>100</v>
      </c>
      <c r="Y651" s="66">
        <v>1000</v>
      </c>
      <c r="Z651" s="5">
        <v>0</v>
      </c>
      <c r="AA651" s="5">
        <v>0</v>
      </c>
      <c r="AB651" s="5">
        <v>1</v>
      </c>
      <c r="AC651" s="5">
        <v>0</v>
      </c>
      <c r="AD651" s="5">
        <v>0</v>
      </c>
      <c r="AE651" s="5">
        <v>25000</v>
      </c>
      <c r="AF651" s="5">
        <v>15</v>
      </c>
      <c r="AG651" s="5">
        <v>0</v>
      </c>
      <c r="AH651" s="5" t="s">
        <v>2386</v>
      </c>
      <c r="AI651" s="5" t="s">
        <v>235</v>
      </c>
      <c r="AJ651" s="5" t="s">
        <v>984</v>
      </c>
      <c r="AK651" s="45">
        <f t="shared" si="113"/>
        <v>15</v>
      </c>
      <c r="AL651" s="47">
        <f>_xlfn.XLOOKUP(I651,'#칼럼명세'!F:F,'#칼럼명세'!I:I)</f>
        <v>1304</v>
      </c>
      <c r="AM651" s="44" t="str">
        <f t="shared" si="114"/>
        <v>Item_Name_25031006</v>
      </c>
      <c r="AN651" s="5" t="s">
        <v>2208</v>
      </c>
      <c r="AO651" s="44" t="str">
        <f t="shared" si="115"/>
        <v>Item_Desc_25031006</v>
      </c>
      <c r="AP651" s="5" t="s">
        <v>2046</v>
      </c>
      <c r="AQ651" s="44">
        <f>_xlfn.XLOOKUP(I651,표1[아이템 타입],표1[삭제여부])</f>
        <v>0</v>
      </c>
      <c r="AR651" s="63">
        <f>_xlfn.XLOOKUP(I651,'#칼럼명세'!F:F,'#칼럼명세'!H:H)</f>
        <v>1</v>
      </c>
      <c r="AS651" s="4">
        <v>1</v>
      </c>
      <c r="AT651" s="4"/>
      <c r="AU651" s="4"/>
      <c r="AV651" s="4"/>
      <c r="AW651" s="63" t="str">
        <f>_xlfn.XLOOKUP(I651,표1[아이템 타입],표1[타입 이름])</f>
        <v>몬스터 코어</v>
      </c>
      <c r="AX651" s="63" t="str">
        <f t="shared" si="111"/>
        <v>불가</v>
      </c>
      <c r="AY651" s="63" t="str">
        <f t="shared" si="112"/>
        <v>가능</v>
      </c>
      <c r="AZ651" s="63" t="str">
        <f t="shared" si="109"/>
        <v>가능</v>
      </c>
      <c r="BA651" s="63" t="str">
        <f t="shared" si="110"/>
        <v>가능</v>
      </c>
    </row>
    <row r="652" spans="2:53" x14ac:dyDescent="0.3">
      <c r="B652" s="4">
        <v>25031007</v>
      </c>
      <c r="C652" s="4" t="str">
        <f t="shared" si="101"/>
        <v>007</v>
      </c>
      <c r="D652" s="44" t="str">
        <f t="shared" si="99"/>
        <v>Item_Name_25031007</v>
      </c>
      <c r="E652" s="5" t="s">
        <v>2209</v>
      </c>
      <c r="F652" s="44" t="str">
        <f t="shared" si="100"/>
        <v>Item_Desc_25031007</v>
      </c>
      <c r="G652" s="5" t="s">
        <v>2047</v>
      </c>
      <c r="H652" s="5">
        <v>3</v>
      </c>
      <c r="I652" s="5">
        <v>51</v>
      </c>
      <c r="J652" s="5">
        <v>0</v>
      </c>
      <c r="K652" s="5">
        <v>1</v>
      </c>
      <c r="L652" s="45">
        <f>_xlfn.XLOOKUP($I652, '#칼럼명세'!$F:$F, '#칼럼명세'!$J:$J)*IF(_xlfn.XLOOKUP($I652, '#칼럼명세'!$F:$F, '#칼럼명세'!$K:$K)="X", 1, _xlfn.XLOOKUP($K652, '#무게관련'!$N:$N, '#무게관련'!$O:$O))*100</f>
        <v>1</v>
      </c>
      <c r="M652" s="46" t="s">
        <v>336</v>
      </c>
      <c r="N652" s="46" t="s">
        <v>336</v>
      </c>
      <c r="O652" s="46" t="s">
        <v>336</v>
      </c>
      <c r="P652" s="46" t="s">
        <v>336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66">
        <v>100</v>
      </c>
      <c r="Y652" s="66">
        <v>1000</v>
      </c>
      <c r="Z652" s="5">
        <v>0</v>
      </c>
      <c r="AA652" s="5">
        <v>0</v>
      </c>
      <c r="AB652" s="5">
        <v>1</v>
      </c>
      <c r="AC652" s="5">
        <v>0</v>
      </c>
      <c r="AD652" s="5">
        <v>0</v>
      </c>
      <c r="AE652" s="5">
        <v>25000</v>
      </c>
      <c r="AF652" s="5">
        <v>15</v>
      </c>
      <c r="AG652" s="5">
        <v>0</v>
      </c>
      <c r="AH652" s="5" t="s">
        <v>2387</v>
      </c>
      <c r="AI652" s="5" t="s">
        <v>235</v>
      </c>
      <c r="AJ652" s="5" t="s">
        <v>984</v>
      </c>
      <c r="AK652" s="45">
        <f t="shared" si="113"/>
        <v>15</v>
      </c>
      <c r="AL652" s="47">
        <f>_xlfn.XLOOKUP(I652,'#칼럼명세'!F:F,'#칼럼명세'!I:I)</f>
        <v>1304</v>
      </c>
      <c r="AM652" s="44" t="str">
        <f t="shared" si="114"/>
        <v>Item_Name_25031007</v>
      </c>
      <c r="AN652" s="5" t="s">
        <v>2209</v>
      </c>
      <c r="AO652" s="44" t="str">
        <f t="shared" si="115"/>
        <v>Item_Desc_25031007</v>
      </c>
      <c r="AP652" s="5" t="s">
        <v>2047</v>
      </c>
      <c r="AQ652" s="44">
        <f>_xlfn.XLOOKUP(I652,표1[아이템 타입],표1[삭제여부])</f>
        <v>0</v>
      </c>
      <c r="AR652" s="63">
        <f>_xlfn.XLOOKUP(I652,'#칼럼명세'!F:F,'#칼럼명세'!H:H)</f>
        <v>1</v>
      </c>
      <c r="AS652" s="4">
        <v>1</v>
      </c>
      <c r="AT652" s="4"/>
      <c r="AU652" s="4"/>
      <c r="AV652" s="4"/>
      <c r="AW652" s="63" t="str">
        <f>_xlfn.XLOOKUP(I652,표1[아이템 타입],표1[타입 이름])</f>
        <v>몬스터 코어</v>
      </c>
      <c r="AX652" s="63" t="str">
        <f t="shared" si="111"/>
        <v>불가</v>
      </c>
      <c r="AY652" s="63" t="str">
        <f t="shared" si="112"/>
        <v>가능</v>
      </c>
      <c r="AZ652" s="63" t="str">
        <f t="shared" si="109"/>
        <v>가능</v>
      </c>
      <c r="BA652" s="63" t="str">
        <f t="shared" si="110"/>
        <v>가능</v>
      </c>
    </row>
    <row r="653" spans="2:53" x14ac:dyDescent="0.3">
      <c r="B653" s="4">
        <v>25031008</v>
      </c>
      <c r="C653" s="4" t="str">
        <f t="shared" si="101"/>
        <v>008</v>
      </c>
      <c r="D653" s="44" t="str">
        <f t="shared" si="99"/>
        <v>Item_Name_25031008</v>
      </c>
      <c r="E653" s="5" t="s">
        <v>2210</v>
      </c>
      <c r="F653" s="44" t="str">
        <f t="shared" si="100"/>
        <v>Item_Desc_25031008</v>
      </c>
      <c r="G653" s="5" t="s">
        <v>2048</v>
      </c>
      <c r="H653" s="5">
        <v>3</v>
      </c>
      <c r="I653" s="5">
        <v>51</v>
      </c>
      <c r="J653" s="5">
        <v>0</v>
      </c>
      <c r="K653" s="5">
        <v>1</v>
      </c>
      <c r="L653" s="45">
        <f>_xlfn.XLOOKUP($I653, '#칼럼명세'!$F:$F, '#칼럼명세'!$J:$J)*IF(_xlfn.XLOOKUP($I653, '#칼럼명세'!$F:$F, '#칼럼명세'!$K:$K)="X", 1, _xlfn.XLOOKUP($K653, '#무게관련'!$N:$N, '#무게관련'!$O:$O))*100</f>
        <v>1</v>
      </c>
      <c r="M653" s="46" t="s">
        <v>336</v>
      </c>
      <c r="N653" s="46" t="s">
        <v>336</v>
      </c>
      <c r="O653" s="46" t="s">
        <v>336</v>
      </c>
      <c r="P653" s="46" t="s">
        <v>336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66">
        <v>100</v>
      </c>
      <c r="Y653" s="66">
        <v>1000</v>
      </c>
      <c r="Z653" s="5">
        <v>0</v>
      </c>
      <c r="AA653" s="5">
        <v>0</v>
      </c>
      <c r="AB653" s="5">
        <v>1</v>
      </c>
      <c r="AC653" s="5">
        <v>0</v>
      </c>
      <c r="AD653" s="5">
        <v>0</v>
      </c>
      <c r="AE653" s="5">
        <v>25000</v>
      </c>
      <c r="AF653" s="5">
        <v>15</v>
      </c>
      <c r="AG653" s="5">
        <v>0</v>
      </c>
      <c r="AH653" s="5" t="s">
        <v>2359</v>
      </c>
      <c r="AI653" s="5" t="s">
        <v>235</v>
      </c>
      <c r="AJ653" s="5" t="s">
        <v>984</v>
      </c>
      <c r="AK653" s="45">
        <f t="shared" si="113"/>
        <v>15</v>
      </c>
      <c r="AL653" s="47">
        <f>_xlfn.XLOOKUP(I653,'#칼럼명세'!F:F,'#칼럼명세'!I:I)</f>
        <v>1304</v>
      </c>
      <c r="AM653" s="44" t="str">
        <f t="shared" si="114"/>
        <v>Item_Name_25031008</v>
      </c>
      <c r="AN653" s="5" t="s">
        <v>2210</v>
      </c>
      <c r="AO653" s="44" t="str">
        <f t="shared" si="115"/>
        <v>Item_Desc_25031008</v>
      </c>
      <c r="AP653" s="5" t="s">
        <v>2048</v>
      </c>
      <c r="AQ653" s="44">
        <f>_xlfn.XLOOKUP(I653,표1[아이템 타입],표1[삭제여부])</f>
        <v>0</v>
      </c>
      <c r="AR653" s="63">
        <f>_xlfn.XLOOKUP(I653,'#칼럼명세'!F:F,'#칼럼명세'!H:H)</f>
        <v>1</v>
      </c>
      <c r="AS653" s="4">
        <v>1</v>
      </c>
      <c r="AT653" s="4"/>
      <c r="AU653" s="4"/>
      <c r="AV653" s="4"/>
      <c r="AW653" s="63" t="str">
        <f>_xlfn.XLOOKUP(I653,표1[아이템 타입],표1[타입 이름])</f>
        <v>몬스터 코어</v>
      </c>
      <c r="AX653" s="63" t="str">
        <f t="shared" si="111"/>
        <v>불가</v>
      </c>
      <c r="AY653" s="63" t="str">
        <f t="shared" si="112"/>
        <v>가능</v>
      </c>
      <c r="AZ653" s="63" t="str">
        <f t="shared" si="109"/>
        <v>가능</v>
      </c>
      <c r="BA653" s="63" t="str">
        <f t="shared" si="110"/>
        <v>가능</v>
      </c>
    </row>
    <row r="654" spans="2:53" x14ac:dyDescent="0.3">
      <c r="B654" s="4">
        <v>25031009</v>
      </c>
      <c r="C654" s="4" t="str">
        <f t="shared" si="101"/>
        <v>009</v>
      </c>
      <c r="D654" s="44" t="str">
        <f t="shared" si="99"/>
        <v>Item_Name_25031009</v>
      </c>
      <c r="E654" s="5" t="s">
        <v>2211</v>
      </c>
      <c r="F654" s="44" t="str">
        <f t="shared" si="100"/>
        <v>Item_Desc_25031009</v>
      </c>
      <c r="G654" s="5" t="s">
        <v>2049</v>
      </c>
      <c r="H654" s="5">
        <v>3</v>
      </c>
      <c r="I654" s="5">
        <v>51</v>
      </c>
      <c r="J654" s="5">
        <v>0</v>
      </c>
      <c r="K654" s="5">
        <v>1</v>
      </c>
      <c r="L654" s="45">
        <f>_xlfn.XLOOKUP($I654, '#칼럼명세'!$F:$F, '#칼럼명세'!$J:$J)*IF(_xlfn.XLOOKUP($I654, '#칼럼명세'!$F:$F, '#칼럼명세'!$K:$K)="X", 1, _xlfn.XLOOKUP($K654, '#무게관련'!$N:$N, '#무게관련'!$O:$O))*100</f>
        <v>1</v>
      </c>
      <c r="M654" s="46" t="s">
        <v>336</v>
      </c>
      <c r="N654" s="46" t="s">
        <v>336</v>
      </c>
      <c r="O654" s="46" t="s">
        <v>336</v>
      </c>
      <c r="P654" s="46" t="s">
        <v>336</v>
      </c>
      <c r="Q654" s="5">
        <v>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0</v>
      </c>
      <c r="X654" s="66">
        <v>100</v>
      </c>
      <c r="Y654" s="66">
        <v>1000</v>
      </c>
      <c r="Z654" s="5">
        <v>0</v>
      </c>
      <c r="AA654" s="5">
        <v>0</v>
      </c>
      <c r="AB654" s="5">
        <v>1</v>
      </c>
      <c r="AC654" s="5">
        <v>0</v>
      </c>
      <c r="AD654" s="5">
        <v>0</v>
      </c>
      <c r="AE654" s="5">
        <v>25000</v>
      </c>
      <c r="AF654" s="5">
        <v>15</v>
      </c>
      <c r="AG654" s="5">
        <v>0</v>
      </c>
      <c r="AH654" s="5" t="s">
        <v>2388</v>
      </c>
      <c r="AI654" s="5" t="s">
        <v>235</v>
      </c>
      <c r="AJ654" s="5" t="s">
        <v>984</v>
      </c>
      <c r="AK654" s="45">
        <f t="shared" si="113"/>
        <v>15</v>
      </c>
      <c r="AL654" s="47">
        <f>_xlfn.XLOOKUP(I654,'#칼럼명세'!F:F,'#칼럼명세'!I:I)</f>
        <v>1304</v>
      </c>
      <c r="AM654" s="44" t="str">
        <f t="shared" si="114"/>
        <v>Item_Name_25031009</v>
      </c>
      <c r="AN654" s="5" t="s">
        <v>2211</v>
      </c>
      <c r="AO654" s="44" t="str">
        <f t="shared" si="115"/>
        <v>Item_Desc_25031009</v>
      </c>
      <c r="AP654" s="5" t="s">
        <v>2049</v>
      </c>
      <c r="AQ654" s="44">
        <f>_xlfn.XLOOKUP(I654,표1[아이템 타입],표1[삭제여부])</f>
        <v>0</v>
      </c>
      <c r="AR654" s="63">
        <f>_xlfn.XLOOKUP(I654,'#칼럼명세'!F:F,'#칼럼명세'!H:H)</f>
        <v>1</v>
      </c>
      <c r="AS654" s="4">
        <v>1</v>
      </c>
      <c r="AT654" s="4"/>
      <c r="AU654" s="4"/>
      <c r="AV654" s="4"/>
      <c r="AW654" s="63" t="str">
        <f>_xlfn.XLOOKUP(I654,표1[아이템 타입],표1[타입 이름])</f>
        <v>몬스터 코어</v>
      </c>
      <c r="AX654" s="63" t="str">
        <f t="shared" si="111"/>
        <v>불가</v>
      </c>
      <c r="AY654" s="63" t="str">
        <f t="shared" si="112"/>
        <v>가능</v>
      </c>
      <c r="AZ654" s="63" t="str">
        <f t="shared" si="109"/>
        <v>가능</v>
      </c>
      <c r="BA654" s="63" t="str">
        <f t="shared" si="110"/>
        <v>가능</v>
      </c>
    </row>
    <row r="655" spans="2:53" x14ac:dyDescent="0.3">
      <c r="B655" s="4">
        <v>25031010</v>
      </c>
      <c r="C655" s="4" t="str">
        <f t="shared" si="101"/>
        <v>010</v>
      </c>
      <c r="D655" s="44" t="str">
        <f t="shared" si="99"/>
        <v>Item_Name_25031010</v>
      </c>
      <c r="E655" s="5" t="s">
        <v>2212</v>
      </c>
      <c r="F655" s="44" t="str">
        <f t="shared" si="100"/>
        <v>Item_Desc_25031010</v>
      </c>
      <c r="G655" s="5" t="s">
        <v>2050</v>
      </c>
      <c r="H655" s="5">
        <v>3</v>
      </c>
      <c r="I655" s="5">
        <v>51</v>
      </c>
      <c r="J655" s="5">
        <v>0</v>
      </c>
      <c r="K655" s="5">
        <v>1</v>
      </c>
      <c r="L655" s="45">
        <f>_xlfn.XLOOKUP($I655, '#칼럼명세'!$F:$F, '#칼럼명세'!$J:$J)*IF(_xlfn.XLOOKUP($I655, '#칼럼명세'!$F:$F, '#칼럼명세'!$K:$K)="X", 1, _xlfn.XLOOKUP($K655, '#무게관련'!$N:$N, '#무게관련'!$O:$O))*100</f>
        <v>1</v>
      </c>
      <c r="M655" s="46" t="s">
        <v>336</v>
      </c>
      <c r="N655" s="46" t="s">
        <v>336</v>
      </c>
      <c r="O655" s="46" t="s">
        <v>336</v>
      </c>
      <c r="P655" s="46" t="s">
        <v>336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66">
        <v>100</v>
      </c>
      <c r="Y655" s="66">
        <v>1000</v>
      </c>
      <c r="Z655" s="5">
        <v>0</v>
      </c>
      <c r="AA655" s="5">
        <v>0</v>
      </c>
      <c r="AB655" s="5">
        <v>1</v>
      </c>
      <c r="AC655" s="5">
        <v>0</v>
      </c>
      <c r="AD655" s="5">
        <v>0</v>
      </c>
      <c r="AE655" s="5">
        <v>25000</v>
      </c>
      <c r="AF655" s="5">
        <v>15</v>
      </c>
      <c r="AG655" s="5">
        <v>0</v>
      </c>
      <c r="AH655" s="5" t="s">
        <v>2389</v>
      </c>
      <c r="AI655" s="5" t="s">
        <v>235</v>
      </c>
      <c r="AJ655" s="5" t="s">
        <v>984</v>
      </c>
      <c r="AK655" s="45">
        <f t="shared" si="113"/>
        <v>15</v>
      </c>
      <c r="AL655" s="47">
        <f>_xlfn.XLOOKUP(I655,'#칼럼명세'!F:F,'#칼럼명세'!I:I)</f>
        <v>1304</v>
      </c>
      <c r="AM655" s="44" t="str">
        <f t="shared" si="114"/>
        <v>Item_Name_25031010</v>
      </c>
      <c r="AN655" s="5" t="s">
        <v>2212</v>
      </c>
      <c r="AO655" s="44" t="str">
        <f t="shared" si="115"/>
        <v>Item_Desc_25031010</v>
      </c>
      <c r="AP655" s="5" t="s">
        <v>2050</v>
      </c>
      <c r="AQ655" s="44">
        <f>_xlfn.XLOOKUP(I655,표1[아이템 타입],표1[삭제여부])</f>
        <v>0</v>
      </c>
      <c r="AR655" s="63">
        <f>_xlfn.XLOOKUP(I655,'#칼럼명세'!F:F,'#칼럼명세'!H:H)</f>
        <v>1</v>
      </c>
      <c r="AS655" s="4">
        <v>1</v>
      </c>
      <c r="AT655" s="4"/>
      <c r="AU655" s="4"/>
      <c r="AV655" s="4"/>
      <c r="AW655" s="63" t="str">
        <f>_xlfn.XLOOKUP(I655,표1[아이템 타입],표1[타입 이름])</f>
        <v>몬스터 코어</v>
      </c>
      <c r="AX655" s="63" t="str">
        <f t="shared" si="111"/>
        <v>불가</v>
      </c>
      <c r="AY655" s="63" t="str">
        <f t="shared" si="112"/>
        <v>가능</v>
      </c>
      <c r="AZ655" s="63" t="str">
        <f t="shared" si="109"/>
        <v>가능</v>
      </c>
      <c r="BA655" s="63" t="str">
        <f t="shared" si="110"/>
        <v>가능</v>
      </c>
    </row>
    <row r="656" spans="2:53" x14ac:dyDescent="0.3">
      <c r="B656" s="4">
        <v>25031011</v>
      </c>
      <c r="C656" s="4" t="str">
        <f t="shared" si="101"/>
        <v>011</v>
      </c>
      <c r="D656" s="44" t="str">
        <f t="shared" si="99"/>
        <v>Item_Name_25031011</v>
      </c>
      <c r="E656" s="5" t="s">
        <v>2213</v>
      </c>
      <c r="F656" s="44" t="str">
        <f t="shared" si="100"/>
        <v>Item_Desc_25031011</v>
      </c>
      <c r="G656" s="5" t="s">
        <v>2051</v>
      </c>
      <c r="H656" s="5">
        <v>3</v>
      </c>
      <c r="I656" s="5">
        <v>51</v>
      </c>
      <c r="J656" s="5">
        <v>0</v>
      </c>
      <c r="K656" s="5">
        <v>1</v>
      </c>
      <c r="L656" s="45">
        <f>_xlfn.XLOOKUP($I656, '#칼럼명세'!$F:$F, '#칼럼명세'!$J:$J)*IF(_xlfn.XLOOKUP($I656, '#칼럼명세'!$F:$F, '#칼럼명세'!$K:$K)="X", 1, _xlfn.XLOOKUP($K656, '#무게관련'!$N:$N, '#무게관련'!$O:$O))*100</f>
        <v>1</v>
      </c>
      <c r="M656" s="46" t="s">
        <v>336</v>
      </c>
      <c r="N656" s="46" t="s">
        <v>336</v>
      </c>
      <c r="O656" s="46" t="s">
        <v>336</v>
      </c>
      <c r="P656" s="46" t="s">
        <v>336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66">
        <v>100</v>
      </c>
      <c r="Y656" s="66">
        <v>1000</v>
      </c>
      <c r="Z656" s="5">
        <v>0</v>
      </c>
      <c r="AA656" s="5">
        <v>0</v>
      </c>
      <c r="AB656" s="5">
        <v>1</v>
      </c>
      <c r="AC656" s="5">
        <v>0</v>
      </c>
      <c r="AD656" s="5">
        <v>0</v>
      </c>
      <c r="AE656" s="5">
        <v>25000</v>
      </c>
      <c r="AF656" s="5">
        <v>15</v>
      </c>
      <c r="AG656" s="5">
        <v>0</v>
      </c>
      <c r="AH656" s="5" t="s">
        <v>2390</v>
      </c>
      <c r="AI656" s="5" t="s">
        <v>235</v>
      </c>
      <c r="AJ656" s="5" t="s">
        <v>984</v>
      </c>
      <c r="AK656" s="45">
        <f t="shared" si="113"/>
        <v>15</v>
      </c>
      <c r="AL656" s="47">
        <f>_xlfn.XLOOKUP(I656,'#칼럼명세'!F:F,'#칼럼명세'!I:I)</f>
        <v>1304</v>
      </c>
      <c r="AM656" s="44" t="str">
        <f t="shared" si="114"/>
        <v>Item_Name_25031011</v>
      </c>
      <c r="AN656" s="5" t="s">
        <v>2213</v>
      </c>
      <c r="AO656" s="44" t="str">
        <f t="shared" si="115"/>
        <v>Item_Desc_25031011</v>
      </c>
      <c r="AP656" s="5" t="s">
        <v>2051</v>
      </c>
      <c r="AQ656" s="44">
        <f>_xlfn.XLOOKUP(I656,표1[아이템 타입],표1[삭제여부])</f>
        <v>0</v>
      </c>
      <c r="AR656" s="63">
        <f>_xlfn.XLOOKUP(I656,'#칼럼명세'!F:F,'#칼럼명세'!H:H)</f>
        <v>1</v>
      </c>
      <c r="AS656" s="4">
        <v>1</v>
      </c>
      <c r="AT656" s="4"/>
      <c r="AU656" s="4"/>
      <c r="AV656" s="4"/>
      <c r="AW656" s="63" t="str">
        <f>_xlfn.XLOOKUP(I656,표1[아이템 타입],표1[타입 이름])</f>
        <v>몬스터 코어</v>
      </c>
      <c r="AX656" s="63" t="str">
        <f t="shared" si="111"/>
        <v>불가</v>
      </c>
      <c r="AY656" s="63" t="str">
        <f t="shared" si="112"/>
        <v>가능</v>
      </c>
      <c r="AZ656" s="63" t="str">
        <f t="shared" si="109"/>
        <v>가능</v>
      </c>
      <c r="BA656" s="63" t="str">
        <f t="shared" si="110"/>
        <v>가능</v>
      </c>
    </row>
    <row r="657" spans="2:53" x14ac:dyDescent="0.3">
      <c r="B657" s="4">
        <v>25031012</v>
      </c>
      <c r="C657" s="4" t="str">
        <f t="shared" si="101"/>
        <v>012</v>
      </c>
      <c r="D657" s="44" t="str">
        <f t="shared" si="99"/>
        <v>Item_Name_25031012</v>
      </c>
      <c r="E657" s="5" t="s">
        <v>2214</v>
      </c>
      <c r="F657" s="44" t="str">
        <f t="shared" si="100"/>
        <v>Item_Desc_25031012</v>
      </c>
      <c r="G657" s="5" t="s">
        <v>2052</v>
      </c>
      <c r="H657" s="5">
        <v>3</v>
      </c>
      <c r="I657" s="5">
        <v>51</v>
      </c>
      <c r="J657" s="5">
        <v>0</v>
      </c>
      <c r="K657" s="5">
        <v>1</v>
      </c>
      <c r="L657" s="45">
        <f>_xlfn.XLOOKUP($I657, '#칼럼명세'!$F:$F, '#칼럼명세'!$J:$J)*IF(_xlfn.XLOOKUP($I657, '#칼럼명세'!$F:$F, '#칼럼명세'!$K:$K)="X", 1, _xlfn.XLOOKUP($K657, '#무게관련'!$N:$N, '#무게관련'!$O:$O))*100</f>
        <v>1</v>
      </c>
      <c r="M657" s="46" t="s">
        <v>336</v>
      </c>
      <c r="N657" s="46" t="s">
        <v>336</v>
      </c>
      <c r="O657" s="46" t="s">
        <v>336</v>
      </c>
      <c r="P657" s="46" t="s">
        <v>336</v>
      </c>
      <c r="Q657" s="5">
        <v>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0</v>
      </c>
      <c r="X657" s="66">
        <v>100</v>
      </c>
      <c r="Y657" s="66">
        <v>1000</v>
      </c>
      <c r="Z657" s="5">
        <v>0</v>
      </c>
      <c r="AA657" s="5">
        <v>0</v>
      </c>
      <c r="AB657" s="5">
        <v>1</v>
      </c>
      <c r="AC657" s="5">
        <v>0</v>
      </c>
      <c r="AD657" s="5">
        <v>0</v>
      </c>
      <c r="AE657" s="5">
        <v>25000</v>
      </c>
      <c r="AF657" s="5">
        <v>15</v>
      </c>
      <c r="AG657" s="5">
        <v>0</v>
      </c>
      <c r="AH657" s="5" t="s">
        <v>2391</v>
      </c>
      <c r="AI657" s="5" t="s">
        <v>235</v>
      </c>
      <c r="AJ657" s="5" t="s">
        <v>984</v>
      </c>
      <c r="AK657" s="45">
        <f t="shared" si="113"/>
        <v>15</v>
      </c>
      <c r="AL657" s="47">
        <f>_xlfn.XLOOKUP(I657,'#칼럼명세'!F:F,'#칼럼명세'!I:I)</f>
        <v>1304</v>
      </c>
      <c r="AM657" s="44" t="str">
        <f t="shared" si="114"/>
        <v>Item_Name_25031012</v>
      </c>
      <c r="AN657" s="5" t="s">
        <v>2214</v>
      </c>
      <c r="AO657" s="44" t="str">
        <f t="shared" si="115"/>
        <v>Item_Desc_25031012</v>
      </c>
      <c r="AP657" s="5" t="s">
        <v>2052</v>
      </c>
      <c r="AQ657" s="44">
        <f>_xlfn.XLOOKUP(I657,표1[아이템 타입],표1[삭제여부])</f>
        <v>0</v>
      </c>
      <c r="AR657" s="63">
        <f>_xlfn.XLOOKUP(I657,'#칼럼명세'!F:F,'#칼럼명세'!H:H)</f>
        <v>1</v>
      </c>
      <c r="AS657" s="4">
        <v>1</v>
      </c>
      <c r="AT657" s="4"/>
      <c r="AU657" s="4"/>
      <c r="AV657" s="4"/>
      <c r="AW657" s="63" t="str">
        <f>_xlfn.XLOOKUP(I657,표1[아이템 타입],표1[타입 이름])</f>
        <v>몬스터 코어</v>
      </c>
      <c r="AX657" s="63" t="str">
        <f t="shared" si="111"/>
        <v>불가</v>
      </c>
      <c r="AY657" s="63" t="str">
        <f t="shared" si="112"/>
        <v>가능</v>
      </c>
      <c r="AZ657" s="63" t="str">
        <f t="shared" si="109"/>
        <v>가능</v>
      </c>
      <c r="BA657" s="63" t="str">
        <f t="shared" si="110"/>
        <v>가능</v>
      </c>
    </row>
    <row r="658" spans="2:53" x14ac:dyDescent="0.3">
      <c r="B658" s="4">
        <v>25031013</v>
      </c>
      <c r="C658" s="4" t="str">
        <f t="shared" si="101"/>
        <v>013</v>
      </c>
      <c r="D658" s="44" t="str">
        <f t="shared" si="99"/>
        <v>Item_Name_25031013</v>
      </c>
      <c r="E658" s="5" t="s">
        <v>2215</v>
      </c>
      <c r="F658" s="44" t="str">
        <f t="shared" si="100"/>
        <v>Item_Desc_25031013</v>
      </c>
      <c r="G658" s="5" t="s">
        <v>2053</v>
      </c>
      <c r="H658" s="5">
        <v>3</v>
      </c>
      <c r="I658" s="5">
        <v>51</v>
      </c>
      <c r="J658" s="5">
        <v>0</v>
      </c>
      <c r="K658" s="5">
        <v>1</v>
      </c>
      <c r="L658" s="45">
        <f>_xlfn.XLOOKUP($I658, '#칼럼명세'!$F:$F, '#칼럼명세'!$J:$J)*IF(_xlfn.XLOOKUP($I658, '#칼럼명세'!$F:$F, '#칼럼명세'!$K:$K)="X", 1, _xlfn.XLOOKUP($K658, '#무게관련'!$N:$N, '#무게관련'!$O:$O))*100</f>
        <v>1</v>
      </c>
      <c r="M658" s="46" t="s">
        <v>336</v>
      </c>
      <c r="N658" s="46" t="s">
        <v>336</v>
      </c>
      <c r="O658" s="46" t="s">
        <v>336</v>
      </c>
      <c r="P658" s="46" t="s">
        <v>336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66">
        <v>100</v>
      </c>
      <c r="Y658" s="66">
        <v>1000</v>
      </c>
      <c r="Z658" s="5">
        <v>0</v>
      </c>
      <c r="AA658" s="5">
        <v>0</v>
      </c>
      <c r="AB658" s="5">
        <v>1</v>
      </c>
      <c r="AC658" s="5">
        <v>0</v>
      </c>
      <c r="AD658" s="5">
        <v>0</v>
      </c>
      <c r="AE658" s="5">
        <v>25000</v>
      </c>
      <c r="AF658" s="5">
        <v>15</v>
      </c>
      <c r="AG658" s="5">
        <v>0</v>
      </c>
      <c r="AH658" s="5" t="s">
        <v>2392</v>
      </c>
      <c r="AI658" s="5" t="s">
        <v>235</v>
      </c>
      <c r="AJ658" s="5" t="s">
        <v>984</v>
      </c>
      <c r="AK658" s="45">
        <f t="shared" si="113"/>
        <v>15</v>
      </c>
      <c r="AL658" s="47">
        <f>_xlfn.XLOOKUP(I658,'#칼럼명세'!F:F,'#칼럼명세'!I:I)</f>
        <v>1304</v>
      </c>
      <c r="AM658" s="44" t="str">
        <f t="shared" si="114"/>
        <v>Item_Name_25031013</v>
      </c>
      <c r="AN658" s="5" t="s">
        <v>2215</v>
      </c>
      <c r="AO658" s="44" t="str">
        <f t="shared" si="115"/>
        <v>Item_Desc_25031013</v>
      </c>
      <c r="AP658" s="5" t="s">
        <v>2053</v>
      </c>
      <c r="AQ658" s="44">
        <f>_xlfn.XLOOKUP(I658,표1[아이템 타입],표1[삭제여부])</f>
        <v>0</v>
      </c>
      <c r="AR658" s="63">
        <f>_xlfn.XLOOKUP(I658,'#칼럼명세'!F:F,'#칼럼명세'!H:H)</f>
        <v>1</v>
      </c>
      <c r="AS658" s="4">
        <v>1</v>
      </c>
      <c r="AT658" s="4"/>
      <c r="AU658" s="4"/>
      <c r="AV658" s="4"/>
      <c r="AW658" s="63" t="str">
        <f>_xlfn.XLOOKUP(I658,표1[아이템 타입],표1[타입 이름])</f>
        <v>몬스터 코어</v>
      </c>
      <c r="AX658" s="63" t="str">
        <f t="shared" si="111"/>
        <v>불가</v>
      </c>
      <c r="AY658" s="63" t="str">
        <f t="shared" si="112"/>
        <v>가능</v>
      </c>
      <c r="AZ658" s="63" t="str">
        <f t="shared" si="109"/>
        <v>가능</v>
      </c>
      <c r="BA658" s="63" t="str">
        <f t="shared" si="110"/>
        <v>가능</v>
      </c>
    </row>
    <row r="659" spans="2:53" x14ac:dyDescent="0.3">
      <c r="B659" s="4">
        <v>25031014</v>
      </c>
      <c r="C659" s="4" t="str">
        <f t="shared" si="101"/>
        <v>014</v>
      </c>
      <c r="D659" s="44" t="str">
        <f t="shared" si="99"/>
        <v>Item_Name_25031014</v>
      </c>
      <c r="E659" s="5" t="s">
        <v>2216</v>
      </c>
      <c r="F659" s="44" t="str">
        <f t="shared" si="100"/>
        <v>Item_Desc_25031014</v>
      </c>
      <c r="G659" s="5" t="s">
        <v>2054</v>
      </c>
      <c r="H659" s="5">
        <v>3</v>
      </c>
      <c r="I659" s="5">
        <v>51</v>
      </c>
      <c r="J659" s="5">
        <v>0</v>
      </c>
      <c r="K659" s="5">
        <v>1</v>
      </c>
      <c r="L659" s="45">
        <f>_xlfn.XLOOKUP($I659, '#칼럼명세'!$F:$F, '#칼럼명세'!$J:$J)*IF(_xlfn.XLOOKUP($I659, '#칼럼명세'!$F:$F, '#칼럼명세'!$K:$K)="X", 1, _xlfn.XLOOKUP($K659, '#무게관련'!$N:$N, '#무게관련'!$O:$O))*100</f>
        <v>1</v>
      </c>
      <c r="M659" s="46" t="s">
        <v>336</v>
      </c>
      <c r="N659" s="46" t="s">
        <v>336</v>
      </c>
      <c r="O659" s="46" t="s">
        <v>336</v>
      </c>
      <c r="P659" s="46" t="s">
        <v>336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66">
        <v>100</v>
      </c>
      <c r="Y659" s="66">
        <v>1000</v>
      </c>
      <c r="Z659" s="5">
        <v>0</v>
      </c>
      <c r="AA659" s="5">
        <v>0</v>
      </c>
      <c r="AB659" s="5">
        <v>1</v>
      </c>
      <c r="AC659" s="5">
        <v>0</v>
      </c>
      <c r="AD659" s="5">
        <v>0</v>
      </c>
      <c r="AE659" s="5">
        <v>25000</v>
      </c>
      <c r="AF659" s="5">
        <v>15</v>
      </c>
      <c r="AG659" s="5">
        <v>0</v>
      </c>
      <c r="AH659" s="5" t="s">
        <v>2393</v>
      </c>
      <c r="AI659" s="5" t="s">
        <v>235</v>
      </c>
      <c r="AJ659" s="5" t="s">
        <v>984</v>
      </c>
      <c r="AK659" s="45">
        <f t="shared" si="113"/>
        <v>15</v>
      </c>
      <c r="AL659" s="47">
        <f>_xlfn.XLOOKUP(I659,'#칼럼명세'!F:F,'#칼럼명세'!I:I)</f>
        <v>1304</v>
      </c>
      <c r="AM659" s="44" t="str">
        <f t="shared" si="114"/>
        <v>Item_Name_25031014</v>
      </c>
      <c r="AN659" s="5" t="s">
        <v>2216</v>
      </c>
      <c r="AO659" s="44" t="str">
        <f t="shared" si="115"/>
        <v>Item_Desc_25031014</v>
      </c>
      <c r="AP659" s="5" t="s">
        <v>2054</v>
      </c>
      <c r="AQ659" s="44">
        <f>_xlfn.XLOOKUP(I659,표1[아이템 타입],표1[삭제여부])</f>
        <v>0</v>
      </c>
      <c r="AR659" s="63">
        <f>_xlfn.XLOOKUP(I659,'#칼럼명세'!F:F,'#칼럼명세'!H:H)</f>
        <v>1</v>
      </c>
      <c r="AS659" s="4">
        <v>1</v>
      </c>
      <c r="AT659" s="4"/>
      <c r="AU659" s="4"/>
      <c r="AV659" s="4"/>
      <c r="AW659" s="63" t="str">
        <f>_xlfn.XLOOKUP(I659,표1[아이템 타입],표1[타입 이름])</f>
        <v>몬스터 코어</v>
      </c>
      <c r="AX659" s="63" t="str">
        <f t="shared" si="111"/>
        <v>불가</v>
      </c>
      <c r="AY659" s="63" t="str">
        <f t="shared" si="112"/>
        <v>가능</v>
      </c>
      <c r="AZ659" s="63" t="str">
        <f t="shared" si="109"/>
        <v>가능</v>
      </c>
      <c r="BA659" s="63" t="str">
        <f t="shared" si="110"/>
        <v>가능</v>
      </c>
    </row>
    <row r="660" spans="2:53" x14ac:dyDescent="0.3">
      <c r="B660" s="4">
        <v>25031015</v>
      </c>
      <c r="C660" s="4" t="str">
        <f t="shared" si="101"/>
        <v>015</v>
      </c>
      <c r="D660" s="44" t="str">
        <f t="shared" si="99"/>
        <v>Item_Name_25031015</v>
      </c>
      <c r="E660" s="5" t="s">
        <v>2217</v>
      </c>
      <c r="F660" s="44" t="str">
        <f t="shared" si="100"/>
        <v>Item_Desc_25031015</v>
      </c>
      <c r="G660" s="5" t="s">
        <v>2055</v>
      </c>
      <c r="H660" s="5">
        <v>3</v>
      </c>
      <c r="I660" s="5">
        <v>51</v>
      </c>
      <c r="J660" s="5">
        <v>0</v>
      </c>
      <c r="K660" s="5">
        <v>1</v>
      </c>
      <c r="L660" s="45">
        <f>_xlfn.XLOOKUP($I660, '#칼럼명세'!$F:$F, '#칼럼명세'!$J:$J)*IF(_xlfn.XLOOKUP($I660, '#칼럼명세'!$F:$F, '#칼럼명세'!$K:$K)="X", 1, _xlfn.XLOOKUP($K660, '#무게관련'!$N:$N, '#무게관련'!$O:$O))*100</f>
        <v>1</v>
      </c>
      <c r="M660" s="46" t="s">
        <v>336</v>
      </c>
      <c r="N660" s="46" t="s">
        <v>336</v>
      </c>
      <c r="O660" s="46" t="s">
        <v>336</v>
      </c>
      <c r="P660" s="46" t="s">
        <v>336</v>
      </c>
      <c r="Q660" s="5">
        <v>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0</v>
      </c>
      <c r="X660" s="66">
        <v>100</v>
      </c>
      <c r="Y660" s="66">
        <v>1000</v>
      </c>
      <c r="Z660" s="5">
        <v>0</v>
      </c>
      <c r="AA660" s="5">
        <v>0</v>
      </c>
      <c r="AB660" s="5">
        <v>1</v>
      </c>
      <c r="AC660" s="5">
        <v>0</v>
      </c>
      <c r="AD660" s="5">
        <v>0</v>
      </c>
      <c r="AE660" s="5">
        <v>25000</v>
      </c>
      <c r="AF660" s="5">
        <v>15</v>
      </c>
      <c r="AG660" s="5">
        <v>0</v>
      </c>
      <c r="AH660" s="5" t="s">
        <v>2394</v>
      </c>
      <c r="AI660" s="5" t="s">
        <v>235</v>
      </c>
      <c r="AJ660" s="5" t="s">
        <v>984</v>
      </c>
      <c r="AK660" s="45">
        <f t="shared" si="113"/>
        <v>15</v>
      </c>
      <c r="AL660" s="47">
        <f>_xlfn.XLOOKUP(I660,'#칼럼명세'!F:F,'#칼럼명세'!I:I)</f>
        <v>1304</v>
      </c>
      <c r="AM660" s="44" t="str">
        <f t="shared" si="114"/>
        <v>Item_Name_25031015</v>
      </c>
      <c r="AN660" s="5" t="s">
        <v>2217</v>
      </c>
      <c r="AO660" s="44" t="str">
        <f t="shared" si="115"/>
        <v>Item_Desc_25031015</v>
      </c>
      <c r="AP660" s="5" t="s">
        <v>2055</v>
      </c>
      <c r="AQ660" s="44">
        <f>_xlfn.XLOOKUP(I660,표1[아이템 타입],표1[삭제여부])</f>
        <v>0</v>
      </c>
      <c r="AR660" s="63">
        <f>_xlfn.XLOOKUP(I660,'#칼럼명세'!F:F,'#칼럼명세'!H:H)</f>
        <v>1</v>
      </c>
      <c r="AS660" s="4">
        <v>1</v>
      </c>
      <c r="AT660" s="4"/>
      <c r="AU660" s="4"/>
      <c r="AV660" s="4"/>
      <c r="AW660" s="63" t="str">
        <f>_xlfn.XLOOKUP(I660,표1[아이템 타입],표1[타입 이름])</f>
        <v>몬스터 코어</v>
      </c>
      <c r="AX660" s="63" t="str">
        <f t="shared" si="111"/>
        <v>불가</v>
      </c>
      <c r="AY660" s="63" t="str">
        <f t="shared" si="112"/>
        <v>가능</v>
      </c>
      <c r="AZ660" s="63" t="str">
        <f t="shared" si="109"/>
        <v>가능</v>
      </c>
      <c r="BA660" s="63" t="str">
        <f t="shared" si="110"/>
        <v>가능</v>
      </c>
    </row>
    <row r="661" spans="2:53" x14ac:dyDescent="0.3">
      <c r="B661" s="4">
        <v>25031016</v>
      </c>
      <c r="C661" s="4" t="str">
        <f t="shared" si="101"/>
        <v>016</v>
      </c>
      <c r="D661" s="44" t="str">
        <f t="shared" si="99"/>
        <v>Item_Name_25031016</v>
      </c>
      <c r="E661" s="5" t="s">
        <v>2218</v>
      </c>
      <c r="F661" s="44" t="str">
        <f t="shared" si="100"/>
        <v>Item_Desc_25031016</v>
      </c>
      <c r="G661" s="5" t="s">
        <v>2056</v>
      </c>
      <c r="H661" s="5">
        <v>3</v>
      </c>
      <c r="I661" s="5">
        <v>51</v>
      </c>
      <c r="J661" s="5">
        <v>0</v>
      </c>
      <c r="K661" s="5">
        <v>1</v>
      </c>
      <c r="L661" s="45">
        <f>_xlfn.XLOOKUP($I661, '#칼럼명세'!$F:$F, '#칼럼명세'!$J:$J)*IF(_xlfn.XLOOKUP($I661, '#칼럼명세'!$F:$F, '#칼럼명세'!$K:$K)="X", 1, _xlfn.XLOOKUP($K661, '#무게관련'!$N:$N, '#무게관련'!$O:$O))*100</f>
        <v>1</v>
      </c>
      <c r="M661" s="46" t="s">
        <v>336</v>
      </c>
      <c r="N661" s="46" t="s">
        <v>336</v>
      </c>
      <c r="O661" s="46" t="s">
        <v>336</v>
      </c>
      <c r="P661" s="46" t="s">
        <v>336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66">
        <v>100</v>
      </c>
      <c r="Y661" s="66">
        <v>1000</v>
      </c>
      <c r="Z661" s="5">
        <v>0</v>
      </c>
      <c r="AA661" s="5">
        <v>0</v>
      </c>
      <c r="AB661" s="5">
        <v>1</v>
      </c>
      <c r="AC661" s="5">
        <v>0</v>
      </c>
      <c r="AD661" s="5">
        <v>0</v>
      </c>
      <c r="AE661" s="5">
        <v>25000</v>
      </c>
      <c r="AF661" s="5">
        <v>15</v>
      </c>
      <c r="AG661" s="5">
        <v>0</v>
      </c>
      <c r="AH661" s="5" t="s">
        <v>2395</v>
      </c>
      <c r="AI661" s="5" t="s">
        <v>235</v>
      </c>
      <c r="AJ661" s="5" t="s">
        <v>984</v>
      </c>
      <c r="AK661" s="45">
        <f t="shared" si="113"/>
        <v>15</v>
      </c>
      <c r="AL661" s="47">
        <f>_xlfn.XLOOKUP(I661,'#칼럼명세'!F:F,'#칼럼명세'!I:I)</f>
        <v>1304</v>
      </c>
      <c r="AM661" s="44" t="str">
        <f t="shared" si="114"/>
        <v>Item_Name_25031016</v>
      </c>
      <c r="AN661" s="5" t="s">
        <v>2218</v>
      </c>
      <c r="AO661" s="44" t="str">
        <f t="shared" si="115"/>
        <v>Item_Desc_25031016</v>
      </c>
      <c r="AP661" s="5" t="s">
        <v>2056</v>
      </c>
      <c r="AQ661" s="44">
        <f>_xlfn.XLOOKUP(I661,표1[아이템 타입],표1[삭제여부])</f>
        <v>0</v>
      </c>
      <c r="AR661" s="63">
        <f>_xlfn.XLOOKUP(I661,'#칼럼명세'!F:F,'#칼럼명세'!H:H)</f>
        <v>1</v>
      </c>
      <c r="AS661" s="4">
        <v>1</v>
      </c>
      <c r="AT661" s="4"/>
      <c r="AU661" s="4"/>
      <c r="AV661" s="4"/>
      <c r="AW661" s="63" t="str">
        <f>_xlfn.XLOOKUP(I661,표1[아이템 타입],표1[타입 이름])</f>
        <v>몬스터 코어</v>
      </c>
      <c r="AX661" s="63" t="str">
        <f t="shared" si="111"/>
        <v>불가</v>
      </c>
      <c r="AY661" s="63" t="str">
        <f t="shared" si="112"/>
        <v>가능</v>
      </c>
      <c r="AZ661" s="63" t="str">
        <f t="shared" si="109"/>
        <v>가능</v>
      </c>
      <c r="BA661" s="63" t="str">
        <f t="shared" si="110"/>
        <v>가능</v>
      </c>
    </row>
    <row r="662" spans="2:53" x14ac:dyDescent="0.3">
      <c r="B662" s="4">
        <v>25031017</v>
      </c>
      <c r="C662" s="4" t="str">
        <f t="shared" si="101"/>
        <v>017</v>
      </c>
      <c r="D662" s="44" t="str">
        <f t="shared" si="99"/>
        <v>Item_Name_25031017</v>
      </c>
      <c r="E662" s="5" t="s">
        <v>2219</v>
      </c>
      <c r="F662" s="44" t="str">
        <f t="shared" si="100"/>
        <v>Item_Desc_25031017</v>
      </c>
      <c r="G662" s="5" t="s">
        <v>2057</v>
      </c>
      <c r="H662" s="5">
        <v>3</v>
      </c>
      <c r="I662" s="5">
        <v>51</v>
      </c>
      <c r="J662" s="5">
        <v>0</v>
      </c>
      <c r="K662" s="5">
        <v>1</v>
      </c>
      <c r="L662" s="45">
        <f>_xlfn.XLOOKUP($I662, '#칼럼명세'!$F:$F, '#칼럼명세'!$J:$J)*IF(_xlfn.XLOOKUP($I662, '#칼럼명세'!$F:$F, '#칼럼명세'!$K:$K)="X", 1, _xlfn.XLOOKUP($K662, '#무게관련'!$N:$N, '#무게관련'!$O:$O))*100</f>
        <v>1</v>
      </c>
      <c r="M662" s="46" t="s">
        <v>336</v>
      </c>
      <c r="N662" s="46" t="s">
        <v>336</v>
      </c>
      <c r="O662" s="46" t="s">
        <v>336</v>
      </c>
      <c r="P662" s="46" t="s">
        <v>336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66">
        <v>100</v>
      </c>
      <c r="Y662" s="66">
        <v>1000</v>
      </c>
      <c r="Z662" s="5">
        <v>0</v>
      </c>
      <c r="AA662" s="5">
        <v>0</v>
      </c>
      <c r="AB662" s="5">
        <v>1</v>
      </c>
      <c r="AC662" s="5">
        <v>0</v>
      </c>
      <c r="AD662" s="5">
        <v>0</v>
      </c>
      <c r="AE662" s="5">
        <v>25000</v>
      </c>
      <c r="AF662" s="5">
        <v>15</v>
      </c>
      <c r="AG662" s="5">
        <v>0</v>
      </c>
      <c r="AH662" s="5" t="s">
        <v>2396</v>
      </c>
      <c r="AI662" s="5" t="s">
        <v>235</v>
      </c>
      <c r="AJ662" s="5" t="s">
        <v>984</v>
      </c>
      <c r="AK662" s="45">
        <f t="shared" si="113"/>
        <v>15</v>
      </c>
      <c r="AL662" s="47">
        <f>_xlfn.XLOOKUP(I662,'#칼럼명세'!F:F,'#칼럼명세'!I:I)</f>
        <v>1304</v>
      </c>
      <c r="AM662" s="44" t="str">
        <f t="shared" si="114"/>
        <v>Item_Name_25031017</v>
      </c>
      <c r="AN662" s="5" t="s">
        <v>2219</v>
      </c>
      <c r="AO662" s="44" t="str">
        <f t="shared" si="115"/>
        <v>Item_Desc_25031017</v>
      </c>
      <c r="AP662" s="5" t="s">
        <v>2057</v>
      </c>
      <c r="AQ662" s="44">
        <f>_xlfn.XLOOKUP(I662,표1[아이템 타입],표1[삭제여부])</f>
        <v>0</v>
      </c>
      <c r="AR662" s="63">
        <f>_xlfn.XLOOKUP(I662,'#칼럼명세'!F:F,'#칼럼명세'!H:H)</f>
        <v>1</v>
      </c>
      <c r="AS662" s="4">
        <v>1</v>
      </c>
      <c r="AT662" s="4"/>
      <c r="AU662" s="4"/>
      <c r="AV662" s="4"/>
      <c r="AW662" s="63" t="str">
        <f>_xlfn.XLOOKUP(I662,표1[아이템 타입],표1[타입 이름])</f>
        <v>몬스터 코어</v>
      </c>
      <c r="AX662" s="63" t="str">
        <f t="shared" si="111"/>
        <v>불가</v>
      </c>
      <c r="AY662" s="63" t="str">
        <f t="shared" si="112"/>
        <v>가능</v>
      </c>
      <c r="AZ662" s="63" t="str">
        <f t="shared" si="109"/>
        <v>가능</v>
      </c>
      <c r="BA662" s="63" t="str">
        <f t="shared" si="110"/>
        <v>가능</v>
      </c>
    </row>
    <row r="663" spans="2:53" x14ac:dyDescent="0.3">
      <c r="B663" s="4">
        <v>25032001</v>
      </c>
      <c r="C663" s="4" t="str">
        <f t="shared" si="101"/>
        <v>001</v>
      </c>
      <c r="D663" s="44" t="str">
        <f t="shared" si="99"/>
        <v>Item_Name_25032001</v>
      </c>
      <c r="E663" s="5" t="s">
        <v>2220</v>
      </c>
      <c r="F663" s="44" t="str">
        <f t="shared" si="100"/>
        <v>Item_Desc_25032001</v>
      </c>
      <c r="G663" s="5" t="s">
        <v>2058</v>
      </c>
      <c r="H663" s="5">
        <v>3</v>
      </c>
      <c r="I663" s="5">
        <v>51</v>
      </c>
      <c r="J663" s="5">
        <v>0</v>
      </c>
      <c r="K663" s="5">
        <v>2</v>
      </c>
      <c r="L663" s="45">
        <f>_xlfn.XLOOKUP($I663, '#칼럼명세'!$F:$F, '#칼럼명세'!$J:$J)*IF(_xlfn.XLOOKUP($I663, '#칼럼명세'!$F:$F, '#칼럼명세'!$K:$K)="X", 1, _xlfn.XLOOKUP($K663, '#무게관련'!$N:$N, '#무게관련'!$O:$O))*100</f>
        <v>1</v>
      </c>
      <c r="M663" s="46" t="s">
        <v>336</v>
      </c>
      <c r="N663" s="46" t="s">
        <v>336</v>
      </c>
      <c r="O663" s="46" t="s">
        <v>336</v>
      </c>
      <c r="P663" s="46" t="s">
        <v>336</v>
      </c>
      <c r="Q663" s="5">
        <v>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0</v>
      </c>
      <c r="X663" s="66">
        <v>100</v>
      </c>
      <c r="Y663" s="66">
        <v>1000</v>
      </c>
      <c r="Z663" s="5">
        <v>0</v>
      </c>
      <c r="AA663" s="5">
        <v>0</v>
      </c>
      <c r="AB663" s="5">
        <v>1</v>
      </c>
      <c r="AC663" s="5">
        <v>0</v>
      </c>
      <c r="AD663" s="5">
        <v>0</v>
      </c>
      <c r="AE663" s="5">
        <v>25000</v>
      </c>
      <c r="AF663" s="5">
        <v>15</v>
      </c>
      <c r="AG663" s="5">
        <v>0</v>
      </c>
      <c r="AH663" s="5" t="s">
        <v>2384</v>
      </c>
      <c r="AI663" s="5" t="s">
        <v>235</v>
      </c>
      <c r="AJ663" s="5" t="s">
        <v>984</v>
      </c>
      <c r="AK663" s="45">
        <f t="shared" si="113"/>
        <v>15</v>
      </c>
      <c r="AL663" s="47">
        <f>_xlfn.XLOOKUP(I663,'#칼럼명세'!F:F,'#칼럼명세'!I:I)</f>
        <v>1304</v>
      </c>
      <c r="AM663" s="44" t="str">
        <f t="shared" si="114"/>
        <v>Item_Name_25032001</v>
      </c>
      <c r="AN663" s="5" t="s">
        <v>2220</v>
      </c>
      <c r="AO663" s="44" t="str">
        <f t="shared" si="115"/>
        <v>Item_Desc_25032001</v>
      </c>
      <c r="AP663" s="5" t="s">
        <v>2058</v>
      </c>
      <c r="AQ663" s="44">
        <f>_xlfn.XLOOKUP(I663,표1[아이템 타입],표1[삭제여부])</f>
        <v>0</v>
      </c>
      <c r="AR663" s="63">
        <f>_xlfn.XLOOKUP(I663,'#칼럼명세'!F:F,'#칼럼명세'!H:H)</f>
        <v>1</v>
      </c>
      <c r="AS663" s="4">
        <v>1</v>
      </c>
      <c r="AT663" s="4"/>
      <c r="AU663" s="4"/>
      <c r="AV663" s="4"/>
      <c r="AW663" s="63" t="str">
        <f>_xlfn.XLOOKUP(I663,표1[아이템 타입],표1[타입 이름])</f>
        <v>몬스터 코어</v>
      </c>
      <c r="AX663" s="63" t="str">
        <f t="shared" si="111"/>
        <v>불가</v>
      </c>
      <c r="AY663" s="63" t="str">
        <f t="shared" si="112"/>
        <v>가능</v>
      </c>
      <c r="AZ663" s="63" t="str">
        <f t="shared" si="109"/>
        <v>가능</v>
      </c>
      <c r="BA663" s="63" t="str">
        <f t="shared" si="110"/>
        <v>가능</v>
      </c>
    </row>
    <row r="664" spans="2:53" x14ac:dyDescent="0.3">
      <c r="B664" s="4">
        <v>25032002</v>
      </c>
      <c r="C664" s="4" t="str">
        <f t="shared" si="101"/>
        <v>002</v>
      </c>
      <c r="D664" s="44" t="str">
        <f t="shared" si="99"/>
        <v>Item_Name_25032002</v>
      </c>
      <c r="E664" s="5" t="s">
        <v>2221</v>
      </c>
      <c r="F664" s="44" t="str">
        <f t="shared" si="100"/>
        <v>Item_Desc_25032002</v>
      </c>
      <c r="G664" s="5" t="s">
        <v>2059</v>
      </c>
      <c r="H664" s="5">
        <v>3</v>
      </c>
      <c r="I664" s="5">
        <v>51</v>
      </c>
      <c r="J664" s="5">
        <v>0</v>
      </c>
      <c r="K664" s="5">
        <v>2</v>
      </c>
      <c r="L664" s="45">
        <f>_xlfn.XLOOKUP($I664, '#칼럼명세'!$F:$F, '#칼럼명세'!$J:$J)*IF(_xlfn.XLOOKUP($I664, '#칼럼명세'!$F:$F, '#칼럼명세'!$K:$K)="X", 1, _xlfn.XLOOKUP($K664, '#무게관련'!$N:$N, '#무게관련'!$O:$O))*100</f>
        <v>1</v>
      </c>
      <c r="M664" s="46" t="s">
        <v>336</v>
      </c>
      <c r="N664" s="46" t="s">
        <v>336</v>
      </c>
      <c r="O664" s="46" t="s">
        <v>336</v>
      </c>
      <c r="P664" s="46" t="s">
        <v>336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66">
        <v>100</v>
      </c>
      <c r="Y664" s="66">
        <v>1000</v>
      </c>
      <c r="Z664" s="5">
        <v>0</v>
      </c>
      <c r="AA664" s="5">
        <v>0</v>
      </c>
      <c r="AB664" s="5">
        <v>1</v>
      </c>
      <c r="AC664" s="5">
        <v>0</v>
      </c>
      <c r="AD664" s="5">
        <v>0</v>
      </c>
      <c r="AE664" s="5">
        <v>25000</v>
      </c>
      <c r="AF664" s="5">
        <v>15</v>
      </c>
      <c r="AG664" s="5">
        <v>0</v>
      </c>
      <c r="AH664" s="5" t="s">
        <v>2387</v>
      </c>
      <c r="AI664" s="5" t="s">
        <v>235</v>
      </c>
      <c r="AJ664" s="5" t="s">
        <v>984</v>
      </c>
      <c r="AK664" s="45">
        <f t="shared" si="113"/>
        <v>15</v>
      </c>
      <c r="AL664" s="47">
        <f>_xlfn.XLOOKUP(I664,'#칼럼명세'!F:F,'#칼럼명세'!I:I)</f>
        <v>1304</v>
      </c>
      <c r="AM664" s="44" t="str">
        <f t="shared" si="114"/>
        <v>Item_Name_25032002</v>
      </c>
      <c r="AN664" s="5" t="s">
        <v>2221</v>
      </c>
      <c r="AO664" s="44" t="str">
        <f t="shared" si="115"/>
        <v>Item_Desc_25032002</v>
      </c>
      <c r="AP664" s="5" t="s">
        <v>2059</v>
      </c>
      <c r="AQ664" s="44">
        <f>_xlfn.XLOOKUP(I664,표1[아이템 타입],표1[삭제여부])</f>
        <v>0</v>
      </c>
      <c r="AR664" s="63">
        <f>_xlfn.XLOOKUP(I664,'#칼럼명세'!F:F,'#칼럼명세'!H:H)</f>
        <v>1</v>
      </c>
      <c r="AS664" s="4">
        <v>1</v>
      </c>
      <c r="AT664" s="4"/>
      <c r="AU664" s="4"/>
      <c r="AV664" s="4"/>
      <c r="AW664" s="63" t="str">
        <f>_xlfn.XLOOKUP(I664,표1[아이템 타입],표1[타입 이름])</f>
        <v>몬스터 코어</v>
      </c>
      <c r="AX664" s="63" t="str">
        <f t="shared" si="111"/>
        <v>불가</v>
      </c>
      <c r="AY664" s="63" t="str">
        <f t="shared" si="112"/>
        <v>가능</v>
      </c>
      <c r="AZ664" s="63" t="str">
        <f t="shared" si="109"/>
        <v>가능</v>
      </c>
      <c r="BA664" s="63" t="str">
        <f t="shared" si="110"/>
        <v>가능</v>
      </c>
    </row>
    <row r="665" spans="2:53" x14ac:dyDescent="0.3">
      <c r="B665" s="4">
        <v>25032003</v>
      </c>
      <c r="C665" s="4" t="str">
        <f t="shared" si="101"/>
        <v>003</v>
      </c>
      <c r="D665" s="44" t="str">
        <f t="shared" si="99"/>
        <v>Item_Name_25032003</v>
      </c>
      <c r="E665" s="5" t="s">
        <v>2222</v>
      </c>
      <c r="F665" s="44" t="str">
        <f t="shared" si="100"/>
        <v>Item_Desc_25032003</v>
      </c>
      <c r="G665" s="5" t="s">
        <v>2060</v>
      </c>
      <c r="H665" s="5">
        <v>3</v>
      </c>
      <c r="I665" s="5">
        <v>51</v>
      </c>
      <c r="J665" s="5">
        <v>0</v>
      </c>
      <c r="K665" s="5">
        <v>2</v>
      </c>
      <c r="L665" s="45">
        <f>_xlfn.XLOOKUP($I665, '#칼럼명세'!$F:$F, '#칼럼명세'!$J:$J)*IF(_xlfn.XLOOKUP($I665, '#칼럼명세'!$F:$F, '#칼럼명세'!$K:$K)="X", 1, _xlfn.XLOOKUP($K665, '#무게관련'!$N:$N, '#무게관련'!$O:$O))*100</f>
        <v>1</v>
      </c>
      <c r="M665" s="46" t="s">
        <v>336</v>
      </c>
      <c r="N665" s="46" t="s">
        <v>336</v>
      </c>
      <c r="O665" s="46" t="s">
        <v>336</v>
      </c>
      <c r="P665" s="46" t="s">
        <v>336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66">
        <v>100</v>
      </c>
      <c r="Y665" s="66">
        <v>1000</v>
      </c>
      <c r="Z665" s="5">
        <v>0</v>
      </c>
      <c r="AA665" s="5">
        <v>0</v>
      </c>
      <c r="AB665" s="5">
        <v>1</v>
      </c>
      <c r="AC665" s="5">
        <v>0</v>
      </c>
      <c r="AD665" s="5">
        <v>0</v>
      </c>
      <c r="AE665" s="5">
        <v>25000</v>
      </c>
      <c r="AF665" s="5">
        <v>15</v>
      </c>
      <c r="AG665" s="5">
        <v>0</v>
      </c>
      <c r="AH665" s="5" t="s">
        <v>2383</v>
      </c>
      <c r="AI665" s="5" t="s">
        <v>235</v>
      </c>
      <c r="AJ665" s="5" t="s">
        <v>984</v>
      </c>
      <c r="AK665" s="45">
        <f t="shared" si="113"/>
        <v>15</v>
      </c>
      <c r="AL665" s="47">
        <f>_xlfn.XLOOKUP(I665,'#칼럼명세'!F:F,'#칼럼명세'!I:I)</f>
        <v>1304</v>
      </c>
      <c r="AM665" s="44" t="str">
        <f t="shared" si="114"/>
        <v>Item_Name_25032003</v>
      </c>
      <c r="AN665" s="5" t="s">
        <v>2222</v>
      </c>
      <c r="AO665" s="44" t="str">
        <f t="shared" si="115"/>
        <v>Item_Desc_25032003</v>
      </c>
      <c r="AP665" s="5" t="s">
        <v>2060</v>
      </c>
      <c r="AQ665" s="44">
        <f>_xlfn.XLOOKUP(I665,표1[아이템 타입],표1[삭제여부])</f>
        <v>0</v>
      </c>
      <c r="AR665" s="63">
        <f>_xlfn.XLOOKUP(I665,'#칼럼명세'!F:F,'#칼럼명세'!H:H)</f>
        <v>1</v>
      </c>
      <c r="AS665" s="4">
        <v>1</v>
      </c>
      <c r="AT665" s="4"/>
      <c r="AU665" s="4"/>
      <c r="AV665" s="4"/>
      <c r="AW665" s="63" t="str">
        <f>_xlfn.XLOOKUP(I665,표1[아이템 타입],표1[타입 이름])</f>
        <v>몬스터 코어</v>
      </c>
      <c r="AX665" s="63" t="str">
        <f t="shared" si="111"/>
        <v>불가</v>
      </c>
      <c r="AY665" s="63" t="str">
        <f t="shared" si="112"/>
        <v>가능</v>
      </c>
      <c r="AZ665" s="63" t="str">
        <f t="shared" si="109"/>
        <v>가능</v>
      </c>
      <c r="BA665" s="63" t="str">
        <f t="shared" si="110"/>
        <v>가능</v>
      </c>
    </row>
    <row r="666" spans="2:53" x14ac:dyDescent="0.3">
      <c r="B666" s="4">
        <v>25032004</v>
      </c>
      <c r="C666" s="4" t="str">
        <f t="shared" si="101"/>
        <v>004</v>
      </c>
      <c r="D666" s="44" t="str">
        <f t="shared" si="99"/>
        <v>Item_Name_25032004</v>
      </c>
      <c r="E666" s="5" t="s">
        <v>2223</v>
      </c>
      <c r="F666" s="44" t="str">
        <f t="shared" si="100"/>
        <v>Item_Desc_25032004</v>
      </c>
      <c r="G666" s="5" t="s">
        <v>2061</v>
      </c>
      <c r="H666" s="5">
        <v>3</v>
      </c>
      <c r="I666" s="5">
        <v>51</v>
      </c>
      <c r="J666" s="5">
        <v>0</v>
      </c>
      <c r="K666" s="5">
        <v>2</v>
      </c>
      <c r="L666" s="45">
        <f>_xlfn.XLOOKUP($I666, '#칼럼명세'!$F:$F, '#칼럼명세'!$J:$J)*IF(_xlfn.XLOOKUP($I666, '#칼럼명세'!$F:$F, '#칼럼명세'!$K:$K)="X", 1, _xlfn.XLOOKUP($K666, '#무게관련'!$N:$N, '#무게관련'!$O:$O))*100</f>
        <v>1</v>
      </c>
      <c r="M666" s="46" t="s">
        <v>336</v>
      </c>
      <c r="N666" s="46" t="s">
        <v>336</v>
      </c>
      <c r="O666" s="46" t="s">
        <v>336</v>
      </c>
      <c r="P666" s="46" t="s">
        <v>336</v>
      </c>
      <c r="Q666" s="5">
        <v>0</v>
      </c>
      <c r="R666" s="5">
        <v>0</v>
      </c>
      <c r="S666" s="5">
        <v>0</v>
      </c>
      <c r="T666" s="5">
        <v>0</v>
      </c>
      <c r="U666" s="5">
        <v>0</v>
      </c>
      <c r="V666" s="5">
        <v>0</v>
      </c>
      <c r="W666" s="5">
        <v>0</v>
      </c>
      <c r="X666" s="66">
        <v>100</v>
      </c>
      <c r="Y666" s="66">
        <v>1000</v>
      </c>
      <c r="Z666" s="5">
        <v>0</v>
      </c>
      <c r="AA666" s="5">
        <v>0</v>
      </c>
      <c r="AB666" s="5">
        <v>1</v>
      </c>
      <c r="AC666" s="5">
        <v>0</v>
      </c>
      <c r="AD666" s="5">
        <v>0</v>
      </c>
      <c r="AE666" s="5">
        <v>25000</v>
      </c>
      <c r="AF666" s="5">
        <v>15</v>
      </c>
      <c r="AG666" s="5">
        <v>0</v>
      </c>
      <c r="AH666" s="5" t="s">
        <v>2385</v>
      </c>
      <c r="AI666" s="5" t="s">
        <v>235</v>
      </c>
      <c r="AJ666" s="5" t="s">
        <v>984</v>
      </c>
      <c r="AK666" s="45">
        <f t="shared" si="113"/>
        <v>15</v>
      </c>
      <c r="AL666" s="47">
        <f>_xlfn.XLOOKUP(I666,'#칼럼명세'!F:F,'#칼럼명세'!I:I)</f>
        <v>1304</v>
      </c>
      <c r="AM666" s="44" t="str">
        <f t="shared" si="114"/>
        <v>Item_Name_25032004</v>
      </c>
      <c r="AN666" s="5" t="s">
        <v>2223</v>
      </c>
      <c r="AO666" s="44" t="str">
        <f t="shared" si="115"/>
        <v>Item_Desc_25032004</v>
      </c>
      <c r="AP666" s="5" t="s">
        <v>2061</v>
      </c>
      <c r="AQ666" s="44">
        <f>_xlfn.XLOOKUP(I666,표1[아이템 타입],표1[삭제여부])</f>
        <v>0</v>
      </c>
      <c r="AR666" s="63">
        <f>_xlfn.XLOOKUP(I666,'#칼럼명세'!F:F,'#칼럼명세'!H:H)</f>
        <v>1</v>
      </c>
      <c r="AS666" s="4">
        <v>1</v>
      </c>
      <c r="AT666" s="4"/>
      <c r="AU666" s="4"/>
      <c r="AV666" s="4"/>
      <c r="AW666" s="63" t="str">
        <f>_xlfn.XLOOKUP(I666,표1[아이템 타입],표1[타입 이름])</f>
        <v>몬스터 코어</v>
      </c>
      <c r="AX666" s="63" t="str">
        <f t="shared" si="111"/>
        <v>불가</v>
      </c>
      <c r="AY666" s="63" t="str">
        <f t="shared" si="112"/>
        <v>가능</v>
      </c>
      <c r="AZ666" s="63" t="str">
        <f t="shared" si="109"/>
        <v>가능</v>
      </c>
      <c r="BA666" s="63" t="str">
        <f t="shared" si="110"/>
        <v>가능</v>
      </c>
    </row>
    <row r="667" spans="2:53" x14ac:dyDescent="0.3">
      <c r="B667" s="4">
        <v>25032005</v>
      </c>
      <c r="C667" s="4" t="str">
        <f t="shared" si="101"/>
        <v>005</v>
      </c>
      <c r="D667" s="44" t="str">
        <f t="shared" si="99"/>
        <v>Item_Name_25032005</v>
      </c>
      <c r="E667" s="5" t="s">
        <v>2224</v>
      </c>
      <c r="F667" s="44" t="str">
        <f t="shared" si="100"/>
        <v>Item_Desc_25032005</v>
      </c>
      <c r="G667" s="5" t="s">
        <v>2062</v>
      </c>
      <c r="H667" s="5">
        <v>3</v>
      </c>
      <c r="I667" s="5">
        <v>51</v>
      </c>
      <c r="J667" s="5">
        <v>0</v>
      </c>
      <c r="K667" s="5">
        <v>2</v>
      </c>
      <c r="L667" s="45">
        <f>_xlfn.XLOOKUP($I667, '#칼럼명세'!$F:$F, '#칼럼명세'!$J:$J)*IF(_xlfn.XLOOKUP($I667, '#칼럼명세'!$F:$F, '#칼럼명세'!$K:$K)="X", 1, _xlfn.XLOOKUP($K667, '#무게관련'!$N:$N, '#무게관련'!$O:$O))*100</f>
        <v>1</v>
      </c>
      <c r="M667" s="46" t="s">
        <v>336</v>
      </c>
      <c r="N667" s="46" t="s">
        <v>336</v>
      </c>
      <c r="O667" s="46" t="s">
        <v>336</v>
      </c>
      <c r="P667" s="46" t="s">
        <v>336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66">
        <v>100</v>
      </c>
      <c r="Y667" s="66">
        <v>1000</v>
      </c>
      <c r="Z667" s="5">
        <v>0</v>
      </c>
      <c r="AA667" s="5">
        <v>0</v>
      </c>
      <c r="AB667" s="5">
        <v>1</v>
      </c>
      <c r="AC667" s="5">
        <v>0</v>
      </c>
      <c r="AD667" s="5">
        <v>0</v>
      </c>
      <c r="AE667" s="5">
        <v>25000</v>
      </c>
      <c r="AF667" s="5">
        <v>15</v>
      </c>
      <c r="AG667" s="5">
        <v>0</v>
      </c>
      <c r="AH667" s="5" t="s">
        <v>2389</v>
      </c>
      <c r="AI667" s="5" t="s">
        <v>235</v>
      </c>
      <c r="AJ667" s="5" t="s">
        <v>984</v>
      </c>
      <c r="AK667" s="45">
        <f t="shared" si="113"/>
        <v>15</v>
      </c>
      <c r="AL667" s="47">
        <f>_xlfn.XLOOKUP(I667,'#칼럼명세'!F:F,'#칼럼명세'!I:I)</f>
        <v>1304</v>
      </c>
      <c r="AM667" s="44" t="str">
        <f t="shared" si="114"/>
        <v>Item_Name_25032005</v>
      </c>
      <c r="AN667" s="5" t="s">
        <v>2224</v>
      </c>
      <c r="AO667" s="44" t="str">
        <f t="shared" si="115"/>
        <v>Item_Desc_25032005</v>
      </c>
      <c r="AP667" s="5" t="s">
        <v>2062</v>
      </c>
      <c r="AQ667" s="44">
        <f>_xlfn.XLOOKUP(I667,표1[아이템 타입],표1[삭제여부])</f>
        <v>0</v>
      </c>
      <c r="AR667" s="63">
        <f>_xlfn.XLOOKUP(I667,'#칼럼명세'!F:F,'#칼럼명세'!H:H)</f>
        <v>1</v>
      </c>
      <c r="AS667" s="4">
        <v>1</v>
      </c>
      <c r="AT667" s="4"/>
      <c r="AU667" s="4"/>
      <c r="AV667" s="4"/>
      <c r="AW667" s="63" t="str">
        <f>_xlfn.XLOOKUP(I667,표1[아이템 타입],표1[타입 이름])</f>
        <v>몬스터 코어</v>
      </c>
      <c r="AX667" s="63" t="str">
        <f t="shared" si="111"/>
        <v>불가</v>
      </c>
      <c r="AY667" s="63" t="str">
        <f t="shared" si="112"/>
        <v>가능</v>
      </c>
      <c r="AZ667" s="63" t="str">
        <f t="shared" si="109"/>
        <v>가능</v>
      </c>
      <c r="BA667" s="63" t="str">
        <f t="shared" si="110"/>
        <v>가능</v>
      </c>
    </row>
    <row r="668" spans="2:53" x14ac:dyDescent="0.3">
      <c r="B668" s="4">
        <v>25032006</v>
      </c>
      <c r="C668" s="4" t="str">
        <f t="shared" si="101"/>
        <v>006</v>
      </c>
      <c r="D668" s="44" t="str">
        <f t="shared" si="99"/>
        <v>Item_Name_25032006</v>
      </c>
      <c r="E668" s="5" t="s">
        <v>2225</v>
      </c>
      <c r="F668" s="44" t="str">
        <f t="shared" si="100"/>
        <v>Item_Desc_25032006</v>
      </c>
      <c r="G668" s="5" t="s">
        <v>2063</v>
      </c>
      <c r="H668" s="5">
        <v>3</v>
      </c>
      <c r="I668" s="5">
        <v>51</v>
      </c>
      <c r="J668" s="5">
        <v>0</v>
      </c>
      <c r="K668" s="5">
        <v>2</v>
      </c>
      <c r="L668" s="45">
        <f>_xlfn.XLOOKUP($I668, '#칼럼명세'!$F:$F, '#칼럼명세'!$J:$J)*IF(_xlfn.XLOOKUP($I668, '#칼럼명세'!$F:$F, '#칼럼명세'!$K:$K)="X", 1, _xlfn.XLOOKUP($K668, '#무게관련'!$N:$N, '#무게관련'!$O:$O))*100</f>
        <v>1</v>
      </c>
      <c r="M668" s="46" t="s">
        <v>336</v>
      </c>
      <c r="N668" s="46" t="s">
        <v>336</v>
      </c>
      <c r="O668" s="46" t="s">
        <v>336</v>
      </c>
      <c r="P668" s="46" t="s">
        <v>336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66">
        <v>100</v>
      </c>
      <c r="Y668" s="66">
        <v>1000</v>
      </c>
      <c r="Z668" s="5">
        <v>0</v>
      </c>
      <c r="AA668" s="5">
        <v>0</v>
      </c>
      <c r="AB668" s="5">
        <v>1</v>
      </c>
      <c r="AC668" s="5">
        <v>0</v>
      </c>
      <c r="AD668" s="5">
        <v>0</v>
      </c>
      <c r="AE668" s="5">
        <v>25000</v>
      </c>
      <c r="AF668" s="5">
        <v>15</v>
      </c>
      <c r="AG668" s="5">
        <v>0</v>
      </c>
      <c r="AH668" s="5" t="s">
        <v>2388</v>
      </c>
      <c r="AI668" s="5" t="s">
        <v>235</v>
      </c>
      <c r="AJ668" s="5" t="s">
        <v>984</v>
      </c>
      <c r="AK668" s="45">
        <f t="shared" si="113"/>
        <v>15</v>
      </c>
      <c r="AL668" s="47">
        <f>_xlfn.XLOOKUP(I668,'#칼럼명세'!F:F,'#칼럼명세'!I:I)</f>
        <v>1304</v>
      </c>
      <c r="AM668" s="44" t="str">
        <f t="shared" si="114"/>
        <v>Item_Name_25032006</v>
      </c>
      <c r="AN668" s="5" t="s">
        <v>2225</v>
      </c>
      <c r="AO668" s="44" t="str">
        <f t="shared" si="115"/>
        <v>Item_Desc_25032006</v>
      </c>
      <c r="AP668" s="5" t="s">
        <v>2063</v>
      </c>
      <c r="AQ668" s="44">
        <f>_xlfn.XLOOKUP(I668,표1[아이템 타입],표1[삭제여부])</f>
        <v>0</v>
      </c>
      <c r="AR668" s="63">
        <f>_xlfn.XLOOKUP(I668,'#칼럼명세'!F:F,'#칼럼명세'!H:H)</f>
        <v>1</v>
      </c>
      <c r="AS668" s="4">
        <v>1</v>
      </c>
      <c r="AT668" s="4"/>
      <c r="AU668" s="4"/>
      <c r="AV668" s="4"/>
      <c r="AW668" s="63" t="str">
        <f>_xlfn.XLOOKUP(I668,표1[아이템 타입],표1[타입 이름])</f>
        <v>몬스터 코어</v>
      </c>
      <c r="AX668" s="63" t="str">
        <f t="shared" si="111"/>
        <v>불가</v>
      </c>
      <c r="AY668" s="63" t="str">
        <f t="shared" si="112"/>
        <v>가능</v>
      </c>
      <c r="AZ668" s="63" t="str">
        <f t="shared" si="109"/>
        <v>가능</v>
      </c>
      <c r="BA668" s="63" t="str">
        <f t="shared" si="110"/>
        <v>가능</v>
      </c>
    </row>
    <row r="669" spans="2:53" x14ac:dyDescent="0.3">
      <c r="B669" s="4">
        <v>25032007</v>
      </c>
      <c r="C669" s="4" t="str">
        <f t="shared" si="101"/>
        <v>007</v>
      </c>
      <c r="D669" s="44" t="str">
        <f t="shared" si="99"/>
        <v>Item_Name_25032007</v>
      </c>
      <c r="E669" s="5" t="s">
        <v>2226</v>
      </c>
      <c r="F669" s="44" t="str">
        <f t="shared" si="100"/>
        <v>Item_Desc_25032007</v>
      </c>
      <c r="G669" s="5" t="s">
        <v>2064</v>
      </c>
      <c r="H669" s="5">
        <v>3</v>
      </c>
      <c r="I669" s="5">
        <v>51</v>
      </c>
      <c r="J669" s="5">
        <v>0</v>
      </c>
      <c r="K669" s="5">
        <v>2</v>
      </c>
      <c r="L669" s="45">
        <f>_xlfn.XLOOKUP($I669, '#칼럼명세'!$F:$F, '#칼럼명세'!$J:$J)*IF(_xlfn.XLOOKUP($I669, '#칼럼명세'!$F:$F, '#칼럼명세'!$K:$K)="X", 1, _xlfn.XLOOKUP($K669, '#무게관련'!$N:$N, '#무게관련'!$O:$O))*100</f>
        <v>1</v>
      </c>
      <c r="M669" s="46" t="s">
        <v>336</v>
      </c>
      <c r="N669" s="46" t="s">
        <v>336</v>
      </c>
      <c r="O669" s="46" t="s">
        <v>336</v>
      </c>
      <c r="P669" s="46" t="s">
        <v>336</v>
      </c>
      <c r="Q669" s="5">
        <v>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0</v>
      </c>
      <c r="X669" s="66">
        <v>100</v>
      </c>
      <c r="Y669" s="66">
        <v>1000</v>
      </c>
      <c r="Z669" s="5">
        <v>0</v>
      </c>
      <c r="AA669" s="5">
        <v>0</v>
      </c>
      <c r="AB669" s="5">
        <v>1</v>
      </c>
      <c r="AC669" s="5">
        <v>0</v>
      </c>
      <c r="AD669" s="5">
        <v>0</v>
      </c>
      <c r="AE669" s="5">
        <v>25000</v>
      </c>
      <c r="AF669" s="5">
        <v>15</v>
      </c>
      <c r="AG669" s="5">
        <v>0</v>
      </c>
      <c r="AH669" s="5" t="s">
        <v>2390</v>
      </c>
      <c r="AI669" s="5" t="s">
        <v>235</v>
      </c>
      <c r="AJ669" s="5" t="s">
        <v>984</v>
      </c>
      <c r="AK669" s="45">
        <f t="shared" si="113"/>
        <v>15</v>
      </c>
      <c r="AL669" s="47">
        <f>_xlfn.XLOOKUP(I669,'#칼럼명세'!F:F,'#칼럼명세'!I:I)</f>
        <v>1304</v>
      </c>
      <c r="AM669" s="44" t="str">
        <f t="shared" si="114"/>
        <v>Item_Name_25032007</v>
      </c>
      <c r="AN669" s="5" t="s">
        <v>2226</v>
      </c>
      <c r="AO669" s="44" t="str">
        <f t="shared" si="115"/>
        <v>Item_Desc_25032007</v>
      </c>
      <c r="AP669" s="5" t="s">
        <v>2064</v>
      </c>
      <c r="AQ669" s="44">
        <f>_xlfn.XLOOKUP(I669,표1[아이템 타입],표1[삭제여부])</f>
        <v>0</v>
      </c>
      <c r="AR669" s="63">
        <f>_xlfn.XLOOKUP(I669,'#칼럼명세'!F:F,'#칼럼명세'!H:H)</f>
        <v>1</v>
      </c>
      <c r="AS669" s="4">
        <v>1</v>
      </c>
      <c r="AT669" s="4"/>
      <c r="AU669" s="4"/>
      <c r="AV669" s="4"/>
      <c r="AW669" s="63" t="str">
        <f>_xlfn.XLOOKUP(I669,표1[아이템 타입],표1[타입 이름])</f>
        <v>몬스터 코어</v>
      </c>
      <c r="AX669" s="63" t="str">
        <f t="shared" si="111"/>
        <v>불가</v>
      </c>
      <c r="AY669" s="63" t="str">
        <f t="shared" si="112"/>
        <v>가능</v>
      </c>
      <c r="AZ669" s="63" t="str">
        <f t="shared" si="109"/>
        <v>가능</v>
      </c>
      <c r="BA669" s="63" t="str">
        <f t="shared" si="110"/>
        <v>가능</v>
      </c>
    </row>
    <row r="670" spans="2:53" x14ac:dyDescent="0.3">
      <c r="B670" s="4">
        <v>25032008</v>
      </c>
      <c r="C670" s="4" t="str">
        <f t="shared" si="101"/>
        <v>008</v>
      </c>
      <c r="D670" s="44" t="str">
        <f t="shared" si="99"/>
        <v>Item_Name_25032008</v>
      </c>
      <c r="E670" s="5" t="s">
        <v>2227</v>
      </c>
      <c r="F670" s="44" t="str">
        <f t="shared" si="100"/>
        <v>Item_Desc_25032008</v>
      </c>
      <c r="G670" s="5" t="s">
        <v>2065</v>
      </c>
      <c r="H670" s="5">
        <v>3</v>
      </c>
      <c r="I670" s="5">
        <v>51</v>
      </c>
      <c r="J670" s="5">
        <v>0</v>
      </c>
      <c r="K670" s="5">
        <v>2</v>
      </c>
      <c r="L670" s="45">
        <f>_xlfn.XLOOKUP($I670, '#칼럼명세'!$F:$F, '#칼럼명세'!$J:$J)*IF(_xlfn.XLOOKUP($I670, '#칼럼명세'!$F:$F, '#칼럼명세'!$K:$K)="X", 1, _xlfn.XLOOKUP($K670, '#무게관련'!$N:$N, '#무게관련'!$O:$O))*100</f>
        <v>1</v>
      </c>
      <c r="M670" s="46" t="s">
        <v>336</v>
      </c>
      <c r="N670" s="46" t="s">
        <v>336</v>
      </c>
      <c r="O670" s="46" t="s">
        <v>336</v>
      </c>
      <c r="P670" s="46" t="s">
        <v>336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66">
        <v>100</v>
      </c>
      <c r="Y670" s="66">
        <v>1000</v>
      </c>
      <c r="Z670" s="5">
        <v>0</v>
      </c>
      <c r="AA670" s="5">
        <v>0</v>
      </c>
      <c r="AB670" s="5">
        <v>1</v>
      </c>
      <c r="AC670" s="5">
        <v>0</v>
      </c>
      <c r="AD670" s="5">
        <v>0</v>
      </c>
      <c r="AE670" s="5">
        <v>25000</v>
      </c>
      <c r="AF670" s="5">
        <v>15</v>
      </c>
      <c r="AG670" s="5">
        <v>0</v>
      </c>
      <c r="AH670" s="5" t="s">
        <v>2386</v>
      </c>
      <c r="AI670" s="5" t="s">
        <v>235</v>
      </c>
      <c r="AJ670" s="5" t="s">
        <v>984</v>
      </c>
      <c r="AK670" s="45">
        <f t="shared" si="113"/>
        <v>15</v>
      </c>
      <c r="AL670" s="47">
        <f>_xlfn.XLOOKUP(I670,'#칼럼명세'!F:F,'#칼럼명세'!I:I)</f>
        <v>1304</v>
      </c>
      <c r="AM670" s="44" t="str">
        <f t="shared" si="114"/>
        <v>Item_Name_25032008</v>
      </c>
      <c r="AN670" s="5" t="s">
        <v>2227</v>
      </c>
      <c r="AO670" s="44" t="str">
        <f t="shared" si="115"/>
        <v>Item_Desc_25032008</v>
      </c>
      <c r="AP670" s="5" t="s">
        <v>2065</v>
      </c>
      <c r="AQ670" s="44">
        <f>_xlfn.XLOOKUP(I670,표1[아이템 타입],표1[삭제여부])</f>
        <v>0</v>
      </c>
      <c r="AR670" s="63">
        <f>_xlfn.XLOOKUP(I670,'#칼럼명세'!F:F,'#칼럼명세'!H:H)</f>
        <v>1</v>
      </c>
      <c r="AS670" s="4">
        <v>1</v>
      </c>
      <c r="AT670" s="4"/>
      <c r="AU670" s="4"/>
      <c r="AV670" s="4"/>
      <c r="AW670" s="63" t="str">
        <f>_xlfn.XLOOKUP(I670,표1[아이템 타입],표1[타입 이름])</f>
        <v>몬스터 코어</v>
      </c>
      <c r="AX670" s="63" t="str">
        <f t="shared" si="111"/>
        <v>불가</v>
      </c>
      <c r="AY670" s="63" t="str">
        <f t="shared" si="112"/>
        <v>가능</v>
      </c>
      <c r="AZ670" s="63" t="str">
        <f t="shared" si="109"/>
        <v>가능</v>
      </c>
      <c r="BA670" s="63" t="str">
        <f t="shared" si="110"/>
        <v>가능</v>
      </c>
    </row>
    <row r="671" spans="2:53" x14ac:dyDescent="0.3">
      <c r="B671" s="4">
        <v>25032009</v>
      </c>
      <c r="C671" s="4" t="str">
        <f t="shared" si="101"/>
        <v>009</v>
      </c>
      <c r="D671" s="44" t="str">
        <f t="shared" si="99"/>
        <v>Item_Name_25032009</v>
      </c>
      <c r="E671" s="5" t="s">
        <v>2228</v>
      </c>
      <c r="F671" s="44" t="str">
        <f t="shared" si="100"/>
        <v>Item_Desc_25032009</v>
      </c>
      <c r="G671" s="5" t="s">
        <v>2066</v>
      </c>
      <c r="H671" s="5">
        <v>3</v>
      </c>
      <c r="I671" s="5">
        <v>51</v>
      </c>
      <c r="J671" s="5">
        <v>0</v>
      </c>
      <c r="K671" s="5">
        <v>2</v>
      </c>
      <c r="L671" s="45">
        <f>_xlfn.XLOOKUP($I671, '#칼럼명세'!$F:$F, '#칼럼명세'!$J:$J)*IF(_xlfn.XLOOKUP($I671, '#칼럼명세'!$F:$F, '#칼럼명세'!$K:$K)="X", 1, _xlfn.XLOOKUP($K671, '#무게관련'!$N:$N, '#무게관련'!$O:$O))*100</f>
        <v>1</v>
      </c>
      <c r="M671" s="46" t="s">
        <v>336</v>
      </c>
      <c r="N671" s="46" t="s">
        <v>336</v>
      </c>
      <c r="O671" s="46" t="s">
        <v>336</v>
      </c>
      <c r="P671" s="46" t="s">
        <v>336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66">
        <v>100</v>
      </c>
      <c r="Y671" s="66">
        <v>1000</v>
      </c>
      <c r="Z671" s="5">
        <v>0</v>
      </c>
      <c r="AA671" s="5">
        <v>0</v>
      </c>
      <c r="AB671" s="5">
        <v>1</v>
      </c>
      <c r="AC671" s="5">
        <v>0</v>
      </c>
      <c r="AD671" s="5">
        <v>0</v>
      </c>
      <c r="AE671" s="5">
        <v>25000</v>
      </c>
      <c r="AF671" s="5">
        <v>15</v>
      </c>
      <c r="AG671" s="5">
        <v>0</v>
      </c>
      <c r="AH671" s="5" t="s">
        <v>2382</v>
      </c>
      <c r="AI671" s="5" t="s">
        <v>235</v>
      </c>
      <c r="AJ671" s="5" t="s">
        <v>984</v>
      </c>
      <c r="AK671" s="45">
        <f t="shared" si="113"/>
        <v>15</v>
      </c>
      <c r="AL671" s="47">
        <f>_xlfn.XLOOKUP(I671,'#칼럼명세'!F:F,'#칼럼명세'!I:I)</f>
        <v>1304</v>
      </c>
      <c r="AM671" s="44" t="str">
        <f t="shared" si="114"/>
        <v>Item_Name_25032009</v>
      </c>
      <c r="AN671" s="5" t="s">
        <v>2228</v>
      </c>
      <c r="AO671" s="44" t="str">
        <f t="shared" si="115"/>
        <v>Item_Desc_25032009</v>
      </c>
      <c r="AP671" s="5" t="s">
        <v>2066</v>
      </c>
      <c r="AQ671" s="44">
        <f>_xlfn.XLOOKUP(I671,표1[아이템 타입],표1[삭제여부])</f>
        <v>0</v>
      </c>
      <c r="AR671" s="63">
        <f>_xlfn.XLOOKUP(I671,'#칼럼명세'!F:F,'#칼럼명세'!H:H)</f>
        <v>1</v>
      </c>
      <c r="AS671" s="4">
        <v>1</v>
      </c>
      <c r="AT671" s="4"/>
      <c r="AU671" s="4"/>
      <c r="AV671" s="4"/>
      <c r="AW671" s="63" t="str">
        <f>_xlfn.XLOOKUP(I671,표1[아이템 타입],표1[타입 이름])</f>
        <v>몬스터 코어</v>
      </c>
      <c r="AX671" s="63" t="str">
        <f t="shared" si="111"/>
        <v>불가</v>
      </c>
      <c r="AY671" s="63" t="str">
        <f t="shared" si="112"/>
        <v>가능</v>
      </c>
      <c r="AZ671" s="63" t="str">
        <f t="shared" si="109"/>
        <v>가능</v>
      </c>
      <c r="BA671" s="63" t="str">
        <f t="shared" si="110"/>
        <v>가능</v>
      </c>
    </row>
    <row r="672" spans="2:53" x14ac:dyDescent="0.3">
      <c r="B672" s="4">
        <v>25032010</v>
      </c>
      <c r="C672" s="4" t="str">
        <f t="shared" si="101"/>
        <v>010</v>
      </c>
      <c r="D672" s="44" t="str">
        <f t="shared" si="99"/>
        <v>Item_Name_25032010</v>
      </c>
      <c r="E672" s="5" t="s">
        <v>2229</v>
      </c>
      <c r="F672" s="44" t="str">
        <f t="shared" si="100"/>
        <v>Item_Desc_25032010</v>
      </c>
      <c r="G672" s="5" t="s">
        <v>2067</v>
      </c>
      <c r="H672" s="5">
        <v>3</v>
      </c>
      <c r="I672" s="5">
        <v>51</v>
      </c>
      <c r="J672" s="5">
        <v>0</v>
      </c>
      <c r="K672" s="5">
        <v>2</v>
      </c>
      <c r="L672" s="45">
        <f>_xlfn.XLOOKUP($I672, '#칼럼명세'!$F:$F, '#칼럼명세'!$J:$J)*IF(_xlfn.XLOOKUP($I672, '#칼럼명세'!$F:$F, '#칼럼명세'!$K:$K)="X", 1, _xlfn.XLOOKUP($K672, '#무게관련'!$N:$N, '#무게관련'!$O:$O))*100</f>
        <v>1</v>
      </c>
      <c r="M672" s="46" t="s">
        <v>336</v>
      </c>
      <c r="N672" s="46" t="s">
        <v>336</v>
      </c>
      <c r="O672" s="46" t="s">
        <v>336</v>
      </c>
      <c r="P672" s="46" t="s">
        <v>336</v>
      </c>
      <c r="Q672" s="5">
        <v>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0</v>
      </c>
      <c r="X672" s="66">
        <v>100</v>
      </c>
      <c r="Y672" s="66">
        <v>1000</v>
      </c>
      <c r="Z672" s="5">
        <v>0</v>
      </c>
      <c r="AA672" s="5">
        <v>0</v>
      </c>
      <c r="AB672" s="5">
        <v>1</v>
      </c>
      <c r="AC672" s="5">
        <v>0</v>
      </c>
      <c r="AD672" s="5">
        <v>0</v>
      </c>
      <c r="AE672" s="5">
        <v>25000</v>
      </c>
      <c r="AF672" s="5">
        <v>15</v>
      </c>
      <c r="AG672" s="5">
        <v>0</v>
      </c>
      <c r="AH672" s="5" t="s">
        <v>2392</v>
      </c>
      <c r="AI672" s="5" t="s">
        <v>235</v>
      </c>
      <c r="AJ672" s="5" t="s">
        <v>984</v>
      </c>
      <c r="AK672" s="45">
        <f t="shared" si="113"/>
        <v>15</v>
      </c>
      <c r="AL672" s="47">
        <f>_xlfn.XLOOKUP(I672,'#칼럼명세'!F:F,'#칼럼명세'!I:I)</f>
        <v>1304</v>
      </c>
      <c r="AM672" s="44" t="str">
        <f t="shared" si="114"/>
        <v>Item_Name_25032010</v>
      </c>
      <c r="AN672" s="5" t="s">
        <v>2229</v>
      </c>
      <c r="AO672" s="44" t="str">
        <f t="shared" si="115"/>
        <v>Item_Desc_25032010</v>
      </c>
      <c r="AP672" s="5" t="s">
        <v>2067</v>
      </c>
      <c r="AQ672" s="44">
        <f>_xlfn.XLOOKUP(I672,표1[아이템 타입],표1[삭제여부])</f>
        <v>0</v>
      </c>
      <c r="AR672" s="63">
        <f>_xlfn.XLOOKUP(I672,'#칼럼명세'!F:F,'#칼럼명세'!H:H)</f>
        <v>1</v>
      </c>
      <c r="AS672" s="4">
        <v>1</v>
      </c>
      <c r="AT672" s="4"/>
      <c r="AU672" s="4"/>
      <c r="AV672" s="4"/>
      <c r="AW672" s="63" t="str">
        <f>_xlfn.XLOOKUP(I672,표1[아이템 타입],표1[타입 이름])</f>
        <v>몬스터 코어</v>
      </c>
      <c r="AX672" s="63" t="str">
        <f t="shared" si="111"/>
        <v>불가</v>
      </c>
      <c r="AY672" s="63" t="str">
        <f t="shared" si="112"/>
        <v>가능</v>
      </c>
      <c r="AZ672" s="63" t="str">
        <f t="shared" si="109"/>
        <v>가능</v>
      </c>
      <c r="BA672" s="63" t="str">
        <f t="shared" si="110"/>
        <v>가능</v>
      </c>
    </row>
    <row r="673" spans="2:53" x14ac:dyDescent="0.3">
      <c r="B673" s="4">
        <v>25032011</v>
      </c>
      <c r="C673" s="4" t="str">
        <f t="shared" si="101"/>
        <v>011</v>
      </c>
      <c r="D673" s="44" t="str">
        <f t="shared" si="99"/>
        <v>Item_Name_25032011</v>
      </c>
      <c r="E673" s="5" t="s">
        <v>2230</v>
      </c>
      <c r="F673" s="44" t="str">
        <f t="shared" si="100"/>
        <v>Item_Desc_25032011</v>
      </c>
      <c r="G673" s="5" t="s">
        <v>2068</v>
      </c>
      <c r="H673" s="5">
        <v>3</v>
      </c>
      <c r="I673" s="5">
        <v>51</v>
      </c>
      <c r="J673" s="5">
        <v>0</v>
      </c>
      <c r="K673" s="5">
        <v>2</v>
      </c>
      <c r="L673" s="45">
        <f>_xlfn.XLOOKUP($I673, '#칼럼명세'!$F:$F, '#칼럼명세'!$J:$J)*IF(_xlfn.XLOOKUP($I673, '#칼럼명세'!$F:$F, '#칼럼명세'!$K:$K)="X", 1, _xlfn.XLOOKUP($K673, '#무게관련'!$N:$N, '#무게관련'!$O:$O))*100</f>
        <v>1</v>
      </c>
      <c r="M673" s="46" t="s">
        <v>336</v>
      </c>
      <c r="N673" s="46" t="s">
        <v>336</v>
      </c>
      <c r="O673" s="46" t="s">
        <v>336</v>
      </c>
      <c r="P673" s="46" t="s">
        <v>336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66">
        <v>100</v>
      </c>
      <c r="Y673" s="66">
        <v>1000</v>
      </c>
      <c r="Z673" s="5">
        <v>0</v>
      </c>
      <c r="AA673" s="5">
        <v>0</v>
      </c>
      <c r="AB673" s="5">
        <v>1</v>
      </c>
      <c r="AC673" s="5">
        <v>0</v>
      </c>
      <c r="AD673" s="5">
        <v>0</v>
      </c>
      <c r="AE673" s="5">
        <v>25000</v>
      </c>
      <c r="AF673" s="5">
        <v>15</v>
      </c>
      <c r="AG673" s="5">
        <v>0</v>
      </c>
      <c r="AH673" s="5" t="s">
        <v>2397</v>
      </c>
      <c r="AI673" s="5" t="s">
        <v>235</v>
      </c>
      <c r="AJ673" s="5" t="s">
        <v>984</v>
      </c>
      <c r="AK673" s="45">
        <f t="shared" si="113"/>
        <v>15</v>
      </c>
      <c r="AL673" s="47">
        <f>_xlfn.XLOOKUP(I673,'#칼럼명세'!F:F,'#칼럼명세'!I:I)</f>
        <v>1304</v>
      </c>
      <c r="AM673" s="44" t="str">
        <f t="shared" si="114"/>
        <v>Item_Name_25032011</v>
      </c>
      <c r="AN673" s="5" t="s">
        <v>2230</v>
      </c>
      <c r="AO673" s="44" t="str">
        <f t="shared" si="115"/>
        <v>Item_Desc_25032011</v>
      </c>
      <c r="AP673" s="5" t="s">
        <v>2068</v>
      </c>
      <c r="AQ673" s="44">
        <f>_xlfn.XLOOKUP(I673,표1[아이템 타입],표1[삭제여부])</f>
        <v>0</v>
      </c>
      <c r="AR673" s="63">
        <f>_xlfn.XLOOKUP(I673,'#칼럼명세'!F:F,'#칼럼명세'!H:H)</f>
        <v>1</v>
      </c>
      <c r="AS673" s="4">
        <v>1</v>
      </c>
      <c r="AT673" s="4"/>
      <c r="AU673" s="4"/>
      <c r="AV673" s="4"/>
      <c r="AW673" s="63" t="str">
        <f>_xlfn.XLOOKUP(I673,표1[아이템 타입],표1[타입 이름])</f>
        <v>몬스터 코어</v>
      </c>
      <c r="AX673" s="63" t="str">
        <f t="shared" si="111"/>
        <v>불가</v>
      </c>
      <c r="AY673" s="63" t="str">
        <f t="shared" si="112"/>
        <v>가능</v>
      </c>
      <c r="AZ673" s="63" t="str">
        <f t="shared" si="109"/>
        <v>가능</v>
      </c>
      <c r="BA673" s="63" t="str">
        <f t="shared" si="110"/>
        <v>가능</v>
      </c>
    </row>
    <row r="674" spans="2:53" x14ac:dyDescent="0.3">
      <c r="B674" s="4">
        <v>25032012</v>
      </c>
      <c r="C674" s="4" t="str">
        <f t="shared" si="101"/>
        <v>012</v>
      </c>
      <c r="D674" s="44" t="str">
        <f t="shared" si="99"/>
        <v>Item_Name_25032012</v>
      </c>
      <c r="E674" s="5" t="s">
        <v>2231</v>
      </c>
      <c r="F674" s="44" t="str">
        <f t="shared" si="100"/>
        <v>Item_Desc_25032012</v>
      </c>
      <c r="G674" s="5" t="s">
        <v>2069</v>
      </c>
      <c r="H674" s="5">
        <v>3</v>
      </c>
      <c r="I674" s="5">
        <v>51</v>
      </c>
      <c r="J674" s="5">
        <v>0</v>
      </c>
      <c r="K674" s="5">
        <v>2</v>
      </c>
      <c r="L674" s="45">
        <f>_xlfn.XLOOKUP($I674, '#칼럼명세'!$F:$F, '#칼럼명세'!$J:$J)*IF(_xlfn.XLOOKUP($I674, '#칼럼명세'!$F:$F, '#칼럼명세'!$K:$K)="X", 1, _xlfn.XLOOKUP($K674, '#무게관련'!$N:$N, '#무게관련'!$O:$O))*100</f>
        <v>1</v>
      </c>
      <c r="M674" s="46" t="s">
        <v>336</v>
      </c>
      <c r="N674" s="46" t="s">
        <v>336</v>
      </c>
      <c r="O674" s="46" t="s">
        <v>336</v>
      </c>
      <c r="P674" s="46" t="s">
        <v>336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66">
        <v>100</v>
      </c>
      <c r="Y674" s="66">
        <v>1000</v>
      </c>
      <c r="Z674" s="5">
        <v>0</v>
      </c>
      <c r="AA674" s="5">
        <v>0</v>
      </c>
      <c r="AB674" s="5">
        <v>1</v>
      </c>
      <c r="AC674" s="5">
        <v>0</v>
      </c>
      <c r="AD674" s="5">
        <v>0</v>
      </c>
      <c r="AE674" s="5">
        <v>25000</v>
      </c>
      <c r="AF674" s="5">
        <v>15</v>
      </c>
      <c r="AG674" s="5">
        <v>0</v>
      </c>
      <c r="AH674" s="5" t="s">
        <v>2391</v>
      </c>
      <c r="AI674" s="5" t="s">
        <v>235</v>
      </c>
      <c r="AJ674" s="5" t="s">
        <v>984</v>
      </c>
      <c r="AK674" s="45">
        <f t="shared" si="113"/>
        <v>15</v>
      </c>
      <c r="AL674" s="47">
        <f>_xlfn.XLOOKUP(I674,'#칼럼명세'!F:F,'#칼럼명세'!I:I)</f>
        <v>1304</v>
      </c>
      <c r="AM674" s="44" t="str">
        <f t="shared" si="114"/>
        <v>Item_Name_25032012</v>
      </c>
      <c r="AN674" s="5" t="s">
        <v>2231</v>
      </c>
      <c r="AO674" s="44" t="str">
        <f t="shared" si="115"/>
        <v>Item_Desc_25032012</v>
      </c>
      <c r="AP674" s="5" t="s">
        <v>2069</v>
      </c>
      <c r="AQ674" s="44">
        <f>_xlfn.XLOOKUP(I674,표1[아이템 타입],표1[삭제여부])</f>
        <v>0</v>
      </c>
      <c r="AR674" s="63">
        <f>_xlfn.XLOOKUP(I674,'#칼럼명세'!F:F,'#칼럼명세'!H:H)</f>
        <v>1</v>
      </c>
      <c r="AS674" s="4">
        <v>1</v>
      </c>
      <c r="AT674" s="4"/>
      <c r="AU674" s="4"/>
      <c r="AV674" s="4"/>
      <c r="AW674" s="63" t="str">
        <f>_xlfn.XLOOKUP(I674,표1[아이템 타입],표1[타입 이름])</f>
        <v>몬스터 코어</v>
      </c>
      <c r="AX674" s="63" t="str">
        <f t="shared" si="111"/>
        <v>불가</v>
      </c>
      <c r="AY674" s="63" t="str">
        <f t="shared" si="112"/>
        <v>가능</v>
      </c>
      <c r="AZ674" s="63" t="str">
        <f t="shared" si="109"/>
        <v>가능</v>
      </c>
      <c r="BA674" s="63" t="str">
        <f t="shared" si="110"/>
        <v>가능</v>
      </c>
    </row>
    <row r="675" spans="2:53" x14ac:dyDescent="0.3">
      <c r="B675" s="4">
        <v>25032013</v>
      </c>
      <c r="C675" s="4" t="str">
        <f t="shared" si="101"/>
        <v>013</v>
      </c>
      <c r="D675" s="44" t="str">
        <f t="shared" si="99"/>
        <v>Item_Name_25032013</v>
      </c>
      <c r="E675" s="5" t="s">
        <v>2232</v>
      </c>
      <c r="F675" s="44" t="str">
        <f t="shared" si="100"/>
        <v>Item_Desc_25032013</v>
      </c>
      <c r="G675" s="5" t="s">
        <v>2070</v>
      </c>
      <c r="H675" s="5">
        <v>3</v>
      </c>
      <c r="I675" s="5">
        <v>51</v>
      </c>
      <c r="J675" s="5">
        <v>0</v>
      </c>
      <c r="K675" s="5">
        <v>2</v>
      </c>
      <c r="L675" s="45">
        <f>_xlfn.XLOOKUP($I675, '#칼럼명세'!$F:$F, '#칼럼명세'!$J:$J)*IF(_xlfn.XLOOKUP($I675, '#칼럼명세'!$F:$F, '#칼럼명세'!$K:$K)="X", 1, _xlfn.XLOOKUP($K675, '#무게관련'!$N:$N, '#무게관련'!$O:$O))*100</f>
        <v>1</v>
      </c>
      <c r="M675" s="46" t="s">
        <v>336</v>
      </c>
      <c r="N675" s="46" t="s">
        <v>336</v>
      </c>
      <c r="O675" s="46" t="s">
        <v>336</v>
      </c>
      <c r="P675" s="46" t="s">
        <v>336</v>
      </c>
      <c r="Q675" s="5">
        <v>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0</v>
      </c>
      <c r="X675" s="66">
        <v>100</v>
      </c>
      <c r="Y675" s="66">
        <v>1000</v>
      </c>
      <c r="Z675" s="5">
        <v>0</v>
      </c>
      <c r="AA675" s="5">
        <v>0</v>
      </c>
      <c r="AB675" s="5">
        <v>1</v>
      </c>
      <c r="AC675" s="5">
        <v>0</v>
      </c>
      <c r="AD675" s="5">
        <v>0</v>
      </c>
      <c r="AE675" s="5">
        <v>25000</v>
      </c>
      <c r="AF675" s="5">
        <v>15</v>
      </c>
      <c r="AG675" s="5">
        <v>0</v>
      </c>
      <c r="AH675" s="5" t="s">
        <v>2393</v>
      </c>
      <c r="AI675" s="5" t="s">
        <v>235</v>
      </c>
      <c r="AJ675" s="5" t="s">
        <v>984</v>
      </c>
      <c r="AK675" s="45">
        <f t="shared" si="113"/>
        <v>15</v>
      </c>
      <c r="AL675" s="47">
        <f>_xlfn.XLOOKUP(I675,'#칼럼명세'!F:F,'#칼럼명세'!I:I)</f>
        <v>1304</v>
      </c>
      <c r="AM675" s="44" t="str">
        <f t="shared" si="114"/>
        <v>Item_Name_25032013</v>
      </c>
      <c r="AN675" s="5" t="s">
        <v>2232</v>
      </c>
      <c r="AO675" s="44" t="str">
        <f t="shared" si="115"/>
        <v>Item_Desc_25032013</v>
      </c>
      <c r="AP675" s="5" t="s">
        <v>2070</v>
      </c>
      <c r="AQ675" s="44">
        <f>_xlfn.XLOOKUP(I675,표1[아이템 타입],표1[삭제여부])</f>
        <v>0</v>
      </c>
      <c r="AR675" s="63">
        <f>_xlfn.XLOOKUP(I675,'#칼럼명세'!F:F,'#칼럼명세'!H:H)</f>
        <v>1</v>
      </c>
      <c r="AS675" s="4">
        <v>1</v>
      </c>
      <c r="AT675" s="4"/>
      <c r="AU675" s="4"/>
      <c r="AV675" s="4"/>
      <c r="AW675" s="63" t="str">
        <f>_xlfn.XLOOKUP(I675,표1[아이템 타입],표1[타입 이름])</f>
        <v>몬스터 코어</v>
      </c>
      <c r="AX675" s="63" t="str">
        <f t="shared" si="111"/>
        <v>불가</v>
      </c>
      <c r="AY675" s="63" t="str">
        <f t="shared" si="112"/>
        <v>가능</v>
      </c>
      <c r="AZ675" s="63" t="str">
        <f t="shared" si="109"/>
        <v>가능</v>
      </c>
      <c r="BA675" s="63" t="str">
        <f t="shared" si="110"/>
        <v>가능</v>
      </c>
    </row>
    <row r="676" spans="2:53" x14ac:dyDescent="0.3">
      <c r="B676" s="4">
        <v>25033001</v>
      </c>
      <c r="C676" s="4" t="str">
        <f t="shared" si="101"/>
        <v>001</v>
      </c>
      <c r="D676" s="44" t="str">
        <f t="shared" si="99"/>
        <v>Item_Name_25033001</v>
      </c>
      <c r="E676" s="5" t="s">
        <v>2233</v>
      </c>
      <c r="F676" s="44" t="str">
        <f t="shared" si="100"/>
        <v>Item_Desc_25033001</v>
      </c>
      <c r="G676" s="5" t="s">
        <v>2071</v>
      </c>
      <c r="H676" s="5">
        <v>3</v>
      </c>
      <c r="I676" s="5">
        <v>51</v>
      </c>
      <c r="J676" s="5">
        <v>0</v>
      </c>
      <c r="K676" s="5">
        <v>3</v>
      </c>
      <c r="L676" s="45">
        <f>_xlfn.XLOOKUP($I676, '#칼럼명세'!$F:$F, '#칼럼명세'!$J:$J)*IF(_xlfn.XLOOKUP($I676, '#칼럼명세'!$F:$F, '#칼럼명세'!$K:$K)="X", 1, _xlfn.XLOOKUP($K676, '#무게관련'!$N:$N, '#무게관련'!$O:$O))*100</f>
        <v>1</v>
      </c>
      <c r="M676" s="46" t="s">
        <v>336</v>
      </c>
      <c r="N676" s="46" t="s">
        <v>336</v>
      </c>
      <c r="O676" s="46" t="s">
        <v>336</v>
      </c>
      <c r="P676" s="46" t="s">
        <v>336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66">
        <v>100</v>
      </c>
      <c r="Y676" s="66">
        <v>1000</v>
      </c>
      <c r="Z676" s="5">
        <v>0</v>
      </c>
      <c r="AA676" s="5">
        <v>0</v>
      </c>
      <c r="AB676" s="5">
        <v>1</v>
      </c>
      <c r="AC676" s="5">
        <v>0</v>
      </c>
      <c r="AD676" s="5">
        <v>0</v>
      </c>
      <c r="AE676" s="5">
        <v>25000</v>
      </c>
      <c r="AF676" s="5">
        <v>15</v>
      </c>
      <c r="AG676" s="5">
        <v>0</v>
      </c>
      <c r="AH676" s="5" t="s">
        <v>2388</v>
      </c>
      <c r="AI676" s="5" t="s">
        <v>235</v>
      </c>
      <c r="AJ676" s="5" t="s">
        <v>984</v>
      </c>
      <c r="AK676" s="45">
        <f t="shared" si="113"/>
        <v>15</v>
      </c>
      <c r="AL676" s="47">
        <f>_xlfn.XLOOKUP(I676,'#칼럼명세'!F:F,'#칼럼명세'!I:I)</f>
        <v>1304</v>
      </c>
      <c r="AM676" s="44" t="str">
        <f t="shared" si="114"/>
        <v>Item_Name_25033001</v>
      </c>
      <c r="AN676" s="5" t="s">
        <v>2233</v>
      </c>
      <c r="AO676" s="44" t="str">
        <f t="shared" si="115"/>
        <v>Item_Desc_25033001</v>
      </c>
      <c r="AP676" s="5" t="s">
        <v>2071</v>
      </c>
      <c r="AQ676" s="44">
        <f>_xlfn.XLOOKUP(I676,표1[아이템 타입],표1[삭제여부])</f>
        <v>0</v>
      </c>
      <c r="AR676" s="63">
        <f>_xlfn.XLOOKUP(I676,'#칼럼명세'!F:F,'#칼럼명세'!H:H)</f>
        <v>1</v>
      </c>
      <c r="AS676" s="4">
        <v>1</v>
      </c>
      <c r="AT676" s="4"/>
      <c r="AU676" s="4"/>
      <c r="AV676" s="4"/>
      <c r="AW676" s="63" t="str">
        <f>_xlfn.XLOOKUP(I676,표1[아이템 타입],표1[타입 이름])</f>
        <v>몬스터 코어</v>
      </c>
      <c r="AX676" s="63" t="str">
        <f t="shared" si="111"/>
        <v>불가</v>
      </c>
      <c r="AY676" s="63" t="str">
        <f t="shared" si="112"/>
        <v>가능</v>
      </c>
      <c r="AZ676" s="63" t="str">
        <f t="shared" si="109"/>
        <v>가능</v>
      </c>
      <c r="BA676" s="63" t="str">
        <f t="shared" si="110"/>
        <v>가능</v>
      </c>
    </row>
    <row r="677" spans="2:53" x14ac:dyDescent="0.3">
      <c r="B677" s="4">
        <v>25033002</v>
      </c>
      <c r="C677" s="4" t="str">
        <f t="shared" si="101"/>
        <v>002</v>
      </c>
      <c r="D677" s="44" t="str">
        <f t="shared" si="99"/>
        <v>Item_Name_25033002</v>
      </c>
      <c r="E677" s="5" t="s">
        <v>2977</v>
      </c>
      <c r="F677" s="44" t="str">
        <f t="shared" si="100"/>
        <v>Item_Desc_25033002</v>
      </c>
      <c r="G677" s="5" t="s">
        <v>2982</v>
      </c>
      <c r="H677" s="5">
        <v>3</v>
      </c>
      <c r="I677" s="5">
        <v>51</v>
      </c>
      <c r="J677" s="5">
        <v>0</v>
      </c>
      <c r="K677" s="5">
        <v>3</v>
      </c>
      <c r="L677" s="45">
        <f>_xlfn.XLOOKUP($I677, '#칼럼명세'!$F:$F, '#칼럼명세'!$J:$J)*IF(_xlfn.XLOOKUP($I677, '#칼럼명세'!$F:$F, '#칼럼명세'!$K:$K)="X", 1, _xlfn.XLOOKUP($K677, '#무게관련'!$N:$N, '#무게관련'!$O:$O))*100</f>
        <v>1</v>
      </c>
      <c r="M677" s="46" t="s">
        <v>336</v>
      </c>
      <c r="N677" s="46" t="s">
        <v>336</v>
      </c>
      <c r="O677" s="46" t="s">
        <v>336</v>
      </c>
      <c r="P677" s="46" t="s">
        <v>336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66">
        <v>100</v>
      </c>
      <c r="Y677" s="66">
        <v>1000</v>
      </c>
      <c r="Z677" s="5">
        <v>0</v>
      </c>
      <c r="AA677" s="5">
        <v>0</v>
      </c>
      <c r="AB677" s="5">
        <v>1</v>
      </c>
      <c r="AC677" s="5">
        <v>0</v>
      </c>
      <c r="AD677" s="5">
        <v>0</v>
      </c>
      <c r="AE677" s="5">
        <v>25000</v>
      </c>
      <c r="AF677" s="5">
        <v>15</v>
      </c>
      <c r="AG677" s="5">
        <v>0</v>
      </c>
      <c r="AH677" s="5" t="s">
        <v>2385</v>
      </c>
      <c r="AI677" s="5" t="s">
        <v>235</v>
      </c>
      <c r="AJ677" s="5" t="s">
        <v>984</v>
      </c>
      <c r="AK677" s="45">
        <f t="shared" si="113"/>
        <v>15</v>
      </c>
      <c r="AL677" s="47">
        <f>_xlfn.XLOOKUP(I677,'#칼럼명세'!F:F,'#칼럼명세'!I:I)</f>
        <v>1304</v>
      </c>
      <c r="AM677" s="44" t="str">
        <f t="shared" si="114"/>
        <v>Item_Name_25033002</v>
      </c>
      <c r="AN677" s="5" t="s">
        <v>2977</v>
      </c>
      <c r="AO677" s="44" t="str">
        <f t="shared" si="115"/>
        <v>Item_Desc_25033002</v>
      </c>
      <c r="AP677" s="5" t="s">
        <v>2982</v>
      </c>
      <c r="AQ677" s="44">
        <f>_xlfn.XLOOKUP(I677,표1[아이템 타입],표1[삭제여부])</f>
        <v>0</v>
      </c>
      <c r="AR677" s="63">
        <f>_xlfn.XLOOKUP(I677,'#칼럼명세'!F:F,'#칼럼명세'!H:H)</f>
        <v>1</v>
      </c>
      <c r="AS677" s="4">
        <v>1</v>
      </c>
      <c r="AT677" s="4"/>
      <c r="AU677" s="4"/>
      <c r="AV677" s="4"/>
      <c r="AW677" s="63" t="str">
        <f>_xlfn.XLOOKUP(I677,표1[아이템 타입],표1[타입 이름])</f>
        <v>몬스터 코어</v>
      </c>
      <c r="AX677" s="63" t="str">
        <f t="shared" si="111"/>
        <v>불가</v>
      </c>
      <c r="AY677" s="63" t="str">
        <f t="shared" si="112"/>
        <v>가능</v>
      </c>
      <c r="AZ677" s="63" t="str">
        <f t="shared" si="109"/>
        <v>가능</v>
      </c>
      <c r="BA677" s="63" t="str">
        <f t="shared" si="110"/>
        <v>가능</v>
      </c>
    </row>
    <row r="678" spans="2:53" x14ac:dyDescent="0.3">
      <c r="B678" s="4">
        <v>25033003</v>
      </c>
      <c r="C678" s="4" t="str">
        <f t="shared" si="101"/>
        <v>003</v>
      </c>
      <c r="D678" s="44" t="str">
        <f t="shared" si="99"/>
        <v>Item_Name_25033003</v>
      </c>
      <c r="E678" s="5" t="s">
        <v>2234</v>
      </c>
      <c r="F678" s="44" t="str">
        <f t="shared" si="100"/>
        <v>Item_Desc_25033003</v>
      </c>
      <c r="G678" s="5" t="s">
        <v>2072</v>
      </c>
      <c r="H678" s="5">
        <v>3</v>
      </c>
      <c r="I678" s="5">
        <v>51</v>
      </c>
      <c r="J678" s="5">
        <v>0</v>
      </c>
      <c r="K678" s="5">
        <v>3</v>
      </c>
      <c r="L678" s="45">
        <f>_xlfn.XLOOKUP($I678, '#칼럼명세'!$F:$F, '#칼럼명세'!$J:$J)*IF(_xlfn.XLOOKUP($I678, '#칼럼명세'!$F:$F, '#칼럼명세'!$K:$K)="X", 1, _xlfn.XLOOKUP($K678, '#무게관련'!$N:$N, '#무게관련'!$O:$O))*100</f>
        <v>1</v>
      </c>
      <c r="M678" s="46" t="s">
        <v>336</v>
      </c>
      <c r="N678" s="46" t="s">
        <v>336</v>
      </c>
      <c r="O678" s="46" t="s">
        <v>336</v>
      </c>
      <c r="P678" s="46" t="s">
        <v>336</v>
      </c>
      <c r="Q678" s="5">
        <v>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0</v>
      </c>
      <c r="X678" s="66">
        <v>100</v>
      </c>
      <c r="Y678" s="66">
        <v>1000</v>
      </c>
      <c r="Z678" s="5">
        <v>0</v>
      </c>
      <c r="AA678" s="5">
        <v>0</v>
      </c>
      <c r="AB678" s="5">
        <v>1</v>
      </c>
      <c r="AC678" s="5">
        <v>0</v>
      </c>
      <c r="AD678" s="5">
        <v>0</v>
      </c>
      <c r="AE678" s="5">
        <v>25000</v>
      </c>
      <c r="AF678" s="5">
        <v>15</v>
      </c>
      <c r="AG678" s="5">
        <v>0</v>
      </c>
      <c r="AH678" s="5" t="s">
        <v>2396</v>
      </c>
      <c r="AI678" s="5" t="s">
        <v>235</v>
      </c>
      <c r="AJ678" s="5" t="s">
        <v>984</v>
      </c>
      <c r="AK678" s="45">
        <f t="shared" si="113"/>
        <v>15</v>
      </c>
      <c r="AL678" s="47">
        <f>_xlfn.XLOOKUP(I678,'#칼럼명세'!F:F,'#칼럼명세'!I:I)</f>
        <v>1304</v>
      </c>
      <c r="AM678" s="44" t="str">
        <f t="shared" si="114"/>
        <v>Item_Name_25033003</v>
      </c>
      <c r="AN678" s="5" t="s">
        <v>2234</v>
      </c>
      <c r="AO678" s="44" t="str">
        <f t="shared" si="115"/>
        <v>Item_Desc_25033003</v>
      </c>
      <c r="AP678" s="5" t="s">
        <v>2072</v>
      </c>
      <c r="AQ678" s="44">
        <f>_xlfn.XLOOKUP(I678,표1[아이템 타입],표1[삭제여부])</f>
        <v>0</v>
      </c>
      <c r="AR678" s="63">
        <f>_xlfn.XLOOKUP(I678,'#칼럼명세'!F:F,'#칼럼명세'!H:H)</f>
        <v>1</v>
      </c>
      <c r="AS678" s="4">
        <v>1</v>
      </c>
      <c r="AT678" s="4"/>
      <c r="AU678" s="4"/>
      <c r="AV678" s="4"/>
      <c r="AW678" s="63" t="str">
        <f>_xlfn.XLOOKUP(I678,표1[아이템 타입],표1[타입 이름])</f>
        <v>몬스터 코어</v>
      </c>
      <c r="AX678" s="63" t="str">
        <f t="shared" si="111"/>
        <v>불가</v>
      </c>
      <c r="AY678" s="63" t="str">
        <f t="shared" si="112"/>
        <v>가능</v>
      </c>
      <c r="AZ678" s="63" t="str">
        <f t="shared" si="109"/>
        <v>가능</v>
      </c>
      <c r="BA678" s="63" t="str">
        <f t="shared" si="110"/>
        <v>가능</v>
      </c>
    </row>
    <row r="679" spans="2:53" x14ac:dyDescent="0.3">
      <c r="B679" s="4">
        <v>25034001</v>
      </c>
      <c r="C679" s="4" t="str">
        <f t="shared" si="101"/>
        <v>001</v>
      </c>
      <c r="D679" s="44" t="str">
        <f t="shared" si="99"/>
        <v>Item_Name_25034001</v>
      </c>
      <c r="E679" s="5" t="s">
        <v>2073</v>
      </c>
      <c r="F679" s="44" t="str">
        <f t="shared" si="100"/>
        <v>Item_Desc_25034001</v>
      </c>
      <c r="G679" s="5" t="s">
        <v>2074</v>
      </c>
      <c r="H679" s="5">
        <v>3</v>
      </c>
      <c r="I679" s="5">
        <v>51</v>
      </c>
      <c r="J679" s="5">
        <v>0</v>
      </c>
      <c r="K679" s="5">
        <v>4</v>
      </c>
      <c r="L679" s="45">
        <f>_xlfn.XLOOKUP($I679, '#칼럼명세'!$F:$F, '#칼럼명세'!$J:$J)*IF(_xlfn.XLOOKUP($I679, '#칼럼명세'!$F:$F, '#칼럼명세'!$K:$K)="X", 1, _xlfn.XLOOKUP($K679, '#무게관련'!$N:$N, '#무게관련'!$O:$O))*100</f>
        <v>1</v>
      </c>
      <c r="M679" s="46" t="s">
        <v>336</v>
      </c>
      <c r="N679" s="46" t="s">
        <v>336</v>
      </c>
      <c r="O679" s="46" t="s">
        <v>336</v>
      </c>
      <c r="P679" s="46" t="s">
        <v>336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66">
        <v>100</v>
      </c>
      <c r="Y679" s="66">
        <v>1000</v>
      </c>
      <c r="Z679" s="5">
        <v>0</v>
      </c>
      <c r="AA679" s="5">
        <v>0</v>
      </c>
      <c r="AB679" s="5">
        <v>1</v>
      </c>
      <c r="AC679" s="5">
        <v>0</v>
      </c>
      <c r="AD679" s="5">
        <v>0</v>
      </c>
      <c r="AE679" s="5">
        <v>25000</v>
      </c>
      <c r="AF679" s="5">
        <v>15</v>
      </c>
      <c r="AG679" s="5">
        <v>0</v>
      </c>
      <c r="AH679" s="5" t="s">
        <v>2398</v>
      </c>
      <c r="AI679" s="5" t="s">
        <v>235</v>
      </c>
      <c r="AJ679" s="5" t="s">
        <v>984</v>
      </c>
      <c r="AK679" s="45">
        <f t="shared" si="113"/>
        <v>15</v>
      </c>
      <c r="AL679" s="47">
        <f>_xlfn.XLOOKUP(I679,'#칼럼명세'!F:F,'#칼럼명세'!I:I)</f>
        <v>1304</v>
      </c>
      <c r="AM679" s="44" t="str">
        <f t="shared" si="114"/>
        <v>Item_Name_25034001</v>
      </c>
      <c r="AN679" s="5" t="s">
        <v>2073</v>
      </c>
      <c r="AO679" s="44" t="str">
        <f t="shared" si="115"/>
        <v>Item_Desc_25034001</v>
      </c>
      <c r="AP679" s="5" t="s">
        <v>2074</v>
      </c>
      <c r="AQ679" s="44">
        <f>_xlfn.XLOOKUP(I679,표1[아이템 타입],표1[삭제여부])</f>
        <v>0</v>
      </c>
      <c r="AR679" s="63">
        <f>_xlfn.XLOOKUP(I679,'#칼럼명세'!F:F,'#칼럼명세'!H:H)</f>
        <v>1</v>
      </c>
      <c r="AS679" s="4">
        <v>1</v>
      </c>
      <c r="AT679" s="4"/>
      <c r="AU679" s="4"/>
      <c r="AV679" s="4"/>
      <c r="AW679" s="63" t="str">
        <f>_xlfn.XLOOKUP(I679,표1[아이템 타입],표1[타입 이름])</f>
        <v>몬스터 코어</v>
      </c>
      <c r="AX679" s="63" t="str">
        <f t="shared" si="111"/>
        <v>불가</v>
      </c>
      <c r="AY679" s="63" t="str">
        <f t="shared" si="112"/>
        <v>가능</v>
      </c>
      <c r="AZ679" s="63" t="str">
        <f t="shared" si="109"/>
        <v>가능</v>
      </c>
      <c r="BA679" s="63" t="str">
        <f t="shared" si="110"/>
        <v>가능</v>
      </c>
    </row>
    <row r="680" spans="2:53" x14ac:dyDescent="0.3">
      <c r="B680" s="4">
        <v>25041001</v>
      </c>
      <c r="C680" s="4" t="str">
        <f t="shared" si="101"/>
        <v>001</v>
      </c>
      <c r="D680" s="44" t="str">
        <f t="shared" si="99"/>
        <v>Item_Name_25041001</v>
      </c>
      <c r="E680" s="5" t="s">
        <v>2235</v>
      </c>
      <c r="F680" s="44" t="str">
        <f t="shared" si="100"/>
        <v>Item_Desc_25041001</v>
      </c>
      <c r="G680" s="5" t="s">
        <v>2075</v>
      </c>
      <c r="H680" s="5">
        <v>3</v>
      </c>
      <c r="I680" s="5">
        <v>51</v>
      </c>
      <c r="J680" s="5">
        <v>0</v>
      </c>
      <c r="K680" s="5">
        <v>1</v>
      </c>
      <c r="L680" s="45">
        <f>_xlfn.XLOOKUP($I680, '#칼럼명세'!$F:$F, '#칼럼명세'!$J:$J)*IF(_xlfn.XLOOKUP($I680, '#칼럼명세'!$F:$F, '#칼럼명세'!$K:$K)="X", 1, _xlfn.XLOOKUP($K680, '#무게관련'!$N:$N, '#무게관련'!$O:$O))*100</f>
        <v>1</v>
      </c>
      <c r="M680" s="46" t="s">
        <v>336</v>
      </c>
      <c r="N680" s="46" t="s">
        <v>336</v>
      </c>
      <c r="O680" s="46" t="s">
        <v>336</v>
      </c>
      <c r="P680" s="46" t="s">
        <v>336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66">
        <v>100</v>
      </c>
      <c r="Y680" s="66">
        <v>1000</v>
      </c>
      <c r="Z680" s="5">
        <v>0</v>
      </c>
      <c r="AA680" s="5">
        <v>0</v>
      </c>
      <c r="AB680" s="5">
        <v>1</v>
      </c>
      <c r="AC680" s="5">
        <v>0</v>
      </c>
      <c r="AD680" s="5">
        <v>0</v>
      </c>
      <c r="AE680" s="5">
        <v>25000</v>
      </c>
      <c r="AF680" s="5">
        <v>16</v>
      </c>
      <c r="AG680" s="5">
        <v>0</v>
      </c>
      <c r="AH680" s="5" t="s">
        <v>2399</v>
      </c>
      <c r="AI680" s="5" t="s">
        <v>235</v>
      </c>
      <c r="AJ680" s="5" t="s">
        <v>984</v>
      </c>
      <c r="AK680" s="45">
        <f t="shared" si="113"/>
        <v>15</v>
      </c>
      <c r="AL680" s="47">
        <f>_xlfn.XLOOKUP(I680,'#칼럼명세'!F:F,'#칼럼명세'!I:I)</f>
        <v>1304</v>
      </c>
      <c r="AM680" s="44" t="str">
        <f t="shared" si="114"/>
        <v>Item_Name_25041001</v>
      </c>
      <c r="AN680" s="5" t="s">
        <v>2235</v>
      </c>
      <c r="AO680" s="44" t="str">
        <f t="shared" si="115"/>
        <v>Item_Desc_25041001</v>
      </c>
      <c r="AP680" s="5" t="s">
        <v>2075</v>
      </c>
      <c r="AQ680" s="44">
        <f>_xlfn.XLOOKUP(I680,표1[아이템 타입],표1[삭제여부])</f>
        <v>0</v>
      </c>
      <c r="AR680" s="63">
        <f>_xlfn.XLOOKUP(I680,'#칼럼명세'!F:F,'#칼럼명세'!H:H)</f>
        <v>1</v>
      </c>
      <c r="AS680" s="4">
        <v>1</v>
      </c>
      <c r="AT680" s="4"/>
      <c r="AU680" s="4"/>
      <c r="AV680" s="4"/>
      <c r="AW680" s="63" t="str">
        <f>_xlfn.XLOOKUP(I680,표1[아이템 타입],표1[타입 이름])</f>
        <v>몬스터 코어</v>
      </c>
      <c r="AX680" s="63" t="str">
        <f t="shared" si="111"/>
        <v>불가</v>
      </c>
      <c r="AY680" s="63" t="str">
        <f t="shared" si="112"/>
        <v>가능</v>
      </c>
      <c r="AZ680" s="63" t="str">
        <f t="shared" si="109"/>
        <v>가능</v>
      </c>
      <c r="BA680" s="63" t="str">
        <f t="shared" si="110"/>
        <v>가능</v>
      </c>
    </row>
    <row r="681" spans="2:53" x14ac:dyDescent="0.3">
      <c r="B681" s="4">
        <v>25041002</v>
      </c>
      <c r="C681" s="4" t="str">
        <f t="shared" si="101"/>
        <v>002</v>
      </c>
      <c r="D681" s="44" t="str">
        <f t="shared" si="99"/>
        <v>Item_Name_25041002</v>
      </c>
      <c r="E681" s="5" t="s">
        <v>2236</v>
      </c>
      <c r="F681" s="44" t="str">
        <f t="shared" si="100"/>
        <v>Item_Desc_25041002</v>
      </c>
      <c r="G681" s="5" t="s">
        <v>2076</v>
      </c>
      <c r="H681" s="5">
        <v>3</v>
      </c>
      <c r="I681" s="5">
        <v>51</v>
      </c>
      <c r="J681" s="5">
        <v>0</v>
      </c>
      <c r="K681" s="5">
        <v>1</v>
      </c>
      <c r="L681" s="45">
        <f>_xlfn.XLOOKUP($I681, '#칼럼명세'!$F:$F, '#칼럼명세'!$J:$J)*IF(_xlfn.XLOOKUP($I681, '#칼럼명세'!$F:$F, '#칼럼명세'!$K:$K)="X", 1, _xlfn.XLOOKUP($K681, '#무게관련'!$N:$N, '#무게관련'!$O:$O))*100</f>
        <v>1</v>
      </c>
      <c r="M681" s="46" t="s">
        <v>336</v>
      </c>
      <c r="N681" s="46" t="s">
        <v>336</v>
      </c>
      <c r="O681" s="46" t="s">
        <v>336</v>
      </c>
      <c r="P681" s="46" t="s">
        <v>336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0</v>
      </c>
      <c r="X681" s="66">
        <v>100</v>
      </c>
      <c r="Y681" s="66">
        <v>1000</v>
      </c>
      <c r="Z681" s="5">
        <v>0</v>
      </c>
      <c r="AA681" s="5">
        <v>0</v>
      </c>
      <c r="AB681" s="5">
        <v>1</v>
      </c>
      <c r="AC681" s="5">
        <v>0</v>
      </c>
      <c r="AD681" s="5">
        <v>0</v>
      </c>
      <c r="AE681" s="5">
        <v>25000</v>
      </c>
      <c r="AF681" s="5">
        <v>16</v>
      </c>
      <c r="AG681" s="5">
        <v>0</v>
      </c>
      <c r="AH681" s="5" t="s">
        <v>2400</v>
      </c>
      <c r="AI681" s="5" t="s">
        <v>235</v>
      </c>
      <c r="AJ681" s="5" t="s">
        <v>984</v>
      </c>
      <c r="AK681" s="45">
        <f t="shared" si="113"/>
        <v>15</v>
      </c>
      <c r="AL681" s="47">
        <f>_xlfn.XLOOKUP(I681,'#칼럼명세'!F:F,'#칼럼명세'!I:I)</f>
        <v>1304</v>
      </c>
      <c r="AM681" s="44" t="str">
        <f t="shared" si="114"/>
        <v>Item_Name_25041002</v>
      </c>
      <c r="AN681" s="5" t="s">
        <v>2236</v>
      </c>
      <c r="AO681" s="44" t="str">
        <f t="shared" si="115"/>
        <v>Item_Desc_25041002</v>
      </c>
      <c r="AP681" s="5" t="s">
        <v>2076</v>
      </c>
      <c r="AQ681" s="44">
        <f>_xlfn.XLOOKUP(I681,표1[아이템 타입],표1[삭제여부])</f>
        <v>0</v>
      </c>
      <c r="AR681" s="63">
        <f>_xlfn.XLOOKUP(I681,'#칼럼명세'!F:F,'#칼럼명세'!H:H)</f>
        <v>1</v>
      </c>
      <c r="AS681" s="4">
        <v>1</v>
      </c>
      <c r="AT681" s="4"/>
      <c r="AU681" s="4"/>
      <c r="AV681" s="4"/>
      <c r="AW681" s="63" t="str">
        <f>_xlfn.XLOOKUP(I681,표1[아이템 타입],표1[타입 이름])</f>
        <v>몬스터 코어</v>
      </c>
      <c r="AX681" s="63" t="str">
        <f t="shared" si="111"/>
        <v>불가</v>
      </c>
      <c r="AY681" s="63" t="str">
        <f t="shared" si="112"/>
        <v>가능</v>
      </c>
      <c r="AZ681" s="63" t="str">
        <f t="shared" si="109"/>
        <v>가능</v>
      </c>
      <c r="BA681" s="63" t="str">
        <f t="shared" si="110"/>
        <v>가능</v>
      </c>
    </row>
    <row r="682" spans="2:53" x14ac:dyDescent="0.3">
      <c r="B682" s="4">
        <v>25041003</v>
      </c>
      <c r="C682" s="4" t="str">
        <f t="shared" si="101"/>
        <v>003</v>
      </c>
      <c r="D682" s="44" t="str">
        <f t="shared" si="99"/>
        <v>Item_Name_25041003</v>
      </c>
      <c r="E682" s="5" t="s">
        <v>2237</v>
      </c>
      <c r="F682" s="44" t="str">
        <f t="shared" si="100"/>
        <v>Item_Desc_25041003</v>
      </c>
      <c r="G682" s="5" t="s">
        <v>2077</v>
      </c>
      <c r="H682" s="5">
        <v>3</v>
      </c>
      <c r="I682" s="5">
        <v>51</v>
      </c>
      <c r="J682" s="5">
        <v>0</v>
      </c>
      <c r="K682" s="5">
        <v>1</v>
      </c>
      <c r="L682" s="45">
        <f>_xlfn.XLOOKUP($I682, '#칼럼명세'!$F:$F, '#칼럼명세'!$J:$J)*IF(_xlfn.XLOOKUP($I682, '#칼럼명세'!$F:$F, '#칼럼명세'!$K:$K)="X", 1, _xlfn.XLOOKUP($K682, '#무게관련'!$N:$N, '#무게관련'!$O:$O))*100</f>
        <v>1</v>
      </c>
      <c r="M682" s="46" t="s">
        <v>336</v>
      </c>
      <c r="N682" s="46" t="s">
        <v>336</v>
      </c>
      <c r="O682" s="46" t="s">
        <v>336</v>
      </c>
      <c r="P682" s="46" t="s">
        <v>336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66">
        <v>100</v>
      </c>
      <c r="Y682" s="66">
        <v>1000</v>
      </c>
      <c r="Z682" s="5">
        <v>0</v>
      </c>
      <c r="AA682" s="5">
        <v>0</v>
      </c>
      <c r="AB682" s="5">
        <v>1</v>
      </c>
      <c r="AC682" s="5">
        <v>0</v>
      </c>
      <c r="AD682" s="5">
        <v>0</v>
      </c>
      <c r="AE682" s="5">
        <v>25000</v>
      </c>
      <c r="AF682" s="5">
        <v>16</v>
      </c>
      <c r="AG682" s="5">
        <v>0</v>
      </c>
      <c r="AH682" s="5" t="s">
        <v>2401</v>
      </c>
      <c r="AI682" s="5" t="s">
        <v>235</v>
      </c>
      <c r="AJ682" s="5" t="s">
        <v>984</v>
      </c>
      <c r="AK682" s="45">
        <f t="shared" si="113"/>
        <v>15</v>
      </c>
      <c r="AL682" s="47">
        <f>_xlfn.XLOOKUP(I682,'#칼럼명세'!F:F,'#칼럼명세'!I:I)</f>
        <v>1304</v>
      </c>
      <c r="AM682" s="44" t="str">
        <f t="shared" si="114"/>
        <v>Item_Name_25041003</v>
      </c>
      <c r="AN682" s="5" t="s">
        <v>2237</v>
      </c>
      <c r="AO682" s="44" t="str">
        <f t="shared" si="115"/>
        <v>Item_Desc_25041003</v>
      </c>
      <c r="AP682" s="5" t="s">
        <v>2077</v>
      </c>
      <c r="AQ682" s="44">
        <f>_xlfn.XLOOKUP(I682,표1[아이템 타입],표1[삭제여부])</f>
        <v>0</v>
      </c>
      <c r="AR682" s="63">
        <f>_xlfn.XLOOKUP(I682,'#칼럼명세'!F:F,'#칼럼명세'!H:H)</f>
        <v>1</v>
      </c>
      <c r="AS682" s="4">
        <v>1</v>
      </c>
      <c r="AT682" s="4"/>
      <c r="AU682" s="4"/>
      <c r="AV682" s="4"/>
      <c r="AW682" s="63" t="str">
        <f>_xlfn.XLOOKUP(I682,표1[아이템 타입],표1[타입 이름])</f>
        <v>몬스터 코어</v>
      </c>
      <c r="AX682" s="63" t="str">
        <f t="shared" si="111"/>
        <v>불가</v>
      </c>
      <c r="AY682" s="63" t="str">
        <f t="shared" si="112"/>
        <v>가능</v>
      </c>
      <c r="AZ682" s="63" t="str">
        <f t="shared" si="109"/>
        <v>가능</v>
      </c>
      <c r="BA682" s="63" t="str">
        <f t="shared" si="110"/>
        <v>가능</v>
      </c>
    </row>
    <row r="683" spans="2:53" x14ac:dyDescent="0.3">
      <c r="B683" s="4">
        <v>25041004</v>
      </c>
      <c r="C683" s="4" t="str">
        <f t="shared" si="101"/>
        <v>004</v>
      </c>
      <c r="D683" s="44" t="str">
        <f t="shared" si="99"/>
        <v>Item_Name_25041004</v>
      </c>
      <c r="E683" s="5" t="s">
        <v>2238</v>
      </c>
      <c r="F683" s="44" t="str">
        <f t="shared" si="100"/>
        <v>Item_Desc_25041004</v>
      </c>
      <c r="G683" s="5" t="s">
        <v>2078</v>
      </c>
      <c r="H683" s="5">
        <v>3</v>
      </c>
      <c r="I683" s="5">
        <v>51</v>
      </c>
      <c r="J683" s="5">
        <v>0</v>
      </c>
      <c r="K683" s="5">
        <v>1</v>
      </c>
      <c r="L683" s="45">
        <f>_xlfn.XLOOKUP($I683, '#칼럼명세'!$F:$F, '#칼럼명세'!$J:$J)*IF(_xlfn.XLOOKUP($I683, '#칼럼명세'!$F:$F, '#칼럼명세'!$K:$K)="X", 1, _xlfn.XLOOKUP($K683, '#무게관련'!$N:$N, '#무게관련'!$O:$O))*100</f>
        <v>1</v>
      </c>
      <c r="M683" s="46" t="s">
        <v>336</v>
      </c>
      <c r="N683" s="46" t="s">
        <v>336</v>
      </c>
      <c r="O683" s="46" t="s">
        <v>336</v>
      </c>
      <c r="P683" s="46" t="s">
        <v>336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66">
        <v>100</v>
      </c>
      <c r="Y683" s="66">
        <v>1000</v>
      </c>
      <c r="Z683" s="5">
        <v>0</v>
      </c>
      <c r="AA683" s="5">
        <v>0</v>
      </c>
      <c r="AB683" s="5">
        <v>1</v>
      </c>
      <c r="AC683" s="5">
        <v>0</v>
      </c>
      <c r="AD683" s="5">
        <v>0</v>
      </c>
      <c r="AE683" s="5">
        <v>25000</v>
      </c>
      <c r="AF683" s="5">
        <v>16</v>
      </c>
      <c r="AG683" s="5">
        <v>0</v>
      </c>
      <c r="AH683" s="5" t="s">
        <v>2402</v>
      </c>
      <c r="AI683" s="5" t="s">
        <v>235</v>
      </c>
      <c r="AJ683" s="5" t="s">
        <v>984</v>
      </c>
      <c r="AK683" s="45">
        <f t="shared" si="113"/>
        <v>15</v>
      </c>
      <c r="AL683" s="47">
        <f>_xlfn.XLOOKUP(I683,'#칼럼명세'!F:F,'#칼럼명세'!I:I)</f>
        <v>1304</v>
      </c>
      <c r="AM683" s="44" t="str">
        <f t="shared" si="114"/>
        <v>Item_Name_25041004</v>
      </c>
      <c r="AN683" s="5" t="s">
        <v>2238</v>
      </c>
      <c r="AO683" s="44" t="str">
        <f t="shared" si="115"/>
        <v>Item_Desc_25041004</v>
      </c>
      <c r="AP683" s="5" t="s">
        <v>2078</v>
      </c>
      <c r="AQ683" s="44">
        <f>_xlfn.XLOOKUP(I683,표1[아이템 타입],표1[삭제여부])</f>
        <v>0</v>
      </c>
      <c r="AR683" s="63">
        <f>_xlfn.XLOOKUP(I683,'#칼럼명세'!F:F,'#칼럼명세'!H:H)</f>
        <v>1</v>
      </c>
      <c r="AS683" s="4">
        <v>1</v>
      </c>
      <c r="AT683" s="4"/>
      <c r="AU683" s="4"/>
      <c r="AV683" s="4"/>
      <c r="AW683" s="63" t="str">
        <f>_xlfn.XLOOKUP(I683,표1[아이템 타입],표1[타입 이름])</f>
        <v>몬스터 코어</v>
      </c>
      <c r="AX683" s="63" t="str">
        <f t="shared" si="111"/>
        <v>불가</v>
      </c>
      <c r="AY683" s="63" t="str">
        <f t="shared" si="112"/>
        <v>가능</v>
      </c>
      <c r="AZ683" s="63" t="str">
        <f t="shared" si="109"/>
        <v>가능</v>
      </c>
      <c r="BA683" s="63" t="str">
        <f t="shared" si="110"/>
        <v>가능</v>
      </c>
    </row>
    <row r="684" spans="2:53" x14ac:dyDescent="0.3">
      <c r="B684" s="4">
        <v>25041005</v>
      </c>
      <c r="C684" s="4" t="str">
        <f t="shared" si="101"/>
        <v>005</v>
      </c>
      <c r="D684" s="44" t="str">
        <f t="shared" si="99"/>
        <v>Item_Name_25041005</v>
      </c>
      <c r="E684" s="5" t="s">
        <v>2239</v>
      </c>
      <c r="F684" s="44" t="str">
        <f t="shared" si="100"/>
        <v>Item_Desc_25041005</v>
      </c>
      <c r="G684" s="5" t="s">
        <v>2079</v>
      </c>
      <c r="H684" s="5">
        <v>3</v>
      </c>
      <c r="I684" s="5">
        <v>51</v>
      </c>
      <c r="J684" s="5">
        <v>0</v>
      </c>
      <c r="K684" s="5">
        <v>1</v>
      </c>
      <c r="L684" s="45">
        <f>_xlfn.XLOOKUP($I684, '#칼럼명세'!$F:$F, '#칼럼명세'!$J:$J)*IF(_xlfn.XLOOKUP($I684, '#칼럼명세'!$F:$F, '#칼럼명세'!$K:$K)="X", 1, _xlfn.XLOOKUP($K684, '#무게관련'!$N:$N, '#무게관련'!$O:$O))*100</f>
        <v>1</v>
      </c>
      <c r="M684" s="46" t="s">
        <v>336</v>
      </c>
      <c r="N684" s="46" t="s">
        <v>336</v>
      </c>
      <c r="O684" s="46" t="s">
        <v>336</v>
      </c>
      <c r="P684" s="46" t="s">
        <v>336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66">
        <v>100</v>
      </c>
      <c r="Y684" s="66">
        <v>1000</v>
      </c>
      <c r="Z684" s="5">
        <v>0</v>
      </c>
      <c r="AA684" s="5">
        <v>0</v>
      </c>
      <c r="AB684" s="5">
        <v>1</v>
      </c>
      <c r="AC684" s="5">
        <v>0</v>
      </c>
      <c r="AD684" s="5">
        <v>0</v>
      </c>
      <c r="AE684" s="5">
        <v>25000</v>
      </c>
      <c r="AF684" s="5">
        <v>16</v>
      </c>
      <c r="AG684" s="5">
        <v>0</v>
      </c>
      <c r="AH684" s="5" t="s">
        <v>2403</v>
      </c>
      <c r="AI684" s="5" t="s">
        <v>235</v>
      </c>
      <c r="AJ684" s="5" t="s">
        <v>984</v>
      </c>
      <c r="AK684" s="45">
        <f t="shared" si="113"/>
        <v>15</v>
      </c>
      <c r="AL684" s="47">
        <f>_xlfn.XLOOKUP(I684,'#칼럼명세'!F:F,'#칼럼명세'!I:I)</f>
        <v>1304</v>
      </c>
      <c r="AM684" s="44" t="str">
        <f t="shared" si="114"/>
        <v>Item_Name_25041005</v>
      </c>
      <c r="AN684" s="5" t="s">
        <v>2239</v>
      </c>
      <c r="AO684" s="44" t="str">
        <f t="shared" si="115"/>
        <v>Item_Desc_25041005</v>
      </c>
      <c r="AP684" s="5" t="s">
        <v>2079</v>
      </c>
      <c r="AQ684" s="44">
        <f>_xlfn.XLOOKUP(I684,표1[아이템 타입],표1[삭제여부])</f>
        <v>0</v>
      </c>
      <c r="AR684" s="63">
        <f>_xlfn.XLOOKUP(I684,'#칼럼명세'!F:F,'#칼럼명세'!H:H)</f>
        <v>1</v>
      </c>
      <c r="AS684" s="4">
        <v>1</v>
      </c>
      <c r="AT684" s="4"/>
      <c r="AU684" s="4"/>
      <c r="AV684" s="4"/>
      <c r="AW684" s="63" t="str">
        <f>_xlfn.XLOOKUP(I684,표1[아이템 타입],표1[타입 이름])</f>
        <v>몬스터 코어</v>
      </c>
      <c r="AX684" s="63" t="str">
        <f t="shared" si="111"/>
        <v>불가</v>
      </c>
      <c r="AY684" s="63" t="str">
        <f t="shared" si="112"/>
        <v>가능</v>
      </c>
      <c r="AZ684" s="63" t="str">
        <f t="shared" si="109"/>
        <v>가능</v>
      </c>
      <c r="BA684" s="63" t="str">
        <f t="shared" si="110"/>
        <v>가능</v>
      </c>
    </row>
    <row r="685" spans="2:53" x14ac:dyDescent="0.3">
      <c r="B685" s="4">
        <v>25041006</v>
      </c>
      <c r="C685" s="4" t="str">
        <f t="shared" si="101"/>
        <v>006</v>
      </c>
      <c r="D685" s="44" t="str">
        <f t="shared" si="99"/>
        <v>Item_Name_25041006</v>
      </c>
      <c r="E685" s="5" t="s">
        <v>2240</v>
      </c>
      <c r="F685" s="44" t="str">
        <f t="shared" si="100"/>
        <v>Item_Desc_25041006</v>
      </c>
      <c r="G685" s="5" t="s">
        <v>2080</v>
      </c>
      <c r="H685" s="5">
        <v>3</v>
      </c>
      <c r="I685" s="5">
        <v>51</v>
      </c>
      <c r="J685" s="5">
        <v>0</v>
      </c>
      <c r="K685" s="5">
        <v>1</v>
      </c>
      <c r="L685" s="45">
        <f>_xlfn.XLOOKUP($I685, '#칼럼명세'!$F:$F, '#칼럼명세'!$J:$J)*IF(_xlfn.XLOOKUP($I685, '#칼럼명세'!$F:$F, '#칼럼명세'!$K:$K)="X", 1, _xlfn.XLOOKUP($K685, '#무게관련'!$N:$N, '#무게관련'!$O:$O))*100</f>
        <v>1</v>
      </c>
      <c r="M685" s="46" t="s">
        <v>336</v>
      </c>
      <c r="N685" s="46" t="s">
        <v>336</v>
      </c>
      <c r="O685" s="46" t="s">
        <v>336</v>
      </c>
      <c r="P685" s="46" t="s">
        <v>336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66">
        <v>100</v>
      </c>
      <c r="Y685" s="66">
        <v>1000</v>
      </c>
      <c r="Z685" s="5">
        <v>0</v>
      </c>
      <c r="AA685" s="5">
        <v>0</v>
      </c>
      <c r="AB685" s="5">
        <v>1</v>
      </c>
      <c r="AC685" s="5">
        <v>0</v>
      </c>
      <c r="AD685" s="5">
        <v>0</v>
      </c>
      <c r="AE685" s="5">
        <v>25000</v>
      </c>
      <c r="AF685" s="5">
        <v>16</v>
      </c>
      <c r="AG685" s="5">
        <v>0</v>
      </c>
      <c r="AH685" s="5" t="s">
        <v>2404</v>
      </c>
      <c r="AI685" s="5" t="s">
        <v>235</v>
      </c>
      <c r="AJ685" s="5" t="s">
        <v>984</v>
      </c>
      <c r="AK685" s="45">
        <f t="shared" si="113"/>
        <v>15</v>
      </c>
      <c r="AL685" s="47">
        <f>_xlfn.XLOOKUP(I685,'#칼럼명세'!F:F,'#칼럼명세'!I:I)</f>
        <v>1304</v>
      </c>
      <c r="AM685" s="44" t="str">
        <f t="shared" si="114"/>
        <v>Item_Name_25041006</v>
      </c>
      <c r="AN685" s="5" t="s">
        <v>2240</v>
      </c>
      <c r="AO685" s="44" t="str">
        <f t="shared" si="115"/>
        <v>Item_Desc_25041006</v>
      </c>
      <c r="AP685" s="5" t="s">
        <v>2080</v>
      </c>
      <c r="AQ685" s="44">
        <f>_xlfn.XLOOKUP(I685,표1[아이템 타입],표1[삭제여부])</f>
        <v>0</v>
      </c>
      <c r="AR685" s="63">
        <f>_xlfn.XLOOKUP(I685,'#칼럼명세'!F:F,'#칼럼명세'!H:H)</f>
        <v>1</v>
      </c>
      <c r="AS685" s="4">
        <v>1</v>
      </c>
      <c r="AT685" s="4"/>
      <c r="AU685" s="4"/>
      <c r="AV685" s="4"/>
      <c r="AW685" s="63" t="str">
        <f>_xlfn.XLOOKUP(I685,표1[아이템 타입],표1[타입 이름])</f>
        <v>몬스터 코어</v>
      </c>
      <c r="AX685" s="63" t="str">
        <f t="shared" si="111"/>
        <v>불가</v>
      </c>
      <c r="AY685" s="63" t="str">
        <f t="shared" si="112"/>
        <v>가능</v>
      </c>
      <c r="AZ685" s="63" t="str">
        <f t="shared" si="109"/>
        <v>가능</v>
      </c>
      <c r="BA685" s="63" t="str">
        <f t="shared" si="110"/>
        <v>가능</v>
      </c>
    </row>
    <row r="686" spans="2:53" x14ac:dyDescent="0.3">
      <c r="B686" s="4">
        <v>25041007</v>
      </c>
      <c r="C686" s="4" t="str">
        <f t="shared" si="101"/>
        <v>007</v>
      </c>
      <c r="D686" s="44" t="str">
        <f t="shared" si="99"/>
        <v>Item_Name_25041007</v>
      </c>
      <c r="E686" s="5" t="s">
        <v>2241</v>
      </c>
      <c r="F686" s="44" t="str">
        <f t="shared" si="100"/>
        <v>Item_Desc_25041007</v>
      </c>
      <c r="G686" s="5" t="s">
        <v>2081</v>
      </c>
      <c r="H686" s="5">
        <v>3</v>
      </c>
      <c r="I686" s="5">
        <v>51</v>
      </c>
      <c r="J686" s="5">
        <v>0</v>
      </c>
      <c r="K686" s="5">
        <v>1</v>
      </c>
      <c r="L686" s="45">
        <f>_xlfn.XLOOKUP($I686, '#칼럼명세'!$F:$F, '#칼럼명세'!$J:$J)*IF(_xlfn.XLOOKUP($I686, '#칼럼명세'!$F:$F, '#칼럼명세'!$K:$K)="X", 1, _xlfn.XLOOKUP($K686, '#무게관련'!$N:$N, '#무게관련'!$O:$O))*100</f>
        <v>1</v>
      </c>
      <c r="M686" s="46" t="s">
        <v>336</v>
      </c>
      <c r="N686" s="46" t="s">
        <v>336</v>
      </c>
      <c r="O686" s="46" t="s">
        <v>336</v>
      </c>
      <c r="P686" s="46" t="s">
        <v>336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66">
        <v>100</v>
      </c>
      <c r="Y686" s="66">
        <v>1000</v>
      </c>
      <c r="Z686" s="5">
        <v>0</v>
      </c>
      <c r="AA686" s="5">
        <v>0</v>
      </c>
      <c r="AB686" s="5">
        <v>1</v>
      </c>
      <c r="AC686" s="5">
        <v>0</v>
      </c>
      <c r="AD686" s="5">
        <v>0</v>
      </c>
      <c r="AE686" s="5">
        <v>25000</v>
      </c>
      <c r="AF686" s="5">
        <v>16</v>
      </c>
      <c r="AG686" s="5">
        <v>0</v>
      </c>
      <c r="AH686" s="5" t="s">
        <v>2405</v>
      </c>
      <c r="AI686" s="5" t="s">
        <v>235</v>
      </c>
      <c r="AJ686" s="5" t="s">
        <v>984</v>
      </c>
      <c r="AK686" s="45">
        <f t="shared" si="113"/>
        <v>15</v>
      </c>
      <c r="AL686" s="47">
        <f>_xlfn.XLOOKUP(I686,'#칼럼명세'!F:F,'#칼럼명세'!I:I)</f>
        <v>1304</v>
      </c>
      <c r="AM686" s="44" t="str">
        <f t="shared" si="114"/>
        <v>Item_Name_25041007</v>
      </c>
      <c r="AN686" s="5" t="s">
        <v>2241</v>
      </c>
      <c r="AO686" s="44" t="str">
        <f t="shared" si="115"/>
        <v>Item_Desc_25041007</v>
      </c>
      <c r="AP686" s="5" t="s">
        <v>2081</v>
      </c>
      <c r="AQ686" s="44">
        <f>_xlfn.XLOOKUP(I686,표1[아이템 타입],표1[삭제여부])</f>
        <v>0</v>
      </c>
      <c r="AR686" s="63">
        <f>_xlfn.XLOOKUP(I686,'#칼럼명세'!F:F,'#칼럼명세'!H:H)</f>
        <v>1</v>
      </c>
      <c r="AS686" s="4">
        <v>1</v>
      </c>
      <c r="AT686" s="4"/>
      <c r="AU686" s="4"/>
      <c r="AV686" s="4"/>
      <c r="AW686" s="63" t="str">
        <f>_xlfn.XLOOKUP(I686,표1[아이템 타입],표1[타입 이름])</f>
        <v>몬스터 코어</v>
      </c>
      <c r="AX686" s="63" t="str">
        <f t="shared" si="111"/>
        <v>불가</v>
      </c>
      <c r="AY686" s="63" t="str">
        <f t="shared" si="112"/>
        <v>가능</v>
      </c>
      <c r="AZ686" s="63" t="str">
        <f t="shared" si="109"/>
        <v>가능</v>
      </c>
      <c r="BA686" s="63" t="str">
        <f t="shared" si="110"/>
        <v>가능</v>
      </c>
    </row>
    <row r="687" spans="2:53" x14ac:dyDescent="0.3">
      <c r="B687" s="4">
        <v>25041008</v>
      </c>
      <c r="C687" s="4" t="str">
        <f t="shared" si="101"/>
        <v>008</v>
      </c>
      <c r="D687" s="44" t="str">
        <f t="shared" si="99"/>
        <v>Item_Name_25041008</v>
      </c>
      <c r="E687" s="5" t="s">
        <v>2242</v>
      </c>
      <c r="F687" s="44" t="str">
        <f t="shared" si="100"/>
        <v>Item_Desc_25041008</v>
      </c>
      <c r="G687" s="5" t="s">
        <v>2082</v>
      </c>
      <c r="H687" s="5">
        <v>3</v>
      </c>
      <c r="I687" s="5">
        <v>51</v>
      </c>
      <c r="J687" s="5">
        <v>0</v>
      </c>
      <c r="K687" s="5">
        <v>1</v>
      </c>
      <c r="L687" s="45">
        <f>_xlfn.XLOOKUP($I687, '#칼럼명세'!$F:$F, '#칼럼명세'!$J:$J)*IF(_xlfn.XLOOKUP($I687, '#칼럼명세'!$F:$F, '#칼럼명세'!$K:$K)="X", 1, _xlfn.XLOOKUP($K687, '#무게관련'!$N:$N, '#무게관련'!$O:$O))*100</f>
        <v>1</v>
      </c>
      <c r="M687" s="46" t="s">
        <v>336</v>
      </c>
      <c r="N687" s="46" t="s">
        <v>336</v>
      </c>
      <c r="O687" s="46" t="s">
        <v>336</v>
      </c>
      <c r="P687" s="46" t="s">
        <v>336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66">
        <v>100</v>
      </c>
      <c r="Y687" s="66">
        <v>1000</v>
      </c>
      <c r="Z687" s="5">
        <v>0</v>
      </c>
      <c r="AA687" s="5">
        <v>0</v>
      </c>
      <c r="AB687" s="5">
        <v>1</v>
      </c>
      <c r="AC687" s="5">
        <v>0</v>
      </c>
      <c r="AD687" s="5">
        <v>0</v>
      </c>
      <c r="AE687" s="5">
        <v>25000</v>
      </c>
      <c r="AF687" s="5">
        <v>16</v>
      </c>
      <c r="AG687" s="5">
        <v>0</v>
      </c>
      <c r="AH687" s="5" t="s">
        <v>2406</v>
      </c>
      <c r="AI687" s="5" t="s">
        <v>235</v>
      </c>
      <c r="AJ687" s="5" t="s">
        <v>984</v>
      </c>
      <c r="AK687" s="45">
        <f t="shared" si="113"/>
        <v>15</v>
      </c>
      <c r="AL687" s="47">
        <f>_xlfn.XLOOKUP(I687,'#칼럼명세'!F:F,'#칼럼명세'!I:I)</f>
        <v>1304</v>
      </c>
      <c r="AM687" s="44" t="str">
        <f t="shared" si="114"/>
        <v>Item_Name_25041008</v>
      </c>
      <c r="AN687" s="5" t="s">
        <v>2242</v>
      </c>
      <c r="AO687" s="44" t="str">
        <f t="shared" si="115"/>
        <v>Item_Desc_25041008</v>
      </c>
      <c r="AP687" s="5" t="s">
        <v>2082</v>
      </c>
      <c r="AQ687" s="44">
        <f>_xlfn.XLOOKUP(I687,표1[아이템 타입],표1[삭제여부])</f>
        <v>0</v>
      </c>
      <c r="AR687" s="63">
        <f>_xlfn.XLOOKUP(I687,'#칼럼명세'!F:F,'#칼럼명세'!H:H)</f>
        <v>1</v>
      </c>
      <c r="AS687" s="4">
        <v>1</v>
      </c>
      <c r="AT687" s="4"/>
      <c r="AU687" s="4"/>
      <c r="AV687" s="4"/>
      <c r="AW687" s="63" t="str">
        <f>_xlfn.XLOOKUP(I687,표1[아이템 타입],표1[타입 이름])</f>
        <v>몬스터 코어</v>
      </c>
      <c r="AX687" s="63" t="str">
        <f t="shared" si="111"/>
        <v>불가</v>
      </c>
      <c r="AY687" s="63" t="str">
        <f t="shared" si="112"/>
        <v>가능</v>
      </c>
      <c r="AZ687" s="63" t="str">
        <f t="shared" si="109"/>
        <v>가능</v>
      </c>
      <c r="BA687" s="63" t="str">
        <f t="shared" si="110"/>
        <v>가능</v>
      </c>
    </row>
    <row r="688" spans="2:53" x14ac:dyDescent="0.3">
      <c r="B688" s="4">
        <v>25041009</v>
      </c>
      <c r="C688" s="4" t="str">
        <f t="shared" si="101"/>
        <v>009</v>
      </c>
      <c r="D688" s="44" t="str">
        <f t="shared" si="99"/>
        <v>Item_Name_25041009</v>
      </c>
      <c r="E688" s="5" t="s">
        <v>2243</v>
      </c>
      <c r="F688" s="44" t="str">
        <f t="shared" si="100"/>
        <v>Item_Desc_25041009</v>
      </c>
      <c r="G688" s="5" t="s">
        <v>2083</v>
      </c>
      <c r="H688" s="5">
        <v>3</v>
      </c>
      <c r="I688" s="5">
        <v>51</v>
      </c>
      <c r="J688" s="5">
        <v>0</v>
      </c>
      <c r="K688" s="5">
        <v>1</v>
      </c>
      <c r="L688" s="45">
        <f>_xlfn.XLOOKUP($I688, '#칼럼명세'!$F:$F, '#칼럼명세'!$J:$J)*IF(_xlfn.XLOOKUP($I688, '#칼럼명세'!$F:$F, '#칼럼명세'!$K:$K)="X", 1, _xlfn.XLOOKUP($K688, '#무게관련'!$N:$N, '#무게관련'!$O:$O))*100</f>
        <v>1</v>
      </c>
      <c r="M688" s="46" t="s">
        <v>336</v>
      </c>
      <c r="N688" s="46" t="s">
        <v>336</v>
      </c>
      <c r="O688" s="46" t="s">
        <v>336</v>
      </c>
      <c r="P688" s="46" t="s">
        <v>336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66">
        <v>100</v>
      </c>
      <c r="Y688" s="66">
        <v>1000</v>
      </c>
      <c r="Z688" s="5">
        <v>0</v>
      </c>
      <c r="AA688" s="5">
        <v>0</v>
      </c>
      <c r="AB688" s="5">
        <v>1</v>
      </c>
      <c r="AC688" s="5">
        <v>0</v>
      </c>
      <c r="AD688" s="5">
        <v>0</v>
      </c>
      <c r="AE688" s="5">
        <v>25000</v>
      </c>
      <c r="AF688" s="5">
        <v>16</v>
      </c>
      <c r="AG688" s="5">
        <v>0</v>
      </c>
      <c r="AH688" s="5" t="s">
        <v>2407</v>
      </c>
      <c r="AI688" s="5" t="s">
        <v>235</v>
      </c>
      <c r="AJ688" s="5" t="s">
        <v>984</v>
      </c>
      <c r="AK688" s="45">
        <f t="shared" si="113"/>
        <v>15</v>
      </c>
      <c r="AL688" s="47">
        <f>_xlfn.XLOOKUP(I688,'#칼럼명세'!F:F,'#칼럼명세'!I:I)</f>
        <v>1304</v>
      </c>
      <c r="AM688" s="44" t="str">
        <f t="shared" si="114"/>
        <v>Item_Name_25041009</v>
      </c>
      <c r="AN688" s="5" t="s">
        <v>2243</v>
      </c>
      <c r="AO688" s="44" t="str">
        <f t="shared" si="115"/>
        <v>Item_Desc_25041009</v>
      </c>
      <c r="AP688" s="5" t="s">
        <v>2083</v>
      </c>
      <c r="AQ688" s="44">
        <f>_xlfn.XLOOKUP(I688,표1[아이템 타입],표1[삭제여부])</f>
        <v>0</v>
      </c>
      <c r="AR688" s="63">
        <f>_xlfn.XLOOKUP(I688,'#칼럼명세'!F:F,'#칼럼명세'!H:H)</f>
        <v>1</v>
      </c>
      <c r="AS688" s="4">
        <v>1</v>
      </c>
      <c r="AT688" s="4"/>
      <c r="AU688" s="4"/>
      <c r="AV688" s="4"/>
      <c r="AW688" s="63" t="str">
        <f>_xlfn.XLOOKUP(I688,표1[아이템 타입],표1[타입 이름])</f>
        <v>몬스터 코어</v>
      </c>
      <c r="AX688" s="63" t="str">
        <f t="shared" si="111"/>
        <v>불가</v>
      </c>
      <c r="AY688" s="63" t="str">
        <f t="shared" si="112"/>
        <v>가능</v>
      </c>
      <c r="AZ688" s="63" t="str">
        <f t="shared" si="109"/>
        <v>가능</v>
      </c>
      <c r="BA688" s="63" t="str">
        <f t="shared" si="110"/>
        <v>가능</v>
      </c>
    </row>
    <row r="689" spans="2:53" x14ac:dyDescent="0.3">
      <c r="B689" s="4">
        <v>25041010</v>
      </c>
      <c r="C689" s="4" t="str">
        <f t="shared" si="101"/>
        <v>010</v>
      </c>
      <c r="D689" s="44" t="str">
        <f t="shared" si="99"/>
        <v>Item_Name_25041010</v>
      </c>
      <c r="E689" s="5" t="s">
        <v>2244</v>
      </c>
      <c r="F689" s="44" t="str">
        <f t="shared" si="100"/>
        <v>Item_Desc_25041010</v>
      </c>
      <c r="G689" s="5" t="s">
        <v>2084</v>
      </c>
      <c r="H689" s="5">
        <v>3</v>
      </c>
      <c r="I689" s="5">
        <v>51</v>
      </c>
      <c r="J689" s="5">
        <v>0</v>
      </c>
      <c r="K689" s="5">
        <v>1</v>
      </c>
      <c r="L689" s="45">
        <f>_xlfn.XLOOKUP($I689, '#칼럼명세'!$F:$F, '#칼럼명세'!$J:$J)*IF(_xlfn.XLOOKUP($I689, '#칼럼명세'!$F:$F, '#칼럼명세'!$K:$K)="X", 1, _xlfn.XLOOKUP($K689, '#무게관련'!$N:$N, '#무게관련'!$O:$O))*100</f>
        <v>1</v>
      </c>
      <c r="M689" s="46" t="s">
        <v>336</v>
      </c>
      <c r="N689" s="46" t="s">
        <v>336</v>
      </c>
      <c r="O689" s="46" t="s">
        <v>336</v>
      </c>
      <c r="P689" s="46" t="s">
        <v>336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66">
        <v>100</v>
      </c>
      <c r="Y689" s="66">
        <v>1000</v>
      </c>
      <c r="Z689" s="5">
        <v>0</v>
      </c>
      <c r="AA689" s="5">
        <v>0</v>
      </c>
      <c r="AB689" s="5">
        <v>1</v>
      </c>
      <c r="AC689" s="5">
        <v>0</v>
      </c>
      <c r="AD689" s="5">
        <v>0</v>
      </c>
      <c r="AE689" s="5">
        <v>25000</v>
      </c>
      <c r="AF689" s="5">
        <v>16</v>
      </c>
      <c r="AG689" s="5">
        <v>0</v>
      </c>
      <c r="AH689" s="5" t="s">
        <v>2408</v>
      </c>
      <c r="AI689" s="5" t="s">
        <v>235</v>
      </c>
      <c r="AJ689" s="5" t="s">
        <v>984</v>
      </c>
      <c r="AK689" s="45">
        <f t="shared" si="113"/>
        <v>15</v>
      </c>
      <c r="AL689" s="47">
        <f>_xlfn.XLOOKUP(I689,'#칼럼명세'!F:F,'#칼럼명세'!I:I)</f>
        <v>1304</v>
      </c>
      <c r="AM689" s="44" t="str">
        <f t="shared" si="114"/>
        <v>Item_Name_25041010</v>
      </c>
      <c r="AN689" s="5" t="s">
        <v>2244</v>
      </c>
      <c r="AO689" s="44" t="str">
        <f t="shared" si="115"/>
        <v>Item_Desc_25041010</v>
      </c>
      <c r="AP689" s="5" t="s">
        <v>2084</v>
      </c>
      <c r="AQ689" s="44">
        <f>_xlfn.XLOOKUP(I689,표1[아이템 타입],표1[삭제여부])</f>
        <v>0</v>
      </c>
      <c r="AR689" s="63">
        <f>_xlfn.XLOOKUP(I689,'#칼럼명세'!F:F,'#칼럼명세'!H:H)</f>
        <v>1</v>
      </c>
      <c r="AS689" s="4">
        <v>1</v>
      </c>
      <c r="AT689" s="4"/>
      <c r="AU689" s="4"/>
      <c r="AV689" s="4"/>
      <c r="AW689" s="63" t="str">
        <f>_xlfn.XLOOKUP(I689,표1[아이템 타입],표1[타입 이름])</f>
        <v>몬스터 코어</v>
      </c>
      <c r="AX689" s="63" t="str">
        <f t="shared" si="111"/>
        <v>불가</v>
      </c>
      <c r="AY689" s="63" t="str">
        <f t="shared" si="112"/>
        <v>가능</v>
      </c>
      <c r="AZ689" s="63" t="str">
        <f t="shared" si="109"/>
        <v>가능</v>
      </c>
      <c r="BA689" s="63" t="str">
        <f t="shared" si="110"/>
        <v>가능</v>
      </c>
    </row>
    <row r="690" spans="2:53" x14ac:dyDescent="0.3">
      <c r="B690" s="4">
        <v>25041011</v>
      </c>
      <c r="C690" s="4" t="str">
        <f t="shared" si="101"/>
        <v>011</v>
      </c>
      <c r="D690" s="44" t="str">
        <f t="shared" si="99"/>
        <v>Item_Name_25041011</v>
      </c>
      <c r="E690" s="5" t="s">
        <v>2245</v>
      </c>
      <c r="F690" s="44" t="str">
        <f t="shared" si="100"/>
        <v>Item_Desc_25041011</v>
      </c>
      <c r="G690" s="5" t="s">
        <v>2085</v>
      </c>
      <c r="H690" s="5">
        <v>3</v>
      </c>
      <c r="I690" s="5">
        <v>51</v>
      </c>
      <c r="J690" s="5">
        <v>0</v>
      </c>
      <c r="K690" s="5">
        <v>1</v>
      </c>
      <c r="L690" s="45">
        <f>_xlfn.XLOOKUP($I690, '#칼럼명세'!$F:$F, '#칼럼명세'!$J:$J)*IF(_xlfn.XLOOKUP($I690, '#칼럼명세'!$F:$F, '#칼럼명세'!$K:$K)="X", 1, _xlfn.XLOOKUP($K690, '#무게관련'!$N:$N, '#무게관련'!$O:$O))*100</f>
        <v>1</v>
      </c>
      <c r="M690" s="46" t="s">
        <v>336</v>
      </c>
      <c r="N690" s="46" t="s">
        <v>336</v>
      </c>
      <c r="O690" s="46" t="s">
        <v>336</v>
      </c>
      <c r="P690" s="46" t="s">
        <v>336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66">
        <v>100</v>
      </c>
      <c r="Y690" s="66">
        <v>1000</v>
      </c>
      <c r="Z690" s="5">
        <v>0</v>
      </c>
      <c r="AA690" s="5">
        <v>0</v>
      </c>
      <c r="AB690" s="5">
        <v>1</v>
      </c>
      <c r="AC690" s="5">
        <v>0</v>
      </c>
      <c r="AD690" s="5">
        <v>0</v>
      </c>
      <c r="AE690" s="5">
        <v>25000</v>
      </c>
      <c r="AF690" s="5">
        <v>16</v>
      </c>
      <c r="AG690" s="5">
        <v>0</v>
      </c>
      <c r="AH690" s="5" t="s">
        <v>2409</v>
      </c>
      <c r="AI690" s="5" t="s">
        <v>235</v>
      </c>
      <c r="AJ690" s="5" t="s">
        <v>984</v>
      </c>
      <c r="AK690" s="45">
        <f t="shared" si="113"/>
        <v>15</v>
      </c>
      <c r="AL690" s="47">
        <f>_xlfn.XLOOKUP(I690,'#칼럼명세'!F:F,'#칼럼명세'!I:I)</f>
        <v>1304</v>
      </c>
      <c r="AM690" s="44" t="str">
        <f t="shared" si="114"/>
        <v>Item_Name_25041011</v>
      </c>
      <c r="AN690" s="5" t="s">
        <v>2245</v>
      </c>
      <c r="AO690" s="44" t="str">
        <f t="shared" si="115"/>
        <v>Item_Desc_25041011</v>
      </c>
      <c r="AP690" s="5" t="s">
        <v>2085</v>
      </c>
      <c r="AQ690" s="44">
        <f>_xlfn.XLOOKUP(I690,표1[아이템 타입],표1[삭제여부])</f>
        <v>0</v>
      </c>
      <c r="AR690" s="63">
        <f>_xlfn.XLOOKUP(I690,'#칼럼명세'!F:F,'#칼럼명세'!H:H)</f>
        <v>1</v>
      </c>
      <c r="AS690" s="4">
        <v>1</v>
      </c>
      <c r="AT690" s="4"/>
      <c r="AU690" s="4"/>
      <c r="AV690" s="4"/>
      <c r="AW690" s="63" t="str">
        <f>_xlfn.XLOOKUP(I690,표1[아이템 타입],표1[타입 이름])</f>
        <v>몬스터 코어</v>
      </c>
      <c r="AX690" s="63" t="str">
        <f t="shared" si="111"/>
        <v>불가</v>
      </c>
      <c r="AY690" s="63" t="str">
        <f t="shared" si="112"/>
        <v>가능</v>
      </c>
      <c r="AZ690" s="63" t="str">
        <f t="shared" ref="AZ690:AZ753" si="116">IF(AR690=0,"불가","가능")</f>
        <v>가능</v>
      </c>
      <c r="BA690" s="63" t="str">
        <f t="shared" ref="BA690:BA753" si="117">IF(AS690=0,"불가","가능")</f>
        <v>가능</v>
      </c>
    </row>
    <row r="691" spans="2:53" x14ac:dyDescent="0.3">
      <c r="B691" s="4">
        <v>25041012</v>
      </c>
      <c r="C691" s="4" t="str">
        <f t="shared" si="101"/>
        <v>012</v>
      </c>
      <c r="D691" s="44" t="str">
        <f t="shared" si="99"/>
        <v>Item_Name_25041012</v>
      </c>
      <c r="E691" s="5" t="s">
        <v>2246</v>
      </c>
      <c r="F691" s="44" t="str">
        <f t="shared" si="100"/>
        <v>Item_Desc_25041012</v>
      </c>
      <c r="G691" s="5" t="s">
        <v>2086</v>
      </c>
      <c r="H691" s="5">
        <v>3</v>
      </c>
      <c r="I691" s="5">
        <v>51</v>
      </c>
      <c r="J691" s="5">
        <v>0</v>
      </c>
      <c r="K691" s="5">
        <v>1</v>
      </c>
      <c r="L691" s="45">
        <f>_xlfn.XLOOKUP($I691, '#칼럼명세'!$F:$F, '#칼럼명세'!$J:$J)*IF(_xlfn.XLOOKUP($I691, '#칼럼명세'!$F:$F, '#칼럼명세'!$K:$K)="X", 1, _xlfn.XLOOKUP($K691, '#무게관련'!$N:$N, '#무게관련'!$O:$O))*100</f>
        <v>1</v>
      </c>
      <c r="M691" s="46" t="s">
        <v>336</v>
      </c>
      <c r="N691" s="46" t="s">
        <v>336</v>
      </c>
      <c r="O691" s="46" t="s">
        <v>336</v>
      </c>
      <c r="P691" s="46" t="s">
        <v>336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66">
        <v>100</v>
      </c>
      <c r="Y691" s="66">
        <v>1000</v>
      </c>
      <c r="Z691" s="5">
        <v>0</v>
      </c>
      <c r="AA691" s="5">
        <v>0</v>
      </c>
      <c r="AB691" s="5">
        <v>1</v>
      </c>
      <c r="AC691" s="5">
        <v>0</v>
      </c>
      <c r="AD691" s="5">
        <v>0</v>
      </c>
      <c r="AE691" s="5">
        <v>25000</v>
      </c>
      <c r="AF691" s="5">
        <v>16</v>
      </c>
      <c r="AG691" s="5">
        <v>0</v>
      </c>
      <c r="AH691" s="5" t="s">
        <v>2365</v>
      </c>
      <c r="AI691" s="5" t="s">
        <v>235</v>
      </c>
      <c r="AJ691" s="5" t="s">
        <v>984</v>
      </c>
      <c r="AK691" s="45">
        <f t="shared" si="113"/>
        <v>15</v>
      </c>
      <c r="AL691" s="47">
        <f>_xlfn.XLOOKUP(I691,'#칼럼명세'!F:F,'#칼럼명세'!I:I)</f>
        <v>1304</v>
      </c>
      <c r="AM691" s="44" t="str">
        <f t="shared" si="114"/>
        <v>Item_Name_25041012</v>
      </c>
      <c r="AN691" s="5" t="s">
        <v>2246</v>
      </c>
      <c r="AO691" s="44" t="str">
        <f t="shared" si="115"/>
        <v>Item_Desc_25041012</v>
      </c>
      <c r="AP691" s="5" t="s">
        <v>2086</v>
      </c>
      <c r="AQ691" s="44">
        <f>_xlfn.XLOOKUP(I691,표1[아이템 타입],표1[삭제여부])</f>
        <v>0</v>
      </c>
      <c r="AR691" s="63">
        <f>_xlfn.XLOOKUP(I691,'#칼럼명세'!F:F,'#칼럼명세'!H:H)</f>
        <v>1</v>
      </c>
      <c r="AS691" s="4">
        <v>1</v>
      </c>
      <c r="AT691" s="4"/>
      <c r="AU691" s="4"/>
      <c r="AV691" s="4"/>
      <c r="AW691" s="63" t="str">
        <f>_xlfn.XLOOKUP(I691,표1[아이템 타입],표1[타입 이름])</f>
        <v>몬스터 코어</v>
      </c>
      <c r="AX691" s="63" t="str">
        <f t="shared" si="111"/>
        <v>불가</v>
      </c>
      <c r="AY691" s="63" t="str">
        <f t="shared" si="112"/>
        <v>가능</v>
      </c>
      <c r="AZ691" s="63" t="str">
        <f t="shared" si="116"/>
        <v>가능</v>
      </c>
      <c r="BA691" s="63" t="str">
        <f t="shared" si="117"/>
        <v>가능</v>
      </c>
    </row>
    <row r="692" spans="2:53" x14ac:dyDescent="0.3">
      <c r="B692" s="4">
        <v>25041013</v>
      </c>
      <c r="C692" s="4" t="str">
        <f t="shared" si="101"/>
        <v>013</v>
      </c>
      <c r="D692" s="44" t="str">
        <f t="shared" si="99"/>
        <v>Item_Name_25041013</v>
      </c>
      <c r="E692" s="5" t="s">
        <v>2247</v>
      </c>
      <c r="F692" s="44" t="str">
        <f t="shared" si="100"/>
        <v>Item_Desc_25041013</v>
      </c>
      <c r="G692" s="5" t="s">
        <v>2087</v>
      </c>
      <c r="H692" s="5">
        <v>3</v>
      </c>
      <c r="I692" s="5">
        <v>51</v>
      </c>
      <c r="J692" s="5">
        <v>0</v>
      </c>
      <c r="K692" s="5">
        <v>1</v>
      </c>
      <c r="L692" s="45">
        <f>_xlfn.XLOOKUP($I692, '#칼럼명세'!$F:$F, '#칼럼명세'!$J:$J)*IF(_xlfn.XLOOKUP($I692, '#칼럼명세'!$F:$F, '#칼럼명세'!$K:$K)="X", 1, _xlfn.XLOOKUP($K692, '#무게관련'!$N:$N, '#무게관련'!$O:$O))*100</f>
        <v>1</v>
      </c>
      <c r="M692" s="46" t="s">
        <v>336</v>
      </c>
      <c r="N692" s="46" t="s">
        <v>336</v>
      </c>
      <c r="O692" s="46" t="s">
        <v>336</v>
      </c>
      <c r="P692" s="46" t="s">
        <v>336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66">
        <v>100</v>
      </c>
      <c r="Y692" s="66">
        <v>1000</v>
      </c>
      <c r="Z692" s="5">
        <v>0</v>
      </c>
      <c r="AA692" s="5">
        <v>0</v>
      </c>
      <c r="AB692" s="5">
        <v>1</v>
      </c>
      <c r="AC692" s="5">
        <v>0</v>
      </c>
      <c r="AD692" s="5">
        <v>0</v>
      </c>
      <c r="AE692" s="5">
        <v>25000</v>
      </c>
      <c r="AF692" s="5">
        <v>16</v>
      </c>
      <c r="AG692" s="5">
        <v>0</v>
      </c>
      <c r="AH692" s="5" t="s">
        <v>2368</v>
      </c>
      <c r="AI692" s="5" t="s">
        <v>235</v>
      </c>
      <c r="AJ692" s="5" t="s">
        <v>984</v>
      </c>
      <c r="AK692" s="45">
        <f t="shared" si="113"/>
        <v>15</v>
      </c>
      <c r="AL692" s="47">
        <f>_xlfn.XLOOKUP(I692,'#칼럼명세'!F:F,'#칼럼명세'!I:I)</f>
        <v>1304</v>
      </c>
      <c r="AM692" s="44" t="str">
        <f t="shared" si="114"/>
        <v>Item_Name_25041013</v>
      </c>
      <c r="AN692" s="5" t="s">
        <v>2247</v>
      </c>
      <c r="AO692" s="44" t="str">
        <f t="shared" si="115"/>
        <v>Item_Desc_25041013</v>
      </c>
      <c r="AP692" s="5" t="s">
        <v>2087</v>
      </c>
      <c r="AQ692" s="44">
        <f>_xlfn.XLOOKUP(I692,표1[아이템 타입],표1[삭제여부])</f>
        <v>0</v>
      </c>
      <c r="AR692" s="63">
        <f>_xlfn.XLOOKUP(I692,'#칼럼명세'!F:F,'#칼럼명세'!H:H)</f>
        <v>1</v>
      </c>
      <c r="AS692" s="4">
        <v>1</v>
      </c>
      <c r="AT692" s="4"/>
      <c r="AU692" s="4"/>
      <c r="AV692" s="4"/>
      <c r="AW692" s="63" t="str">
        <f>_xlfn.XLOOKUP(I692,표1[아이템 타입],표1[타입 이름])</f>
        <v>몬스터 코어</v>
      </c>
      <c r="AX692" s="63" t="str">
        <f t="shared" si="111"/>
        <v>불가</v>
      </c>
      <c r="AY692" s="63" t="str">
        <f t="shared" si="112"/>
        <v>가능</v>
      </c>
      <c r="AZ692" s="63" t="str">
        <f t="shared" si="116"/>
        <v>가능</v>
      </c>
      <c r="BA692" s="63" t="str">
        <f t="shared" si="117"/>
        <v>가능</v>
      </c>
    </row>
    <row r="693" spans="2:53" x14ac:dyDescent="0.3">
      <c r="B693" s="4">
        <v>25041014</v>
      </c>
      <c r="C693" s="4" t="str">
        <f t="shared" si="101"/>
        <v>014</v>
      </c>
      <c r="D693" s="44" t="str">
        <f t="shared" si="99"/>
        <v>Item_Name_25041014</v>
      </c>
      <c r="E693" s="5" t="s">
        <v>2248</v>
      </c>
      <c r="F693" s="44" t="str">
        <f t="shared" si="100"/>
        <v>Item_Desc_25041014</v>
      </c>
      <c r="G693" s="5" t="s">
        <v>2088</v>
      </c>
      <c r="H693" s="5">
        <v>3</v>
      </c>
      <c r="I693" s="5">
        <v>51</v>
      </c>
      <c r="J693" s="5">
        <v>0</v>
      </c>
      <c r="K693" s="5">
        <v>1</v>
      </c>
      <c r="L693" s="45">
        <f>_xlfn.XLOOKUP($I693, '#칼럼명세'!$F:$F, '#칼럼명세'!$J:$J)*IF(_xlfn.XLOOKUP($I693, '#칼럼명세'!$F:$F, '#칼럼명세'!$K:$K)="X", 1, _xlfn.XLOOKUP($K693, '#무게관련'!$N:$N, '#무게관련'!$O:$O))*100</f>
        <v>1</v>
      </c>
      <c r="M693" s="46" t="s">
        <v>336</v>
      </c>
      <c r="N693" s="46" t="s">
        <v>336</v>
      </c>
      <c r="O693" s="46" t="s">
        <v>336</v>
      </c>
      <c r="P693" s="46" t="s">
        <v>336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66">
        <v>100</v>
      </c>
      <c r="Y693" s="66">
        <v>1000</v>
      </c>
      <c r="Z693" s="5">
        <v>0</v>
      </c>
      <c r="AA693" s="5">
        <v>0</v>
      </c>
      <c r="AB693" s="5">
        <v>1</v>
      </c>
      <c r="AC693" s="5">
        <v>0</v>
      </c>
      <c r="AD693" s="5">
        <v>0</v>
      </c>
      <c r="AE693" s="5">
        <v>25000</v>
      </c>
      <c r="AF693" s="5">
        <v>16</v>
      </c>
      <c r="AG693" s="5">
        <v>0</v>
      </c>
      <c r="AH693" s="5" t="s">
        <v>2367</v>
      </c>
      <c r="AI693" s="5" t="s">
        <v>235</v>
      </c>
      <c r="AJ693" s="5" t="s">
        <v>984</v>
      </c>
      <c r="AK693" s="45">
        <f t="shared" si="113"/>
        <v>15</v>
      </c>
      <c r="AL693" s="47">
        <f>_xlfn.XLOOKUP(I693,'#칼럼명세'!F:F,'#칼럼명세'!I:I)</f>
        <v>1304</v>
      </c>
      <c r="AM693" s="44" t="str">
        <f t="shared" si="114"/>
        <v>Item_Name_25041014</v>
      </c>
      <c r="AN693" s="5" t="s">
        <v>2248</v>
      </c>
      <c r="AO693" s="44" t="str">
        <f t="shared" si="115"/>
        <v>Item_Desc_25041014</v>
      </c>
      <c r="AP693" s="5" t="s">
        <v>2088</v>
      </c>
      <c r="AQ693" s="44">
        <f>_xlfn.XLOOKUP(I693,표1[아이템 타입],표1[삭제여부])</f>
        <v>0</v>
      </c>
      <c r="AR693" s="63">
        <f>_xlfn.XLOOKUP(I693,'#칼럼명세'!F:F,'#칼럼명세'!H:H)</f>
        <v>1</v>
      </c>
      <c r="AS693" s="4">
        <v>1</v>
      </c>
      <c r="AT693" s="4"/>
      <c r="AU693" s="4"/>
      <c r="AV693" s="4"/>
      <c r="AW693" s="63" t="str">
        <f>_xlfn.XLOOKUP(I693,표1[아이템 타입],표1[타입 이름])</f>
        <v>몬스터 코어</v>
      </c>
      <c r="AX693" s="63" t="str">
        <f t="shared" si="111"/>
        <v>불가</v>
      </c>
      <c r="AY693" s="63" t="str">
        <f t="shared" si="112"/>
        <v>가능</v>
      </c>
      <c r="AZ693" s="63" t="str">
        <f t="shared" si="116"/>
        <v>가능</v>
      </c>
      <c r="BA693" s="63" t="str">
        <f t="shared" si="117"/>
        <v>가능</v>
      </c>
    </row>
    <row r="694" spans="2:53" x14ac:dyDescent="0.3">
      <c r="B694" s="4">
        <v>25041015</v>
      </c>
      <c r="C694" s="4" t="str">
        <f t="shared" si="101"/>
        <v>015</v>
      </c>
      <c r="D694" s="44" t="str">
        <f t="shared" si="99"/>
        <v>Item_Name_25041015</v>
      </c>
      <c r="E694" s="5" t="s">
        <v>2249</v>
      </c>
      <c r="F694" s="44" t="str">
        <f t="shared" si="100"/>
        <v>Item_Desc_25041015</v>
      </c>
      <c r="G694" s="5" t="s">
        <v>2089</v>
      </c>
      <c r="H694" s="5">
        <v>3</v>
      </c>
      <c r="I694" s="5">
        <v>51</v>
      </c>
      <c r="J694" s="5">
        <v>0</v>
      </c>
      <c r="K694" s="5">
        <v>1</v>
      </c>
      <c r="L694" s="45">
        <f>_xlfn.XLOOKUP($I694, '#칼럼명세'!$F:$F, '#칼럼명세'!$J:$J)*IF(_xlfn.XLOOKUP($I694, '#칼럼명세'!$F:$F, '#칼럼명세'!$K:$K)="X", 1, _xlfn.XLOOKUP($K694, '#무게관련'!$N:$N, '#무게관련'!$O:$O))*100</f>
        <v>1</v>
      </c>
      <c r="M694" s="46" t="s">
        <v>336</v>
      </c>
      <c r="N694" s="46" t="s">
        <v>336</v>
      </c>
      <c r="O694" s="46" t="s">
        <v>336</v>
      </c>
      <c r="P694" s="46" t="s">
        <v>336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66">
        <v>100</v>
      </c>
      <c r="Y694" s="66">
        <v>1000</v>
      </c>
      <c r="Z694" s="5">
        <v>0</v>
      </c>
      <c r="AA694" s="5">
        <v>0</v>
      </c>
      <c r="AB694" s="5">
        <v>1</v>
      </c>
      <c r="AC694" s="5">
        <v>0</v>
      </c>
      <c r="AD694" s="5">
        <v>0</v>
      </c>
      <c r="AE694" s="5">
        <v>25000</v>
      </c>
      <c r="AF694" s="5">
        <v>16</v>
      </c>
      <c r="AG694" s="5">
        <v>0</v>
      </c>
      <c r="AH694" s="5" t="s">
        <v>2410</v>
      </c>
      <c r="AI694" s="5" t="s">
        <v>235</v>
      </c>
      <c r="AJ694" s="5" t="s">
        <v>984</v>
      </c>
      <c r="AK694" s="45">
        <f t="shared" si="113"/>
        <v>15</v>
      </c>
      <c r="AL694" s="47">
        <f>_xlfn.XLOOKUP(I694,'#칼럼명세'!F:F,'#칼럼명세'!I:I)</f>
        <v>1304</v>
      </c>
      <c r="AM694" s="44" t="str">
        <f t="shared" si="114"/>
        <v>Item_Name_25041015</v>
      </c>
      <c r="AN694" s="5" t="s">
        <v>2249</v>
      </c>
      <c r="AO694" s="44" t="str">
        <f t="shared" si="115"/>
        <v>Item_Desc_25041015</v>
      </c>
      <c r="AP694" s="5" t="s">
        <v>2089</v>
      </c>
      <c r="AQ694" s="44">
        <f>_xlfn.XLOOKUP(I694,표1[아이템 타입],표1[삭제여부])</f>
        <v>0</v>
      </c>
      <c r="AR694" s="63">
        <f>_xlfn.XLOOKUP(I694,'#칼럼명세'!F:F,'#칼럼명세'!H:H)</f>
        <v>1</v>
      </c>
      <c r="AS694" s="4">
        <v>1</v>
      </c>
      <c r="AT694" s="4"/>
      <c r="AU694" s="4"/>
      <c r="AV694" s="4"/>
      <c r="AW694" s="63" t="str">
        <f>_xlfn.XLOOKUP(I694,표1[아이템 타입],표1[타입 이름])</f>
        <v>몬스터 코어</v>
      </c>
      <c r="AX694" s="63" t="str">
        <f t="shared" si="111"/>
        <v>불가</v>
      </c>
      <c r="AY694" s="63" t="str">
        <f t="shared" si="112"/>
        <v>가능</v>
      </c>
      <c r="AZ694" s="63" t="str">
        <f t="shared" si="116"/>
        <v>가능</v>
      </c>
      <c r="BA694" s="63" t="str">
        <f t="shared" si="117"/>
        <v>가능</v>
      </c>
    </row>
    <row r="695" spans="2:53" x14ac:dyDescent="0.3">
      <c r="B695" s="4">
        <v>25041016</v>
      </c>
      <c r="C695" s="4" t="str">
        <f t="shared" si="101"/>
        <v>016</v>
      </c>
      <c r="D695" s="44" t="str">
        <f t="shared" si="99"/>
        <v>Item_Name_25041016</v>
      </c>
      <c r="E695" s="5" t="s">
        <v>2250</v>
      </c>
      <c r="F695" s="44" t="str">
        <f t="shared" si="100"/>
        <v>Item_Desc_25041016</v>
      </c>
      <c r="G695" s="5" t="s">
        <v>2090</v>
      </c>
      <c r="H695" s="5">
        <v>3</v>
      </c>
      <c r="I695" s="5">
        <v>51</v>
      </c>
      <c r="J695" s="5">
        <v>0</v>
      </c>
      <c r="K695" s="5">
        <v>1</v>
      </c>
      <c r="L695" s="45">
        <f>_xlfn.XLOOKUP($I695, '#칼럼명세'!$F:$F, '#칼럼명세'!$J:$J)*IF(_xlfn.XLOOKUP($I695, '#칼럼명세'!$F:$F, '#칼럼명세'!$K:$K)="X", 1, _xlfn.XLOOKUP($K695, '#무게관련'!$N:$N, '#무게관련'!$O:$O))*100</f>
        <v>1</v>
      </c>
      <c r="M695" s="46" t="s">
        <v>336</v>
      </c>
      <c r="N695" s="46" t="s">
        <v>336</v>
      </c>
      <c r="O695" s="46" t="s">
        <v>336</v>
      </c>
      <c r="P695" s="46" t="s">
        <v>336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66">
        <v>100</v>
      </c>
      <c r="Y695" s="66">
        <v>1000</v>
      </c>
      <c r="Z695" s="5">
        <v>0</v>
      </c>
      <c r="AA695" s="5">
        <v>0</v>
      </c>
      <c r="AB695" s="5">
        <v>1</v>
      </c>
      <c r="AC695" s="5">
        <v>0</v>
      </c>
      <c r="AD695" s="5">
        <v>0</v>
      </c>
      <c r="AE695" s="5">
        <v>25000</v>
      </c>
      <c r="AF695" s="5">
        <v>16</v>
      </c>
      <c r="AG695" s="5">
        <v>0</v>
      </c>
      <c r="AH695" s="5" t="s">
        <v>2378</v>
      </c>
      <c r="AI695" s="5" t="s">
        <v>235</v>
      </c>
      <c r="AJ695" s="5" t="s">
        <v>984</v>
      </c>
      <c r="AK695" s="45">
        <f t="shared" si="113"/>
        <v>15</v>
      </c>
      <c r="AL695" s="47">
        <f>_xlfn.XLOOKUP(I695,'#칼럼명세'!F:F,'#칼럼명세'!I:I)</f>
        <v>1304</v>
      </c>
      <c r="AM695" s="44" t="str">
        <f t="shared" si="114"/>
        <v>Item_Name_25041016</v>
      </c>
      <c r="AN695" s="5" t="s">
        <v>2250</v>
      </c>
      <c r="AO695" s="44" t="str">
        <f t="shared" si="115"/>
        <v>Item_Desc_25041016</v>
      </c>
      <c r="AP695" s="5" t="s">
        <v>2090</v>
      </c>
      <c r="AQ695" s="44">
        <f>_xlfn.XLOOKUP(I695,표1[아이템 타입],표1[삭제여부])</f>
        <v>0</v>
      </c>
      <c r="AR695" s="63">
        <f>_xlfn.XLOOKUP(I695,'#칼럼명세'!F:F,'#칼럼명세'!H:H)</f>
        <v>1</v>
      </c>
      <c r="AS695" s="4">
        <v>1</v>
      </c>
      <c r="AT695" s="4"/>
      <c r="AU695" s="4"/>
      <c r="AV695" s="4"/>
      <c r="AW695" s="63" t="str">
        <f>_xlfn.XLOOKUP(I695,표1[아이템 타입],표1[타입 이름])</f>
        <v>몬스터 코어</v>
      </c>
      <c r="AX695" s="63" t="str">
        <f t="shared" si="111"/>
        <v>불가</v>
      </c>
      <c r="AY695" s="63" t="str">
        <f t="shared" si="112"/>
        <v>가능</v>
      </c>
      <c r="AZ695" s="63" t="str">
        <f t="shared" si="116"/>
        <v>가능</v>
      </c>
      <c r="BA695" s="63" t="str">
        <f t="shared" si="117"/>
        <v>가능</v>
      </c>
    </row>
    <row r="696" spans="2:53" x14ac:dyDescent="0.3">
      <c r="B696" s="4">
        <v>25041017</v>
      </c>
      <c r="C696" s="4" t="str">
        <f t="shared" si="101"/>
        <v>017</v>
      </c>
      <c r="D696" s="44" t="str">
        <f t="shared" si="99"/>
        <v>Item_Name_25041017</v>
      </c>
      <c r="E696" s="5" t="s">
        <v>2251</v>
      </c>
      <c r="F696" s="44" t="str">
        <f t="shared" si="100"/>
        <v>Item_Desc_25041017</v>
      </c>
      <c r="G696" s="5" t="s">
        <v>2091</v>
      </c>
      <c r="H696" s="5">
        <v>3</v>
      </c>
      <c r="I696" s="5">
        <v>51</v>
      </c>
      <c r="J696" s="5">
        <v>0</v>
      </c>
      <c r="K696" s="5">
        <v>1</v>
      </c>
      <c r="L696" s="45">
        <f>_xlfn.XLOOKUP($I696, '#칼럼명세'!$F:$F, '#칼럼명세'!$J:$J)*IF(_xlfn.XLOOKUP($I696, '#칼럼명세'!$F:$F, '#칼럼명세'!$K:$K)="X", 1, _xlfn.XLOOKUP($K696, '#무게관련'!$N:$N, '#무게관련'!$O:$O))*100</f>
        <v>1</v>
      </c>
      <c r="M696" s="46" t="s">
        <v>336</v>
      </c>
      <c r="N696" s="46" t="s">
        <v>336</v>
      </c>
      <c r="O696" s="46" t="s">
        <v>336</v>
      </c>
      <c r="P696" s="46" t="s">
        <v>336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66">
        <v>100</v>
      </c>
      <c r="Y696" s="66">
        <v>1000</v>
      </c>
      <c r="Z696" s="5">
        <v>0</v>
      </c>
      <c r="AA696" s="5">
        <v>0</v>
      </c>
      <c r="AB696" s="5">
        <v>1</v>
      </c>
      <c r="AC696" s="5">
        <v>0</v>
      </c>
      <c r="AD696" s="5">
        <v>0</v>
      </c>
      <c r="AE696" s="5">
        <v>25000</v>
      </c>
      <c r="AF696" s="5">
        <v>16</v>
      </c>
      <c r="AG696" s="5">
        <v>0</v>
      </c>
      <c r="AH696" s="5" t="s">
        <v>2411</v>
      </c>
      <c r="AI696" s="5" t="s">
        <v>235</v>
      </c>
      <c r="AJ696" s="5" t="s">
        <v>984</v>
      </c>
      <c r="AK696" s="45">
        <f t="shared" si="113"/>
        <v>15</v>
      </c>
      <c r="AL696" s="47">
        <f>_xlfn.XLOOKUP(I696,'#칼럼명세'!F:F,'#칼럼명세'!I:I)</f>
        <v>1304</v>
      </c>
      <c r="AM696" s="44" t="str">
        <f t="shared" si="114"/>
        <v>Item_Name_25041017</v>
      </c>
      <c r="AN696" s="5" t="s">
        <v>2251</v>
      </c>
      <c r="AO696" s="44" t="str">
        <f t="shared" si="115"/>
        <v>Item_Desc_25041017</v>
      </c>
      <c r="AP696" s="5" t="s">
        <v>2091</v>
      </c>
      <c r="AQ696" s="44">
        <f>_xlfn.XLOOKUP(I696,표1[아이템 타입],표1[삭제여부])</f>
        <v>0</v>
      </c>
      <c r="AR696" s="63">
        <f>_xlfn.XLOOKUP(I696,'#칼럼명세'!F:F,'#칼럼명세'!H:H)</f>
        <v>1</v>
      </c>
      <c r="AS696" s="4">
        <v>1</v>
      </c>
      <c r="AT696" s="4"/>
      <c r="AU696" s="4"/>
      <c r="AV696" s="4"/>
      <c r="AW696" s="63" t="str">
        <f>_xlfn.XLOOKUP(I696,표1[아이템 타입],표1[타입 이름])</f>
        <v>몬스터 코어</v>
      </c>
      <c r="AX696" s="63" t="str">
        <f t="shared" si="111"/>
        <v>불가</v>
      </c>
      <c r="AY696" s="63" t="str">
        <f t="shared" si="112"/>
        <v>가능</v>
      </c>
      <c r="AZ696" s="63" t="str">
        <f t="shared" si="116"/>
        <v>가능</v>
      </c>
      <c r="BA696" s="63" t="str">
        <f t="shared" si="117"/>
        <v>가능</v>
      </c>
    </row>
    <row r="697" spans="2:53" x14ac:dyDescent="0.3">
      <c r="B697" s="4">
        <v>25041018</v>
      </c>
      <c r="C697" s="4" t="str">
        <f t="shared" si="101"/>
        <v>018</v>
      </c>
      <c r="D697" s="44" t="str">
        <f t="shared" si="99"/>
        <v>Item_Name_25041018</v>
      </c>
      <c r="E697" s="5" t="s">
        <v>2252</v>
      </c>
      <c r="F697" s="44" t="str">
        <f t="shared" si="100"/>
        <v>Item_Desc_25041018</v>
      </c>
      <c r="G697" s="5" t="s">
        <v>2092</v>
      </c>
      <c r="H697" s="5">
        <v>3</v>
      </c>
      <c r="I697" s="5">
        <v>51</v>
      </c>
      <c r="J697" s="5">
        <v>0</v>
      </c>
      <c r="K697" s="5">
        <v>1</v>
      </c>
      <c r="L697" s="45">
        <f>_xlfn.XLOOKUP($I697, '#칼럼명세'!$F:$F, '#칼럼명세'!$J:$J)*IF(_xlfn.XLOOKUP($I697, '#칼럼명세'!$F:$F, '#칼럼명세'!$K:$K)="X", 1, _xlfn.XLOOKUP($K697, '#무게관련'!$N:$N, '#무게관련'!$O:$O))*100</f>
        <v>1</v>
      </c>
      <c r="M697" s="46" t="s">
        <v>336</v>
      </c>
      <c r="N697" s="46" t="s">
        <v>336</v>
      </c>
      <c r="O697" s="46" t="s">
        <v>336</v>
      </c>
      <c r="P697" s="46" t="s">
        <v>336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66">
        <v>100</v>
      </c>
      <c r="Y697" s="66">
        <v>1000</v>
      </c>
      <c r="Z697" s="5">
        <v>0</v>
      </c>
      <c r="AA697" s="5">
        <v>0</v>
      </c>
      <c r="AB697" s="5">
        <v>1</v>
      </c>
      <c r="AC697" s="5">
        <v>0</v>
      </c>
      <c r="AD697" s="5">
        <v>0</v>
      </c>
      <c r="AE697" s="5">
        <v>25000</v>
      </c>
      <c r="AF697" s="5">
        <v>16</v>
      </c>
      <c r="AG697" s="5">
        <v>0</v>
      </c>
      <c r="AH697" s="5" t="s">
        <v>2375</v>
      </c>
      <c r="AI697" s="5" t="s">
        <v>235</v>
      </c>
      <c r="AJ697" s="5" t="s">
        <v>984</v>
      </c>
      <c r="AK697" s="45">
        <f t="shared" si="113"/>
        <v>15</v>
      </c>
      <c r="AL697" s="47">
        <f>_xlfn.XLOOKUP(I697,'#칼럼명세'!F:F,'#칼럼명세'!I:I)</f>
        <v>1304</v>
      </c>
      <c r="AM697" s="44" t="str">
        <f t="shared" si="114"/>
        <v>Item_Name_25041018</v>
      </c>
      <c r="AN697" s="5" t="s">
        <v>2252</v>
      </c>
      <c r="AO697" s="44" t="str">
        <f t="shared" si="115"/>
        <v>Item_Desc_25041018</v>
      </c>
      <c r="AP697" s="5" t="s">
        <v>2092</v>
      </c>
      <c r="AQ697" s="44">
        <f>_xlfn.XLOOKUP(I697,표1[아이템 타입],표1[삭제여부])</f>
        <v>0</v>
      </c>
      <c r="AR697" s="63">
        <f>_xlfn.XLOOKUP(I697,'#칼럼명세'!F:F,'#칼럼명세'!H:H)</f>
        <v>1</v>
      </c>
      <c r="AS697" s="4">
        <v>1</v>
      </c>
      <c r="AT697" s="4"/>
      <c r="AU697" s="4"/>
      <c r="AV697" s="4"/>
      <c r="AW697" s="63" t="str">
        <f>_xlfn.XLOOKUP(I697,표1[아이템 타입],표1[타입 이름])</f>
        <v>몬스터 코어</v>
      </c>
      <c r="AX697" s="63" t="str">
        <f t="shared" si="111"/>
        <v>불가</v>
      </c>
      <c r="AY697" s="63" t="str">
        <f t="shared" si="112"/>
        <v>가능</v>
      </c>
      <c r="AZ697" s="63" t="str">
        <f t="shared" si="116"/>
        <v>가능</v>
      </c>
      <c r="BA697" s="63" t="str">
        <f t="shared" si="117"/>
        <v>가능</v>
      </c>
    </row>
    <row r="698" spans="2:53" x14ac:dyDescent="0.3">
      <c r="B698" s="4">
        <v>25041019</v>
      </c>
      <c r="C698" s="4" t="str">
        <f t="shared" si="101"/>
        <v>019</v>
      </c>
      <c r="D698" s="44" t="str">
        <f t="shared" si="99"/>
        <v>Item_Name_25041019</v>
      </c>
      <c r="E698" s="5" t="s">
        <v>2253</v>
      </c>
      <c r="F698" s="44" t="str">
        <f t="shared" si="100"/>
        <v>Item_Desc_25041019</v>
      </c>
      <c r="G698" s="5" t="s">
        <v>2093</v>
      </c>
      <c r="H698" s="5">
        <v>3</v>
      </c>
      <c r="I698" s="5">
        <v>51</v>
      </c>
      <c r="J698" s="5">
        <v>0</v>
      </c>
      <c r="K698" s="5">
        <v>1</v>
      </c>
      <c r="L698" s="45">
        <f>_xlfn.XLOOKUP($I698, '#칼럼명세'!$F:$F, '#칼럼명세'!$J:$J)*IF(_xlfn.XLOOKUP($I698, '#칼럼명세'!$F:$F, '#칼럼명세'!$K:$K)="X", 1, _xlfn.XLOOKUP($K698, '#무게관련'!$N:$N, '#무게관련'!$O:$O))*100</f>
        <v>1</v>
      </c>
      <c r="M698" s="46" t="s">
        <v>336</v>
      </c>
      <c r="N698" s="46" t="s">
        <v>336</v>
      </c>
      <c r="O698" s="46" t="s">
        <v>336</v>
      </c>
      <c r="P698" s="46" t="s">
        <v>336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66">
        <v>100</v>
      </c>
      <c r="Y698" s="66">
        <v>1000</v>
      </c>
      <c r="Z698" s="5">
        <v>0</v>
      </c>
      <c r="AA698" s="5">
        <v>0</v>
      </c>
      <c r="AB698" s="5">
        <v>1</v>
      </c>
      <c r="AC698" s="5">
        <v>0</v>
      </c>
      <c r="AD698" s="5">
        <v>0</v>
      </c>
      <c r="AE698" s="5">
        <v>25000</v>
      </c>
      <c r="AF698" s="5">
        <v>16</v>
      </c>
      <c r="AG698" s="5">
        <v>0</v>
      </c>
      <c r="AH698" s="5" t="s">
        <v>2379</v>
      </c>
      <c r="AI698" s="5" t="s">
        <v>235</v>
      </c>
      <c r="AJ698" s="5" t="s">
        <v>984</v>
      </c>
      <c r="AK698" s="45">
        <f t="shared" si="113"/>
        <v>15</v>
      </c>
      <c r="AL698" s="47">
        <f>_xlfn.XLOOKUP(I698,'#칼럼명세'!F:F,'#칼럼명세'!I:I)</f>
        <v>1304</v>
      </c>
      <c r="AM698" s="44" t="str">
        <f t="shared" si="114"/>
        <v>Item_Name_25041019</v>
      </c>
      <c r="AN698" s="5" t="s">
        <v>2253</v>
      </c>
      <c r="AO698" s="44" t="str">
        <f t="shared" si="115"/>
        <v>Item_Desc_25041019</v>
      </c>
      <c r="AP698" s="5" t="s">
        <v>2093</v>
      </c>
      <c r="AQ698" s="44">
        <f>_xlfn.XLOOKUP(I698,표1[아이템 타입],표1[삭제여부])</f>
        <v>0</v>
      </c>
      <c r="AR698" s="63">
        <f>_xlfn.XLOOKUP(I698,'#칼럼명세'!F:F,'#칼럼명세'!H:H)</f>
        <v>1</v>
      </c>
      <c r="AS698" s="4">
        <v>1</v>
      </c>
      <c r="AT698" s="4"/>
      <c r="AU698" s="4"/>
      <c r="AV698" s="4"/>
      <c r="AW698" s="63" t="str">
        <f>_xlfn.XLOOKUP(I698,표1[아이템 타입],표1[타입 이름])</f>
        <v>몬스터 코어</v>
      </c>
      <c r="AX698" s="63" t="str">
        <f t="shared" si="111"/>
        <v>불가</v>
      </c>
      <c r="AY698" s="63" t="str">
        <f t="shared" si="112"/>
        <v>가능</v>
      </c>
      <c r="AZ698" s="63" t="str">
        <f t="shared" si="116"/>
        <v>가능</v>
      </c>
      <c r="BA698" s="63" t="str">
        <f t="shared" si="117"/>
        <v>가능</v>
      </c>
    </row>
    <row r="699" spans="2:53" x14ac:dyDescent="0.3">
      <c r="B699" s="4">
        <v>25042001</v>
      </c>
      <c r="C699" s="4" t="str">
        <f t="shared" si="101"/>
        <v>001</v>
      </c>
      <c r="D699" s="44" t="str">
        <f t="shared" si="99"/>
        <v>Item_Name_25042001</v>
      </c>
      <c r="E699" s="5" t="s">
        <v>2254</v>
      </c>
      <c r="F699" s="44" t="str">
        <f t="shared" si="100"/>
        <v>Item_Desc_25042001</v>
      </c>
      <c r="G699" s="5" t="s">
        <v>2094</v>
      </c>
      <c r="H699" s="5">
        <v>3</v>
      </c>
      <c r="I699" s="5">
        <v>51</v>
      </c>
      <c r="J699" s="5">
        <v>0</v>
      </c>
      <c r="K699" s="5">
        <v>2</v>
      </c>
      <c r="L699" s="45">
        <f>_xlfn.XLOOKUP($I699, '#칼럼명세'!$F:$F, '#칼럼명세'!$J:$J)*IF(_xlfn.XLOOKUP($I699, '#칼럼명세'!$F:$F, '#칼럼명세'!$K:$K)="X", 1, _xlfn.XLOOKUP($K699, '#무게관련'!$N:$N, '#무게관련'!$O:$O))*100</f>
        <v>1</v>
      </c>
      <c r="M699" s="46" t="s">
        <v>336</v>
      </c>
      <c r="N699" s="46" t="s">
        <v>336</v>
      </c>
      <c r="O699" s="46" t="s">
        <v>336</v>
      </c>
      <c r="P699" s="46" t="s">
        <v>336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66">
        <v>100</v>
      </c>
      <c r="Y699" s="66">
        <v>1000</v>
      </c>
      <c r="Z699" s="5">
        <v>0</v>
      </c>
      <c r="AA699" s="5">
        <v>0</v>
      </c>
      <c r="AB699" s="5">
        <v>1</v>
      </c>
      <c r="AC699" s="5">
        <v>0</v>
      </c>
      <c r="AD699" s="5">
        <v>0</v>
      </c>
      <c r="AE699" s="5">
        <v>25000</v>
      </c>
      <c r="AF699" s="5">
        <v>16</v>
      </c>
      <c r="AG699" s="5">
        <v>0</v>
      </c>
      <c r="AH699" s="5" t="s">
        <v>2401</v>
      </c>
      <c r="AI699" s="5" t="s">
        <v>235</v>
      </c>
      <c r="AJ699" s="5" t="s">
        <v>984</v>
      </c>
      <c r="AK699" s="45">
        <f t="shared" si="113"/>
        <v>15</v>
      </c>
      <c r="AL699" s="47">
        <f>_xlfn.XLOOKUP(I699,'#칼럼명세'!F:F,'#칼럼명세'!I:I)</f>
        <v>1304</v>
      </c>
      <c r="AM699" s="44" t="str">
        <f t="shared" si="114"/>
        <v>Item_Name_25042001</v>
      </c>
      <c r="AN699" s="5" t="s">
        <v>2254</v>
      </c>
      <c r="AO699" s="44" t="str">
        <f t="shared" si="115"/>
        <v>Item_Desc_25042001</v>
      </c>
      <c r="AP699" s="5" t="s">
        <v>2094</v>
      </c>
      <c r="AQ699" s="44">
        <f>_xlfn.XLOOKUP(I699,표1[아이템 타입],표1[삭제여부])</f>
        <v>0</v>
      </c>
      <c r="AR699" s="63">
        <f>_xlfn.XLOOKUP(I699,'#칼럼명세'!F:F,'#칼럼명세'!H:H)</f>
        <v>1</v>
      </c>
      <c r="AS699" s="4">
        <v>1</v>
      </c>
      <c r="AT699" s="4"/>
      <c r="AU699" s="4"/>
      <c r="AV699" s="4"/>
      <c r="AW699" s="63" t="str">
        <f>_xlfn.XLOOKUP(I699,표1[아이템 타입],표1[타입 이름])</f>
        <v>몬스터 코어</v>
      </c>
      <c r="AX699" s="63" t="str">
        <f t="shared" si="111"/>
        <v>불가</v>
      </c>
      <c r="AY699" s="63" t="str">
        <f t="shared" si="112"/>
        <v>가능</v>
      </c>
      <c r="AZ699" s="63" t="str">
        <f t="shared" si="116"/>
        <v>가능</v>
      </c>
      <c r="BA699" s="63" t="str">
        <f t="shared" si="117"/>
        <v>가능</v>
      </c>
    </row>
    <row r="700" spans="2:53" x14ac:dyDescent="0.3">
      <c r="B700" s="4">
        <v>25042002</v>
      </c>
      <c r="C700" s="4" t="str">
        <f t="shared" si="101"/>
        <v>002</v>
      </c>
      <c r="D700" s="44" t="str">
        <f t="shared" si="99"/>
        <v>Item_Name_25042002</v>
      </c>
      <c r="E700" s="5" t="s">
        <v>2255</v>
      </c>
      <c r="F700" s="44" t="str">
        <f t="shared" si="100"/>
        <v>Item_Desc_25042002</v>
      </c>
      <c r="G700" s="5" t="s">
        <v>2095</v>
      </c>
      <c r="H700" s="5">
        <v>3</v>
      </c>
      <c r="I700" s="5">
        <v>51</v>
      </c>
      <c r="J700" s="5">
        <v>0</v>
      </c>
      <c r="K700" s="5">
        <v>2</v>
      </c>
      <c r="L700" s="45">
        <f>_xlfn.XLOOKUP($I700, '#칼럼명세'!$F:$F, '#칼럼명세'!$J:$J)*IF(_xlfn.XLOOKUP($I700, '#칼럼명세'!$F:$F, '#칼럼명세'!$K:$K)="X", 1, _xlfn.XLOOKUP($K700, '#무게관련'!$N:$N, '#무게관련'!$O:$O))*100</f>
        <v>1</v>
      </c>
      <c r="M700" s="46" t="s">
        <v>336</v>
      </c>
      <c r="N700" s="46" t="s">
        <v>336</v>
      </c>
      <c r="O700" s="46" t="s">
        <v>336</v>
      </c>
      <c r="P700" s="46" t="s">
        <v>336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66">
        <v>100</v>
      </c>
      <c r="Y700" s="66">
        <v>1000</v>
      </c>
      <c r="Z700" s="5">
        <v>0</v>
      </c>
      <c r="AA700" s="5">
        <v>0</v>
      </c>
      <c r="AB700" s="5">
        <v>1</v>
      </c>
      <c r="AC700" s="5">
        <v>0</v>
      </c>
      <c r="AD700" s="5">
        <v>0</v>
      </c>
      <c r="AE700" s="5">
        <v>25000</v>
      </c>
      <c r="AF700" s="5">
        <v>16</v>
      </c>
      <c r="AG700" s="5">
        <v>0</v>
      </c>
      <c r="AH700" s="5" t="s">
        <v>2405</v>
      </c>
      <c r="AI700" s="5" t="s">
        <v>235</v>
      </c>
      <c r="AJ700" s="5" t="s">
        <v>984</v>
      </c>
      <c r="AK700" s="45">
        <f t="shared" si="113"/>
        <v>15</v>
      </c>
      <c r="AL700" s="47">
        <f>_xlfn.XLOOKUP(I700,'#칼럼명세'!F:F,'#칼럼명세'!I:I)</f>
        <v>1304</v>
      </c>
      <c r="AM700" s="44" t="str">
        <f t="shared" si="114"/>
        <v>Item_Name_25042002</v>
      </c>
      <c r="AN700" s="5" t="s">
        <v>2255</v>
      </c>
      <c r="AO700" s="44" t="str">
        <f t="shared" si="115"/>
        <v>Item_Desc_25042002</v>
      </c>
      <c r="AP700" s="5" t="s">
        <v>2095</v>
      </c>
      <c r="AQ700" s="44">
        <f>_xlfn.XLOOKUP(I700,표1[아이템 타입],표1[삭제여부])</f>
        <v>0</v>
      </c>
      <c r="AR700" s="63">
        <f>_xlfn.XLOOKUP(I700,'#칼럼명세'!F:F,'#칼럼명세'!H:H)</f>
        <v>1</v>
      </c>
      <c r="AS700" s="4">
        <v>1</v>
      </c>
      <c r="AT700" s="4"/>
      <c r="AU700" s="4"/>
      <c r="AV700" s="4"/>
      <c r="AW700" s="63" t="str">
        <f>_xlfn.XLOOKUP(I700,표1[아이템 타입],표1[타입 이름])</f>
        <v>몬스터 코어</v>
      </c>
      <c r="AX700" s="63" t="str">
        <f t="shared" si="111"/>
        <v>불가</v>
      </c>
      <c r="AY700" s="63" t="str">
        <f t="shared" si="112"/>
        <v>가능</v>
      </c>
      <c r="AZ700" s="63" t="str">
        <f t="shared" si="116"/>
        <v>가능</v>
      </c>
      <c r="BA700" s="63" t="str">
        <f t="shared" si="117"/>
        <v>가능</v>
      </c>
    </row>
    <row r="701" spans="2:53" x14ac:dyDescent="0.3">
      <c r="B701" s="4">
        <v>25042003</v>
      </c>
      <c r="C701" s="4" t="str">
        <f t="shared" si="101"/>
        <v>003</v>
      </c>
      <c r="D701" s="44" t="str">
        <f t="shared" si="99"/>
        <v>Item_Name_25042003</v>
      </c>
      <c r="E701" s="5" t="s">
        <v>2256</v>
      </c>
      <c r="F701" s="44" t="str">
        <f t="shared" si="100"/>
        <v>Item_Desc_25042003</v>
      </c>
      <c r="G701" s="5" t="s">
        <v>2096</v>
      </c>
      <c r="H701" s="5">
        <v>3</v>
      </c>
      <c r="I701" s="5">
        <v>51</v>
      </c>
      <c r="J701" s="5">
        <v>0</v>
      </c>
      <c r="K701" s="5">
        <v>2</v>
      </c>
      <c r="L701" s="45">
        <f>_xlfn.XLOOKUP($I701, '#칼럼명세'!$F:$F, '#칼럼명세'!$J:$J)*IF(_xlfn.XLOOKUP($I701, '#칼럼명세'!$F:$F, '#칼럼명세'!$K:$K)="X", 1, _xlfn.XLOOKUP($K701, '#무게관련'!$N:$N, '#무게관련'!$O:$O))*100</f>
        <v>1</v>
      </c>
      <c r="M701" s="46" t="s">
        <v>336</v>
      </c>
      <c r="N701" s="46" t="s">
        <v>336</v>
      </c>
      <c r="O701" s="46" t="s">
        <v>336</v>
      </c>
      <c r="P701" s="46" t="s">
        <v>336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66">
        <v>100</v>
      </c>
      <c r="Y701" s="66">
        <v>1000</v>
      </c>
      <c r="Z701" s="5">
        <v>0</v>
      </c>
      <c r="AA701" s="5">
        <v>0</v>
      </c>
      <c r="AB701" s="5">
        <v>1</v>
      </c>
      <c r="AC701" s="5">
        <v>0</v>
      </c>
      <c r="AD701" s="5">
        <v>0</v>
      </c>
      <c r="AE701" s="5">
        <v>25000</v>
      </c>
      <c r="AF701" s="5">
        <v>16</v>
      </c>
      <c r="AG701" s="5">
        <v>0</v>
      </c>
      <c r="AH701" s="5" t="s">
        <v>2366</v>
      </c>
      <c r="AI701" s="5" t="s">
        <v>235</v>
      </c>
      <c r="AJ701" s="5" t="s">
        <v>984</v>
      </c>
      <c r="AK701" s="45">
        <f t="shared" si="113"/>
        <v>15</v>
      </c>
      <c r="AL701" s="47">
        <f>_xlfn.XLOOKUP(I701,'#칼럼명세'!F:F,'#칼럼명세'!I:I)</f>
        <v>1304</v>
      </c>
      <c r="AM701" s="44" t="str">
        <f t="shared" si="114"/>
        <v>Item_Name_25042003</v>
      </c>
      <c r="AN701" s="5" t="s">
        <v>2256</v>
      </c>
      <c r="AO701" s="44" t="str">
        <f t="shared" si="115"/>
        <v>Item_Desc_25042003</v>
      </c>
      <c r="AP701" s="5" t="s">
        <v>2096</v>
      </c>
      <c r="AQ701" s="44">
        <f>_xlfn.XLOOKUP(I701,표1[아이템 타입],표1[삭제여부])</f>
        <v>0</v>
      </c>
      <c r="AR701" s="63">
        <f>_xlfn.XLOOKUP(I701,'#칼럼명세'!F:F,'#칼럼명세'!H:H)</f>
        <v>1</v>
      </c>
      <c r="AS701" s="4">
        <v>1</v>
      </c>
      <c r="AT701" s="4"/>
      <c r="AU701" s="4"/>
      <c r="AV701" s="4"/>
      <c r="AW701" s="63" t="str">
        <f>_xlfn.XLOOKUP(I701,표1[아이템 타입],표1[타입 이름])</f>
        <v>몬스터 코어</v>
      </c>
      <c r="AX701" s="63" t="str">
        <f t="shared" si="111"/>
        <v>불가</v>
      </c>
      <c r="AY701" s="63" t="str">
        <f t="shared" si="112"/>
        <v>가능</v>
      </c>
      <c r="AZ701" s="63" t="str">
        <f t="shared" si="116"/>
        <v>가능</v>
      </c>
      <c r="BA701" s="63" t="str">
        <f t="shared" si="117"/>
        <v>가능</v>
      </c>
    </row>
    <row r="702" spans="2:53" x14ac:dyDescent="0.3">
      <c r="B702" s="4">
        <v>25042004</v>
      </c>
      <c r="C702" s="4" t="str">
        <f t="shared" si="101"/>
        <v>004</v>
      </c>
      <c r="D702" s="44" t="str">
        <f t="shared" si="99"/>
        <v>Item_Name_25042004</v>
      </c>
      <c r="E702" s="5" t="s">
        <v>2257</v>
      </c>
      <c r="F702" s="44" t="str">
        <f t="shared" si="100"/>
        <v>Item_Desc_25042004</v>
      </c>
      <c r="G702" s="5" t="s">
        <v>2097</v>
      </c>
      <c r="H702" s="5">
        <v>3</v>
      </c>
      <c r="I702" s="5">
        <v>51</v>
      </c>
      <c r="J702" s="5">
        <v>0</v>
      </c>
      <c r="K702" s="5">
        <v>2</v>
      </c>
      <c r="L702" s="45">
        <f>_xlfn.XLOOKUP($I702, '#칼럼명세'!$F:$F, '#칼럼명세'!$J:$J)*IF(_xlfn.XLOOKUP($I702, '#칼럼명세'!$F:$F, '#칼럼명세'!$K:$K)="X", 1, _xlfn.XLOOKUP($K702, '#무게관련'!$N:$N, '#무게관련'!$O:$O))*100</f>
        <v>1</v>
      </c>
      <c r="M702" s="46" t="s">
        <v>336</v>
      </c>
      <c r="N702" s="46" t="s">
        <v>336</v>
      </c>
      <c r="O702" s="46" t="s">
        <v>336</v>
      </c>
      <c r="P702" s="46" t="s">
        <v>336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66">
        <v>100</v>
      </c>
      <c r="Y702" s="66">
        <v>1000</v>
      </c>
      <c r="Z702" s="5">
        <v>0</v>
      </c>
      <c r="AA702" s="5">
        <v>0</v>
      </c>
      <c r="AB702" s="5">
        <v>1</v>
      </c>
      <c r="AC702" s="5">
        <v>0</v>
      </c>
      <c r="AD702" s="5">
        <v>0</v>
      </c>
      <c r="AE702" s="5">
        <v>25000</v>
      </c>
      <c r="AF702" s="5">
        <v>16</v>
      </c>
      <c r="AG702" s="5">
        <v>0</v>
      </c>
      <c r="AH702" s="5" t="s">
        <v>2406</v>
      </c>
      <c r="AI702" s="5" t="s">
        <v>235</v>
      </c>
      <c r="AJ702" s="5" t="s">
        <v>984</v>
      </c>
      <c r="AK702" s="45">
        <f t="shared" si="113"/>
        <v>15</v>
      </c>
      <c r="AL702" s="47">
        <f>_xlfn.XLOOKUP(I702,'#칼럼명세'!F:F,'#칼럼명세'!I:I)</f>
        <v>1304</v>
      </c>
      <c r="AM702" s="44" t="str">
        <f t="shared" si="114"/>
        <v>Item_Name_25042004</v>
      </c>
      <c r="AN702" s="5" t="s">
        <v>2257</v>
      </c>
      <c r="AO702" s="44" t="str">
        <f t="shared" si="115"/>
        <v>Item_Desc_25042004</v>
      </c>
      <c r="AP702" s="5" t="s">
        <v>2097</v>
      </c>
      <c r="AQ702" s="44">
        <f>_xlfn.XLOOKUP(I702,표1[아이템 타입],표1[삭제여부])</f>
        <v>0</v>
      </c>
      <c r="AR702" s="63">
        <f>_xlfn.XLOOKUP(I702,'#칼럼명세'!F:F,'#칼럼명세'!H:H)</f>
        <v>1</v>
      </c>
      <c r="AS702" s="4">
        <v>1</v>
      </c>
      <c r="AT702" s="4"/>
      <c r="AU702" s="4"/>
      <c r="AV702" s="4"/>
      <c r="AW702" s="63" t="str">
        <f>_xlfn.XLOOKUP(I702,표1[아이템 타입],표1[타입 이름])</f>
        <v>몬스터 코어</v>
      </c>
      <c r="AX702" s="63" t="str">
        <f t="shared" si="111"/>
        <v>불가</v>
      </c>
      <c r="AY702" s="63" t="str">
        <f t="shared" si="112"/>
        <v>가능</v>
      </c>
      <c r="AZ702" s="63" t="str">
        <f t="shared" si="116"/>
        <v>가능</v>
      </c>
      <c r="BA702" s="63" t="str">
        <f t="shared" si="117"/>
        <v>가능</v>
      </c>
    </row>
    <row r="703" spans="2:53" x14ac:dyDescent="0.3">
      <c r="B703" s="4">
        <v>25042005</v>
      </c>
      <c r="C703" s="4" t="str">
        <f t="shared" si="101"/>
        <v>005</v>
      </c>
      <c r="D703" s="44" t="str">
        <f t="shared" si="99"/>
        <v>Item_Name_25042005</v>
      </c>
      <c r="E703" s="5" t="s">
        <v>2258</v>
      </c>
      <c r="F703" s="44" t="str">
        <f t="shared" si="100"/>
        <v>Item_Desc_25042005</v>
      </c>
      <c r="G703" s="5" t="s">
        <v>2098</v>
      </c>
      <c r="H703" s="5">
        <v>3</v>
      </c>
      <c r="I703" s="5">
        <v>51</v>
      </c>
      <c r="J703" s="5">
        <v>0</v>
      </c>
      <c r="K703" s="5">
        <v>2</v>
      </c>
      <c r="L703" s="45">
        <f>_xlfn.XLOOKUP($I703, '#칼럼명세'!$F:$F, '#칼럼명세'!$J:$J)*IF(_xlfn.XLOOKUP($I703, '#칼럼명세'!$F:$F, '#칼럼명세'!$K:$K)="X", 1, _xlfn.XLOOKUP($K703, '#무게관련'!$N:$N, '#무게관련'!$O:$O))*100</f>
        <v>1</v>
      </c>
      <c r="M703" s="46" t="s">
        <v>336</v>
      </c>
      <c r="N703" s="46" t="s">
        <v>336</v>
      </c>
      <c r="O703" s="46" t="s">
        <v>336</v>
      </c>
      <c r="P703" s="46" t="s">
        <v>336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66">
        <v>100</v>
      </c>
      <c r="Y703" s="66">
        <v>1000</v>
      </c>
      <c r="Z703" s="5">
        <v>0</v>
      </c>
      <c r="AA703" s="5">
        <v>0</v>
      </c>
      <c r="AB703" s="5">
        <v>1</v>
      </c>
      <c r="AC703" s="5">
        <v>0</v>
      </c>
      <c r="AD703" s="5">
        <v>0</v>
      </c>
      <c r="AE703" s="5">
        <v>25000</v>
      </c>
      <c r="AF703" s="5">
        <v>16</v>
      </c>
      <c r="AG703" s="5">
        <v>0</v>
      </c>
      <c r="AH703" s="5" t="s">
        <v>2399</v>
      </c>
      <c r="AI703" s="5" t="s">
        <v>235</v>
      </c>
      <c r="AJ703" s="5" t="s">
        <v>984</v>
      </c>
      <c r="AK703" s="45">
        <f t="shared" si="113"/>
        <v>15</v>
      </c>
      <c r="AL703" s="47">
        <f>_xlfn.XLOOKUP(I703,'#칼럼명세'!F:F,'#칼럼명세'!I:I)</f>
        <v>1304</v>
      </c>
      <c r="AM703" s="44" t="str">
        <f t="shared" si="114"/>
        <v>Item_Name_25042005</v>
      </c>
      <c r="AN703" s="5" t="s">
        <v>2258</v>
      </c>
      <c r="AO703" s="44" t="str">
        <f t="shared" si="115"/>
        <v>Item_Desc_25042005</v>
      </c>
      <c r="AP703" s="5" t="s">
        <v>2098</v>
      </c>
      <c r="AQ703" s="44">
        <f>_xlfn.XLOOKUP(I703,표1[아이템 타입],표1[삭제여부])</f>
        <v>0</v>
      </c>
      <c r="AR703" s="63">
        <f>_xlfn.XLOOKUP(I703,'#칼럼명세'!F:F,'#칼럼명세'!H:H)</f>
        <v>1</v>
      </c>
      <c r="AS703" s="4">
        <v>1</v>
      </c>
      <c r="AT703" s="4"/>
      <c r="AU703" s="4"/>
      <c r="AV703" s="4"/>
      <c r="AW703" s="63" t="str">
        <f>_xlfn.XLOOKUP(I703,표1[아이템 타입],표1[타입 이름])</f>
        <v>몬스터 코어</v>
      </c>
      <c r="AX703" s="63" t="str">
        <f t="shared" si="111"/>
        <v>불가</v>
      </c>
      <c r="AY703" s="63" t="str">
        <f t="shared" si="112"/>
        <v>가능</v>
      </c>
      <c r="AZ703" s="63" t="str">
        <f t="shared" si="116"/>
        <v>가능</v>
      </c>
      <c r="BA703" s="63" t="str">
        <f t="shared" si="117"/>
        <v>가능</v>
      </c>
    </row>
    <row r="704" spans="2:53" x14ac:dyDescent="0.3">
      <c r="B704" s="4">
        <v>25042006</v>
      </c>
      <c r="C704" s="4" t="str">
        <f t="shared" si="101"/>
        <v>006</v>
      </c>
      <c r="D704" s="44" t="str">
        <f t="shared" si="99"/>
        <v>Item_Name_25042006</v>
      </c>
      <c r="E704" s="5" t="s">
        <v>2259</v>
      </c>
      <c r="F704" s="44" t="str">
        <f t="shared" si="100"/>
        <v>Item_Desc_25042006</v>
      </c>
      <c r="G704" s="5" t="s">
        <v>2099</v>
      </c>
      <c r="H704" s="5">
        <v>3</v>
      </c>
      <c r="I704" s="5">
        <v>51</v>
      </c>
      <c r="J704" s="5">
        <v>0</v>
      </c>
      <c r="K704" s="5">
        <v>2</v>
      </c>
      <c r="L704" s="45">
        <f>_xlfn.XLOOKUP($I704, '#칼럼명세'!$F:$F, '#칼럼명세'!$J:$J)*IF(_xlfn.XLOOKUP($I704, '#칼럼명세'!$F:$F, '#칼럼명세'!$K:$K)="X", 1, _xlfn.XLOOKUP($K704, '#무게관련'!$N:$N, '#무게관련'!$O:$O))*100</f>
        <v>1</v>
      </c>
      <c r="M704" s="46" t="s">
        <v>336</v>
      </c>
      <c r="N704" s="46" t="s">
        <v>336</v>
      </c>
      <c r="O704" s="46" t="s">
        <v>336</v>
      </c>
      <c r="P704" s="46" t="s">
        <v>336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66">
        <v>100</v>
      </c>
      <c r="Y704" s="66">
        <v>1000</v>
      </c>
      <c r="Z704" s="5">
        <v>0</v>
      </c>
      <c r="AA704" s="5">
        <v>0</v>
      </c>
      <c r="AB704" s="5">
        <v>1</v>
      </c>
      <c r="AC704" s="5">
        <v>0</v>
      </c>
      <c r="AD704" s="5">
        <v>0</v>
      </c>
      <c r="AE704" s="5">
        <v>25000</v>
      </c>
      <c r="AF704" s="5">
        <v>16</v>
      </c>
      <c r="AG704" s="5">
        <v>0</v>
      </c>
      <c r="AH704" s="5" t="s">
        <v>2403</v>
      </c>
      <c r="AI704" s="5" t="s">
        <v>235</v>
      </c>
      <c r="AJ704" s="5" t="s">
        <v>984</v>
      </c>
      <c r="AK704" s="45">
        <f t="shared" si="113"/>
        <v>15</v>
      </c>
      <c r="AL704" s="47">
        <f>_xlfn.XLOOKUP(I704,'#칼럼명세'!F:F,'#칼럼명세'!I:I)</f>
        <v>1304</v>
      </c>
      <c r="AM704" s="44" t="str">
        <f t="shared" si="114"/>
        <v>Item_Name_25042006</v>
      </c>
      <c r="AN704" s="5" t="s">
        <v>2259</v>
      </c>
      <c r="AO704" s="44" t="str">
        <f t="shared" si="115"/>
        <v>Item_Desc_25042006</v>
      </c>
      <c r="AP704" s="5" t="s">
        <v>2099</v>
      </c>
      <c r="AQ704" s="44">
        <f>_xlfn.XLOOKUP(I704,표1[아이템 타입],표1[삭제여부])</f>
        <v>0</v>
      </c>
      <c r="AR704" s="63">
        <f>_xlfn.XLOOKUP(I704,'#칼럼명세'!F:F,'#칼럼명세'!H:H)</f>
        <v>1</v>
      </c>
      <c r="AS704" s="4">
        <v>1</v>
      </c>
      <c r="AT704" s="4"/>
      <c r="AU704" s="4"/>
      <c r="AV704" s="4"/>
      <c r="AW704" s="63" t="str">
        <f>_xlfn.XLOOKUP(I704,표1[아이템 타입],표1[타입 이름])</f>
        <v>몬스터 코어</v>
      </c>
      <c r="AX704" s="63" t="str">
        <f t="shared" si="111"/>
        <v>불가</v>
      </c>
      <c r="AY704" s="63" t="str">
        <f t="shared" si="112"/>
        <v>가능</v>
      </c>
      <c r="AZ704" s="63" t="str">
        <f t="shared" si="116"/>
        <v>가능</v>
      </c>
      <c r="BA704" s="63" t="str">
        <f t="shared" si="117"/>
        <v>가능</v>
      </c>
    </row>
    <row r="705" spans="2:53" x14ac:dyDescent="0.3">
      <c r="B705" s="4">
        <v>25042007</v>
      </c>
      <c r="C705" s="4" t="str">
        <f t="shared" si="101"/>
        <v>007</v>
      </c>
      <c r="D705" s="44" t="str">
        <f t="shared" si="99"/>
        <v>Item_Name_25042007</v>
      </c>
      <c r="E705" s="5" t="s">
        <v>2260</v>
      </c>
      <c r="F705" s="44" t="str">
        <f t="shared" si="100"/>
        <v>Item_Desc_25042007</v>
      </c>
      <c r="G705" s="5" t="s">
        <v>2100</v>
      </c>
      <c r="H705" s="5">
        <v>3</v>
      </c>
      <c r="I705" s="5">
        <v>51</v>
      </c>
      <c r="J705" s="5">
        <v>0</v>
      </c>
      <c r="K705" s="5">
        <v>2</v>
      </c>
      <c r="L705" s="45">
        <f>_xlfn.XLOOKUP($I705, '#칼럼명세'!$F:$F, '#칼럼명세'!$J:$J)*IF(_xlfn.XLOOKUP($I705, '#칼럼명세'!$F:$F, '#칼럼명세'!$K:$K)="X", 1, _xlfn.XLOOKUP($K705, '#무게관련'!$N:$N, '#무게관련'!$O:$O))*100</f>
        <v>1</v>
      </c>
      <c r="M705" s="46" t="s">
        <v>336</v>
      </c>
      <c r="N705" s="46" t="s">
        <v>336</v>
      </c>
      <c r="O705" s="46" t="s">
        <v>336</v>
      </c>
      <c r="P705" s="46" t="s">
        <v>336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66">
        <v>100</v>
      </c>
      <c r="Y705" s="66">
        <v>1000</v>
      </c>
      <c r="Z705" s="5">
        <v>0</v>
      </c>
      <c r="AA705" s="5">
        <v>0</v>
      </c>
      <c r="AB705" s="5">
        <v>1</v>
      </c>
      <c r="AC705" s="5">
        <v>0</v>
      </c>
      <c r="AD705" s="5">
        <v>0</v>
      </c>
      <c r="AE705" s="5">
        <v>25000</v>
      </c>
      <c r="AF705" s="5">
        <v>16</v>
      </c>
      <c r="AG705" s="5">
        <v>0</v>
      </c>
      <c r="AH705" s="5" t="s">
        <v>2381</v>
      </c>
      <c r="AI705" s="5" t="s">
        <v>235</v>
      </c>
      <c r="AJ705" s="5" t="s">
        <v>984</v>
      </c>
      <c r="AK705" s="45">
        <f t="shared" si="113"/>
        <v>15</v>
      </c>
      <c r="AL705" s="47">
        <f>_xlfn.XLOOKUP(I705,'#칼럼명세'!F:F,'#칼럼명세'!I:I)</f>
        <v>1304</v>
      </c>
      <c r="AM705" s="44" t="str">
        <f t="shared" si="114"/>
        <v>Item_Name_25042007</v>
      </c>
      <c r="AN705" s="5" t="s">
        <v>2260</v>
      </c>
      <c r="AO705" s="44" t="str">
        <f t="shared" si="115"/>
        <v>Item_Desc_25042007</v>
      </c>
      <c r="AP705" s="5" t="s">
        <v>2100</v>
      </c>
      <c r="AQ705" s="44">
        <f>_xlfn.XLOOKUP(I705,표1[아이템 타입],표1[삭제여부])</f>
        <v>0</v>
      </c>
      <c r="AR705" s="63">
        <f>_xlfn.XLOOKUP(I705,'#칼럼명세'!F:F,'#칼럼명세'!H:H)</f>
        <v>1</v>
      </c>
      <c r="AS705" s="4">
        <v>1</v>
      </c>
      <c r="AT705" s="4"/>
      <c r="AU705" s="4"/>
      <c r="AV705" s="4"/>
      <c r="AW705" s="63" t="str">
        <f>_xlfn.XLOOKUP(I705,표1[아이템 타입],표1[타입 이름])</f>
        <v>몬스터 코어</v>
      </c>
      <c r="AX705" s="63" t="str">
        <f t="shared" si="111"/>
        <v>불가</v>
      </c>
      <c r="AY705" s="63" t="str">
        <f t="shared" si="112"/>
        <v>가능</v>
      </c>
      <c r="AZ705" s="63" t="str">
        <f t="shared" si="116"/>
        <v>가능</v>
      </c>
      <c r="BA705" s="63" t="str">
        <f t="shared" si="117"/>
        <v>가능</v>
      </c>
    </row>
    <row r="706" spans="2:53" x14ac:dyDescent="0.3">
      <c r="B706" s="4">
        <v>25042008</v>
      </c>
      <c r="C706" s="4" t="str">
        <f t="shared" si="101"/>
        <v>008</v>
      </c>
      <c r="D706" s="44" t="str">
        <f t="shared" si="99"/>
        <v>Item_Name_25042008</v>
      </c>
      <c r="E706" s="5" t="s">
        <v>2261</v>
      </c>
      <c r="F706" s="44" t="str">
        <f t="shared" si="100"/>
        <v>Item_Desc_25042008</v>
      </c>
      <c r="G706" s="5" t="s">
        <v>2101</v>
      </c>
      <c r="H706" s="5">
        <v>3</v>
      </c>
      <c r="I706" s="5">
        <v>51</v>
      </c>
      <c r="J706" s="5">
        <v>0</v>
      </c>
      <c r="K706" s="5">
        <v>2</v>
      </c>
      <c r="L706" s="45">
        <f>_xlfn.XLOOKUP($I706, '#칼럼명세'!$F:$F, '#칼럼명세'!$J:$J)*IF(_xlfn.XLOOKUP($I706, '#칼럼명세'!$F:$F, '#칼럼명세'!$K:$K)="X", 1, _xlfn.XLOOKUP($K706, '#무게관련'!$N:$N, '#무게관련'!$O:$O))*100</f>
        <v>1</v>
      </c>
      <c r="M706" s="46" t="s">
        <v>336</v>
      </c>
      <c r="N706" s="46" t="s">
        <v>336</v>
      </c>
      <c r="O706" s="46" t="s">
        <v>336</v>
      </c>
      <c r="P706" s="46" t="s">
        <v>336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66">
        <v>100</v>
      </c>
      <c r="Y706" s="66">
        <v>1000</v>
      </c>
      <c r="Z706" s="5">
        <v>0</v>
      </c>
      <c r="AA706" s="5">
        <v>0</v>
      </c>
      <c r="AB706" s="5">
        <v>1</v>
      </c>
      <c r="AC706" s="5">
        <v>0</v>
      </c>
      <c r="AD706" s="5">
        <v>0</v>
      </c>
      <c r="AE706" s="5">
        <v>25000</v>
      </c>
      <c r="AF706" s="5">
        <v>16</v>
      </c>
      <c r="AG706" s="5">
        <v>0</v>
      </c>
      <c r="AH706" s="5" t="s">
        <v>2404</v>
      </c>
      <c r="AI706" s="5" t="s">
        <v>235</v>
      </c>
      <c r="AJ706" s="5" t="s">
        <v>984</v>
      </c>
      <c r="AK706" s="45">
        <f t="shared" si="113"/>
        <v>15</v>
      </c>
      <c r="AL706" s="47">
        <f>_xlfn.XLOOKUP(I706,'#칼럼명세'!F:F,'#칼럼명세'!I:I)</f>
        <v>1304</v>
      </c>
      <c r="AM706" s="44" t="str">
        <f t="shared" si="114"/>
        <v>Item_Name_25042008</v>
      </c>
      <c r="AN706" s="5" t="s">
        <v>2261</v>
      </c>
      <c r="AO706" s="44" t="str">
        <f t="shared" si="115"/>
        <v>Item_Desc_25042008</v>
      </c>
      <c r="AP706" s="5" t="s">
        <v>2101</v>
      </c>
      <c r="AQ706" s="44">
        <f>_xlfn.XLOOKUP(I706,표1[아이템 타입],표1[삭제여부])</f>
        <v>0</v>
      </c>
      <c r="AR706" s="63">
        <f>_xlfn.XLOOKUP(I706,'#칼럼명세'!F:F,'#칼럼명세'!H:H)</f>
        <v>1</v>
      </c>
      <c r="AS706" s="4">
        <v>1</v>
      </c>
      <c r="AT706" s="4"/>
      <c r="AU706" s="4"/>
      <c r="AV706" s="4"/>
      <c r="AW706" s="63" t="str">
        <f>_xlfn.XLOOKUP(I706,표1[아이템 타입],표1[타입 이름])</f>
        <v>몬스터 코어</v>
      </c>
      <c r="AX706" s="63" t="str">
        <f t="shared" si="111"/>
        <v>불가</v>
      </c>
      <c r="AY706" s="63" t="str">
        <f t="shared" si="112"/>
        <v>가능</v>
      </c>
      <c r="AZ706" s="63" t="str">
        <f t="shared" si="116"/>
        <v>가능</v>
      </c>
      <c r="BA706" s="63" t="str">
        <f t="shared" si="117"/>
        <v>가능</v>
      </c>
    </row>
    <row r="707" spans="2:53" x14ac:dyDescent="0.3">
      <c r="B707" s="4">
        <v>25042009</v>
      </c>
      <c r="C707" s="4" t="str">
        <f t="shared" si="101"/>
        <v>009</v>
      </c>
      <c r="D707" s="44" t="str">
        <f t="shared" si="99"/>
        <v>Item_Name_25042009</v>
      </c>
      <c r="E707" s="5" t="s">
        <v>2262</v>
      </c>
      <c r="F707" s="44" t="str">
        <f t="shared" si="100"/>
        <v>Item_Desc_25042009</v>
      </c>
      <c r="G707" s="5" t="s">
        <v>2102</v>
      </c>
      <c r="H707" s="5">
        <v>3</v>
      </c>
      <c r="I707" s="5">
        <v>51</v>
      </c>
      <c r="J707" s="5">
        <v>0</v>
      </c>
      <c r="K707" s="5">
        <v>2</v>
      </c>
      <c r="L707" s="45">
        <f>_xlfn.XLOOKUP($I707, '#칼럼명세'!$F:$F, '#칼럼명세'!$J:$J)*IF(_xlfn.XLOOKUP($I707, '#칼럼명세'!$F:$F, '#칼럼명세'!$K:$K)="X", 1, _xlfn.XLOOKUP($K707, '#무게관련'!$N:$N, '#무게관련'!$O:$O))*100</f>
        <v>1</v>
      </c>
      <c r="M707" s="46" t="s">
        <v>336</v>
      </c>
      <c r="N707" s="46" t="s">
        <v>336</v>
      </c>
      <c r="O707" s="46" t="s">
        <v>336</v>
      </c>
      <c r="P707" s="46" t="s">
        <v>336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66">
        <v>100</v>
      </c>
      <c r="Y707" s="66">
        <v>1000</v>
      </c>
      <c r="Z707" s="5">
        <v>0</v>
      </c>
      <c r="AA707" s="5">
        <v>0</v>
      </c>
      <c r="AB707" s="5">
        <v>1</v>
      </c>
      <c r="AC707" s="5">
        <v>0</v>
      </c>
      <c r="AD707" s="5">
        <v>0</v>
      </c>
      <c r="AE707" s="5">
        <v>25000</v>
      </c>
      <c r="AF707" s="5">
        <v>16</v>
      </c>
      <c r="AG707" s="5">
        <v>0</v>
      </c>
      <c r="AH707" s="5" t="s">
        <v>2410</v>
      </c>
      <c r="AI707" s="5" t="s">
        <v>235</v>
      </c>
      <c r="AJ707" s="5" t="s">
        <v>984</v>
      </c>
      <c r="AK707" s="45">
        <f t="shared" si="113"/>
        <v>15</v>
      </c>
      <c r="AL707" s="47">
        <f>_xlfn.XLOOKUP(I707,'#칼럼명세'!F:F,'#칼럼명세'!I:I)</f>
        <v>1304</v>
      </c>
      <c r="AM707" s="44" t="str">
        <f t="shared" si="114"/>
        <v>Item_Name_25042009</v>
      </c>
      <c r="AN707" s="5" t="s">
        <v>2262</v>
      </c>
      <c r="AO707" s="44" t="str">
        <f t="shared" si="115"/>
        <v>Item_Desc_25042009</v>
      </c>
      <c r="AP707" s="5" t="s">
        <v>2102</v>
      </c>
      <c r="AQ707" s="44">
        <f>_xlfn.XLOOKUP(I707,표1[아이템 타입],표1[삭제여부])</f>
        <v>0</v>
      </c>
      <c r="AR707" s="63">
        <f>_xlfn.XLOOKUP(I707,'#칼럼명세'!F:F,'#칼럼명세'!H:H)</f>
        <v>1</v>
      </c>
      <c r="AS707" s="4">
        <v>1</v>
      </c>
      <c r="AT707" s="4"/>
      <c r="AU707" s="4"/>
      <c r="AV707" s="4"/>
      <c r="AW707" s="63" t="str">
        <f>_xlfn.XLOOKUP(I707,표1[아이템 타입],표1[타입 이름])</f>
        <v>몬스터 코어</v>
      </c>
      <c r="AX707" s="63" t="str">
        <f t="shared" ref="AX707:AX770" si="118">IF(Z707=0,"불가","가능")</f>
        <v>불가</v>
      </c>
      <c r="AY707" s="63" t="str">
        <f t="shared" ref="AY707:AY770" si="119">IF(AB707=0,"불가","가능")</f>
        <v>가능</v>
      </c>
      <c r="AZ707" s="63" t="str">
        <f t="shared" si="116"/>
        <v>가능</v>
      </c>
      <c r="BA707" s="63" t="str">
        <f t="shared" si="117"/>
        <v>가능</v>
      </c>
    </row>
    <row r="708" spans="2:53" x14ac:dyDescent="0.3">
      <c r="B708" s="4">
        <v>25042010</v>
      </c>
      <c r="C708" s="4" t="str">
        <f t="shared" si="101"/>
        <v>010</v>
      </c>
      <c r="D708" s="44" t="str">
        <f t="shared" si="99"/>
        <v>Item_Name_25042010</v>
      </c>
      <c r="E708" s="5" t="s">
        <v>2263</v>
      </c>
      <c r="F708" s="44" t="str">
        <f t="shared" si="100"/>
        <v>Item_Desc_25042010</v>
      </c>
      <c r="G708" s="5" t="s">
        <v>2103</v>
      </c>
      <c r="H708" s="5">
        <v>3</v>
      </c>
      <c r="I708" s="5">
        <v>51</v>
      </c>
      <c r="J708" s="5">
        <v>0</v>
      </c>
      <c r="K708" s="5">
        <v>2</v>
      </c>
      <c r="L708" s="45">
        <f>_xlfn.XLOOKUP($I708, '#칼럼명세'!$F:$F, '#칼럼명세'!$J:$J)*IF(_xlfn.XLOOKUP($I708, '#칼럼명세'!$F:$F, '#칼럼명세'!$K:$K)="X", 1, _xlfn.XLOOKUP($K708, '#무게관련'!$N:$N, '#무게관련'!$O:$O))*100</f>
        <v>1</v>
      </c>
      <c r="M708" s="46" t="s">
        <v>336</v>
      </c>
      <c r="N708" s="46" t="s">
        <v>336</v>
      </c>
      <c r="O708" s="46" t="s">
        <v>336</v>
      </c>
      <c r="P708" s="46" t="s">
        <v>336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66">
        <v>100</v>
      </c>
      <c r="Y708" s="66">
        <v>1000</v>
      </c>
      <c r="Z708" s="5">
        <v>0</v>
      </c>
      <c r="AA708" s="5">
        <v>0</v>
      </c>
      <c r="AB708" s="5">
        <v>1</v>
      </c>
      <c r="AC708" s="5">
        <v>0</v>
      </c>
      <c r="AD708" s="5">
        <v>0</v>
      </c>
      <c r="AE708" s="5">
        <v>25000</v>
      </c>
      <c r="AF708" s="5">
        <v>16</v>
      </c>
      <c r="AG708" s="5">
        <v>0</v>
      </c>
      <c r="AH708" s="5" t="s">
        <v>2408</v>
      </c>
      <c r="AI708" s="5" t="s">
        <v>235</v>
      </c>
      <c r="AJ708" s="5" t="s">
        <v>984</v>
      </c>
      <c r="AK708" s="45">
        <f t="shared" si="113"/>
        <v>15</v>
      </c>
      <c r="AL708" s="47">
        <f>_xlfn.XLOOKUP(I708,'#칼럼명세'!F:F,'#칼럼명세'!I:I)</f>
        <v>1304</v>
      </c>
      <c r="AM708" s="44" t="str">
        <f t="shared" si="114"/>
        <v>Item_Name_25042010</v>
      </c>
      <c r="AN708" s="5" t="s">
        <v>2263</v>
      </c>
      <c r="AO708" s="44" t="str">
        <f t="shared" si="115"/>
        <v>Item_Desc_25042010</v>
      </c>
      <c r="AP708" s="5" t="s">
        <v>2103</v>
      </c>
      <c r="AQ708" s="44">
        <f>_xlfn.XLOOKUP(I708,표1[아이템 타입],표1[삭제여부])</f>
        <v>0</v>
      </c>
      <c r="AR708" s="63">
        <f>_xlfn.XLOOKUP(I708,'#칼럼명세'!F:F,'#칼럼명세'!H:H)</f>
        <v>1</v>
      </c>
      <c r="AS708" s="4">
        <v>1</v>
      </c>
      <c r="AT708" s="4"/>
      <c r="AU708" s="4"/>
      <c r="AV708" s="4"/>
      <c r="AW708" s="63" t="str">
        <f>_xlfn.XLOOKUP(I708,표1[아이템 타입],표1[타입 이름])</f>
        <v>몬스터 코어</v>
      </c>
      <c r="AX708" s="63" t="str">
        <f t="shared" si="118"/>
        <v>불가</v>
      </c>
      <c r="AY708" s="63" t="str">
        <f t="shared" si="119"/>
        <v>가능</v>
      </c>
      <c r="AZ708" s="63" t="str">
        <f t="shared" si="116"/>
        <v>가능</v>
      </c>
      <c r="BA708" s="63" t="str">
        <f t="shared" si="117"/>
        <v>가능</v>
      </c>
    </row>
    <row r="709" spans="2:53" x14ac:dyDescent="0.3">
      <c r="B709" s="4">
        <v>25042011</v>
      </c>
      <c r="C709" s="4" t="str">
        <f t="shared" si="101"/>
        <v>011</v>
      </c>
      <c r="D709" s="44" t="str">
        <f t="shared" si="99"/>
        <v>Item_Name_25042011</v>
      </c>
      <c r="E709" s="5" t="s">
        <v>2264</v>
      </c>
      <c r="F709" s="44" t="str">
        <f t="shared" si="100"/>
        <v>Item_Desc_25042011</v>
      </c>
      <c r="G709" s="5" t="s">
        <v>2104</v>
      </c>
      <c r="H709" s="5">
        <v>3</v>
      </c>
      <c r="I709" s="5">
        <v>51</v>
      </c>
      <c r="J709" s="5">
        <v>0</v>
      </c>
      <c r="K709" s="5">
        <v>2</v>
      </c>
      <c r="L709" s="45">
        <f>_xlfn.XLOOKUP($I709, '#칼럼명세'!$F:$F, '#칼럼명세'!$J:$J)*IF(_xlfn.XLOOKUP($I709, '#칼럼명세'!$F:$F, '#칼럼명세'!$K:$K)="X", 1, _xlfn.XLOOKUP($K709, '#무게관련'!$N:$N, '#무게관련'!$O:$O))*100</f>
        <v>1</v>
      </c>
      <c r="M709" s="46" t="s">
        <v>336</v>
      </c>
      <c r="N709" s="46" t="s">
        <v>336</v>
      </c>
      <c r="O709" s="46" t="s">
        <v>336</v>
      </c>
      <c r="P709" s="46" t="s">
        <v>336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66">
        <v>100</v>
      </c>
      <c r="Y709" s="66">
        <v>1000</v>
      </c>
      <c r="Z709" s="5">
        <v>0</v>
      </c>
      <c r="AA709" s="5">
        <v>0</v>
      </c>
      <c r="AB709" s="5">
        <v>1</v>
      </c>
      <c r="AC709" s="5">
        <v>0</v>
      </c>
      <c r="AD709" s="5">
        <v>0</v>
      </c>
      <c r="AE709" s="5">
        <v>25000</v>
      </c>
      <c r="AF709" s="5">
        <v>16</v>
      </c>
      <c r="AG709" s="5">
        <v>0</v>
      </c>
      <c r="AH709" s="5" t="s">
        <v>2402</v>
      </c>
      <c r="AI709" s="5" t="s">
        <v>235</v>
      </c>
      <c r="AJ709" s="5" t="s">
        <v>984</v>
      </c>
      <c r="AK709" s="45">
        <f t="shared" ref="AK709:AK772" si="120">IF($M709="X", 0, M$3)+IF($N709="X", 0, N$3)+IF($O709="X", 0, O$3)+IF($P709="X", 0, P$3)</f>
        <v>15</v>
      </c>
      <c r="AL709" s="47">
        <f>_xlfn.XLOOKUP(I709,'#칼럼명세'!F:F,'#칼럼명세'!I:I)</f>
        <v>1304</v>
      </c>
      <c r="AM709" s="44" t="str">
        <f t="shared" ref="AM709:AM772" si="121">"Item_Name_"&amp;B709</f>
        <v>Item_Name_25042011</v>
      </c>
      <c r="AN709" s="5" t="s">
        <v>2264</v>
      </c>
      <c r="AO709" s="44" t="str">
        <f t="shared" ref="AO709:AO772" si="122">"Item_Desc_"&amp;B709</f>
        <v>Item_Desc_25042011</v>
      </c>
      <c r="AP709" s="5" t="s">
        <v>2104</v>
      </c>
      <c r="AQ709" s="44">
        <f>_xlfn.XLOOKUP(I709,표1[아이템 타입],표1[삭제여부])</f>
        <v>0</v>
      </c>
      <c r="AR709" s="63">
        <f>_xlfn.XLOOKUP(I709,'#칼럼명세'!F:F,'#칼럼명세'!H:H)</f>
        <v>1</v>
      </c>
      <c r="AS709" s="4">
        <v>1</v>
      </c>
      <c r="AT709" s="4"/>
      <c r="AU709" s="4"/>
      <c r="AV709" s="4"/>
      <c r="AW709" s="63" t="str">
        <f>_xlfn.XLOOKUP(I709,표1[아이템 타입],표1[타입 이름])</f>
        <v>몬스터 코어</v>
      </c>
      <c r="AX709" s="63" t="str">
        <f t="shared" si="118"/>
        <v>불가</v>
      </c>
      <c r="AY709" s="63" t="str">
        <f t="shared" si="119"/>
        <v>가능</v>
      </c>
      <c r="AZ709" s="63" t="str">
        <f t="shared" si="116"/>
        <v>가능</v>
      </c>
      <c r="BA709" s="63" t="str">
        <f t="shared" si="117"/>
        <v>가능</v>
      </c>
    </row>
    <row r="710" spans="2:53" x14ac:dyDescent="0.3">
      <c r="B710" s="4">
        <v>25042012</v>
      </c>
      <c r="C710" s="4" t="str">
        <f t="shared" si="101"/>
        <v>012</v>
      </c>
      <c r="D710" s="44" t="str">
        <f t="shared" si="99"/>
        <v>Item_Name_25042012</v>
      </c>
      <c r="E710" s="5" t="s">
        <v>2265</v>
      </c>
      <c r="F710" s="44" t="str">
        <f t="shared" si="100"/>
        <v>Item_Desc_25042012</v>
      </c>
      <c r="G710" s="5" t="s">
        <v>2105</v>
      </c>
      <c r="H710" s="5">
        <v>3</v>
      </c>
      <c r="I710" s="5">
        <v>51</v>
      </c>
      <c r="J710" s="5">
        <v>0</v>
      </c>
      <c r="K710" s="5">
        <v>2</v>
      </c>
      <c r="L710" s="45">
        <f>_xlfn.XLOOKUP($I710, '#칼럼명세'!$F:$F, '#칼럼명세'!$J:$J)*IF(_xlfn.XLOOKUP($I710, '#칼럼명세'!$F:$F, '#칼럼명세'!$K:$K)="X", 1, _xlfn.XLOOKUP($K710, '#무게관련'!$N:$N, '#무게관련'!$O:$O))*100</f>
        <v>1</v>
      </c>
      <c r="M710" s="46" t="s">
        <v>336</v>
      </c>
      <c r="N710" s="46" t="s">
        <v>336</v>
      </c>
      <c r="O710" s="46" t="s">
        <v>336</v>
      </c>
      <c r="P710" s="46" t="s">
        <v>336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66">
        <v>100</v>
      </c>
      <c r="Y710" s="66">
        <v>1000</v>
      </c>
      <c r="Z710" s="5">
        <v>0</v>
      </c>
      <c r="AA710" s="5">
        <v>0</v>
      </c>
      <c r="AB710" s="5">
        <v>1</v>
      </c>
      <c r="AC710" s="5">
        <v>0</v>
      </c>
      <c r="AD710" s="5">
        <v>0</v>
      </c>
      <c r="AE710" s="5">
        <v>25000</v>
      </c>
      <c r="AF710" s="5">
        <v>16</v>
      </c>
      <c r="AG710" s="5">
        <v>0</v>
      </c>
      <c r="AH710" s="5" t="s">
        <v>2379</v>
      </c>
      <c r="AI710" s="5" t="s">
        <v>235</v>
      </c>
      <c r="AJ710" s="5" t="s">
        <v>984</v>
      </c>
      <c r="AK710" s="45">
        <f t="shared" si="120"/>
        <v>15</v>
      </c>
      <c r="AL710" s="47">
        <f>_xlfn.XLOOKUP(I710,'#칼럼명세'!F:F,'#칼럼명세'!I:I)</f>
        <v>1304</v>
      </c>
      <c r="AM710" s="44" t="str">
        <f t="shared" si="121"/>
        <v>Item_Name_25042012</v>
      </c>
      <c r="AN710" s="5" t="s">
        <v>2265</v>
      </c>
      <c r="AO710" s="44" t="str">
        <f t="shared" si="122"/>
        <v>Item_Desc_25042012</v>
      </c>
      <c r="AP710" s="5" t="s">
        <v>2105</v>
      </c>
      <c r="AQ710" s="44">
        <f>_xlfn.XLOOKUP(I710,표1[아이템 타입],표1[삭제여부])</f>
        <v>0</v>
      </c>
      <c r="AR710" s="63">
        <f>_xlfn.XLOOKUP(I710,'#칼럼명세'!F:F,'#칼럼명세'!H:H)</f>
        <v>1</v>
      </c>
      <c r="AS710" s="4">
        <v>1</v>
      </c>
      <c r="AT710" s="4"/>
      <c r="AU710" s="4"/>
      <c r="AV710" s="4"/>
      <c r="AW710" s="63" t="str">
        <f>_xlfn.XLOOKUP(I710,표1[아이템 타입],표1[타입 이름])</f>
        <v>몬스터 코어</v>
      </c>
      <c r="AX710" s="63" t="str">
        <f t="shared" si="118"/>
        <v>불가</v>
      </c>
      <c r="AY710" s="63" t="str">
        <f t="shared" si="119"/>
        <v>가능</v>
      </c>
      <c r="AZ710" s="63" t="str">
        <f t="shared" si="116"/>
        <v>가능</v>
      </c>
      <c r="BA710" s="63" t="str">
        <f t="shared" si="117"/>
        <v>가능</v>
      </c>
    </row>
    <row r="711" spans="2:53" x14ac:dyDescent="0.3">
      <c r="B711" s="4">
        <v>25042013</v>
      </c>
      <c r="C711" s="4" t="str">
        <f t="shared" si="101"/>
        <v>013</v>
      </c>
      <c r="D711" s="44" t="str">
        <f t="shared" si="99"/>
        <v>Item_Name_25042013</v>
      </c>
      <c r="E711" s="5" t="s">
        <v>2266</v>
      </c>
      <c r="F711" s="44" t="str">
        <f t="shared" si="100"/>
        <v>Item_Desc_25042013</v>
      </c>
      <c r="G711" s="5" t="s">
        <v>2106</v>
      </c>
      <c r="H711" s="5">
        <v>3</v>
      </c>
      <c r="I711" s="5">
        <v>51</v>
      </c>
      <c r="J711" s="5">
        <v>0</v>
      </c>
      <c r="K711" s="5">
        <v>2</v>
      </c>
      <c r="L711" s="45">
        <f>_xlfn.XLOOKUP($I711, '#칼럼명세'!$F:$F, '#칼럼명세'!$J:$J)*IF(_xlfn.XLOOKUP($I711, '#칼럼명세'!$F:$F, '#칼럼명세'!$K:$K)="X", 1, _xlfn.XLOOKUP($K711, '#무게관련'!$N:$N, '#무게관련'!$O:$O))*100</f>
        <v>1</v>
      </c>
      <c r="M711" s="46" t="s">
        <v>336</v>
      </c>
      <c r="N711" s="46" t="s">
        <v>336</v>
      </c>
      <c r="O711" s="46" t="s">
        <v>336</v>
      </c>
      <c r="P711" s="46" t="s">
        <v>336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66">
        <v>100</v>
      </c>
      <c r="Y711" s="66">
        <v>1000</v>
      </c>
      <c r="Z711" s="5">
        <v>0</v>
      </c>
      <c r="AA711" s="5">
        <v>0</v>
      </c>
      <c r="AB711" s="5">
        <v>1</v>
      </c>
      <c r="AC711" s="5">
        <v>0</v>
      </c>
      <c r="AD711" s="5">
        <v>0</v>
      </c>
      <c r="AE711" s="5">
        <v>25000</v>
      </c>
      <c r="AF711" s="5">
        <v>16</v>
      </c>
      <c r="AG711" s="5">
        <v>0</v>
      </c>
      <c r="AH711" s="5" t="s">
        <v>2378</v>
      </c>
      <c r="AI711" s="5" t="s">
        <v>235</v>
      </c>
      <c r="AJ711" s="5" t="s">
        <v>984</v>
      </c>
      <c r="AK711" s="45">
        <f t="shared" si="120"/>
        <v>15</v>
      </c>
      <c r="AL711" s="47">
        <f>_xlfn.XLOOKUP(I711,'#칼럼명세'!F:F,'#칼럼명세'!I:I)</f>
        <v>1304</v>
      </c>
      <c r="AM711" s="44" t="str">
        <f t="shared" si="121"/>
        <v>Item_Name_25042013</v>
      </c>
      <c r="AN711" s="5" t="s">
        <v>2266</v>
      </c>
      <c r="AO711" s="44" t="str">
        <f t="shared" si="122"/>
        <v>Item_Desc_25042013</v>
      </c>
      <c r="AP711" s="5" t="s">
        <v>2106</v>
      </c>
      <c r="AQ711" s="44">
        <f>_xlfn.XLOOKUP(I711,표1[아이템 타입],표1[삭제여부])</f>
        <v>0</v>
      </c>
      <c r="AR711" s="63">
        <f>_xlfn.XLOOKUP(I711,'#칼럼명세'!F:F,'#칼럼명세'!H:H)</f>
        <v>1</v>
      </c>
      <c r="AS711" s="4">
        <v>1</v>
      </c>
      <c r="AT711" s="4"/>
      <c r="AU711" s="4"/>
      <c r="AV711" s="4"/>
      <c r="AW711" s="63" t="str">
        <f>_xlfn.XLOOKUP(I711,표1[아이템 타입],표1[타입 이름])</f>
        <v>몬스터 코어</v>
      </c>
      <c r="AX711" s="63" t="str">
        <f t="shared" si="118"/>
        <v>불가</v>
      </c>
      <c r="AY711" s="63" t="str">
        <f t="shared" si="119"/>
        <v>가능</v>
      </c>
      <c r="AZ711" s="63" t="str">
        <f t="shared" si="116"/>
        <v>가능</v>
      </c>
      <c r="BA711" s="63" t="str">
        <f t="shared" si="117"/>
        <v>가능</v>
      </c>
    </row>
    <row r="712" spans="2:53" x14ac:dyDescent="0.3">
      <c r="B712" s="4">
        <v>25042014</v>
      </c>
      <c r="C712" s="4" t="str">
        <f t="shared" si="101"/>
        <v>014</v>
      </c>
      <c r="D712" s="44" t="str">
        <f t="shared" si="99"/>
        <v>Item_Name_25042014</v>
      </c>
      <c r="E712" s="5" t="s">
        <v>2267</v>
      </c>
      <c r="F712" s="44" t="str">
        <f t="shared" si="100"/>
        <v>Item_Desc_25042014</v>
      </c>
      <c r="G712" s="5" t="s">
        <v>2107</v>
      </c>
      <c r="H712" s="5">
        <v>3</v>
      </c>
      <c r="I712" s="5">
        <v>51</v>
      </c>
      <c r="J712" s="5">
        <v>0</v>
      </c>
      <c r="K712" s="5">
        <v>2</v>
      </c>
      <c r="L712" s="45">
        <f>_xlfn.XLOOKUP($I712, '#칼럼명세'!$F:$F, '#칼럼명세'!$J:$J)*IF(_xlfn.XLOOKUP($I712, '#칼럼명세'!$F:$F, '#칼럼명세'!$K:$K)="X", 1, _xlfn.XLOOKUP($K712, '#무게관련'!$N:$N, '#무게관련'!$O:$O))*100</f>
        <v>1</v>
      </c>
      <c r="M712" s="46" t="s">
        <v>336</v>
      </c>
      <c r="N712" s="46" t="s">
        <v>336</v>
      </c>
      <c r="O712" s="46" t="s">
        <v>336</v>
      </c>
      <c r="P712" s="46" t="s">
        <v>336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66">
        <v>100</v>
      </c>
      <c r="Y712" s="66">
        <v>1000</v>
      </c>
      <c r="Z712" s="5">
        <v>0</v>
      </c>
      <c r="AA712" s="5">
        <v>0</v>
      </c>
      <c r="AB712" s="5">
        <v>1</v>
      </c>
      <c r="AC712" s="5">
        <v>0</v>
      </c>
      <c r="AD712" s="5">
        <v>0</v>
      </c>
      <c r="AE712" s="5">
        <v>25000</v>
      </c>
      <c r="AF712" s="5">
        <v>16</v>
      </c>
      <c r="AG712" s="5">
        <v>0</v>
      </c>
      <c r="AH712" s="5" t="s">
        <v>2407</v>
      </c>
      <c r="AI712" s="5" t="s">
        <v>235</v>
      </c>
      <c r="AJ712" s="5" t="s">
        <v>984</v>
      </c>
      <c r="AK712" s="45">
        <f t="shared" si="120"/>
        <v>15</v>
      </c>
      <c r="AL712" s="47">
        <f>_xlfn.XLOOKUP(I712,'#칼럼명세'!F:F,'#칼럼명세'!I:I)</f>
        <v>1304</v>
      </c>
      <c r="AM712" s="44" t="str">
        <f t="shared" si="121"/>
        <v>Item_Name_25042014</v>
      </c>
      <c r="AN712" s="5" t="s">
        <v>2267</v>
      </c>
      <c r="AO712" s="44" t="str">
        <f t="shared" si="122"/>
        <v>Item_Desc_25042014</v>
      </c>
      <c r="AP712" s="5" t="s">
        <v>2107</v>
      </c>
      <c r="AQ712" s="44">
        <f>_xlfn.XLOOKUP(I712,표1[아이템 타입],표1[삭제여부])</f>
        <v>0</v>
      </c>
      <c r="AR712" s="63">
        <f>_xlfn.XLOOKUP(I712,'#칼럼명세'!F:F,'#칼럼명세'!H:H)</f>
        <v>1</v>
      </c>
      <c r="AS712" s="4">
        <v>1</v>
      </c>
      <c r="AT712" s="4"/>
      <c r="AU712" s="4"/>
      <c r="AV712" s="4"/>
      <c r="AW712" s="63" t="str">
        <f>_xlfn.XLOOKUP(I712,표1[아이템 타입],표1[타입 이름])</f>
        <v>몬스터 코어</v>
      </c>
      <c r="AX712" s="63" t="str">
        <f t="shared" si="118"/>
        <v>불가</v>
      </c>
      <c r="AY712" s="63" t="str">
        <f t="shared" si="119"/>
        <v>가능</v>
      </c>
      <c r="AZ712" s="63" t="str">
        <f t="shared" si="116"/>
        <v>가능</v>
      </c>
      <c r="BA712" s="63" t="str">
        <f t="shared" si="117"/>
        <v>가능</v>
      </c>
    </row>
    <row r="713" spans="2:53" x14ac:dyDescent="0.3">
      <c r="B713" s="4">
        <v>25042015</v>
      </c>
      <c r="C713" s="4" t="str">
        <f t="shared" si="101"/>
        <v>015</v>
      </c>
      <c r="D713" s="44" t="str">
        <f t="shared" si="99"/>
        <v>Item_Name_25042015</v>
      </c>
      <c r="E713" s="5" t="s">
        <v>2268</v>
      </c>
      <c r="F713" s="44" t="str">
        <f t="shared" si="100"/>
        <v>Item_Desc_25042015</v>
      </c>
      <c r="G713" s="5" t="s">
        <v>2108</v>
      </c>
      <c r="H713" s="5">
        <v>3</v>
      </c>
      <c r="I713" s="5">
        <v>51</v>
      </c>
      <c r="J713" s="5">
        <v>0</v>
      </c>
      <c r="K713" s="5">
        <v>2</v>
      </c>
      <c r="L713" s="45">
        <f>_xlfn.XLOOKUP($I713, '#칼럼명세'!$F:$F, '#칼럼명세'!$J:$J)*IF(_xlfn.XLOOKUP($I713, '#칼럼명세'!$F:$F, '#칼럼명세'!$K:$K)="X", 1, _xlfn.XLOOKUP($K713, '#무게관련'!$N:$N, '#무게관련'!$O:$O))*100</f>
        <v>1</v>
      </c>
      <c r="M713" s="46" t="s">
        <v>336</v>
      </c>
      <c r="N713" s="46" t="s">
        <v>336</v>
      </c>
      <c r="O713" s="46" t="s">
        <v>336</v>
      </c>
      <c r="P713" s="46" t="s">
        <v>336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66">
        <v>100</v>
      </c>
      <c r="Y713" s="66">
        <v>1000</v>
      </c>
      <c r="Z713" s="5">
        <v>0</v>
      </c>
      <c r="AA713" s="5">
        <v>0</v>
      </c>
      <c r="AB713" s="5">
        <v>1</v>
      </c>
      <c r="AC713" s="5">
        <v>0</v>
      </c>
      <c r="AD713" s="5">
        <v>0</v>
      </c>
      <c r="AE713" s="5">
        <v>25000</v>
      </c>
      <c r="AF713" s="5">
        <v>16</v>
      </c>
      <c r="AG713" s="5">
        <v>0</v>
      </c>
      <c r="AH713" s="5" t="s">
        <v>2400</v>
      </c>
      <c r="AI713" s="5" t="s">
        <v>235</v>
      </c>
      <c r="AJ713" s="5" t="s">
        <v>984</v>
      </c>
      <c r="AK713" s="45">
        <f t="shared" si="120"/>
        <v>15</v>
      </c>
      <c r="AL713" s="47">
        <f>_xlfn.XLOOKUP(I713,'#칼럼명세'!F:F,'#칼럼명세'!I:I)</f>
        <v>1304</v>
      </c>
      <c r="AM713" s="44" t="str">
        <f t="shared" si="121"/>
        <v>Item_Name_25042015</v>
      </c>
      <c r="AN713" s="5" t="s">
        <v>2268</v>
      </c>
      <c r="AO713" s="44" t="str">
        <f t="shared" si="122"/>
        <v>Item_Desc_25042015</v>
      </c>
      <c r="AP713" s="5" t="s">
        <v>2108</v>
      </c>
      <c r="AQ713" s="44">
        <f>_xlfn.XLOOKUP(I713,표1[아이템 타입],표1[삭제여부])</f>
        <v>0</v>
      </c>
      <c r="AR713" s="63">
        <f>_xlfn.XLOOKUP(I713,'#칼럼명세'!F:F,'#칼럼명세'!H:H)</f>
        <v>1</v>
      </c>
      <c r="AS713" s="4">
        <v>1</v>
      </c>
      <c r="AT713" s="4"/>
      <c r="AU713" s="4"/>
      <c r="AV713" s="4"/>
      <c r="AW713" s="63" t="str">
        <f>_xlfn.XLOOKUP(I713,표1[아이템 타입],표1[타입 이름])</f>
        <v>몬스터 코어</v>
      </c>
      <c r="AX713" s="63" t="str">
        <f t="shared" si="118"/>
        <v>불가</v>
      </c>
      <c r="AY713" s="63" t="str">
        <f t="shared" si="119"/>
        <v>가능</v>
      </c>
      <c r="AZ713" s="63" t="str">
        <f t="shared" si="116"/>
        <v>가능</v>
      </c>
      <c r="BA713" s="63" t="str">
        <f t="shared" si="117"/>
        <v>가능</v>
      </c>
    </row>
    <row r="714" spans="2:53" x14ac:dyDescent="0.3">
      <c r="B714" s="4">
        <v>25042016</v>
      </c>
      <c r="C714" s="4" t="str">
        <f t="shared" si="101"/>
        <v>016</v>
      </c>
      <c r="D714" s="44" t="str">
        <f t="shared" si="99"/>
        <v>Item_Name_25042016</v>
      </c>
      <c r="E714" s="5" t="s">
        <v>2269</v>
      </c>
      <c r="F714" s="44" t="str">
        <f t="shared" si="100"/>
        <v>Item_Desc_25042016</v>
      </c>
      <c r="G714" s="5" t="s">
        <v>2109</v>
      </c>
      <c r="H714" s="5">
        <v>3</v>
      </c>
      <c r="I714" s="5">
        <v>51</v>
      </c>
      <c r="J714" s="5">
        <v>0</v>
      </c>
      <c r="K714" s="5">
        <v>2</v>
      </c>
      <c r="L714" s="45">
        <f>_xlfn.XLOOKUP($I714, '#칼럼명세'!$F:$F, '#칼럼명세'!$J:$J)*IF(_xlfn.XLOOKUP($I714, '#칼럼명세'!$F:$F, '#칼럼명세'!$K:$K)="X", 1, _xlfn.XLOOKUP($K714, '#무게관련'!$N:$N, '#무게관련'!$O:$O))*100</f>
        <v>1</v>
      </c>
      <c r="M714" s="46" t="s">
        <v>336</v>
      </c>
      <c r="N714" s="46" t="s">
        <v>336</v>
      </c>
      <c r="O714" s="46" t="s">
        <v>336</v>
      </c>
      <c r="P714" s="46" t="s">
        <v>336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66">
        <v>100</v>
      </c>
      <c r="Y714" s="66">
        <v>1000</v>
      </c>
      <c r="Z714" s="5">
        <v>0</v>
      </c>
      <c r="AA714" s="5">
        <v>0</v>
      </c>
      <c r="AB714" s="5">
        <v>1</v>
      </c>
      <c r="AC714" s="5">
        <v>0</v>
      </c>
      <c r="AD714" s="5">
        <v>0</v>
      </c>
      <c r="AE714" s="5">
        <v>25000</v>
      </c>
      <c r="AF714" s="5">
        <v>16</v>
      </c>
      <c r="AG714" s="5">
        <v>0</v>
      </c>
      <c r="AH714" s="5" t="s">
        <v>2411</v>
      </c>
      <c r="AI714" s="5" t="s">
        <v>235</v>
      </c>
      <c r="AJ714" s="5" t="s">
        <v>984</v>
      </c>
      <c r="AK714" s="45">
        <f t="shared" si="120"/>
        <v>15</v>
      </c>
      <c r="AL714" s="47">
        <f>_xlfn.XLOOKUP(I714,'#칼럼명세'!F:F,'#칼럼명세'!I:I)</f>
        <v>1304</v>
      </c>
      <c r="AM714" s="44" t="str">
        <f t="shared" si="121"/>
        <v>Item_Name_25042016</v>
      </c>
      <c r="AN714" s="5" t="s">
        <v>2269</v>
      </c>
      <c r="AO714" s="44" t="str">
        <f t="shared" si="122"/>
        <v>Item_Desc_25042016</v>
      </c>
      <c r="AP714" s="5" t="s">
        <v>2109</v>
      </c>
      <c r="AQ714" s="44">
        <f>_xlfn.XLOOKUP(I714,표1[아이템 타입],표1[삭제여부])</f>
        <v>0</v>
      </c>
      <c r="AR714" s="63">
        <f>_xlfn.XLOOKUP(I714,'#칼럼명세'!F:F,'#칼럼명세'!H:H)</f>
        <v>1</v>
      </c>
      <c r="AS714" s="4">
        <v>1</v>
      </c>
      <c r="AT714" s="4"/>
      <c r="AU714" s="4"/>
      <c r="AV714" s="4"/>
      <c r="AW714" s="63" t="str">
        <f>_xlfn.XLOOKUP(I714,표1[아이템 타입],표1[타입 이름])</f>
        <v>몬스터 코어</v>
      </c>
      <c r="AX714" s="63" t="str">
        <f t="shared" si="118"/>
        <v>불가</v>
      </c>
      <c r="AY714" s="63" t="str">
        <f t="shared" si="119"/>
        <v>가능</v>
      </c>
      <c r="AZ714" s="63" t="str">
        <f t="shared" si="116"/>
        <v>가능</v>
      </c>
      <c r="BA714" s="63" t="str">
        <f t="shared" si="117"/>
        <v>가능</v>
      </c>
    </row>
    <row r="715" spans="2:53" x14ac:dyDescent="0.3">
      <c r="B715" s="4">
        <v>25042017</v>
      </c>
      <c r="C715" s="4" t="str">
        <f t="shared" si="101"/>
        <v>017</v>
      </c>
      <c r="D715" s="44" t="str">
        <f t="shared" si="99"/>
        <v>Item_Name_25042017</v>
      </c>
      <c r="E715" s="5" t="s">
        <v>2270</v>
      </c>
      <c r="F715" s="44" t="str">
        <f t="shared" si="100"/>
        <v>Item_Desc_25042017</v>
      </c>
      <c r="G715" s="5" t="s">
        <v>2110</v>
      </c>
      <c r="H715" s="5">
        <v>3</v>
      </c>
      <c r="I715" s="5">
        <v>51</v>
      </c>
      <c r="J715" s="5">
        <v>0</v>
      </c>
      <c r="K715" s="5">
        <v>2</v>
      </c>
      <c r="L715" s="45">
        <f>_xlfn.XLOOKUP($I715, '#칼럼명세'!$F:$F, '#칼럼명세'!$J:$J)*IF(_xlfn.XLOOKUP($I715, '#칼럼명세'!$F:$F, '#칼럼명세'!$K:$K)="X", 1, _xlfn.XLOOKUP($K715, '#무게관련'!$N:$N, '#무게관련'!$O:$O))*100</f>
        <v>1</v>
      </c>
      <c r="M715" s="46" t="s">
        <v>336</v>
      </c>
      <c r="N715" s="46" t="s">
        <v>336</v>
      </c>
      <c r="O715" s="46" t="s">
        <v>336</v>
      </c>
      <c r="P715" s="46" t="s">
        <v>336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66">
        <v>100</v>
      </c>
      <c r="Y715" s="66">
        <v>1000</v>
      </c>
      <c r="Z715" s="5">
        <v>0</v>
      </c>
      <c r="AA715" s="5">
        <v>0</v>
      </c>
      <c r="AB715" s="5">
        <v>1</v>
      </c>
      <c r="AC715" s="5">
        <v>0</v>
      </c>
      <c r="AD715" s="5">
        <v>0</v>
      </c>
      <c r="AE715" s="5">
        <v>25000</v>
      </c>
      <c r="AF715" s="5">
        <v>16</v>
      </c>
      <c r="AG715" s="5">
        <v>0</v>
      </c>
      <c r="AH715" s="5" t="s">
        <v>2412</v>
      </c>
      <c r="AI715" s="5" t="s">
        <v>235</v>
      </c>
      <c r="AJ715" s="5" t="s">
        <v>984</v>
      </c>
      <c r="AK715" s="45">
        <f t="shared" si="120"/>
        <v>15</v>
      </c>
      <c r="AL715" s="47">
        <f>_xlfn.XLOOKUP(I715,'#칼럼명세'!F:F,'#칼럼명세'!I:I)</f>
        <v>1304</v>
      </c>
      <c r="AM715" s="44" t="str">
        <f t="shared" si="121"/>
        <v>Item_Name_25042017</v>
      </c>
      <c r="AN715" s="5" t="s">
        <v>2270</v>
      </c>
      <c r="AO715" s="44" t="str">
        <f t="shared" si="122"/>
        <v>Item_Desc_25042017</v>
      </c>
      <c r="AP715" s="5" t="s">
        <v>2110</v>
      </c>
      <c r="AQ715" s="44">
        <f>_xlfn.XLOOKUP(I715,표1[아이템 타입],표1[삭제여부])</f>
        <v>0</v>
      </c>
      <c r="AR715" s="63">
        <f>_xlfn.XLOOKUP(I715,'#칼럼명세'!F:F,'#칼럼명세'!H:H)</f>
        <v>1</v>
      </c>
      <c r="AS715" s="4">
        <v>1</v>
      </c>
      <c r="AT715" s="4"/>
      <c r="AU715" s="4"/>
      <c r="AV715" s="4"/>
      <c r="AW715" s="63" t="str">
        <f>_xlfn.XLOOKUP(I715,표1[아이템 타입],표1[타입 이름])</f>
        <v>몬스터 코어</v>
      </c>
      <c r="AX715" s="63" t="str">
        <f t="shared" si="118"/>
        <v>불가</v>
      </c>
      <c r="AY715" s="63" t="str">
        <f t="shared" si="119"/>
        <v>가능</v>
      </c>
      <c r="AZ715" s="63" t="str">
        <f t="shared" si="116"/>
        <v>가능</v>
      </c>
      <c r="BA715" s="63" t="str">
        <f t="shared" si="117"/>
        <v>가능</v>
      </c>
    </row>
    <row r="716" spans="2:53" x14ac:dyDescent="0.3">
      <c r="B716" s="4">
        <v>25042018</v>
      </c>
      <c r="C716" s="4" t="str">
        <f t="shared" si="101"/>
        <v>018</v>
      </c>
      <c r="D716" s="44" t="str">
        <f t="shared" si="99"/>
        <v>Item_Name_25042018</v>
      </c>
      <c r="E716" s="5" t="s">
        <v>2271</v>
      </c>
      <c r="F716" s="44" t="str">
        <f t="shared" si="100"/>
        <v>Item_Desc_25042018</v>
      </c>
      <c r="G716" s="5" t="s">
        <v>2111</v>
      </c>
      <c r="H716" s="5">
        <v>3</v>
      </c>
      <c r="I716" s="5">
        <v>51</v>
      </c>
      <c r="J716" s="5">
        <v>0</v>
      </c>
      <c r="K716" s="5">
        <v>2</v>
      </c>
      <c r="L716" s="45">
        <f>_xlfn.XLOOKUP($I716, '#칼럼명세'!$F:$F, '#칼럼명세'!$J:$J)*IF(_xlfn.XLOOKUP($I716, '#칼럼명세'!$F:$F, '#칼럼명세'!$K:$K)="X", 1, _xlfn.XLOOKUP($K716, '#무게관련'!$N:$N, '#무게관련'!$O:$O))*100</f>
        <v>1</v>
      </c>
      <c r="M716" s="46" t="s">
        <v>336</v>
      </c>
      <c r="N716" s="46" t="s">
        <v>336</v>
      </c>
      <c r="O716" s="46" t="s">
        <v>336</v>
      </c>
      <c r="P716" s="46" t="s">
        <v>336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66">
        <v>100</v>
      </c>
      <c r="Y716" s="66">
        <v>1000</v>
      </c>
      <c r="Z716" s="5">
        <v>0</v>
      </c>
      <c r="AA716" s="5">
        <v>0</v>
      </c>
      <c r="AB716" s="5">
        <v>1</v>
      </c>
      <c r="AC716" s="5">
        <v>0</v>
      </c>
      <c r="AD716" s="5">
        <v>0</v>
      </c>
      <c r="AE716" s="5">
        <v>25000</v>
      </c>
      <c r="AF716" s="5">
        <v>16</v>
      </c>
      <c r="AG716" s="5">
        <v>0</v>
      </c>
      <c r="AH716" s="5" t="s">
        <v>2413</v>
      </c>
      <c r="AI716" s="5" t="s">
        <v>235</v>
      </c>
      <c r="AJ716" s="5" t="s">
        <v>984</v>
      </c>
      <c r="AK716" s="45">
        <f t="shared" si="120"/>
        <v>15</v>
      </c>
      <c r="AL716" s="47">
        <f>_xlfn.XLOOKUP(I716,'#칼럼명세'!F:F,'#칼럼명세'!I:I)</f>
        <v>1304</v>
      </c>
      <c r="AM716" s="44" t="str">
        <f t="shared" si="121"/>
        <v>Item_Name_25042018</v>
      </c>
      <c r="AN716" s="5" t="s">
        <v>2271</v>
      </c>
      <c r="AO716" s="44" t="str">
        <f t="shared" si="122"/>
        <v>Item_Desc_25042018</v>
      </c>
      <c r="AP716" s="5" t="s">
        <v>2111</v>
      </c>
      <c r="AQ716" s="44">
        <f>_xlfn.XLOOKUP(I716,표1[아이템 타입],표1[삭제여부])</f>
        <v>0</v>
      </c>
      <c r="AR716" s="63">
        <f>_xlfn.XLOOKUP(I716,'#칼럼명세'!F:F,'#칼럼명세'!H:H)</f>
        <v>1</v>
      </c>
      <c r="AS716" s="4">
        <v>1</v>
      </c>
      <c r="AT716" s="4"/>
      <c r="AU716" s="4"/>
      <c r="AV716" s="4"/>
      <c r="AW716" s="63" t="str">
        <f>_xlfn.XLOOKUP(I716,표1[아이템 타입],표1[타입 이름])</f>
        <v>몬스터 코어</v>
      </c>
      <c r="AX716" s="63" t="str">
        <f t="shared" si="118"/>
        <v>불가</v>
      </c>
      <c r="AY716" s="63" t="str">
        <f t="shared" si="119"/>
        <v>가능</v>
      </c>
      <c r="AZ716" s="63" t="str">
        <f t="shared" si="116"/>
        <v>가능</v>
      </c>
      <c r="BA716" s="63" t="str">
        <f t="shared" si="117"/>
        <v>가능</v>
      </c>
    </row>
    <row r="717" spans="2:53" x14ac:dyDescent="0.3">
      <c r="B717" s="4">
        <v>25043001</v>
      </c>
      <c r="C717" s="4" t="str">
        <f t="shared" si="101"/>
        <v>001</v>
      </c>
      <c r="D717" s="44" t="str">
        <f t="shared" si="99"/>
        <v>Item_Name_25043001</v>
      </c>
      <c r="E717" s="5" t="s">
        <v>2272</v>
      </c>
      <c r="F717" s="44" t="str">
        <f t="shared" si="100"/>
        <v>Item_Desc_25043001</v>
      </c>
      <c r="G717" s="5" t="s">
        <v>2112</v>
      </c>
      <c r="H717" s="5">
        <v>3</v>
      </c>
      <c r="I717" s="5">
        <v>51</v>
      </c>
      <c r="J717" s="5">
        <v>0</v>
      </c>
      <c r="K717" s="5">
        <v>3</v>
      </c>
      <c r="L717" s="45">
        <f>_xlfn.XLOOKUP($I717, '#칼럼명세'!$F:$F, '#칼럼명세'!$J:$J)*IF(_xlfn.XLOOKUP($I717, '#칼럼명세'!$F:$F, '#칼럼명세'!$K:$K)="X", 1, _xlfn.XLOOKUP($K717, '#무게관련'!$N:$N, '#무게관련'!$O:$O))*100</f>
        <v>1</v>
      </c>
      <c r="M717" s="46" t="s">
        <v>336</v>
      </c>
      <c r="N717" s="46" t="s">
        <v>336</v>
      </c>
      <c r="O717" s="46" t="s">
        <v>336</v>
      </c>
      <c r="P717" s="46" t="s">
        <v>336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66">
        <v>100</v>
      </c>
      <c r="Y717" s="66">
        <v>1000</v>
      </c>
      <c r="Z717" s="5">
        <v>0</v>
      </c>
      <c r="AA717" s="5">
        <v>0</v>
      </c>
      <c r="AB717" s="5">
        <v>1</v>
      </c>
      <c r="AC717" s="5">
        <v>0</v>
      </c>
      <c r="AD717" s="5">
        <v>0</v>
      </c>
      <c r="AE717" s="5">
        <v>25000</v>
      </c>
      <c r="AF717" s="5">
        <v>16</v>
      </c>
      <c r="AG717" s="5">
        <v>0</v>
      </c>
      <c r="AH717" s="5" t="s">
        <v>2410</v>
      </c>
      <c r="AI717" s="5" t="s">
        <v>235</v>
      </c>
      <c r="AJ717" s="5" t="s">
        <v>984</v>
      </c>
      <c r="AK717" s="45">
        <f t="shared" si="120"/>
        <v>15</v>
      </c>
      <c r="AL717" s="47">
        <f>_xlfn.XLOOKUP(I717,'#칼럼명세'!F:F,'#칼럼명세'!I:I)</f>
        <v>1304</v>
      </c>
      <c r="AM717" s="44" t="str">
        <f t="shared" si="121"/>
        <v>Item_Name_25043001</v>
      </c>
      <c r="AN717" s="5" t="s">
        <v>2272</v>
      </c>
      <c r="AO717" s="44" t="str">
        <f t="shared" si="122"/>
        <v>Item_Desc_25043001</v>
      </c>
      <c r="AP717" s="5" t="s">
        <v>2112</v>
      </c>
      <c r="AQ717" s="44">
        <f>_xlfn.XLOOKUP(I717,표1[아이템 타입],표1[삭제여부])</f>
        <v>0</v>
      </c>
      <c r="AR717" s="63">
        <f>_xlfn.XLOOKUP(I717,'#칼럼명세'!F:F,'#칼럼명세'!H:H)</f>
        <v>1</v>
      </c>
      <c r="AS717" s="4">
        <v>1</v>
      </c>
      <c r="AT717" s="4"/>
      <c r="AU717" s="4"/>
      <c r="AV717" s="4"/>
      <c r="AW717" s="63" t="str">
        <f>_xlfn.XLOOKUP(I717,표1[아이템 타입],표1[타입 이름])</f>
        <v>몬스터 코어</v>
      </c>
      <c r="AX717" s="63" t="str">
        <f t="shared" si="118"/>
        <v>불가</v>
      </c>
      <c r="AY717" s="63" t="str">
        <f t="shared" si="119"/>
        <v>가능</v>
      </c>
      <c r="AZ717" s="63" t="str">
        <f t="shared" si="116"/>
        <v>가능</v>
      </c>
      <c r="BA717" s="63" t="str">
        <f t="shared" si="117"/>
        <v>가능</v>
      </c>
    </row>
    <row r="718" spans="2:53" x14ac:dyDescent="0.3">
      <c r="B718" s="4">
        <v>25043002</v>
      </c>
      <c r="C718" s="4" t="str">
        <f t="shared" si="101"/>
        <v>002</v>
      </c>
      <c r="D718" s="44" t="str">
        <f t="shared" si="99"/>
        <v>Item_Name_25043002</v>
      </c>
      <c r="E718" s="5" t="s">
        <v>2978</v>
      </c>
      <c r="F718" s="44" t="str">
        <f t="shared" si="100"/>
        <v>Item_Desc_25043002</v>
      </c>
      <c r="G718" s="5" t="s">
        <v>2985</v>
      </c>
      <c r="H718" s="5">
        <v>3</v>
      </c>
      <c r="I718" s="5">
        <v>51</v>
      </c>
      <c r="J718" s="5">
        <v>0</v>
      </c>
      <c r="K718" s="5">
        <v>3</v>
      </c>
      <c r="L718" s="45">
        <f>_xlfn.XLOOKUP($I718, '#칼럼명세'!$F:$F, '#칼럼명세'!$J:$J)*IF(_xlfn.XLOOKUP($I718, '#칼럼명세'!$F:$F, '#칼럼명세'!$K:$K)="X", 1, _xlfn.XLOOKUP($K718, '#무게관련'!$N:$N, '#무게관련'!$O:$O))*100</f>
        <v>1</v>
      </c>
      <c r="M718" s="46" t="s">
        <v>336</v>
      </c>
      <c r="N718" s="46" t="s">
        <v>336</v>
      </c>
      <c r="O718" s="46" t="s">
        <v>336</v>
      </c>
      <c r="P718" s="46" t="s">
        <v>336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66">
        <v>100</v>
      </c>
      <c r="Y718" s="66">
        <v>1000</v>
      </c>
      <c r="Z718" s="5">
        <v>0</v>
      </c>
      <c r="AA718" s="5">
        <v>0</v>
      </c>
      <c r="AB718" s="5">
        <v>1</v>
      </c>
      <c r="AC718" s="5">
        <v>0</v>
      </c>
      <c r="AD718" s="5">
        <v>0</v>
      </c>
      <c r="AE718" s="5">
        <v>25000</v>
      </c>
      <c r="AF718" s="5">
        <v>16</v>
      </c>
      <c r="AG718" s="5">
        <v>0</v>
      </c>
      <c r="AH718" s="5" t="s">
        <v>2402</v>
      </c>
      <c r="AI718" s="5" t="s">
        <v>235</v>
      </c>
      <c r="AJ718" s="5" t="s">
        <v>984</v>
      </c>
      <c r="AK718" s="45">
        <f t="shared" si="120"/>
        <v>15</v>
      </c>
      <c r="AL718" s="47">
        <f>_xlfn.XLOOKUP(I718,'#칼럼명세'!F:F,'#칼럼명세'!I:I)</f>
        <v>1304</v>
      </c>
      <c r="AM718" s="44" t="str">
        <f t="shared" si="121"/>
        <v>Item_Name_25043002</v>
      </c>
      <c r="AN718" s="5" t="s">
        <v>2978</v>
      </c>
      <c r="AO718" s="44" t="str">
        <f t="shared" si="122"/>
        <v>Item_Desc_25043002</v>
      </c>
      <c r="AP718" s="5" t="s">
        <v>2981</v>
      </c>
      <c r="AQ718" s="44">
        <f>_xlfn.XLOOKUP(I718,표1[아이템 타입],표1[삭제여부])</f>
        <v>0</v>
      </c>
      <c r="AR718" s="63">
        <f>_xlfn.XLOOKUP(I718,'#칼럼명세'!F:F,'#칼럼명세'!H:H)</f>
        <v>1</v>
      </c>
      <c r="AS718" s="4">
        <v>1</v>
      </c>
      <c r="AT718" s="4"/>
      <c r="AU718" s="4"/>
      <c r="AV718" s="4"/>
      <c r="AW718" s="63" t="str">
        <f>_xlfn.XLOOKUP(I718,표1[아이템 타입],표1[타입 이름])</f>
        <v>몬스터 코어</v>
      </c>
      <c r="AX718" s="63" t="str">
        <f t="shared" si="118"/>
        <v>불가</v>
      </c>
      <c r="AY718" s="63" t="str">
        <f t="shared" si="119"/>
        <v>가능</v>
      </c>
      <c r="AZ718" s="63" t="str">
        <f t="shared" si="116"/>
        <v>가능</v>
      </c>
      <c r="BA718" s="63" t="str">
        <f t="shared" si="117"/>
        <v>가능</v>
      </c>
    </row>
    <row r="719" spans="2:53" x14ac:dyDescent="0.3">
      <c r="B719" s="4">
        <v>25043003</v>
      </c>
      <c r="C719" s="4" t="str">
        <f t="shared" si="101"/>
        <v>003</v>
      </c>
      <c r="D719" s="44" t="str">
        <f t="shared" si="99"/>
        <v>Item_Name_25043003</v>
      </c>
      <c r="E719" s="5" t="s">
        <v>2273</v>
      </c>
      <c r="F719" s="44" t="str">
        <f t="shared" si="100"/>
        <v>Item_Desc_25043003</v>
      </c>
      <c r="G719" s="5" t="s">
        <v>2113</v>
      </c>
      <c r="H719" s="5">
        <v>3</v>
      </c>
      <c r="I719" s="5">
        <v>51</v>
      </c>
      <c r="J719" s="5">
        <v>0</v>
      </c>
      <c r="K719" s="5">
        <v>3</v>
      </c>
      <c r="L719" s="45">
        <f>_xlfn.XLOOKUP($I719, '#칼럼명세'!$F:$F, '#칼럼명세'!$J:$J)*IF(_xlfn.XLOOKUP($I719, '#칼럼명세'!$F:$F, '#칼럼명세'!$K:$K)="X", 1, _xlfn.XLOOKUP($K719, '#무게관련'!$N:$N, '#무게관련'!$O:$O))*100</f>
        <v>1</v>
      </c>
      <c r="M719" s="46" t="s">
        <v>336</v>
      </c>
      <c r="N719" s="46" t="s">
        <v>336</v>
      </c>
      <c r="O719" s="46" t="s">
        <v>336</v>
      </c>
      <c r="P719" s="46" t="s">
        <v>336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66">
        <v>100</v>
      </c>
      <c r="Y719" s="66">
        <v>1000</v>
      </c>
      <c r="Z719" s="5">
        <v>0</v>
      </c>
      <c r="AA719" s="5">
        <v>0</v>
      </c>
      <c r="AB719" s="5">
        <v>1</v>
      </c>
      <c r="AC719" s="5">
        <v>0</v>
      </c>
      <c r="AD719" s="5">
        <v>0</v>
      </c>
      <c r="AE719" s="5">
        <v>25000</v>
      </c>
      <c r="AF719" s="5">
        <v>16</v>
      </c>
      <c r="AG719" s="5">
        <v>0</v>
      </c>
      <c r="AH719" s="5" t="s">
        <v>2412</v>
      </c>
      <c r="AI719" s="5" t="s">
        <v>235</v>
      </c>
      <c r="AJ719" s="5" t="s">
        <v>984</v>
      </c>
      <c r="AK719" s="45">
        <f t="shared" si="120"/>
        <v>15</v>
      </c>
      <c r="AL719" s="47">
        <f>_xlfn.XLOOKUP(I719,'#칼럼명세'!F:F,'#칼럼명세'!I:I)</f>
        <v>1304</v>
      </c>
      <c r="AM719" s="44" t="str">
        <f t="shared" si="121"/>
        <v>Item_Name_25043003</v>
      </c>
      <c r="AN719" s="5" t="s">
        <v>2273</v>
      </c>
      <c r="AO719" s="44" t="str">
        <f t="shared" si="122"/>
        <v>Item_Desc_25043003</v>
      </c>
      <c r="AP719" s="5" t="s">
        <v>2113</v>
      </c>
      <c r="AQ719" s="44">
        <f>_xlfn.XLOOKUP(I719,표1[아이템 타입],표1[삭제여부])</f>
        <v>0</v>
      </c>
      <c r="AR719" s="63">
        <f>_xlfn.XLOOKUP(I719,'#칼럼명세'!F:F,'#칼럼명세'!H:H)</f>
        <v>1</v>
      </c>
      <c r="AS719" s="4">
        <v>1</v>
      </c>
      <c r="AT719" s="4"/>
      <c r="AU719" s="4"/>
      <c r="AV719" s="4"/>
      <c r="AW719" s="63" t="str">
        <f>_xlfn.XLOOKUP(I719,표1[아이템 타입],표1[타입 이름])</f>
        <v>몬스터 코어</v>
      </c>
      <c r="AX719" s="63" t="str">
        <f t="shared" si="118"/>
        <v>불가</v>
      </c>
      <c r="AY719" s="63" t="str">
        <f t="shared" si="119"/>
        <v>가능</v>
      </c>
      <c r="AZ719" s="63" t="str">
        <f t="shared" si="116"/>
        <v>가능</v>
      </c>
      <c r="BA719" s="63" t="str">
        <f t="shared" si="117"/>
        <v>가능</v>
      </c>
    </row>
    <row r="720" spans="2:53" x14ac:dyDescent="0.3">
      <c r="B720" s="4">
        <v>25044001</v>
      </c>
      <c r="C720" s="4" t="str">
        <f t="shared" si="101"/>
        <v>001</v>
      </c>
      <c r="D720" s="44" t="str">
        <f t="shared" si="99"/>
        <v>Item_Name_25044001</v>
      </c>
      <c r="E720" s="5" t="s">
        <v>2114</v>
      </c>
      <c r="F720" s="44" t="str">
        <f t="shared" si="100"/>
        <v>Item_Desc_25044001</v>
      </c>
      <c r="G720" s="5" t="s">
        <v>2115</v>
      </c>
      <c r="H720" s="5">
        <v>3</v>
      </c>
      <c r="I720" s="5">
        <v>51</v>
      </c>
      <c r="J720" s="5">
        <v>0</v>
      </c>
      <c r="K720" s="5">
        <v>4</v>
      </c>
      <c r="L720" s="45">
        <f>_xlfn.XLOOKUP($I720, '#칼럼명세'!$F:$F, '#칼럼명세'!$J:$J)*IF(_xlfn.XLOOKUP($I720, '#칼럼명세'!$F:$F, '#칼럼명세'!$K:$K)="X", 1, _xlfn.XLOOKUP($K720, '#무게관련'!$N:$N, '#무게관련'!$O:$O))*100</f>
        <v>1</v>
      </c>
      <c r="M720" s="46" t="s">
        <v>336</v>
      </c>
      <c r="N720" s="46" t="s">
        <v>336</v>
      </c>
      <c r="O720" s="46" t="s">
        <v>336</v>
      </c>
      <c r="P720" s="46" t="s">
        <v>336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66">
        <v>100</v>
      </c>
      <c r="Y720" s="66">
        <v>1000</v>
      </c>
      <c r="Z720" s="5">
        <v>0</v>
      </c>
      <c r="AA720" s="5">
        <v>0</v>
      </c>
      <c r="AB720" s="5">
        <v>1</v>
      </c>
      <c r="AC720" s="5">
        <v>0</v>
      </c>
      <c r="AD720" s="5">
        <v>0</v>
      </c>
      <c r="AE720" s="5">
        <v>25000</v>
      </c>
      <c r="AF720" s="5">
        <v>16</v>
      </c>
      <c r="AG720" s="5">
        <v>0</v>
      </c>
      <c r="AH720" s="5" t="s">
        <v>2413</v>
      </c>
      <c r="AI720" s="5" t="s">
        <v>235</v>
      </c>
      <c r="AJ720" s="5" t="s">
        <v>984</v>
      </c>
      <c r="AK720" s="45">
        <f t="shared" si="120"/>
        <v>15</v>
      </c>
      <c r="AL720" s="47">
        <f>_xlfn.XLOOKUP(I720,'#칼럼명세'!F:F,'#칼럼명세'!I:I)</f>
        <v>1304</v>
      </c>
      <c r="AM720" s="44" t="str">
        <f t="shared" si="121"/>
        <v>Item_Name_25044001</v>
      </c>
      <c r="AN720" s="5" t="s">
        <v>2114</v>
      </c>
      <c r="AO720" s="44" t="str">
        <f t="shared" si="122"/>
        <v>Item_Desc_25044001</v>
      </c>
      <c r="AP720" s="5" t="s">
        <v>2115</v>
      </c>
      <c r="AQ720" s="44">
        <f>_xlfn.XLOOKUP(I720,표1[아이템 타입],표1[삭제여부])</f>
        <v>0</v>
      </c>
      <c r="AR720" s="63">
        <f>_xlfn.XLOOKUP(I720,'#칼럼명세'!F:F,'#칼럼명세'!H:H)</f>
        <v>1</v>
      </c>
      <c r="AS720" s="4">
        <v>1</v>
      </c>
      <c r="AT720" s="4"/>
      <c r="AU720" s="4"/>
      <c r="AV720" s="4"/>
      <c r="AW720" s="63" t="str">
        <f>_xlfn.XLOOKUP(I720,표1[아이템 타입],표1[타입 이름])</f>
        <v>몬스터 코어</v>
      </c>
      <c r="AX720" s="63" t="str">
        <f t="shared" si="118"/>
        <v>불가</v>
      </c>
      <c r="AY720" s="63" t="str">
        <f t="shared" si="119"/>
        <v>가능</v>
      </c>
      <c r="AZ720" s="63" t="str">
        <f t="shared" si="116"/>
        <v>가능</v>
      </c>
      <c r="BA720" s="63" t="str">
        <f t="shared" si="117"/>
        <v>가능</v>
      </c>
    </row>
    <row r="721" spans="2:53" x14ac:dyDescent="0.3">
      <c r="B721" s="4">
        <v>25051001</v>
      </c>
      <c r="C721" s="4" t="str">
        <f t="shared" si="101"/>
        <v>001</v>
      </c>
      <c r="D721" s="44" t="str">
        <f t="shared" si="99"/>
        <v>Item_Name_25051001</v>
      </c>
      <c r="E721" s="5" t="s">
        <v>2274</v>
      </c>
      <c r="F721" s="44" t="str">
        <f t="shared" si="100"/>
        <v>Item_Desc_25051001</v>
      </c>
      <c r="G721" s="5" t="s">
        <v>2116</v>
      </c>
      <c r="H721" s="5">
        <v>3</v>
      </c>
      <c r="I721" s="5">
        <v>51</v>
      </c>
      <c r="J721" s="5">
        <v>0</v>
      </c>
      <c r="K721" s="5">
        <v>1</v>
      </c>
      <c r="L721" s="45">
        <f>_xlfn.XLOOKUP($I721, '#칼럼명세'!$F:$F, '#칼럼명세'!$J:$J)*IF(_xlfn.XLOOKUP($I721, '#칼럼명세'!$F:$F, '#칼럼명세'!$K:$K)="X", 1, _xlfn.XLOOKUP($K721, '#무게관련'!$N:$N, '#무게관련'!$O:$O))*100</f>
        <v>1</v>
      </c>
      <c r="M721" s="46" t="s">
        <v>336</v>
      </c>
      <c r="N721" s="46" t="s">
        <v>336</v>
      </c>
      <c r="O721" s="46" t="s">
        <v>336</v>
      </c>
      <c r="P721" s="46" t="s">
        <v>336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66">
        <v>100</v>
      </c>
      <c r="Y721" s="66">
        <v>1000</v>
      </c>
      <c r="Z721" s="5">
        <v>0</v>
      </c>
      <c r="AA721" s="5">
        <v>0</v>
      </c>
      <c r="AB721" s="5">
        <v>1</v>
      </c>
      <c r="AC721" s="5">
        <v>0</v>
      </c>
      <c r="AD721" s="5">
        <v>0</v>
      </c>
      <c r="AE721" s="5">
        <v>25000</v>
      </c>
      <c r="AF721" s="5">
        <v>17</v>
      </c>
      <c r="AG721" s="5">
        <v>0</v>
      </c>
      <c r="AH721" s="5" t="s">
        <v>2414</v>
      </c>
      <c r="AI721" s="5" t="s">
        <v>235</v>
      </c>
      <c r="AJ721" s="5" t="s">
        <v>984</v>
      </c>
      <c r="AK721" s="45">
        <f t="shared" si="120"/>
        <v>15</v>
      </c>
      <c r="AL721" s="47">
        <f>_xlfn.XLOOKUP(I721,'#칼럼명세'!F:F,'#칼럼명세'!I:I)</f>
        <v>1304</v>
      </c>
      <c r="AM721" s="44" t="str">
        <f t="shared" si="121"/>
        <v>Item_Name_25051001</v>
      </c>
      <c r="AN721" s="5" t="s">
        <v>2274</v>
      </c>
      <c r="AO721" s="44" t="str">
        <f t="shared" si="122"/>
        <v>Item_Desc_25051001</v>
      </c>
      <c r="AP721" s="5" t="s">
        <v>2116</v>
      </c>
      <c r="AQ721" s="44">
        <f>_xlfn.XLOOKUP(I721,표1[아이템 타입],표1[삭제여부])</f>
        <v>0</v>
      </c>
      <c r="AR721" s="63">
        <f>_xlfn.XLOOKUP(I721,'#칼럼명세'!F:F,'#칼럼명세'!H:H)</f>
        <v>1</v>
      </c>
      <c r="AS721" s="4">
        <v>1</v>
      </c>
      <c r="AT721" s="4"/>
      <c r="AU721" s="4"/>
      <c r="AV721" s="4"/>
      <c r="AW721" s="63" t="str">
        <f>_xlfn.XLOOKUP(I721,표1[아이템 타입],표1[타입 이름])</f>
        <v>몬스터 코어</v>
      </c>
      <c r="AX721" s="63" t="str">
        <f t="shared" si="118"/>
        <v>불가</v>
      </c>
      <c r="AY721" s="63" t="str">
        <f t="shared" si="119"/>
        <v>가능</v>
      </c>
      <c r="AZ721" s="63" t="str">
        <f t="shared" si="116"/>
        <v>가능</v>
      </c>
      <c r="BA721" s="63" t="str">
        <f t="shared" si="117"/>
        <v>가능</v>
      </c>
    </row>
    <row r="722" spans="2:53" x14ac:dyDescent="0.3">
      <c r="B722" s="4">
        <v>25051002</v>
      </c>
      <c r="C722" s="4" t="str">
        <f t="shared" si="101"/>
        <v>002</v>
      </c>
      <c r="D722" s="44" t="str">
        <f t="shared" si="99"/>
        <v>Item_Name_25051002</v>
      </c>
      <c r="E722" s="5" t="s">
        <v>2275</v>
      </c>
      <c r="F722" s="44" t="str">
        <f t="shared" si="100"/>
        <v>Item_Desc_25051002</v>
      </c>
      <c r="G722" s="5" t="s">
        <v>2117</v>
      </c>
      <c r="H722" s="5">
        <v>3</v>
      </c>
      <c r="I722" s="5">
        <v>51</v>
      </c>
      <c r="J722" s="5">
        <v>0</v>
      </c>
      <c r="K722" s="5">
        <v>1</v>
      </c>
      <c r="L722" s="45">
        <f>_xlfn.XLOOKUP($I722, '#칼럼명세'!$F:$F, '#칼럼명세'!$J:$J)*IF(_xlfn.XLOOKUP($I722, '#칼럼명세'!$F:$F, '#칼럼명세'!$K:$K)="X", 1, _xlfn.XLOOKUP($K722, '#무게관련'!$N:$N, '#무게관련'!$O:$O))*100</f>
        <v>1</v>
      </c>
      <c r="M722" s="46" t="s">
        <v>336</v>
      </c>
      <c r="N722" s="46" t="s">
        <v>336</v>
      </c>
      <c r="O722" s="46" t="s">
        <v>336</v>
      </c>
      <c r="P722" s="46" t="s">
        <v>336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66">
        <v>100</v>
      </c>
      <c r="Y722" s="66">
        <v>1000</v>
      </c>
      <c r="Z722" s="5">
        <v>0</v>
      </c>
      <c r="AA722" s="5">
        <v>0</v>
      </c>
      <c r="AB722" s="5">
        <v>1</v>
      </c>
      <c r="AC722" s="5">
        <v>0</v>
      </c>
      <c r="AD722" s="5">
        <v>0</v>
      </c>
      <c r="AE722" s="5">
        <v>25000</v>
      </c>
      <c r="AF722" s="5">
        <v>17</v>
      </c>
      <c r="AG722" s="5">
        <v>0</v>
      </c>
      <c r="AH722" s="5" t="s">
        <v>2415</v>
      </c>
      <c r="AI722" s="5" t="s">
        <v>235</v>
      </c>
      <c r="AJ722" s="5" t="s">
        <v>984</v>
      </c>
      <c r="AK722" s="45">
        <f t="shared" si="120"/>
        <v>15</v>
      </c>
      <c r="AL722" s="47">
        <f>_xlfn.XLOOKUP(I722,'#칼럼명세'!F:F,'#칼럼명세'!I:I)</f>
        <v>1304</v>
      </c>
      <c r="AM722" s="44" t="str">
        <f t="shared" si="121"/>
        <v>Item_Name_25051002</v>
      </c>
      <c r="AN722" s="5" t="s">
        <v>2275</v>
      </c>
      <c r="AO722" s="44" t="str">
        <f t="shared" si="122"/>
        <v>Item_Desc_25051002</v>
      </c>
      <c r="AP722" s="5" t="s">
        <v>2117</v>
      </c>
      <c r="AQ722" s="44">
        <f>_xlfn.XLOOKUP(I722,표1[아이템 타입],표1[삭제여부])</f>
        <v>0</v>
      </c>
      <c r="AR722" s="63">
        <f>_xlfn.XLOOKUP(I722,'#칼럼명세'!F:F,'#칼럼명세'!H:H)</f>
        <v>1</v>
      </c>
      <c r="AS722" s="4">
        <v>1</v>
      </c>
      <c r="AT722" s="4"/>
      <c r="AU722" s="4"/>
      <c r="AV722" s="4"/>
      <c r="AW722" s="63" t="str">
        <f>_xlfn.XLOOKUP(I722,표1[아이템 타입],표1[타입 이름])</f>
        <v>몬스터 코어</v>
      </c>
      <c r="AX722" s="63" t="str">
        <f t="shared" si="118"/>
        <v>불가</v>
      </c>
      <c r="AY722" s="63" t="str">
        <f t="shared" si="119"/>
        <v>가능</v>
      </c>
      <c r="AZ722" s="63" t="str">
        <f t="shared" si="116"/>
        <v>가능</v>
      </c>
      <c r="BA722" s="63" t="str">
        <f t="shared" si="117"/>
        <v>가능</v>
      </c>
    </row>
    <row r="723" spans="2:53" x14ac:dyDescent="0.3">
      <c r="B723" s="4">
        <v>25051003</v>
      </c>
      <c r="C723" s="4" t="str">
        <f t="shared" si="101"/>
        <v>003</v>
      </c>
      <c r="D723" s="44" t="str">
        <f t="shared" si="99"/>
        <v>Item_Name_25051003</v>
      </c>
      <c r="E723" s="5" t="s">
        <v>2276</v>
      </c>
      <c r="F723" s="44" t="str">
        <f t="shared" si="100"/>
        <v>Item_Desc_25051003</v>
      </c>
      <c r="G723" s="5" t="s">
        <v>2118</v>
      </c>
      <c r="H723" s="5">
        <v>3</v>
      </c>
      <c r="I723" s="5">
        <v>51</v>
      </c>
      <c r="J723" s="5">
        <v>0</v>
      </c>
      <c r="K723" s="5">
        <v>1</v>
      </c>
      <c r="L723" s="45">
        <f>_xlfn.XLOOKUP($I723, '#칼럼명세'!$F:$F, '#칼럼명세'!$J:$J)*IF(_xlfn.XLOOKUP($I723, '#칼럼명세'!$F:$F, '#칼럼명세'!$K:$K)="X", 1, _xlfn.XLOOKUP($K723, '#무게관련'!$N:$N, '#무게관련'!$O:$O))*100</f>
        <v>1</v>
      </c>
      <c r="M723" s="46" t="s">
        <v>336</v>
      </c>
      <c r="N723" s="46" t="s">
        <v>336</v>
      </c>
      <c r="O723" s="46" t="s">
        <v>336</v>
      </c>
      <c r="P723" s="46" t="s">
        <v>336</v>
      </c>
      <c r="Q723" s="5">
        <v>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0</v>
      </c>
      <c r="X723" s="66">
        <v>100</v>
      </c>
      <c r="Y723" s="66">
        <v>1000</v>
      </c>
      <c r="Z723" s="5">
        <v>0</v>
      </c>
      <c r="AA723" s="5">
        <v>0</v>
      </c>
      <c r="AB723" s="5">
        <v>1</v>
      </c>
      <c r="AC723" s="5">
        <v>0</v>
      </c>
      <c r="AD723" s="5">
        <v>0</v>
      </c>
      <c r="AE723" s="5">
        <v>25000</v>
      </c>
      <c r="AF723" s="5">
        <v>17</v>
      </c>
      <c r="AG723" s="5">
        <v>0</v>
      </c>
      <c r="AH723" s="5" t="s">
        <v>2416</v>
      </c>
      <c r="AI723" s="5" t="s">
        <v>235</v>
      </c>
      <c r="AJ723" s="5" t="s">
        <v>984</v>
      </c>
      <c r="AK723" s="45">
        <f t="shared" si="120"/>
        <v>15</v>
      </c>
      <c r="AL723" s="47">
        <f>_xlfn.XLOOKUP(I723,'#칼럼명세'!F:F,'#칼럼명세'!I:I)</f>
        <v>1304</v>
      </c>
      <c r="AM723" s="44" t="str">
        <f t="shared" si="121"/>
        <v>Item_Name_25051003</v>
      </c>
      <c r="AN723" s="5" t="s">
        <v>2276</v>
      </c>
      <c r="AO723" s="44" t="str">
        <f t="shared" si="122"/>
        <v>Item_Desc_25051003</v>
      </c>
      <c r="AP723" s="5" t="s">
        <v>2118</v>
      </c>
      <c r="AQ723" s="44">
        <f>_xlfn.XLOOKUP(I723,표1[아이템 타입],표1[삭제여부])</f>
        <v>0</v>
      </c>
      <c r="AR723" s="63">
        <f>_xlfn.XLOOKUP(I723,'#칼럼명세'!F:F,'#칼럼명세'!H:H)</f>
        <v>1</v>
      </c>
      <c r="AS723" s="4">
        <v>1</v>
      </c>
      <c r="AT723" s="4"/>
      <c r="AU723" s="4"/>
      <c r="AV723" s="4"/>
      <c r="AW723" s="63" t="str">
        <f>_xlfn.XLOOKUP(I723,표1[아이템 타입],표1[타입 이름])</f>
        <v>몬스터 코어</v>
      </c>
      <c r="AX723" s="63" t="str">
        <f t="shared" si="118"/>
        <v>불가</v>
      </c>
      <c r="AY723" s="63" t="str">
        <f t="shared" si="119"/>
        <v>가능</v>
      </c>
      <c r="AZ723" s="63" t="str">
        <f t="shared" si="116"/>
        <v>가능</v>
      </c>
      <c r="BA723" s="63" t="str">
        <f t="shared" si="117"/>
        <v>가능</v>
      </c>
    </row>
    <row r="724" spans="2:53" x14ac:dyDescent="0.3">
      <c r="B724" s="4">
        <v>25051004</v>
      </c>
      <c r="C724" s="4" t="str">
        <f t="shared" si="101"/>
        <v>004</v>
      </c>
      <c r="D724" s="44" t="str">
        <f t="shared" si="99"/>
        <v>Item_Name_25051004</v>
      </c>
      <c r="E724" s="5" t="s">
        <v>2277</v>
      </c>
      <c r="F724" s="44" t="str">
        <f t="shared" si="100"/>
        <v>Item_Desc_25051004</v>
      </c>
      <c r="G724" s="5" t="s">
        <v>2119</v>
      </c>
      <c r="H724" s="5">
        <v>3</v>
      </c>
      <c r="I724" s="5">
        <v>51</v>
      </c>
      <c r="J724" s="5">
        <v>0</v>
      </c>
      <c r="K724" s="5">
        <v>1</v>
      </c>
      <c r="L724" s="45">
        <f>_xlfn.XLOOKUP($I724, '#칼럼명세'!$F:$F, '#칼럼명세'!$J:$J)*IF(_xlfn.XLOOKUP($I724, '#칼럼명세'!$F:$F, '#칼럼명세'!$K:$K)="X", 1, _xlfn.XLOOKUP($K724, '#무게관련'!$N:$N, '#무게관련'!$O:$O))*100</f>
        <v>1</v>
      </c>
      <c r="M724" s="46" t="s">
        <v>336</v>
      </c>
      <c r="N724" s="46" t="s">
        <v>336</v>
      </c>
      <c r="O724" s="46" t="s">
        <v>336</v>
      </c>
      <c r="P724" s="46" t="s">
        <v>336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66">
        <v>100</v>
      </c>
      <c r="Y724" s="66">
        <v>1000</v>
      </c>
      <c r="Z724" s="5">
        <v>0</v>
      </c>
      <c r="AA724" s="5">
        <v>0</v>
      </c>
      <c r="AB724" s="5">
        <v>1</v>
      </c>
      <c r="AC724" s="5">
        <v>0</v>
      </c>
      <c r="AD724" s="5">
        <v>0</v>
      </c>
      <c r="AE724" s="5">
        <v>25000</v>
      </c>
      <c r="AF724" s="5">
        <v>17</v>
      </c>
      <c r="AG724" s="5">
        <v>0</v>
      </c>
      <c r="AH724" s="5" t="s">
        <v>2417</v>
      </c>
      <c r="AI724" s="5" t="s">
        <v>235</v>
      </c>
      <c r="AJ724" s="5" t="s">
        <v>984</v>
      </c>
      <c r="AK724" s="45">
        <f t="shared" si="120"/>
        <v>15</v>
      </c>
      <c r="AL724" s="47">
        <f>_xlfn.XLOOKUP(I724,'#칼럼명세'!F:F,'#칼럼명세'!I:I)</f>
        <v>1304</v>
      </c>
      <c r="AM724" s="44" t="str">
        <f t="shared" si="121"/>
        <v>Item_Name_25051004</v>
      </c>
      <c r="AN724" s="5" t="s">
        <v>2277</v>
      </c>
      <c r="AO724" s="44" t="str">
        <f t="shared" si="122"/>
        <v>Item_Desc_25051004</v>
      </c>
      <c r="AP724" s="5" t="s">
        <v>2119</v>
      </c>
      <c r="AQ724" s="44">
        <f>_xlfn.XLOOKUP(I724,표1[아이템 타입],표1[삭제여부])</f>
        <v>0</v>
      </c>
      <c r="AR724" s="63">
        <f>_xlfn.XLOOKUP(I724,'#칼럼명세'!F:F,'#칼럼명세'!H:H)</f>
        <v>1</v>
      </c>
      <c r="AS724" s="4">
        <v>1</v>
      </c>
      <c r="AT724" s="4"/>
      <c r="AU724" s="4"/>
      <c r="AV724" s="4"/>
      <c r="AW724" s="63" t="str">
        <f>_xlfn.XLOOKUP(I724,표1[아이템 타입],표1[타입 이름])</f>
        <v>몬스터 코어</v>
      </c>
      <c r="AX724" s="63" t="str">
        <f t="shared" si="118"/>
        <v>불가</v>
      </c>
      <c r="AY724" s="63" t="str">
        <f t="shared" si="119"/>
        <v>가능</v>
      </c>
      <c r="AZ724" s="63" t="str">
        <f t="shared" si="116"/>
        <v>가능</v>
      </c>
      <c r="BA724" s="63" t="str">
        <f t="shared" si="117"/>
        <v>가능</v>
      </c>
    </row>
    <row r="725" spans="2:53" x14ac:dyDescent="0.3">
      <c r="B725" s="4">
        <v>25051005</v>
      </c>
      <c r="C725" s="4" t="str">
        <f t="shared" si="101"/>
        <v>005</v>
      </c>
      <c r="D725" s="44" t="str">
        <f t="shared" si="99"/>
        <v>Item_Name_25051005</v>
      </c>
      <c r="E725" s="5" t="s">
        <v>2278</v>
      </c>
      <c r="F725" s="44" t="str">
        <f t="shared" si="100"/>
        <v>Item_Desc_25051005</v>
      </c>
      <c r="G725" s="5" t="s">
        <v>2120</v>
      </c>
      <c r="H725" s="5">
        <v>3</v>
      </c>
      <c r="I725" s="5">
        <v>51</v>
      </c>
      <c r="J725" s="5">
        <v>0</v>
      </c>
      <c r="K725" s="5">
        <v>1</v>
      </c>
      <c r="L725" s="45">
        <f>_xlfn.XLOOKUP($I725, '#칼럼명세'!$F:$F, '#칼럼명세'!$J:$J)*IF(_xlfn.XLOOKUP($I725, '#칼럼명세'!$F:$F, '#칼럼명세'!$K:$K)="X", 1, _xlfn.XLOOKUP($K725, '#무게관련'!$N:$N, '#무게관련'!$O:$O))*100</f>
        <v>1</v>
      </c>
      <c r="M725" s="46" t="s">
        <v>336</v>
      </c>
      <c r="N725" s="46" t="s">
        <v>336</v>
      </c>
      <c r="O725" s="46" t="s">
        <v>336</v>
      </c>
      <c r="P725" s="46" t="s">
        <v>336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66">
        <v>100</v>
      </c>
      <c r="Y725" s="66">
        <v>1000</v>
      </c>
      <c r="Z725" s="5">
        <v>0</v>
      </c>
      <c r="AA725" s="5">
        <v>0</v>
      </c>
      <c r="AB725" s="5">
        <v>1</v>
      </c>
      <c r="AC725" s="5">
        <v>0</v>
      </c>
      <c r="AD725" s="5">
        <v>0</v>
      </c>
      <c r="AE725" s="5">
        <v>25000</v>
      </c>
      <c r="AF725" s="5">
        <v>17</v>
      </c>
      <c r="AG725" s="5">
        <v>0</v>
      </c>
      <c r="AH725" s="5" t="s">
        <v>2418</v>
      </c>
      <c r="AI725" s="5" t="s">
        <v>235</v>
      </c>
      <c r="AJ725" s="5" t="s">
        <v>984</v>
      </c>
      <c r="AK725" s="45">
        <f t="shared" si="120"/>
        <v>15</v>
      </c>
      <c r="AL725" s="47">
        <f>_xlfn.XLOOKUP(I725,'#칼럼명세'!F:F,'#칼럼명세'!I:I)</f>
        <v>1304</v>
      </c>
      <c r="AM725" s="44" t="str">
        <f t="shared" si="121"/>
        <v>Item_Name_25051005</v>
      </c>
      <c r="AN725" s="5" t="s">
        <v>2278</v>
      </c>
      <c r="AO725" s="44" t="str">
        <f t="shared" si="122"/>
        <v>Item_Desc_25051005</v>
      </c>
      <c r="AP725" s="5" t="s">
        <v>2120</v>
      </c>
      <c r="AQ725" s="44">
        <f>_xlfn.XLOOKUP(I725,표1[아이템 타입],표1[삭제여부])</f>
        <v>0</v>
      </c>
      <c r="AR725" s="63">
        <f>_xlfn.XLOOKUP(I725,'#칼럼명세'!F:F,'#칼럼명세'!H:H)</f>
        <v>1</v>
      </c>
      <c r="AS725" s="4">
        <v>1</v>
      </c>
      <c r="AT725" s="4"/>
      <c r="AU725" s="4"/>
      <c r="AV725" s="4"/>
      <c r="AW725" s="63" t="str">
        <f>_xlfn.XLOOKUP(I725,표1[아이템 타입],표1[타입 이름])</f>
        <v>몬스터 코어</v>
      </c>
      <c r="AX725" s="63" t="str">
        <f t="shared" si="118"/>
        <v>불가</v>
      </c>
      <c r="AY725" s="63" t="str">
        <f t="shared" si="119"/>
        <v>가능</v>
      </c>
      <c r="AZ725" s="63" t="str">
        <f t="shared" si="116"/>
        <v>가능</v>
      </c>
      <c r="BA725" s="63" t="str">
        <f t="shared" si="117"/>
        <v>가능</v>
      </c>
    </row>
    <row r="726" spans="2:53" x14ac:dyDescent="0.3">
      <c r="B726" s="4">
        <v>25051006</v>
      </c>
      <c r="C726" s="4" t="str">
        <f t="shared" si="101"/>
        <v>006</v>
      </c>
      <c r="D726" s="44" t="str">
        <f t="shared" si="99"/>
        <v>Item_Name_25051006</v>
      </c>
      <c r="E726" s="5" t="s">
        <v>2279</v>
      </c>
      <c r="F726" s="44" t="str">
        <f t="shared" si="100"/>
        <v>Item_Desc_25051006</v>
      </c>
      <c r="G726" s="5" t="s">
        <v>2121</v>
      </c>
      <c r="H726" s="5">
        <v>3</v>
      </c>
      <c r="I726" s="5">
        <v>51</v>
      </c>
      <c r="J726" s="5">
        <v>0</v>
      </c>
      <c r="K726" s="5">
        <v>1</v>
      </c>
      <c r="L726" s="45">
        <f>_xlfn.XLOOKUP($I726, '#칼럼명세'!$F:$F, '#칼럼명세'!$J:$J)*IF(_xlfn.XLOOKUP($I726, '#칼럼명세'!$F:$F, '#칼럼명세'!$K:$K)="X", 1, _xlfn.XLOOKUP($K726, '#무게관련'!$N:$N, '#무게관련'!$O:$O))*100</f>
        <v>1</v>
      </c>
      <c r="M726" s="46" t="s">
        <v>336</v>
      </c>
      <c r="N726" s="46" t="s">
        <v>336</v>
      </c>
      <c r="O726" s="46" t="s">
        <v>336</v>
      </c>
      <c r="P726" s="46" t="s">
        <v>336</v>
      </c>
      <c r="Q726" s="5">
        <v>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0</v>
      </c>
      <c r="X726" s="66">
        <v>100</v>
      </c>
      <c r="Y726" s="66">
        <v>1000</v>
      </c>
      <c r="Z726" s="5">
        <v>0</v>
      </c>
      <c r="AA726" s="5">
        <v>0</v>
      </c>
      <c r="AB726" s="5">
        <v>1</v>
      </c>
      <c r="AC726" s="5">
        <v>0</v>
      </c>
      <c r="AD726" s="5">
        <v>0</v>
      </c>
      <c r="AE726" s="5">
        <v>25000</v>
      </c>
      <c r="AF726" s="5">
        <v>17</v>
      </c>
      <c r="AG726" s="5">
        <v>0</v>
      </c>
      <c r="AH726" s="5" t="s">
        <v>2419</v>
      </c>
      <c r="AI726" s="5" t="s">
        <v>235</v>
      </c>
      <c r="AJ726" s="5" t="s">
        <v>984</v>
      </c>
      <c r="AK726" s="45">
        <f t="shared" si="120"/>
        <v>15</v>
      </c>
      <c r="AL726" s="47">
        <f>_xlfn.XLOOKUP(I726,'#칼럼명세'!F:F,'#칼럼명세'!I:I)</f>
        <v>1304</v>
      </c>
      <c r="AM726" s="44" t="str">
        <f t="shared" si="121"/>
        <v>Item_Name_25051006</v>
      </c>
      <c r="AN726" s="5" t="s">
        <v>2279</v>
      </c>
      <c r="AO726" s="44" t="str">
        <f t="shared" si="122"/>
        <v>Item_Desc_25051006</v>
      </c>
      <c r="AP726" s="5" t="s">
        <v>2121</v>
      </c>
      <c r="AQ726" s="44">
        <f>_xlfn.XLOOKUP(I726,표1[아이템 타입],표1[삭제여부])</f>
        <v>0</v>
      </c>
      <c r="AR726" s="63">
        <f>_xlfn.XLOOKUP(I726,'#칼럼명세'!F:F,'#칼럼명세'!H:H)</f>
        <v>1</v>
      </c>
      <c r="AS726" s="4">
        <v>1</v>
      </c>
      <c r="AT726" s="4"/>
      <c r="AU726" s="4"/>
      <c r="AV726" s="4"/>
      <c r="AW726" s="63" t="str">
        <f>_xlfn.XLOOKUP(I726,표1[아이템 타입],표1[타입 이름])</f>
        <v>몬스터 코어</v>
      </c>
      <c r="AX726" s="63" t="str">
        <f t="shared" si="118"/>
        <v>불가</v>
      </c>
      <c r="AY726" s="63" t="str">
        <f t="shared" si="119"/>
        <v>가능</v>
      </c>
      <c r="AZ726" s="63" t="str">
        <f t="shared" si="116"/>
        <v>가능</v>
      </c>
      <c r="BA726" s="63" t="str">
        <f t="shared" si="117"/>
        <v>가능</v>
      </c>
    </row>
    <row r="727" spans="2:53" x14ac:dyDescent="0.3">
      <c r="B727" s="4">
        <v>25051007</v>
      </c>
      <c r="C727" s="4" t="str">
        <f t="shared" si="101"/>
        <v>007</v>
      </c>
      <c r="D727" s="44" t="str">
        <f t="shared" si="99"/>
        <v>Item_Name_25051007</v>
      </c>
      <c r="E727" s="5" t="s">
        <v>2280</v>
      </c>
      <c r="F727" s="44" t="str">
        <f t="shared" si="100"/>
        <v>Item_Desc_25051007</v>
      </c>
      <c r="G727" s="5" t="s">
        <v>2122</v>
      </c>
      <c r="H727" s="5">
        <v>3</v>
      </c>
      <c r="I727" s="5">
        <v>51</v>
      </c>
      <c r="J727" s="5">
        <v>0</v>
      </c>
      <c r="K727" s="5">
        <v>1</v>
      </c>
      <c r="L727" s="45">
        <f>_xlfn.XLOOKUP($I727, '#칼럼명세'!$F:$F, '#칼럼명세'!$J:$J)*IF(_xlfn.XLOOKUP($I727, '#칼럼명세'!$F:$F, '#칼럼명세'!$K:$K)="X", 1, _xlfn.XLOOKUP($K727, '#무게관련'!$N:$N, '#무게관련'!$O:$O))*100</f>
        <v>1</v>
      </c>
      <c r="M727" s="46" t="s">
        <v>336</v>
      </c>
      <c r="N727" s="46" t="s">
        <v>336</v>
      </c>
      <c r="O727" s="46" t="s">
        <v>336</v>
      </c>
      <c r="P727" s="46" t="s">
        <v>336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66">
        <v>100</v>
      </c>
      <c r="Y727" s="66">
        <v>1000</v>
      </c>
      <c r="Z727" s="5">
        <v>0</v>
      </c>
      <c r="AA727" s="5">
        <v>0</v>
      </c>
      <c r="AB727" s="5">
        <v>1</v>
      </c>
      <c r="AC727" s="5">
        <v>0</v>
      </c>
      <c r="AD727" s="5">
        <v>0</v>
      </c>
      <c r="AE727" s="5">
        <v>25000</v>
      </c>
      <c r="AF727" s="5">
        <v>17</v>
      </c>
      <c r="AG727" s="5">
        <v>0</v>
      </c>
      <c r="AH727" s="5" t="s">
        <v>2420</v>
      </c>
      <c r="AI727" s="5" t="s">
        <v>235</v>
      </c>
      <c r="AJ727" s="5" t="s">
        <v>984</v>
      </c>
      <c r="AK727" s="45">
        <f t="shared" si="120"/>
        <v>15</v>
      </c>
      <c r="AL727" s="47">
        <f>_xlfn.XLOOKUP(I727,'#칼럼명세'!F:F,'#칼럼명세'!I:I)</f>
        <v>1304</v>
      </c>
      <c r="AM727" s="44" t="str">
        <f t="shared" si="121"/>
        <v>Item_Name_25051007</v>
      </c>
      <c r="AN727" s="5" t="s">
        <v>2280</v>
      </c>
      <c r="AO727" s="44" t="str">
        <f t="shared" si="122"/>
        <v>Item_Desc_25051007</v>
      </c>
      <c r="AP727" s="5" t="s">
        <v>2122</v>
      </c>
      <c r="AQ727" s="44">
        <f>_xlfn.XLOOKUP(I727,표1[아이템 타입],표1[삭제여부])</f>
        <v>0</v>
      </c>
      <c r="AR727" s="63">
        <f>_xlfn.XLOOKUP(I727,'#칼럼명세'!F:F,'#칼럼명세'!H:H)</f>
        <v>1</v>
      </c>
      <c r="AS727" s="4">
        <v>1</v>
      </c>
      <c r="AT727" s="4"/>
      <c r="AU727" s="4"/>
      <c r="AV727" s="4"/>
      <c r="AW727" s="63" t="str">
        <f>_xlfn.XLOOKUP(I727,표1[아이템 타입],표1[타입 이름])</f>
        <v>몬스터 코어</v>
      </c>
      <c r="AX727" s="63" t="str">
        <f t="shared" si="118"/>
        <v>불가</v>
      </c>
      <c r="AY727" s="63" t="str">
        <f t="shared" si="119"/>
        <v>가능</v>
      </c>
      <c r="AZ727" s="63" t="str">
        <f t="shared" si="116"/>
        <v>가능</v>
      </c>
      <c r="BA727" s="63" t="str">
        <f t="shared" si="117"/>
        <v>가능</v>
      </c>
    </row>
    <row r="728" spans="2:53" x14ac:dyDescent="0.3">
      <c r="B728" s="4">
        <v>25051008</v>
      </c>
      <c r="C728" s="4" t="str">
        <f t="shared" si="101"/>
        <v>008</v>
      </c>
      <c r="D728" s="44" t="str">
        <f t="shared" si="99"/>
        <v>Item_Name_25051008</v>
      </c>
      <c r="E728" s="5" t="s">
        <v>2281</v>
      </c>
      <c r="F728" s="44" t="str">
        <f t="shared" si="100"/>
        <v>Item_Desc_25051008</v>
      </c>
      <c r="G728" s="5" t="s">
        <v>2123</v>
      </c>
      <c r="H728" s="5">
        <v>3</v>
      </c>
      <c r="I728" s="5">
        <v>51</v>
      </c>
      <c r="J728" s="5">
        <v>0</v>
      </c>
      <c r="K728" s="5">
        <v>1</v>
      </c>
      <c r="L728" s="45">
        <f>_xlfn.XLOOKUP($I728, '#칼럼명세'!$F:$F, '#칼럼명세'!$J:$J)*IF(_xlfn.XLOOKUP($I728, '#칼럼명세'!$F:$F, '#칼럼명세'!$K:$K)="X", 1, _xlfn.XLOOKUP($K728, '#무게관련'!$N:$N, '#무게관련'!$O:$O))*100</f>
        <v>1</v>
      </c>
      <c r="M728" s="46" t="s">
        <v>336</v>
      </c>
      <c r="N728" s="46" t="s">
        <v>336</v>
      </c>
      <c r="O728" s="46" t="s">
        <v>336</v>
      </c>
      <c r="P728" s="46" t="s">
        <v>336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66">
        <v>100</v>
      </c>
      <c r="Y728" s="66">
        <v>1000</v>
      </c>
      <c r="Z728" s="5">
        <v>0</v>
      </c>
      <c r="AA728" s="5">
        <v>0</v>
      </c>
      <c r="AB728" s="5">
        <v>1</v>
      </c>
      <c r="AC728" s="5">
        <v>0</v>
      </c>
      <c r="AD728" s="5">
        <v>0</v>
      </c>
      <c r="AE728" s="5">
        <v>25000</v>
      </c>
      <c r="AF728" s="5">
        <v>17</v>
      </c>
      <c r="AG728" s="5">
        <v>0</v>
      </c>
      <c r="AH728" s="5" t="s">
        <v>2421</v>
      </c>
      <c r="AI728" s="5" t="s">
        <v>235</v>
      </c>
      <c r="AJ728" s="5" t="s">
        <v>984</v>
      </c>
      <c r="AK728" s="45">
        <f t="shared" si="120"/>
        <v>15</v>
      </c>
      <c r="AL728" s="47">
        <f>_xlfn.XLOOKUP(I728,'#칼럼명세'!F:F,'#칼럼명세'!I:I)</f>
        <v>1304</v>
      </c>
      <c r="AM728" s="44" t="str">
        <f t="shared" si="121"/>
        <v>Item_Name_25051008</v>
      </c>
      <c r="AN728" s="5" t="s">
        <v>2281</v>
      </c>
      <c r="AO728" s="44" t="str">
        <f t="shared" si="122"/>
        <v>Item_Desc_25051008</v>
      </c>
      <c r="AP728" s="5" t="s">
        <v>2123</v>
      </c>
      <c r="AQ728" s="44">
        <f>_xlfn.XLOOKUP(I728,표1[아이템 타입],표1[삭제여부])</f>
        <v>0</v>
      </c>
      <c r="AR728" s="63">
        <f>_xlfn.XLOOKUP(I728,'#칼럼명세'!F:F,'#칼럼명세'!H:H)</f>
        <v>1</v>
      </c>
      <c r="AS728" s="4">
        <v>1</v>
      </c>
      <c r="AT728" s="4"/>
      <c r="AU728" s="4"/>
      <c r="AV728" s="4"/>
      <c r="AW728" s="63" t="str">
        <f>_xlfn.XLOOKUP(I728,표1[아이템 타입],표1[타입 이름])</f>
        <v>몬스터 코어</v>
      </c>
      <c r="AX728" s="63" t="str">
        <f t="shared" si="118"/>
        <v>불가</v>
      </c>
      <c r="AY728" s="63" t="str">
        <f t="shared" si="119"/>
        <v>가능</v>
      </c>
      <c r="AZ728" s="63" t="str">
        <f t="shared" si="116"/>
        <v>가능</v>
      </c>
      <c r="BA728" s="63" t="str">
        <f t="shared" si="117"/>
        <v>가능</v>
      </c>
    </row>
    <row r="729" spans="2:53" x14ac:dyDescent="0.3">
      <c r="B729" s="4">
        <v>25051009</v>
      </c>
      <c r="C729" s="4" t="str">
        <f t="shared" si="101"/>
        <v>009</v>
      </c>
      <c r="D729" s="44" t="str">
        <f t="shared" si="99"/>
        <v>Item_Name_25051009</v>
      </c>
      <c r="E729" s="5" t="s">
        <v>2282</v>
      </c>
      <c r="F729" s="44" t="str">
        <f t="shared" si="100"/>
        <v>Item_Desc_25051009</v>
      </c>
      <c r="G729" s="5" t="s">
        <v>2124</v>
      </c>
      <c r="H729" s="5">
        <v>3</v>
      </c>
      <c r="I729" s="5">
        <v>51</v>
      </c>
      <c r="J729" s="5">
        <v>0</v>
      </c>
      <c r="K729" s="5">
        <v>1</v>
      </c>
      <c r="L729" s="45">
        <f>_xlfn.XLOOKUP($I729, '#칼럼명세'!$F:$F, '#칼럼명세'!$J:$J)*IF(_xlfn.XLOOKUP($I729, '#칼럼명세'!$F:$F, '#칼럼명세'!$K:$K)="X", 1, _xlfn.XLOOKUP($K729, '#무게관련'!$N:$N, '#무게관련'!$O:$O))*100</f>
        <v>1</v>
      </c>
      <c r="M729" s="46" t="s">
        <v>336</v>
      </c>
      <c r="N729" s="46" t="s">
        <v>336</v>
      </c>
      <c r="O729" s="46" t="s">
        <v>336</v>
      </c>
      <c r="P729" s="46" t="s">
        <v>336</v>
      </c>
      <c r="Q729" s="5">
        <v>0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0</v>
      </c>
      <c r="X729" s="66">
        <v>100</v>
      </c>
      <c r="Y729" s="66">
        <v>1000</v>
      </c>
      <c r="Z729" s="5">
        <v>0</v>
      </c>
      <c r="AA729" s="5">
        <v>0</v>
      </c>
      <c r="AB729" s="5">
        <v>1</v>
      </c>
      <c r="AC729" s="5">
        <v>0</v>
      </c>
      <c r="AD729" s="5">
        <v>0</v>
      </c>
      <c r="AE729" s="5">
        <v>25000</v>
      </c>
      <c r="AF729" s="5">
        <v>17</v>
      </c>
      <c r="AG729" s="5">
        <v>0</v>
      </c>
      <c r="AH729" s="5" t="s">
        <v>2422</v>
      </c>
      <c r="AI729" s="5" t="s">
        <v>235</v>
      </c>
      <c r="AJ729" s="5" t="s">
        <v>984</v>
      </c>
      <c r="AK729" s="45">
        <f t="shared" si="120"/>
        <v>15</v>
      </c>
      <c r="AL729" s="47">
        <f>_xlfn.XLOOKUP(I729,'#칼럼명세'!F:F,'#칼럼명세'!I:I)</f>
        <v>1304</v>
      </c>
      <c r="AM729" s="44" t="str">
        <f t="shared" si="121"/>
        <v>Item_Name_25051009</v>
      </c>
      <c r="AN729" s="5" t="s">
        <v>2282</v>
      </c>
      <c r="AO729" s="44" t="str">
        <f t="shared" si="122"/>
        <v>Item_Desc_25051009</v>
      </c>
      <c r="AP729" s="5" t="s">
        <v>2124</v>
      </c>
      <c r="AQ729" s="44">
        <f>_xlfn.XLOOKUP(I729,표1[아이템 타입],표1[삭제여부])</f>
        <v>0</v>
      </c>
      <c r="AR729" s="63">
        <f>_xlfn.XLOOKUP(I729,'#칼럼명세'!F:F,'#칼럼명세'!H:H)</f>
        <v>1</v>
      </c>
      <c r="AS729" s="4">
        <v>1</v>
      </c>
      <c r="AT729" s="4"/>
      <c r="AU729" s="4"/>
      <c r="AV729" s="4"/>
      <c r="AW729" s="63" t="str">
        <f>_xlfn.XLOOKUP(I729,표1[아이템 타입],표1[타입 이름])</f>
        <v>몬스터 코어</v>
      </c>
      <c r="AX729" s="63" t="str">
        <f t="shared" si="118"/>
        <v>불가</v>
      </c>
      <c r="AY729" s="63" t="str">
        <f t="shared" si="119"/>
        <v>가능</v>
      </c>
      <c r="AZ729" s="63" t="str">
        <f t="shared" si="116"/>
        <v>가능</v>
      </c>
      <c r="BA729" s="63" t="str">
        <f t="shared" si="117"/>
        <v>가능</v>
      </c>
    </row>
    <row r="730" spans="2:53" x14ac:dyDescent="0.3">
      <c r="B730" s="4">
        <v>25052001</v>
      </c>
      <c r="C730" s="4" t="str">
        <f t="shared" si="101"/>
        <v>001</v>
      </c>
      <c r="D730" s="44" t="str">
        <f t="shared" si="99"/>
        <v>Item_Name_25052001</v>
      </c>
      <c r="E730" s="5" t="s">
        <v>2283</v>
      </c>
      <c r="F730" s="44" t="str">
        <f t="shared" si="100"/>
        <v>Item_Desc_25052001</v>
      </c>
      <c r="G730" s="5" t="s">
        <v>2125</v>
      </c>
      <c r="H730" s="5">
        <v>3</v>
      </c>
      <c r="I730" s="5">
        <v>51</v>
      </c>
      <c r="J730" s="5">
        <v>0</v>
      </c>
      <c r="K730" s="5">
        <v>2</v>
      </c>
      <c r="L730" s="45">
        <f>_xlfn.XLOOKUP($I730, '#칼럼명세'!$F:$F, '#칼럼명세'!$J:$J)*IF(_xlfn.XLOOKUP($I730, '#칼럼명세'!$F:$F, '#칼럼명세'!$K:$K)="X", 1, _xlfn.XLOOKUP($K730, '#무게관련'!$N:$N, '#무게관련'!$O:$O))*100</f>
        <v>1</v>
      </c>
      <c r="M730" s="46" t="s">
        <v>336</v>
      </c>
      <c r="N730" s="46" t="s">
        <v>336</v>
      </c>
      <c r="O730" s="46" t="s">
        <v>336</v>
      </c>
      <c r="P730" s="46" t="s">
        <v>336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66">
        <v>100</v>
      </c>
      <c r="Y730" s="66">
        <v>1000</v>
      </c>
      <c r="Z730" s="5">
        <v>0</v>
      </c>
      <c r="AA730" s="5">
        <v>0</v>
      </c>
      <c r="AB730" s="5">
        <v>1</v>
      </c>
      <c r="AC730" s="5">
        <v>0</v>
      </c>
      <c r="AD730" s="5">
        <v>0</v>
      </c>
      <c r="AE730" s="5">
        <v>25000</v>
      </c>
      <c r="AF730" s="5">
        <v>17</v>
      </c>
      <c r="AG730" s="5">
        <v>0</v>
      </c>
      <c r="AH730" s="5" t="s">
        <v>2423</v>
      </c>
      <c r="AI730" s="5" t="s">
        <v>235</v>
      </c>
      <c r="AJ730" s="5" t="s">
        <v>984</v>
      </c>
      <c r="AK730" s="45">
        <f t="shared" si="120"/>
        <v>15</v>
      </c>
      <c r="AL730" s="47">
        <f>_xlfn.XLOOKUP(I730,'#칼럼명세'!F:F,'#칼럼명세'!I:I)</f>
        <v>1304</v>
      </c>
      <c r="AM730" s="44" t="str">
        <f t="shared" si="121"/>
        <v>Item_Name_25052001</v>
      </c>
      <c r="AN730" s="5" t="s">
        <v>2283</v>
      </c>
      <c r="AO730" s="44" t="str">
        <f t="shared" si="122"/>
        <v>Item_Desc_25052001</v>
      </c>
      <c r="AP730" s="5" t="s">
        <v>2125</v>
      </c>
      <c r="AQ730" s="44">
        <f>_xlfn.XLOOKUP(I730,표1[아이템 타입],표1[삭제여부])</f>
        <v>0</v>
      </c>
      <c r="AR730" s="63">
        <f>_xlfn.XLOOKUP(I730,'#칼럼명세'!F:F,'#칼럼명세'!H:H)</f>
        <v>1</v>
      </c>
      <c r="AS730" s="4">
        <v>1</v>
      </c>
      <c r="AT730" s="4"/>
      <c r="AU730" s="4"/>
      <c r="AV730" s="4"/>
      <c r="AW730" s="63" t="str">
        <f>_xlfn.XLOOKUP(I730,표1[아이템 타입],표1[타입 이름])</f>
        <v>몬스터 코어</v>
      </c>
      <c r="AX730" s="63" t="str">
        <f t="shared" si="118"/>
        <v>불가</v>
      </c>
      <c r="AY730" s="63" t="str">
        <f t="shared" si="119"/>
        <v>가능</v>
      </c>
      <c r="AZ730" s="63" t="str">
        <f t="shared" si="116"/>
        <v>가능</v>
      </c>
      <c r="BA730" s="63" t="str">
        <f t="shared" si="117"/>
        <v>가능</v>
      </c>
    </row>
    <row r="731" spans="2:53" x14ac:dyDescent="0.3">
      <c r="B731" s="4">
        <v>25052002</v>
      </c>
      <c r="C731" s="4" t="str">
        <f t="shared" si="101"/>
        <v>002</v>
      </c>
      <c r="D731" s="44" t="str">
        <f t="shared" si="99"/>
        <v>Item_Name_25052002</v>
      </c>
      <c r="E731" s="5" t="s">
        <v>2284</v>
      </c>
      <c r="F731" s="44" t="str">
        <f t="shared" si="100"/>
        <v>Item_Desc_25052002</v>
      </c>
      <c r="G731" s="5" t="s">
        <v>2126</v>
      </c>
      <c r="H731" s="5">
        <v>3</v>
      </c>
      <c r="I731" s="5">
        <v>51</v>
      </c>
      <c r="J731" s="5">
        <v>0</v>
      </c>
      <c r="K731" s="5">
        <v>2</v>
      </c>
      <c r="L731" s="45">
        <f>_xlfn.XLOOKUP($I731, '#칼럼명세'!$F:$F, '#칼럼명세'!$J:$J)*IF(_xlfn.XLOOKUP($I731, '#칼럼명세'!$F:$F, '#칼럼명세'!$K:$K)="X", 1, _xlfn.XLOOKUP($K731, '#무게관련'!$N:$N, '#무게관련'!$O:$O))*100</f>
        <v>1</v>
      </c>
      <c r="M731" s="46" t="s">
        <v>336</v>
      </c>
      <c r="N731" s="46" t="s">
        <v>336</v>
      </c>
      <c r="O731" s="46" t="s">
        <v>336</v>
      </c>
      <c r="P731" s="46" t="s">
        <v>336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66">
        <v>100</v>
      </c>
      <c r="Y731" s="66">
        <v>1000</v>
      </c>
      <c r="Z731" s="5">
        <v>0</v>
      </c>
      <c r="AA731" s="5">
        <v>0</v>
      </c>
      <c r="AB731" s="5">
        <v>1</v>
      </c>
      <c r="AC731" s="5">
        <v>0</v>
      </c>
      <c r="AD731" s="5">
        <v>0</v>
      </c>
      <c r="AE731" s="5">
        <v>25000</v>
      </c>
      <c r="AF731" s="5">
        <v>17</v>
      </c>
      <c r="AG731" s="5">
        <v>0</v>
      </c>
      <c r="AH731" s="5" t="s">
        <v>2424</v>
      </c>
      <c r="AI731" s="5" t="s">
        <v>235</v>
      </c>
      <c r="AJ731" s="5" t="s">
        <v>984</v>
      </c>
      <c r="AK731" s="45">
        <f t="shared" si="120"/>
        <v>15</v>
      </c>
      <c r="AL731" s="47">
        <f>_xlfn.XLOOKUP(I731,'#칼럼명세'!F:F,'#칼럼명세'!I:I)</f>
        <v>1304</v>
      </c>
      <c r="AM731" s="44" t="str">
        <f t="shared" si="121"/>
        <v>Item_Name_25052002</v>
      </c>
      <c r="AN731" s="5" t="s">
        <v>2284</v>
      </c>
      <c r="AO731" s="44" t="str">
        <f t="shared" si="122"/>
        <v>Item_Desc_25052002</v>
      </c>
      <c r="AP731" s="5" t="s">
        <v>2126</v>
      </c>
      <c r="AQ731" s="44">
        <f>_xlfn.XLOOKUP(I731,표1[아이템 타입],표1[삭제여부])</f>
        <v>0</v>
      </c>
      <c r="AR731" s="63">
        <f>_xlfn.XLOOKUP(I731,'#칼럼명세'!F:F,'#칼럼명세'!H:H)</f>
        <v>1</v>
      </c>
      <c r="AS731" s="4">
        <v>1</v>
      </c>
      <c r="AT731" s="4"/>
      <c r="AU731" s="4"/>
      <c r="AV731" s="4"/>
      <c r="AW731" s="63" t="str">
        <f>_xlfn.XLOOKUP(I731,표1[아이템 타입],표1[타입 이름])</f>
        <v>몬스터 코어</v>
      </c>
      <c r="AX731" s="63" t="str">
        <f t="shared" si="118"/>
        <v>불가</v>
      </c>
      <c r="AY731" s="63" t="str">
        <f t="shared" si="119"/>
        <v>가능</v>
      </c>
      <c r="AZ731" s="63" t="str">
        <f t="shared" si="116"/>
        <v>가능</v>
      </c>
      <c r="BA731" s="63" t="str">
        <f t="shared" si="117"/>
        <v>가능</v>
      </c>
    </row>
    <row r="732" spans="2:53" x14ac:dyDescent="0.3">
      <c r="B732" s="4">
        <v>25052003</v>
      </c>
      <c r="C732" s="4" t="str">
        <f t="shared" si="101"/>
        <v>003</v>
      </c>
      <c r="D732" s="44" t="str">
        <f t="shared" si="99"/>
        <v>Item_Name_25052003</v>
      </c>
      <c r="E732" s="5" t="s">
        <v>2285</v>
      </c>
      <c r="F732" s="44" t="str">
        <f t="shared" si="100"/>
        <v>Item_Desc_25052003</v>
      </c>
      <c r="G732" s="5" t="s">
        <v>2127</v>
      </c>
      <c r="H732" s="5">
        <v>3</v>
      </c>
      <c r="I732" s="5">
        <v>51</v>
      </c>
      <c r="J732" s="5">
        <v>0</v>
      </c>
      <c r="K732" s="5">
        <v>2</v>
      </c>
      <c r="L732" s="45">
        <f>_xlfn.XLOOKUP($I732, '#칼럼명세'!$F:$F, '#칼럼명세'!$J:$J)*IF(_xlfn.XLOOKUP($I732, '#칼럼명세'!$F:$F, '#칼럼명세'!$K:$K)="X", 1, _xlfn.XLOOKUP($K732, '#무게관련'!$N:$N, '#무게관련'!$O:$O))*100</f>
        <v>1</v>
      </c>
      <c r="M732" s="46" t="s">
        <v>336</v>
      </c>
      <c r="N732" s="46" t="s">
        <v>336</v>
      </c>
      <c r="O732" s="46" t="s">
        <v>336</v>
      </c>
      <c r="P732" s="46" t="s">
        <v>336</v>
      </c>
      <c r="Q732" s="5">
        <v>0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0</v>
      </c>
      <c r="X732" s="66">
        <v>100</v>
      </c>
      <c r="Y732" s="66">
        <v>1000</v>
      </c>
      <c r="Z732" s="5">
        <v>0</v>
      </c>
      <c r="AA732" s="5">
        <v>0</v>
      </c>
      <c r="AB732" s="5">
        <v>1</v>
      </c>
      <c r="AC732" s="5">
        <v>0</v>
      </c>
      <c r="AD732" s="5">
        <v>0</v>
      </c>
      <c r="AE732" s="5">
        <v>25000</v>
      </c>
      <c r="AF732" s="5">
        <v>17</v>
      </c>
      <c r="AG732" s="5">
        <v>0</v>
      </c>
      <c r="AH732" s="5" t="s">
        <v>2414</v>
      </c>
      <c r="AI732" s="5" t="s">
        <v>235</v>
      </c>
      <c r="AJ732" s="5" t="s">
        <v>984</v>
      </c>
      <c r="AK732" s="45">
        <f t="shared" si="120"/>
        <v>15</v>
      </c>
      <c r="AL732" s="47">
        <f>_xlfn.XLOOKUP(I732,'#칼럼명세'!F:F,'#칼럼명세'!I:I)</f>
        <v>1304</v>
      </c>
      <c r="AM732" s="44" t="str">
        <f t="shared" si="121"/>
        <v>Item_Name_25052003</v>
      </c>
      <c r="AN732" s="5" t="s">
        <v>2285</v>
      </c>
      <c r="AO732" s="44" t="str">
        <f t="shared" si="122"/>
        <v>Item_Desc_25052003</v>
      </c>
      <c r="AP732" s="5" t="s">
        <v>2127</v>
      </c>
      <c r="AQ732" s="44">
        <f>_xlfn.XLOOKUP(I732,표1[아이템 타입],표1[삭제여부])</f>
        <v>0</v>
      </c>
      <c r="AR732" s="63">
        <f>_xlfn.XLOOKUP(I732,'#칼럼명세'!F:F,'#칼럼명세'!H:H)</f>
        <v>1</v>
      </c>
      <c r="AS732" s="4">
        <v>1</v>
      </c>
      <c r="AT732" s="4"/>
      <c r="AU732" s="4"/>
      <c r="AV732" s="4"/>
      <c r="AW732" s="63" t="str">
        <f>_xlfn.XLOOKUP(I732,표1[아이템 타입],표1[타입 이름])</f>
        <v>몬스터 코어</v>
      </c>
      <c r="AX732" s="63" t="str">
        <f t="shared" si="118"/>
        <v>불가</v>
      </c>
      <c r="AY732" s="63" t="str">
        <f t="shared" si="119"/>
        <v>가능</v>
      </c>
      <c r="AZ732" s="63" t="str">
        <f t="shared" si="116"/>
        <v>가능</v>
      </c>
      <c r="BA732" s="63" t="str">
        <f t="shared" si="117"/>
        <v>가능</v>
      </c>
    </row>
    <row r="733" spans="2:53" x14ac:dyDescent="0.3">
      <c r="B733" s="4">
        <v>25052004</v>
      </c>
      <c r="C733" s="4" t="str">
        <f t="shared" si="101"/>
        <v>004</v>
      </c>
      <c r="D733" s="44" t="str">
        <f t="shared" si="99"/>
        <v>Item_Name_25052004</v>
      </c>
      <c r="E733" s="5" t="s">
        <v>2286</v>
      </c>
      <c r="F733" s="44" t="str">
        <f t="shared" si="100"/>
        <v>Item_Desc_25052004</v>
      </c>
      <c r="G733" s="5" t="s">
        <v>2128</v>
      </c>
      <c r="H733" s="5">
        <v>3</v>
      </c>
      <c r="I733" s="5">
        <v>51</v>
      </c>
      <c r="J733" s="5">
        <v>0</v>
      </c>
      <c r="K733" s="5">
        <v>2</v>
      </c>
      <c r="L733" s="45">
        <f>_xlfn.XLOOKUP($I733, '#칼럼명세'!$F:$F, '#칼럼명세'!$J:$J)*IF(_xlfn.XLOOKUP($I733, '#칼럼명세'!$F:$F, '#칼럼명세'!$K:$K)="X", 1, _xlfn.XLOOKUP($K733, '#무게관련'!$N:$N, '#무게관련'!$O:$O))*100</f>
        <v>1</v>
      </c>
      <c r="M733" s="46" t="s">
        <v>336</v>
      </c>
      <c r="N733" s="46" t="s">
        <v>336</v>
      </c>
      <c r="O733" s="46" t="s">
        <v>336</v>
      </c>
      <c r="P733" s="46" t="s">
        <v>336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66">
        <v>100</v>
      </c>
      <c r="Y733" s="66">
        <v>1000</v>
      </c>
      <c r="Z733" s="5">
        <v>0</v>
      </c>
      <c r="AA733" s="5">
        <v>0</v>
      </c>
      <c r="AB733" s="5">
        <v>1</v>
      </c>
      <c r="AC733" s="5">
        <v>0</v>
      </c>
      <c r="AD733" s="5">
        <v>0</v>
      </c>
      <c r="AE733" s="5">
        <v>25000</v>
      </c>
      <c r="AF733" s="5">
        <v>17</v>
      </c>
      <c r="AG733" s="5">
        <v>0</v>
      </c>
      <c r="AH733" s="5" t="s">
        <v>2425</v>
      </c>
      <c r="AI733" s="5" t="s">
        <v>235</v>
      </c>
      <c r="AJ733" s="5" t="s">
        <v>984</v>
      </c>
      <c r="AK733" s="45">
        <f t="shared" si="120"/>
        <v>15</v>
      </c>
      <c r="AL733" s="47">
        <f>_xlfn.XLOOKUP(I733,'#칼럼명세'!F:F,'#칼럼명세'!I:I)</f>
        <v>1304</v>
      </c>
      <c r="AM733" s="44" t="str">
        <f t="shared" si="121"/>
        <v>Item_Name_25052004</v>
      </c>
      <c r="AN733" s="5" t="s">
        <v>2286</v>
      </c>
      <c r="AO733" s="44" t="str">
        <f t="shared" si="122"/>
        <v>Item_Desc_25052004</v>
      </c>
      <c r="AP733" s="5" t="s">
        <v>2128</v>
      </c>
      <c r="AQ733" s="44">
        <f>_xlfn.XLOOKUP(I733,표1[아이템 타입],표1[삭제여부])</f>
        <v>0</v>
      </c>
      <c r="AR733" s="63">
        <f>_xlfn.XLOOKUP(I733,'#칼럼명세'!F:F,'#칼럼명세'!H:H)</f>
        <v>1</v>
      </c>
      <c r="AS733" s="4">
        <v>1</v>
      </c>
      <c r="AT733" s="4"/>
      <c r="AU733" s="4"/>
      <c r="AV733" s="4"/>
      <c r="AW733" s="63" t="str">
        <f>_xlfn.XLOOKUP(I733,표1[아이템 타입],표1[타입 이름])</f>
        <v>몬스터 코어</v>
      </c>
      <c r="AX733" s="63" t="str">
        <f t="shared" si="118"/>
        <v>불가</v>
      </c>
      <c r="AY733" s="63" t="str">
        <f t="shared" si="119"/>
        <v>가능</v>
      </c>
      <c r="AZ733" s="63" t="str">
        <f t="shared" si="116"/>
        <v>가능</v>
      </c>
      <c r="BA733" s="63" t="str">
        <f t="shared" si="117"/>
        <v>가능</v>
      </c>
    </row>
    <row r="734" spans="2:53" x14ac:dyDescent="0.3">
      <c r="B734" s="4">
        <v>25052005</v>
      </c>
      <c r="C734" s="4" t="str">
        <f t="shared" si="101"/>
        <v>005</v>
      </c>
      <c r="D734" s="44" t="str">
        <f t="shared" si="99"/>
        <v>Item_Name_25052005</v>
      </c>
      <c r="E734" s="5" t="s">
        <v>2287</v>
      </c>
      <c r="F734" s="44" t="str">
        <f t="shared" si="100"/>
        <v>Item_Desc_25052005</v>
      </c>
      <c r="G734" s="5" t="s">
        <v>2129</v>
      </c>
      <c r="H734" s="5">
        <v>3</v>
      </c>
      <c r="I734" s="5">
        <v>51</v>
      </c>
      <c r="J734" s="5">
        <v>0</v>
      </c>
      <c r="K734" s="5">
        <v>2</v>
      </c>
      <c r="L734" s="45">
        <f>_xlfn.XLOOKUP($I734, '#칼럼명세'!$F:$F, '#칼럼명세'!$J:$J)*IF(_xlfn.XLOOKUP($I734, '#칼럼명세'!$F:$F, '#칼럼명세'!$K:$K)="X", 1, _xlfn.XLOOKUP($K734, '#무게관련'!$N:$N, '#무게관련'!$O:$O))*100</f>
        <v>1</v>
      </c>
      <c r="M734" s="46" t="s">
        <v>336</v>
      </c>
      <c r="N734" s="46" t="s">
        <v>336</v>
      </c>
      <c r="O734" s="46" t="s">
        <v>336</v>
      </c>
      <c r="P734" s="46" t="s">
        <v>336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66">
        <v>100</v>
      </c>
      <c r="Y734" s="66">
        <v>1000</v>
      </c>
      <c r="Z734" s="5">
        <v>0</v>
      </c>
      <c r="AA734" s="5">
        <v>0</v>
      </c>
      <c r="AB734" s="5">
        <v>1</v>
      </c>
      <c r="AC734" s="5">
        <v>0</v>
      </c>
      <c r="AD734" s="5">
        <v>0</v>
      </c>
      <c r="AE734" s="5">
        <v>25000</v>
      </c>
      <c r="AF734" s="5">
        <v>17</v>
      </c>
      <c r="AG734" s="5">
        <v>0</v>
      </c>
      <c r="AH734" s="5" t="s">
        <v>2422</v>
      </c>
      <c r="AI734" s="5" t="s">
        <v>235</v>
      </c>
      <c r="AJ734" s="5" t="s">
        <v>984</v>
      </c>
      <c r="AK734" s="45">
        <f t="shared" si="120"/>
        <v>15</v>
      </c>
      <c r="AL734" s="47">
        <f>_xlfn.XLOOKUP(I734,'#칼럼명세'!F:F,'#칼럼명세'!I:I)</f>
        <v>1304</v>
      </c>
      <c r="AM734" s="44" t="str">
        <f t="shared" si="121"/>
        <v>Item_Name_25052005</v>
      </c>
      <c r="AN734" s="5" t="s">
        <v>2287</v>
      </c>
      <c r="AO734" s="44" t="str">
        <f t="shared" si="122"/>
        <v>Item_Desc_25052005</v>
      </c>
      <c r="AP734" s="5" t="s">
        <v>2129</v>
      </c>
      <c r="AQ734" s="44">
        <f>_xlfn.XLOOKUP(I734,표1[아이템 타입],표1[삭제여부])</f>
        <v>0</v>
      </c>
      <c r="AR734" s="63">
        <f>_xlfn.XLOOKUP(I734,'#칼럼명세'!F:F,'#칼럼명세'!H:H)</f>
        <v>1</v>
      </c>
      <c r="AS734" s="4">
        <v>1</v>
      </c>
      <c r="AT734" s="4"/>
      <c r="AU734" s="4"/>
      <c r="AV734" s="4"/>
      <c r="AW734" s="63" t="str">
        <f>_xlfn.XLOOKUP(I734,표1[아이템 타입],표1[타입 이름])</f>
        <v>몬스터 코어</v>
      </c>
      <c r="AX734" s="63" t="str">
        <f t="shared" si="118"/>
        <v>불가</v>
      </c>
      <c r="AY734" s="63" t="str">
        <f t="shared" si="119"/>
        <v>가능</v>
      </c>
      <c r="AZ734" s="63" t="str">
        <f t="shared" si="116"/>
        <v>가능</v>
      </c>
      <c r="BA734" s="63" t="str">
        <f t="shared" si="117"/>
        <v>가능</v>
      </c>
    </row>
    <row r="735" spans="2:53" x14ac:dyDescent="0.3">
      <c r="B735" s="4">
        <v>25053001</v>
      </c>
      <c r="C735" s="4" t="str">
        <f t="shared" si="101"/>
        <v>001</v>
      </c>
      <c r="D735" s="44" t="str">
        <f t="shared" si="99"/>
        <v>Item_Name_25053001</v>
      </c>
      <c r="E735" s="5" t="s">
        <v>2288</v>
      </c>
      <c r="F735" s="44" t="str">
        <f t="shared" si="100"/>
        <v>Item_Desc_25053001</v>
      </c>
      <c r="G735" s="5" t="s">
        <v>2130</v>
      </c>
      <c r="H735" s="5">
        <v>3</v>
      </c>
      <c r="I735" s="5">
        <v>51</v>
      </c>
      <c r="J735" s="5">
        <v>0</v>
      </c>
      <c r="K735" s="5">
        <v>3</v>
      </c>
      <c r="L735" s="45">
        <f>_xlfn.XLOOKUP($I735, '#칼럼명세'!$F:$F, '#칼럼명세'!$J:$J)*IF(_xlfn.XLOOKUP($I735, '#칼럼명세'!$F:$F, '#칼럼명세'!$K:$K)="X", 1, _xlfn.XLOOKUP($K735, '#무게관련'!$N:$N, '#무게관련'!$O:$O))*100</f>
        <v>1</v>
      </c>
      <c r="M735" s="46" t="s">
        <v>336</v>
      </c>
      <c r="N735" s="46" t="s">
        <v>336</v>
      </c>
      <c r="O735" s="46" t="s">
        <v>336</v>
      </c>
      <c r="P735" s="46" t="s">
        <v>336</v>
      </c>
      <c r="Q735" s="5">
        <v>0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0</v>
      </c>
      <c r="X735" s="66">
        <v>100</v>
      </c>
      <c r="Y735" s="66">
        <v>1000</v>
      </c>
      <c r="Z735" s="5">
        <v>0</v>
      </c>
      <c r="AA735" s="5">
        <v>0</v>
      </c>
      <c r="AB735" s="5">
        <v>1</v>
      </c>
      <c r="AC735" s="5">
        <v>0</v>
      </c>
      <c r="AD735" s="5">
        <v>0</v>
      </c>
      <c r="AE735" s="5">
        <v>25000</v>
      </c>
      <c r="AF735" s="5">
        <v>17</v>
      </c>
      <c r="AG735" s="5">
        <v>0</v>
      </c>
      <c r="AH735" s="5" t="s">
        <v>2426</v>
      </c>
      <c r="AI735" s="5" t="s">
        <v>235</v>
      </c>
      <c r="AJ735" s="5" t="s">
        <v>984</v>
      </c>
      <c r="AK735" s="45">
        <f t="shared" si="120"/>
        <v>15</v>
      </c>
      <c r="AL735" s="47">
        <f>_xlfn.XLOOKUP(I735,'#칼럼명세'!F:F,'#칼럼명세'!I:I)</f>
        <v>1304</v>
      </c>
      <c r="AM735" s="44" t="str">
        <f t="shared" si="121"/>
        <v>Item_Name_25053001</v>
      </c>
      <c r="AN735" s="5" t="s">
        <v>2288</v>
      </c>
      <c r="AO735" s="44" t="str">
        <f t="shared" si="122"/>
        <v>Item_Desc_25053001</v>
      </c>
      <c r="AP735" s="5" t="s">
        <v>2130</v>
      </c>
      <c r="AQ735" s="44">
        <f>_xlfn.XLOOKUP(I735,표1[아이템 타입],표1[삭제여부])</f>
        <v>0</v>
      </c>
      <c r="AR735" s="63">
        <f>_xlfn.XLOOKUP(I735,'#칼럼명세'!F:F,'#칼럼명세'!H:H)</f>
        <v>1</v>
      </c>
      <c r="AS735" s="4">
        <v>1</v>
      </c>
      <c r="AT735" s="4"/>
      <c r="AU735" s="4"/>
      <c r="AV735" s="4"/>
      <c r="AW735" s="63" t="str">
        <f>_xlfn.XLOOKUP(I735,표1[아이템 타입],표1[타입 이름])</f>
        <v>몬스터 코어</v>
      </c>
      <c r="AX735" s="63" t="str">
        <f t="shared" si="118"/>
        <v>불가</v>
      </c>
      <c r="AY735" s="63" t="str">
        <f t="shared" si="119"/>
        <v>가능</v>
      </c>
      <c r="AZ735" s="63" t="str">
        <f t="shared" si="116"/>
        <v>가능</v>
      </c>
      <c r="BA735" s="63" t="str">
        <f t="shared" si="117"/>
        <v>가능</v>
      </c>
    </row>
    <row r="736" spans="2:53" x14ac:dyDescent="0.3">
      <c r="B736" s="4">
        <v>25054001</v>
      </c>
      <c r="C736" s="4" t="str">
        <f t="shared" si="101"/>
        <v>001</v>
      </c>
      <c r="D736" s="44" t="str">
        <f t="shared" si="99"/>
        <v>Item_Name_25054001</v>
      </c>
      <c r="E736" s="5" t="s">
        <v>2289</v>
      </c>
      <c r="F736" s="44" t="str">
        <f t="shared" si="100"/>
        <v>Item_Desc_25054001</v>
      </c>
      <c r="G736" s="5" t="s">
        <v>2131</v>
      </c>
      <c r="H736" s="5">
        <v>3</v>
      </c>
      <c r="I736" s="5">
        <v>51</v>
      </c>
      <c r="J736" s="5">
        <v>0</v>
      </c>
      <c r="K736" s="5">
        <v>4</v>
      </c>
      <c r="L736" s="45">
        <f>_xlfn.XLOOKUP($I736, '#칼럼명세'!$F:$F, '#칼럼명세'!$J:$J)*IF(_xlfn.XLOOKUP($I736, '#칼럼명세'!$F:$F, '#칼럼명세'!$K:$K)="X", 1, _xlfn.XLOOKUP($K736, '#무게관련'!$N:$N, '#무게관련'!$O:$O))*100</f>
        <v>1</v>
      </c>
      <c r="M736" s="46" t="s">
        <v>336</v>
      </c>
      <c r="N736" s="46" t="s">
        <v>336</v>
      </c>
      <c r="O736" s="46" t="s">
        <v>336</v>
      </c>
      <c r="P736" s="46" t="s">
        <v>336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66">
        <v>100</v>
      </c>
      <c r="Y736" s="66">
        <v>1000</v>
      </c>
      <c r="Z736" s="5">
        <v>0</v>
      </c>
      <c r="AA736" s="5">
        <v>0</v>
      </c>
      <c r="AB736" s="5">
        <v>1</v>
      </c>
      <c r="AC736" s="5">
        <v>0</v>
      </c>
      <c r="AD736" s="5">
        <v>0</v>
      </c>
      <c r="AE736" s="5">
        <v>25000</v>
      </c>
      <c r="AF736" s="5">
        <v>17</v>
      </c>
      <c r="AG736" s="5">
        <v>0</v>
      </c>
      <c r="AH736" s="5" t="s">
        <v>2427</v>
      </c>
      <c r="AI736" s="5" t="s">
        <v>235</v>
      </c>
      <c r="AJ736" s="5" t="s">
        <v>984</v>
      </c>
      <c r="AK736" s="45">
        <f t="shared" si="120"/>
        <v>15</v>
      </c>
      <c r="AL736" s="47">
        <f>_xlfn.XLOOKUP(I736,'#칼럼명세'!F:F,'#칼럼명세'!I:I)</f>
        <v>1304</v>
      </c>
      <c r="AM736" s="44" t="str">
        <f t="shared" si="121"/>
        <v>Item_Name_25054001</v>
      </c>
      <c r="AN736" s="5" t="s">
        <v>2289</v>
      </c>
      <c r="AO736" s="44" t="str">
        <f t="shared" si="122"/>
        <v>Item_Desc_25054001</v>
      </c>
      <c r="AP736" s="5" t="s">
        <v>2131</v>
      </c>
      <c r="AQ736" s="44">
        <f>_xlfn.XLOOKUP(I736,표1[아이템 타입],표1[삭제여부])</f>
        <v>0</v>
      </c>
      <c r="AR736" s="63">
        <f>_xlfn.XLOOKUP(I736,'#칼럼명세'!F:F,'#칼럼명세'!H:H)</f>
        <v>1</v>
      </c>
      <c r="AS736" s="4">
        <v>1</v>
      </c>
      <c r="AT736" s="4"/>
      <c r="AU736" s="4"/>
      <c r="AV736" s="4"/>
      <c r="AW736" s="63" t="str">
        <f>_xlfn.XLOOKUP(I736,표1[아이템 타입],표1[타입 이름])</f>
        <v>몬스터 코어</v>
      </c>
      <c r="AX736" s="63" t="str">
        <f t="shared" si="118"/>
        <v>불가</v>
      </c>
      <c r="AY736" s="63" t="str">
        <f t="shared" si="119"/>
        <v>가능</v>
      </c>
      <c r="AZ736" s="63" t="str">
        <f t="shared" si="116"/>
        <v>가능</v>
      </c>
      <c r="BA736" s="63" t="str">
        <f t="shared" si="117"/>
        <v>가능</v>
      </c>
    </row>
    <row r="737" spans="1:53" x14ac:dyDescent="0.3">
      <c r="B737" s="4">
        <v>25061001</v>
      </c>
      <c r="C737" s="4" t="str">
        <f t="shared" si="101"/>
        <v>001</v>
      </c>
      <c r="D737" s="44" t="str">
        <f t="shared" si="99"/>
        <v>Item_Name_25061001</v>
      </c>
      <c r="E737" s="5" t="s">
        <v>2290</v>
      </c>
      <c r="F737" s="44" t="str">
        <f t="shared" si="100"/>
        <v>Item_Desc_25061001</v>
      </c>
      <c r="G737" s="5" t="s">
        <v>2132</v>
      </c>
      <c r="H737" s="5">
        <v>3</v>
      </c>
      <c r="I737" s="5">
        <v>51</v>
      </c>
      <c r="J737" s="5">
        <v>0</v>
      </c>
      <c r="K737" s="5">
        <v>1</v>
      </c>
      <c r="L737" s="45">
        <f>_xlfn.XLOOKUP($I737, '#칼럼명세'!$F:$F, '#칼럼명세'!$J:$J)*IF(_xlfn.XLOOKUP($I737, '#칼럼명세'!$F:$F, '#칼럼명세'!$K:$K)="X", 1, _xlfn.XLOOKUP($K737, '#무게관련'!$N:$N, '#무게관련'!$O:$O))*100</f>
        <v>1</v>
      </c>
      <c r="M737" s="46" t="s">
        <v>336</v>
      </c>
      <c r="N737" s="46" t="s">
        <v>336</v>
      </c>
      <c r="O737" s="46" t="s">
        <v>336</v>
      </c>
      <c r="P737" s="46" t="s">
        <v>336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66">
        <v>100</v>
      </c>
      <c r="Y737" s="66">
        <v>1000</v>
      </c>
      <c r="Z737" s="5">
        <v>0</v>
      </c>
      <c r="AA737" s="5">
        <v>0</v>
      </c>
      <c r="AB737" s="5">
        <v>1</v>
      </c>
      <c r="AC737" s="5">
        <v>0</v>
      </c>
      <c r="AD737" s="5">
        <v>0</v>
      </c>
      <c r="AE737" s="5">
        <v>25000</v>
      </c>
      <c r="AF737" s="5">
        <v>18</v>
      </c>
      <c r="AG737" s="5">
        <v>0</v>
      </c>
      <c r="AH737" s="5" t="s">
        <v>2428</v>
      </c>
      <c r="AI737" s="5" t="s">
        <v>235</v>
      </c>
      <c r="AJ737" s="5" t="s">
        <v>984</v>
      </c>
      <c r="AK737" s="45">
        <f t="shared" si="120"/>
        <v>15</v>
      </c>
      <c r="AL737" s="47">
        <f>_xlfn.XLOOKUP(I737,'#칼럼명세'!F:F,'#칼럼명세'!I:I)</f>
        <v>1304</v>
      </c>
      <c r="AM737" s="44" t="str">
        <f t="shared" si="121"/>
        <v>Item_Name_25061001</v>
      </c>
      <c r="AN737" s="5" t="s">
        <v>2290</v>
      </c>
      <c r="AO737" s="44" t="str">
        <f t="shared" si="122"/>
        <v>Item_Desc_25061001</v>
      </c>
      <c r="AP737" s="5" t="s">
        <v>2132</v>
      </c>
      <c r="AQ737" s="44">
        <f>_xlfn.XLOOKUP(I737,표1[아이템 타입],표1[삭제여부])</f>
        <v>0</v>
      </c>
      <c r="AR737" s="63">
        <f>_xlfn.XLOOKUP(I737,'#칼럼명세'!F:F,'#칼럼명세'!H:H)</f>
        <v>1</v>
      </c>
      <c r="AS737" s="4">
        <v>1</v>
      </c>
      <c r="AT737" s="4"/>
      <c r="AU737" s="4"/>
      <c r="AV737" s="4"/>
      <c r="AW737" s="63" t="str">
        <f>_xlfn.XLOOKUP(I737,표1[아이템 타입],표1[타입 이름])</f>
        <v>몬스터 코어</v>
      </c>
      <c r="AX737" s="63" t="str">
        <f t="shared" si="118"/>
        <v>불가</v>
      </c>
      <c r="AY737" s="63" t="str">
        <f t="shared" si="119"/>
        <v>가능</v>
      </c>
      <c r="AZ737" s="63" t="str">
        <f t="shared" si="116"/>
        <v>가능</v>
      </c>
      <c r="BA737" s="63" t="str">
        <f t="shared" si="117"/>
        <v>가능</v>
      </c>
    </row>
    <row r="738" spans="1:53" x14ac:dyDescent="0.3">
      <c r="B738" s="4">
        <v>25061002</v>
      </c>
      <c r="C738" s="4" t="str">
        <f t="shared" si="101"/>
        <v>002</v>
      </c>
      <c r="D738" s="44" t="str">
        <f t="shared" si="99"/>
        <v>Item_Name_25061002</v>
      </c>
      <c r="E738" s="5" t="s">
        <v>2291</v>
      </c>
      <c r="F738" s="44" t="str">
        <f t="shared" si="100"/>
        <v>Item_Desc_25061002</v>
      </c>
      <c r="G738" s="5" t="s">
        <v>2133</v>
      </c>
      <c r="H738" s="5">
        <v>3</v>
      </c>
      <c r="I738" s="5">
        <v>51</v>
      </c>
      <c r="J738" s="5">
        <v>0</v>
      </c>
      <c r="K738" s="5">
        <v>1</v>
      </c>
      <c r="L738" s="45">
        <f>_xlfn.XLOOKUP($I738, '#칼럼명세'!$F:$F, '#칼럼명세'!$J:$J)*IF(_xlfn.XLOOKUP($I738, '#칼럼명세'!$F:$F, '#칼럼명세'!$K:$K)="X", 1, _xlfn.XLOOKUP($K738, '#무게관련'!$N:$N, '#무게관련'!$O:$O))*100</f>
        <v>1</v>
      </c>
      <c r="M738" s="46" t="s">
        <v>336</v>
      </c>
      <c r="N738" s="46" t="s">
        <v>336</v>
      </c>
      <c r="O738" s="46" t="s">
        <v>336</v>
      </c>
      <c r="P738" s="46" t="s">
        <v>336</v>
      </c>
      <c r="Q738" s="5">
        <v>0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0</v>
      </c>
      <c r="X738" s="66">
        <v>100</v>
      </c>
      <c r="Y738" s="66">
        <v>1000</v>
      </c>
      <c r="Z738" s="5">
        <v>0</v>
      </c>
      <c r="AA738" s="5">
        <v>0</v>
      </c>
      <c r="AB738" s="5">
        <v>1</v>
      </c>
      <c r="AC738" s="5">
        <v>0</v>
      </c>
      <c r="AD738" s="5">
        <v>0</v>
      </c>
      <c r="AE738" s="5">
        <v>25000</v>
      </c>
      <c r="AF738" s="5">
        <v>18</v>
      </c>
      <c r="AG738" s="5">
        <v>0</v>
      </c>
      <c r="AH738" s="5" t="s">
        <v>2429</v>
      </c>
      <c r="AI738" s="5" t="s">
        <v>235</v>
      </c>
      <c r="AJ738" s="5" t="s">
        <v>984</v>
      </c>
      <c r="AK738" s="45">
        <f t="shared" si="120"/>
        <v>15</v>
      </c>
      <c r="AL738" s="47">
        <f>_xlfn.XLOOKUP(I738,'#칼럼명세'!F:F,'#칼럼명세'!I:I)</f>
        <v>1304</v>
      </c>
      <c r="AM738" s="44" t="str">
        <f t="shared" si="121"/>
        <v>Item_Name_25061002</v>
      </c>
      <c r="AN738" s="5" t="s">
        <v>2291</v>
      </c>
      <c r="AO738" s="44" t="str">
        <f t="shared" si="122"/>
        <v>Item_Desc_25061002</v>
      </c>
      <c r="AP738" s="5" t="s">
        <v>2133</v>
      </c>
      <c r="AQ738" s="44">
        <f>_xlfn.XLOOKUP(I738,표1[아이템 타입],표1[삭제여부])</f>
        <v>0</v>
      </c>
      <c r="AR738" s="63">
        <f>_xlfn.XLOOKUP(I738,'#칼럼명세'!F:F,'#칼럼명세'!H:H)</f>
        <v>1</v>
      </c>
      <c r="AS738" s="4">
        <v>1</v>
      </c>
      <c r="AT738" s="4"/>
      <c r="AU738" s="4"/>
      <c r="AV738" s="4"/>
      <c r="AW738" s="63" t="str">
        <f>_xlfn.XLOOKUP(I738,표1[아이템 타입],표1[타입 이름])</f>
        <v>몬스터 코어</v>
      </c>
      <c r="AX738" s="63" t="str">
        <f t="shared" si="118"/>
        <v>불가</v>
      </c>
      <c r="AY738" s="63" t="str">
        <f t="shared" si="119"/>
        <v>가능</v>
      </c>
      <c r="AZ738" s="63" t="str">
        <f t="shared" si="116"/>
        <v>가능</v>
      </c>
      <c r="BA738" s="63" t="str">
        <f t="shared" si="117"/>
        <v>가능</v>
      </c>
    </row>
    <row r="739" spans="1:53" x14ac:dyDescent="0.3">
      <c r="B739" s="4">
        <v>25061003</v>
      </c>
      <c r="C739" s="4" t="str">
        <f t="shared" si="101"/>
        <v>003</v>
      </c>
      <c r="D739" s="44" t="str">
        <f t="shared" si="99"/>
        <v>Item_Name_25061003</v>
      </c>
      <c r="E739" s="5" t="s">
        <v>2292</v>
      </c>
      <c r="F739" s="44" t="str">
        <f t="shared" si="100"/>
        <v>Item_Desc_25061003</v>
      </c>
      <c r="G739" s="5" t="s">
        <v>2134</v>
      </c>
      <c r="H739" s="5">
        <v>3</v>
      </c>
      <c r="I739" s="5">
        <v>51</v>
      </c>
      <c r="J739" s="5">
        <v>0</v>
      </c>
      <c r="K739" s="5">
        <v>1</v>
      </c>
      <c r="L739" s="45">
        <f>_xlfn.XLOOKUP($I739, '#칼럼명세'!$F:$F, '#칼럼명세'!$J:$J)*IF(_xlfn.XLOOKUP($I739, '#칼럼명세'!$F:$F, '#칼럼명세'!$K:$K)="X", 1, _xlfn.XLOOKUP($K739, '#무게관련'!$N:$N, '#무게관련'!$O:$O))*100</f>
        <v>1</v>
      </c>
      <c r="M739" s="46" t="s">
        <v>336</v>
      </c>
      <c r="N739" s="46" t="s">
        <v>336</v>
      </c>
      <c r="O739" s="46" t="s">
        <v>336</v>
      </c>
      <c r="P739" s="46" t="s">
        <v>336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66">
        <v>100</v>
      </c>
      <c r="Y739" s="66">
        <v>1000</v>
      </c>
      <c r="Z739" s="5">
        <v>0</v>
      </c>
      <c r="AA739" s="5">
        <v>0</v>
      </c>
      <c r="AB739" s="5">
        <v>1</v>
      </c>
      <c r="AC739" s="5">
        <v>0</v>
      </c>
      <c r="AD739" s="5">
        <v>0</v>
      </c>
      <c r="AE739" s="5">
        <v>25000</v>
      </c>
      <c r="AF739" s="5">
        <v>18</v>
      </c>
      <c r="AG739" s="5">
        <v>0</v>
      </c>
      <c r="AH739" s="5" t="s">
        <v>2430</v>
      </c>
      <c r="AI739" s="5" t="s">
        <v>235</v>
      </c>
      <c r="AJ739" s="5" t="s">
        <v>984</v>
      </c>
      <c r="AK739" s="45">
        <f t="shared" si="120"/>
        <v>15</v>
      </c>
      <c r="AL739" s="47">
        <f>_xlfn.XLOOKUP(I739,'#칼럼명세'!F:F,'#칼럼명세'!I:I)</f>
        <v>1304</v>
      </c>
      <c r="AM739" s="44" t="str">
        <f t="shared" si="121"/>
        <v>Item_Name_25061003</v>
      </c>
      <c r="AN739" s="5" t="s">
        <v>2292</v>
      </c>
      <c r="AO739" s="44" t="str">
        <f t="shared" si="122"/>
        <v>Item_Desc_25061003</v>
      </c>
      <c r="AP739" s="5" t="s">
        <v>2134</v>
      </c>
      <c r="AQ739" s="44">
        <f>_xlfn.XLOOKUP(I739,표1[아이템 타입],표1[삭제여부])</f>
        <v>0</v>
      </c>
      <c r="AR739" s="63">
        <f>_xlfn.XLOOKUP(I739,'#칼럼명세'!F:F,'#칼럼명세'!H:H)</f>
        <v>1</v>
      </c>
      <c r="AS739" s="4">
        <v>1</v>
      </c>
      <c r="AT739" s="4"/>
      <c r="AU739" s="4"/>
      <c r="AV739" s="4"/>
      <c r="AW739" s="63" t="str">
        <f>_xlfn.XLOOKUP(I739,표1[아이템 타입],표1[타입 이름])</f>
        <v>몬스터 코어</v>
      </c>
      <c r="AX739" s="63" t="str">
        <f t="shared" si="118"/>
        <v>불가</v>
      </c>
      <c r="AY739" s="63" t="str">
        <f t="shared" si="119"/>
        <v>가능</v>
      </c>
      <c r="AZ739" s="63" t="str">
        <f t="shared" si="116"/>
        <v>가능</v>
      </c>
      <c r="BA739" s="63" t="str">
        <f t="shared" si="117"/>
        <v>가능</v>
      </c>
    </row>
    <row r="740" spans="1:53" x14ac:dyDescent="0.3">
      <c r="B740" s="4">
        <v>25061004</v>
      </c>
      <c r="C740" s="4" t="str">
        <f t="shared" ref="C740:C761" si="123">RIGHT(B740,3)</f>
        <v>004</v>
      </c>
      <c r="D740" s="44" t="str">
        <f t="shared" ref="D740:D761" si="124">"Item_Name_"&amp;B740</f>
        <v>Item_Name_25061004</v>
      </c>
      <c r="E740" s="5" t="s">
        <v>2293</v>
      </c>
      <c r="F740" s="44" t="str">
        <f t="shared" ref="F740:F761" si="125">"Item_Desc_"&amp;B740</f>
        <v>Item_Desc_25061004</v>
      </c>
      <c r="G740" s="5" t="s">
        <v>2135</v>
      </c>
      <c r="H740" s="5">
        <v>3</v>
      </c>
      <c r="I740" s="5">
        <v>51</v>
      </c>
      <c r="J740" s="5">
        <v>0</v>
      </c>
      <c r="K740" s="5">
        <v>1</v>
      </c>
      <c r="L740" s="45">
        <f>_xlfn.XLOOKUP($I740, '#칼럼명세'!$F:$F, '#칼럼명세'!$J:$J)*IF(_xlfn.XLOOKUP($I740, '#칼럼명세'!$F:$F, '#칼럼명세'!$K:$K)="X", 1, _xlfn.XLOOKUP($K740, '#무게관련'!$N:$N, '#무게관련'!$O:$O))*100</f>
        <v>1</v>
      </c>
      <c r="M740" s="46" t="s">
        <v>336</v>
      </c>
      <c r="N740" s="46" t="s">
        <v>336</v>
      </c>
      <c r="O740" s="46" t="s">
        <v>336</v>
      </c>
      <c r="P740" s="46" t="s">
        <v>336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66">
        <v>100</v>
      </c>
      <c r="Y740" s="66">
        <v>1000</v>
      </c>
      <c r="Z740" s="5">
        <v>0</v>
      </c>
      <c r="AA740" s="5">
        <v>0</v>
      </c>
      <c r="AB740" s="5">
        <v>1</v>
      </c>
      <c r="AC740" s="5">
        <v>0</v>
      </c>
      <c r="AD740" s="5">
        <v>0</v>
      </c>
      <c r="AE740" s="5">
        <v>25000</v>
      </c>
      <c r="AF740" s="5">
        <v>18</v>
      </c>
      <c r="AG740" s="5">
        <v>0</v>
      </c>
      <c r="AH740" s="5" t="s">
        <v>2431</v>
      </c>
      <c r="AI740" s="5" t="s">
        <v>235</v>
      </c>
      <c r="AJ740" s="5" t="s">
        <v>984</v>
      </c>
      <c r="AK740" s="45">
        <f t="shared" si="120"/>
        <v>15</v>
      </c>
      <c r="AL740" s="47">
        <f>_xlfn.XLOOKUP(I740,'#칼럼명세'!F:F,'#칼럼명세'!I:I)</f>
        <v>1304</v>
      </c>
      <c r="AM740" s="44" t="str">
        <f t="shared" si="121"/>
        <v>Item_Name_25061004</v>
      </c>
      <c r="AN740" s="5" t="s">
        <v>2293</v>
      </c>
      <c r="AO740" s="44" t="str">
        <f t="shared" si="122"/>
        <v>Item_Desc_25061004</v>
      </c>
      <c r="AP740" s="5" t="s">
        <v>2135</v>
      </c>
      <c r="AQ740" s="44">
        <f>_xlfn.XLOOKUP(I740,표1[아이템 타입],표1[삭제여부])</f>
        <v>0</v>
      </c>
      <c r="AR740" s="63">
        <f>_xlfn.XLOOKUP(I740,'#칼럼명세'!F:F,'#칼럼명세'!H:H)</f>
        <v>1</v>
      </c>
      <c r="AS740" s="4">
        <v>1</v>
      </c>
      <c r="AT740" s="4"/>
      <c r="AU740" s="4"/>
      <c r="AV740" s="4"/>
      <c r="AW740" s="63" t="str">
        <f>_xlfn.XLOOKUP(I740,표1[아이템 타입],표1[타입 이름])</f>
        <v>몬스터 코어</v>
      </c>
      <c r="AX740" s="63" t="str">
        <f t="shared" si="118"/>
        <v>불가</v>
      </c>
      <c r="AY740" s="63" t="str">
        <f t="shared" si="119"/>
        <v>가능</v>
      </c>
      <c r="AZ740" s="63" t="str">
        <f t="shared" si="116"/>
        <v>가능</v>
      </c>
      <c r="BA740" s="63" t="str">
        <f t="shared" si="117"/>
        <v>가능</v>
      </c>
    </row>
    <row r="741" spans="1:53" x14ac:dyDescent="0.3">
      <c r="B741" s="4">
        <v>25061005</v>
      </c>
      <c r="C741" s="4" t="str">
        <f t="shared" si="123"/>
        <v>005</v>
      </c>
      <c r="D741" s="44" t="str">
        <f t="shared" si="124"/>
        <v>Item_Name_25061005</v>
      </c>
      <c r="E741" s="5" t="s">
        <v>2294</v>
      </c>
      <c r="F741" s="44" t="str">
        <f t="shared" si="125"/>
        <v>Item_Desc_25061005</v>
      </c>
      <c r="G741" s="5" t="s">
        <v>2136</v>
      </c>
      <c r="H741" s="5">
        <v>3</v>
      </c>
      <c r="I741" s="5">
        <v>51</v>
      </c>
      <c r="J741" s="5">
        <v>0</v>
      </c>
      <c r="K741" s="5">
        <v>1</v>
      </c>
      <c r="L741" s="45">
        <f>_xlfn.XLOOKUP($I741, '#칼럼명세'!$F:$F, '#칼럼명세'!$J:$J)*IF(_xlfn.XLOOKUP($I741, '#칼럼명세'!$F:$F, '#칼럼명세'!$K:$K)="X", 1, _xlfn.XLOOKUP($K741, '#무게관련'!$N:$N, '#무게관련'!$O:$O))*100</f>
        <v>1</v>
      </c>
      <c r="M741" s="46" t="s">
        <v>336</v>
      </c>
      <c r="N741" s="46" t="s">
        <v>336</v>
      </c>
      <c r="O741" s="46" t="s">
        <v>336</v>
      </c>
      <c r="P741" s="46" t="s">
        <v>336</v>
      </c>
      <c r="Q741" s="5">
        <v>0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0</v>
      </c>
      <c r="X741" s="66">
        <v>100</v>
      </c>
      <c r="Y741" s="66">
        <v>1000</v>
      </c>
      <c r="Z741" s="5">
        <v>0</v>
      </c>
      <c r="AA741" s="5">
        <v>0</v>
      </c>
      <c r="AB741" s="5">
        <v>1</v>
      </c>
      <c r="AC741" s="5">
        <v>0</v>
      </c>
      <c r="AD741" s="5">
        <v>0</v>
      </c>
      <c r="AE741" s="5">
        <v>25000</v>
      </c>
      <c r="AF741" s="5">
        <v>18</v>
      </c>
      <c r="AG741" s="5">
        <v>0</v>
      </c>
      <c r="AH741" s="5" t="s">
        <v>2432</v>
      </c>
      <c r="AI741" s="5" t="s">
        <v>235</v>
      </c>
      <c r="AJ741" s="5" t="s">
        <v>984</v>
      </c>
      <c r="AK741" s="45">
        <f t="shared" si="120"/>
        <v>15</v>
      </c>
      <c r="AL741" s="47">
        <f>_xlfn.XLOOKUP(I741,'#칼럼명세'!F:F,'#칼럼명세'!I:I)</f>
        <v>1304</v>
      </c>
      <c r="AM741" s="44" t="str">
        <f t="shared" si="121"/>
        <v>Item_Name_25061005</v>
      </c>
      <c r="AN741" s="5" t="s">
        <v>2294</v>
      </c>
      <c r="AO741" s="44" t="str">
        <f t="shared" si="122"/>
        <v>Item_Desc_25061005</v>
      </c>
      <c r="AP741" s="5" t="s">
        <v>2136</v>
      </c>
      <c r="AQ741" s="44">
        <f>_xlfn.XLOOKUP(I741,표1[아이템 타입],표1[삭제여부])</f>
        <v>0</v>
      </c>
      <c r="AR741" s="63">
        <f>_xlfn.XLOOKUP(I741,'#칼럼명세'!F:F,'#칼럼명세'!H:H)</f>
        <v>1</v>
      </c>
      <c r="AS741" s="4">
        <v>1</v>
      </c>
      <c r="AT741" s="4"/>
      <c r="AU741" s="4"/>
      <c r="AV741" s="4"/>
      <c r="AW741" s="63" t="str">
        <f>_xlfn.XLOOKUP(I741,표1[아이템 타입],표1[타입 이름])</f>
        <v>몬스터 코어</v>
      </c>
      <c r="AX741" s="63" t="str">
        <f t="shared" si="118"/>
        <v>불가</v>
      </c>
      <c r="AY741" s="63" t="str">
        <f t="shared" si="119"/>
        <v>가능</v>
      </c>
      <c r="AZ741" s="63" t="str">
        <f t="shared" si="116"/>
        <v>가능</v>
      </c>
      <c r="BA741" s="63" t="str">
        <f t="shared" si="117"/>
        <v>가능</v>
      </c>
    </row>
    <row r="742" spans="1:53" x14ac:dyDescent="0.3">
      <c r="B742" s="4">
        <v>25061006</v>
      </c>
      <c r="C742" s="4" t="str">
        <f t="shared" si="123"/>
        <v>006</v>
      </c>
      <c r="D742" s="44" t="str">
        <f t="shared" si="124"/>
        <v>Item_Name_25061006</v>
      </c>
      <c r="E742" s="5" t="s">
        <v>2295</v>
      </c>
      <c r="F742" s="44" t="str">
        <f t="shared" si="125"/>
        <v>Item_Desc_25061006</v>
      </c>
      <c r="G742" s="5" t="s">
        <v>2137</v>
      </c>
      <c r="H742" s="5">
        <v>3</v>
      </c>
      <c r="I742" s="5">
        <v>51</v>
      </c>
      <c r="J742" s="5">
        <v>0</v>
      </c>
      <c r="K742" s="5">
        <v>1</v>
      </c>
      <c r="L742" s="45">
        <f>_xlfn.XLOOKUP($I742, '#칼럼명세'!$F:$F, '#칼럼명세'!$J:$J)*IF(_xlfn.XLOOKUP($I742, '#칼럼명세'!$F:$F, '#칼럼명세'!$K:$K)="X", 1, _xlfn.XLOOKUP($K742, '#무게관련'!$N:$N, '#무게관련'!$O:$O))*100</f>
        <v>1</v>
      </c>
      <c r="M742" s="46" t="s">
        <v>336</v>
      </c>
      <c r="N742" s="46" t="s">
        <v>336</v>
      </c>
      <c r="O742" s="46" t="s">
        <v>336</v>
      </c>
      <c r="P742" s="46" t="s">
        <v>336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66">
        <v>100</v>
      </c>
      <c r="Y742" s="66">
        <v>1000</v>
      </c>
      <c r="Z742" s="5">
        <v>0</v>
      </c>
      <c r="AA742" s="5">
        <v>0</v>
      </c>
      <c r="AB742" s="5">
        <v>1</v>
      </c>
      <c r="AC742" s="5">
        <v>0</v>
      </c>
      <c r="AD742" s="5">
        <v>0</v>
      </c>
      <c r="AE742" s="5">
        <v>25000</v>
      </c>
      <c r="AF742" s="5">
        <v>18</v>
      </c>
      <c r="AG742" s="5">
        <v>0</v>
      </c>
      <c r="AH742" s="5" t="s">
        <v>2433</v>
      </c>
      <c r="AI742" s="5" t="s">
        <v>235</v>
      </c>
      <c r="AJ742" s="5" t="s">
        <v>984</v>
      </c>
      <c r="AK742" s="45">
        <f t="shared" si="120"/>
        <v>15</v>
      </c>
      <c r="AL742" s="47">
        <f>_xlfn.XLOOKUP(I742,'#칼럼명세'!F:F,'#칼럼명세'!I:I)</f>
        <v>1304</v>
      </c>
      <c r="AM742" s="44" t="str">
        <f t="shared" si="121"/>
        <v>Item_Name_25061006</v>
      </c>
      <c r="AN742" s="5" t="s">
        <v>2295</v>
      </c>
      <c r="AO742" s="44" t="str">
        <f t="shared" si="122"/>
        <v>Item_Desc_25061006</v>
      </c>
      <c r="AP742" s="5" t="s">
        <v>2137</v>
      </c>
      <c r="AQ742" s="44">
        <f>_xlfn.XLOOKUP(I742,표1[아이템 타입],표1[삭제여부])</f>
        <v>0</v>
      </c>
      <c r="AR742" s="63">
        <f>_xlfn.XLOOKUP(I742,'#칼럼명세'!F:F,'#칼럼명세'!H:H)</f>
        <v>1</v>
      </c>
      <c r="AS742" s="4">
        <v>1</v>
      </c>
      <c r="AT742" s="4"/>
      <c r="AU742" s="4"/>
      <c r="AV742" s="4"/>
      <c r="AW742" s="63" t="str">
        <f>_xlfn.XLOOKUP(I742,표1[아이템 타입],표1[타입 이름])</f>
        <v>몬스터 코어</v>
      </c>
      <c r="AX742" s="63" t="str">
        <f t="shared" si="118"/>
        <v>불가</v>
      </c>
      <c r="AY742" s="63" t="str">
        <f t="shared" si="119"/>
        <v>가능</v>
      </c>
      <c r="AZ742" s="63" t="str">
        <f t="shared" si="116"/>
        <v>가능</v>
      </c>
      <c r="BA742" s="63" t="str">
        <f t="shared" si="117"/>
        <v>가능</v>
      </c>
    </row>
    <row r="743" spans="1:53" x14ac:dyDescent="0.3">
      <c r="B743" s="4">
        <v>25061007</v>
      </c>
      <c r="C743" s="4" t="str">
        <f t="shared" si="123"/>
        <v>007</v>
      </c>
      <c r="D743" s="44" t="str">
        <f t="shared" si="124"/>
        <v>Item_Name_25061007</v>
      </c>
      <c r="E743" s="5" t="s">
        <v>2296</v>
      </c>
      <c r="F743" s="44" t="str">
        <f t="shared" si="125"/>
        <v>Item_Desc_25061007</v>
      </c>
      <c r="G743" s="5" t="s">
        <v>2138</v>
      </c>
      <c r="H743" s="5">
        <v>3</v>
      </c>
      <c r="I743" s="5">
        <v>51</v>
      </c>
      <c r="J743" s="5">
        <v>0</v>
      </c>
      <c r="K743" s="5">
        <v>1</v>
      </c>
      <c r="L743" s="45">
        <f>_xlfn.XLOOKUP($I743, '#칼럼명세'!$F:$F, '#칼럼명세'!$J:$J)*IF(_xlfn.XLOOKUP($I743, '#칼럼명세'!$F:$F, '#칼럼명세'!$K:$K)="X", 1, _xlfn.XLOOKUP($K743, '#무게관련'!$N:$N, '#무게관련'!$O:$O))*100</f>
        <v>1</v>
      </c>
      <c r="M743" s="46" t="s">
        <v>336</v>
      </c>
      <c r="N743" s="46" t="s">
        <v>336</v>
      </c>
      <c r="O743" s="46" t="s">
        <v>336</v>
      </c>
      <c r="P743" s="46" t="s">
        <v>336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66">
        <v>100</v>
      </c>
      <c r="Y743" s="66">
        <v>1000</v>
      </c>
      <c r="Z743" s="5">
        <v>0</v>
      </c>
      <c r="AA743" s="5">
        <v>0</v>
      </c>
      <c r="AB743" s="5">
        <v>1</v>
      </c>
      <c r="AC743" s="5">
        <v>0</v>
      </c>
      <c r="AD743" s="5">
        <v>0</v>
      </c>
      <c r="AE743" s="5">
        <v>25000</v>
      </c>
      <c r="AF743" s="5">
        <v>18</v>
      </c>
      <c r="AG743" s="5">
        <v>0</v>
      </c>
      <c r="AH743" s="5" t="s">
        <v>2434</v>
      </c>
      <c r="AI743" s="5" t="s">
        <v>235</v>
      </c>
      <c r="AJ743" s="5" t="s">
        <v>984</v>
      </c>
      <c r="AK743" s="45">
        <f t="shared" si="120"/>
        <v>15</v>
      </c>
      <c r="AL743" s="47">
        <f>_xlfn.XLOOKUP(I743,'#칼럼명세'!F:F,'#칼럼명세'!I:I)</f>
        <v>1304</v>
      </c>
      <c r="AM743" s="44" t="str">
        <f t="shared" si="121"/>
        <v>Item_Name_25061007</v>
      </c>
      <c r="AN743" s="5" t="s">
        <v>2296</v>
      </c>
      <c r="AO743" s="44" t="str">
        <f t="shared" si="122"/>
        <v>Item_Desc_25061007</v>
      </c>
      <c r="AP743" s="5" t="s">
        <v>2138</v>
      </c>
      <c r="AQ743" s="44">
        <f>_xlfn.XLOOKUP(I743,표1[아이템 타입],표1[삭제여부])</f>
        <v>0</v>
      </c>
      <c r="AR743" s="63">
        <f>_xlfn.XLOOKUP(I743,'#칼럼명세'!F:F,'#칼럼명세'!H:H)</f>
        <v>1</v>
      </c>
      <c r="AS743" s="4">
        <v>1</v>
      </c>
      <c r="AT743" s="4"/>
      <c r="AU743" s="4"/>
      <c r="AV743" s="4"/>
      <c r="AW743" s="63" t="str">
        <f>_xlfn.XLOOKUP(I743,표1[아이템 타입],표1[타입 이름])</f>
        <v>몬스터 코어</v>
      </c>
      <c r="AX743" s="63" t="str">
        <f t="shared" si="118"/>
        <v>불가</v>
      </c>
      <c r="AY743" s="63" t="str">
        <f t="shared" si="119"/>
        <v>가능</v>
      </c>
      <c r="AZ743" s="63" t="str">
        <f t="shared" si="116"/>
        <v>가능</v>
      </c>
      <c r="BA743" s="63" t="str">
        <f t="shared" si="117"/>
        <v>가능</v>
      </c>
    </row>
    <row r="744" spans="1:53" x14ac:dyDescent="0.3">
      <c r="B744" s="4">
        <v>25061008</v>
      </c>
      <c r="C744" s="4" t="str">
        <f t="shared" si="123"/>
        <v>008</v>
      </c>
      <c r="D744" s="44" t="str">
        <f t="shared" si="124"/>
        <v>Item_Name_25061008</v>
      </c>
      <c r="E744" s="5" t="s">
        <v>2297</v>
      </c>
      <c r="F744" s="44" t="str">
        <f t="shared" si="125"/>
        <v>Item_Desc_25061008</v>
      </c>
      <c r="G744" s="5" t="s">
        <v>2139</v>
      </c>
      <c r="H744" s="5">
        <v>3</v>
      </c>
      <c r="I744" s="5">
        <v>51</v>
      </c>
      <c r="J744" s="5">
        <v>0</v>
      </c>
      <c r="K744" s="5">
        <v>1</v>
      </c>
      <c r="L744" s="45">
        <f>_xlfn.XLOOKUP($I744, '#칼럼명세'!$F:$F, '#칼럼명세'!$J:$J)*IF(_xlfn.XLOOKUP($I744, '#칼럼명세'!$F:$F, '#칼럼명세'!$K:$K)="X", 1, _xlfn.XLOOKUP($K744, '#무게관련'!$N:$N, '#무게관련'!$O:$O))*100</f>
        <v>1</v>
      </c>
      <c r="M744" s="46" t="s">
        <v>336</v>
      </c>
      <c r="N744" s="46" t="s">
        <v>336</v>
      </c>
      <c r="O744" s="46" t="s">
        <v>336</v>
      </c>
      <c r="P744" s="46" t="s">
        <v>336</v>
      </c>
      <c r="Q744" s="5">
        <v>0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0</v>
      </c>
      <c r="X744" s="66">
        <v>100</v>
      </c>
      <c r="Y744" s="66">
        <v>1000</v>
      </c>
      <c r="Z744" s="5">
        <v>0</v>
      </c>
      <c r="AA744" s="5">
        <v>0</v>
      </c>
      <c r="AB744" s="5">
        <v>1</v>
      </c>
      <c r="AC744" s="5">
        <v>0</v>
      </c>
      <c r="AD744" s="5">
        <v>0</v>
      </c>
      <c r="AE744" s="5">
        <v>25000</v>
      </c>
      <c r="AF744" s="5">
        <v>18</v>
      </c>
      <c r="AG744" s="5">
        <v>0</v>
      </c>
      <c r="AH744" s="5" t="s">
        <v>2435</v>
      </c>
      <c r="AI744" s="5" t="s">
        <v>235</v>
      </c>
      <c r="AJ744" s="5" t="s">
        <v>984</v>
      </c>
      <c r="AK744" s="45">
        <f t="shared" si="120"/>
        <v>15</v>
      </c>
      <c r="AL744" s="47">
        <f>_xlfn.XLOOKUP(I744,'#칼럼명세'!F:F,'#칼럼명세'!I:I)</f>
        <v>1304</v>
      </c>
      <c r="AM744" s="44" t="str">
        <f t="shared" si="121"/>
        <v>Item_Name_25061008</v>
      </c>
      <c r="AN744" s="5" t="s">
        <v>2297</v>
      </c>
      <c r="AO744" s="44" t="str">
        <f t="shared" si="122"/>
        <v>Item_Desc_25061008</v>
      </c>
      <c r="AP744" s="5" t="s">
        <v>2139</v>
      </c>
      <c r="AQ744" s="44">
        <f>_xlfn.XLOOKUP(I744,표1[아이템 타입],표1[삭제여부])</f>
        <v>0</v>
      </c>
      <c r="AR744" s="63">
        <f>_xlfn.XLOOKUP(I744,'#칼럼명세'!F:F,'#칼럼명세'!H:H)</f>
        <v>1</v>
      </c>
      <c r="AS744" s="4">
        <v>1</v>
      </c>
      <c r="AT744" s="4"/>
      <c r="AU744" s="4"/>
      <c r="AV744" s="4"/>
      <c r="AW744" s="63" t="str">
        <f>_xlfn.XLOOKUP(I744,표1[아이템 타입],표1[타입 이름])</f>
        <v>몬스터 코어</v>
      </c>
      <c r="AX744" s="63" t="str">
        <f t="shared" si="118"/>
        <v>불가</v>
      </c>
      <c r="AY744" s="63" t="str">
        <f t="shared" si="119"/>
        <v>가능</v>
      </c>
      <c r="AZ744" s="63" t="str">
        <f t="shared" si="116"/>
        <v>가능</v>
      </c>
      <c r="BA744" s="63" t="str">
        <f t="shared" si="117"/>
        <v>가능</v>
      </c>
    </row>
    <row r="745" spans="1:53" x14ac:dyDescent="0.3">
      <c r="B745" s="4">
        <v>25061009</v>
      </c>
      <c r="C745" s="4" t="str">
        <f t="shared" si="123"/>
        <v>009</v>
      </c>
      <c r="D745" s="44" t="str">
        <f t="shared" si="124"/>
        <v>Item_Name_25061009</v>
      </c>
      <c r="E745" s="5" t="s">
        <v>2298</v>
      </c>
      <c r="F745" s="44" t="str">
        <f t="shared" si="125"/>
        <v>Item_Desc_25061009</v>
      </c>
      <c r="G745" s="5" t="s">
        <v>2140</v>
      </c>
      <c r="H745" s="5">
        <v>3</v>
      </c>
      <c r="I745" s="5">
        <v>51</v>
      </c>
      <c r="J745" s="5">
        <v>0</v>
      </c>
      <c r="K745" s="5">
        <v>1</v>
      </c>
      <c r="L745" s="45">
        <f>_xlfn.XLOOKUP($I745, '#칼럼명세'!$F:$F, '#칼럼명세'!$J:$J)*IF(_xlfn.XLOOKUP($I745, '#칼럼명세'!$F:$F, '#칼럼명세'!$K:$K)="X", 1, _xlfn.XLOOKUP($K745, '#무게관련'!$N:$N, '#무게관련'!$O:$O))*100</f>
        <v>1</v>
      </c>
      <c r="M745" s="46" t="s">
        <v>336</v>
      </c>
      <c r="N745" s="46" t="s">
        <v>336</v>
      </c>
      <c r="O745" s="46" t="s">
        <v>336</v>
      </c>
      <c r="P745" s="46" t="s">
        <v>336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66">
        <v>100</v>
      </c>
      <c r="Y745" s="66">
        <v>1000</v>
      </c>
      <c r="Z745" s="5">
        <v>0</v>
      </c>
      <c r="AA745" s="5">
        <v>0</v>
      </c>
      <c r="AB745" s="5">
        <v>1</v>
      </c>
      <c r="AC745" s="5">
        <v>0</v>
      </c>
      <c r="AD745" s="5">
        <v>0</v>
      </c>
      <c r="AE745" s="5">
        <v>25000</v>
      </c>
      <c r="AF745" s="5">
        <v>18</v>
      </c>
      <c r="AG745" s="5">
        <v>0</v>
      </c>
      <c r="AH745" s="5" t="s">
        <v>2436</v>
      </c>
      <c r="AI745" s="5" t="s">
        <v>235</v>
      </c>
      <c r="AJ745" s="5" t="s">
        <v>984</v>
      </c>
      <c r="AK745" s="45">
        <f t="shared" si="120"/>
        <v>15</v>
      </c>
      <c r="AL745" s="47">
        <f>_xlfn.XLOOKUP(I745,'#칼럼명세'!F:F,'#칼럼명세'!I:I)</f>
        <v>1304</v>
      </c>
      <c r="AM745" s="44" t="str">
        <f t="shared" si="121"/>
        <v>Item_Name_25061009</v>
      </c>
      <c r="AN745" s="5" t="s">
        <v>2298</v>
      </c>
      <c r="AO745" s="44" t="str">
        <f t="shared" si="122"/>
        <v>Item_Desc_25061009</v>
      </c>
      <c r="AP745" s="5" t="s">
        <v>2140</v>
      </c>
      <c r="AQ745" s="44">
        <f>_xlfn.XLOOKUP(I745,표1[아이템 타입],표1[삭제여부])</f>
        <v>0</v>
      </c>
      <c r="AR745" s="63">
        <f>_xlfn.XLOOKUP(I745,'#칼럼명세'!F:F,'#칼럼명세'!H:H)</f>
        <v>1</v>
      </c>
      <c r="AS745" s="4">
        <v>1</v>
      </c>
      <c r="AT745" s="4"/>
      <c r="AU745" s="4"/>
      <c r="AV745" s="4"/>
      <c r="AW745" s="63" t="str">
        <f>_xlfn.XLOOKUP(I745,표1[아이템 타입],표1[타입 이름])</f>
        <v>몬스터 코어</v>
      </c>
      <c r="AX745" s="63" t="str">
        <f t="shared" si="118"/>
        <v>불가</v>
      </c>
      <c r="AY745" s="63" t="str">
        <f t="shared" si="119"/>
        <v>가능</v>
      </c>
      <c r="AZ745" s="63" t="str">
        <f t="shared" si="116"/>
        <v>가능</v>
      </c>
      <c r="BA745" s="63" t="str">
        <f t="shared" si="117"/>
        <v>가능</v>
      </c>
    </row>
    <row r="746" spans="1:53" x14ac:dyDescent="0.3">
      <c r="B746" s="4">
        <v>25061010</v>
      </c>
      <c r="C746" s="4" t="str">
        <f t="shared" si="123"/>
        <v>010</v>
      </c>
      <c r="D746" s="44" t="str">
        <f t="shared" si="124"/>
        <v>Item_Name_25061010</v>
      </c>
      <c r="E746" s="5" t="s">
        <v>2299</v>
      </c>
      <c r="F746" s="44" t="str">
        <f t="shared" si="125"/>
        <v>Item_Desc_25061010</v>
      </c>
      <c r="G746" s="5" t="s">
        <v>2141</v>
      </c>
      <c r="H746" s="5">
        <v>3</v>
      </c>
      <c r="I746" s="5">
        <v>51</v>
      </c>
      <c r="J746" s="5">
        <v>0</v>
      </c>
      <c r="K746" s="5">
        <v>1</v>
      </c>
      <c r="L746" s="45">
        <f>_xlfn.XLOOKUP($I746, '#칼럼명세'!$F:$F, '#칼럼명세'!$J:$J)*IF(_xlfn.XLOOKUP($I746, '#칼럼명세'!$F:$F, '#칼럼명세'!$K:$K)="X", 1, _xlfn.XLOOKUP($K746, '#무게관련'!$N:$N, '#무게관련'!$O:$O))*100</f>
        <v>1</v>
      </c>
      <c r="M746" s="46" t="s">
        <v>336</v>
      </c>
      <c r="N746" s="46" t="s">
        <v>336</v>
      </c>
      <c r="O746" s="46" t="s">
        <v>336</v>
      </c>
      <c r="P746" s="46" t="s">
        <v>336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66">
        <v>100</v>
      </c>
      <c r="Y746" s="66">
        <v>1000</v>
      </c>
      <c r="Z746" s="5">
        <v>0</v>
      </c>
      <c r="AA746" s="5">
        <v>0</v>
      </c>
      <c r="AB746" s="5">
        <v>1</v>
      </c>
      <c r="AC746" s="5">
        <v>0</v>
      </c>
      <c r="AD746" s="5">
        <v>0</v>
      </c>
      <c r="AE746" s="5">
        <v>25000</v>
      </c>
      <c r="AF746" s="5">
        <v>18</v>
      </c>
      <c r="AG746" s="5">
        <v>0</v>
      </c>
      <c r="AH746" s="5" t="s">
        <v>2437</v>
      </c>
      <c r="AI746" s="5" t="s">
        <v>235</v>
      </c>
      <c r="AJ746" s="5" t="s">
        <v>984</v>
      </c>
      <c r="AK746" s="45">
        <f t="shared" si="120"/>
        <v>15</v>
      </c>
      <c r="AL746" s="47">
        <f>_xlfn.XLOOKUP(I746,'#칼럼명세'!F:F,'#칼럼명세'!I:I)</f>
        <v>1304</v>
      </c>
      <c r="AM746" s="44" t="str">
        <f t="shared" si="121"/>
        <v>Item_Name_25061010</v>
      </c>
      <c r="AN746" s="5" t="s">
        <v>2299</v>
      </c>
      <c r="AO746" s="44" t="str">
        <f t="shared" si="122"/>
        <v>Item_Desc_25061010</v>
      </c>
      <c r="AP746" s="5" t="s">
        <v>2141</v>
      </c>
      <c r="AQ746" s="44">
        <f>_xlfn.XLOOKUP(I746,표1[아이템 타입],표1[삭제여부])</f>
        <v>0</v>
      </c>
      <c r="AR746" s="63">
        <f>_xlfn.XLOOKUP(I746,'#칼럼명세'!F:F,'#칼럼명세'!H:H)</f>
        <v>1</v>
      </c>
      <c r="AS746" s="4">
        <v>1</v>
      </c>
      <c r="AT746" s="4"/>
      <c r="AU746" s="4"/>
      <c r="AV746" s="4"/>
      <c r="AW746" s="63" t="str">
        <f>_xlfn.XLOOKUP(I746,표1[아이템 타입],표1[타입 이름])</f>
        <v>몬스터 코어</v>
      </c>
      <c r="AX746" s="63" t="str">
        <f t="shared" si="118"/>
        <v>불가</v>
      </c>
      <c r="AY746" s="63" t="str">
        <f t="shared" si="119"/>
        <v>가능</v>
      </c>
      <c r="AZ746" s="63" t="str">
        <f t="shared" si="116"/>
        <v>가능</v>
      </c>
      <c r="BA746" s="63" t="str">
        <f t="shared" si="117"/>
        <v>가능</v>
      </c>
    </row>
    <row r="747" spans="1:53" x14ac:dyDescent="0.3">
      <c r="B747" s="4">
        <v>25061011</v>
      </c>
      <c r="C747" s="4" t="str">
        <f t="shared" si="123"/>
        <v>011</v>
      </c>
      <c r="D747" s="44" t="str">
        <f t="shared" si="124"/>
        <v>Item_Name_25061011</v>
      </c>
      <c r="E747" s="5" t="s">
        <v>2300</v>
      </c>
      <c r="F747" s="44" t="str">
        <f t="shared" si="125"/>
        <v>Item_Desc_25061011</v>
      </c>
      <c r="G747" s="5" t="s">
        <v>2142</v>
      </c>
      <c r="H747" s="5">
        <v>3</v>
      </c>
      <c r="I747" s="5">
        <v>51</v>
      </c>
      <c r="J747" s="5">
        <v>0</v>
      </c>
      <c r="K747" s="5">
        <v>1</v>
      </c>
      <c r="L747" s="45">
        <f>_xlfn.XLOOKUP($I747, '#칼럼명세'!$F:$F, '#칼럼명세'!$J:$J)*IF(_xlfn.XLOOKUP($I747, '#칼럼명세'!$F:$F, '#칼럼명세'!$K:$K)="X", 1, _xlfn.XLOOKUP($K747, '#무게관련'!$N:$N, '#무게관련'!$O:$O))*100</f>
        <v>1</v>
      </c>
      <c r="M747" s="46" t="s">
        <v>336</v>
      </c>
      <c r="N747" s="46" t="s">
        <v>336</v>
      </c>
      <c r="O747" s="46" t="s">
        <v>336</v>
      </c>
      <c r="P747" s="46" t="s">
        <v>336</v>
      </c>
      <c r="Q747" s="5">
        <v>0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0</v>
      </c>
      <c r="X747" s="66">
        <v>100</v>
      </c>
      <c r="Y747" s="66">
        <v>1000</v>
      </c>
      <c r="Z747" s="5">
        <v>0</v>
      </c>
      <c r="AA747" s="5">
        <v>0</v>
      </c>
      <c r="AB747" s="5">
        <v>1</v>
      </c>
      <c r="AC747" s="5">
        <v>0</v>
      </c>
      <c r="AD747" s="5">
        <v>0</v>
      </c>
      <c r="AE747" s="5">
        <v>25000</v>
      </c>
      <c r="AF747" s="5">
        <v>18</v>
      </c>
      <c r="AG747" s="5">
        <v>0</v>
      </c>
      <c r="AH747" s="5" t="s">
        <v>2438</v>
      </c>
      <c r="AI747" s="5" t="s">
        <v>235</v>
      </c>
      <c r="AJ747" s="5" t="s">
        <v>984</v>
      </c>
      <c r="AK747" s="45">
        <f t="shared" si="120"/>
        <v>15</v>
      </c>
      <c r="AL747" s="47">
        <f>_xlfn.XLOOKUP(I747,'#칼럼명세'!F:F,'#칼럼명세'!I:I)</f>
        <v>1304</v>
      </c>
      <c r="AM747" s="44" t="str">
        <f t="shared" si="121"/>
        <v>Item_Name_25061011</v>
      </c>
      <c r="AN747" s="5" t="s">
        <v>2300</v>
      </c>
      <c r="AO747" s="44" t="str">
        <f t="shared" si="122"/>
        <v>Item_Desc_25061011</v>
      </c>
      <c r="AP747" s="5" t="s">
        <v>2142</v>
      </c>
      <c r="AQ747" s="44">
        <f>_xlfn.XLOOKUP(I747,표1[아이템 타입],표1[삭제여부])</f>
        <v>0</v>
      </c>
      <c r="AR747" s="63">
        <f>_xlfn.XLOOKUP(I747,'#칼럼명세'!F:F,'#칼럼명세'!H:H)</f>
        <v>1</v>
      </c>
      <c r="AS747" s="4">
        <v>1</v>
      </c>
      <c r="AT747" s="4"/>
      <c r="AU747" s="4"/>
      <c r="AV747" s="4"/>
      <c r="AW747" s="63" t="str">
        <f>_xlfn.XLOOKUP(I747,표1[아이템 타입],표1[타입 이름])</f>
        <v>몬스터 코어</v>
      </c>
      <c r="AX747" s="63" t="str">
        <f t="shared" si="118"/>
        <v>불가</v>
      </c>
      <c r="AY747" s="63" t="str">
        <f t="shared" si="119"/>
        <v>가능</v>
      </c>
      <c r="AZ747" s="63" t="str">
        <f t="shared" si="116"/>
        <v>가능</v>
      </c>
      <c r="BA747" s="63" t="str">
        <f t="shared" si="117"/>
        <v>가능</v>
      </c>
    </row>
    <row r="748" spans="1:53" x14ac:dyDescent="0.3">
      <c r="A748" s="5" t="s">
        <v>3162</v>
      </c>
      <c r="B748" s="4">
        <v>25061012</v>
      </c>
      <c r="C748" s="4" t="str">
        <f t="shared" si="123"/>
        <v>012</v>
      </c>
      <c r="D748" s="44" t="str">
        <f t="shared" si="124"/>
        <v>Item_Name_25061012</v>
      </c>
      <c r="E748" s="5" t="s">
        <v>2301</v>
      </c>
      <c r="F748" s="44" t="str">
        <f t="shared" si="125"/>
        <v>Item_Desc_25061012</v>
      </c>
      <c r="G748" s="5" t="s">
        <v>2143</v>
      </c>
      <c r="H748" s="5">
        <v>3</v>
      </c>
      <c r="I748" s="5">
        <v>51</v>
      </c>
      <c r="J748" s="5">
        <v>0</v>
      </c>
      <c r="K748" s="5">
        <v>1</v>
      </c>
      <c r="L748" s="45">
        <f>_xlfn.XLOOKUP($I748, '#칼럼명세'!$F:$F, '#칼럼명세'!$J:$J)*IF(_xlfn.XLOOKUP($I748, '#칼럼명세'!$F:$F, '#칼럼명세'!$K:$K)="X", 1, _xlfn.XLOOKUP($K748, '#무게관련'!$N:$N, '#무게관련'!$O:$O))*100</f>
        <v>1</v>
      </c>
      <c r="M748" s="46" t="s">
        <v>336</v>
      </c>
      <c r="N748" s="46" t="s">
        <v>336</v>
      </c>
      <c r="O748" s="46" t="s">
        <v>336</v>
      </c>
      <c r="P748" s="46" t="s">
        <v>336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66">
        <v>100</v>
      </c>
      <c r="Y748" s="66">
        <v>1000</v>
      </c>
      <c r="Z748" s="5">
        <v>0</v>
      </c>
      <c r="AA748" s="5">
        <v>0</v>
      </c>
      <c r="AB748" s="5">
        <v>1</v>
      </c>
      <c r="AC748" s="5">
        <v>0</v>
      </c>
      <c r="AD748" s="5">
        <v>0</v>
      </c>
      <c r="AE748" s="5">
        <v>25000</v>
      </c>
      <c r="AF748" s="5">
        <v>18</v>
      </c>
      <c r="AG748" s="5">
        <v>0</v>
      </c>
      <c r="AH748" s="5" t="s">
        <v>2439</v>
      </c>
      <c r="AI748" s="5" t="s">
        <v>235</v>
      </c>
      <c r="AJ748" s="5" t="s">
        <v>984</v>
      </c>
      <c r="AK748" s="45">
        <f t="shared" si="120"/>
        <v>15</v>
      </c>
      <c r="AL748" s="47">
        <f>_xlfn.XLOOKUP(I748,'#칼럼명세'!F:F,'#칼럼명세'!I:I)</f>
        <v>1304</v>
      </c>
      <c r="AM748" s="44" t="str">
        <f t="shared" si="121"/>
        <v>Item_Name_25061012</v>
      </c>
      <c r="AN748" s="5" t="s">
        <v>2301</v>
      </c>
      <c r="AO748" s="44" t="str">
        <f t="shared" si="122"/>
        <v>Item_Desc_25061012</v>
      </c>
      <c r="AP748" s="5" t="s">
        <v>2143</v>
      </c>
      <c r="AQ748" s="44">
        <f>_xlfn.XLOOKUP(I748,표1[아이템 타입],표1[삭제여부])</f>
        <v>0</v>
      </c>
      <c r="AR748" s="63">
        <f>_xlfn.XLOOKUP(I748,'#칼럼명세'!F:F,'#칼럼명세'!H:H)</f>
        <v>1</v>
      </c>
      <c r="AS748" s="4">
        <v>1</v>
      </c>
      <c r="AT748" s="4"/>
      <c r="AU748" s="4"/>
      <c r="AV748" s="4"/>
      <c r="AW748" s="63" t="str">
        <f>_xlfn.XLOOKUP(I748,표1[아이템 타입],표1[타입 이름])</f>
        <v>몬스터 코어</v>
      </c>
      <c r="AX748" s="63" t="str">
        <f t="shared" si="118"/>
        <v>불가</v>
      </c>
      <c r="AY748" s="63" t="str">
        <f t="shared" si="119"/>
        <v>가능</v>
      </c>
      <c r="AZ748" s="63" t="str">
        <f t="shared" si="116"/>
        <v>가능</v>
      </c>
      <c r="BA748" s="63" t="str">
        <f t="shared" si="117"/>
        <v>가능</v>
      </c>
    </row>
    <row r="749" spans="1:53" x14ac:dyDescent="0.3">
      <c r="A749" s="5" t="s">
        <v>3162</v>
      </c>
      <c r="B749" s="4">
        <v>25061013</v>
      </c>
      <c r="C749" s="4" t="str">
        <f t="shared" si="123"/>
        <v>013</v>
      </c>
      <c r="D749" s="44" t="str">
        <f t="shared" si="124"/>
        <v>Item_Name_25061013</v>
      </c>
      <c r="E749" s="5" t="s">
        <v>2302</v>
      </c>
      <c r="F749" s="44" t="str">
        <f t="shared" si="125"/>
        <v>Item_Desc_25061013</v>
      </c>
      <c r="G749" s="5" t="s">
        <v>2144</v>
      </c>
      <c r="H749" s="5">
        <v>3</v>
      </c>
      <c r="I749" s="5">
        <v>51</v>
      </c>
      <c r="J749" s="5">
        <v>0</v>
      </c>
      <c r="K749" s="5">
        <v>1</v>
      </c>
      <c r="L749" s="45">
        <f>_xlfn.XLOOKUP($I749, '#칼럼명세'!$F:$F, '#칼럼명세'!$J:$J)*IF(_xlfn.XLOOKUP($I749, '#칼럼명세'!$F:$F, '#칼럼명세'!$K:$K)="X", 1, _xlfn.XLOOKUP($K749, '#무게관련'!$N:$N, '#무게관련'!$O:$O))*100</f>
        <v>1</v>
      </c>
      <c r="M749" s="46" t="s">
        <v>336</v>
      </c>
      <c r="N749" s="46" t="s">
        <v>336</v>
      </c>
      <c r="O749" s="46" t="s">
        <v>336</v>
      </c>
      <c r="P749" s="46" t="s">
        <v>336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66">
        <v>100</v>
      </c>
      <c r="Y749" s="66">
        <v>1000</v>
      </c>
      <c r="Z749" s="5">
        <v>0</v>
      </c>
      <c r="AA749" s="5">
        <v>0</v>
      </c>
      <c r="AB749" s="5">
        <v>1</v>
      </c>
      <c r="AC749" s="5">
        <v>0</v>
      </c>
      <c r="AD749" s="5">
        <v>0</v>
      </c>
      <c r="AE749" s="5">
        <v>25000</v>
      </c>
      <c r="AF749" s="5">
        <v>18</v>
      </c>
      <c r="AG749" s="5">
        <v>0</v>
      </c>
      <c r="AH749" s="5" t="s">
        <v>2440</v>
      </c>
      <c r="AI749" s="5" t="s">
        <v>235</v>
      </c>
      <c r="AJ749" s="5" t="s">
        <v>984</v>
      </c>
      <c r="AK749" s="45">
        <f t="shared" si="120"/>
        <v>15</v>
      </c>
      <c r="AL749" s="47">
        <f>_xlfn.XLOOKUP(I749,'#칼럼명세'!F:F,'#칼럼명세'!I:I)</f>
        <v>1304</v>
      </c>
      <c r="AM749" s="44" t="str">
        <f t="shared" si="121"/>
        <v>Item_Name_25061013</v>
      </c>
      <c r="AN749" s="5" t="s">
        <v>2302</v>
      </c>
      <c r="AO749" s="44" t="str">
        <f t="shared" si="122"/>
        <v>Item_Desc_25061013</v>
      </c>
      <c r="AP749" s="5" t="s">
        <v>2144</v>
      </c>
      <c r="AQ749" s="44">
        <f>_xlfn.XLOOKUP(I749,표1[아이템 타입],표1[삭제여부])</f>
        <v>0</v>
      </c>
      <c r="AR749" s="63">
        <f>_xlfn.XLOOKUP(I749,'#칼럼명세'!F:F,'#칼럼명세'!H:H)</f>
        <v>1</v>
      </c>
      <c r="AS749" s="4">
        <v>1</v>
      </c>
      <c r="AT749" s="4"/>
      <c r="AU749" s="4"/>
      <c r="AV749" s="4"/>
      <c r="AW749" s="63" t="str">
        <f>_xlfn.XLOOKUP(I749,표1[아이템 타입],표1[타입 이름])</f>
        <v>몬스터 코어</v>
      </c>
      <c r="AX749" s="63" t="str">
        <f t="shared" si="118"/>
        <v>불가</v>
      </c>
      <c r="AY749" s="63" t="str">
        <f t="shared" si="119"/>
        <v>가능</v>
      </c>
      <c r="AZ749" s="63" t="str">
        <f t="shared" si="116"/>
        <v>가능</v>
      </c>
      <c r="BA749" s="63" t="str">
        <f t="shared" si="117"/>
        <v>가능</v>
      </c>
    </row>
    <row r="750" spans="1:53" x14ac:dyDescent="0.3">
      <c r="B750" s="4">
        <v>25062001</v>
      </c>
      <c r="C750" s="4" t="str">
        <f t="shared" si="123"/>
        <v>001</v>
      </c>
      <c r="D750" s="44" t="str">
        <f t="shared" si="124"/>
        <v>Item_Name_25062001</v>
      </c>
      <c r="E750" s="5" t="s">
        <v>2303</v>
      </c>
      <c r="F750" s="44" t="str">
        <f t="shared" si="125"/>
        <v>Item_Desc_25062001</v>
      </c>
      <c r="G750" s="5" t="s">
        <v>2145</v>
      </c>
      <c r="H750" s="5">
        <v>3</v>
      </c>
      <c r="I750" s="5">
        <v>51</v>
      </c>
      <c r="J750" s="5">
        <v>0</v>
      </c>
      <c r="K750" s="5">
        <v>2</v>
      </c>
      <c r="L750" s="45">
        <f>_xlfn.XLOOKUP($I750, '#칼럼명세'!$F:$F, '#칼럼명세'!$J:$J)*IF(_xlfn.XLOOKUP($I750, '#칼럼명세'!$F:$F, '#칼럼명세'!$K:$K)="X", 1, _xlfn.XLOOKUP($K750, '#무게관련'!$N:$N, '#무게관련'!$O:$O))*100</f>
        <v>1</v>
      </c>
      <c r="M750" s="46" t="s">
        <v>336</v>
      </c>
      <c r="N750" s="46" t="s">
        <v>336</v>
      </c>
      <c r="O750" s="46" t="s">
        <v>336</v>
      </c>
      <c r="P750" s="46" t="s">
        <v>336</v>
      </c>
      <c r="Q750" s="5">
        <v>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0</v>
      </c>
      <c r="X750" s="66">
        <v>100</v>
      </c>
      <c r="Y750" s="66">
        <v>1000</v>
      </c>
      <c r="Z750" s="5">
        <v>0</v>
      </c>
      <c r="AA750" s="5">
        <v>0</v>
      </c>
      <c r="AB750" s="5">
        <v>1</v>
      </c>
      <c r="AC750" s="5">
        <v>0</v>
      </c>
      <c r="AD750" s="5">
        <v>0</v>
      </c>
      <c r="AE750" s="5">
        <v>25000</v>
      </c>
      <c r="AF750" s="5">
        <v>18</v>
      </c>
      <c r="AG750" s="5">
        <v>0</v>
      </c>
      <c r="AH750" s="5" t="s">
        <v>2438</v>
      </c>
      <c r="AI750" s="5" t="s">
        <v>235</v>
      </c>
      <c r="AJ750" s="5" t="s">
        <v>984</v>
      </c>
      <c r="AK750" s="45">
        <f t="shared" si="120"/>
        <v>15</v>
      </c>
      <c r="AL750" s="47">
        <f>_xlfn.XLOOKUP(I750,'#칼럼명세'!F:F,'#칼럼명세'!I:I)</f>
        <v>1304</v>
      </c>
      <c r="AM750" s="44" t="str">
        <f t="shared" si="121"/>
        <v>Item_Name_25062001</v>
      </c>
      <c r="AN750" s="5" t="s">
        <v>2303</v>
      </c>
      <c r="AO750" s="44" t="str">
        <f t="shared" si="122"/>
        <v>Item_Desc_25062001</v>
      </c>
      <c r="AP750" s="5" t="s">
        <v>2145</v>
      </c>
      <c r="AQ750" s="44">
        <f>_xlfn.XLOOKUP(I750,표1[아이템 타입],표1[삭제여부])</f>
        <v>0</v>
      </c>
      <c r="AR750" s="63">
        <f>_xlfn.XLOOKUP(I750,'#칼럼명세'!F:F,'#칼럼명세'!H:H)</f>
        <v>1</v>
      </c>
      <c r="AS750" s="4">
        <v>1</v>
      </c>
      <c r="AT750" s="4"/>
      <c r="AU750" s="4"/>
      <c r="AV750" s="4"/>
      <c r="AW750" s="63" t="str">
        <f>_xlfn.XLOOKUP(I750,표1[아이템 타입],표1[타입 이름])</f>
        <v>몬스터 코어</v>
      </c>
      <c r="AX750" s="63" t="str">
        <f t="shared" si="118"/>
        <v>불가</v>
      </c>
      <c r="AY750" s="63" t="str">
        <f t="shared" si="119"/>
        <v>가능</v>
      </c>
      <c r="AZ750" s="63" t="str">
        <f t="shared" si="116"/>
        <v>가능</v>
      </c>
      <c r="BA750" s="63" t="str">
        <f t="shared" si="117"/>
        <v>가능</v>
      </c>
    </row>
    <row r="751" spans="1:53" x14ac:dyDescent="0.3">
      <c r="B751" s="4">
        <v>25062002</v>
      </c>
      <c r="C751" s="4" t="str">
        <f t="shared" si="123"/>
        <v>002</v>
      </c>
      <c r="D751" s="44" t="str">
        <f t="shared" si="124"/>
        <v>Item_Name_25062002</v>
      </c>
      <c r="E751" s="5" t="s">
        <v>2304</v>
      </c>
      <c r="F751" s="44" t="str">
        <f t="shared" si="125"/>
        <v>Item_Desc_25062002</v>
      </c>
      <c r="G751" s="5" t="s">
        <v>2146</v>
      </c>
      <c r="H751" s="5">
        <v>3</v>
      </c>
      <c r="I751" s="5">
        <v>51</v>
      </c>
      <c r="J751" s="5">
        <v>0</v>
      </c>
      <c r="K751" s="5">
        <v>2</v>
      </c>
      <c r="L751" s="45">
        <f>_xlfn.XLOOKUP($I751, '#칼럼명세'!$F:$F, '#칼럼명세'!$J:$J)*IF(_xlfn.XLOOKUP($I751, '#칼럼명세'!$F:$F, '#칼럼명세'!$K:$K)="X", 1, _xlfn.XLOOKUP($K751, '#무게관련'!$N:$N, '#무게관련'!$O:$O))*100</f>
        <v>1</v>
      </c>
      <c r="M751" s="46" t="s">
        <v>336</v>
      </c>
      <c r="N751" s="46" t="s">
        <v>336</v>
      </c>
      <c r="O751" s="46" t="s">
        <v>336</v>
      </c>
      <c r="P751" s="46" t="s">
        <v>336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66">
        <v>100</v>
      </c>
      <c r="Y751" s="66">
        <v>1000</v>
      </c>
      <c r="Z751" s="5">
        <v>0</v>
      </c>
      <c r="AA751" s="5">
        <v>0</v>
      </c>
      <c r="AB751" s="5">
        <v>1</v>
      </c>
      <c r="AC751" s="5">
        <v>0</v>
      </c>
      <c r="AD751" s="5">
        <v>0</v>
      </c>
      <c r="AE751" s="5">
        <v>25000</v>
      </c>
      <c r="AF751" s="5">
        <v>18</v>
      </c>
      <c r="AG751" s="5">
        <v>0</v>
      </c>
      <c r="AH751" s="5" t="s">
        <v>2428</v>
      </c>
      <c r="AI751" s="5" t="s">
        <v>235</v>
      </c>
      <c r="AJ751" s="5" t="s">
        <v>984</v>
      </c>
      <c r="AK751" s="45">
        <f t="shared" si="120"/>
        <v>15</v>
      </c>
      <c r="AL751" s="47">
        <f>_xlfn.XLOOKUP(I751,'#칼럼명세'!F:F,'#칼럼명세'!I:I)</f>
        <v>1304</v>
      </c>
      <c r="AM751" s="44" t="str">
        <f t="shared" si="121"/>
        <v>Item_Name_25062002</v>
      </c>
      <c r="AN751" s="5" t="s">
        <v>2304</v>
      </c>
      <c r="AO751" s="44" t="str">
        <f t="shared" si="122"/>
        <v>Item_Desc_25062002</v>
      </c>
      <c r="AP751" s="5" t="s">
        <v>2146</v>
      </c>
      <c r="AQ751" s="44">
        <f>_xlfn.XLOOKUP(I751,표1[아이템 타입],표1[삭제여부])</f>
        <v>0</v>
      </c>
      <c r="AR751" s="63">
        <f>_xlfn.XLOOKUP(I751,'#칼럼명세'!F:F,'#칼럼명세'!H:H)</f>
        <v>1</v>
      </c>
      <c r="AS751" s="4">
        <v>1</v>
      </c>
      <c r="AT751" s="4"/>
      <c r="AU751" s="4"/>
      <c r="AV751" s="4"/>
      <c r="AW751" s="63" t="str">
        <f>_xlfn.XLOOKUP(I751,표1[아이템 타입],표1[타입 이름])</f>
        <v>몬스터 코어</v>
      </c>
      <c r="AX751" s="63" t="str">
        <f t="shared" si="118"/>
        <v>불가</v>
      </c>
      <c r="AY751" s="63" t="str">
        <f t="shared" si="119"/>
        <v>가능</v>
      </c>
      <c r="AZ751" s="63" t="str">
        <f t="shared" si="116"/>
        <v>가능</v>
      </c>
      <c r="BA751" s="63" t="str">
        <f t="shared" si="117"/>
        <v>가능</v>
      </c>
    </row>
    <row r="752" spans="1:53" x14ac:dyDescent="0.3">
      <c r="B752" s="4">
        <v>25062003</v>
      </c>
      <c r="C752" s="4" t="str">
        <f t="shared" si="123"/>
        <v>003</v>
      </c>
      <c r="D752" s="44" t="str">
        <f t="shared" si="124"/>
        <v>Item_Name_25062003</v>
      </c>
      <c r="E752" s="5" t="s">
        <v>2305</v>
      </c>
      <c r="F752" s="44" t="str">
        <f t="shared" si="125"/>
        <v>Item_Desc_25062003</v>
      </c>
      <c r="G752" s="5" t="s">
        <v>2147</v>
      </c>
      <c r="H752" s="5">
        <v>3</v>
      </c>
      <c r="I752" s="5">
        <v>51</v>
      </c>
      <c r="J752" s="5">
        <v>0</v>
      </c>
      <c r="K752" s="5">
        <v>2</v>
      </c>
      <c r="L752" s="45">
        <f>_xlfn.XLOOKUP($I752, '#칼럼명세'!$F:$F, '#칼럼명세'!$J:$J)*IF(_xlfn.XLOOKUP($I752, '#칼럼명세'!$F:$F, '#칼럼명세'!$K:$K)="X", 1, _xlfn.XLOOKUP($K752, '#무게관련'!$N:$N, '#무게관련'!$O:$O))*100</f>
        <v>1</v>
      </c>
      <c r="M752" s="46" t="s">
        <v>336</v>
      </c>
      <c r="N752" s="46" t="s">
        <v>336</v>
      </c>
      <c r="O752" s="46" t="s">
        <v>336</v>
      </c>
      <c r="P752" s="46" t="s">
        <v>336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66">
        <v>100</v>
      </c>
      <c r="Y752" s="66">
        <v>1000</v>
      </c>
      <c r="Z752" s="5">
        <v>0</v>
      </c>
      <c r="AA752" s="5">
        <v>0</v>
      </c>
      <c r="AB752" s="5">
        <v>1</v>
      </c>
      <c r="AC752" s="5">
        <v>0</v>
      </c>
      <c r="AD752" s="5">
        <v>0</v>
      </c>
      <c r="AE752" s="5">
        <v>25000</v>
      </c>
      <c r="AF752" s="5">
        <v>18</v>
      </c>
      <c r="AG752" s="5">
        <v>0</v>
      </c>
      <c r="AH752" s="5" t="s">
        <v>2431</v>
      </c>
      <c r="AI752" s="5" t="s">
        <v>235</v>
      </c>
      <c r="AJ752" s="5" t="s">
        <v>984</v>
      </c>
      <c r="AK752" s="45">
        <f t="shared" si="120"/>
        <v>15</v>
      </c>
      <c r="AL752" s="47">
        <f>_xlfn.XLOOKUP(I752,'#칼럼명세'!F:F,'#칼럼명세'!I:I)</f>
        <v>1304</v>
      </c>
      <c r="AM752" s="44" t="str">
        <f t="shared" si="121"/>
        <v>Item_Name_25062003</v>
      </c>
      <c r="AN752" s="5" t="s">
        <v>2305</v>
      </c>
      <c r="AO752" s="44" t="str">
        <f t="shared" si="122"/>
        <v>Item_Desc_25062003</v>
      </c>
      <c r="AP752" s="5" t="s">
        <v>2147</v>
      </c>
      <c r="AQ752" s="44">
        <f>_xlfn.XLOOKUP(I752,표1[아이템 타입],표1[삭제여부])</f>
        <v>0</v>
      </c>
      <c r="AR752" s="63">
        <f>_xlfn.XLOOKUP(I752,'#칼럼명세'!F:F,'#칼럼명세'!H:H)</f>
        <v>1</v>
      </c>
      <c r="AS752" s="4">
        <v>1</v>
      </c>
      <c r="AT752" s="4"/>
      <c r="AU752" s="4"/>
      <c r="AV752" s="4"/>
      <c r="AW752" s="63" t="str">
        <f>_xlfn.XLOOKUP(I752,표1[아이템 타입],표1[타입 이름])</f>
        <v>몬스터 코어</v>
      </c>
      <c r="AX752" s="63" t="str">
        <f t="shared" si="118"/>
        <v>불가</v>
      </c>
      <c r="AY752" s="63" t="str">
        <f t="shared" si="119"/>
        <v>가능</v>
      </c>
      <c r="AZ752" s="63" t="str">
        <f t="shared" si="116"/>
        <v>가능</v>
      </c>
      <c r="BA752" s="63" t="str">
        <f t="shared" si="117"/>
        <v>가능</v>
      </c>
    </row>
    <row r="753" spans="1:53" x14ac:dyDescent="0.3">
      <c r="B753" s="4">
        <v>25062004</v>
      </c>
      <c r="C753" s="4" t="str">
        <f t="shared" si="123"/>
        <v>004</v>
      </c>
      <c r="D753" s="44" t="str">
        <f t="shared" si="124"/>
        <v>Item_Name_25062004</v>
      </c>
      <c r="E753" s="5" t="s">
        <v>2306</v>
      </c>
      <c r="F753" s="44" t="str">
        <f t="shared" si="125"/>
        <v>Item_Desc_25062004</v>
      </c>
      <c r="G753" s="5" t="s">
        <v>2148</v>
      </c>
      <c r="H753" s="5">
        <v>3</v>
      </c>
      <c r="I753" s="5">
        <v>51</v>
      </c>
      <c r="J753" s="5">
        <v>0</v>
      </c>
      <c r="K753" s="5">
        <v>2</v>
      </c>
      <c r="L753" s="45">
        <f>_xlfn.XLOOKUP($I753, '#칼럼명세'!$F:$F, '#칼럼명세'!$J:$J)*IF(_xlfn.XLOOKUP($I753, '#칼럼명세'!$F:$F, '#칼럼명세'!$K:$K)="X", 1, _xlfn.XLOOKUP($K753, '#무게관련'!$N:$N, '#무게관련'!$O:$O))*100</f>
        <v>1</v>
      </c>
      <c r="M753" s="46" t="s">
        <v>336</v>
      </c>
      <c r="N753" s="46" t="s">
        <v>336</v>
      </c>
      <c r="O753" s="46" t="s">
        <v>336</v>
      </c>
      <c r="P753" s="46" t="s">
        <v>336</v>
      </c>
      <c r="Q753" s="5">
        <v>0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0</v>
      </c>
      <c r="X753" s="66">
        <v>100</v>
      </c>
      <c r="Y753" s="66">
        <v>1000</v>
      </c>
      <c r="Z753" s="5">
        <v>0</v>
      </c>
      <c r="AA753" s="5">
        <v>0</v>
      </c>
      <c r="AB753" s="5">
        <v>1</v>
      </c>
      <c r="AC753" s="5">
        <v>0</v>
      </c>
      <c r="AD753" s="5">
        <v>0</v>
      </c>
      <c r="AE753" s="5">
        <v>25000</v>
      </c>
      <c r="AF753" s="5">
        <v>18</v>
      </c>
      <c r="AG753" s="5">
        <v>0</v>
      </c>
      <c r="AH753" s="5" t="s">
        <v>2434</v>
      </c>
      <c r="AI753" s="5" t="s">
        <v>235</v>
      </c>
      <c r="AJ753" s="5" t="s">
        <v>984</v>
      </c>
      <c r="AK753" s="45">
        <f t="shared" si="120"/>
        <v>15</v>
      </c>
      <c r="AL753" s="47">
        <f>_xlfn.XLOOKUP(I753,'#칼럼명세'!F:F,'#칼럼명세'!I:I)</f>
        <v>1304</v>
      </c>
      <c r="AM753" s="44" t="str">
        <f t="shared" si="121"/>
        <v>Item_Name_25062004</v>
      </c>
      <c r="AN753" s="5" t="s">
        <v>2306</v>
      </c>
      <c r="AO753" s="44" t="str">
        <f t="shared" si="122"/>
        <v>Item_Desc_25062004</v>
      </c>
      <c r="AP753" s="5" t="s">
        <v>2148</v>
      </c>
      <c r="AQ753" s="44">
        <f>_xlfn.XLOOKUP(I753,표1[아이템 타입],표1[삭제여부])</f>
        <v>0</v>
      </c>
      <c r="AR753" s="63">
        <f>_xlfn.XLOOKUP(I753,'#칼럼명세'!F:F,'#칼럼명세'!H:H)</f>
        <v>1</v>
      </c>
      <c r="AS753" s="4">
        <v>1</v>
      </c>
      <c r="AT753" s="4"/>
      <c r="AU753" s="4"/>
      <c r="AV753" s="4"/>
      <c r="AW753" s="63" t="str">
        <f>_xlfn.XLOOKUP(I753,표1[아이템 타입],표1[타입 이름])</f>
        <v>몬스터 코어</v>
      </c>
      <c r="AX753" s="63" t="str">
        <f t="shared" si="118"/>
        <v>불가</v>
      </c>
      <c r="AY753" s="63" t="str">
        <f t="shared" si="119"/>
        <v>가능</v>
      </c>
      <c r="AZ753" s="63" t="str">
        <f t="shared" si="116"/>
        <v>가능</v>
      </c>
      <c r="BA753" s="63" t="str">
        <f t="shared" si="117"/>
        <v>가능</v>
      </c>
    </row>
    <row r="754" spans="1:53" x14ac:dyDescent="0.3">
      <c r="B754" s="4">
        <v>25062005</v>
      </c>
      <c r="C754" s="4" t="str">
        <f t="shared" si="123"/>
        <v>005</v>
      </c>
      <c r="D754" s="44" t="str">
        <f t="shared" si="124"/>
        <v>Item_Name_25062005</v>
      </c>
      <c r="E754" s="5" t="s">
        <v>2307</v>
      </c>
      <c r="F754" s="44" t="str">
        <f t="shared" si="125"/>
        <v>Item_Desc_25062005</v>
      </c>
      <c r="G754" s="5" t="s">
        <v>2149</v>
      </c>
      <c r="H754" s="5">
        <v>3</v>
      </c>
      <c r="I754" s="5">
        <v>51</v>
      </c>
      <c r="J754" s="5">
        <v>0</v>
      </c>
      <c r="K754" s="5">
        <v>2</v>
      </c>
      <c r="L754" s="45">
        <f>_xlfn.XLOOKUP($I754, '#칼럼명세'!$F:$F, '#칼럼명세'!$J:$J)*IF(_xlfn.XLOOKUP($I754, '#칼럼명세'!$F:$F, '#칼럼명세'!$K:$K)="X", 1, _xlfn.XLOOKUP($K754, '#무게관련'!$N:$N, '#무게관련'!$O:$O))*100</f>
        <v>1</v>
      </c>
      <c r="M754" s="46" t="s">
        <v>336</v>
      </c>
      <c r="N754" s="46" t="s">
        <v>336</v>
      </c>
      <c r="O754" s="46" t="s">
        <v>336</v>
      </c>
      <c r="P754" s="46" t="s">
        <v>336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66">
        <v>100</v>
      </c>
      <c r="Y754" s="66">
        <v>1000</v>
      </c>
      <c r="Z754" s="5">
        <v>0</v>
      </c>
      <c r="AA754" s="5">
        <v>0</v>
      </c>
      <c r="AB754" s="5">
        <v>1</v>
      </c>
      <c r="AC754" s="5">
        <v>0</v>
      </c>
      <c r="AD754" s="5">
        <v>0</v>
      </c>
      <c r="AE754" s="5">
        <v>25000</v>
      </c>
      <c r="AF754" s="5">
        <v>18</v>
      </c>
      <c r="AG754" s="5">
        <v>0</v>
      </c>
      <c r="AH754" s="5" t="s">
        <v>2432</v>
      </c>
      <c r="AI754" s="5" t="s">
        <v>235</v>
      </c>
      <c r="AJ754" s="5" t="s">
        <v>984</v>
      </c>
      <c r="AK754" s="45">
        <f t="shared" si="120"/>
        <v>15</v>
      </c>
      <c r="AL754" s="47">
        <f>_xlfn.XLOOKUP(I754,'#칼럼명세'!F:F,'#칼럼명세'!I:I)</f>
        <v>1304</v>
      </c>
      <c r="AM754" s="44" t="str">
        <f t="shared" si="121"/>
        <v>Item_Name_25062005</v>
      </c>
      <c r="AN754" s="5" t="s">
        <v>2307</v>
      </c>
      <c r="AO754" s="44" t="str">
        <f t="shared" si="122"/>
        <v>Item_Desc_25062005</v>
      </c>
      <c r="AP754" s="5" t="s">
        <v>2149</v>
      </c>
      <c r="AQ754" s="44">
        <f>_xlfn.XLOOKUP(I754,표1[아이템 타입],표1[삭제여부])</f>
        <v>0</v>
      </c>
      <c r="AR754" s="63">
        <f>_xlfn.XLOOKUP(I754,'#칼럼명세'!F:F,'#칼럼명세'!H:H)</f>
        <v>1</v>
      </c>
      <c r="AS754" s="4">
        <v>1</v>
      </c>
      <c r="AT754" s="4"/>
      <c r="AU754" s="4"/>
      <c r="AV754" s="4"/>
      <c r="AW754" s="63" t="str">
        <f>_xlfn.XLOOKUP(I754,표1[아이템 타입],표1[타입 이름])</f>
        <v>몬스터 코어</v>
      </c>
      <c r="AX754" s="63" t="str">
        <f t="shared" si="118"/>
        <v>불가</v>
      </c>
      <c r="AY754" s="63" t="str">
        <f t="shared" si="119"/>
        <v>가능</v>
      </c>
      <c r="AZ754" s="63" t="str">
        <f t="shared" ref="AZ754:AZ761" si="126">IF(AR754=0,"불가","가능")</f>
        <v>가능</v>
      </c>
      <c r="BA754" s="63" t="str">
        <f t="shared" ref="BA754:BA761" si="127">IF(AS754=0,"불가","가능")</f>
        <v>가능</v>
      </c>
    </row>
    <row r="755" spans="1:53" x14ac:dyDescent="0.3">
      <c r="B755" s="4">
        <v>25062006</v>
      </c>
      <c r="C755" s="4" t="str">
        <f t="shared" si="123"/>
        <v>006</v>
      </c>
      <c r="D755" s="44" t="str">
        <f t="shared" si="124"/>
        <v>Item_Name_25062006</v>
      </c>
      <c r="E755" s="5" t="s">
        <v>2308</v>
      </c>
      <c r="F755" s="44" t="str">
        <f t="shared" si="125"/>
        <v>Item_Desc_25062006</v>
      </c>
      <c r="G755" s="5" t="s">
        <v>2150</v>
      </c>
      <c r="H755" s="5">
        <v>3</v>
      </c>
      <c r="I755" s="5">
        <v>51</v>
      </c>
      <c r="J755" s="5">
        <v>0</v>
      </c>
      <c r="K755" s="5">
        <v>2</v>
      </c>
      <c r="L755" s="45">
        <f>_xlfn.XLOOKUP($I755, '#칼럼명세'!$F:$F, '#칼럼명세'!$J:$J)*IF(_xlfn.XLOOKUP($I755, '#칼럼명세'!$F:$F, '#칼럼명세'!$K:$K)="X", 1, _xlfn.XLOOKUP($K755, '#무게관련'!$N:$N, '#무게관련'!$O:$O))*100</f>
        <v>1</v>
      </c>
      <c r="M755" s="46" t="s">
        <v>336</v>
      </c>
      <c r="N755" s="46" t="s">
        <v>336</v>
      </c>
      <c r="O755" s="46" t="s">
        <v>336</v>
      </c>
      <c r="P755" s="46" t="s">
        <v>336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66">
        <v>100</v>
      </c>
      <c r="Y755" s="66">
        <v>1000</v>
      </c>
      <c r="Z755" s="5">
        <v>0</v>
      </c>
      <c r="AA755" s="5">
        <v>0</v>
      </c>
      <c r="AB755" s="5">
        <v>1</v>
      </c>
      <c r="AC755" s="5">
        <v>0</v>
      </c>
      <c r="AD755" s="5">
        <v>0</v>
      </c>
      <c r="AE755" s="5">
        <v>25000</v>
      </c>
      <c r="AF755" s="5">
        <v>18</v>
      </c>
      <c r="AG755" s="5">
        <v>0</v>
      </c>
      <c r="AH755" s="5" t="s">
        <v>2433</v>
      </c>
      <c r="AI755" s="5" t="s">
        <v>235</v>
      </c>
      <c r="AJ755" s="5" t="s">
        <v>984</v>
      </c>
      <c r="AK755" s="45">
        <f t="shared" si="120"/>
        <v>15</v>
      </c>
      <c r="AL755" s="47">
        <f>_xlfn.XLOOKUP(I755,'#칼럼명세'!F:F,'#칼럼명세'!I:I)</f>
        <v>1304</v>
      </c>
      <c r="AM755" s="44" t="str">
        <f t="shared" si="121"/>
        <v>Item_Name_25062006</v>
      </c>
      <c r="AN755" s="5" t="s">
        <v>2308</v>
      </c>
      <c r="AO755" s="44" t="str">
        <f t="shared" si="122"/>
        <v>Item_Desc_25062006</v>
      </c>
      <c r="AP755" s="5" t="s">
        <v>2150</v>
      </c>
      <c r="AQ755" s="44">
        <f>_xlfn.XLOOKUP(I755,표1[아이템 타입],표1[삭제여부])</f>
        <v>0</v>
      </c>
      <c r="AR755" s="63">
        <f>_xlfn.XLOOKUP(I755,'#칼럼명세'!F:F,'#칼럼명세'!H:H)</f>
        <v>1</v>
      </c>
      <c r="AS755" s="4">
        <v>1</v>
      </c>
      <c r="AT755" s="4"/>
      <c r="AU755" s="4"/>
      <c r="AV755" s="4"/>
      <c r="AW755" s="63" t="str">
        <f>_xlfn.XLOOKUP(I755,표1[아이템 타입],표1[타입 이름])</f>
        <v>몬스터 코어</v>
      </c>
      <c r="AX755" s="63" t="str">
        <f t="shared" si="118"/>
        <v>불가</v>
      </c>
      <c r="AY755" s="63" t="str">
        <f t="shared" si="119"/>
        <v>가능</v>
      </c>
      <c r="AZ755" s="63" t="str">
        <f t="shared" si="126"/>
        <v>가능</v>
      </c>
      <c r="BA755" s="63" t="str">
        <f t="shared" si="127"/>
        <v>가능</v>
      </c>
    </row>
    <row r="756" spans="1:53" x14ac:dyDescent="0.3">
      <c r="A756" s="5" t="s">
        <v>3162</v>
      </c>
      <c r="B756" s="4">
        <v>25062007</v>
      </c>
      <c r="C756" s="4" t="str">
        <f t="shared" si="123"/>
        <v>007</v>
      </c>
      <c r="D756" s="44" t="str">
        <f t="shared" si="124"/>
        <v>Item_Name_25062007</v>
      </c>
      <c r="E756" s="5" t="s">
        <v>2309</v>
      </c>
      <c r="F756" s="44" t="str">
        <f t="shared" si="125"/>
        <v>Item_Desc_25062007</v>
      </c>
      <c r="G756" s="5" t="s">
        <v>2151</v>
      </c>
      <c r="H756" s="5">
        <v>3</v>
      </c>
      <c r="I756" s="5">
        <v>51</v>
      </c>
      <c r="J756" s="5">
        <v>0</v>
      </c>
      <c r="K756" s="5">
        <v>2</v>
      </c>
      <c r="L756" s="45">
        <f>_xlfn.XLOOKUP($I756, '#칼럼명세'!$F:$F, '#칼럼명세'!$J:$J)*IF(_xlfn.XLOOKUP($I756, '#칼럼명세'!$F:$F, '#칼럼명세'!$K:$K)="X", 1, _xlfn.XLOOKUP($K756, '#무게관련'!$N:$N, '#무게관련'!$O:$O))*100</f>
        <v>1</v>
      </c>
      <c r="M756" s="46" t="s">
        <v>336</v>
      </c>
      <c r="N756" s="46" t="s">
        <v>336</v>
      </c>
      <c r="O756" s="46" t="s">
        <v>336</v>
      </c>
      <c r="P756" s="46" t="s">
        <v>336</v>
      </c>
      <c r="Q756" s="5">
        <v>0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0</v>
      </c>
      <c r="X756" s="66">
        <v>100</v>
      </c>
      <c r="Y756" s="66">
        <v>1000</v>
      </c>
      <c r="Z756" s="5">
        <v>0</v>
      </c>
      <c r="AA756" s="5">
        <v>0</v>
      </c>
      <c r="AB756" s="5">
        <v>1</v>
      </c>
      <c r="AC756" s="5">
        <v>0</v>
      </c>
      <c r="AD756" s="5">
        <v>0</v>
      </c>
      <c r="AE756" s="5">
        <v>25000</v>
      </c>
      <c r="AF756" s="5">
        <v>18</v>
      </c>
      <c r="AG756" s="5">
        <v>0</v>
      </c>
      <c r="AH756" s="5" t="s">
        <v>2439</v>
      </c>
      <c r="AI756" s="5" t="s">
        <v>235</v>
      </c>
      <c r="AJ756" s="5" t="s">
        <v>984</v>
      </c>
      <c r="AK756" s="45">
        <f t="shared" si="120"/>
        <v>15</v>
      </c>
      <c r="AL756" s="47">
        <f>_xlfn.XLOOKUP(I756,'#칼럼명세'!F:F,'#칼럼명세'!I:I)</f>
        <v>1304</v>
      </c>
      <c r="AM756" s="44" t="str">
        <f t="shared" si="121"/>
        <v>Item_Name_25062007</v>
      </c>
      <c r="AN756" s="5" t="s">
        <v>2309</v>
      </c>
      <c r="AO756" s="44" t="str">
        <f t="shared" si="122"/>
        <v>Item_Desc_25062007</v>
      </c>
      <c r="AP756" s="5" t="s">
        <v>2151</v>
      </c>
      <c r="AQ756" s="44">
        <f>_xlfn.XLOOKUP(I756,표1[아이템 타입],표1[삭제여부])</f>
        <v>0</v>
      </c>
      <c r="AR756" s="63">
        <f>_xlfn.XLOOKUP(I756,'#칼럼명세'!F:F,'#칼럼명세'!H:H)</f>
        <v>1</v>
      </c>
      <c r="AS756" s="4">
        <v>1</v>
      </c>
      <c r="AT756" s="4"/>
      <c r="AU756" s="4"/>
      <c r="AV756" s="4"/>
      <c r="AW756" s="63" t="str">
        <f>_xlfn.XLOOKUP(I756,표1[아이템 타입],표1[타입 이름])</f>
        <v>몬스터 코어</v>
      </c>
      <c r="AX756" s="63" t="str">
        <f t="shared" si="118"/>
        <v>불가</v>
      </c>
      <c r="AY756" s="63" t="str">
        <f t="shared" si="119"/>
        <v>가능</v>
      </c>
      <c r="AZ756" s="63" t="str">
        <f t="shared" si="126"/>
        <v>가능</v>
      </c>
      <c r="BA756" s="63" t="str">
        <f t="shared" si="127"/>
        <v>가능</v>
      </c>
    </row>
    <row r="757" spans="1:53" x14ac:dyDescent="0.3">
      <c r="B757" s="4">
        <v>25062008</v>
      </c>
      <c r="C757" s="4" t="str">
        <f t="shared" si="123"/>
        <v>008</v>
      </c>
      <c r="D757" s="44" t="str">
        <f t="shared" si="124"/>
        <v>Item_Name_25062008</v>
      </c>
      <c r="E757" s="5" t="s">
        <v>2310</v>
      </c>
      <c r="F757" s="44" t="str">
        <f t="shared" si="125"/>
        <v>Item_Desc_25062008</v>
      </c>
      <c r="G757" s="5" t="s">
        <v>2152</v>
      </c>
      <c r="H757" s="5">
        <v>3</v>
      </c>
      <c r="I757" s="5">
        <v>51</v>
      </c>
      <c r="J757" s="5">
        <v>0</v>
      </c>
      <c r="K757" s="5">
        <v>2</v>
      </c>
      <c r="L757" s="45">
        <f>_xlfn.XLOOKUP($I757, '#칼럼명세'!$F:$F, '#칼럼명세'!$J:$J)*IF(_xlfn.XLOOKUP($I757, '#칼럼명세'!$F:$F, '#칼럼명세'!$K:$K)="X", 1, _xlfn.XLOOKUP($K757, '#무게관련'!$N:$N, '#무게관련'!$O:$O))*100</f>
        <v>1</v>
      </c>
      <c r="M757" s="46" t="s">
        <v>336</v>
      </c>
      <c r="N757" s="46" t="s">
        <v>336</v>
      </c>
      <c r="O757" s="46" t="s">
        <v>336</v>
      </c>
      <c r="P757" s="46" t="s">
        <v>336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66">
        <v>100</v>
      </c>
      <c r="Y757" s="66">
        <v>1000</v>
      </c>
      <c r="Z757" s="5">
        <v>0</v>
      </c>
      <c r="AA757" s="5">
        <v>0</v>
      </c>
      <c r="AB757" s="5">
        <v>1</v>
      </c>
      <c r="AC757" s="5">
        <v>0</v>
      </c>
      <c r="AD757" s="5">
        <v>0</v>
      </c>
      <c r="AE757" s="5">
        <v>25000</v>
      </c>
      <c r="AF757" s="5">
        <v>18</v>
      </c>
      <c r="AG757" s="5">
        <v>0</v>
      </c>
      <c r="AH757" s="5" t="s">
        <v>2436</v>
      </c>
      <c r="AI757" s="5" t="s">
        <v>235</v>
      </c>
      <c r="AJ757" s="5" t="s">
        <v>984</v>
      </c>
      <c r="AK757" s="45">
        <f t="shared" si="120"/>
        <v>15</v>
      </c>
      <c r="AL757" s="47">
        <f>_xlfn.XLOOKUP(I757,'#칼럼명세'!F:F,'#칼럼명세'!I:I)</f>
        <v>1304</v>
      </c>
      <c r="AM757" s="44" t="str">
        <f t="shared" si="121"/>
        <v>Item_Name_25062008</v>
      </c>
      <c r="AN757" s="5" t="s">
        <v>2310</v>
      </c>
      <c r="AO757" s="44" t="str">
        <f t="shared" si="122"/>
        <v>Item_Desc_25062008</v>
      </c>
      <c r="AP757" s="5" t="s">
        <v>2152</v>
      </c>
      <c r="AQ757" s="44">
        <f>_xlfn.XLOOKUP(I757,표1[아이템 타입],표1[삭제여부])</f>
        <v>0</v>
      </c>
      <c r="AR757" s="63">
        <f>_xlfn.XLOOKUP(I757,'#칼럼명세'!F:F,'#칼럼명세'!H:H)</f>
        <v>1</v>
      </c>
      <c r="AS757" s="4">
        <v>1</v>
      </c>
      <c r="AT757" s="4"/>
      <c r="AU757" s="4"/>
      <c r="AV757" s="4"/>
      <c r="AW757" s="63" t="str">
        <f>_xlfn.XLOOKUP(I757,표1[아이템 타입],표1[타입 이름])</f>
        <v>몬스터 코어</v>
      </c>
      <c r="AX757" s="63" t="str">
        <f t="shared" si="118"/>
        <v>불가</v>
      </c>
      <c r="AY757" s="63" t="str">
        <f t="shared" si="119"/>
        <v>가능</v>
      </c>
      <c r="AZ757" s="63" t="str">
        <f t="shared" si="126"/>
        <v>가능</v>
      </c>
      <c r="BA757" s="63" t="str">
        <f t="shared" si="127"/>
        <v>가능</v>
      </c>
    </row>
    <row r="758" spans="1:53" x14ac:dyDescent="0.3">
      <c r="B758" s="4">
        <v>25063001</v>
      </c>
      <c r="C758" s="4" t="str">
        <f t="shared" si="123"/>
        <v>001</v>
      </c>
      <c r="D758" s="44" t="str">
        <f t="shared" si="124"/>
        <v>Item_Name_25063001</v>
      </c>
      <c r="E758" s="5" t="s">
        <v>2979</v>
      </c>
      <c r="F758" s="44" t="str">
        <f t="shared" si="125"/>
        <v>Item_Desc_25063001</v>
      </c>
      <c r="G758" s="5" t="s">
        <v>2986</v>
      </c>
      <c r="H758" s="5">
        <v>3</v>
      </c>
      <c r="I758" s="5">
        <v>51</v>
      </c>
      <c r="J758" s="5">
        <v>0</v>
      </c>
      <c r="K758" s="5">
        <v>3</v>
      </c>
      <c r="L758" s="45">
        <f>_xlfn.XLOOKUP($I758, '#칼럼명세'!$F:$F, '#칼럼명세'!$J:$J)*IF(_xlfn.XLOOKUP($I758, '#칼럼명세'!$F:$F, '#칼럼명세'!$K:$K)="X", 1, _xlfn.XLOOKUP($K758, '#무게관련'!$N:$N, '#무게관련'!$O:$O))*100</f>
        <v>1</v>
      </c>
      <c r="M758" s="46" t="s">
        <v>336</v>
      </c>
      <c r="N758" s="46" t="s">
        <v>336</v>
      </c>
      <c r="O758" s="46" t="s">
        <v>336</v>
      </c>
      <c r="P758" s="46" t="s">
        <v>336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66">
        <v>100</v>
      </c>
      <c r="Y758" s="66">
        <v>1000</v>
      </c>
      <c r="Z758" s="5">
        <v>0</v>
      </c>
      <c r="AA758" s="5">
        <v>0</v>
      </c>
      <c r="AB758" s="5">
        <v>1</v>
      </c>
      <c r="AC758" s="5">
        <v>0</v>
      </c>
      <c r="AD758" s="5">
        <v>0</v>
      </c>
      <c r="AE758" s="5">
        <v>25000</v>
      </c>
      <c r="AF758" s="5">
        <v>18</v>
      </c>
      <c r="AG758" s="5">
        <v>0</v>
      </c>
      <c r="AH758" s="5" t="s">
        <v>2425</v>
      </c>
      <c r="AI758" s="5" t="s">
        <v>235</v>
      </c>
      <c r="AJ758" s="5" t="s">
        <v>984</v>
      </c>
      <c r="AK758" s="45">
        <f t="shared" si="120"/>
        <v>15</v>
      </c>
      <c r="AL758" s="47">
        <f>_xlfn.XLOOKUP(I758,'#칼럼명세'!F:F,'#칼럼명세'!I:I)</f>
        <v>1304</v>
      </c>
      <c r="AM758" s="44" t="str">
        <f t="shared" si="121"/>
        <v>Item_Name_25063001</v>
      </c>
      <c r="AN758" s="5" t="s">
        <v>2979</v>
      </c>
      <c r="AO758" s="44" t="str">
        <f t="shared" si="122"/>
        <v>Item_Desc_25063001</v>
      </c>
      <c r="AP758" s="5" t="s">
        <v>2980</v>
      </c>
      <c r="AQ758" s="44">
        <f>_xlfn.XLOOKUP(I758,표1[아이템 타입],표1[삭제여부])</f>
        <v>0</v>
      </c>
      <c r="AR758" s="63">
        <f>_xlfn.XLOOKUP(I758,'#칼럼명세'!F:F,'#칼럼명세'!H:H)</f>
        <v>1</v>
      </c>
      <c r="AS758" s="4">
        <v>1</v>
      </c>
      <c r="AT758" s="4"/>
      <c r="AU758" s="4"/>
      <c r="AV758" s="4"/>
      <c r="AW758" s="63" t="str">
        <f>_xlfn.XLOOKUP(I758,표1[아이템 타입],표1[타입 이름])</f>
        <v>몬스터 코어</v>
      </c>
      <c r="AX758" s="63" t="str">
        <f t="shared" si="118"/>
        <v>불가</v>
      </c>
      <c r="AY758" s="63" t="str">
        <f t="shared" si="119"/>
        <v>가능</v>
      </c>
      <c r="AZ758" s="63" t="str">
        <f t="shared" si="126"/>
        <v>가능</v>
      </c>
      <c r="BA758" s="63" t="str">
        <f t="shared" si="127"/>
        <v>가능</v>
      </c>
    </row>
    <row r="759" spans="1:53" x14ac:dyDescent="0.3">
      <c r="A759" s="5" t="s">
        <v>3162</v>
      </c>
      <c r="B759" s="4">
        <v>25063002</v>
      </c>
      <c r="C759" s="4" t="str">
        <f t="shared" si="123"/>
        <v>002</v>
      </c>
      <c r="D759" s="44" t="str">
        <f t="shared" si="124"/>
        <v>Item_Name_25063002</v>
      </c>
      <c r="E759" s="5" t="s">
        <v>2311</v>
      </c>
      <c r="F759" s="44" t="str">
        <f t="shared" si="125"/>
        <v>Item_Desc_25063002</v>
      </c>
      <c r="G759" s="5" t="s">
        <v>2153</v>
      </c>
      <c r="H759" s="5">
        <v>3</v>
      </c>
      <c r="I759" s="5">
        <v>51</v>
      </c>
      <c r="J759" s="5">
        <v>0</v>
      </c>
      <c r="K759" s="5">
        <v>3</v>
      </c>
      <c r="L759" s="45">
        <f>_xlfn.XLOOKUP($I759, '#칼럼명세'!$F:$F, '#칼럼명세'!$J:$J)*IF(_xlfn.XLOOKUP($I759, '#칼럼명세'!$F:$F, '#칼럼명세'!$K:$K)="X", 1, _xlfn.XLOOKUP($K759, '#무게관련'!$N:$N, '#무게관련'!$O:$O))*100</f>
        <v>1</v>
      </c>
      <c r="M759" s="46" t="s">
        <v>336</v>
      </c>
      <c r="N759" s="46" t="s">
        <v>336</v>
      </c>
      <c r="O759" s="46" t="s">
        <v>336</v>
      </c>
      <c r="P759" s="46" t="s">
        <v>336</v>
      </c>
      <c r="Q759" s="5">
        <v>0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0</v>
      </c>
      <c r="X759" s="66">
        <v>100</v>
      </c>
      <c r="Y759" s="66">
        <v>1000</v>
      </c>
      <c r="Z759" s="5">
        <v>0</v>
      </c>
      <c r="AA759" s="5">
        <v>0</v>
      </c>
      <c r="AB759" s="5">
        <v>1</v>
      </c>
      <c r="AC759" s="5">
        <v>0</v>
      </c>
      <c r="AD759" s="5">
        <v>0</v>
      </c>
      <c r="AE759" s="5">
        <v>25000</v>
      </c>
      <c r="AF759" s="5">
        <v>18</v>
      </c>
      <c r="AG759" s="5">
        <v>0</v>
      </c>
      <c r="AH759" s="5" t="s">
        <v>2441</v>
      </c>
      <c r="AI759" s="5" t="s">
        <v>235</v>
      </c>
      <c r="AJ759" s="5" t="s">
        <v>984</v>
      </c>
      <c r="AK759" s="45">
        <f t="shared" si="120"/>
        <v>15</v>
      </c>
      <c r="AL759" s="47">
        <f>_xlfn.XLOOKUP(I759,'#칼럼명세'!F:F,'#칼럼명세'!I:I)</f>
        <v>1304</v>
      </c>
      <c r="AM759" s="44" t="str">
        <f t="shared" si="121"/>
        <v>Item_Name_25063002</v>
      </c>
      <c r="AN759" s="5" t="s">
        <v>2311</v>
      </c>
      <c r="AO759" s="44" t="str">
        <f t="shared" si="122"/>
        <v>Item_Desc_25063002</v>
      </c>
      <c r="AP759" s="5" t="s">
        <v>2153</v>
      </c>
      <c r="AQ759" s="44">
        <f>_xlfn.XLOOKUP(I759,표1[아이템 타입],표1[삭제여부])</f>
        <v>0</v>
      </c>
      <c r="AR759" s="63">
        <f>_xlfn.XLOOKUP(I759,'#칼럼명세'!F:F,'#칼럼명세'!H:H)</f>
        <v>1</v>
      </c>
      <c r="AS759" s="4">
        <v>1</v>
      </c>
      <c r="AT759" s="4"/>
      <c r="AU759" s="4"/>
      <c r="AV759" s="4"/>
      <c r="AW759" s="63" t="str">
        <f>_xlfn.XLOOKUP(I759,표1[아이템 타입],표1[타입 이름])</f>
        <v>몬스터 코어</v>
      </c>
      <c r="AX759" s="63" t="str">
        <f t="shared" si="118"/>
        <v>불가</v>
      </c>
      <c r="AY759" s="63" t="str">
        <f t="shared" si="119"/>
        <v>가능</v>
      </c>
      <c r="AZ759" s="63" t="str">
        <f t="shared" si="126"/>
        <v>가능</v>
      </c>
      <c r="BA759" s="63" t="str">
        <f t="shared" si="127"/>
        <v>가능</v>
      </c>
    </row>
    <row r="760" spans="1:53" x14ac:dyDescent="0.3">
      <c r="A760" s="5" t="s">
        <v>3162</v>
      </c>
      <c r="B760" s="4">
        <v>25063003</v>
      </c>
      <c r="C760" s="4" t="str">
        <f t="shared" si="123"/>
        <v>003</v>
      </c>
      <c r="D760" s="44" t="str">
        <f t="shared" si="124"/>
        <v>Item_Name_25063003</v>
      </c>
      <c r="E760" s="5" t="s">
        <v>2312</v>
      </c>
      <c r="F760" s="44" t="str">
        <f t="shared" si="125"/>
        <v>Item_Desc_25063003</v>
      </c>
      <c r="G760" s="5" t="s">
        <v>2154</v>
      </c>
      <c r="H760" s="5">
        <v>3</v>
      </c>
      <c r="I760" s="5">
        <v>51</v>
      </c>
      <c r="J760" s="5">
        <v>0</v>
      </c>
      <c r="K760" s="5">
        <v>3</v>
      </c>
      <c r="L760" s="45">
        <f>_xlfn.XLOOKUP($I760, '#칼럼명세'!$F:$F, '#칼럼명세'!$J:$J)*IF(_xlfn.XLOOKUP($I760, '#칼럼명세'!$F:$F, '#칼럼명세'!$K:$K)="X", 1, _xlfn.XLOOKUP($K760, '#무게관련'!$N:$N, '#무게관련'!$O:$O))*100</f>
        <v>1</v>
      </c>
      <c r="M760" s="46" t="s">
        <v>336</v>
      </c>
      <c r="N760" s="46" t="s">
        <v>336</v>
      </c>
      <c r="O760" s="46" t="s">
        <v>336</v>
      </c>
      <c r="P760" s="46" t="s">
        <v>336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66">
        <v>100</v>
      </c>
      <c r="Y760" s="66">
        <v>1000</v>
      </c>
      <c r="Z760" s="5">
        <v>0</v>
      </c>
      <c r="AA760" s="5">
        <v>0</v>
      </c>
      <c r="AB760" s="5">
        <v>1</v>
      </c>
      <c r="AC760" s="5">
        <v>0</v>
      </c>
      <c r="AD760" s="5">
        <v>0</v>
      </c>
      <c r="AE760" s="5">
        <v>25000</v>
      </c>
      <c r="AF760" s="5">
        <v>18</v>
      </c>
      <c r="AG760" s="5">
        <v>0</v>
      </c>
      <c r="AH760" s="5" t="s">
        <v>2442</v>
      </c>
      <c r="AI760" s="5" t="s">
        <v>235</v>
      </c>
      <c r="AJ760" s="5" t="s">
        <v>984</v>
      </c>
      <c r="AK760" s="45">
        <f t="shared" si="120"/>
        <v>15</v>
      </c>
      <c r="AL760" s="47">
        <f>_xlfn.XLOOKUP(I760,'#칼럼명세'!F:F,'#칼럼명세'!I:I)</f>
        <v>1304</v>
      </c>
      <c r="AM760" s="44" t="str">
        <f t="shared" si="121"/>
        <v>Item_Name_25063003</v>
      </c>
      <c r="AN760" s="5" t="s">
        <v>2312</v>
      </c>
      <c r="AO760" s="44" t="str">
        <f t="shared" si="122"/>
        <v>Item_Desc_25063003</v>
      </c>
      <c r="AP760" s="5" t="s">
        <v>2154</v>
      </c>
      <c r="AQ760" s="44">
        <f>_xlfn.XLOOKUP(I760,표1[아이템 타입],표1[삭제여부])</f>
        <v>0</v>
      </c>
      <c r="AR760" s="63">
        <f>_xlfn.XLOOKUP(I760,'#칼럼명세'!F:F,'#칼럼명세'!H:H)</f>
        <v>1</v>
      </c>
      <c r="AS760" s="4">
        <v>1</v>
      </c>
      <c r="AT760" s="4"/>
      <c r="AU760" s="4"/>
      <c r="AV760" s="4"/>
      <c r="AW760" s="63" t="str">
        <f>_xlfn.XLOOKUP(I760,표1[아이템 타입],표1[타입 이름])</f>
        <v>몬스터 코어</v>
      </c>
      <c r="AX760" s="63" t="str">
        <f t="shared" si="118"/>
        <v>불가</v>
      </c>
      <c r="AY760" s="63" t="str">
        <f t="shared" si="119"/>
        <v>가능</v>
      </c>
      <c r="AZ760" s="63" t="str">
        <f t="shared" si="126"/>
        <v>가능</v>
      </c>
      <c r="BA760" s="63" t="str">
        <f t="shared" si="127"/>
        <v>가능</v>
      </c>
    </row>
    <row r="761" spans="1:53" x14ac:dyDescent="0.3">
      <c r="A761" s="5" t="s">
        <v>3162</v>
      </c>
      <c r="B761" s="4">
        <v>25064001</v>
      </c>
      <c r="C761" s="4" t="str">
        <f t="shared" si="123"/>
        <v>001</v>
      </c>
      <c r="D761" s="44" t="str">
        <f t="shared" si="124"/>
        <v>Item_Name_25064001</v>
      </c>
      <c r="E761" s="5" t="s">
        <v>2313</v>
      </c>
      <c r="F761" s="44" t="str">
        <f t="shared" si="125"/>
        <v>Item_Desc_25064001</v>
      </c>
      <c r="G761" s="5" t="s">
        <v>2155</v>
      </c>
      <c r="H761" s="5">
        <v>3</v>
      </c>
      <c r="I761" s="5">
        <v>51</v>
      </c>
      <c r="J761" s="5">
        <v>0</v>
      </c>
      <c r="K761" s="5">
        <v>4</v>
      </c>
      <c r="L761" s="45">
        <f>_xlfn.XLOOKUP($I761, '#칼럼명세'!$F:$F, '#칼럼명세'!$J:$J)*IF(_xlfn.XLOOKUP($I761, '#칼럼명세'!$F:$F, '#칼럼명세'!$K:$K)="X", 1, _xlfn.XLOOKUP($K761, '#무게관련'!$N:$N, '#무게관련'!$O:$O))*100</f>
        <v>1</v>
      </c>
      <c r="M761" s="46" t="s">
        <v>336</v>
      </c>
      <c r="N761" s="46" t="s">
        <v>336</v>
      </c>
      <c r="O761" s="46" t="s">
        <v>336</v>
      </c>
      <c r="P761" s="46" t="s">
        <v>336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66">
        <v>100</v>
      </c>
      <c r="Y761" s="66">
        <v>1000</v>
      </c>
      <c r="Z761" s="5">
        <v>0</v>
      </c>
      <c r="AA761" s="5">
        <v>0</v>
      </c>
      <c r="AB761" s="5">
        <v>1</v>
      </c>
      <c r="AC761" s="5">
        <v>0</v>
      </c>
      <c r="AD761" s="5">
        <v>0</v>
      </c>
      <c r="AE761" s="5">
        <v>25000</v>
      </c>
      <c r="AF761" s="5">
        <v>18</v>
      </c>
      <c r="AG761" s="5">
        <v>0</v>
      </c>
      <c r="AH761" s="5" t="s">
        <v>2443</v>
      </c>
      <c r="AI761" s="5" t="s">
        <v>235</v>
      </c>
      <c r="AJ761" s="5" t="s">
        <v>984</v>
      </c>
      <c r="AK761" s="45">
        <f t="shared" si="120"/>
        <v>15</v>
      </c>
      <c r="AL761" s="47">
        <f>_xlfn.XLOOKUP(I761,'#칼럼명세'!F:F,'#칼럼명세'!I:I)</f>
        <v>1304</v>
      </c>
      <c r="AM761" s="44" t="str">
        <f t="shared" si="121"/>
        <v>Item_Name_25064001</v>
      </c>
      <c r="AN761" s="5" t="s">
        <v>2313</v>
      </c>
      <c r="AO761" s="44" t="str">
        <f t="shared" si="122"/>
        <v>Item_Desc_25064001</v>
      </c>
      <c r="AP761" s="5" t="s">
        <v>2155</v>
      </c>
      <c r="AQ761" s="44">
        <f>_xlfn.XLOOKUP(I761,표1[아이템 타입],표1[삭제여부])</f>
        <v>0</v>
      </c>
      <c r="AR761" s="63">
        <f>_xlfn.XLOOKUP(I761,'#칼럼명세'!F:F,'#칼럼명세'!H:H)</f>
        <v>1</v>
      </c>
      <c r="AS761" s="4">
        <v>1</v>
      </c>
      <c r="AT761" s="4"/>
      <c r="AU761" s="4"/>
      <c r="AV761" s="4"/>
      <c r="AW761" s="63" t="str">
        <f>_xlfn.XLOOKUP(I761,표1[아이템 타입],표1[타입 이름])</f>
        <v>몬스터 코어</v>
      </c>
      <c r="AX761" s="63" t="str">
        <f t="shared" si="118"/>
        <v>불가</v>
      </c>
      <c r="AY761" s="63" t="str">
        <f t="shared" si="119"/>
        <v>가능</v>
      </c>
      <c r="AZ761" s="63" t="str">
        <f t="shared" si="126"/>
        <v>가능</v>
      </c>
      <c r="BA761" s="63" t="str">
        <f t="shared" si="127"/>
        <v>가능</v>
      </c>
    </row>
    <row r="762" spans="1:53" x14ac:dyDescent="0.3">
      <c r="B762" s="4">
        <v>25500001</v>
      </c>
      <c r="C762" s="4" t="str">
        <f t="shared" si="101"/>
        <v>001</v>
      </c>
      <c r="D762" s="44" t="str">
        <f t="shared" si="99"/>
        <v>Item_Name_25500001</v>
      </c>
      <c r="E762" s="5" t="s">
        <v>415</v>
      </c>
      <c r="F762" s="44" t="str">
        <f t="shared" si="100"/>
        <v>Item_Desc_25500001</v>
      </c>
      <c r="G762" s="5" t="s">
        <v>513</v>
      </c>
      <c r="H762" s="5">
        <v>3</v>
      </c>
      <c r="I762" s="5">
        <v>55</v>
      </c>
      <c r="J762" s="5">
        <v>0</v>
      </c>
      <c r="K762" s="5">
        <v>2</v>
      </c>
      <c r="L762" s="45">
        <f>_xlfn.XLOOKUP($I762, '#칼럼명세'!$F:$F, '#칼럼명세'!$J:$J)*IF(_xlfn.XLOOKUP($I762, '#칼럼명세'!$F:$F, '#칼럼명세'!$K:$K)="X", 1, _xlfn.XLOOKUP($K762, '#무게관련'!$N:$N, '#무게관련'!$O:$O))*100</f>
        <v>1</v>
      </c>
      <c r="M762" s="46" t="s">
        <v>336</v>
      </c>
      <c r="N762" s="46" t="s">
        <v>336</v>
      </c>
      <c r="O762" s="46" t="s">
        <v>336</v>
      </c>
      <c r="P762" s="46" t="s">
        <v>336</v>
      </c>
      <c r="Q762" s="5">
        <v>0</v>
      </c>
      <c r="R762" s="5">
        <v>0</v>
      </c>
      <c r="S762" s="5">
        <v>0</v>
      </c>
      <c r="T762" s="5">
        <v>1</v>
      </c>
      <c r="U762" s="5">
        <v>1</v>
      </c>
      <c r="V762" s="5">
        <v>0</v>
      </c>
      <c r="W762" s="5">
        <v>0</v>
      </c>
      <c r="X762" s="66">
        <v>1000</v>
      </c>
      <c r="Y762" s="66">
        <v>1000</v>
      </c>
      <c r="Z762" s="5">
        <v>1</v>
      </c>
      <c r="AA762" s="5">
        <v>10</v>
      </c>
      <c r="AB762" s="5">
        <v>1</v>
      </c>
      <c r="AC762" s="5">
        <v>0</v>
      </c>
      <c r="AD762" s="5">
        <v>0</v>
      </c>
      <c r="AE762" s="5">
        <v>30100</v>
      </c>
      <c r="AF762" s="5">
        <v>7</v>
      </c>
      <c r="AG762" s="5">
        <v>0</v>
      </c>
      <c r="AH762" s="5" t="s">
        <v>681</v>
      </c>
      <c r="AI762" s="5" t="s">
        <v>235</v>
      </c>
      <c r="AJ762" s="5" t="s">
        <v>983</v>
      </c>
      <c r="AK762" s="45">
        <f t="shared" si="120"/>
        <v>15</v>
      </c>
      <c r="AL762" s="47">
        <f>_xlfn.XLOOKUP(I762,'#칼럼명세'!F:F,'#칼럼명세'!I:I)</f>
        <v>1004</v>
      </c>
      <c r="AM762" s="44" t="str">
        <f t="shared" si="121"/>
        <v>Item_Name_25500001</v>
      </c>
      <c r="AN762" s="5" t="s">
        <v>789</v>
      </c>
      <c r="AO762" s="44" t="str">
        <f t="shared" si="122"/>
        <v>Item_Desc_25500001</v>
      </c>
      <c r="AP762" s="5" t="s">
        <v>664</v>
      </c>
      <c r="AQ762" s="44">
        <f>_xlfn.XLOOKUP(I762,표1[아이템 타입],표1[삭제여부])</f>
        <v>1</v>
      </c>
      <c r="AR762" s="63">
        <f>_xlfn.XLOOKUP(I762,'#칼럼명세'!F:F,'#칼럼명세'!H:H)</f>
        <v>1</v>
      </c>
      <c r="AS762" s="4">
        <v>1</v>
      </c>
      <c r="AT762" s="4"/>
      <c r="AU762" s="4"/>
      <c r="AV762" s="4"/>
      <c r="AW762" s="63" t="str">
        <f>_xlfn.XLOOKUP(I762,표1[아이템 타입],표1[타입 이름])</f>
        <v>강화마석(일반무기)</v>
      </c>
      <c r="AX762" s="63" t="str">
        <f t="shared" si="118"/>
        <v>가능</v>
      </c>
      <c r="AY762" s="63" t="str">
        <f t="shared" si="119"/>
        <v>가능</v>
      </c>
      <c r="AZ762" s="63" t="str">
        <f t="shared" ref="AZ762:AZ790" si="128">IF(AR762=0,"불가","가능")</f>
        <v>가능</v>
      </c>
      <c r="BA762" s="63" t="str">
        <f t="shared" ref="BA762:BA790" si="129">IF(AS762=0,"불가","가능")</f>
        <v>가능</v>
      </c>
    </row>
    <row r="763" spans="1:53" x14ac:dyDescent="0.3">
      <c r="B763" s="4">
        <v>25500002</v>
      </c>
      <c r="C763" s="4" t="str">
        <f t="shared" si="101"/>
        <v>002</v>
      </c>
      <c r="D763" s="44" t="str">
        <f t="shared" si="99"/>
        <v>Item_Name_25500002</v>
      </c>
      <c r="E763" s="5" t="s">
        <v>416</v>
      </c>
      <c r="F763" s="44" t="str">
        <f t="shared" si="100"/>
        <v>Item_Desc_25500002</v>
      </c>
      <c r="G763" s="5" t="s">
        <v>514</v>
      </c>
      <c r="H763" s="5">
        <v>3</v>
      </c>
      <c r="I763" s="5">
        <v>55</v>
      </c>
      <c r="J763" s="5">
        <v>0</v>
      </c>
      <c r="K763" s="5">
        <v>2</v>
      </c>
      <c r="L763" s="45">
        <f>_xlfn.XLOOKUP($I763, '#칼럼명세'!$F:$F, '#칼럼명세'!$J:$J)*IF(_xlfn.XLOOKUP($I763, '#칼럼명세'!$F:$F, '#칼럼명세'!$K:$K)="X", 1, _xlfn.XLOOKUP($K763, '#무게관련'!$N:$N, '#무게관련'!$O:$O))*100</f>
        <v>1</v>
      </c>
      <c r="M763" s="46" t="s">
        <v>336</v>
      </c>
      <c r="N763" s="46" t="s">
        <v>336</v>
      </c>
      <c r="O763" s="46" t="s">
        <v>336</v>
      </c>
      <c r="P763" s="46" t="s">
        <v>336</v>
      </c>
      <c r="Q763" s="5">
        <v>0</v>
      </c>
      <c r="R763" s="5">
        <v>0</v>
      </c>
      <c r="S763" s="5">
        <v>0</v>
      </c>
      <c r="T763" s="5">
        <v>1</v>
      </c>
      <c r="U763" s="5">
        <v>1</v>
      </c>
      <c r="V763" s="5">
        <v>0</v>
      </c>
      <c r="W763" s="5">
        <v>0</v>
      </c>
      <c r="X763" s="66">
        <v>1000</v>
      </c>
      <c r="Y763" s="66">
        <v>1000</v>
      </c>
      <c r="Z763" s="5">
        <v>1</v>
      </c>
      <c r="AA763" s="5">
        <v>10</v>
      </c>
      <c r="AB763" s="5">
        <v>1</v>
      </c>
      <c r="AC763" s="5">
        <v>0</v>
      </c>
      <c r="AD763" s="5">
        <v>0</v>
      </c>
      <c r="AE763" s="5">
        <v>30100</v>
      </c>
      <c r="AF763" s="5">
        <v>7</v>
      </c>
      <c r="AG763" s="5">
        <v>0</v>
      </c>
      <c r="AH763" s="5" t="s">
        <v>682</v>
      </c>
      <c r="AI763" s="5" t="s">
        <v>235</v>
      </c>
      <c r="AJ763" s="5" t="s">
        <v>983</v>
      </c>
      <c r="AK763" s="45">
        <f t="shared" si="120"/>
        <v>15</v>
      </c>
      <c r="AL763" s="47">
        <f>_xlfn.XLOOKUP(I763,'#칼럼명세'!F:F,'#칼럼명세'!I:I)</f>
        <v>1004</v>
      </c>
      <c r="AM763" s="44" t="str">
        <f t="shared" si="121"/>
        <v>Item_Name_25500002</v>
      </c>
      <c r="AN763" s="5" t="s">
        <v>790</v>
      </c>
      <c r="AO763" s="44" t="str">
        <f t="shared" si="122"/>
        <v>Item_Desc_25500002</v>
      </c>
      <c r="AP763" s="5" t="s">
        <v>665</v>
      </c>
      <c r="AQ763" s="44">
        <f>_xlfn.XLOOKUP(I763,표1[아이템 타입],표1[삭제여부])</f>
        <v>1</v>
      </c>
      <c r="AR763" s="63">
        <f>_xlfn.XLOOKUP(I763,'#칼럼명세'!F:F,'#칼럼명세'!H:H)</f>
        <v>1</v>
      </c>
      <c r="AS763" s="4">
        <v>1</v>
      </c>
      <c r="AT763" s="4"/>
      <c r="AU763" s="4"/>
      <c r="AV763" s="4"/>
      <c r="AW763" s="63" t="str">
        <f>_xlfn.XLOOKUP(I763,표1[아이템 타입],표1[타입 이름])</f>
        <v>강화마석(일반무기)</v>
      </c>
      <c r="AX763" s="63" t="str">
        <f t="shared" si="118"/>
        <v>가능</v>
      </c>
      <c r="AY763" s="63" t="str">
        <f t="shared" si="119"/>
        <v>가능</v>
      </c>
      <c r="AZ763" s="63" t="str">
        <f t="shared" si="128"/>
        <v>가능</v>
      </c>
      <c r="BA763" s="63" t="str">
        <f t="shared" si="129"/>
        <v>가능</v>
      </c>
    </row>
    <row r="764" spans="1:53" x14ac:dyDescent="0.3">
      <c r="B764" s="4">
        <v>25500003</v>
      </c>
      <c r="C764" s="4" t="str">
        <f t="shared" si="101"/>
        <v>003</v>
      </c>
      <c r="D764" s="44" t="str">
        <f t="shared" si="99"/>
        <v>Item_Name_25500003</v>
      </c>
      <c r="E764" s="5" t="s">
        <v>417</v>
      </c>
      <c r="F764" s="44" t="str">
        <f t="shared" si="100"/>
        <v>Item_Desc_25500003</v>
      </c>
      <c r="G764" s="5" t="s">
        <v>515</v>
      </c>
      <c r="H764" s="5">
        <v>3</v>
      </c>
      <c r="I764" s="5">
        <v>55</v>
      </c>
      <c r="J764" s="5">
        <v>0</v>
      </c>
      <c r="K764" s="5">
        <v>2</v>
      </c>
      <c r="L764" s="45">
        <f>_xlfn.XLOOKUP($I764, '#칼럼명세'!$F:$F, '#칼럼명세'!$J:$J)*IF(_xlfn.XLOOKUP($I764, '#칼럼명세'!$F:$F, '#칼럼명세'!$K:$K)="X", 1, _xlfn.XLOOKUP($K764, '#무게관련'!$N:$N, '#무게관련'!$O:$O))*100</f>
        <v>1</v>
      </c>
      <c r="M764" s="46" t="s">
        <v>336</v>
      </c>
      <c r="N764" s="46" t="s">
        <v>336</v>
      </c>
      <c r="O764" s="46" t="s">
        <v>336</v>
      </c>
      <c r="P764" s="46" t="s">
        <v>336</v>
      </c>
      <c r="Q764" s="5">
        <v>0</v>
      </c>
      <c r="R764" s="5">
        <v>0</v>
      </c>
      <c r="S764" s="5">
        <v>0</v>
      </c>
      <c r="T764" s="5">
        <v>1</v>
      </c>
      <c r="U764" s="5">
        <v>1</v>
      </c>
      <c r="V764" s="5">
        <v>0</v>
      </c>
      <c r="W764" s="5">
        <v>0</v>
      </c>
      <c r="X764" s="66">
        <v>1000</v>
      </c>
      <c r="Y764" s="66">
        <v>1000</v>
      </c>
      <c r="Z764" s="5">
        <v>1</v>
      </c>
      <c r="AA764" s="5">
        <v>10</v>
      </c>
      <c r="AB764" s="5">
        <v>1</v>
      </c>
      <c r="AC764" s="5">
        <v>0</v>
      </c>
      <c r="AD764" s="5">
        <v>0</v>
      </c>
      <c r="AE764" s="5">
        <v>30100</v>
      </c>
      <c r="AF764" s="5">
        <v>7</v>
      </c>
      <c r="AG764" s="5">
        <v>0</v>
      </c>
      <c r="AH764" s="5" t="s">
        <v>683</v>
      </c>
      <c r="AI764" s="5" t="s">
        <v>235</v>
      </c>
      <c r="AJ764" s="5" t="s">
        <v>983</v>
      </c>
      <c r="AK764" s="45">
        <f t="shared" si="120"/>
        <v>15</v>
      </c>
      <c r="AL764" s="47">
        <f>_xlfn.XLOOKUP(I764,'#칼럼명세'!F:F,'#칼럼명세'!I:I)</f>
        <v>1004</v>
      </c>
      <c r="AM764" s="44" t="str">
        <f t="shared" si="121"/>
        <v>Item_Name_25500003</v>
      </c>
      <c r="AN764" s="5" t="s">
        <v>791</v>
      </c>
      <c r="AO764" s="44" t="str">
        <f t="shared" si="122"/>
        <v>Item_Desc_25500003</v>
      </c>
      <c r="AP764" s="5" t="s">
        <v>666</v>
      </c>
      <c r="AQ764" s="44">
        <f>_xlfn.XLOOKUP(I764,표1[아이템 타입],표1[삭제여부])</f>
        <v>1</v>
      </c>
      <c r="AR764" s="63">
        <f>_xlfn.XLOOKUP(I764,'#칼럼명세'!F:F,'#칼럼명세'!H:H)</f>
        <v>1</v>
      </c>
      <c r="AS764" s="4">
        <v>1</v>
      </c>
      <c r="AT764" s="4"/>
      <c r="AU764" s="4"/>
      <c r="AV764" s="4"/>
      <c r="AW764" s="63" t="str">
        <f>_xlfn.XLOOKUP(I764,표1[아이템 타입],표1[타입 이름])</f>
        <v>강화마석(일반무기)</v>
      </c>
      <c r="AX764" s="63" t="str">
        <f t="shared" si="118"/>
        <v>가능</v>
      </c>
      <c r="AY764" s="63" t="str">
        <f t="shared" si="119"/>
        <v>가능</v>
      </c>
      <c r="AZ764" s="63" t="str">
        <f t="shared" si="128"/>
        <v>가능</v>
      </c>
      <c r="BA764" s="63" t="str">
        <f t="shared" si="129"/>
        <v>가능</v>
      </c>
    </row>
    <row r="765" spans="1:53" x14ac:dyDescent="0.3">
      <c r="B765" s="4">
        <v>25500004</v>
      </c>
      <c r="C765" s="4" t="str">
        <f t="shared" si="101"/>
        <v>004</v>
      </c>
      <c r="D765" s="44" t="str">
        <f t="shared" si="99"/>
        <v>Item_Name_25500004</v>
      </c>
      <c r="E765" s="5" t="s">
        <v>418</v>
      </c>
      <c r="F765" s="44" t="str">
        <f t="shared" si="100"/>
        <v>Item_Desc_25500004</v>
      </c>
      <c r="G765" s="5" t="s">
        <v>516</v>
      </c>
      <c r="H765" s="5">
        <v>3</v>
      </c>
      <c r="I765" s="5">
        <v>55</v>
      </c>
      <c r="J765" s="5">
        <v>0</v>
      </c>
      <c r="K765" s="5">
        <v>5</v>
      </c>
      <c r="L765" s="45">
        <f>_xlfn.XLOOKUP($I765, '#칼럼명세'!$F:$F, '#칼럼명세'!$J:$J)*IF(_xlfn.XLOOKUP($I765, '#칼럼명세'!$F:$F, '#칼럼명세'!$K:$K)="X", 1, _xlfn.XLOOKUP($K765, '#무게관련'!$N:$N, '#무게관련'!$O:$O))*100</f>
        <v>1</v>
      </c>
      <c r="M765" s="46" t="s">
        <v>336</v>
      </c>
      <c r="N765" s="46" t="s">
        <v>336</v>
      </c>
      <c r="O765" s="46" t="s">
        <v>336</v>
      </c>
      <c r="P765" s="46" t="s">
        <v>336</v>
      </c>
      <c r="Q765" s="5">
        <v>0</v>
      </c>
      <c r="R765" s="5">
        <v>0</v>
      </c>
      <c r="S765" s="5">
        <v>0</v>
      </c>
      <c r="T765" s="5">
        <v>1</v>
      </c>
      <c r="U765" s="5">
        <v>2</v>
      </c>
      <c r="V765" s="5">
        <v>0</v>
      </c>
      <c r="W765" s="5">
        <v>0</v>
      </c>
      <c r="X765" s="66">
        <v>1000</v>
      </c>
      <c r="Y765" s="66">
        <v>1000</v>
      </c>
      <c r="Z765" s="5">
        <v>1</v>
      </c>
      <c r="AA765" s="5">
        <v>10</v>
      </c>
      <c r="AB765" s="5">
        <v>1</v>
      </c>
      <c r="AC765" s="5">
        <v>0</v>
      </c>
      <c r="AD765" s="5">
        <v>0</v>
      </c>
      <c r="AE765" s="5">
        <v>30100</v>
      </c>
      <c r="AF765" s="5">
        <v>7</v>
      </c>
      <c r="AG765" s="5">
        <v>1</v>
      </c>
      <c r="AH765" s="5" t="s">
        <v>684</v>
      </c>
      <c r="AI765" s="5" t="s">
        <v>235</v>
      </c>
      <c r="AJ765" s="5" t="s">
        <v>983</v>
      </c>
      <c r="AK765" s="45">
        <f t="shared" si="120"/>
        <v>15</v>
      </c>
      <c r="AL765" s="47">
        <f>_xlfn.XLOOKUP(I765,'#칼럼명세'!F:F,'#칼럼명세'!I:I)</f>
        <v>1004</v>
      </c>
      <c r="AM765" s="44" t="str">
        <f t="shared" si="121"/>
        <v>Item_Name_25500004</v>
      </c>
      <c r="AN765" s="5" t="s">
        <v>792</v>
      </c>
      <c r="AO765" s="44" t="str">
        <f t="shared" si="122"/>
        <v>Item_Desc_25500004</v>
      </c>
      <c r="AP765" s="5" t="s">
        <v>1409</v>
      </c>
      <c r="AQ765" s="44">
        <f>_xlfn.XLOOKUP(I765,표1[아이템 타입],표1[삭제여부])</f>
        <v>1</v>
      </c>
      <c r="AR765" s="63">
        <f>_xlfn.XLOOKUP(I765,'#칼럼명세'!F:F,'#칼럼명세'!H:H)</f>
        <v>1</v>
      </c>
      <c r="AS765" s="4">
        <v>1</v>
      </c>
      <c r="AT765" s="4"/>
      <c r="AU765" s="4"/>
      <c r="AV765" s="4"/>
      <c r="AW765" s="63" t="str">
        <f>_xlfn.XLOOKUP(I765,표1[아이템 타입],표1[타입 이름])</f>
        <v>강화마석(일반무기)</v>
      </c>
      <c r="AX765" s="63" t="str">
        <f t="shared" si="118"/>
        <v>가능</v>
      </c>
      <c r="AY765" s="63" t="str">
        <f t="shared" si="119"/>
        <v>가능</v>
      </c>
      <c r="AZ765" s="63" t="str">
        <f t="shared" si="128"/>
        <v>가능</v>
      </c>
      <c r="BA765" s="63" t="str">
        <f t="shared" si="129"/>
        <v>가능</v>
      </c>
    </row>
    <row r="766" spans="1:53" x14ac:dyDescent="0.3">
      <c r="B766" s="4">
        <v>25500005</v>
      </c>
      <c r="C766" s="4" t="str">
        <f t="shared" si="101"/>
        <v>005</v>
      </c>
      <c r="D766" s="44" t="str">
        <f t="shared" si="99"/>
        <v>Item_Name_25500005</v>
      </c>
      <c r="E766" s="5" t="s">
        <v>419</v>
      </c>
      <c r="F766" s="44" t="str">
        <f t="shared" si="100"/>
        <v>Item_Desc_25500005</v>
      </c>
      <c r="G766" s="5" t="s">
        <v>517</v>
      </c>
      <c r="H766" s="5">
        <v>3</v>
      </c>
      <c r="I766" s="5">
        <v>55</v>
      </c>
      <c r="J766" s="5">
        <v>0</v>
      </c>
      <c r="K766" s="5">
        <v>5</v>
      </c>
      <c r="L766" s="45">
        <f>_xlfn.XLOOKUP($I766, '#칼럼명세'!$F:$F, '#칼럼명세'!$J:$J)*IF(_xlfn.XLOOKUP($I766, '#칼럼명세'!$F:$F, '#칼럼명세'!$K:$K)="X", 1, _xlfn.XLOOKUP($K766, '#무게관련'!$N:$N, '#무게관련'!$O:$O))*100</f>
        <v>1</v>
      </c>
      <c r="M766" s="46" t="s">
        <v>336</v>
      </c>
      <c r="N766" s="46" t="s">
        <v>336</v>
      </c>
      <c r="O766" s="46" t="s">
        <v>336</v>
      </c>
      <c r="P766" s="46" t="s">
        <v>336</v>
      </c>
      <c r="Q766" s="5">
        <v>0</v>
      </c>
      <c r="R766" s="5">
        <v>0</v>
      </c>
      <c r="S766" s="5">
        <v>0</v>
      </c>
      <c r="T766" s="5">
        <v>1</v>
      </c>
      <c r="U766" s="5">
        <v>2</v>
      </c>
      <c r="V766" s="5">
        <v>0</v>
      </c>
      <c r="W766" s="5">
        <v>0</v>
      </c>
      <c r="X766" s="66">
        <v>1000</v>
      </c>
      <c r="Y766" s="66">
        <v>1000</v>
      </c>
      <c r="Z766" s="5">
        <v>1</v>
      </c>
      <c r="AA766" s="5">
        <v>10</v>
      </c>
      <c r="AB766" s="5">
        <v>1</v>
      </c>
      <c r="AC766" s="5">
        <v>0</v>
      </c>
      <c r="AD766" s="5">
        <v>0</v>
      </c>
      <c r="AE766" s="5">
        <v>30100</v>
      </c>
      <c r="AF766" s="5">
        <v>7</v>
      </c>
      <c r="AG766" s="5">
        <v>1</v>
      </c>
      <c r="AH766" s="5" t="s">
        <v>685</v>
      </c>
      <c r="AI766" s="5" t="s">
        <v>235</v>
      </c>
      <c r="AJ766" s="5" t="s">
        <v>983</v>
      </c>
      <c r="AK766" s="45">
        <f t="shared" si="120"/>
        <v>15</v>
      </c>
      <c r="AL766" s="47">
        <f>_xlfn.XLOOKUP(I766,'#칼럼명세'!F:F,'#칼럼명세'!I:I)</f>
        <v>1004</v>
      </c>
      <c r="AM766" s="44" t="str">
        <f t="shared" si="121"/>
        <v>Item_Name_25500005</v>
      </c>
      <c r="AN766" s="5" t="s">
        <v>794</v>
      </c>
      <c r="AO766" s="44" t="str">
        <f t="shared" si="122"/>
        <v>Item_Desc_25500005</v>
      </c>
      <c r="AP766" s="5" t="s">
        <v>1410</v>
      </c>
      <c r="AQ766" s="44">
        <f>_xlfn.XLOOKUP(I766,표1[아이템 타입],표1[삭제여부])</f>
        <v>1</v>
      </c>
      <c r="AR766" s="63">
        <f>_xlfn.XLOOKUP(I766,'#칼럼명세'!F:F,'#칼럼명세'!H:H)</f>
        <v>1</v>
      </c>
      <c r="AS766" s="4">
        <v>1</v>
      </c>
      <c r="AT766" s="4"/>
      <c r="AU766" s="4"/>
      <c r="AV766" s="4"/>
      <c r="AW766" s="63" t="str">
        <f>_xlfn.XLOOKUP(I766,표1[아이템 타입],표1[타입 이름])</f>
        <v>강화마석(일반무기)</v>
      </c>
      <c r="AX766" s="63" t="str">
        <f t="shared" si="118"/>
        <v>가능</v>
      </c>
      <c r="AY766" s="63" t="str">
        <f t="shared" si="119"/>
        <v>가능</v>
      </c>
      <c r="AZ766" s="63" t="str">
        <f t="shared" si="128"/>
        <v>가능</v>
      </c>
      <c r="BA766" s="63" t="str">
        <f t="shared" si="129"/>
        <v>가능</v>
      </c>
    </row>
    <row r="767" spans="1:53" x14ac:dyDescent="0.3">
      <c r="B767" s="4">
        <v>25500006</v>
      </c>
      <c r="C767" s="4" t="str">
        <f t="shared" si="101"/>
        <v>006</v>
      </c>
      <c r="D767" s="44" t="str">
        <f t="shared" si="99"/>
        <v>Item_Name_25500006</v>
      </c>
      <c r="E767" s="5" t="s">
        <v>420</v>
      </c>
      <c r="F767" s="44" t="str">
        <f t="shared" si="100"/>
        <v>Item_Desc_25500006</v>
      </c>
      <c r="G767" s="5" t="s">
        <v>518</v>
      </c>
      <c r="H767" s="5">
        <v>3</v>
      </c>
      <c r="I767" s="5">
        <v>55</v>
      </c>
      <c r="J767" s="5">
        <v>0</v>
      </c>
      <c r="K767" s="5">
        <v>5</v>
      </c>
      <c r="L767" s="45">
        <f>_xlfn.XLOOKUP($I767, '#칼럼명세'!$F:$F, '#칼럼명세'!$J:$J)*IF(_xlfn.XLOOKUP($I767, '#칼럼명세'!$F:$F, '#칼럼명세'!$K:$K)="X", 1, _xlfn.XLOOKUP($K767, '#무게관련'!$N:$N, '#무게관련'!$O:$O))*100</f>
        <v>1</v>
      </c>
      <c r="M767" s="46" t="s">
        <v>336</v>
      </c>
      <c r="N767" s="46" t="s">
        <v>336</v>
      </c>
      <c r="O767" s="46" t="s">
        <v>336</v>
      </c>
      <c r="P767" s="46" t="s">
        <v>336</v>
      </c>
      <c r="Q767" s="5">
        <v>0</v>
      </c>
      <c r="R767" s="5">
        <v>0</v>
      </c>
      <c r="S767" s="5">
        <v>0</v>
      </c>
      <c r="T767" s="5">
        <v>1</v>
      </c>
      <c r="U767" s="5">
        <v>2</v>
      </c>
      <c r="V767" s="5">
        <v>0</v>
      </c>
      <c r="W767" s="5">
        <v>0</v>
      </c>
      <c r="X767" s="66">
        <v>1000</v>
      </c>
      <c r="Y767" s="66">
        <v>1000</v>
      </c>
      <c r="Z767" s="5">
        <v>1</v>
      </c>
      <c r="AA767" s="5">
        <v>10</v>
      </c>
      <c r="AB767" s="5">
        <v>1</v>
      </c>
      <c r="AC767" s="5">
        <v>0</v>
      </c>
      <c r="AD767" s="5">
        <v>0</v>
      </c>
      <c r="AE767" s="5">
        <v>30100</v>
      </c>
      <c r="AF767" s="5">
        <v>7</v>
      </c>
      <c r="AG767" s="5">
        <v>1</v>
      </c>
      <c r="AH767" s="5" t="s">
        <v>686</v>
      </c>
      <c r="AI767" s="5" t="s">
        <v>235</v>
      </c>
      <c r="AJ767" s="5" t="s">
        <v>983</v>
      </c>
      <c r="AK767" s="45">
        <f t="shared" si="120"/>
        <v>15</v>
      </c>
      <c r="AL767" s="47">
        <f>_xlfn.XLOOKUP(I767,'#칼럼명세'!F:F,'#칼럼명세'!I:I)</f>
        <v>1004</v>
      </c>
      <c r="AM767" s="44" t="str">
        <f t="shared" si="121"/>
        <v>Item_Name_25500006</v>
      </c>
      <c r="AN767" s="5" t="s">
        <v>795</v>
      </c>
      <c r="AO767" s="44" t="str">
        <f t="shared" si="122"/>
        <v>Item_Desc_25500006</v>
      </c>
      <c r="AP767" s="5" t="s">
        <v>1411</v>
      </c>
      <c r="AQ767" s="44">
        <f>_xlfn.XLOOKUP(I767,표1[아이템 타입],표1[삭제여부])</f>
        <v>1</v>
      </c>
      <c r="AR767" s="63">
        <f>_xlfn.XLOOKUP(I767,'#칼럼명세'!F:F,'#칼럼명세'!H:H)</f>
        <v>1</v>
      </c>
      <c r="AS767" s="4">
        <v>1</v>
      </c>
      <c r="AT767" s="4"/>
      <c r="AU767" s="4"/>
      <c r="AV767" s="4"/>
      <c r="AW767" s="63" t="str">
        <f>_xlfn.XLOOKUP(I767,표1[아이템 타입],표1[타입 이름])</f>
        <v>강화마석(일반무기)</v>
      </c>
      <c r="AX767" s="63" t="str">
        <f t="shared" si="118"/>
        <v>가능</v>
      </c>
      <c r="AY767" s="63" t="str">
        <f t="shared" si="119"/>
        <v>가능</v>
      </c>
      <c r="AZ767" s="63" t="str">
        <f t="shared" si="128"/>
        <v>가능</v>
      </c>
      <c r="BA767" s="63" t="str">
        <f t="shared" si="129"/>
        <v>가능</v>
      </c>
    </row>
    <row r="768" spans="1:53" x14ac:dyDescent="0.3">
      <c r="B768" s="4">
        <v>25500007</v>
      </c>
      <c r="C768" s="4" t="str">
        <f t="shared" si="101"/>
        <v>007</v>
      </c>
      <c r="D768" s="44" t="str">
        <f t="shared" si="99"/>
        <v>Item_Name_25500007</v>
      </c>
      <c r="E768" s="5" t="s">
        <v>421</v>
      </c>
      <c r="F768" s="44" t="str">
        <f t="shared" si="100"/>
        <v>Item_Desc_25500007</v>
      </c>
      <c r="G768" s="5" t="s">
        <v>519</v>
      </c>
      <c r="H768" s="5">
        <v>3</v>
      </c>
      <c r="I768" s="5">
        <v>55</v>
      </c>
      <c r="J768" s="5">
        <v>0</v>
      </c>
      <c r="K768" s="5">
        <v>4</v>
      </c>
      <c r="L768" s="45">
        <f>_xlfn.XLOOKUP($I768, '#칼럼명세'!$F:$F, '#칼럼명세'!$J:$J)*IF(_xlfn.XLOOKUP($I768, '#칼럼명세'!$F:$F, '#칼럼명세'!$K:$K)="X", 1, _xlfn.XLOOKUP($K768, '#무게관련'!$N:$N, '#무게관련'!$O:$O))*100</f>
        <v>1</v>
      </c>
      <c r="M768" s="46" t="s">
        <v>336</v>
      </c>
      <c r="N768" s="46" t="s">
        <v>336</v>
      </c>
      <c r="O768" s="46" t="s">
        <v>336</v>
      </c>
      <c r="P768" s="46" t="s">
        <v>336</v>
      </c>
      <c r="Q768" s="5">
        <v>0</v>
      </c>
      <c r="R768" s="5">
        <v>0</v>
      </c>
      <c r="S768" s="5">
        <v>0</v>
      </c>
      <c r="T768" s="5">
        <v>1</v>
      </c>
      <c r="U768" s="5">
        <v>-1</v>
      </c>
      <c r="V768" s="5">
        <v>0</v>
      </c>
      <c r="W768" s="5">
        <v>0</v>
      </c>
      <c r="X768" s="66">
        <v>1000</v>
      </c>
      <c r="Y768" s="66">
        <v>1000</v>
      </c>
      <c r="Z768" s="5">
        <v>1</v>
      </c>
      <c r="AA768" s="5">
        <v>10</v>
      </c>
      <c r="AB768" s="5">
        <v>1</v>
      </c>
      <c r="AC768" s="5">
        <v>0</v>
      </c>
      <c r="AD768" s="5">
        <v>0</v>
      </c>
      <c r="AE768" s="5">
        <v>30100</v>
      </c>
      <c r="AF768" s="5">
        <v>7</v>
      </c>
      <c r="AG768" s="5">
        <v>1</v>
      </c>
      <c r="AH768" s="5" t="s">
        <v>687</v>
      </c>
      <c r="AI768" s="5" t="s">
        <v>235</v>
      </c>
      <c r="AJ768" s="5" t="s">
        <v>983</v>
      </c>
      <c r="AK768" s="45">
        <f t="shared" si="120"/>
        <v>15</v>
      </c>
      <c r="AL768" s="47">
        <f>_xlfn.XLOOKUP(I768,'#칼럼명세'!F:F,'#칼럼명세'!I:I)</f>
        <v>1004</v>
      </c>
      <c r="AM768" s="44" t="str">
        <f t="shared" si="121"/>
        <v>Item_Name_25500007</v>
      </c>
      <c r="AN768" s="5" t="s">
        <v>793</v>
      </c>
      <c r="AO768" s="44" t="str">
        <f t="shared" si="122"/>
        <v>Item_Desc_25500007</v>
      </c>
      <c r="AP768" s="5" t="s">
        <v>667</v>
      </c>
      <c r="AQ768" s="44">
        <f>_xlfn.XLOOKUP(I768,표1[아이템 타입],표1[삭제여부])</f>
        <v>1</v>
      </c>
      <c r="AR768" s="63">
        <f>_xlfn.XLOOKUP(I768,'#칼럼명세'!F:F,'#칼럼명세'!H:H)</f>
        <v>1</v>
      </c>
      <c r="AS768" s="4">
        <v>1</v>
      </c>
      <c r="AT768" s="4"/>
      <c r="AU768" s="4"/>
      <c r="AV768" s="4"/>
      <c r="AW768" s="63" t="str">
        <f>_xlfn.XLOOKUP(I768,표1[아이템 타입],표1[타입 이름])</f>
        <v>강화마석(일반무기)</v>
      </c>
      <c r="AX768" s="63" t="str">
        <f t="shared" si="118"/>
        <v>가능</v>
      </c>
      <c r="AY768" s="63" t="str">
        <f t="shared" si="119"/>
        <v>가능</v>
      </c>
      <c r="AZ768" s="63" t="str">
        <f t="shared" si="128"/>
        <v>가능</v>
      </c>
      <c r="BA768" s="63" t="str">
        <f t="shared" si="129"/>
        <v>가능</v>
      </c>
    </row>
    <row r="769" spans="2:53" x14ac:dyDescent="0.3">
      <c r="B769" s="4">
        <v>25500008</v>
      </c>
      <c r="C769" s="4" t="str">
        <f t="shared" si="101"/>
        <v>008</v>
      </c>
      <c r="D769" s="44" t="str">
        <f t="shared" si="99"/>
        <v>Item_Name_25500008</v>
      </c>
      <c r="E769" s="5" t="s">
        <v>422</v>
      </c>
      <c r="F769" s="44" t="str">
        <f t="shared" si="100"/>
        <v>Item_Desc_25500008</v>
      </c>
      <c r="G769" s="5" t="s">
        <v>520</v>
      </c>
      <c r="H769" s="5">
        <v>3</v>
      </c>
      <c r="I769" s="5">
        <v>55</v>
      </c>
      <c r="J769" s="5">
        <v>0</v>
      </c>
      <c r="K769" s="5">
        <v>4</v>
      </c>
      <c r="L769" s="45">
        <f>_xlfn.XLOOKUP($I769, '#칼럼명세'!$F:$F, '#칼럼명세'!$J:$J)*IF(_xlfn.XLOOKUP($I769, '#칼럼명세'!$F:$F, '#칼럼명세'!$K:$K)="X", 1, _xlfn.XLOOKUP($K769, '#무게관련'!$N:$N, '#무게관련'!$O:$O))*100</f>
        <v>1</v>
      </c>
      <c r="M769" s="46" t="s">
        <v>336</v>
      </c>
      <c r="N769" s="46" t="s">
        <v>336</v>
      </c>
      <c r="O769" s="46" t="s">
        <v>336</v>
      </c>
      <c r="P769" s="46" t="s">
        <v>336</v>
      </c>
      <c r="Q769" s="5">
        <v>0</v>
      </c>
      <c r="R769" s="5">
        <v>0</v>
      </c>
      <c r="S769" s="5">
        <v>0</v>
      </c>
      <c r="T769" s="5">
        <v>1</v>
      </c>
      <c r="U769" s="5">
        <v>-1</v>
      </c>
      <c r="V769" s="5">
        <v>0</v>
      </c>
      <c r="W769" s="5">
        <v>0</v>
      </c>
      <c r="X769" s="66">
        <v>1000</v>
      </c>
      <c r="Y769" s="66">
        <v>1000</v>
      </c>
      <c r="Z769" s="5">
        <v>1</v>
      </c>
      <c r="AA769" s="5">
        <v>10</v>
      </c>
      <c r="AB769" s="5">
        <v>1</v>
      </c>
      <c r="AC769" s="5">
        <v>0</v>
      </c>
      <c r="AD769" s="5">
        <v>0</v>
      </c>
      <c r="AE769" s="5">
        <v>30100</v>
      </c>
      <c r="AF769" s="5">
        <v>7</v>
      </c>
      <c r="AG769" s="5">
        <v>1</v>
      </c>
      <c r="AH769" s="5" t="s">
        <v>688</v>
      </c>
      <c r="AI769" s="5" t="s">
        <v>235</v>
      </c>
      <c r="AJ769" s="5" t="s">
        <v>983</v>
      </c>
      <c r="AK769" s="45">
        <f t="shared" si="120"/>
        <v>15</v>
      </c>
      <c r="AL769" s="47">
        <f>_xlfn.XLOOKUP(I769,'#칼럼명세'!F:F,'#칼럼명세'!I:I)</f>
        <v>1004</v>
      </c>
      <c r="AM769" s="44" t="str">
        <f t="shared" si="121"/>
        <v>Item_Name_25500008</v>
      </c>
      <c r="AN769" s="5" t="s">
        <v>796</v>
      </c>
      <c r="AO769" s="44" t="str">
        <f t="shared" si="122"/>
        <v>Item_Desc_25500008</v>
      </c>
      <c r="AP769" s="5" t="s">
        <v>668</v>
      </c>
      <c r="AQ769" s="44">
        <f>_xlfn.XLOOKUP(I769,표1[아이템 타입],표1[삭제여부])</f>
        <v>1</v>
      </c>
      <c r="AR769" s="63">
        <f>_xlfn.XLOOKUP(I769,'#칼럼명세'!F:F,'#칼럼명세'!H:H)</f>
        <v>1</v>
      </c>
      <c r="AS769" s="4">
        <v>1</v>
      </c>
      <c r="AT769" s="4"/>
      <c r="AU769" s="4"/>
      <c r="AV769" s="4"/>
      <c r="AW769" s="63" t="str">
        <f>_xlfn.XLOOKUP(I769,표1[아이템 타입],표1[타입 이름])</f>
        <v>강화마석(일반무기)</v>
      </c>
      <c r="AX769" s="63" t="str">
        <f t="shared" si="118"/>
        <v>가능</v>
      </c>
      <c r="AY769" s="63" t="str">
        <f t="shared" si="119"/>
        <v>가능</v>
      </c>
      <c r="AZ769" s="63" t="str">
        <f t="shared" si="128"/>
        <v>가능</v>
      </c>
      <c r="BA769" s="63" t="str">
        <f t="shared" si="129"/>
        <v>가능</v>
      </c>
    </row>
    <row r="770" spans="2:53" x14ac:dyDescent="0.3">
      <c r="B770" s="4">
        <v>25500009</v>
      </c>
      <c r="C770" s="4" t="str">
        <f t="shared" si="101"/>
        <v>009</v>
      </c>
      <c r="D770" s="44" t="str">
        <f t="shared" si="99"/>
        <v>Item_Name_25500009</v>
      </c>
      <c r="E770" s="5" t="s">
        <v>423</v>
      </c>
      <c r="F770" s="44" t="str">
        <f t="shared" si="100"/>
        <v>Item_Desc_25500009</v>
      </c>
      <c r="G770" s="5" t="s">
        <v>521</v>
      </c>
      <c r="H770" s="5">
        <v>3</v>
      </c>
      <c r="I770" s="5">
        <v>55</v>
      </c>
      <c r="J770" s="5">
        <v>0</v>
      </c>
      <c r="K770" s="5">
        <v>4</v>
      </c>
      <c r="L770" s="45">
        <f>_xlfn.XLOOKUP($I770, '#칼럼명세'!$F:$F, '#칼럼명세'!$J:$J)*IF(_xlfn.XLOOKUP($I770, '#칼럼명세'!$F:$F, '#칼럼명세'!$K:$K)="X", 1, _xlfn.XLOOKUP($K770, '#무게관련'!$N:$N, '#무게관련'!$O:$O))*100</f>
        <v>1</v>
      </c>
      <c r="M770" s="46" t="s">
        <v>336</v>
      </c>
      <c r="N770" s="46" t="s">
        <v>336</v>
      </c>
      <c r="O770" s="46" t="s">
        <v>336</v>
      </c>
      <c r="P770" s="46" t="s">
        <v>336</v>
      </c>
      <c r="Q770" s="5">
        <v>0</v>
      </c>
      <c r="R770" s="5">
        <v>0</v>
      </c>
      <c r="S770" s="5">
        <v>0</v>
      </c>
      <c r="T770" s="5">
        <v>1</v>
      </c>
      <c r="U770" s="5">
        <v>-1</v>
      </c>
      <c r="V770" s="5">
        <v>0</v>
      </c>
      <c r="W770" s="5">
        <v>0</v>
      </c>
      <c r="X770" s="66">
        <v>1000</v>
      </c>
      <c r="Y770" s="66">
        <v>1000</v>
      </c>
      <c r="Z770" s="5">
        <v>1</v>
      </c>
      <c r="AA770" s="5">
        <v>10</v>
      </c>
      <c r="AB770" s="5">
        <v>1</v>
      </c>
      <c r="AC770" s="5">
        <v>0</v>
      </c>
      <c r="AD770" s="5">
        <v>0</v>
      </c>
      <c r="AE770" s="5">
        <v>30100</v>
      </c>
      <c r="AF770" s="5">
        <v>7</v>
      </c>
      <c r="AG770" s="5">
        <v>1</v>
      </c>
      <c r="AH770" s="5" t="s">
        <v>689</v>
      </c>
      <c r="AI770" s="5" t="s">
        <v>235</v>
      </c>
      <c r="AJ770" s="5" t="s">
        <v>983</v>
      </c>
      <c r="AK770" s="45">
        <f t="shared" si="120"/>
        <v>15</v>
      </c>
      <c r="AL770" s="47">
        <f>_xlfn.XLOOKUP(I770,'#칼럼명세'!F:F,'#칼럼명세'!I:I)</f>
        <v>1004</v>
      </c>
      <c r="AM770" s="44" t="str">
        <f t="shared" si="121"/>
        <v>Item_Name_25500009</v>
      </c>
      <c r="AN770" s="5" t="s">
        <v>797</v>
      </c>
      <c r="AO770" s="44" t="str">
        <f t="shared" si="122"/>
        <v>Item_Desc_25500009</v>
      </c>
      <c r="AP770" s="5" t="s">
        <v>669</v>
      </c>
      <c r="AQ770" s="44">
        <f>_xlfn.XLOOKUP(I770,표1[아이템 타입],표1[삭제여부])</f>
        <v>1</v>
      </c>
      <c r="AR770" s="63">
        <f>_xlfn.XLOOKUP(I770,'#칼럼명세'!F:F,'#칼럼명세'!H:H)</f>
        <v>1</v>
      </c>
      <c r="AS770" s="4">
        <v>1</v>
      </c>
      <c r="AT770" s="4"/>
      <c r="AU770" s="4"/>
      <c r="AV770" s="4"/>
      <c r="AW770" s="63" t="str">
        <f>_xlfn.XLOOKUP(I770,표1[아이템 타입],표1[타입 이름])</f>
        <v>강화마석(일반무기)</v>
      </c>
      <c r="AX770" s="63" t="str">
        <f t="shared" si="118"/>
        <v>가능</v>
      </c>
      <c r="AY770" s="63" t="str">
        <f t="shared" si="119"/>
        <v>가능</v>
      </c>
      <c r="AZ770" s="63" t="str">
        <f t="shared" si="128"/>
        <v>가능</v>
      </c>
      <c r="BA770" s="63" t="str">
        <f t="shared" si="129"/>
        <v>가능</v>
      </c>
    </row>
    <row r="771" spans="2:53" x14ac:dyDescent="0.3">
      <c r="B771" s="4">
        <v>25515001</v>
      </c>
      <c r="C771" s="4" t="str">
        <f t="shared" si="101"/>
        <v>001</v>
      </c>
      <c r="D771" s="44" t="str">
        <f t="shared" si="99"/>
        <v>Item_Name_25515001</v>
      </c>
      <c r="E771" s="5" t="s">
        <v>1127</v>
      </c>
      <c r="F771" s="44" t="str">
        <f t="shared" si="100"/>
        <v>Item_Desc_25515001</v>
      </c>
      <c r="G771" s="5" t="s">
        <v>513</v>
      </c>
      <c r="H771" s="5">
        <v>3</v>
      </c>
      <c r="I771" s="5">
        <v>55</v>
      </c>
      <c r="J771" s="5">
        <v>0</v>
      </c>
      <c r="K771" s="5">
        <v>2</v>
      </c>
      <c r="L771" s="45">
        <f>_xlfn.XLOOKUP($I771, '#칼럼명세'!$F:$F, '#칼럼명세'!$J:$J)*IF(_xlfn.XLOOKUP($I771, '#칼럼명세'!$F:$F, '#칼럼명세'!$K:$K)="X", 1, _xlfn.XLOOKUP($K771, '#무게관련'!$N:$N, '#무게관련'!$O:$O))*100</f>
        <v>1</v>
      </c>
      <c r="M771" s="46" t="s">
        <v>336</v>
      </c>
      <c r="N771" s="46" t="s">
        <v>336</v>
      </c>
      <c r="O771" s="46" t="s">
        <v>336</v>
      </c>
      <c r="P771" s="46" t="s">
        <v>336</v>
      </c>
      <c r="Q771" s="5">
        <v>0</v>
      </c>
      <c r="R771" s="5">
        <v>0</v>
      </c>
      <c r="S771" s="5">
        <v>0</v>
      </c>
      <c r="T771" s="5">
        <v>1</v>
      </c>
      <c r="U771" s="5">
        <v>1</v>
      </c>
      <c r="V771" s="5">
        <v>0</v>
      </c>
      <c r="W771" s="5">
        <v>1</v>
      </c>
      <c r="X771" s="66">
        <v>1000</v>
      </c>
      <c r="Y771" s="66">
        <v>1000</v>
      </c>
      <c r="Z771" s="5">
        <v>1</v>
      </c>
      <c r="AA771" s="5">
        <v>10</v>
      </c>
      <c r="AB771" s="5">
        <v>0</v>
      </c>
      <c r="AC771" s="5">
        <v>0</v>
      </c>
      <c r="AD771" s="5">
        <v>0</v>
      </c>
      <c r="AE771" s="5">
        <v>0</v>
      </c>
      <c r="AF771" s="5">
        <v>0</v>
      </c>
      <c r="AG771" s="5">
        <v>0</v>
      </c>
      <c r="AH771" s="5" t="s">
        <v>681</v>
      </c>
      <c r="AI771" s="5" t="s">
        <v>235</v>
      </c>
      <c r="AJ771" s="5" t="s">
        <v>983</v>
      </c>
      <c r="AK771" s="45">
        <f t="shared" si="120"/>
        <v>15</v>
      </c>
      <c r="AL771" s="47">
        <f>_xlfn.XLOOKUP(I771,'#칼럼명세'!F:F,'#칼럼명세'!I:I)</f>
        <v>1004</v>
      </c>
      <c r="AM771" s="44" t="str">
        <f t="shared" si="121"/>
        <v>Item_Name_25515001</v>
      </c>
      <c r="AN771" s="5" t="s">
        <v>789</v>
      </c>
      <c r="AO771" s="44" t="str">
        <f t="shared" si="122"/>
        <v>Item_Desc_25515001</v>
      </c>
      <c r="AP771" s="5" t="s">
        <v>664</v>
      </c>
      <c r="AQ771" s="44">
        <f>_xlfn.XLOOKUP(I771,표1[아이템 타입],표1[삭제여부])</f>
        <v>1</v>
      </c>
      <c r="AR771" s="63">
        <f>_xlfn.XLOOKUP(I771,'#칼럼명세'!F:F,'#칼럼명세'!H:H)</f>
        <v>1</v>
      </c>
      <c r="AS771" s="4">
        <v>1</v>
      </c>
      <c r="AT771" s="4"/>
      <c r="AU771" s="4"/>
      <c r="AV771" s="4"/>
      <c r="AW771" s="63" t="str">
        <f>_xlfn.XLOOKUP(I771,표1[아이템 타입],표1[타입 이름])</f>
        <v>강화마석(일반무기)</v>
      </c>
      <c r="AX771" s="63" t="str">
        <f t="shared" ref="AX771:AX794" si="130">IF(Z771=0,"불가","가능")</f>
        <v>가능</v>
      </c>
      <c r="AY771" s="63" t="str">
        <f t="shared" ref="AY771:AY794" si="131">IF(AB771=0,"불가","가능")</f>
        <v>불가</v>
      </c>
      <c r="AZ771" s="63" t="str">
        <f t="shared" si="128"/>
        <v>가능</v>
      </c>
      <c r="BA771" s="63" t="str">
        <f t="shared" si="129"/>
        <v>가능</v>
      </c>
    </row>
    <row r="772" spans="2:53" x14ac:dyDescent="0.3">
      <c r="B772" s="4">
        <v>25515002</v>
      </c>
      <c r="C772" s="4" t="str">
        <f t="shared" si="101"/>
        <v>002</v>
      </c>
      <c r="D772" s="44" t="str">
        <f t="shared" si="99"/>
        <v>Item_Name_25515002</v>
      </c>
      <c r="E772" s="5" t="s">
        <v>1128</v>
      </c>
      <c r="F772" s="44" t="str">
        <f t="shared" si="100"/>
        <v>Item_Desc_25515002</v>
      </c>
      <c r="G772" s="5" t="s">
        <v>514</v>
      </c>
      <c r="H772" s="5">
        <v>3</v>
      </c>
      <c r="I772" s="5">
        <v>55</v>
      </c>
      <c r="J772" s="5">
        <v>0</v>
      </c>
      <c r="K772" s="5">
        <v>2</v>
      </c>
      <c r="L772" s="45">
        <f>_xlfn.XLOOKUP($I772, '#칼럼명세'!$F:$F, '#칼럼명세'!$J:$J)*IF(_xlfn.XLOOKUP($I772, '#칼럼명세'!$F:$F, '#칼럼명세'!$K:$K)="X", 1, _xlfn.XLOOKUP($K772, '#무게관련'!$N:$N, '#무게관련'!$O:$O))*100</f>
        <v>1</v>
      </c>
      <c r="M772" s="46" t="s">
        <v>336</v>
      </c>
      <c r="N772" s="46" t="s">
        <v>336</v>
      </c>
      <c r="O772" s="46" t="s">
        <v>336</v>
      </c>
      <c r="P772" s="46" t="s">
        <v>336</v>
      </c>
      <c r="Q772" s="5">
        <v>0</v>
      </c>
      <c r="R772" s="5">
        <v>0</v>
      </c>
      <c r="S772" s="5">
        <v>0</v>
      </c>
      <c r="T772" s="5">
        <v>1</v>
      </c>
      <c r="U772" s="5">
        <v>1</v>
      </c>
      <c r="V772" s="5">
        <v>0</v>
      </c>
      <c r="W772" s="5">
        <v>1</v>
      </c>
      <c r="X772" s="66">
        <v>1000</v>
      </c>
      <c r="Y772" s="66">
        <v>1000</v>
      </c>
      <c r="Z772" s="5">
        <v>1</v>
      </c>
      <c r="AA772" s="5">
        <v>10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0</v>
      </c>
      <c r="AH772" s="5" t="s">
        <v>682</v>
      </c>
      <c r="AI772" s="5" t="s">
        <v>235</v>
      </c>
      <c r="AJ772" s="5" t="s">
        <v>983</v>
      </c>
      <c r="AK772" s="45">
        <f t="shared" si="120"/>
        <v>15</v>
      </c>
      <c r="AL772" s="47">
        <f>_xlfn.XLOOKUP(I772,'#칼럼명세'!F:F,'#칼럼명세'!I:I)</f>
        <v>1004</v>
      </c>
      <c r="AM772" s="44" t="str">
        <f t="shared" si="121"/>
        <v>Item_Name_25515002</v>
      </c>
      <c r="AN772" s="5" t="s">
        <v>790</v>
      </c>
      <c r="AO772" s="44" t="str">
        <f t="shared" si="122"/>
        <v>Item_Desc_25515002</v>
      </c>
      <c r="AP772" s="5" t="s">
        <v>665</v>
      </c>
      <c r="AQ772" s="44">
        <f>_xlfn.XLOOKUP(I772,표1[아이템 타입],표1[삭제여부])</f>
        <v>1</v>
      </c>
      <c r="AR772" s="63">
        <f>_xlfn.XLOOKUP(I772,'#칼럼명세'!F:F,'#칼럼명세'!H:H)</f>
        <v>1</v>
      </c>
      <c r="AS772" s="4">
        <v>1</v>
      </c>
      <c r="AT772" s="4"/>
      <c r="AU772" s="4"/>
      <c r="AV772" s="4"/>
      <c r="AW772" s="63" t="str">
        <f>_xlfn.XLOOKUP(I772,표1[아이템 타입],표1[타입 이름])</f>
        <v>강화마석(일반무기)</v>
      </c>
      <c r="AX772" s="63" t="str">
        <f t="shared" si="130"/>
        <v>가능</v>
      </c>
      <c r="AY772" s="63" t="str">
        <f t="shared" si="131"/>
        <v>불가</v>
      </c>
      <c r="AZ772" s="63" t="str">
        <f t="shared" si="128"/>
        <v>가능</v>
      </c>
      <c r="BA772" s="63" t="str">
        <f t="shared" si="129"/>
        <v>가능</v>
      </c>
    </row>
    <row r="773" spans="2:53" x14ac:dyDescent="0.3">
      <c r="B773" s="4">
        <v>25515003</v>
      </c>
      <c r="C773" s="4" t="str">
        <f t="shared" si="101"/>
        <v>003</v>
      </c>
      <c r="D773" s="44" t="str">
        <f t="shared" si="99"/>
        <v>Item_Name_25515003</v>
      </c>
      <c r="E773" s="5" t="s">
        <v>1129</v>
      </c>
      <c r="F773" s="44" t="str">
        <f t="shared" si="100"/>
        <v>Item_Desc_25515003</v>
      </c>
      <c r="G773" s="5" t="s">
        <v>515</v>
      </c>
      <c r="H773" s="5">
        <v>3</v>
      </c>
      <c r="I773" s="5">
        <v>55</v>
      </c>
      <c r="J773" s="5">
        <v>0</v>
      </c>
      <c r="K773" s="5">
        <v>2</v>
      </c>
      <c r="L773" s="45">
        <f>_xlfn.XLOOKUP($I773, '#칼럼명세'!$F:$F, '#칼럼명세'!$J:$J)*IF(_xlfn.XLOOKUP($I773, '#칼럼명세'!$F:$F, '#칼럼명세'!$K:$K)="X", 1, _xlfn.XLOOKUP($K773, '#무게관련'!$N:$N, '#무게관련'!$O:$O))*100</f>
        <v>1</v>
      </c>
      <c r="M773" s="46" t="s">
        <v>336</v>
      </c>
      <c r="N773" s="46" t="s">
        <v>336</v>
      </c>
      <c r="O773" s="46" t="s">
        <v>336</v>
      </c>
      <c r="P773" s="46" t="s">
        <v>336</v>
      </c>
      <c r="Q773" s="5">
        <v>0</v>
      </c>
      <c r="R773" s="5">
        <v>0</v>
      </c>
      <c r="S773" s="5">
        <v>0</v>
      </c>
      <c r="T773" s="5">
        <v>1</v>
      </c>
      <c r="U773" s="5">
        <v>1</v>
      </c>
      <c r="V773" s="5">
        <v>0</v>
      </c>
      <c r="W773" s="5">
        <v>1</v>
      </c>
      <c r="X773" s="66">
        <v>1000</v>
      </c>
      <c r="Y773" s="66">
        <v>1000</v>
      </c>
      <c r="Z773" s="5">
        <v>1</v>
      </c>
      <c r="AA773" s="5">
        <v>10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 t="s">
        <v>683</v>
      </c>
      <c r="AI773" s="5" t="s">
        <v>235</v>
      </c>
      <c r="AJ773" s="5" t="s">
        <v>983</v>
      </c>
      <c r="AK773" s="45">
        <f t="shared" ref="AK773:AK838" si="132">IF($M773="X", 0, M$3)+IF($N773="X", 0, N$3)+IF($O773="X", 0, O$3)+IF($P773="X", 0, P$3)</f>
        <v>15</v>
      </c>
      <c r="AL773" s="47">
        <f>_xlfn.XLOOKUP(I773,'#칼럼명세'!F:F,'#칼럼명세'!I:I)</f>
        <v>1004</v>
      </c>
      <c r="AM773" s="44" t="str">
        <f t="shared" ref="AM773:AM838" si="133">"Item_Name_"&amp;B773</f>
        <v>Item_Name_25515003</v>
      </c>
      <c r="AN773" s="5" t="s">
        <v>791</v>
      </c>
      <c r="AO773" s="44" t="str">
        <f t="shared" ref="AO773:AO838" si="134">"Item_Desc_"&amp;B773</f>
        <v>Item_Desc_25515003</v>
      </c>
      <c r="AP773" s="5" t="s">
        <v>666</v>
      </c>
      <c r="AQ773" s="44">
        <f>_xlfn.XLOOKUP(I773,표1[아이템 타입],표1[삭제여부])</f>
        <v>1</v>
      </c>
      <c r="AR773" s="63">
        <f>_xlfn.XLOOKUP(I773,'#칼럼명세'!F:F,'#칼럼명세'!H:H)</f>
        <v>1</v>
      </c>
      <c r="AS773" s="4">
        <v>1</v>
      </c>
      <c r="AT773" s="4"/>
      <c r="AU773" s="4"/>
      <c r="AV773" s="4"/>
      <c r="AW773" s="63" t="str">
        <f>_xlfn.XLOOKUP(I773,표1[아이템 타입],표1[타입 이름])</f>
        <v>강화마석(일반무기)</v>
      </c>
      <c r="AX773" s="63" t="str">
        <f t="shared" si="130"/>
        <v>가능</v>
      </c>
      <c r="AY773" s="63" t="str">
        <f t="shared" si="131"/>
        <v>불가</v>
      </c>
      <c r="AZ773" s="63" t="str">
        <f t="shared" si="128"/>
        <v>가능</v>
      </c>
      <c r="BA773" s="63" t="str">
        <f t="shared" si="129"/>
        <v>가능</v>
      </c>
    </row>
    <row r="774" spans="2:53" x14ac:dyDescent="0.3">
      <c r="B774" s="4">
        <v>25515004</v>
      </c>
      <c r="C774" s="4" t="str">
        <f t="shared" si="101"/>
        <v>004</v>
      </c>
      <c r="D774" s="44" t="str">
        <f t="shared" si="99"/>
        <v>Item_Name_25515004</v>
      </c>
      <c r="E774" s="5" t="s">
        <v>1130</v>
      </c>
      <c r="F774" s="44" t="str">
        <f t="shared" si="100"/>
        <v>Item_Desc_25515004</v>
      </c>
      <c r="G774" s="5" t="s">
        <v>516</v>
      </c>
      <c r="H774" s="5">
        <v>3</v>
      </c>
      <c r="I774" s="5">
        <v>55</v>
      </c>
      <c r="J774" s="5">
        <v>0</v>
      </c>
      <c r="K774" s="5">
        <v>5</v>
      </c>
      <c r="L774" s="45">
        <f>_xlfn.XLOOKUP($I774, '#칼럼명세'!$F:$F, '#칼럼명세'!$J:$J)*IF(_xlfn.XLOOKUP($I774, '#칼럼명세'!$F:$F, '#칼럼명세'!$K:$K)="X", 1, _xlfn.XLOOKUP($K774, '#무게관련'!$N:$N, '#무게관련'!$O:$O))*100</f>
        <v>1</v>
      </c>
      <c r="M774" s="46" t="s">
        <v>336</v>
      </c>
      <c r="N774" s="46" t="s">
        <v>336</v>
      </c>
      <c r="O774" s="46" t="s">
        <v>336</v>
      </c>
      <c r="P774" s="46" t="s">
        <v>336</v>
      </c>
      <c r="Q774" s="5">
        <v>0</v>
      </c>
      <c r="R774" s="5">
        <v>0</v>
      </c>
      <c r="S774" s="5">
        <v>0</v>
      </c>
      <c r="T774" s="5">
        <v>1</v>
      </c>
      <c r="U774" s="5">
        <v>2</v>
      </c>
      <c r="V774" s="5">
        <v>0</v>
      </c>
      <c r="W774" s="5">
        <v>1</v>
      </c>
      <c r="X774" s="66">
        <v>1000</v>
      </c>
      <c r="Y774" s="66">
        <v>1000</v>
      </c>
      <c r="Z774" s="5">
        <v>1</v>
      </c>
      <c r="AA774" s="5">
        <v>10</v>
      </c>
      <c r="AB774" s="5">
        <v>0</v>
      </c>
      <c r="AC774" s="5">
        <v>0</v>
      </c>
      <c r="AD774" s="5">
        <v>0</v>
      </c>
      <c r="AE774" s="5">
        <v>0</v>
      </c>
      <c r="AF774" s="5">
        <v>0</v>
      </c>
      <c r="AG774" s="5">
        <v>0</v>
      </c>
      <c r="AH774" s="5" t="s">
        <v>684</v>
      </c>
      <c r="AI774" s="5" t="s">
        <v>235</v>
      </c>
      <c r="AJ774" s="5" t="s">
        <v>983</v>
      </c>
      <c r="AK774" s="45">
        <f t="shared" si="132"/>
        <v>15</v>
      </c>
      <c r="AL774" s="47">
        <f>_xlfn.XLOOKUP(I774,'#칼럼명세'!F:F,'#칼럼명세'!I:I)</f>
        <v>1004</v>
      </c>
      <c r="AM774" s="44" t="str">
        <f t="shared" si="133"/>
        <v>Item_Name_25515004</v>
      </c>
      <c r="AN774" s="5" t="s">
        <v>792</v>
      </c>
      <c r="AO774" s="44" t="str">
        <f t="shared" si="134"/>
        <v>Item_Desc_25515004</v>
      </c>
      <c r="AP774" s="5" t="s">
        <v>1409</v>
      </c>
      <c r="AQ774" s="44">
        <f>_xlfn.XLOOKUP(I774,표1[아이템 타입],표1[삭제여부])</f>
        <v>1</v>
      </c>
      <c r="AR774" s="63">
        <f>_xlfn.XLOOKUP(I774,'#칼럼명세'!F:F,'#칼럼명세'!H:H)</f>
        <v>1</v>
      </c>
      <c r="AS774" s="4">
        <v>1</v>
      </c>
      <c r="AT774" s="4"/>
      <c r="AU774" s="4"/>
      <c r="AV774" s="4"/>
      <c r="AW774" s="63" t="str">
        <f>_xlfn.XLOOKUP(I774,표1[아이템 타입],표1[타입 이름])</f>
        <v>강화마석(일반무기)</v>
      </c>
      <c r="AX774" s="63" t="str">
        <f t="shared" si="130"/>
        <v>가능</v>
      </c>
      <c r="AY774" s="63" t="str">
        <f t="shared" si="131"/>
        <v>불가</v>
      </c>
      <c r="AZ774" s="63" t="str">
        <f t="shared" si="128"/>
        <v>가능</v>
      </c>
      <c r="BA774" s="63" t="str">
        <f t="shared" si="129"/>
        <v>가능</v>
      </c>
    </row>
    <row r="775" spans="2:53" x14ac:dyDescent="0.3">
      <c r="B775" s="4">
        <v>25515005</v>
      </c>
      <c r="C775" s="4" t="str">
        <f t="shared" si="101"/>
        <v>005</v>
      </c>
      <c r="D775" s="44" t="str">
        <f t="shared" si="99"/>
        <v>Item_Name_25515005</v>
      </c>
      <c r="E775" s="5" t="s">
        <v>1131</v>
      </c>
      <c r="F775" s="44" t="str">
        <f t="shared" si="100"/>
        <v>Item_Desc_25515005</v>
      </c>
      <c r="G775" s="5" t="s">
        <v>517</v>
      </c>
      <c r="H775" s="5">
        <v>3</v>
      </c>
      <c r="I775" s="5">
        <v>55</v>
      </c>
      <c r="J775" s="5">
        <v>0</v>
      </c>
      <c r="K775" s="5">
        <v>5</v>
      </c>
      <c r="L775" s="45">
        <f>_xlfn.XLOOKUP($I775, '#칼럼명세'!$F:$F, '#칼럼명세'!$J:$J)*IF(_xlfn.XLOOKUP($I775, '#칼럼명세'!$F:$F, '#칼럼명세'!$K:$K)="X", 1, _xlfn.XLOOKUP($K775, '#무게관련'!$N:$N, '#무게관련'!$O:$O))*100</f>
        <v>1</v>
      </c>
      <c r="M775" s="46" t="s">
        <v>336</v>
      </c>
      <c r="N775" s="46" t="s">
        <v>336</v>
      </c>
      <c r="O775" s="46" t="s">
        <v>336</v>
      </c>
      <c r="P775" s="46" t="s">
        <v>336</v>
      </c>
      <c r="Q775" s="5">
        <v>0</v>
      </c>
      <c r="R775" s="5">
        <v>0</v>
      </c>
      <c r="S775" s="5">
        <v>0</v>
      </c>
      <c r="T775" s="5">
        <v>1</v>
      </c>
      <c r="U775" s="5">
        <v>2</v>
      </c>
      <c r="V775" s="5">
        <v>0</v>
      </c>
      <c r="W775" s="5">
        <v>1</v>
      </c>
      <c r="X775" s="66">
        <v>1000</v>
      </c>
      <c r="Y775" s="66">
        <v>1000</v>
      </c>
      <c r="Z775" s="5">
        <v>1</v>
      </c>
      <c r="AA775" s="5">
        <v>10</v>
      </c>
      <c r="AB775" s="5">
        <v>0</v>
      </c>
      <c r="AC775" s="5">
        <v>0</v>
      </c>
      <c r="AD775" s="5">
        <v>0</v>
      </c>
      <c r="AE775" s="5">
        <v>0</v>
      </c>
      <c r="AF775" s="5">
        <v>0</v>
      </c>
      <c r="AG775" s="5">
        <v>0</v>
      </c>
      <c r="AH775" s="5" t="s">
        <v>685</v>
      </c>
      <c r="AI775" s="5" t="s">
        <v>235</v>
      </c>
      <c r="AJ775" s="5" t="s">
        <v>983</v>
      </c>
      <c r="AK775" s="45">
        <f t="shared" si="132"/>
        <v>15</v>
      </c>
      <c r="AL775" s="47">
        <f>_xlfn.XLOOKUP(I775,'#칼럼명세'!F:F,'#칼럼명세'!I:I)</f>
        <v>1004</v>
      </c>
      <c r="AM775" s="44" t="str">
        <f t="shared" si="133"/>
        <v>Item_Name_25515005</v>
      </c>
      <c r="AN775" s="5" t="s">
        <v>794</v>
      </c>
      <c r="AO775" s="44" t="str">
        <f t="shared" si="134"/>
        <v>Item_Desc_25515005</v>
      </c>
      <c r="AP775" s="5" t="s">
        <v>1410</v>
      </c>
      <c r="AQ775" s="44">
        <f>_xlfn.XLOOKUP(I775,표1[아이템 타입],표1[삭제여부])</f>
        <v>1</v>
      </c>
      <c r="AR775" s="63">
        <f>_xlfn.XLOOKUP(I775,'#칼럼명세'!F:F,'#칼럼명세'!H:H)</f>
        <v>1</v>
      </c>
      <c r="AS775" s="4">
        <v>1</v>
      </c>
      <c r="AT775" s="4"/>
      <c r="AU775" s="4"/>
      <c r="AV775" s="4"/>
      <c r="AW775" s="63" t="str">
        <f>_xlfn.XLOOKUP(I775,표1[아이템 타입],표1[타입 이름])</f>
        <v>강화마석(일반무기)</v>
      </c>
      <c r="AX775" s="63" t="str">
        <f t="shared" si="130"/>
        <v>가능</v>
      </c>
      <c r="AY775" s="63" t="str">
        <f t="shared" si="131"/>
        <v>불가</v>
      </c>
      <c r="AZ775" s="63" t="str">
        <f t="shared" si="128"/>
        <v>가능</v>
      </c>
      <c r="BA775" s="63" t="str">
        <f t="shared" si="129"/>
        <v>가능</v>
      </c>
    </row>
    <row r="776" spans="2:53" x14ac:dyDescent="0.3">
      <c r="B776" s="4">
        <v>25515006</v>
      </c>
      <c r="C776" s="4" t="str">
        <f t="shared" si="101"/>
        <v>006</v>
      </c>
      <c r="D776" s="44" t="str">
        <f t="shared" ref="D776:D841" si="135">"Item_Name_"&amp;B776</f>
        <v>Item_Name_25515006</v>
      </c>
      <c r="E776" s="5" t="s">
        <v>1132</v>
      </c>
      <c r="F776" s="44" t="str">
        <f t="shared" ref="F776:F841" si="136">"Item_Desc_"&amp;B776</f>
        <v>Item_Desc_25515006</v>
      </c>
      <c r="G776" s="5" t="s">
        <v>518</v>
      </c>
      <c r="H776" s="5">
        <v>3</v>
      </c>
      <c r="I776" s="5">
        <v>55</v>
      </c>
      <c r="J776" s="5">
        <v>0</v>
      </c>
      <c r="K776" s="5">
        <v>5</v>
      </c>
      <c r="L776" s="45">
        <f>_xlfn.XLOOKUP($I776, '#칼럼명세'!$F:$F, '#칼럼명세'!$J:$J)*IF(_xlfn.XLOOKUP($I776, '#칼럼명세'!$F:$F, '#칼럼명세'!$K:$K)="X", 1, _xlfn.XLOOKUP($K776, '#무게관련'!$N:$N, '#무게관련'!$O:$O))*100</f>
        <v>1</v>
      </c>
      <c r="M776" s="46" t="s">
        <v>336</v>
      </c>
      <c r="N776" s="46" t="s">
        <v>336</v>
      </c>
      <c r="O776" s="46" t="s">
        <v>336</v>
      </c>
      <c r="P776" s="46" t="s">
        <v>336</v>
      </c>
      <c r="Q776" s="5">
        <v>0</v>
      </c>
      <c r="R776" s="5">
        <v>0</v>
      </c>
      <c r="S776" s="5">
        <v>0</v>
      </c>
      <c r="T776" s="5">
        <v>1</v>
      </c>
      <c r="U776" s="5">
        <v>2</v>
      </c>
      <c r="V776" s="5">
        <v>0</v>
      </c>
      <c r="W776" s="5">
        <v>1</v>
      </c>
      <c r="X776" s="66">
        <v>1000</v>
      </c>
      <c r="Y776" s="66">
        <v>1000</v>
      </c>
      <c r="Z776" s="5">
        <v>1</v>
      </c>
      <c r="AA776" s="5">
        <v>10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 t="s">
        <v>686</v>
      </c>
      <c r="AI776" s="5" t="s">
        <v>235</v>
      </c>
      <c r="AJ776" s="5" t="s">
        <v>983</v>
      </c>
      <c r="AK776" s="45">
        <f t="shared" si="132"/>
        <v>15</v>
      </c>
      <c r="AL776" s="47">
        <f>_xlfn.XLOOKUP(I776,'#칼럼명세'!F:F,'#칼럼명세'!I:I)</f>
        <v>1004</v>
      </c>
      <c r="AM776" s="44" t="str">
        <f t="shared" si="133"/>
        <v>Item_Name_25515006</v>
      </c>
      <c r="AN776" s="5" t="s">
        <v>795</v>
      </c>
      <c r="AO776" s="44" t="str">
        <f t="shared" si="134"/>
        <v>Item_Desc_25515006</v>
      </c>
      <c r="AP776" s="5" t="s">
        <v>1411</v>
      </c>
      <c r="AQ776" s="44">
        <f>_xlfn.XLOOKUP(I776,표1[아이템 타입],표1[삭제여부])</f>
        <v>1</v>
      </c>
      <c r="AR776" s="63">
        <f>_xlfn.XLOOKUP(I776,'#칼럼명세'!F:F,'#칼럼명세'!H:H)</f>
        <v>1</v>
      </c>
      <c r="AS776" s="4">
        <v>1</v>
      </c>
      <c r="AT776" s="4"/>
      <c r="AU776" s="4"/>
      <c r="AV776" s="4"/>
      <c r="AW776" s="63" t="str">
        <f>_xlfn.XLOOKUP(I776,표1[아이템 타입],표1[타입 이름])</f>
        <v>강화마석(일반무기)</v>
      </c>
      <c r="AX776" s="63" t="str">
        <f t="shared" si="130"/>
        <v>가능</v>
      </c>
      <c r="AY776" s="63" t="str">
        <f t="shared" si="131"/>
        <v>불가</v>
      </c>
      <c r="AZ776" s="63" t="str">
        <f t="shared" si="128"/>
        <v>가능</v>
      </c>
      <c r="BA776" s="63" t="str">
        <f t="shared" si="129"/>
        <v>가능</v>
      </c>
    </row>
    <row r="777" spans="2:53" x14ac:dyDescent="0.3">
      <c r="B777" s="4">
        <v>25515007</v>
      </c>
      <c r="C777" s="4" t="str">
        <f t="shared" ref="C777:C844" si="137">RIGHT(B777,3)</f>
        <v>007</v>
      </c>
      <c r="D777" s="44" t="str">
        <f t="shared" si="135"/>
        <v>Item_Name_25515007</v>
      </c>
      <c r="E777" s="5" t="s">
        <v>1133</v>
      </c>
      <c r="F777" s="44" t="str">
        <f t="shared" si="136"/>
        <v>Item_Desc_25515007</v>
      </c>
      <c r="G777" s="5" t="s">
        <v>519</v>
      </c>
      <c r="H777" s="5">
        <v>3</v>
      </c>
      <c r="I777" s="5">
        <v>55</v>
      </c>
      <c r="J777" s="5">
        <v>0</v>
      </c>
      <c r="K777" s="5">
        <v>4</v>
      </c>
      <c r="L777" s="45">
        <f>_xlfn.XLOOKUP($I777, '#칼럼명세'!$F:$F, '#칼럼명세'!$J:$J)*IF(_xlfn.XLOOKUP($I777, '#칼럼명세'!$F:$F, '#칼럼명세'!$K:$K)="X", 1, _xlfn.XLOOKUP($K777, '#무게관련'!$N:$N, '#무게관련'!$O:$O))*100</f>
        <v>1</v>
      </c>
      <c r="M777" s="46" t="s">
        <v>336</v>
      </c>
      <c r="N777" s="46" t="s">
        <v>336</v>
      </c>
      <c r="O777" s="46" t="s">
        <v>336</v>
      </c>
      <c r="P777" s="46" t="s">
        <v>336</v>
      </c>
      <c r="Q777" s="5">
        <v>0</v>
      </c>
      <c r="R777" s="5">
        <v>0</v>
      </c>
      <c r="S777" s="5">
        <v>0</v>
      </c>
      <c r="T777" s="5">
        <v>1</v>
      </c>
      <c r="U777" s="5">
        <v>-1</v>
      </c>
      <c r="V777" s="5">
        <v>0</v>
      </c>
      <c r="W777" s="5">
        <v>1</v>
      </c>
      <c r="X777" s="66">
        <v>1000</v>
      </c>
      <c r="Y777" s="66">
        <v>1000</v>
      </c>
      <c r="Z777" s="5">
        <v>1</v>
      </c>
      <c r="AA777" s="5">
        <v>10</v>
      </c>
      <c r="AB777" s="5">
        <v>0</v>
      </c>
      <c r="AC777" s="5">
        <v>0</v>
      </c>
      <c r="AD777" s="5">
        <v>0</v>
      </c>
      <c r="AE777" s="5">
        <v>0</v>
      </c>
      <c r="AF777" s="5">
        <v>0</v>
      </c>
      <c r="AG777" s="5">
        <v>0</v>
      </c>
      <c r="AH777" s="5" t="s">
        <v>687</v>
      </c>
      <c r="AI777" s="5" t="s">
        <v>235</v>
      </c>
      <c r="AJ777" s="5" t="s">
        <v>983</v>
      </c>
      <c r="AK777" s="45">
        <f t="shared" si="132"/>
        <v>15</v>
      </c>
      <c r="AL777" s="47">
        <f>_xlfn.XLOOKUP(I777,'#칼럼명세'!F:F,'#칼럼명세'!I:I)</f>
        <v>1004</v>
      </c>
      <c r="AM777" s="44" t="str">
        <f t="shared" si="133"/>
        <v>Item_Name_25515007</v>
      </c>
      <c r="AN777" s="5" t="s">
        <v>793</v>
      </c>
      <c r="AO777" s="44" t="str">
        <f t="shared" si="134"/>
        <v>Item_Desc_25515007</v>
      </c>
      <c r="AP777" s="5" t="s">
        <v>667</v>
      </c>
      <c r="AQ777" s="44">
        <f>_xlfn.XLOOKUP(I777,표1[아이템 타입],표1[삭제여부])</f>
        <v>1</v>
      </c>
      <c r="AR777" s="63">
        <f>_xlfn.XLOOKUP(I777,'#칼럼명세'!F:F,'#칼럼명세'!H:H)</f>
        <v>1</v>
      </c>
      <c r="AS777" s="4">
        <v>1</v>
      </c>
      <c r="AT777" s="4"/>
      <c r="AU777" s="4"/>
      <c r="AV777" s="4"/>
      <c r="AW777" s="63" t="str">
        <f>_xlfn.XLOOKUP(I777,표1[아이템 타입],표1[타입 이름])</f>
        <v>강화마석(일반무기)</v>
      </c>
      <c r="AX777" s="63" t="str">
        <f t="shared" si="130"/>
        <v>가능</v>
      </c>
      <c r="AY777" s="63" t="str">
        <f t="shared" si="131"/>
        <v>불가</v>
      </c>
      <c r="AZ777" s="63" t="str">
        <f t="shared" si="128"/>
        <v>가능</v>
      </c>
      <c r="BA777" s="63" t="str">
        <f t="shared" si="129"/>
        <v>가능</v>
      </c>
    </row>
    <row r="778" spans="2:53" x14ac:dyDescent="0.3">
      <c r="B778" s="4">
        <v>25515008</v>
      </c>
      <c r="C778" s="4" t="str">
        <f t="shared" si="137"/>
        <v>008</v>
      </c>
      <c r="D778" s="44" t="str">
        <f t="shared" si="135"/>
        <v>Item_Name_25515008</v>
      </c>
      <c r="E778" s="5" t="s">
        <v>1134</v>
      </c>
      <c r="F778" s="44" t="str">
        <f t="shared" si="136"/>
        <v>Item_Desc_25515008</v>
      </c>
      <c r="G778" s="5" t="s">
        <v>520</v>
      </c>
      <c r="H778" s="5">
        <v>3</v>
      </c>
      <c r="I778" s="5">
        <v>55</v>
      </c>
      <c r="J778" s="5">
        <v>0</v>
      </c>
      <c r="K778" s="5">
        <v>4</v>
      </c>
      <c r="L778" s="45">
        <f>_xlfn.XLOOKUP($I778, '#칼럼명세'!$F:$F, '#칼럼명세'!$J:$J)*IF(_xlfn.XLOOKUP($I778, '#칼럼명세'!$F:$F, '#칼럼명세'!$K:$K)="X", 1, _xlfn.XLOOKUP($K778, '#무게관련'!$N:$N, '#무게관련'!$O:$O))*100</f>
        <v>1</v>
      </c>
      <c r="M778" s="46" t="s">
        <v>336</v>
      </c>
      <c r="N778" s="46" t="s">
        <v>336</v>
      </c>
      <c r="O778" s="46" t="s">
        <v>336</v>
      </c>
      <c r="P778" s="46" t="s">
        <v>336</v>
      </c>
      <c r="Q778" s="5">
        <v>0</v>
      </c>
      <c r="R778" s="5">
        <v>0</v>
      </c>
      <c r="S778" s="5">
        <v>0</v>
      </c>
      <c r="T778" s="5">
        <v>1</v>
      </c>
      <c r="U778" s="5">
        <v>-1</v>
      </c>
      <c r="V778" s="5">
        <v>0</v>
      </c>
      <c r="W778" s="5">
        <v>1</v>
      </c>
      <c r="X778" s="66">
        <v>1000</v>
      </c>
      <c r="Y778" s="66">
        <v>1000</v>
      </c>
      <c r="Z778" s="5">
        <v>1</v>
      </c>
      <c r="AA778" s="5">
        <v>10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 t="s">
        <v>688</v>
      </c>
      <c r="AI778" s="5" t="s">
        <v>235</v>
      </c>
      <c r="AJ778" s="5" t="s">
        <v>983</v>
      </c>
      <c r="AK778" s="45">
        <f t="shared" si="132"/>
        <v>15</v>
      </c>
      <c r="AL778" s="47">
        <f>_xlfn.XLOOKUP(I778,'#칼럼명세'!F:F,'#칼럼명세'!I:I)</f>
        <v>1004</v>
      </c>
      <c r="AM778" s="44" t="str">
        <f t="shared" si="133"/>
        <v>Item_Name_25515008</v>
      </c>
      <c r="AN778" s="5" t="s">
        <v>796</v>
      </c>
      <c r="AO778" s="44" t="str">
        <f t="shared" si="134"/>
        <v>Item_Desc_25515008</v>
      </c>
      <c r="AP778" s="5" t="s">
        <v>668</v>
      </c>
      <c r="AQ778" s="44">
        <f>_xlfn.XLOOKUP(I778,표1[아이템 타입],표1[삭제여부])</f>
        <v>1</v>
      </c>
      <c r="AR778" s="63">
        <f>_xlfn.XLOOKUP(I778,'#칼럼명세'!F:F,'#칼럼명세'!H:H)</f>
        <v>1</v>
      </c>
      <c r="AS778" s="4">
        <v>1</v>
      </c>
      <c r="AT778" s="4"/>
      <c r="AU778" s="4"/>
      <c r="AV778" s="4"/>
      <c r="AW778" s="63" t="str">
        <f>_xlfn.XLOOKUP(I778,표1[아이템 타입],표1[타입 이름])</f>
        <v>강화마석(일반무기)</v>
      </c>
      <c r="AX778" s="63" t="str">
        <f t="shared" si="130"/>
        <v>가능</v>
      </c>
      <c r="AY778" s="63" t="str">
        <f t="shared" si="131"/>
        <v>불가</v>
      </c>
      <c r="AZ778" s="63" t="str">
        <f t="shared" si="128"/>
        <v>가능</v>
      </c>
      <c r="BA778" s="63" t="str">
        <f t="shared" si="129"/>
        <v>가능</v>
      </c>
    </row>
    <row r="779" spans="2:53" x14ac:dyDescent="0.3">
      <c r="B779" s="4">
        <v>25515009</v>
      </c>
      <c r="C779" s="4" t="str">
        <f t="shared" si="137"/>
        <v>009</v>
      </c>
      <c r="D779" s="44" t="str">
        <f t="shared" si="135"/>
        <v>Item_Name_25515009</v>
      </c>
      <c r="E779" s="5" t="s">
        <v>1135</v>
      </c>
      <c r="F779" s="44" t="str">
        <f t="shared" si="136"/>
        <v>Item_Desc_25515009</v>
      </c>
      <c r="G779" s="5" t="s">
        <v>521</v>
      </c>
      <c r="H779" s="5">
        <v>3</v>
      </c>
      <c r="I779" s="5">
        <v>55</v>
      </c>
      <c r="J779" s="5">
        <v>0</v>
      </c>
      <c r="K779" s="5">
        <v>4</v>
      </c>
      <c r="L779" s="45">
        <f>_xlfn.XLOOKUP($I779, '#칼럼명세'!$F:$F, '#칼럼명세'!$J:$J)*IF(_xlfn.XLOOKUP($I779, '#칼럼명세'!$F:$F, '#칼럼명세'!$K:$K)="X", 1, _xlfn.XLOOKUP($K779, '#무게관련'!$N:$N, '#무게관련'!$O:$O))*100</f>
        <v>1</v>
      </c>
      <c r="M779" s="46" t="s">
        <v>336</v>
      </c>
      <c r="N779" s="46" t="s">
        <v>336</v>
      </c>
      <c r="O779" s="46" t="s">
        <v>336</v>
      </c>
      <c r="P779" s="46" t="s">
        <v>336</v>
      </c>
      <c r="Q779" s="5">
        <v>0</v>
      </c>
      <c r="R779" s="5">
        <v>0</v>
      </c>
      <c r="S779" s="5">
        <v>0</v>
      </c>
      <c r="T779" s="5">
        <v>1</v>
      </c>
      <c r="U779" s="5">
        <v>-1</v>
      </c>
      <c r="V779" s="5">
        <v>0</v>
      </c>
      <c r="W779" s="5">
        <v>1</v>
      </c>
      <c r="X779" s="66">
        <v>1000</v>
      </c>
      <c r="Y779" s="66">
        <v>1000</v>
      </c>
      <c r="Z779" s="5">
        <v>1</v>
      </c>
      <c r="AA779" s="5">
        <v>10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 t="s">
        <v>689</v>
      </c>
      <c r="AI779" s="5" t="s">
        <v>235</v>
      </c>
      <c r="AJ779" s="5" t="s">
        <v>983</v>
      </c>
      <c r="AK779" s="45">
        <f t="shared" si="132"/>
        <v>15</v>
      </c>
      <c r="AL779" s="47">
        <f>_xlfn.XLOOKUP(I779,'#칼럼명세'!F:F,'#칼럼명세'!I:I)</f>
        <v>1004</v>
      </c>
      <c r="AM779" s="44" t="str">
        <f t="shared" si="133"/>
        <v>Item_Name_25515009</v>
      </c>
      <c r="AN779" s="5" t="s">
        <v>797</v>
      </c>
      <c r="AO779" s="44" t="str">
        <f t="shared" si="134"/>
        <v>Item_Desc_25515009</v>
      </c>
      <c r="AP779" s="5" t="s">
        <v>669</v>
      </c>
      <c r="AQ779" s="44">
        <f>_xlfn.XLOOKUP(I779,표1[아이템 타입],표1[삭제여부])</f>
        <v>1</v>
      </c>
      <c r="AR779" s="63">
        <f>_xlfn.XLOOKUP(I779,'#칼럼명세'!F:F,'#칼럼명세'!H:H)</f>
        <v>1</v>
      </c>
      <c r="AS779" s="4">
        <v>1</v>
      </c>
      <c r="AT779" s="4"/>
      <c r="AU779" s="4"/>
      <c r="AV779" s="4"/>
      <c r="AW779" s="63" t="str">
        <f>_xlfn.XLOOKUP(I779,표1[아이템 타입],표1[타입 이름])</f>
        <v>강화마석(일반무기)</v>
      </c>
      <c r="AX779" s="63" t="str">
        <f t="shared" si="130"/>
        <v>가능</v>
      </c>
      <c r="AY779" s="63" t="str">
        <f t="shared" si="131"/>
        <v>불가</v>
      </c>
      <c r="AZ779" s="63" t="str">
        <f t="shared" si="128"/>
        <v>가능</v>
      </c>
      <c r="BA779" s="63" t="str">
        <f t="shared" si="129"/>
        <v>가능</v>
      </c>
    </row>
    <row r="780" spans="2:53" x14ac:dyDescent="0.3">
      <c r="B780" s="4">
        <v>25515010</v>
      </c>
      <c r="C780" s="4" t="str">
        <f t="shared" si="137"/>
        <v>010</v>
      </c>
      <c r="D780" s="44" t="str">
        <f t="shared" si="135"/>
        <v>Item_Name_25515010</v>
      </c>
      <c r="E780" s="5" t="s">
        <v>1136</v>
      </c>
      <c r="F780" s="44" t="str">
        <f t="shared" si="136"/>
        <v>Item_Desc_25515010</v>
      </c>
      <c r="G780" s="5" t="s">
        <v>930</v>
      </c>
      <c r="H780" s="5">
        <v>3</v>
      </c>
      <c r="I780" s="5">
        <v>55</v>
      </c>
      <c r="J780" s="5">
        <v>0</v>
      </c>
      <c r="K780" s="5">
        <v>99</v>
      </c>
      <c r="L780" s="45">
        <f>_xlfn.XLOOKUP($I780, '#칼럼명세'!$F:$F, '#칼럼명세'!$J:$J)*IF(_xlfn.XLOOKUP($I780, '#칼럼명세'!$F:$F, '#칼럼명세'!$K:$K)="X", 1, _xlfn.XLOOKUP($K780, '#무게관련'!$N:$N, '#무게관련'!$O:$O))*100</f>
        <v>1</v>
      </c>
      <c r="M780" s="46" t="s">
        <v>336</v>
      </c>
      <c r="N780" s="46" t="s">
        <v>336</v>
      </c>
      <c r="O780" s="46" t="s">
        <v>336</v>
      </c>
      <c r="P780" s="46" t="s">
        <v>336</v>
      </c>
      <c r="Q780" s="5">
        <v>0</v>
      </c>
      <c r="R780" s="5">
        <v>0</v>
      </c>
      <c r="S780" s="5">
        <v>0</v>
      </c>
      <c r="T780" s="5">
        <v>1</v>
      </c>
      <c r="U780" s="5">
        <v>1</v>
      </c>
      <c r="V780" s="5">
        <v>0</v>
      </c>
      <c r="W780" s="5">
        <v>1</v>
      </c>
      <c r="X780" s="66">
        <v>1000</v>
      </c>
      <c r="Y780" s="66">
        <v>1000</v>
      </c>
      <c r="Z780" s="5">
        <v>0</v>
      </c>
      <c r="AA780" s="5">
        <v>0</v>
      </c>
      <c r="AB780" s="5">
        <v>0</v>
      </c>
      <c r="AC780" s="5">
        <v>0</v>
      </c>
      <c r="AD780" s="5">
        <v>0</v>
      </c>
      <c r="AE780" s="5">
        <v>0</v>
      </c>
      <c r="AF780" s="5">
        <v>0</v>
      </c>
      <c r="AG780" s="5">
        <v>0</v>
      </c>
      <c r="AH780" s="5" t="s">
        <v>931</v>
      </c>
      <c r="AI780" s="5" t="s">
        <v>235</v>
      </c>
      <c r="AJ780" s="5" t="s">
        <v>983</v>
      </c>
      <c r="AK780" s="45">
        <f t="shared" si="132"/>
        <v>15</v>
      </c>
      <c r="AL780" s="47">
        <f>_xlfn.XLOOKUP(I780,'#칼럼명세'!F:F,'#칼럼명세'!I:I)</f>
        <v>1004</v>
      </c>
      <c r="AM780" s="44" t="str">
        <f t="shared" si="133"/>
        <v>Item_Name_25515010</v>
      </c>
      <c r="AN780" s="5" t="s">
        <v>932</v>
      </c>
      <c r="AO780" s="44" t="str">
        <f t="shared" si="134"/>
        <v>Item_Desc_25515010</v>
      </c>
      <c r="AP780" s="5" t="s">
        <v>933</v>
      </c>
      <c r="AQ780" s="44">
        <f>_xlfn.XLOOKUP(I780,표1[아이템 타입],표1[삭제여부])</f>
        <v>1</v>
      </c>
      <c r="AR780" s="63">
        <f>_xlfn.XLOOKUP(I780,'#칼럼명세'!F:F,'#칼럼명세'!H:H)</f>
        <v>1</v>
      </c>
      <c r="AS780" s="4">
        <v>1</v>
      </c>
      <c r="AT780" s="4"/>
      <c r="AU780" s="4"/>
      <c r="AV780" s="4"/>
      <c r="AW780" s="63" t="str">
        <f>_xlfn.XLOOKUP(I780,표1[아이템 타입],표1[타입 이름])</f>
        <v>강화마석(일반무기)</v>
      </c>
      <c r="AX780" s="63" t="str">
        <f t="shared" si="130"/>
        <v>불가</v>
      </c>
      <c r="AY780" s="63" t="str">
        <f t="shared" si="131"/>
        <v>불가</v>
      </c>
      <c r="AZ780" s="63" t="str">
        <f t="shared" si="128"/>
        <v>가능</v>
      </c>
      <c r="BA780" s="63" t="str">
        <f t="shared" si="129"/>
        <v>가능</v>
      </c>
    </row>
    <row r="781" spans="2:53" x14ac:dyDescent="0.3">
      <c r="B781" s="4">
        <v>26115001</v>
      </c>
      <c r="C781" s="4" t="str">
        <f t="shared" si="137"/>
        <v>001</v>
      </c>
      <c r="D781" s="44" t="str">
        <f t="shared" si="135"/>
        <v>Item_Name_26115001</v>
      </c>
      <c r="E781" s="5" t="s">
        <v>1049</v>
      </c>
      <c r="F781" s="44" t="str">
        <f t="shared" si="136"/>
        <v>Item_Desc_26115001</v>
      </c>
      <c r="G781" s="5" t="s">
        <v>588</v>
      </c>
      <c r="H781" s="5">
        <v>3</v>
      </c>
      <c r="I781" s="5">
        <v>34</v>
      </c>
      <c r="J781" s="5">
        <v>0</v>
      </c>
      <c r="K781" s="5">
        <v>1</v>
      </c>
      <c r="L781" s="45">
        <f>_xlfn.XLOOKUP($I781, '#칼럼명세'!$F:$F, '#칼럼명세'!$J:$J)*IF(_xlfn.XLOOKUP($I781, '#칼럼명세'!$F:$F, '#칼럼명세'!$K:$K)="X", 1, _xlfn.XLOOKUP($K781, '#무게관련'!$N:$N, '#무게관련'!$O:$O))*100</f>
        <v>1</v>
      </c>
      <c r="M781" s="46" t="s">
        <v>336</v>
      </c>
      <c r="N781" s="46" t="s">
        <v>336</v>
      </c>
      <c r="O781" s="46" t="s">
        <v>336</v>
      </c>
      <c r="P781" s="46" t="s">
        <v>336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1</v>
      </c>
      <c r="X781" s="66">
        <v>1000</v>
      </c>
      <c r="Y781" s="66">
        <v>1000</v>
      </c>
      <c r="Z781" s="5">
        <v>1</v>
      </c>
      <c r="AA781" s="5">
        <v>10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 t="s">
        <v>188</v>
      </c>
      <c r="AI781" s="5" t="s">
        <v>235</v>
      </c>
      <c r="AJ781" s="5" t="s">
        <v>983</v>
      </c>
      <c r="AK781" s="45">
        <f t="shared" si="132"/>
        <v>15</v>
      </c>
      <c r="AL781" s="47">
        <f>_xlfn.XLOOKUP(I781,'#칼럼명세'!F:F,'#칼럼명세'!I:I)</f>
        <v>10000</v>
      </c>
      <c r="AM781" s="44" t="str">
        <f t="shared" si="133"/>
        <v>Item_Name_26115001</v>
      </c>
      <c r="AN781" s="5" t="s">
        <v>425</v>
      </c>
      <c r="AO781" s="44" t="str">
        <f t="shared" si="134"/>
        <v>Item_Desc_26115001</v>
      </c>
      <c r="AP781" s="5" t="s">
        <v>640</v>
      </c>
      <c r="AQ781" s="44">
        <f>_xlfn.XLOOKUP(I781,표1[아이템 타입],표1[삭제여부])</f>
        <v>1</v>
      </c>
      <c r="AR781" s="63">
        <f>_xlfn.XLOOKUP(I781,'#칼럼명세'!F:F,'#칼럼명세'!H:H)</f>
        <v>1</v>
      </c>
      <c r="AS781" s="4">
        <v>1</v>
      </c>
      <c r="AT781" s="4"/>
      <c r="AU781" s="4"/>
      <c r="AV781" s="4"/>
      <c r="AW781" s="63" t="str">
        <f>_xlfn.XLOOKUP(I781,표1[아이템 타입],표1[타입 이름])</f>
        <v>재료 - 판매 및 거래 가능</v>
      </c>
      <c r="AX781" s="63" t="str">
        <f t="shared" si="130"/>
        <v>가능</v>
      </c>
      <c r="AY781" s="63" t="str">
        <f t="shared" si="131"/>
        <v>불가</v>
      </c>
      <c r="AZ781" s="63" t="str">
        <f t="shared" si="128"/>
        <v>가능</v>
      </c>
      <c r="BA781" s="63" t="str">
        <f t="shared" si="129"/>
        <v>가능</v>
      </c>
    </row>
    <row r="782" spans="2:53" x14ac:dyDescent="0.3">
      <c r="B782" s="4">
        <v>26115002</v>
      </c>
      <c r="C782" s="4" t="str">
        <f t="shared" si="137"/>
        <v>002</v>
      </c>
      <c r="D782" s="44" t="str">
        <f t="shared" si="135"/>
        <v>Item_Name_26115002</v>
      </c>
      <c r="E782" s="5" t="s">
        <v>1050</v>
      </c>
      <c r="F782" s="44" t="str">
        <f t="shared" si="136"/>
        <v>Item_Desc_26115002</v>
      </c>
      <c r="G782" s="5" t="s">
        <v>588</v>
      </c>
      <c r="H782" s="5">
        <v>3</v>
      </c>
      <c r="I782" s="5">
        <v>34</v>
      </c>
      <c r="J782" s="5">
        <v>0</v>
      </c>
      <c r="K782" s="5">
        <v>1</v>
      </c>
      <c r="L782" s="45">
        <f>_xlfn.XLOOKUP($I782, '#칼럼명세'!$F:$F, '#칼럼명세'!$J:$J)*IF(_xlfn.XLOOKUP($I782, '#칼럼명세'!$F:$F, '#칼럼명세'!$K:$K)="X", 1, _xlfn.XLOOKUP($K782, '#무게관련'!$N:$N, '#무게관련'!$O:$O))*100</f>
        <v>1</v>
      </c>
      <c r="M782" s="46" t="s">
        <v>336</v>
      </c>
      <c r="N782" s="46" t="s">
        <v>336</v>
      </c>
      <c r="O782" s="46" t="s">
        <v>336</v>
      </c>
      <c r="P782" s="46" t="s">
        <v>336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1</v>
      </c>
      <c r="X782" s="66">
        <v>1000</v>
      </c>
      <c r="Y782" s="66">
        <v>1000</v>
      </c>
      <c r="Z782" s="5">
        <v>1</v>
      </c>
      <c r="AA782" s="5">
        <v>10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 t="s">
        <v>199</v>
      </c>
      <c r="AI782" s="5" t="s">
        <v>235</v>
      </c>
      <c r="AJ782" s="5" t="s">
        <v>983</v>
      </c>
      <c r="AK782" s="45">
        <f t="shared" si="132"/>
        <v>15</v>
      </c>
      <c r="AL782" s="47">
        <f>_xlfn.XLOOKUP(I782,'#칼럼명세'!F:F,'#칼럼명세'!I:I)</f>
        <v>10000</v>
      </c>
      <c r="AM782" s="44" t="str">
        <f t="shared" si="133"/>
        <v>Item_Name_26115002</v>
      </c>
      <c r="AN782" s="5" t="s">
        <v>426</v>
      </c>
      <c r="AO782" s="44" t="str">
        <f t="shared" si="134"/>
        <v>Item_Desc_26115002</v>
      </c>
      <c r="AP782" s="5" t="s">
        <v>640</v>
      </c>
      <c r="AQ782" s="44">
        <f>_xlfn.XLOOKUP(I782,표1[아이템 타입],표1[삭제여부])</f>
        <v>1</v>
      </c>
      <c r="AR782" s="63">
        <f>_xlfn.XLOOKUP(I782,'#칼럼명세'!F:F,'#칼럼명세'!H:H)</f>
        <v>1</v>
      </c>
      <c r="AS782" s="4">
        <v>1</v>
      </c>
      <c r="AT782" s="4"/>
      <c r="AU782" s="4"/>
      <c r="AV782" s="4"/>
      <c r="AW782" s="63" t="str">
        <f>_xlfn.XLOOKUP(I782,표1[아이템 타입],표1[타입 이름])</f>
        <v>재료 - 판매 및 거래 가능</v>
      </c>
      <c r="AX782" s="63" t="str">
        <f t="shared" si="130"/>
        <v>가능</v>
      </c>
      <c r="AY782" s="63" t="str">
        <f t="shared" si="131"/>
        <v>불가</v>
      </c>
      <c r="AZ782" s="63" t="str">
        <f t="shared" si="128"/>
        <v>가능</v>
      </c>
      <c r="BA782" s="63" t="str">
        <f t="shared" si="129"/>
        <v>가능</v>
      </c>
    </row>
    <row r="783" spans="2:53" x14ac:dyDescent="0.3">
      <c r="B783" s="4">
        <v>26115003</v>
      </c>
      <c r="C783" s="4" t="str">
        <f t="shared" si="137"/>
        <v>003</v>
      </c>
      <c r="D783" s="44" t="str">
        <f t="shared" si="135"/>
        <v>Item_Name_26115003</v>
      </c>
      <c r="E783" s="5" t="s">
        <v>1051</v>
      </c>
      <c r="F783" s="44" t="str">
        <f t="shared" si="136"/>
        <v>Item_Desc_26115003</v>
      </c>
      <c r="G783" s="5" t="s">
        <v>588</v>
      </c>
      <c r="H783" s="5">
        <v>3</v>
      </c>
      <c r="I783" s="5">
        <v>34</v>
      </c>
      <c r="J783" s="5">
        <v>0</v>
      </c>
      <c r="K783" s="5">
        <v>1</v>
      </c>
      <c r="L783" s="45">
        <f>_xlfn.XLOOKUP($I783, '#칼럼명세'!$F:$F, '#칼럼명세'!$J:$J)*IF(_xlfn.XLOOKUP($I783, '#칼럼명세'!$F:$F, '#칼럼명세'!$K:$K)="X", 1, _xlfn.XLOOKUP($K783, '#무게관련'!$N:$N, '#무게관련'!$O:$O))*100</f>
        <v>1</v>
      </c>
      <c r="M783" s="46" t="s">
        <v>336</v>
      </c>
      <c r="N783" s="46" t="s">
        <v>336</v>
      </c>
      <c r="O783" s="46" t="s">
        <v>336</v>
      </c>
      <c r="P783" s="46" t="s">
        <v>336</v>
      </c>
      <c r="Q783" s="5">
        <v>0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1</v>
      </c>
      <c r="X783" s="66">
        <v>1000</v>
      </c>
      <c r="Y783" s="66">
        <v>1000</v>
      </c>
      <c r="Z783" s="5">
        <v>1</v>
      </c>
      <c r="AA783" s="5">
        <v>15</v>
      </c>
      <c r="AB783" s="5">
        <v>0</v>
      </c>
      <c r="AC783" s="5">
        <v>0</v>
      </c>
      <c r="AD783" s="5">
        <v>0</v>
      </c>
      <c r="AE783" s="5">
        <v>0</v>
      </c>
      <c r="AF783" s="5">
        <v>0</v>
      </c>
      <c r="AG783" s="5">
        <v>0</v>
      </c>
      <c r="AH783" s="5" t="s">
        <v>198</v>
      </c>
      <c r="AI783" s="5" t="s">
        <v>235</v>
      </c>
      <c r="AJ783" s="5" t="s">
        <v>983</v>
      </c>
      <c r="AK783" s="45">
        <f t="shared" si="132"/>
        <v>15</v>
      </c>
      <c r="AL783" s="47">
        <f>_xlfn.XLOOKUP(I783,'#칼럼명세'!F:F,'#칼럼명세'!I:I)</f>
        <v>10000</v>
      </c>
      <c r="AM783" s="44" t="str">
        <f t="shared" si="133"/>
        <v>Item_Name_26115003</v>
      </c>
      <c r="AN783" s="5" t="s">
        <v>427</v>
      </c>
      <c r="AO783" s="44" t="str">
        <f t="shared" si="134"/>
        <v>Item_Desc_26115003</v>
      </c>
      <c r="AP783" s="5" t="s">
        <v>640</v>
      </c>
      <c r="AQ783" s="44">
        <f>_xlfn.XLOOKUP(I783,표1[아이템 타입],표1[삭제여부])</f>
        <v>1</v>
      </c>
      <c r="AR783" s="63">
        <f>_xlfn.XLOOKUP(I783,'#칼럼명세'!F:F,'#칼럼명세'!H:H)</f>
        <v>1</v>
      </c>
      <c r="AS783" s="4">
        <v>1</v>
      </c>
      <c r="AT783" s="4"/>
      <c r="AU783" s="4"/>
      <c r="AV783" s="4"/>
      <c r="AW783" s="63" t="str">
        <f>_xlfn.XLOOKUP(I783,표1[아이템 타입],표1[타입 이름])</f>
        <v>재료 - 판매 및 거래 가능</v>
      </c>
      <c r="AX783" s="63" t="str">
        <f t="shared" si="130"/>
        <v>가능</v>
      </c>
      <c r="AY783" s="63" t="str">
        <f t="shared" si="131"/>
        <v>불가</v>
      </c>
      <c r="AZ783" s="63" t="str">
        <f t="shared" si="128"/>
        <v>가능</v>
      </c>
      <c r="BA783" s="63" t="str">
        <f t="shared" si="129"/>
        <v>가능</v>
      </c>
    </row>
    <row r="784" spans="2:53" x14ac:dyDescent="0.3">
      <c r="B784" s="4">
        <v>26115004</v>
      </c>
      <c r="C784" s="4" t="str">
        <f t="shared" si="137"/>
        <v>004</v>
      </c>
      <c r="D784" s="44" t="str">
        <f t="shared" si="135"/>
        <v>Item_Name_26115004</v>
      </c>
      <c r="E784" s="5" t="s">
        <v>1052</v>
      </c>
      <c r="F784" s="44" t="str">
        <f t="shared" si="136"/>
        <v>Item_Desc_26115004</v>
      </c>
      <c r="G784" s="5" t="s">
        <v>588</v>
      </c>
      <c r="H784" s="5">
        <v>3</v>
      </c>
      <c r="I784" s="5">
        <v>34</v>
      </c>
      <c r="J784" s="5">
        <v>0</v>
      </c>
      <c r="K784" s="5">
        <v>2</v>
      </c>
      <c r="L784" s="45">
        <f>_xlfn.XLOOKUP($I784, '#칼럼명세'!$F:$F, '#칼럼명세'!$J:$J)*IF(_xlfn.XLOOKUP($I784, '#칼럼명세'!$F:$F, '#칼럼명세'!$K:$K)="X", 1, _xlfn.XLOOKUP($K784, '#무게관련'!$N:$N, '#무게관련'!$O:$O))*100</f>
        <v>1</v>
      </c>
      <c r="M784" s="46" t="s">
        <v>336</v>
      </c>
      <c r="N784" s="46" t="s">
        <v>336</v>
      </c>
      <c r="O784" s="46" t="s">
        <v>336</v>
      </c>
      <c r="P784" s="46" t="s">
        <v>336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1</v>
      </c>
      <c r="X784" s="66">
        <v>1000</v>
      </c>
      <c r="Y784" s="66">
        <v>1000</v>
      </c>
      <c r="Z784" s="5">
        <v>1</v>
      </c>
      <c r="AA784" s="5">
        <v>10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 t="s">
        <v>1464</v>
      </c>
      <c r="AI784" s="5" t="s">
        <v>235</v>
      </c>
      <c r="AJ784" s="5" t="s">
        <v>983</v>
      </c>
      <c r="AK784" s="45">
        <f t="shared" si="132"/>
        <v>15</v>
      </c>
      <c r="AL784" s="47">
        <f>_xlfn.XLOOKUP(I784,'#칼럼명세'!F:F,'#칼럼명세'!I:I)</f>
        <v>10000</v>
      </c>
      <c r="AM784" s="44" t="str">
        <f t="shared" si="133"/>
        <v>Item_Name_26115004</v>
      </c>
      <c r="AN784" s="5" t="s">
        <v>428</v>
      </c>
      <c r="AO784" s="44" t="str">
        <f t="shared" si="134"/>
        <v>Item_Desc_26115004</v>
      </c>
      <c r="AP784" s="5" t="s">
        <v>640</v>
      </c>
      <c r="AQ784" s="44">
        <f>_xlfn.XLOOKUP(I784,표1[아이템 타입],표1[삭제여부])</f>
        <v>1</v>
      </c>
      <c r="AR784" s="63">
        <f>_xlfn.XLOOKUP(I784,'#칼럼명세'!F:F,'#칼럼명세'!H:H)</f>
        <v>1</v>
      </c>
      <c r="AS784" s="4">
        <v>1</v>
      </c>
      <c r="AT784" s="4"/>
      <c r="AU784" s="4"/>
      <c r="AV784" s="4"/>
      <c r="AW784" s="63" t="str">
        <f>_xlfn.XLOOKUP(I784,표1[아이템 타입],표1[타입 이름])</f>
        <v>재료 - 판매 및 거래 가능</v>
      </c>
      <c r="AX784" s="63" t="str">
        <f t="shared" si="130"/>
        <v>가능</v>
      </c>
      <c r="AY784" s="63" t="str">
        <f t="shared" si="131"/>
        <v>불가</v>
      </c>
      <c r="AZ784" s="63" t="str">
        <f t="shared" si="128"/>
        <v>가능</v>
      </c>
      <c r="BA784" s="63" t="str">
        <f t="shared" si="129"/>
        <v>가능</v>
      </c>
    </row>
    <row r="785" spans="2:53" x14ac:dyDescent="0.3">
      <c r="B785" s="4">
        <v>26115005</v>
      </c>
      <c r="C785" s="4" t="str">
        <f t="shared" si="137"/>
        <v>005</v>
      </c>
      <c r="D785" s="44" t="str">
        <f t="shared" si="135"/>
        <v>Item_Name_26115005</v>
      </c>
      <c r="E785" s="5" t="s">
        <v>1053</v>
      </c>
      <c r="F785" s="44" t="str">
        <f t="shared" si="136"/>
        <v>Item_Desc_26115005</v>
      </c>
      <c r="G785" s="5" t="s">
        <v>588</v>
      </c>
      <c r="H785" s="5">
        <v>3</v>
      </c>
      <c r="I785" s="5">
        <v>34</v>
      </c>
      <c r="J785" s="5">
        <v>0</v>
      </c>
      <c r="K785" s="5">
        <v>2</v>
      </c>
      <c r="L785" s="45">
        <f>_xlfn.XLOOKUP($I785, '#칼럼명세'!$F:$F, '#칼럼명세'!$J:$J)*IF(_xlfn.XLOOKUP($I785, '#칼럼명세'!$F:$F, '#칼럼명세'!$K:$K)="X", 1, _xlfn.XLOOKUP($K785, '#무게관련'!$N:$N, '#무게관련'!$O:$O))*100</f>
        <v>1</v>
      </c>
      <c r="M785" s="46" t="s">
        <v>336</v>
      </c>
      <c r="N785" s="46" t="s">
        <v>336</v>
      </c>
      <c r="O785" s="46" t="s">
        <v>336</v>
      </c>
      <c r="P785" s="46" t="s">
        <v>336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1</v>
      </c>
      <c r="X785" s="66">
        <v>1000</v>
      </c>
      <c r="Y785" s="66">
        <v>1000</v>
      </c>
      <c r="Z785" s="5">
        <v>1</v>
      </c>
      <c r="AA785" s="5">
        <v>15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 t="s">
        <v>1466</v>
      </c>
      <c r="AI785" s="5" t="s">
        <v>235</v>
      </c>
      <c r="AJ785" s="5" t="s">
        <v>983</v>
      </c>
      <c r="AK785" s="45">
        <f t="shared" si="132"/>
        <v>15</v>
      </c>
      <c r="AL785" s="47">
        <f>_xlfn.XLOOKUP(I785,'#칼럼명세'!F:F,'#칼럼명세'!I:I)</f>
        <v>10000</v>
      </c>
      <c r="AM785" s="44" t="str">
        <f t="shared" si="133"/>
        <v>Item_Name_26115005</v>
      </c>
      <c r="AN785" s="5" t="s">
        <v>429</v>
      </c>
      <c r="AO785" s="44" t="str">
        <f t="shared" si="134"/>
        <v>Item_Desc_26115005</v>
      </c>
      <c r="AP785" s="5" t="s">
        <v>640</v>
      </c>
      <c r="AQ785" s="44">
        <f>_xlfn.XLOOKUP(I785,표1[아이템 타입],표1[삭제여부])</f>
        <v>1</v>
      </c>
      <c r="AR785" s="63">
        <f>_xlfn.XLOOKUP(I785,'#칼럼명세'!F:F,'#칼럼명세'!H:H)</f>
        <v>1</v>
      </c>
      <c r="AS785" s="4">
        <v>1</v>
      </c>
      <c r="AT785" s="4"/>
      <c r="AU785" s="4"/>
      <c r="AV785" s="4"/>
      <c r="AW785" s="63" t="str">
        <f>_xlfn.XLOOKUP(I785,표1[아이템 타입],표1[타입 이름])</f>
        <v>재료 - 판매 및 거래 가능</v>
      </c>
      <c r="AX785" s="63" t="str">
        <f t="shared" si="130"/>
        <v>가능</v>
      </c>
      <c r="AY785" s="63" t="str">
        <f t="shared" si="131"/>
        <v>불가</v>
      </c>
      <c r="AZ785" s="63" t="str">
        <f t="shared" si="128"/>
        <v>가능</v>
      </c>
      <c r="BA785" s="63" t="str">
        <f t="shared" si="129"/>
        <v>가능</v>
      </c>
    </row>
    <row r="786" spans="2:53" x14ac:dyDescent="0.3">
      <c r="B786" s="4">
        <v>26115006</v>
      </c>
      <c r="C786" s="4" t="str">
        <f t="shared" si="137"/>
        <v>006</v>
      </c>
      <c r="D786" s="44" t="str">
        <f t="shared" si="135"/>
        <v>Item_Name_26115006</v>
      </c>
      <c r="E786" s="5" t="s">
        <v>1054</v>
      </c>
      <c r="F786" s="44" t="str">
        <f t="shared" si="136"/>
        <v>Item_Desc_26115006</v>
      </c>
      <c r="G786" s="5" t="s">
        <v>588</v>
      </c>
      <c r="H786" s="5">
        <v>3</v>
      </c>
      <c r="I786" s="5">
        <v>34</v>
      </c>
      <c r="J786" s="5">
        <v>0</v>
      </c>
      <c r="K786" s="5">
        <v>2</v>
      </c>
      <c r="L786" s="45">
        <f>_xlfn.XLOOKUP($I786, '#칼럼명세'!$F:$F, '#칼럼명세'!$J:$J)*IF(_xlfn.XLOOKUP($I786, '#칼럼명세'!$F:$F, '#칼럼명세'!$K:$K)="X", 1, _xlfn.XLOOKUP($K786, '#무게관련'!$N:$N, '#무게관련'!$O:$O))*100</f>
        <v>1</v>
      </c>
      <c r="M786" s="46" t="s">
        <v>336</v>
      </c>
      <c r="N786" s="46" t="s">
        <v>336</v>
      </c>
      <c r="O786" s="46" t="s">
        <v>336</v>
      </c>
      <c r="P786" s="46" t="s">
        <v>336</v>
      </c>
      <c r="Q786" s="5">
        <v>0</v>
      </c>
      <c r="R786" s="5">
        <v>0</v>
      </c>
      <c r="S786" s="5">
        <v>0</v>
      </c>
      <c r="T786" s="5">
        <v>0</v>
      </c>
      <c r="U786" s="5">
        <v>0</v>
      </c>
      <c r="V786" s="5">
        <v>0</v>
      </c>
      <c r="W786" s="5">
        <v>1</v>
      </c>
      <c r="X786" s="66">
        <v>1000</v>
      </c>
      <c r="Y786" s="66">
        <v>1000</v>
      </c>
      <c r="Z786" s="5">
        <v>1</v>
      </c>
      <c r="AA786" s="5">
        <v>15</v>
      </c>
      <c r="AB786" s="5">
        <v>0</v>
      </c>
      <c r="AC786" s="5">
        <v>0</v>
      </c>
      <c r="AD786" s="5">
        <v>0</v>
      </c>
      <c r="AE786" s="5">
        <v>0</v>
      </c>
      <c r="AF786" s="5">
        <v>0</v>
      </c>
      <c r="AG786" s="5">
        <v>0</v>
      </c>
      <c r="AH786" s="5" t="s">
        <v>1456</v>
      </c>
      <c r="AI786" s="5" t="s">
        <v>235</v>
      </c>
      <c r="AJ786" s="5" t="s">
        <v>983</v>
      </c>
      <c r="AK786" s="45">
        <f t="shared" si="132"/>
        <v>15</v>
      </c>
      <c r="AL786" s="47">
        <f>_xlfn.XLOOKUP(I786,'#칼럼명세'!F:F,'#칼럼명세'!I:I)</f>
        <v>10000</v>
      </c>
      <c r="AM786" s="44" t="str">
        <f t="shared" si="133"/>
        <v>Item_Name_26115006</v>
      </c>
      <c r="AN786" s="5" t="s">
        <v>430</v>
      </c>
      <c r="AO786" s="44" t="str">
        <f t="shared" si="134"/>
        <v>Item_Desc_26115006</v>
      </c>
      <c r="AP786" s="5" t="s">
        <v>640</v>
      </c>
      <c r="AQ786" s="44">
        <f>_xlfn.XLOOKUP(I786,표1[아이템 타입],표1[삭제여부])</f>
        <v>1</v>
      </c>
      <c r="AR786" s="63">
        <f>_xlfn.XLOOKUP(I786,'#칼럼명세'!F:F,'#칼럼명세'!H:H)</f>
        <v>1</v>
      </c>
      <c r="AS786" s="4">
        <v>1</v>
      </c>
      <c r="AT786" s="4"/>
      <c r="AU786" s="4"/>
      <c r="AV786" s="4"/>
      <c r="AW786" s="63" t="str">
        <f>_xlfn.XLOOKUP(I786,표1[아이템 타입],표1[타입 이름])</f>
        <v>재료 - 판매 및 거래 가능</v>
      </c>
      <c r="AX786" s="63" t="str">
        <f t="shared" si="130"/>
        <v>가능</v>
      </c>
      <c r="AY786" s="63" t="str">
        <f t="shared" si="131"/>
        <v>불가</v>
      </c>
      <c r="AZ786" s="63" t="str">
        <f t="shared" si="128"/>
        <v>가능</v>
      </c>
      <c r="BA786" s="63" t="str">
        <f t="shared" si="129"/>
        <v>가능</v>
      </c>
    </row>
    <row r="787" spans="2:53" x14ac:dyDescent="0.3">
      <c r="B787" s="4">
        <v>26115007</v>
      </c>
      <c r="C787" s="4" t="str">
        <f t="shared" si="137"/>
        <v>007</v>
      </c>
      <c r="D787" s="44" t="str">
        <f t="shared" si="135"/>
        <v>Item_Name_26115007</v>
      </c>
      <c r="E787" s="5" t="s">
        <v>1055</v>
      </c>
      <c r="F787" s="44" t="str">
        <f t="shared" si="136"/>
        <v>Item_Desc_26115007</v>
      </c>
      <c r="G787" s="5" t="s">
        <v>588</v>
      </c>
      <c r="H787" s="5">
        <v>3</v>
      </c>
      <c r="I787" s="5">
        <v>34</v>
      </c>
      <c r="J787" s="5">
        <v>0</v>
      </c>
      <c r="K787" s="5">
        <v>3</v>
      </c>
      <c r="L787" s="45">
        <f>_xlfn.XLOOKUP($I787, '#칼럼명세'!$F:$F, '#칼럼명세'!$J:$J)*IF(_xlfn.XLOOKUP($I787, '#칼럼명세'!$F:$F, '#칼럼명세'!$K:$K)="X", 1, _xlfn.XLOOKUP($K787, '#무게관련'!$N:$N, '#무게관련'!$O:$O))*100</f>
        <v>1</v>
      </c>
      <c r="M787" s="46" t="s">
        <v>336</v>
      </c>
      <c r="N787" s="46" t="s">
        <v>336</v>
      </c>
      <c r="O787" s="46" t="s">
        <v>336</v>
      </c>
      <c r="P787" s="46" t="s">
        <v>336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1</v>
      </c>
      <c r="X787" s="66">
        <v>1000</v>
      </c>
      <c r="Y787" s="66">
        <v>1000</v>
      </c>
      <c r="Z787" s="5">
        <v>1</v>
      </c>
      <c r="AA787" s="5">
        <v>30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 t="s">
        <v>249</v>
      </c>
      <c r="AI787" s="5" t="s">
        <v>235</v>
      </c>
      <c r="AJ787" s="5" t="s">
        <v>983</v>
      </c>
      <c r="AK787" s="45">
        <f t="shared" si="132"/>
        <v>15</v>
      </c>
      <c r="AL787" s="47">
        <f>_xlfn.XLOOKUP(I787,'#칼럼명세'!F:F,'#칼럼명세'!I:I)</f>
        <v>10000</v>
      </c>
      <c r="AM787" s="44" t="str">
        <f t="shared" si="133"/>
        <v>Item_Name_26115007</v>
      </c>
      <c r="AN787" s="5" t="s">
        <v>344</v>
      </c>
      <c r="AO787" s="44" t="str">
        <f t="shared" si="134"/>
        <v>Item_Desc_26115007</v>
      </c>
      <c r="AP787" s="5" t="s">
        <v>640</v>
      </c>
      <c r="AQ787" s="44">
        <f>_xlfn.XLOOKUP(I787,표1[아이템 타입],표1[삭제여부])</f>
        <v>1</v>
      </c>
      <c r="AR787" s="63">
        <f>_xlfn.XLOOKUP(I787,'#칼럼명세'!F:F,'#칼럼명세'!H:H)</f>
        <v>1</v>
      </c>
      <c r="AS787" s="4">
        <v>1</v>
      </c>
      <c r="AT787" s="4"/>
      <c r="AU787" s="4"/>
      <c r="AV787" s="4"/>
      <c r="AW787" s="63" t="str">
        <f>_xlfn.XLOOKUP(I787,표1[아이템 타입],표1[타입 이름])</f>
        <v>재료 - 판매 및 거래 가능</v>
      </c>
      <c r="AX787" s="63" t="str">
        <f t="shared" si="130"/>
        <v>가능</v>
      </c>
      <c r="AY787" s="63" t="str">
        <f t="shared" si="131"/>
        <v>불가</v>
      </c>
      <c r="AZ787" s="63" t="str">
        <f t="shared" si="128"/>
        <v>가능</v>
      </c>
      <c r="BA787" s="63" t="str">
        <f t="shared" si="129"/>
        <v>가능</v>
      </c>
    </row>
    <row r="788" spans="2:53" x14ac:dyDescent="0.3">
      <c r="B788" s="4">
        <v>26115008</v>
      </c>
      <c r="C788" s="4" t="str">
        <f t="shared" si="137"/>
        <v>008</v>
      </c>
      <c r="D788" s="44" t="str">
        <f t="shared" si="135"/>
        <v>Item_Name_26115008</v>
      </c>
      <c r="E788" s="5" t="s">
        <v>1056</v>
      </c>
      <c r="F788" s="44" t="str">
        <f t="shared" si="136"/>
        <v>Item_Desc_26115008</v>
      </c>
      <c r="G788" s="5" t="s">
        <v>588</v>
      </c>
      <c r="H788" s="5">
        <v>3</v>
      </c>
      <c r="I788" s="5">
        <v>34</v>
      </c>
      <c r="J788" s="5">
        <v>0</v>
      </c>
      <c r="K788" s="5">
        <v>3</v>
      </c>
      <c r="L788" s="45">
        <f>_xlfn.XLOOKUP($I788, '#칼럼명세'!$F:$F, '#칼럼명세'!$J:$J)*IF(_xlfn.XLOOKUP($I788, '#칼럼명세'!$F:$F, '#칼럼명세'!$K:$K)="X", 1, _xlfn.XLOOKUP($K788, '#무게관련'!$N:$N, '#무게관련'!$O:$O))*100</f>
        <v>1</v>
      </c>
      <c r="M788" s="46" t="s">
        <v>336</v>
      </c>
      <c r="N788" s="46" t="s">
        <v>336</v>
      </c>
      <c r="O788" s="46" t="s">
        <v>336</v>
      </c>
      <c r="P788" s="46" t="s">
        <v>336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1</v>
      </c>
      <c r="X788" s="66">
        <v>1000</v>
      </c>
      <c r="Y788" s="66">
        <v>1000</v>
      </c>
      <c r="Z788" s="5">
        <v>1</v>
      </c>
      <c r="AA788" s="5">
        <v>30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 t="s">
        <v>238</v>
      </c>
      <c r="AI788" s="5" t="s">
        <v>235</v>
      </c>
      <c r="AJ788" s="5" t="s">
        <v>983</v>
      </c>
      <c r="AK788" s="45">
        <f t="shared" si="132"/>
        <v>15</v>
      </c>
      <c r="AL788" s="47">
        <f>_xlfn.XLOOKUP(I788,'#칼럼명세'!F:F,'#칼럼명세'!I:I)</f>
        <v>10000</v>
      </c>
      <c r="AM788" s="44" t="str">
        <f t="shared" si="133"/>
        <v>Item_Name_26115008</v>
      </c>
      <c r="AN788" s="5" t="s">
        <v>345</v>
      </c>
      <c r="AO788" s="44" t="str">
        <f t="shared" si="134"/>
        <v>Item_Desc_26115008</v>
      </c>
      <c r="AP788" s="5" t="s">
        <v>640</v>
      </c>
      <c r="AQ788" s="44">
        <f>_xlfn.XLOOKUP(I788,표1[아이템 타입],표1[삭제여부])</f>
        <v>1</v>
      </c>
      <c r="AR788" s="63">
        <f>_xlfn.XLOOKUP(I788,'#칼럼명세'!F:F,'#칼럼명세'!H:H)</f>
        <v>1</v>
      </c>
      <c r="AS788" s="4">
        <v>1</v>
      </c>
      <c r="AT788" s="4"/>
      <c r="AU788" s="4"/>
      <c r="AV788" s="4"/>
      <c r="AW788" s="63" t="str">
        <f>_xlfn.XLOOKUP(I788,표1[아이템 타입],표1[타입 이름])</f>
        <v>재료 - 판매 및 거래 가능</v>
      </c>
      <c r="AX788" s="63" t="str">
        <f t="shared" si="130"/>
        <v>가능</v>
      </c>
      <c r="AY788" s="63" t="str">
        <f t="shared" si="131"/>
        <v>불가</v>
      </c>
      <c r="AZ788" s="63" t="str">
        <f t="shared" si="128"/>
        <v>가능</v>
      </c>
      <c r="BA788" s="63" t="str">
        <f t="shared" si="129"/>
        <v>가능</v>
      </c>
    </row>
    <row r="789" spans="2:53" x14ac:dyDescent="0.3">
      <c r="B789" s="4">
        <v>26115009</v>
      </c>
      <c r="C789" s="4" t="str">
        <f t="shared" si="137"/>
        <v>009</v>
      </c>
      <c r="D789" s="44" t="str">
        <f t="shared" si="135"/>
        <v>Item_Name_26115009</v>
      </c>
      <c r="E789" s="5" t="s">
        <v>1057</v>
      </c>
      <c r="F789" s="44" t="str">
        <f t="shared" si="136"/>
        <v>Item_Desc_26115009</v>
      </c>
      <c r="G789" s="5" t="s">
        <v>588</v>
      </c>
      <c r="H789" s="5">
        <v>3</v>
      </c>
      <c r="I789" s="5">
        <v>34</v>
      </c>
      <c r="J789" s="5">
        <v>0</v>
      </c>
      <c r="K789" s="5">
        <v>3</v>
      </c>
      <c r="L789" s="45">
        <f>_xlfn.XLOOKUP($I789, '#칼럼명세'!$F:$F, '#칼럼명세'!$J:$J)*IF(_xlfn.XLOOKUP($I789, '#칼럼명세'!$F:$F, '#칼럼명세'!$K:$K)="X", 1, _xlfn.XLOOKUP($K789, '#무게관련'!$N:$N, '#무게관련'!$O:$O))*100</f>
        <v>1</v>
      </c>
      <c r="M789" s="46" t="s">
        <v>336</v>
      </c>
      <c r="N789" s="46" t="s">
        <v>336</v>
      </c>
      <c r="O789" s="46" t="s">
        <v>336</v>
      </c>
      <c r="P789" s="46" t="s">
        <v>336</v>
      </c>
      <c r="Q789" s="5">
        <v>0</v>
      </c>
      <c r="R789" s="5">
        <v>0</v>
      </c>
      <c r="S789" s="5">
        <v>0</v>
      </c>
      <c r="T789" s="5">
        <v>0</v>
      </c>
      <c r="U789" s="5">
        <v>0</v>
      </c>
      <c r="V789" s="5">
        <v>0</v>
      </c>
      <c r="W789" s="5">
        <v>1</v>
      </c>
      <c r="X789" s="66">
        <v>1000</v>
      </c>
      <c r="Y789" s="66">
        <v>1000</v>
      </c>
      <c r="Z789" s="5">
        <v>1</v>
      </c>
      <c r="AA789" s="5">
        <v>40</v>
      </c>
      <c r="AB789" s="5">
        <v>0</v>
      </c>
      <c r="AC789" s="5">
        <v>0</v>
      </c>
      <c r="AD789" s="5">
        <v>0</v>
      </c>
      <c r="AE789" s="5">
        <v>0</v>
      </c>
      <c r="AF789" s="5">
        <v>0</v>
      </c>
      <c r="AG789" s="5">
        <v>0</v>
      </c>
      <c r="AH789" s="5" t="s">
        <v>268</v>
      </c>
      <c r="AI789" s="5" t="s">
        <v>235</v>
      </c>
      <c r="AJ789" s="5" t="s">
        <v>983</v>
      </c>
      <c r="AK789" s="45">
        <f t="shared" si="132"/>
        <v>15</v>
      </c>
      <c r="AL789" s="47">
        <f>_xlfn.XLOOKUP(I789,'#칼럼명세'!F:F,'#칼럼명세'!I:I)</f>
        <v>10000</v>
      </c>
      <c r="AM789" s="44" t="str">
        <f t="shared" si="133"/>
        <v>Item_Name_26115009</v>
      </c>
      <c r="AN789" s="5" t="s">
        <v>346</v>
      </c>
      <c r="AO789" s="44" t="str">
        <f t="shared" si="134"/>
        <v>Item_Desc_26115009</v>
      </c>
      <c r="AP789" s="5" t="s">
        <v>640</v>
      </c>
      <c r="AQ789" s="44">
        <f>_xlfn.XLOOKUP(I789,표1[아이템 타입],표1[삭제여부])</f>
        <v>1</v>
      </c>
      <c r="AR789" s="63">
        <f>_xlfn.XLOOKUP(I789,'#칼럼명세'!F:F,'#칼럼명세'!H:H)</f>
        <v>1</v>
      </c>
      <c r="AS789" s="4">
        <v>1</v>
      </c>
      <c r="AT789" s="4"/>
      <c r="AU789" s="4"/>
      <c r="AV789" s="4"/>
      <c r="AW789" s="63" t="str">
        <f>_xlfn.XLOOKUP(I789,표1[아이템 타입],표1[타입 이름])</f>
        <v>재료 - 판매 및 거래 가능</v>
      </c>
      <c r="AX789" s="63" t="str">
        <f t="shared" si="130"/>
        <v>가능</v>
      </c>
      <c r="AY789" s="63" t="str">
        <f t="shared" si="131"/>
        <v>불가</v>
      </c>
      <c r="AZ789" s="63" t="str">
        <f t="shared" si="128"/>
        <v>가능</v>
      </c>
      <c r="BA789" s="63" t="str">
        <f t="shared" si="129"/>
        <v>가능</v>
      </c>
    </row>
    <row r="790" spans="2:53" x14ac:dyDescent="0.3">
      <c r="B790" s="4">
        <v>26115010</v>
      </c>
      <c r="C790" s="4" t="str">
        <f t="shared" si="137"/>
        <v>010</v>
      </c>
      <c r="D790" s="44" t="str">
        <f t="shared" si="135"/>
        <v>Item_Name_26115010</v>
      </c>
      <c r="E790" s="5" t="s">
        <v>1058</v>
      </c>
      <c r="F790" s="44" t="str">
        <f t="shared" si="136"/>
        <v>Item_Desc_26115010</v>
      </c>
      <c r="G790" s="5" t="s">
        <v>588</v>
      </c>
      <c r="H790" s="5">
        <v>3</v>
      </c>
      <c r="I790" s="5">
        <v>34</v>
      </c>
      <c r="J790" s="5">
        <v>0</v>
      </c>
      <c r="K790" s="5">
        <v>3</v>
      </c>
      <c r="L790" s="45">
        <f>_xlfn.XLOOKUP($I790, '#칼럼명세'!$F:$F, '#칼럼명세'!$J:$J)*IF(_xlfn.XLOOKUP($I790, '#칼럼명세'!$F:$F, '#칼럼명세'!$K:$K)="X", 1, _xlfn.XLOOKUP($K790, '#무게관련'!$N:$N, '#무게관련'!$O:$O))*100</f>
        <v>1</v>
      </c>
      <c r="M790" s="46" t="s">
        <v>336</v>
      </c>
      <c r="N790" s="46" t="s">
        <v>336</v>
      </c>
      <c r="O790" s="46" t="s">
        <v>336</v>
      </c>
      <c r="P790" s="46" t="s">
        <v>336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1</v>
      </c>
      <c r="X790" s="66">
        <v>1000</v>
      </c>
      <c r="Y790" s="66">
        <v>1000</v>
      </c>
      <c r="Z790" s="5">
        <v>1</v>
      </c>
      <c r="AA790" s="5">
        <v>30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 t="s">
        <v>276</v>
      </c>
      <c r="AI790" s="5" t="s">
        <v>235</v>
      </c>
      <c r="AJ790" s="5" t="s">
        <v>983</v>
      </c>
      <c r="AK790" s="45">
        <f t="shared" si="132"/>
        <v>15</v>
      </c>
      <c r="AL790" s="47">
        <f>_xlfn.XLOOKUP(I790,'#칼럼명세'!F:F,'#칼럼명세'!I:I)</f>
        <v>10000</v>
      </c>
      <c r="AM790" s="44" t="str">
        <f t="shared" si="133"/>
        <v>Item_Name_26115010</v>
      </c>
      <c r="AN790" s="5" t="s">
        <v>341</v>
      </c>
      <c r="AO790" s="44" t="str">
        <f t="shared" si="134"/>
        <v>Item_Desc_26115010</v>
      </c>
      <c r="AP790" s="5" t="s">
        <v>640</v>
      </c>
      <c r="AQ790" s="44">
        <f>_xlfn.XLOOKUP(I790,표1[아이템 타입],표1[삭제여부])</f>
        <v>1</v>
      </c>
      <c r="AR790" s="63">
        <f>_xlfn.XLOOKUP(I790,'#칼럼명세'!F:F,'#칼럼명세'!H:H)</f>
        <v>1</v>
      </c>
      <c r="AS790" s="4">
        <v>1</v>
      </c>
      <c r="AT790" s="4"/>
      <c r="AU790" s="4"/>
      <c r="AV790" s="4"/>
      <c r="AW790" s="63" t="str">
        <f>_xlfn.XLOOKUP(I790,표1[아이템 타입],표1[타입 이름])</f>
        <v>재료 - 판매 및 거래 가능</v>
      </c>
      <c r="AX790" s="63" t="str">
        <f t="shared" si="130"/>
        <v>가능</v>
      </c>
      <c r="AY790" s="63" t="str">
        <f t="shared" si="131"/>
        <v>불가</v>
      </c>
      <c r="AZ790" s="63" t="str">
        <f t="shared" si="128"/>
        <v>가능</v>
      </c>
      <c r="BA790" s="63" t="str">
        <f t="shared" si="129"/>
        <v>가능</v>
      </c>
    </row>
    <row r="791" spans="2:53" x14ac:dyDescent="0.3">
      <c r="B791" s="4">
        <v>26115011</v>
      </c>
      <c r="C791" s="4" t="str">
        <f t="shared" si="137"/>
        <v>011</v>
      </c>
      <c r="D791" s="44" t="str">
        <f t="shared" si="135"/>
        <v>Item_Name_26115011</v>
      </c>
      <c r="E791" s="5" t="s">
        <v>1059</v>
      </c>
      <c r="F791" s="44" t="str">
        <f t="shared" si="136"/>
        <v>Item_Desc_26115011</v>
      </c>
      <c r="G791" s="5" t="s">
        <v>588</v>
      </c>
      <c r="H791" s="5">
        <v>3</v>
      </c>
      <c r="I791" s="5">
        <v>34</v>
      </c>
      <c r="J791" s="5">
        <v>0</v>
      </c>
      <c r="K791" s="5">
        <v>3</v>
      </c>
      <c r="L791" s="45">
        <f>_xlfn.XLOOKUP($I791, '#칼럼명세'!$F:$F, '#칼럼명세'!$J:$J)*IF(_xlfn.XLOOKUP($I791, '#칼럼명세'!$F:$F, '#칼럼명세'!$K:$K)="X", 1, _xlfn.XLOOKUP($K791, '#무게관련'!$N:$N, '#무게관련'!$O:$O))*100</f>
        <v>1</v>
      </c>
      <c r="M791" s="46" t="s">
        <v>336</v>
      </c>
      <c r="N791" s="46" t="s">
        <v>336</v>
      </c>
      <c r="O791" s="46" t="s">
        <v>336</v>
      </c>
      <c r="P791" s="46" t="s">
        <v>336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1</v>
      </c>
      <c r="X791" s="66">
        <v>1000</v>
      </c>
      <c r="Y791" s="66">
        <v>1000</v>
      </c>
      <c r="Z791" s="5">
        <v>1</v>
      </c>
      <c r="AA791" s="5">
        <v>40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 t="s">
        <v>248</v>
      </c>
      <c r="AI791" s="5" t="s">
        <v>235</v>
      </c>
      <c r="AJ791" s="5" t="s">
        <v>983</v>
      </c>
      <c r="AK791" s="45">
        <f t="shared" si="132"/>
        <v>15</v>
      </c>
      <c r="AL791" s="47">
        <f>_xlfn.XLOOKUP(I791,'#칼럼명세'!F:F,'#칼럼명세'!I:I)</f>
        <v>10000</v>
      </c>
      <c r="AM791" s="44" t="str">
        <f t="shared" si="133"/>
        <v>Item_Name_26115011</v>
      </c>
      <c r="AN791" s="5" t="s">
        <v>342</v>
      </c>
      <c r="AO791" s="44" t="str">
        <f t="shared" si="134"/>
        <v>Item_Desc_26115011</v>
      </c>
      <c r="AP791" s="5" t="s">
        <v>640</v>
      </c>
      <c r="AQ791" s="44">
        <f>_xlfn.XLOOKUP(I791,표1[아이템 타입],표1[삭제여부])</f>
        <v>1</v>
      </c>
      <c r="AR791" s="63">
        <f>_xlfn.XLOOKUP(I791,'#칼럼명세'!F:F,'#칼럼명세'!H:H)</f>
        <v>1</v>
      </c>
      <c r="AS791" s="4">
        <v>1</v>
      </c>
      <c r="AT791" s="4"/>
      <c r="AU791" s="4"/>
      <c r="AV791" s="4"/>
      <c r="AW791" s="63" t="str">
        <f>_xlfn.XLOOKUP(I791,표1[아이템 타입],표1[타입 이름])</f>
        <v>재료 - 판매 및 거래 가능</v>
      </c>
      <c r="AX791" s="63" t="str">
        <f t="shared" si="130"/>
        <v>가능</v>
      </c>
      <c r="AY791" s="63" t="str">
        <f t="shared" si="131"/>
        <v>불가</v>
      </c>
      <c r="AZ791" s="63" t="str">
        <f t="shared" ref="AZ791:AZ856" si="138">IF(AR791=0,"불가","가능")</f>
        <v>가능</v>
      </c>
      <c r="BA791" s="63" t="str">
        <f t="shared" ref="BA791:BA856" si="139">IF(AS791=0,"불가","가능")</f>
        <v>가능</v>
      </c>
    </row>
    <row r="792" spans="2:53" x14ac:dyDescent="0.3">
      <c r="B792" s="4">
        <v>26115012</v>
      </c>
      <c r="C792" s="4" t="str">
        <f t="shared" si="137"/>
        <v>012</v>
      </c>
      <c r="D792" s="44" t="str">
        <f t="shared" si="135"/>
        <v>Item_Name_26115012</v>
      </c>
      <c r="E792" s="5" t="s">
        <v>1060</v>
      </c>
      <c r="F792" s="44" t="str">
        <f t="shared" si="136"/>
        <v>Item_Desc_26115012</v>
      </c>
      <c r="G792" s="5" t="s">
        <v>588</v>
      </c>
      <c r="H792" s="5">
        <v>3</v>
      </c>
      <c r="I792" s="5">
        <v>34</v>
      </c>
      <c r="J792" s="5">
        <v>0</v>
      </c>
      <c r="K792" s="5">
        <v>3</v>
      </c>
      <c r="L792" s="45">
        <f>_xlfn.XLOOKUP($I792, '#칼럼명세'!$F:$F, '#칼럼명세'!$J:$J)*IF(_xlfn.XLOOKUP($I792, '#칼럼명세'!$F:$F, '#칼럼명세'!$K:$K)="X", 1, _xlfn.XLOOKUP($K792, '#무게관련'!$N:$N, '#무게관련'!$O:$O))*100</f>
        <v>1</v>
      </c>
      <c r="M792" s="46" t="s">
        <v>336</v>
      </c>
      <c r="N792" s="46" t="s">
        <v>336</v>
      </c>
      <c r="O792" s="46" t="s">
        <v>336</v>
      </c>
      <c r="P792" s="46" t="s">
        <v>336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1</v>
      </c>
      <c r="X792" s="66">
        <v>1000</v>
      </c>
      <c r="Y792" s="66">
        <v>1000</v>
      </c>
      <c r="Z792" s="5">
        <v>1</v>
      </c>
      <c r="AA792" s="5">
        <v>40</v>
      </c>
      <c r="AB792" s="5">
        <v>0</v>
      </c>
      <c r="AC792" s="5">
        <v>0</v>
      </c>
      <c r="AD792" s="5">
        <v>0</v>
      </c>
      <c r="AE792" s="5">
        <v>0</v>
      </c>
      <c r="AF792" s="5">
        <v>0</v>
      </c>
      <c r="AG792" s="5">
        <v>0</v>
      </c>
      <c r="AH792" s="5" t="s">
        <v>267</v>
      </c>
      <c r="AI792" s="5" t="s">
        <v>235</v>
      </c>
      <c r="AJ792" s="5" t="s">
        <v>983</v>
      </c>
      <c r="AK792" s="45">
        <f t="shared" si="132"/>
        <v>15</v>
      </c>
      <c r="AL792" s="47">
        <f>_xlfn.XLOOKUP(I792,'#칼럼명세'!F:F,'#칼럼명세'!I:I)</f>
        <v>10000</v>
      </c>
      <c r="AM792" s="44" t="str">
        <f t="shared" si="133"/>
        <v>Item_Name_26115012</v>
      </c>
      <c r="AN792" s="5" t="s">
        <v>343</v>
      </c>
      <c r="AO792" s="44" t="str">
        <f t="shared" si="134"/>
        <v>Item_Desc_26115012</v>
      </c>
      <c r="AP792" s="5" t="s">
        <v>640</v>
      </c>
      <c r="AQ792" s="44">
        <f>_xlfn.XLOOKUP(I792,표1[아이템 타입],표1[삭제여부])</f>
        <v>1</v>
      </c>
      <c r="AR792" s="63">
        <f>_xlfn.XLOOKUP(I792,'#칼럼명세'!F:F,'#칼럼명세'!H:H)</f>
        <v>1</v>
      </c>
      <c r="AS792" s="4">
        <v>1</v>
      </c>
      <c r="AT792" s="4"/>
      <c r="AU792" s="4"/>
      <c r="AV792" s="4"/>
      <c r="AW792" s="63" t="str">
        <f>_xlfn.XLOOKUP(I792,표1[아이템 타입],표1[타입 이름])</f>
        <v>재료 - 판매 및 거래 가능</v>
      </c>
      <c r="AX792" s="63" t="str">
        <f t="shared" si="130"/>
        <v>가능</v>
      </c>
      <c r="AY792" s="63" t="str">
        <f t="shared" si="131"/>
        <v>불가</v>
      </c>
      <c r="AZ792" s="63" t="str">
        <f t="shared" si="138"/>
        <v>가능</v>
      </c>
      <c r="BA792" s="63" t="str">
        <f t="shared" si="139"/>
        <v>가능</v>
      </c>
    </row>
    <row r="793" spans="2:53" x14ac:dyDescent="0.3">
      <c r="B793" s="4">
        <v>26115013</v>
      </c>
      <c r="C793" s="4" t="str">
        <f t="shared" si="137"/>
        <v>013</v>
      </c>
      <c r="D793" s="44" t="str">
        <f t="shared" si="135"/>
        <v>Item_Name_26115013</v>
      </c>
      <c r="E793" s="5" t="s">
        <v>1061</v>
      </c>
      <c r="F793" s="44" t="str">
        <f t="shared" si="136"/>
        <v>Item_Desc_26115013</v>
      </c>
      <c r="G793" s="2" t="s">
        <v>621</v>
      </c>
      <c r="H793" s="5">
        <v>3</v>
      </c>
      <c r="I793" s="5">
        <v>34</v>
      </c>
      <c r="J793" s="5">
        <v>0</v>
      </c>
      <c r="K793" s="5">
        <v>1</v>
      </c>
      <c r="L793" s="45">
        <f>_xlfn.XLOOKUP($I793, '#칼럼명세'!$F:$F, '#칼럼명세'!$J:$J)*IF(_xlfn.XLOOKUP($I793, '#칼럼명세'!$F:$F, '#칼럼명세'!$K:$K)="X", 1, _xlfn.XLOOKUP($K793, '#무게관련'!$N:$N, '#무게관련'!$O:$O))*100</f>
        <v>1</v>
      </c>
      <c r="M793" s="46" t="s">
        <v>336</v>
      </c>
      <c r="N793" s="46" t="s">
        <v>336</v>
      </c>
      <c r="O793" s="46" t="s">
        <v>336</v>
      </c>
      <c r="P793" s="46" t="s">
        <v>336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1</v>
      </c>
      <c r="X793" s="66">
        <v>1000</v>
      </c>
      <c r="Y793" s="66">
        <v>1000</v>
      </c>
      <c r="Z793" s="5">
        <v>1</v>
      </c>
      <c r="AA793" s="5">
        <v>100000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 t="s">
        <v>1443</v>
      </c>
      <c r="AI793" s="5" t="s">
        <v>235</v>
      </c>
      <c r="AJ793" s="5" t="s">
        <v>983</v>
      </c>
      <c r="AK793" s="45">
        <f t="shared" si="132"/>
        <v>15</v>
      </c>
      <c r="AL793" s="47">
        <f>_xlfn.XLOOKUP(I793,'#칼럼명세'!F:F,'#칼럼명세'!I:I)</f>
        <v>10000</v>
      </c>
      <c r="AM793" s="44" t="str">
        <f t="shared" si="133"/>
        <v>Item_Name_26115013</v>
      </c>
      <c r="AN793" s="5" t="s">
        <v>612</v>
      </c>
      <c r="AO793" s="44" t="str">
        <f t="shared" si="134"/>
        <v>Item_Desc_26115013</v>
      </c>
      <c r="AP793" s="5" t="s">
        <v>640</v>
      </c>
      <c r="AQ793" s="44">
        <f>_xlfn.XLOOKUP(I793,표1[아이템 타입],표1[삭제여부])</f>
        <v>1</v>
      </c>
      <c r="AR793" s="63">
        <f>_xlfn.XLOOKUP(I793,'#칼럼명세'!F:F,'#칼럼명세'!H:H)</f>
        <v>1</v>
      </c>
      <c r="AS793" s="4">
        <v>1</v>
      </c>
      <c r="AT793" s="4"/>
      <c r="AU793" s="4"/>
      <c r="AV793" s="4"/>
      <c r="AW793" s="63" t="str">
        <f>_xlfn.XLOOKUP(I793,표1[아이템 타입],표1[타입 이름])</f>
        <v>재료 - 판매 및 거래 가능</v>
      </c>
      <c r="AX793" s="63" t="str">
        <f t="shared" si="130"/>
        <v>가능</v>
      </c>
      <c r="AY793" s="63" t="str">
        <f t="shared" si="131"/>
        <v>불가</v>
      </c>
      <c r="AZ793" s="63" t="str">
        <f t="shared" si="138"/>
        <v>가능</v>
      </c>
      <c r="BA793" s="63" t="str">
        <f t="shared" si="139"/>
        <v>가능</v>
      </c>
    </row>
    <row r="794" spans="2:53" x14ac:dyDescent="0.3">
      <c r="B794" s="4">
        <v>26115014</v>
      </c>
      <c r="C794" s="4" t="str">
        <f t="shared" si="137"/>
        <v>014</v>
      </c>
      <c r="D794" s="44" t="str">
        <f t="shared" si="135"/>
        <v>Item_Name_26115014</v>
      </c>
      <c r="E794" s="5" t="s">
        <v>1062</v>
      </c>
      <c r="F794" s="44" t="str">
        <f t="shared" si="136"/>
        <v>Item_Desc_26115014</v>
      </c>
      <c r="G794" s="5" t="s">
        <v>556</v>
      </c>
      <c r="H794" s="5">
        <v>3</v>
      </c>
      <c r="I794" s="5">
        <v>34</v>
      </c>
      <c r="J794" s="5">
        <v>0</v>
      </c>
      <c r="K794" s="5">
        <v>1</v>
      </c>
      <c r="L794" s="45">
        <f>_xlfn.XLOOKUP($I794, '#칼럼명세'!$F:$F, '#칼럼명세'!$J:$J)*IF(_xlfn.XLOOKUP($I794, '#칼럼명세'!$F:$F, '#칼럼명세'!$K:$K)="X", 1, _xlfn.XLOOKUP($K794, '#무게관련'!$N:$N, '#무게관련'!$O:$O))*100</f>
        <v>1</v>
      </c>
      <c r="M794" s="46" t="s">
        <v>336</v>
      </c>
      <c r="N794" s="46" t="s">
        <v>336</v>
      </c>
      <c r="O794" s="46" t="s">
        <v>336</v>
      </c>
      <c r="P794" s="46" t="s">
        <v>336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1</v>
      </c>
      <c r="X794" s="66">
        <v>1000</v>
      </c>
      <c r="Y794" s="66">
        <v>1000</v>
      </c>
      <c r="Z794" s="5">
        <v>1</v>
      </c>
      <c r="AA794" s="5">
        <v>10000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 t="s">
        <v>946</v>
      </c>
      <c r="AI794" s="5" t="s">
        <v>235</v>
      </c>
      <c r="AJ794" s="5" t="s">
        <v>983</v>
      </c>
      <c r="AK794" s="45">
        <f t="shared" si="132"/>
        <v>15</v>
      </c>
      <c r="AL794" s="47">
        <f>_xlfn.XLOOKUP(I794,'#칼럼명세'!F:F,'#칼럼명세'!I:I)</f>
        <v>10000</v>
      </c>
      <c r="AM794" s="44" t="str">
        <f t="shared" si="133"/>
        <v>Item_Name_26115014</v>
      </c>
      <c r="AN794" s="5" t="s">
        <v>468</v>
      </c>
      <c r="AO794" s="44" t="str">
        <f t="shared" si="134"/>
        <v>Item_Desc_26115014</v>
      </c>
      <c r="AP794" s="5" t="s">
        <v>640</v>
      </c>
      <c r="AQ794" s="44">
        <f>_xlfn.XLOOKUP(I794,표1[아이템 타입],표1[삭제여부])</f>
        <v>1</v>
      </c>
      <c r="AR794" s="63">
        <f>_xlfn.XLOOKUP(I794,'#칼럼명세'!F:F,'#칼럼명세'!H:H)</f>
        <v>1</v>
      </c>
      <c r="AS794" s="4">
        <v>1</v>
      </c>
      <c r="AT794" s="4"/>
      <c r="AU794" s="4"/>
      <c r="AV794" s="4"/>
      <c r="AW794" s="63" t="str">
        <f>_xlfn.XLOOKUP(I794,표1[아이템 타입],표1[타입 이름])</f>
        <v>재료 - 판매 및 거래 가능</v>
      </c>
      <c r="AX794" s="63" t="str">
        <f t="shared" si="130"/>
        <v>가능</v>
      </c>
      <c r="AY794" s="63" t="str">
        <f t="shared" si="131"/>
        <v>불가</v>
      </c>
      <c r="AZ794" s="63" t="str">
        <f t="shared" si="138"/>
        <v>가능</v>
      </c>
      <c r="BA794" s="63" t="str">
        <f t="shared" si="139"/>
        <v>가능</v>
      </c>
    </row>
    <row r="795" spans="2:53" x14ac:dyDescent="0.3">
      <c r="B795" s="4">
        <v>26115015</v>
      </c>
      <c r="C795" s="4" t="str">
        <f t="shared" si="137"/>
        <v>015</v>
      </c>
      <c r="D795" s="44" t="str">
        <f t="shared" si="135"/>
        <v>Item_Name_26115015</v>
      </c>
      <c r="E795" s="5" t="s">
        <v>3150</v>
      </c>
      <c r="F795" s="44" t="str">
        <f t="shared" si="136"/>
        <v>Item_Desc_26115015</v>
      </c>
      <c r="G795" s="5" t="s">
        <v>3152</v>
      </c>
      <c r="H795" s="5">
        <v>3</v>
      </c>
      <c r="I795" s="5">
        <v>34</v>
      </c>
      <c r="J795" s="5">
        <v>0</v>
      </c>
      <c r="K795" s="5">
        <v>1</v>
      </c>
      <c r="L795" s="45">
        <f>_xlfn.XLOOKUP($I795, '#칼럼명세'!$F:$F, '#칼럼명세'!$J:$J)*IF(_xlfn.XLOOKUP($I795, '#칼럼명세'!$F:$F, '#칼럼명세'!$K:$K)="X", 1, _xlfn.XLOOKUP($K795, '#무게관련'!$N:$N, '#무게관련'!$O:$O))*100</f>
        <v>1</v>
      </c>
      <c r="M795" s="46" t="s">
        <v>336</v>
      </c>
      <c r="N795" s="46" t="s">
        <v>336</v>
      </c>
      <c r="O795" s="46" t="s">
        <v>336</v>
      </c>
      <c r="P795" s="46" t="s">
        <v>336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1</v>
      </c>
      <c r="X795" s="66">
        <v>1000</v>
      </c>
      <c r="Y795" s="66">
        <v>1000</v>
      </c>
      <c r="Z795" s="5">
        <v>1</v>
      </c>
      <c r="AA795" s="5">
        <v>10000000</v>
      </c>
      <c r="AB795" s="5">
        <v>0</v>
      </c>
      <c r="AC795" s="5">
        <v>0</v>
      </c>
      <c r="AD795" s="5">
        <v>0</v>
      </c>
      <c r="AE795" s="5">
        <v>0</v>
      </c>
      <c r="AF795" s="5">
        <v>0</v>
      </c>
      <c r="AG795" s="5">
        <v>0</v>
      </c>
      <c r="AH795" s="5" t="s">
        <v>3153</v>
      </c>
      <c r="AI795" s="5" t="s">
        <v>235</v>
      </c>
      <c r="AJ795" s="5" t="s">
        <v>983</v>
      </c>
      <c r="AK795" s="45">
        <f t="shared" ref="AK795:AK796" si="140">IF($M795="X", 0, M$3)+IF($N795="X", 0, N$3)+IF($O795="X", 0, O$3)+IF($P795="X", 0, P$3)</f>
        <v>15</v>
      </c>
      <c r="AL795" s="47">
        <f>_xlfn.XLOOKUP(I795,'#칼럼명세'!F:F,'#칼럼명세'!I:I)</f>
        <v>10000</v>
      </c>
      <c r="AM795" s="44" t="str">
        <f t="shared" ref="AM795:AM796" si="141">"Item_Name_"&amp;B795</f>
        <v>Item_Name_26115015</v>
      </c>
      <c r="AN795" s="5" t="s">
        <v>3155</v>
      </c>
      <c r="AO795" s="44" t="str">
        <f t="shared" si="134"/>
        <v>Item_Desc_26115015</v>
      </c>
      <c r="AP795" s="5" t="s">
        <v>3158</v>
      </c>
      <c r="AQ795" s="44">
        <f>_xlfn.XLOOKUP(I795,표1[아이템 타입],표1[삭제여부])</f>
        <v>1</v>
      </c>
      <c r="AR795" s="63">
        <f>_xlfn.XLOOKUP(I795,'#칼럼명세'!F:F,'#칼럼명세'!H:H)</f>
        <v>1</v>
      </c>
      <c r="AS795" s="4">
        <v>0</v>
      </c>
      <c r="AT795" s="4"/>
      <c r="AU795" s="4"/>
      <c r="AV795" s="4"/>
      <c r="AW795" s="63"/>
      <c r="AX795" s="63"/>
      <c r="AY795" s="63"/>
      <c r="AZ795" s="63"/>
      <c r="BA795" s="63"/>
    </row>
    <row r="796" spans="2:53" x14ac:dyDescent="0.3">
      <c r="B796" s="4">
        <v>26115016</v>
      </c>
      <c r="C796" s="4" t="str">
        <f t="shared" si="137"/>
        <v>016</v>
      </c>
      <c r="D796" s="44" t="str">
        <f t="shared" si="135"/>
        <v>Item_Name_26115016</v>
      </c>
      <c r="E796" s="5" t="s">
        <v>3151</v>
      </c>
      <c r="F796" s="44" t="str">
        <f t="shared" si="136"/>
        <v>Item_Desc_26115016</v>
      </c>
      <c r="G796" s="5" t="s">
        <v>3152</v>
      </c>
      <c r="H796" s="5">
        <v>3</v>
      </c>
      <c r="I796" s="5">
        <v>34</v>
      </c>
      <c r="J796" s="5">
        <v>0</v>
      </c>
      <c r="K796" s="5">
        <v>1</v>
      </c>
      <c r="L796" s="45">
        <f>_xlfn.XLOOKUP($I796, '#칼럼명세'!$F:$F, '#칼럼명세'!$J:$J)*IF(_xlfn.XLOOKUP($I796, '#칼럼명세'!$F:$F, '#칼럼명세'!$K:$K)="X", 1, _xlfn.XLOOKUP($K796, '#무게관련'!$N:$N, '#무게관련'!$O:$O))*100</f>
        <v>1</v>
      </c>
      <c r="M796" s="46" t="s">
        <v>336</v>
      </c>
      <c r="N796" s="46" t="s">
        <v>336</v>
      </c>
      <c r="O796" s="46" t="s">
        <v>336</v>
      </c>
      <c r="P796" s="46" t="s">
        <v>336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1</v>
      </c>
      <c r="X796" s="66">
        <v>1000</v>
      </c>
      <c r="Y796" s="66">
        <v>1000</v>
      </c>
      <c r="Z796" s="5">
        <v>1</v>
      </c>
      <c r="AA796" s="5">
        <v>100000000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 t="s">
        <v>3154</v>
      </c>
      <c r="AI796" s="5" t="s">
        <v>235</v>
      </c>
      <c r="AJ796" s="5" t="s">
        <v>983</v>
      </c>
      <c r="AK796" s="45">
        <f t="shared" si="140"/>
        <v>15</v>
      </c>
      <c r="AL796" s="47">
        <f>_xlfn.XLOOKUP(I796,'#칼럼명세'!F:F,'#칼럼명세'!I:I)</f>
        <v>10000</v>
      </c>
      <c r="AM796" s="44" t="str">
        <f t="shared" si="141"/>
        <v>Item_Name_26115016</v>
      </c>
      <c r="AN796" s="5" t="s">
        <v>3156</v>
      </c>
      <c r="AO796" s="44" t="str">
        <f t="shared" si="134"/>
        <v>Item_Desc_26115016</v>
      </c>
      <c r="AP796" s="5" t="s">
        <v>3157</v>
      </c>
      <c r="AQ796" s="44">
        <f>_xlfn.XLOOKUP(I796,표1[아이템 타입],표1[삭제여부])</f>
        <v>1</v>
      </c>
      <c r="AR796" s="63">
        <f>_xlfn.XLOOKUP(I796,'#칼럼명세'!F:F,'#칼럼명세'!H:H)</f>
        <v>1</v>
      </c>
      <c r="AS796" s="4">
        <v>0</v>
      </c>
      <c r="AT796" s="4"/>
      <c r="AU796" s="4"/>
      <c r="AV796" s="4"/>
      <c r="AW796" s="63"/>
      <c r="AX796" s="63"/>
      <c r="AY796" s="63"/>
      <c r="AZ796" s="63"/>
      <c r="BA796" s="63"/>
    </row>
    <row r="797" spans="2:53" x14ac:dyDescent="0.3">
      <c r="B797" s="4">
        <v>26215001</v>
      </c>
      <c r="C797" s="4" t="str">
        <f t="shared" si="137"/>
        <v>001</v>
      </c>
      <c r="D797" s="44" t="str">
        <f t="shared" si="135"/>
        <v>Item_Name_26215001</v>
      </c>
      <c r="E797" s="5" t="s">
        <v>1137</v>
      </c>
      <c r="F797" s="44" t="str">
        <f t="shared" si="136"/>
        <v>Item_Desc_26215001</v>
      </c>
      <c r="G797" s="5" t="s">
        <v>929</v>
      </c>
      <c r="H797" s="5">
        <v>2</v>
      </c>
      <c r="I797" s="5">
        <v>62</v>
      </c>
      <c r="J797" s="5">
        <v>0</v>
      </c>
      <c r="K797" s="5">
        <v>3</v>
      </c>
      <c r="L797" s="45">
        <f>_xlfn.XLOOKUP($I797, '#칼럼명세'!$F:$F, '#칼럼명세'!$J:$J)*IF(_xlfn.XLOOKUP($I797, '#칼럼명세'!$F:$F, '#칼럼명세'!$K:$K)="X", 1, _xlfn.XLOOKUP($K797, '#무게관련'!$N:$N, '#무게관련'!$O:$O))*100</f>
        <v>1</v>
      </c>
      <c r="M797" s="46" t="s">
        <v>336</v>
      </c>
      <c r="N797" s="46" t="s">
        <v>336</v>
      </c>
      <c r="O797" s="46" t="s">
        <v>336</v>
      </c>
      <c r="P797" s="46" t="s">
        <v>336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1</v>
      </c>
      <c r="X797" s="66">
        <v>100</v>
      </c>
      <c r="Y797" s="66">
        <v>1000</v>
      </c>
      <c r="Z797" s="5">
        <v>0</v>
      </c>
      <c r="AA797" s="5">
        <v>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 t="s">
        <v>820</v>
      </c>
      <c r="AI797" s="5" t="s">
        <v>235</v>
      </c>
      <c r="AJ797" s="5" t="s">
        <v>983</v>
      </c>
      <c r="AK797" s="45">
        <f t="shared" si="132"/>
        <v>15</v>
      </c>
      <c r="AL797" s="47">
        <f>_xlfn.XLOOKUP(I797,'#칼럼명세'!F:F,'#칼럼명세'!I:I)</f>
        <v>1800</v>
      </c>
      <c r="AM797" s="44" t="str">
        <f t="shared" si="133"/>
        <v>Item_Name_26215001</v>
      </c>
      <c r="AN797" s="5" t="s">
        <v>928</v>
      </c>
      <c r="AO797" s="44" t="str">
        <f t="shared" si="134"/>
        <v>Item_Desc_26215001</v>
      </c>
      <c r="AP797" s="5" t="s">
        <v>929</v>
      </c>
      <c r="AQ797" s="44">
        <f>_xlfn.XLOOKUP(I797,표1[아이템 타입],표1[삭제여부])</f>
        <v>1</v>
      </c>
      <c r="AR797" s="63">
        <f>_xlfn.XLOOKUP(I797,'#칼럼명세'!F:F,'#칼럼명세'!H:H)</f>
        <v>1</v>
      </c>
      <c r="AS797" s="4">
        <v>0</v>
      </c>
      <c r="AT797" s="4"/>
      <c r="AU797" s="4"/>
      <c r="AV797" s="4"/>
      <c r="AW797" s="63" t="str">
        <f>_xlfn.XLOOKUP(I797,표1[아이템 타입],표1[타입 이름])</f>
        <v>옵션 보존 스캐너</v>
      </c>
      <c r="AX797" s="63" t="str">
        <f t="shared" ref="AX797:AX828" si="142">IF(Z797=0,"불가","가능")</f>
        <v>불가</v>
      </c>
      <c r="AY797" s="63" t="str">
        <f t="shared" ref="AY797:AY828" si="143">IF(AB797=0,"불가","가능")</f>
        <v>불가</v>
      </c>
      <c r="AZ797" s="63" t="str">
        <f t="shared" si="138"/>
        <v>가능</v>
      </c>
      <c r="BA797" s="63" t="str">
        <f t="shared" si="139"/>
        <v>불가</v>
      </c>
    </row>
    <row r="798" spans="2:53" x14ac:dyDescent="0.3">
      <c r="B798" s="4">
        <v>26415001</v>
      </c>
      <c r="C798" s="4" t="str">
        <f t="shared" si="137"/>
        <v>001</v>
      </c>
      <c r="D798" s="44" t="str">
        <f t="shared" si="135"/>
        <v>Item_Name_26415001</v>
      </c>
      <c r="E798" s="5" t="s">
        <v>1413</v>
      </c>
      <c r="F798" s="44" t="str">
        <f t="shared" si="136"/>
        <v>Item_Desc_26415001</v>
      </c>
      <c r="G798" s="5" t="s">
        <v>714</v>
      </c>
      <c r="H798" s="5">
        <v>2</v>
      </c>
      <c r="I798" s="5">
        <v>64</v>
      </c>
      <c r="J798" s="5">
        <v>0</v>
      </c>
      <c r="K798" s="5">
        <v>99</v>
      </c>
      <c r="L798" s="45">
        <f>_xlfn.XLOOKUP($I798, '#칼럼명세'!$F:$F, '#칼럼명세'!$J:$J)*IF(_xlfn.XLOOKUP($I798, '#칼럼명세'!$F:$F, '#칼럼명세'!$K:$K)="X", 1, _xlfn.XLOOKUP($K798, '#무게관련'!$N:$N, '#무게관련'!$O:$O))*100</f>
        <v>1</v>
      </c>
      <c r="M798" s="46" t="s">
        <v>336</v>
      </c>
      <c r="N798" s="46" t="s">
        <v>336</v>
      </c>
      <c r="O798" s="46" t="s">
        <v>336</v>
      </c>
      <c r="P798" s="46" t="s">
        <v>336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1</v>
      </c>
      <c r="X798" s="66">
        <v>100</v>
      </c>
      <c r="Y798" s="66">
        <v>1000</v>
      </c>
      <c r="Z798" s="5">
        <v>0</v>
      </c>
      <c r="AA798" s="5">
        <v>0</v>
      </c>
      <c r="AB798" s="5">
        <v>0</v>
      </c>
      <c r="AC798" s="5">
        <v>0</v>
      </c>
      <c r="AD798" s="5">
        <v>0</v>
      </c>
      <c r="AE798" s="5">
        <v>0</v>
      </c>
      <c r="AF798" s="5">
        <v>0</v>
      </c>
      <c r="AG798" s="5">
        <v>0</v>
      </c>
      <c r="AH798" s="5" t="s">
        <v>1412</v>
      </c>
      <c r="AI798" s="5" t="s">
        <v>235</v>
      </c>
      <c r="AJ798" s="5" t="s">
        <v>983</v>
      </c>
      <c r="AK798" s="45">
        <f t="shared" si="132"/>
        <v>15</v>
      </c>
      <c r="AL798" s="47">
        <f>_xlfn.XLOOKUP(I798,'#칼럼명세'!F:F,'#칼럼명세'!I:I)</f>
        <v>1007</v>
      </c>
      <c r="AM798" s="44" t="str">
        <f t="shared" si="133"/>
        <v>Item_Name_26415001</v>
      </c>
      <c r="AN798" s="5" t="s">
        <v>3161</v>
      </c>
      <c r="AO798" s="44" t="str">
        <f t="shared" si="134"/>
        <v>Item_Desc_26415001</v>
      </c>
      <c r="AP798" s="67" t="s">
        <v>3160</v>
      </c>
      <c r="AQ798" s="44">
        <f>_xlfn.XLOOKUP(I798,표1[아이템 타입],표1[삭제여부])</f>
        <v>0</v>
      </c>
      <c r="AR798" s="63">
        <f>_xlfn.XLOOKUP(I798,'#칼럼명세'!F:F,'#칼럼명세'!H:H)</f>
        <v>1</v>
      </c>
      <c r="AS798" s="4">
        <v>0</v>
      </c>
      <c r="AT798" s="4"/>
      <c r="AU798" s="4"/>
      <c r="AV798" s="4"/>
      <c r="AW798" s="63" t="str">
        <f>_xlfn.XLOOKUP(I798,표1[아이템 타입],표1[타입 이름])</f>
        <v>파괴방지 아이템</v>
      </c>
      <c r="AX798" s="63" t="str">
        <f t="shared" si="142"/>
        <v>불가</v>
      </c>
      <c r="AY798" s="63" t="str">
        <f t="shared" si="143"/>
        <v>불가</v>
      </c>
      <c r="AZ798" s="63" t="str">
        <f t="shared" si="138"/>
        <v>가능</v>
      </c>
      <c r="BA798" s="63" t="str">
        <f t="shared" si="139"/>
        <v>불가</v>
      </c>
    </row>
    <row r="799" spans="2:53" x14ac:dyDescent="0.3">
      <c r="B799" s="4">
        <v>26515001</v>
      </c>
      <c r="C799" s="4" t="str">
        <f t="shared" si="137"/>
        <v>001</v>
      </c>
      <c r="D799" s="44" t="str">
        <f t="shared" si="135"/>
        <v>Item_Name_26515001</v>
      </c>
      <c r="E799" s="5" t="s">
        <v>1415</v>
      </c>
      <c r="F799" s="44" t="str">
        <f t="shared" si="136"/>
        <v>Item_Desc_26515001</v>
      </c>
      <c r="G799" s="5" t="s">
        <v>714</v>
      </c>
      <c r="H799" s="5">
        <v>2</v>
      </c>
      <c r="I799" s="5">
        <v>65</v>
      </c>
      <c r="J799" s="5">
        <v>0</v>
      </c>
      <c r="K799" s="5">
        <v>1</v>
      </c>
      <c r="L799" s="45">
        <f>_xlfn.XLOOKUP($I799, '#칼럼명세'!$F:$F, '#칼럼명세'!$J:$J)*IF(_xlfn.XLOOKUP($I799, '#칼럼명세'!$F:$F, '#칼럼명세'!$K:$K)="X", 1, _xlfn.XLOOKUP($K799, '#무게관련'!$N:$N, '#무게관련'!$O:$O))*100</f>
        <v>0</v>
      </c>
      <c r="M799" s="46" t="s">
        <v>336</v>
      </c>
      <c r="N799" s="46" t="s">
        <v>336</v>
      </c>
      <c r="O799" s="46" t="s">
        <v>336</v>
      </c>
      <c r="P799" s="46" t="s">
        <v>336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1</v>
      </c>
      <c r="X799" s="66">
        <v>100</v>
      </c>
      <c r="Y799" s="66">
        <v>1000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 t="s">
        <v>1416</v>
      </c>
      <c r="AI799" s="5" t="s">
        <v>235</v>
      </c>
      <c r="AJ799" s="5" t="s">
        <v>983</v>
      </c>
      <c r="AK799" s="45">
        <f t="shared" si="132"/>
        <v>15</v>
      </c>
      <c r="AL799" s="47">
        <f>_xlfn.XLOOKUP(I799,'#칼럼명세'!F:F,'#칼럼명세'!I:I)</f>
        <v>2000</v>
      </c>
      <c r="AM799" s="44" t="str">
        <f t="shared" si="133"/>
        <v>Item_Name_26515001</v>
      </c>
      <c r="AN799" s="5" t="s">
        <v>1417</v>
      </c>
      <c r="AO799" s="44" t="str">
        <f t="shared" si="134"/>
        <v>Item_Desc_26515001</v>
      </c>
      <c r="AP799" s="5" t="s">
        <v>1418</v>
      </c>
      <c r="AQ799" s="44">
        <f>_xlfn.XLOOKUP(I799,표1[아이템 타입],표1[삭제여부])</f>
        <v>0</v>
      </c>
      <c r="AR799" s="63">
        <f>_xlfn.XLOOKUP(I799,'#칼럼명세'!F:F,'#칼럼명세'!H:H)</f>
        <v>0</v>
      </c>
      <c r="AS799" s="4">
        <v>0</v>
      </c>
      <c r="AT799" s="4"/>
      <c r="AU799" s="4"/>
      <c r="AV799" s="4"/>
      <c r="AW799" s="63" t="str">
        <f>_xlfn.XLOOKUP(I799,표1[아이템 타입],표1[타입 이름])</f>
        <v>스탯 초기화 아이템</v>
      </c>
      <c r="AX799" s="63" t="str">
        <f t="shared" si="142"/>
        <v>불가</v>
      </c>
      <c r="AY799" s="63" t="str">
        <f t="shared" si="143"/>
        <v>불가</v>
      </c>
      <c r="AZ799" s="63" t="str">
        <f t="shared" si="138"/>
        <v>불가</v>
      </c>
      <c r="BA799" s="63" t="str">
        <f t="shared" si="139"/>
        <v>불가</v>
      </c>
    </row>
    <row r="800" spans="2:53" x14ac:dyDescent="0.3">
      <c r="B800" s="4">
        <v>26815001</v>
      </c>
      <c r="C800" s="4" t="str">
        <f t="shared" si="137"/>
        <v>001</v>
      </c>
      <c r="D800" s="44" t="str">
        <f t="shared" si="135"/>
        <v>Item_Name_26815001</v>
      </c>
      <c r="E800" s="5" t="s">
        <v>1138</v>
      </c>
      <c r="F800" s="44" t="str">
        <f t="shared" si="136"/>
        <v>Item_Desc_26815001</v>
      </c>
      <c r="G800" s="5" t="s">
        <v>676</v>
      </c>
      <c r="H800" s="5">
        <v>2</v>
      </c>
      <c r="I800" s="5">
        <v>68</v>
      </c>
      <c r="J800" s="5">
        <v>0</v>
      </c>
      <c r="K800" s="5">
        <v>1</v>
      </c>
      <c r="L800" s="45">
        <f>_xlfn.XLOOKUP($I800, '#칼럼명세'!$F:$F, '#칼럼명세'!$J:$J)*IF(_xlfn.XLOOKUP($I800, '#칼럼명세'!$F:$F, '#칼럼명세'!$K:$K)="X", 1, _xlfn.XLOOKUP($K800, '#무게관련'!$N:$N, '#무게관련'!$O:$O))*100</f>
        <v>0</v>
      </c>
      <c r="M800" s="46" t="s">
        <v>336</v>
      </c>
      <c r="N800" s="46" t="s">
        <v>336</v>
      </c>
      <c r="O800" s="46" t="s">
        <v>336</v>
      </c>
      <c r="P800" s="46" t="s">
        <v>336</v>
      </c>
      <c r="Q800" s="5">
        <v>0</v>
      </c>
      <c r="R800" s="5">
        <v>0</v>
      </c>
      <c r="S800" s="5">
        <v>2006</v>
      </c>
      <c r="T800" s="5">
        <v>1</v>
      </c>
      <c r="U800" s="5">
        <v>1</v>
      </c>
      <c r="V800" s="5">
        <v>0</v>
      </c>
      <c r="W800" s="5">
        <v>1</v>
      </c>
      <c r="X800" s="66">
        <v>1000</v>
      </c>
      <c r="Y800" s="66">
        <v>1000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 t="s">
        <v>1377</v>
      </c>
      <c r="AI800" s="5" t="s">
        <v>235</v>
      </c>
      <c r="AJ800" s="5" t="s">
        <v>983</v>
      </c>
      <c r="AK800" s="45">
        <f t="shared" si="132"/>
        <v>15</v>
      </c>
      <c r="AL800" s="47">
        <f>_xlfn.XLOOKUP(I800,'#칼럼명세'!F:F,'#칼럼명세'!I:I)</f>
        <v>1401</v>
      </c>
      <c r="AM800" s="44" t="str">
        <f t="shared" si="133"/>
        <v>Item_Name_26815001</v>
      </c>
      <c r="AN800" s="5" t="s">
        <v>691</v>
      </c>
      <c r="AO800" s="44" t="str">
        <f t="shared" si="134"/>
        <v>Item_Desc_26815001</v>
      </c>
      <c r="AP800" s="5" t="s">
        <v>881</v>
      </c>
      <c r="AQ800" s="44">
        <f>_xlfn.XLOOKUP(I800,표1[아이템 타입],표1[삭제여부])</f>
        <v>0</v>
      </c>
      <c r="AR800" s="63">
        <f>_xlfn.XLOOKUP(I800,'#칼럼명세'!F:F,'#칼럼명세'!H:H)</f>
        <v>0</v>
      </c>
      <c r="AS800" s="4">
        <v>0</v>
      </c>
      <c r="AT800" s="4"/>
      <c r="AU800" s="4"/>
      <c r="AV800" s="4"/>
      <c r="AW800" s="63" t="str">
        <f>_xlfn.XLOOKUP(I800,표1[아이템 타입],표1[타입 이름])</f>
        <v>아바타 가챠 티켓</v>
      </c>
      <c r="AX800" s="63" t="str">
        <f t="shared" si="142"/>
        <v>불가</v>
      </c>
      <c r="AY800" s="63" t="str">
        <f t="shared" si="143"/>
        <v>불가</v>
      </c>
      <c r="AZ800" s="63" t="str">
        <f t="shared" si="138"/>
        <v>불가</v>
      </c>
      <c r="BA800" s="63" t="str">
        <f t="shared" si="139"/>
        <v>불가</v>
      </c>
    </row>
    <row r="801" spans="2:53" x14ac:dyDescent="0.3">
      <c r="B801" s="4">
        <v>26815002</v>
      </c>
      <c r="C801" s="4" t="str">
        <f t="shared" si="137"/>
        <v>002</v>
      </c>
      <c r="D801" s="44" t="str">
        <f t="shared" si="135"/>
        <v>Item_Name_26815002</v>
      </c>
      <c r="E801" s="5" t="s">
        <v>1139</v>
      </c>
      <c r="F801" s="44" t="str">
        <f t="shared" si="136"/>
        <v>Item_Desc_26815002</v>
      </c>
      <c r="G801" s="5" t="s">
        <v>677</v>
      </c>
      <c r="H801" s="5">
        <v>2</v>
      </c>
      <c r="I801" s="5">
        <v>68</v>
      </c>
      <c r="J801" s="5">
        <v>0</v>
      </c>
      <c r="K801" s="5">
        <v>1</v>
      </c>
      <c r="L801" s="45">
        <f>_xlfn.XLOOKUP($I801, '#칼럼명세'!$F:$F, '#칼럼명세'!$J:$J)*IF(_xlfn.XLOOKUP($I801, '#칼럼명세'!$F:$F, '#칼럼명세'!$K:$K)="X", 1, _xlfn.XLOOKUP($K801, '#무게관련'!$N:$N, '#무게관련'!$O:$O))*100</f>
        <v>0</v>
      </c>
      <c r="M801" s="46" t="s">
        <v>336</v>
      </c>
      <c r="N801" s="46" t="s">
        <v>336</v>
      </c>
      <c r="O801" s="46" t="s">
        <v>336</v>
      </c>
      <c r="P801" s="46" t="s">
        <v>336</v>
      </c>
      <c r="Q801" s="5">
        <v>0</v>
      </c>
      <c r="R801" s="5">
        <v>0</v>
      </c>
      <c r="S801" s="5">
        <v>2006</v>
      </c>
      <c r="T801" s="5">
        <v>1</v>
      </c>
      <c r="U801" s="5">
        <v>11</v>
      </c>
      <c r="V801" s="5">
        <v>0</v>
      </c>
      <c r="W801" s="5">
        <v>1</v>
      </c>
      <c r="X801" s="66">
        <v>1000</v>
      </c>
      <c r="Y801" s="66">
        <v>1000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0</v>
      </c>
      <c r="AG801" s="5">
        <v>0</v>
      </c>
      <c r="AH801" s="5" t="s">
        <v>1378</v>
      </c>
      <c r="AI801" s="5" t="s">
        <v>235</v>
      </c>
      <c r="AJ801" s="5" t="s">
        <v>983</v>
      </c>
      <c r="AK801" s="45">
        <f t="shared" si="132"/>
        <v>15</v>
      </c>
      <c r="AL801" s="47">
        <f>_xlfn.XLOOKUP(I801,'#칼럼명세'!F:F,'#칼럼명세'!I:I)</f>
        <v>1401</v>
      </c>
      <c r="AM801" s="44" t="str">
        <f t="shared" si="133"/>
        <v>Item_Name_26815002</v>
      </c>
      <c r="AN801" s="5" t="s">
        <v>692</v>
      </c>
      <c r="AO801" s="44" t="str">
        <f t="shared" si="134"/>
        <v>Item_Desc_26815002</v>
      </c>
      <c r="AP801" s="5" t="s">
        <v>882</v>
      </c>
      <c r="AQ801" s="44">
        <f>_xlfn.XLOOKUP(I801,표1[아이템 타입],표1[삭제여부])</f>
        <v>0</v>
      </c>
      <c r="AR801" s="63">
        <f>_xlfn.XLOOKUP(I801,'#칼럼명세'!F:F,'#칼럼명세'!H:H)</f>
        <v>0</v>
      </c>
      <c r="AS801" s="4">
        <v>0</v>
      </c>
      <c r="AT801" s="4"/>
      <c r="AU801" s="4"/>
      <c r="AV801" s="4"/>
      <c r="AW801" s="63" t="str">
        <f>_xlfn.XLOOKUP(I801,표1[아이템 타입],표1[타입 이름])</f>
        <v>아바타 가챠 티켓</v>
      </c>
      <c r="AX801" s="63" t="str">
        <f t="shared" si="142"/>
        <v>불가</v>
      </c>
      <c r="AY801" s="63" t="str">
        <f t="shared" si="143"/>
        <v>불가</v>
      </c>
      <c r="AZ801" s="63" t="str">
        <f t="shared" si="138"/>
        <v>불가</v>
      </c>
      <c r="BA801" s="63" t="str">
        <f t="shared" si="139"/>
        <v>불가</v>
      </c>
    </row>
    <row r="802" spans="2:53" x14ac:dyDescent="0.3">
      <c r="B802" s="4">
        <v>26815003</v>
      </c>
      <c r="C802" s="4" t="str">
        <f t="shared" si="137"/>
        <v>003</v>
      </c>
      <c r="D802" s="44" t="str">
        <f t="shared" si="135"/>
        <v>Item_Name_26815003</v>
      </c>
      <c r="E802" s="5" t="s">
        <v>1140</v>
      </c>
      <c r="F802" s="44" t="str">
        <f t="shared" si="136"/>
        <v>Item_Desc_26815003</v>
      </c>
      <c r="G802" s="5" t="s">
        <v>714</v>
      </c>
      <c r="H802" s="5">
        <v>2</v>
      </c>
      <c r="I802" s="5">
        <v>68</v>
      </c>
      <c r="J802" s="5">
        <v>0</v>
      </c>
      <c r="K802" s="5">
        <v>1</v>
      </c>
      <c r="L802" s="45">
        <f>_xlfn.XLOOKUP($I802, '#칼럼명세'!$F:$F, '#칼럼명세'!$J:$J)*IF(_xlfn.XLOOKUP($I802, '#칼럼명세'!$F:$F, '#칼럼명세'!$K:$K)="X", 1, _xlfn.XLOOKUP($K802, '#무게관련'!$N:$N, '#무게관련'!$O:$O))*100</f>
        <v>0</v>
      </c>
      <c r="M802" s="46" t="s">
        <v>336</v>
      </c>
      <c r="N802" s="46" t="s">
        <v>336</v>
      </c>
      <c r="O802" s="46" t="s">
        <v>336</v>
      </c>
      <c r="P802" s="46" t="s">
        <v>336</v>
      </c>
      <c r="Q802" s="5">
        <v>0</v>
      </c>
      <c r="R802" s="5">
        <v>0</v>
      </c>
      <c r="S802" s="5">
        <v>2010</v>
      </c>
      <c r="T802" s="5">
        <v>1</v>
      </c>
      <c r="U802" s="5">
        <v>1</v>
      </c>
      <c r="V802" s="5">
        <v>0</v>
      </c>
      <c r="W802" s="5">
        <v>1</v>
      </c>
      <c r="X802" s="66">
        <v>1000</v>
      </c>
      <c r="Y802" s="66">
        <v>1000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 t="s">
        <v>715</v>
      </c>
      <c r="AI802" s="5" t="s">
        <v>235</v>
      </c>
      <c r="AJ802" s="5" t="s">
        <v>983</v>
      </c>
      <c r="AK802" s="45">
        <f t="shared" si="132"/>
        <v>15</v>
      </c>
      <c r="AL802" s="47">
        <f>_xlfn.XLOOKUP(I802,'#칼럼명세'!F:F,'#칼럼명세'!I:I)</f>
        <v>1401</v>
      </c>
      <c r="AM802" s="44" t="str">
        <f t="shared" si="133"/>
        <v>Item_Name_26815003</v>
      </c>
      <c r="AN802" s="5" t="s">
        <v>852</v>
      </c>
      <c r="AO802" s="44" t="str">
        <f t="shared" si="134"/>
        <v>Item_Desc_26815003</v>
      </c>
      <c r="AP802" s="5" t="s">
        <v>853</v>
      </c>
      <c r="AQ802" s="44">
        <f>_xlfn.XLOOKUP(I802,표1[아이템 타입],표1[삭제여부])</f>
        <v>0</v>
      </c>
      <c r="AR802" s="63">
        <f>_xlfn.XLOOKUP(I802,'#칼럼명세'!F:F,'#칼럼명세'!H:H)</f>
        <v>0</v>
      </c>
      <c r="AS802" s="4">
        <v>0</v>
      </c>
      <c r="AT802" s="4"/>
      <c r="AU802" s="4"/>
      <c r="AV802" s="4"/>
      <c r="AW802" s="63" t="str">
        <f>_xlfn.XLOOKUP(I802,표1[아이템 타입],표1[타입 이름])</f>
        <v>아바타 가챠 티켓</v>
      </c>
      <c r="AX802" s="63" t="str">
        <f t="shared" si="142"/>
        <v>불가</v>
      </c>
      <c r="AY802" s="63" t="str">
        <f t="shared" si="143"/>
        <v>불가</v>
      </c>
      <c r="AZ802" s="63" t="str">
        <f t="shared" si="138"/>
        <v>불가</v>
      </c>
      <c r="BA802" s="63" t="str">
        <f t="shared" si="139"/>
        <v>불가</v>
      </c>
    </row>
    <row r="803" spans="2:53" x14ac:dyDescent="0.3">
      <c r="B803" s="4">
        <v>26815004</v>
      </c>
      <c r="C803" s="4" t="str">
        <f t="shared" si="137"/>
        <v>004</v>
      </c>
      <c r="D803" s="44" t="str">
        <f t="shared" si="135"/>
        <v>Item_Name_26815004</v>
      </c>
      <c r="E803" s="5" t="s">
        <v>1141</v>
      </c>
      <c r="F803" s="44" t="str">
        <f t="shared" si="136"/>
        <v>Item_Desc_26815004</v>
      </c>
      <c r="G803" s="5" t="s">
        <v>714</v>
      </c>
      <c r="H803" s="5">
        <v>2</v>
      </c>
      <c r="I803" s="5">
        <v>68</v>
      </c>
      <c r="J803" s="5">
        <v>0</v>
      </c>
      <c r="K803" s="5">
        <v>1</v>
      </c>
      <c r="L803" s="45">
        <f>_xlfn.XLOOKUP($I803, '#칼럼명세'!$F:$F, '#칼럼명세'!$J:$J)*IF(_xlfn.XLOOKUP($I803, '#칼럼명세'!$F:$F, '#칼럼명세'!$K:$K)="X", 1, _xlfn.XLOOKUP($K803, '#무게관련'!$N:$N, '#무게관련'!$O:$O))*100</f>
        <v>0</v>
      </c>
      <c r="M803" s="46" t="s">
        <v>336</v>
      </c>
      <c r="N803" s="46" t="s">
        <v>336</v>
      </c>
      <c r="O803" s="46" t="s">
        <v>336</v>
      </c>
      <c r="P803" s="46" t="s">
        <v>336</v>
      </c>
      <c r="Q803" s="5">
        <v>0</v>
      </c>
      <c r="R803" s="5">
        <v>0</v>
      </c>
      <c r="S803" s="5">
        <v>2011</v>
      </c>
      <c r="T803" s="5">
        <v>1</v>
      </c>
      <c r="U803" s="5">
        <v>1</v>
      </c>
      <c r="V803" s="5">
        <v>0</v>
      </c>
      <c r="W803" s="5">
        <v>1</v>
      </c>
      <c r="X803" s="66">
        <v>1000</v>
      </c>
      <c r="Y803" s="66">
        <v>1000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 t="s">
        <v>715</v>
      </c>
      <c r="AI803" s="5" t="s">
        <v>235</v>
      </c>
      <c r="AJ803" s="5" t="s">
        <v>983</v>
      </c>
      <c r="AK803" s="45">
        <f t="shared" si="132"/>
        <v>15</v>
      </c>
      <c r="AL803" s="47">
        <f>_xlfn.XLOOKUP(I803,'#칼럼명세'!F:F,'#칼럼명세'!I:I)</f>
        <v>1401</v>
      </c>
      <c r="AM803" s="44" t="str">
        <f t="shared" si="133"/>
        <v>Item_Name_26815004</v>
      </c>
      <c r="AN803" s="5" t="s">
        <v>854</v>
      </c>
      <c r="AO803" s="44" t="str">
        <f t="shared" si="134"/>
        <v>Item_Desc_26815004</v>
      </c>
      <c r="AP803" s="5" t="s">
        <v>855</v>
      </c>
      <c r="AQ803" s="44">
        <f>_xlfn.XLOOKUP(I803,표1[아이템 타입],표1[삭제여부])</f>
        <v>0</v>
      </c>
      <c r="AR803" s="63">
        <f>_xlfn.XLOOKUP(I803,'#칼럼명세'!F:F,'#칼럼명세'!H:H)</f>
        <v>0</v>
      </c>
      <c r="AS803" s="4">
        <v>0</v>
      </c>
      <c r="AT803" s="4"/>
      <c r="AU803" s="4"/>
      <c r="AV803" s="4"/>
      <c r="AW803" s="63" t="str">
        <f>_xlfn.XLOOKUP(I803,표1[아이템 타입],표1[타입 이름])</f>
        <v>아바타 가챠 티켓</v>
      </c>
      <c r="AX803" s="63" t="str">
        <f t="shared" si="142"/>
        <v>불가</v>
      </c>
      <c r="AY803" s="63" t="str">
        <f t="shared" si="143"/>
        <v>불가</v>
      </c>
      <c r="AZ803" s="63" t="str">
        <f t="shared" si="138"/>
        <v>불가</v>
      </c>
      <c r="BA803" s="63" t="str">
        <f t="shared" si="139"/>
        <v>불가</v>
      </c>
    </row>
    <row r="804" spans="2:53" x14ac:dyDescent="0.3">
      <c r="B804" s="4">
        <v>26815005</v>
      </c>
      <c r="C804" s="4" t="str">
        <f t="shared" si="137"/>
        <v>005</v>
      </c>
      <c r="D804" s="44" t="str">
        <f t="shared" si="135"/>
        <v>Item_Name_26815005</v>
      </c>
      <c r="E804" s="5" t="s">
        <v>1142</v>
      </c>
      <c r="F804" s="44" t="str">
        <f t="shared" si="136"/>
        <v>Item_Desc_26815005</v>
      </c>
      <c r="G804" s="5" t="s">
        <v>714</v>
      </c>
      <c r="H804" s="5">
        <v>2</v>
      </c>
      <c r="I804" s="5">
        <v>68</v>
      </c>
      <c r="J804" s="5">
        <v>0</v>
      </c>
      <c r="K804" s="5">
        <v>1</v>
      </c>
      <c r="L804" s="45">
        <f>_xlfn.XLOOKUP($I804, '#칼럼명세'!$F:$F, '#칼럼명세'!$J:$J)*IF(_xlfn.XLOOKUP($I804, '#칼럼명세'!$F:$F, '#칼럼명세'!$K:$K)="X", 1, _xlfn.XLOOKUP($K804, '#무게관련'!$N:$N, '#무게관련'!$O:$O))*100</f>
        <v>0</v>
      </c>
      <c r="M804" s="46" t="s">
        <v>336</v>
      </c>
      <c r="N804" s="46" t="s">
        <v>336</v>
      </c>
      <c r="O804" s="46" t="s">
        <v>336</v>
      </c>
      <c r="P804" s="46" t="s">
        <v>336</v>
      </c>
      <c r="Q804" s="5">
        <v>0</v>
      </c>
      <c r="R804" s="5">
        <v>0</v>
      </c>
      <c r="S804" s="5">
        <v>2012</v>
      </c>
      <c r="T804" s="5">
        <v>1</v>
      </c>
      <c r="U804" s="5">
        <v>1</v>
      </c>
      <c r="V804" s="5">
        <v>0</v>
      </c>
      <c r="W804" s="5">
        <v>1</v>
      </c>
      <c r="X804" s="66">
        <v>1000</v>
      </c>
      <c r="Y804" s="66">
        <v>1000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 t="s">
        <v>715</v>
      </c>
      <c r="AI804" s="5" t="s">
        <v>235</v>
      </c>
      <c r="AJ804" s="5" t="s">
        <v>983</v>
      </c>
      <c r="AK804" s="45">
        <f t="shared" si="132"/>
        <v>15</v>
      </c>
      <c r="AL804" s="47">
        <f>_xlfn.XLOOKUP(I804,'#칼럼명세'!F:F,'#칼럼명세'!I:I)</f>
        <v>1401</v>
      </c>
      <c r="AM804" s="44" t="str">
        <f t="shared" si="133"/>
        <v>Item_Name_26815005</v>
      </c>
      <c r="AN804" s="5" t="s">
        <v>856</v>
      </c>
      <c r="AO804" s="44" t="str">
        <f t="shared" si="134"/>
        <v>Item_Desc_26815005</v>
      </c>
      <c r="AP804" s="5" t="s">
        <v>857</v>
      </c>
      <c r="AQ804" s="44">
        <f>_xlfn.XLOOKUP(I804,표1[아이템 타입],표1[삭제여부])</f>
        <v>0</v>
      </c>
      <c r="AR804" s="63">
        <f>_xlfn.XLOOKUP(I804,'#칼럼명세'!F:F,'#칼럼명세'!H:H)</f>
        <v>0</v>
      </c>
      <c r="AS804" s="4">
        <v>0</v>
      </c>
      <c r="AT804" s="4"/>
      <c r="AU804" s="4"/>
      <c r="AV804" s="4"/>
      <c r="AW804" s="63" t="str">
        <f>_xlfn.XLOOKUP(I804,표1[아이템 타입],표1[타입 이름])</f>
        <v>아바타 가챠 티켓</v>
      </c>
      <c r="AX804" s="63" t="str">
        <f t="shared" si="142"/>
        <v>불가</v>
      </c>
      <c r="AY804" s="63" t="str">
        <f t="shared" si="143"/>
        <v>불가</v>
      </c>
      <c r="AZ804" s="63" t="str">
        <f t="shared" si="138"/>
        <v>불가</v>
      </c>
      <c r="BA804" s="63" t="str">
        <f t="shared" si="139"/>
        <v>불가</v>
      </c>
    </row>
    <row r="805" spans="2:53" x14ac:dyDescent="0.3">
      <c r="B805" s="4">
        <v>26815006</v>
      </c>
      <c r="C805" s="4" t="str">
        <f t="shared" si="137"/>
        <v>006</v>
      </c>
      <c r="D805" s="44" t="str">
        <f t="shared" si="135"/>
        <v>Item_Name_26815006</v>
      </c>
      <c r="E805" s="5" t="s">
        <v>1143</v>
      </c>
      <c r="F805" s="44" t="str">
        <f t="shared" si="136"/>
        <v>Item_Desc_26815006</v>
      </c>
      <c r="G805" s="5" t="s">
        <v>714</v>
      </c>
      <c r="H805" s="5">
        <v>2</v>
      </c>
      <c r="I805" s="5">
        <v>68</v>
      </c>
      <c r="J805" s="5">
        <v>0</v>
      </c>
      <c r="K805" s="5">
        <v>1</v>
      </c>
      <c r="L805" s="45">
        <f>_xlfn.XLOOKUP($I805, '#칼럼명세'!$F:$F, '#칼럼명세'!$J:$J)*IF(_xlfn.XLOOKUP($I805, '#칼럼명세'!$F:$F, '#칼럼명세'!$K:$K)="X", 1, _xlfn.XLOOKUP($K805, '#무게관련'!$N:$N, '#무게관련'!$O:$O))*100</f>
        <v>0</v>
      </c>
      <c r="M805" s="46" t="s">
        <v>336</v>
      </c>
      <c r="N805" s="46" t="s">
        <v>336</v>
      </c>
      <c r="O805" s="46" t="s">
        <v>336</v>
      </c>
      <c r="P805" s="46" t="s">
        <v>336</v>
      </c>
      <c r="Q805" s="5">
        <v>0</v>
      </c>
      <c r="R805" s="5">
        <v>0</v>
      </c>
      <c r="S805" s="5">
        <v>2013</v>
      </c>
      <c r="T805" s="5">
        <v>1</v>
      </c>
      <c r="U805" s="5">
        <v>1</v>
      </c>
      <c r="V805" s="5">
        <v>0</v>
      </c>
      <c r="W805" s="5">
        <v>1</v>
      </c>
      <c r="X805" s="66">
        <v>1000</v>
      </c>
      <c r="Y805" s="66">
        <v>1000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 t="s">
        <v>715</v>
      </c>
      <c r="AI805" s="5" t="s">
        <v>235</v>
      </c>
      <c r="AJ805" s="5" t="s">
        <v>983</v>
      </c>
      <c r="AK805" s="45">
        <f t="shared" si="132"/>
        <v>15</v>
      </c>
      <c r="AL805" s="47">
        <f>_xlfn.XLOOKUP(I805,'#칼럼명세'!F:F,'#칼럼명세'!I:I)</f>
        <v>1401</v>
      </c>
      <c r="AM805" s="44" t="str">
        <f t="shared" si="133"/>
        <v>Item_Name_26815006</v>
      </c>
      <c r="AN805" s="5" t="s">
        <v>858</v>
      </c>
      <c r="AO805" s="44" t="str">
        <f t="shared" si="134"/>
        <v>Item_Desc_26815006</v>
      </c>
      <c r="AP805" s="5" t="s">
        <v>867</v>
      </c>
      <c r="AQ805" s="44">
        <f>_xlfn.XLOOKUP(I805,표1[아이템 타입],표1[삭제여부])</f>
        <v>0</v>
      </c>
      <c r="AR805" s="63">
        <f>_xlfn.XLOOKUP(I805,'#칼럼명세'!F:F,'#칼럼명세'!H:H)</f>
        <v>0</v>
      </c>
      <c r="AS805" s="4">
        <v>0</v>
      </c>
      <c r="AT805" s="4"/>
      <c r="AU805" s="4"/>
      <c r="AV805" s="4"/>
      <c r="AW805" s="63" t="str">
        <f>_xlfn.XLOOKUP(I805,표1[아이템 타입],표1[타입 이름])</f>
        <v>아바타 가챠 티켓</v>
      </c>
      <c r="AX805" s="63" t="str">
        <f t="shared" si="142"/>
        <v>불가</v>
      </c>
      <c r="AY805" s="63" t="str">
        <f t="shared" si="143"/>
        <v>불가</v>
      </c>
      <c r="AZ805" s="63" t="str">
        <f t="shared" si="138"/>
        <v>불가</v>
      </c>
      <c r="BA805" s="63" t="str">
        <f t="shared" si="139"/>
        <v>불가</v>
      </c>
    </row>
    <row r="806" spans="2:53" x14ac:dyDescent="0.3">
      <c r="B806" s="4">
        <v>26815007</v>
      </c>
      <c r="C806" s="4" t="str">
        <f t="shared" si="137"/>
        <v>007</v>
      </c>
      <c r="D806" s="44" t="str">
        <f t="shared" si="135"/>
        <v>Item_Name_26815007</v>
      </c>
      <c r="E806" s="5" t="s">
        <v>1144</v>
      </c>
      <c r="F806" s="44" t="str">
        <f t="shared" si="136"/>
        <v>Item_Desc_26815007</v>
      </c>
      <c r="G806" s="5" t="s">
        <v>714</v>
      </c>
      <c r="H806" s="5">
        <v>2</v>
      </c>
      <c r="I806" s="5">
        <v>68</v>
      </c>
      <c r="J806" s="5">
        <v>0</v>
      </c>
      <c r="K806" s="5">
        <v>1</v>
      </c>
      <c r="L806" s="45">
        <f>_xlfn.XLOOKUP($I806, '#칼럼명세'!$F:$F, '#칼럼명세'!$J:$J)*IF(_xlfn.XLOOKUP($I806, '#칼럼명세'!$F:$F, '#칼럼명세'!$K:$K)="X", 1, _xlfn.XLOOKUP($K806, '#무게관련'!$N:$N, '#무게관련'!$O:$O))*100</f>
        <v>0</v>
      </c>
      <c r="M806" s="46" t="s">
        <v>336</v>
      </c>
      <c r="N806" s="46" t="s">
        <v>336</v>
      </c>
      <c r="O806" s="46" t="s">
        <v>336</v>
      </c>
      <c r="P806" s="46" t="s">
        <v>336</v>
      </c>
      <c r="Q806" s="5">
        <v>0</v>
      </c>
      <c r="R806" s="5">
        <v>0</v>
      </c>
      <c r="S806" s="5">
        <v>2014</v>
      </c>
      <c r="T806" s="5">
        <v>1</v>
      </c>
      <c r="U806" s="5">
        <v>1</v>
      </c>
      <c r="V806" s="5">
        <v>0</v>
      </c>
      <c r="W806" s="5">
        <v>1</v>
      </c>
      <c r="X806" s="66">
        <v>1000</v>
      </c>
      <c r="Y806" s="66">
        <v>1000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 t="s">
        <v>711</v>
      </c>
      <c r="AI806" s="5" t="s">
        <v>235</v>
      </c>
      <c r="AJ806" s="5" t="s">
        <v>983</v>
      </c>
      <c r="AK806" s="45">
        <f t="shared" si="132"/>
        <v>15</v>
      </c>
      <c r="AL806" s="47">
        <f>_xlfn.XLOOKUP(I806,'#칼럼명세'!F:F,'#칼럼명세'!I:I)</f>
        <v>1401</v>
      </c>
      <c r="AM806" s="44" t="str">
        <f t="shared" si="133"/>
        <v>Item_Name_26815007</v>
      </c>
      <c r="AN806" s="5" t="s">
        <v>859</v>
      </c>
      <c r="AO806" s="44" t="str">
        <f t="shared" si="134"/>
        <v>Item_Desc_26815007</v>
      </c>
      <c r="AP806" s="5" t="s">
        <v>860</v>
      </c>
      <c r="AQ806" s="44">
        <f>_xlfn.XLOOKUP(I806,표1[아이템 타입],표1[삭제여부])</f>
        <v>0</v>
      </c>
      <c r="AR806" s="63">
        <f>_xlfn.XLOOKUP(I806,'#칼럼명세'!F:F,'#칼럼명세'!H:H)</f>
        <v>0</v>
      </c>
      <c r="AS806" s="4">
        <v>0</v>
      </c>
      <c r="AT806" s="4"/>
      <c r="AU806" s="4"/>
      <c r="AV806" s="4"/>
      <c r="AW806" s="63" t="str">
        <f>_xlfn.XLOOKUP(I806,표1[아이템 타입],표1[타입 이름])</f>
        <v>아바타 가챠 티켓</v>
      </c>
      <c r="AX806" s="63" t="str">
        <f t="shared" si="142"/>
        <v>불가</v>
      </c>
      <c r="AY806" s="63" t="str">
        <f t="shared" si="143"/>
        <v>불가</v>
      </c>
      <c r="AZ806" s="63" t="str">
        <f t="shared" si="138"/>
        <v>불가</v>
      </c>
      <c r="BA806" s="63" t="str">
        <f t="shared" si="139"/>
        <v>불가</v>
      </c>
    </row>
    <row r="807" spans="2:53" x14ac:dyDescent="0.3">
      <c r="B807" s="4">
        <v>26815008</v>
      </c>
      <c r="C807" s="4" t="str">
        <f t="shared" si="137"/>
        <v>008</v>
      </c>
      <c r="D807" s="44" t="str">
        <f t="shared" si="135"/>
        <v>Item_Name_26815008</v>
      </c>
      <c r="E807" s="5" t="s">
        <v>1145</v>
      </c>
      <c r="F807" s="44" t="str">
        <f t="shared" si="136"/>
        <v>Item_Desc_26815008</v>
      </c>
      <c r="G807" s="5" t="s">
        <v>714</v>
      </c>
      <c r="H807" s="5">
        <v>2</v>
      </c>
      <c r="I807" s="5">
        <v>68</v>
      </c>
      <c r="J807" s="5">
        <v>0</v>
      </c>
      <c r="K807" s="5">
        <v>1</v>
      </c>
      <c r="L807" s="45">
        <f>_xlfn.XLOOKUP($I807, '#칼럼명세'!$F:$F, '#칼럼명세'!$J:$J)*IF(_xlfn.XLOOKUP($I807, '#칼럼명세'!$F:$F, '#칼럼명세'!$K:$K)="X", 1, _xlfn.XLOOKUP($K807, '#무게관련'!$N:$N, '#무게관련'!$O:$O))*100</f>
        <v>0</v>
      </c>
      <c r="M807" s="46" t="s">
        <v>336</v>
      </c>
      <c r="N807" s="46" t="s">
        <v>336</v>
      </c>
      <c r="O807" s="46" t="s">
        <v>336</v>
      </c>
      <c r="P807" s="46" t="s">
        <v>336</v>
      </c>
      <c r="Q807" s="5">
        <v>0</v>
      </c>
      <c r="R807" s="5">
        <v>0</v>
      </c>
      <c r="S807" s="5">
        <v>2015</v>
      </c>
      <c r="T807" s="5">
        <v>1</v>
      </c>
      <c r="U807" s="5">
        <v>1</v>
      </c>
      <c r="V807" s="5">
        <v>0</v>
      </c>
      <c r="W807" s="5">
        <v>1</v>
      </c>
      <c r="X807" s="66">
        <v>1000</v>
      </c>
      <c r="Y807" s="66">
        <v>1000</v>
      </c>
      <c r="Z807" s="5">
        <v>0</v>
      </c>
      <c r="AA807" s="5">
        <v>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 t="s">
        <v>711</v>
      </c>
      <c r="AI807" s="5" t="s">
        <v>235</v>
      </c>
      <c r="AJ807" s="5" t="s">
        <v>983</v>
      </c>
      <c r="AK807" s="45">
        <f t="shared" si="132"/>
        <v>15</v>
      </c>
      <c r="AL807" s="47">
        <f>_xlfn.XLOOKUP(I807,'#칼럼명세'!F:F,'#칼럼명세'!I:I)</f>
        <v>1401</v>
      </c>
      <c r="AM807" s="44" t="str">
        <f t="shared" si="133"/>
        <v>Item_Name_26815008</v>
      </c>
      <c r="AN807" s="5" t="s">
        <v>861</v>
      </c>
      <c r="AO807" s="44" t="str">
        <f t="shared" si="134"/>
        <v>Item_Desc_26815008</v>
      </c>
      <c r="AP807" s="5" t="s">
        <v>862</v>
      </c>
      <c r="AQ807" s="44">
        <f>_xlfn.XLOOKUP(I807,표1[아이템 타입],표1[삭제여부])</f>
        <v>0</v>
      </c>
      <c r="AR807" s="63">
        <f>_xlfn.XLOOKUP(I807,'#칼럼명세'!F:F,'#칼럼명세'!H:H)</f>
        <v>0</v>
      </c>
      <c r="AS807" s="4">
        <v>0</v>
      </c>
      <c r="AT807" s="4"/>
      <c r="AU807" s="4"/>
      <c r="AV807" s="4"/>
      <c r="AW807" s="63" t="str">
        <f>_xlfn.XLOOKUP(I807,표1[아이템 타입],표1[타입 이름])</f>
        <v>아바타 가챠 티켓</v>
      </c>
      <c r="AX807" s="63" t="str">
        <f t="shared" si="142"/>
        <v>불가</v>
      </c>
      <c r="AY807" s="63" t="str">
        <f t="shared" si="143"/>
        <v>불가</v>
      </c>
      <c r="AZ807" s="63" t="str">
        <f t="shared" si="138"/>
        <v>불가</v>
      </c>
      <c r="BA807" s="63" t="str">
        <f t="shared" si="139"/>
        <v>불가</v>
      </c>
    </row>
    <row r="808" spans="2:53" x14ac:dyDescent="0.3">
      <c r="B808" s="4">
        <v>26815009</v>
      </c>
      <c r="C808" s="4" t="str">
        <f t="shared" si="137"/>
        <v>009</v>
      </c>
      <c r="D808" s="44" t="str">
        <f t="shared" si="135"/>
        <v>Item_Name_26815009</v>
      </c>
      <c r="E808" s="5" t="s">
        <v>1146</v>
      </c>
      <c r="F808" s="44" t="str">
        <f t="shared" si="136"/>
        <v>Item_Desc_26815009</v>
      </c>
      <c r="G808" s="5" t="s">
        <v>714</v>
      </c>
      <c r="H808" s="5">
        <v>2</v>
      </c>
      <c r="I808" s="5">
        <v>68</v>
      </c>
      <c r="J808" s="5">
        <v>0</v>
      </c>
      <c r="K808" s="5">
        <v>1</v>
      </c>
      <c r="L808" s="45">
        <f>_xlfn.XLOOKUP($I808, '#칼럼명세'!$F:$F, '#칼럼명세'!$J:$J)*IF(_xlfn.XLOOKUP($I808, '#칼럼명세'!$F:$F, '#칼럼명세'!$K:$K)="X", 1, _xlfn.XLOOKUP($K808, '#무게관련'!$N:$N, '#무게관련'!$O:$O))*100</f>
        <v>0</v>
      </c>
      <c r="M808" s="46" t="s">
        <v>336</v>
      </c>
      <c r="N808" s="46" t="s">
        <v>336</v>
      </c>
      <c r="O808" s="46" t="s">
        <v>336</v>
      </c>
      <c r="P808" s="46" t="s">
        <v>336</v>
      </c>
      <c r="Q808" s="5">
        <v>0</v>
      </c>
      <c r="R808" s="5">
        <v>0</v>
      </c>
      <c r="S808" s="5">
        <v>2016</v>
      </c>
      <c r="T808" s="5">
        <v>1</v>
      </c>
      <c r="U808" s="5">
        <v>1</v>
      </c>
      <c r="V808" s="5">
        <v>0</v>
      </c>
      <c r="W808" s="5">
        <v>1</v>
      </c>
      <c r="X808" s="66">
        <v>1000</v>
      </c>
      <c r="Y808" s="66">
        <v>1000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 t="s">
        <v>711</v>
      </c>
      <c r="AI808" s="5" t="s">
        <v>235</v>
      </c>
      <c r="AJ808" s="5" t="s">
        <v>983</v>
      </c>
      <c r="AK808" s="45">
        <f t="shared" si="132"/>
        <v>15</v>
      </c>
      <c r="AL808" s="47">
        <f>_xlfn.XLOOKUP(I808,'#칼럼명세'!F:F,'#칼럼명세'!I:I)</f>
        <v>1401</v>
      </c>
      <c r="AM808" s="44" t="str">
        <f t="shared" si="133"/>
        <v>Item_Name_26815009</v>
      </c>
      <c r="AN808" s="5" t="s">
        <v>863</v>
      </c>
      <c r="AO808" s="44" t="str">
        <f t="shared" si="134"/>
        <v>Item_Desc_26815009</v>
      </c>
      <c r="AP808" s="5" t="s">
        <v>864</v>
      </c>
      <c r="AQ808" s="44">
        <f>_xlfn.XLOOKUP(I808,표1[아이템 타입],표1[삭제여부])</f>
        <v>0</v>
      </c>
      <c r="AR808" s="63">
        <f>_xlfn.XLOOKUP(I808,'#칼럼명세'!F:F,'#칼럼명세'!H:H)</f>
        <v>0</v>
      </c>
      <c r="AS808" s="4">
        <v>0</v>
      </c>
      <c r="AT808" s="4"/>
      <c r="AU808" s="4"/>
      <c r="AV808" s="4"/>
      <c r="AW808" s="63" t="str">
        <f>_xlfn.XLOOKUP(I808,표1[아이템 타입],표1[타입 이름])</f>
        <v>아바타 가챠 티켓</v>
      </c>
      <c r="AX808" s="63" t="str">
        <f t="shared" si="142"/>
        <v>불가</v>
      </c>
      <c r="AY808" s="63" t="str">
        <f t="shared" si="143"/>
        <v>불가</v>
      </c>
      <c r="AZ808" s="63" t="str">
        <f t="shared" si="138"/>
        <v>불가</v>
      </c>
      <c r="BA808" s="63" t="str">
        <f t="shared" si="139"/>
        <v>불가</v>
      </c>
    </row>
    <row r="809" spans="2:53" x14ac:dyDescent="0.3">
      <c r="B809" s="4">
        <v>26815010</v>
      </c>
      <c r="C809" s="4" t="str">
        <f t="shared" si="137"/>
        <v>010</v>
      </c>
      <c r="D809" s="44" t="str">
        <f t="shared" si="135"/>
        <v>Item_Name_26815010</v>
      </c>
      <c r="E809" s="5" t="s">
        <v>1147</v>
      </c>
      <c r="F809" s="44" t="str">
        <f t="shared" si="136"/>
        <v>Item_Desc_26815010</v>
      </c>
      <c r="G809" s="5" t="s">
        <v>714</v>
      </c>
      <c r="H809" s="5">
        <v>2</v>
      </c>
      <c r="I809" s="5">
        <v>68</v>
      </c>
      <c r="J809" s="5">
        <v>0</v>
      </c>
      <c r="K809" s="5">
        <v>1</v>
      </c>
      <c r="L809" s="45">
        <f>_xlfn.XLOOKUP($I809, '#칼럼명세'!$F:$F, '#칼럼명세'!$J:$J)*IF(_xlfn.XLOOKUP($I809, '#칼럼명세'!$F:$F, '#칼럼명세'!$K:$K)="X", 1, _xlfn.XLOOKUP($K809, '#무게관련'!$N:$N, '#무게관련'!$O:$O))*100</f>
        <v>0</v>
      </c>
      <c r="M809" s="46" t="s">
        <v>336</v>
      </c>
      <c r="N809" s="46" t="s">
        <v>336</v>
      </c>
      <c r="O809" s="46" t="s">
        <v>336</v>
      </c>
      <c r="P809" s="46" t="s">
        <v>336</v>
      </c>
      <c r="Q809" s="5">
        <v>0</v>
      </c>
      <c r="R809" s="5">
        <v>0</v>
      </c>
      <c r="S809" s="5">
        <v>2017</v>
      </c>
      <c r="T809" s="5">
        <v>1</v>
      </c>
      <c r="U809" s="5">
        <v>1</v>
      </c>
      <c r="V809" s="5">
        <v>0</v>
      </c>
      <c r="W809" s="5">
        <v>1</v>
      </c>
      <c r="X809" s="66">
        <v>1000</v>
      </c>
      <c r="Y809" s="66">
        <v>1000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 t="s">
        <v>711</v>
      </c>
      <c r="AI809" s="5" t="s">
        <v>235</v>
      </c>
      <c r="AJ809" s="5" t="s">
        <v>983</v>
      </c>
      <c r="AK809" s="45">
        <f t="shared" si="132"/>
        <v>15</v>
      </c>
      <c r="AL809" s="47">
        <f>_xlfn.XLOOKUP(I809,'#칼럼명세'!F:F,'#칼럼명세'!I:I)</f>
        <v>1401</v>
      </c>
      <c r="AM809" s="44" t="str">
        <f t="shared" si="133"/>
        <v>Item_Name_26815010</v>
      </c>
      <c r="AN809" s="5" t="s">
        <v>865</v>
      </c>
      <c r="AO809" s="44" t="str">
        <f t="shared" si="134"/>
        <v>Item_Desc_26815010</v>
      </c>
      <c r="AP809" s="5" t="s">
        <v>866</v>
      </c>
      <c r="AQ809" s="44">
        <f>_xlfn.XLOOKUP(I809,표1[아이템 타입],표1[삭제여부])</f>
        <v>0</v>
      </c>
      <c r="AR809" s="63">
        <f>_xlfn.XLOOKUP(I809,'#칼럼명세'!F:F,'#칼럼명세'!H:H)</f>
        <v>0</v>
      </c>
      <c r="AS809" s="4">
        <v>0</v>
      </c>
      <c r="AT809" s="4"/>
      <c r="AU809" s="4"/>
      <c r="AV809" s="4"/>
      <c r="AW809" s="63" t="str">
        <f>_xlfn.XLOOKUP(I809,표1[아이템 타입],표1[타입 이름])</f>
        <v>아바타 가챠 티켓</v>
      </c>
      <c r="AX809" s="63" t="str">
        <f t="shared" si="142"/>
        <v>불가</v>
      </c>
      <c r="AY809" s="63" t="str">
        <f t="shared" si="143"/>
        <v>불가</v>
      </c>
      <c r="AZ809" s="63" t="str">
        <f t="shared" si="138"/>
        <v>불가</v>
      </c>
      <c r="BA809" s="63" t="str">
        <f t="shared" si="139"/>
        <v>불가</v>
      </c>
    </row>
    <row r="810" spans="2:53" x14ac:dyDescent="0.3">
      <c r="B810" s="4">
        <v>26815011</v>
      </c>
      <c r="C810" s="4" t="str">
        <f t="shared" si="137"/>
        <v>011</v>
      </c>
      <c r="D810" s="44" t="str">
        <f t="shared" si="135"/>
        <v>Item_Name_26815011</v>
      </c>
      <c r="E810" s="5" t="s">
        <v>1148</v>
      </c>
      <c r="F810" s="44" t="str">
        <f t="shared" si="136"/>
        <v>Item_Desc_26815011</v>
      </c>
      <c r="G810" s="5" t="s">
        <v>899</v>
      </c>
      <c r="H810" s="5">
        <v>2</v>
      </c>
      <c r="I810" s="5">
        <v>68</v>
      </c>
      <c r="J810" s="5">
        <v>0</v>
      </c>
      <c r="K810" s="5">
        <v>1</v>
      </c>
      <c r="L810" s="45">
        <f>_xlfn.XLOOKUP($I810, '#칼럼명세'!$F:$F, '#칼럼명세'!$J:$J)*IF(_xlfn.XLOOKUP($I810, '#칼럼명세'!$F:$F, '#칼럼명세'!$K:$K)="X", 1, _xlfn.XLOOKUP($K810, '#무게관련'!$N:$N, '#무게관련'!$O:$O))*100</f>
        <v>0</v>
      </c>
      <c r="M810" s="46" t="s">
        <v>336</v>
      </c>
      <c r="N810" s="46" t="s">
        <v>336</v>
      </c>
      <c r="O810" s="46" t="s">
        <v>336</v>
      </c>
      <c r="P810" s="46" t="s">
        <v>336</v>
      </c>
      <c r="Q810" s="5">
        <v>0</v>
      </c>
      <c r="R810" s="5">
        <v>0</v>
      </c>
      <c r="S810" s="5">
        <v>2003</v>
      </c>
      <c r="T810" s="5">
        <v>1</v>
      </c>
      <c r="U810" s="5">
        <v>1</v>
      </c>
      <c r="V810" s="5">
        <v>0</v>
      </c>
      <c r="W810" s="5">
        <v>1</v>
      </c>
      <c r="X810" s="66">
        <v>1000</v>
      </c>
      <c r="Y810" s="66">
        <v>1000</v>
      </c>
      <c r="Z810" s="5">
        <v>0</v>
      </c>
      <c r="AA810" s="5">
        <v>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 t="s">
        <v>715</v>
      </c>
      <c r="AI810" s="5" t="s">
        <v>235</v>
      </c>
      <c r="AJ810" s="5" t="s">
        <v>983</v>
      </c>
      <c r="AK810" s="45">
        <f t="shared" si="132"/>
        <v>15</v>
      </c>
      <c r="AL810" s="47">
        <f>_xlfn.XLOOKUP(I810,'#칼럼명세'!F:F,'#칼럼명세'!I:I)</f>
        <v>1401</v>
      </c>
      <c r="AM810" s="44" t="str">
        <f t="shared" si="133"/>
        <v>Item_Name_26815011</v>
      </c>
      <c r="AN810" s="5" t="s">
        <v>893</v>
      </c>
      <c r="AO810" s="44" t="str">
        <f t="shared" si="134"/>
        <v>Item_Desc_26815011</v>
      </c>
      <c r="AP810" s="5" t="s">
        <v>899</v>
      </c>
      <c r="AQ810" s="44">
        <f>_xlfn.XLOOKUP(I810,표1[아이템 타입],표1[삭제여부])</f>
        <v>0</v>
      </c>
      <c r="AR810" s="63">
        <f>_xlfn.XLOOKUP(I810,'#칼럼명세'!F:F,'#칼럼명세'!H:H)</f>
        <v>0</v>
      </c>
      <c r="AS810" s="4">
        <v>0</v>
      </c>
      <c r="AT810" s="4"/>
      <c r="AU810" s="4"/>
      <c r="AV810" s="4"/>
      <c r="AW810" s="63" t="str">
        <f>_xlfn.XLOOKUP(I810,표1[아이템 타입],표1[타입 이름])</f>
        <v>아바타 가챠 티켓</v>
      </c>
      <c r="AX810" s="63" t="str">
        <f t="shared" si="142"/>
        <v>불가</v>
      </c>
      <c r="AY810" s="63" t="str">
        <f t="shared" si="143"/>
        <v>불가</v>
      </c>
      <c r="AZ810" s="63" t="str">
        <f t="shared" si="138"/>
        <v>불가</v>
      </c>
      <c r="BA810" s="63" t="str">
        <f t="shared" si="139"/>
        <v>불가</v>
      </c>
    </row>
    <row r="811" spans="2:53" x14ac:dyDescent="0.3">
      <c r="B811" s="4">
        <v>26815012</v>
      </c>
      <c r="C811" s="4" t="str">
        <f t="shared" si="137"/>
        <v>012</v>
      </c>
      <c r="D811" s="44" t="str">
        <f t="shared" si="135"/>
        <v>Item_Name_26815012</v>
      </c>
      <c r="E811" s="5" t="s">
        <v>1149</v>
      </c>
      <c r="F811" s="44" t="str">
        <f t="shared" si="136"/>
        <v>Item_Desc_26815012</v>
      </c>
      <c r="G811" s="5" t="s">
        <v>934</v>
      </c>
      <c r="H811" s="5">
        <v>2</v>
      </c>
      <c r="I811" s="5">
        <v>68</v>
      </c>
      <c r="J811" s="5">
        <v>0</v>
      </c>
      <c r="K811" s="5">
        <v>1</v>
      </c>
      <c r="L811" s="45">
        <f>_xlfn.XLOOKUP($I811, '#칼럼명세'!$F:$F, '#칼럼명세'!$J:$J)*IF(_xlfn.XLOOKUP($I811, '#칼럼명세'!$F:$F, '#칼럼명세'!$K:$K)="X", 1, _xlfn.XLOOKUP($K811, '#무게관련'!$N:$N, '#무게관련'!$O:$O))*100</f>
        <v>0</v>
      </c>
      <c r="M811" s="46" t="s">
        <v>336</v>
      </c>
      <c r="N811" s="46" t="s">
        <v>336</v>
      </c>
      <c r="O811" s="46" t="s">
        <v>336</v>
      </c>
      <c r="P811" s="46" t="s">
        <v>336</v>
      </c>
      <c r="Q811" s="5">
        <v>0</v>
      </c>
      <c r="R811" s="5">
        <v>0</v>
      </c>
      <c r="S811" s="5">
        <v>2004</v>
      </c>
      <c r="T811" s="5">
        <v>1</v>
      </c>
      <c r="U811" s="5">
        <v>11</v>
      </c>
      <c r="V811" s="5">
        <v>0</v>
      </c>
      <c r="W811" s="5">
        <v>1</v>
      </c>
      <c r="X811" s="66">
        <v>1000</v>
      </c>
      <c r="Y811" s="66">
        <v>1000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 t="s">
        <v>712</v>
      </c>
      <c r="AI811" s="5" t="s">
        <v>235</v>
      </c>
      <c r="AJ811" s="5" t="s">
        <v>983</v>
      </c>
      <c r="AK811" s="45">
        <f t="shared" si="132"/>
        <v>15</v>
      </c>
      <c r="AL811" s="47">
        <f>_xlfn.XLOOKUP(I811,'#칼럼명세'!F:F,'#칼럼명세'!I:I)</f>
        <v>1401</v>
      </c>
      <c r="AM811" s="44" t="str">
        <f t="shared" si="133"/>
        <v>Item_Name_26815012</v>
      </c>
      <c r="AN811" s="5" t="s">
        <v>937</v>
      </c>
      <c r="AO811" s="44" t="str">
        <f t="shared" si="134"/>
        <v>Item_Desc_26815012</v>
      </c>
      <c r="AP811" s="5" t="s">
        <v>936</v>
      </c>
      <c r="AQ811" s="44">
        <f>_xlfn.XLOOKUP(I811,표1[아이템 타입],표1[삭제여부])</f>
        <v>0</v>
      </c>
      <c r="AR811" s="63">
        <f>_xlfn.XLOOKUP(I811,'#칼럼명세'!F:F,'#칼럼명세'!H:H)</f>
        <v>0</v>
      </c>
      <c r="AS811" s="4">
        <v>0</v>
      </c>
      <c r="AT811" s="4"/>
      <c r="AU811" s="4"/>
      <c r="AV811" s="4"/>
      <c r="AW811" s="63" t="str">
        <f>_xlfn.XLOOKUP(I811,표1[아이템 타입],표1[타입 이름])</f>
        <v>아바타 가챠 티켓</v>
      </c>
      <c r="AX811" s="63" t="str">
        <f t="shared" si="142"/>
        <v>불가</v>
      </c>
      <c r="AY811" s="63" t="str">
        <f t="shared" si="143"/>
        <v>불가</v>
      </c>
      <c r="AZ811" s="63" t="str">
        <f t="shared" si="138"/>
        <v>불가</v>
      </c>
      <c r="BA811" s="63" t="str">
        <f t="shared" si="139"/>
        <v>불가</v>
      </c>
    </row>
    <row r="812" spans="2:53" x14ac:dyDescent="0.3">
      <c r="B812" s="4">
        <v>26815013</v>
      </c>
      <c r="C812" s="4" t="str">
        <f t="shared" si="137"/>
        <v>013</v>
      </c>
      <c r="D812" s="44" t="str">
        <f t="shared" si="135"/>
        <v>Item_Name_26815013</v>
      </c>
      <c r="E812" s="5" t="s">
        <v>1150</v>
      </c>
      <c r="F812" s="44" t="str">
        <f t="shared" si="136"/>
        <v>Item_Desc_26815013</v>
      </c>
      <c r="G812" s="5" t="s">
        <v>714</v>
      </c>
      <c r="H812" s="5">
        <v>2</v>
      </c>
      <c r="I812" s="5">
        <v>68</v>
      </c>
      <c r="J812" s="5">
        <v>0</v>
      </c>
      <c r="K812" s="5">
        <v>1</v>
      </c>
      <c r="L812" s="45">
        <f>_xlfn.XLOOKUP($I812, '#칼럼명세'!$F:$F, '#칼럼명세'!$J:$J)*IF(_xlfn.XLOOKUP($I812, '#칼럼명세'!$F:$F, '#칼럼명세'!$K:$K)="X", 1, _xlfn.XLOOKUP($K812, '#무게관련'!$N:$N, '#무게관련'!$O:$O))*100</f>
        <v>0</v>
      </c>
      <c r="M812" s="46" t="s">
        <v>336</v>
      </c>
      <c r="N812" s="46" t="s">
        <v>336</v>
      </c>
      <c r="O812" s="46" t="s">
        <v>336</v>
      </c>
      <c r="P812" s="46" t="s">
        <v>336</v>
      </c>
      <c r="Q812" s="5">
        <v>0</v>
      </c>
      <c r="R812" s="5">
        <v>0</v>
      </c>
      <c r="S812" s="5">
        <v>2108</v>
      </c>
      <c r="T812" s="5">
        <v>1</v>
      </c>
      <c r="U812" s="5">
        <v>1</v>
      </c>
      <c r="V812" s="5">
        <v>0</v>
      </c>
      <c r="W812" s="5">
        <v>1</v>
      </c>
      <c r="X812" s="66">
        <v>1000</v>
      </c>
      <c r="Y812" s="66">
        <v>1000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 t="s">
        <v>800</v>
      </c>
      <c r="AI812" s="5" t="s">
        <v>235</v>
      </c>
      <c r="AJ812" s="5" t="s">
        <v>983</v>
      </c>
      <c r="AK812" s="45">
        <f t="shared" si="132"/>
        <v>15</v>
      </c>
      <c r="AL812" s="47">
        <f>_xlfn.XLOOKUP(I812,'#칼럼명세'!F:F,'#칼럼명세'!I:I)</f>
        <v>1401</v>
      </c>
      <c r="AM812" s="44" t="str">
        <f t="shared" si="133"/>
        <v>Item_Name_26815013</v>
      </c>
      <c r="AN812" s="5" t="s">
        <v>801</v>
      </c>
      <c r="AO812" s="44" t="str">
        <f t="shared" si="134"/>
        <v>Item_Desc_26815013</v>
      </c>
      <c r="AP812" s="5" t="s">
        <v>805</v>
      </c>
      <c r="AQ812" s="44">
        <f>_xlfn.XLOOKUP(I812,표1[아이템 타입],표1[삭제여부])</f>
        <v>0</v>
      </c>
      <c r="AR812" s="63">
        <f>_xlfn.XLOOKUP(I812,'#칼럼명세'!F:F,'#칼럼명세'!H:H)</f>
        <v>0</v>
      </c>
      <c r="AS812" s="4">
        <v>0</v>
      </c>
      <c r="AT812" s="4"/>
      <c r="AU812" s="4"/>
      <c r="AV812" s="4"/>
      <c r="AW812" s="63" t="str">
        <f>_xlfn.XLOOKUP(I812,표1[아이템 타입],표1[타입 이름])</f>
        <v>아바타 가챠 티켓</v>
      </c>
      <c r="AX812" s="63" t="str">
        <f t="shared" si="142"/>
        <v>불가</v>
      </c>
      <c r="AY812" s="63" t="str">
        <f t="shared" si="143"/>
        <v>불가</v>
      </c>
      <c r="AZ812" s="63" t="str">
        <f t="shared" si="138"/>
        <v>불가</v>
      </c>
      <c r="BA812" s="63" t="str">
        <f t="shared" si="139"/>
        <v>불가</v>
      </c>
    </row>
    <row r="813" spans="2:53" x14ac:dyDescent="0.3">
      <c r="B813" s="4">
        <v>26815014</v>
      </c>
      <c r="C813" s="4" t="str">
        <f t="shared" si="137"/>
        <v>014</v>
      </c>
      <c r="D813" s="44" t="str">
        <f t="shared" si="135"/>
        <v>Item_Name_26815014</v>
      </c>
      <c r="E813" s="5" t="s">
        <v>1151</v>
      </c>
      <c r="F813" s="44" t="str">
        <f t="shared" si="136"/>
        <v>Item_Desc_26815014</v>
      </c>
      <c r="G813" s="5" t="s">
        <v>714</v>
      </c>
      <c r="H813" s="5">
        <v>2</v>
      </c>
      <c r="I813" s="5">
        <v>68</v>
      </c>
      <c r="J813" s="5">
        <v>0</v>
      </c>
      <c r="K813" s="5">
        <v>1</v>
      </c>
      <c r="L813" s="45">
        <f>_xlfn.XLOOKUP($I813, '#칼럼명세'!$F:$F, '#칼럼명세'!$J:$J)*IF(_xlfn.XLOOKUP($I813, '#칼럼명세'!$F:$F, '#칼럼명세'!$K:$K)="X", 1, _xlfn.XLOOKUP($K813, '#무게관련'!$N:$N, '#무게관련'!$O:$O))*100</f>
        <v>0</v>
      </c>
      <c r="M813" s="46" t="s">
        <v>336</v>
      </c>
      <c r="N813" s="46" t="s">
        <v>336</v>
      </c>
      <c r="O813" s="46" t="s">
        <v>336</v>
      </c>
      <c r="P813" s="46" t="s">
        <v>336</v>
      </c>
      <c r="Q813" s="5">
        <v>0</v>
      </c>
      <c r="R813" s="5">
        <v>0</v>
      </c>
      <c r="S813" s="5">
        <v>2109</v>
      </c>
      <c r="T813" s="5">
        <v>1</v>
      </c>
      <c r="U813" s="5">
        <v>1</v>
      </c>
      <c r="V813" s="5">
        <v>0</v>
      </c>
      <c r="W813" s="5">
        <v>1</v>
      </c>
      <c r="X813" s="66">
        <v>1000</v>
      </c>
      <c r="Y813" s="66">
        <v>1000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 t="s">
        <v>800</v>
      </c>
      <c r="AI813" s="5" t="s">
        <v>235</v>
      </c>
      <c r="AJ813" s="5" t="s">
        <v>983</v>
      </c>
      <c r="AK813" s="45">
        <f t="shared" si="132"/>
        <v>15</v>
      </c>
      <c r="AL813" s="47">
        <f>_xlfn.XLOOKUP(I813,'#칼럼명세'!F:F,'#칼럼명세'!I:I)</f>
        <v>1401</v>
      </c>
      <c r="AM813" s="44" t="str">
        <f t="shared" si="133"/>
        <v>Item_Name_26815014</v>
      </c>
      <c r="AN813" s="5" t="s">
        <v>802</v>
      </c>
      <c r="AO813" s="44" t="str">
        <f t="shared" si="134"/>
        <v>Item_Desc_26815014</v>
      </c>
      <c r="AP813" s="5" t="s">
        <v>806</v>
      </c>
      <c r="AQ813" s="44">
        <f>_xlfn.XLOOKUP(I813,표1[아이템 타입],표1[삭제여부])</f>
        <v>0</v>
      </c>
      <c r="AR813" s="63">
        <f>_xlfn.XLOOKUP(I813,'#칼럼명세'!F:F,'#칼럼명세'!H:H)</f>
        <v>0</v>
      </c>
      <c r="AS813" s="4">
        <v>0</v>
      </c>
      <c r="AT813" s="4"/>
      <c r="AU813" s="4"/>
      <c r="AV813" s="4"/>
      <c r="AW813" s="63" t="str">
        <f>_xlfn.XLOOKUP(I813,표1[아이템 타입],표1[타입 이름])</f>
        <v>아바타 가챠 티켓</v>
      </c>
      <c r="AX813" s="63" t="str">
        <f t="shared" si="142"/>
        <v>불가</v>
      </c>
      <c r="AY813" s="63" t="str">
        <f t="shared" si="143"/>
        <v>불가</v>
      </c>
      <c r="AZ813" s="63" t="str">
        <f t="shared" si="138"/>
        <v>불가</v>
      </c>
      <c r="BA813" s="63" t="str">
        <f t="shared" si="139"/>
        <v>불가</v>
      </c>
    </row>
    <row r="814" spans="2:53" x14ac:dyDescent="0.3">
      <c r="B814" s="4">
        <v>26815015</v>
      </c>
      <c r="C814" s="4" t="str">
        <f t="shared" si="137"/>
        <v>015</v>
      </c>
      <c r="D814" s="44" t="str">
        <f t="shared" si="135"/>
        <v>Item_Name_26815015</v>
      </c>
      <c r="E814" s="5" t="s">
        <v>1152</v>
      </c>
      <c r="F814" s="44" t="str">
        <f t="shared" si="136"/>
        <v>Item_Desc_26815015</v>
      </c>
      <c r="G814" s="5" t="s">
        <v>714</v>
      </c>
      <c r="H814" s="5">
        <v>2</v>
      </c>
      <c r="I814" s="5">
        <v>68</v>
      </c>
      <c r="J814" s="5">
        <v>0</v>
      </c>
      <c r="K814" s="5">
        <v>1</v>
      </c>
      <c r="L814" s="45">
        <f>_xlfn.XLOOKUP($I814, '#칼럼명세'!$F:$F, '#칼럼명세'!$J:$J)*IF(_xlfn.XLOOKUP($I814, '#칼럼명세'!$F:$F, '#칼럼명세'!$K:$K)="X", 1, _xlfn.XLOOKUP($K814, '#무게관련'!$N:$N, '#무게관련'!$O:$O))*100</f>
        <v>0</v>
      </c>
      <c r="M814" s="46" t="s">
        <v>336</v>
      </c>
      <c r="N814" s="46" t="s">
        <v>336</v>
      </c>
      <c r="O814" s="46" t="s">
        <v>336</v>
      </c>
      <c r="P814" s="46" t="s">
        <v>336</v>
      </c>
      <c r="Q814" s="5">
        <v>0</v>
      </c>
      <c r="R814" s="5">
        <v>0</v>
      </c>
      <c r="S814" s="5">
        <v>2110</v>
      </c>
      <c r="T814" s="5">
        <v>1</v>
      </c>
      <c r="U814" s="5">
        <v>1</v>
      </c>
      <c r="V814" s="5">
        <v>0</v>
      </c>
      <c r="W814" s="5">
        <v>1</v>
      </c>
      <c r="X814" s="66">
        <v>1000</v>
      </c>
      <c r="Y814" s="66">
        <v>1000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 t="s">
        <v>800</v>
      </c>
      <c r="AI814" s="5" t="s">
        <v>235</v>
      </c>
      <c r="AJ814" s="5" t="s">
        <v>983</v>
      </c>
      <c r="AK814" s="45">
        <f t="shared" si="132"/>
        <v>15</v>
      </c>
      <c r="AL814" s="47">
        <f>_xlfn.XLOOKUP(I814,'#칼럼명세'!F:F,'#칼럼명세'!I:I)</f>
        <v>1401</v>
      </c>
      <c r="AM814" s="44" t="str">
        <f t="shared" si="133"/>
        <v>Item_Name_26815015</v>
      </c>
      <c r="AN814" s="5" t="s">
        <v>803</v>
      </c>
      <c r="AO814" s="44" t="str">
        <f t="shared" si="134"/>
        <v>Item_Desc_26815015</v>
      </c>
      <c r="AP814" s="5" t="s">
        <v>807</v>
      </c>
      <c r="AQ814" s="44">
        <f>_xlfn.XLOOKUP(I814,표1[아이템 타입],표1[삭제여부])</f>
        <v>0</v>
      </c>
      <c r="AR814" s="63">
        <f>_xlfn.XLOOKUP(I814,'#칼럼명세'!F:F,'#칼럼명세'!H:H)</f>
        <v>0</v>
      </c>
      <c r="AS814" s="4">
        <v>0</v>
      </c>
      <c r="AT814" s="4"/>
      <c r="AU814" s="4"/>
      <c r="AV814" s="4"/>
      <c r="AW814" s="63" t="str">
        <f>_xlfn.XLOOKUP(I814,표1[아이템 타입],표1[타입 이름])</f>
        <v>아바타 가챠 티켓</v>
      </c>
      <c r="AX814" s="63" t="str">
        <f t="shared" si="142"/>
        <v>불가</v>
      </c>
      <c r="AY814" s="63" t="str">
        <f t="shared" si="143"/>
        <v>불가</v>
      </c>
      <c r="AZ814" s="63" t="str">
        <f t="shared" si="138"/>
        <v>불가</v>
      </c>
      <c r="BA814" s="63" t="str">
        <f t="shared" si="139"/>
        <v>불가</v>
      </c>
    </row>
    <row r="815" spans="2:53" x14ac:dyDescent="0.3">
      <c r="B815" s="4">
        <v>26815016</v>
      </c>
      <c r="C815" s="4" t="str">
        <f t="shared" si="137"/>
        <v>016</v>
      </c>
      <c r="D815" s="44" t="str">
        <f t="shared" si="135"/>
        <v>Item_Name_26815016</v>
      </c>
      <c r="E815" s="5" t="s">
        <v>1153</v>
      </c>
      <c r="F815" s="44" t="str">
        <f t="shared" si="136"/>
        <v>Item_Desc_26815016</v>
      </c>
      <c r="G815" s="5" t="s">
        <v>714</v>
      </c>
      <c r="H815" s="5">
        <v>2</v>
      </c>
      <c r="I815" s="5">
        <v>68</v>
      </c>
      <c r="J815" s="5">
        <v>0</v>
      </c>
      <c r="K815" s="5">
        <v>1</v>
      </c>
      <c r="L815" s="45">
        <f>_xlfn.XLOOKUP($I815, '#칼럼명세'!$F:$F, '#칼럼명세'!$J:$J)*IF(_xlfn.XLOOKUP($I815, '#칼럼명세'!$F:$F, '#칼럼명세'!$K:$K)="X", 1, _xlfn.XLOOKUP($K815, '#무게관련'!$N:$N, '#무게관련'!$O:$O))*100</f>
        <v>0</v>
      </c>
      <c r="M815" s="46" t="s">
        <v>336</v>
      </c>
      <c r="N815" s="46" t="s">
        <v>336</v>
      </c>
      <c r="O815" s="46" t="s">
        <v>336</v>
      </c>
      <c r="P815" s="46" t="s">
        <v>336</v>
      </c>
      <c r="Q815" s="5">
        <v>0</v>
      </c>
      <c r="R815" s="5">
        <v>0</v>
      </c>
      <c r="S815" s="5">
        <v>2111</v>
      </c>
      <c r="T815" s="5">
        <v>1</v>
      </c>
      <c r="U815" s="5">
        <v>1</v>
      </c>
      <c r="V815" s="5">
        <v>0</v>
      </c>
      <c r="W815" s="5">
        <v>1</v>
      </c>
      <c r="X815" s="66">
        <v>1000</v>
      </c>
      <c r="Y815" s="66">
        <v>1000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 t="s">
        <v>800</v>
      </c>
      <c r="AI815" s="5" t="s">
        <v>235</v>
      </c>
      <c r="AJ815" s="5" t="s">
        <v>983</v>
      </c>
      <c r="AK815" s="45">
        <f t="shared" si="132"/>
        <v>15</v>
      </c>
      <c r="AL815" s="47">
        <f>_xlfn.XLOOKUP(I815,'#칼럼명세'!F:F,'#칼럼명세'!I:I)</f>
        <v>1401</v>
      </c>
      <c r="AM815" s="44" t="str">
        <f t="shared" si="133"/>
        <v>Item_Name_26815016</v>
      </c>
      <c r="AN815" s="5" t="s">
        <v>804</v>
      </c>
      <c r="AO815" s="44" t="str">
        <f t="shared" si="134"/>
        <v>Item_Desc_26815016</v>
      </c>
      <c r="AP815" s="5" t="s">
        <v>808</v>
      </c>
      <c r="AQ815" s="44">
        <f>_xlfn.XLOOKUP(I815,표1[아이템 타입],표1[삭제여부])</f>
        <v>0</v>
      </c>
      <c r="AR815" s="63">
        <f>_xlfn.XLOOKUP(I815,'#칼럼명세'!F:F,'#칼럼명세'!H:H)</f>
        <v>0</v>
      </c>
      <c r="AS815" s="4">
        <v>0</v>
      </c>
      <c r="AT815" s="4"/>
      <c r="AU815" s="4"/>
      <c r="AV815" s="4"/>
      <c r="AW815" s="63" t="str">
        <f>_xlfn.XLOOKUP(I815,표1[아이템 타입],표1[타입 이름])</f>
        <v>아바타 가챠 티켓</v>
      </c>
      <c r="AX815" s="63" t="str">
        <f t="shared" si="142"/>
        <v>불가</v>
      </c>
      <c r="AY815" s="63" t="str">
        <f t="shared" si="143"/>
        <v>불가</v>
      </c>
      <c r="AZ815" s="63" t="str">
        <f t="shared" si="138"/>
        <v>불가</v>
      </c>
      <c r="BA815" s="63" t="str">
        <f t="shared" si="139"/>
        <v>불가</v>
      </c>
    </row>
    <row r="816" spans="2:53" x14ac:dyDescent="0.3">
      <c r="B816" s="4">
        <v>26815017</v>
      </c>
      <c r="C816" s="4" t="str">
        <f t="shared" si="137"/>
        <v>017</v>
      </c>
      <c r="D816" s="44" t="str">
        <f t="shared" si="135"/>
        <v>Item_Name_26815017</v>
      </c>
      <c r="E816" s="5" t="s">
        <v>1154</v>
      </c>
      <c r="F816" s="44" t="str">
        <f t="shared" si="136"/>
        <v>Item_Desc_26815017</v>
      </c>
      <c r="G816" s="5" t="s">
        <v>714</v>
      </c>
      <c r="H816" s="5">
        <v>2</v>
      </c>
      <c r="I816" s="5">
        <v>68</v>
      </c>
      <c r="J816" s="5">
        <v>0</v>
      </c>
      <c r="K816" s="5">
        <v>1</v>
      </c>
      <c r="L816" s="45">
        <f>_xlfn.XLOOKUP($I816, '#칼럼명세'!$F:$F, '#칼럼명세'!$J:$J)*IF(_xlfn.XLOOKUP($I816, '#칼럼명세'!$F:$F, '#칼럼명세'!$K:$K)="X", 1, _xlfn.XLOOKUP($K816, '#무게관련'!$N:$N, '#무게관련'!$O:$O))*100</f>
        <v>0</v>
      </c>
      <c r="M816" s="46" t="s">
        <v>336</v>
      </c>
      <c r="N816" s="46" t="s">
        <v>336</v>
      </c>
      <c r="O816" s="46" t="s">
        <v>336</v>
      </c>
      <c r="P816" s="46" t="s">
        <v>336</v>
      </c>
      <c r="Q816" s="5">
        <v>0</v>
      </c>
      <c r="R816" s="5">
        <v>0</v>
      </c>
      <c r="S816" s="5">
        <v>2100</v>
      </c>
      <c r="T816" s="5">
        <v>1</v>
      </c>
      <c r="U816" s="5">
        <v>1</v>
      </c>
      <c r="V816" s="5">
        <v>0</v>
      </c>
      <c r="W816" s="5">
        <v>1</v>
      </c>
      <c r="X816" s="66">
        <v>1000</v>
      </c>
      <c r="Y816" s="66">
        <v>1000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 t="s">
        <v>715</v>
      </c>
      <c r="AI816" s="5" t="s">
        <v>235</v>
      </c>
      <c r="AJ816" s="5" t="s">
        <v>983</v>
      </c>
      <c r="AK816" s="45">
        <f t="shared" si="132"/>
        <v>15</v>
      </c>
      <c r="AL816" s="47">
        <f>_xlfn.XLOOKUP(I816,'#칼럼명세'!F:F,'#칼럼명세'!I:I)</f>
        <v>1401</v>
      </c>
      <c r="AM816" s="44" t="str">
        <f t="shared" si="133"/>
        <v>Item_Name_26815017</v>
      </c>
      <c r="AN816" s="5" t="s">
        <v>716</v>
      </c>
      <c r="AO816" s="44" t="str">
        <f t="shared" si="134"/>
        <v>Item_Desc_26815017</v>
      </c>
      <c r="AP816" s="5" t="s">
        <v>722</v>
      </c>
      <c r="AQ816" s="44">
        <f>_xlfn.XLOOKUP(I816,표1[아이템 타입],표1[삭제여부])</f>
        <v>0</v>
      </c>
      <c r="AR816" s="63">
        <f>_xlfn.XLOOKUP(I816,'#칼럼명세'!F:F,'#칼럼명세'!H:H)</f>
        <v>0</v>
      </c>
      <c r="AS816" s="4">
        <v>0</v>
      </c>
      <c r="AT816" s="4"/>
      <c r="AU816" s="4"/>
      <c r="AV816" s="4"/>
      <c r="AW816" s="63" t="str">
        <f>_xlfn.XLOOKUP(I816,표1[아이템 타입],표1[타입 이름])</f>
        <v>아바타 가챠 티켓</v>
      </c>
      <c r="AX816" s="63" t="str">
        <f t="shared" si="142"/>
        <v>불가</v>
      </c>
      <c r="AY816" s="63" t="str">
        <f t="shared" si="143"/>
        <v>불가</v>
      </c>
      <c r="AZ816" s="63" t="str">
        <f t="shared" si="138"/>
        <v>불가</v>
      </c>
      <c r="BA816" s="63" t="str">
        <f t="shared" si="139"/>
        <v>불가</v>
      </c>
    </row>
    <row r="817" spans="2:53" x14ac:dyDescent="0.3">
      <c r="B817" s="4">
        <v>26815018</v>
      </c>
      <c r="C817" s="4" t="str">
        <f t="shared" si="137"/>
        <v>018</v>
      </c>
      <c r="D817" s="44" t="str">
        <f t="shared" si="135"/>
        <v>Item_Name_26815018</v>
      </c>
      <c r="E817" s="5" t="s">
        <v>1155</v>
      </c>
      <c r="F817" s="44" t="str">
        <f t="shared" si="136"/>
        <v>Item_Desc_26815018</v>
      </c>
      <c r="G817" s="5" t="s">
        <v>714</v>
      </c>
      <c r="H817" s="5">
        <v>2</v>
      </c>
      <c r="I817" s="5">
        <v>68</v>
      </c>
      <c r="J817" s="5">
        <v>0</v>
      </c>
      <c r="K817" s="5">
        <v>1</v>
      </c>
      <c r="L817" s="45">
        <f>_xlfn.XLOOKUP($I817, '#칼럼명세'!$F:$F, '#칼럼명세'!$J:$J)*IF(_xlfn.XLOOKUP($I817, '#칼럼명세'!$F:$F, '#칼럼명세'!$K:$K)="X", 1, _xlfn.XLOOKUP($K817, '#무게관련'!$N:$N, '#무게관련'!$O:$O))*100</f>
        <v>0</v>
      </c>
      <c r="M817" s="46" t="s">
        <v>336</v>
      </c>
      <c r="N817" s="46" t="s">
        <v>336</v>
      </c>
      <c r="O817" s="46" t="s">
        <v>336</v>
      </c>
      <c r="P817" s="46" t="s">
        <v>336</v>
      </c>
      <c r="Q817" s="5">
        <v>0</v>
      </c>
      <c r="R817" s="5">
        <v>0</v>
      </c>
      <c r="S817" s="5">
        <v>2101</v>
      </c>
      <c r="T817" s="5">
        <v>1</v>
      </c>
      <c r="U817" s="5">
        <v>1</v>
      </c>
      <c r="V817" s="5">
        <v>0</v>
      </c>
      <c r="W817" s="5">
        <v>1</v>
      </c>
      <c r="X817" s="66">
        <v>1000</v>
      </c>
      <c r="Y817" s="66">
        <v>1000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 t="s">
        <v>715</v>
      </c>
      <c r="AI817" s="5" t="s">
        <v>235</v>
      </c>
      <c r="AJ817" s="5" t="s">
        <v>983</v>
      </c>
      <c r="AK817" s="45">
        <f t="shared" si="132"/>
        <v>15</v>
      </c>
      <c r="AL817" s="47">
        <f>_xlfn.XLOOKUP(I817,'#칼럼명세'!F:F,'#칼럼명세'!I:I)</f>
        <v>1401</v>
      </c>
      <c r="AM817" s="44" t="str">
        <f t="shared" si="133"/>
        <v>Item_Name_26815018</v>
      </c>
      <c r="AN817" s="5" t="s">
        <v>717</v>
      </c>
      <c r="AO817" s="44" t="str">
        <f t="shared" si="134"/>
        <v>Item_Desc_26815018</v>
      </c>
      <c r="AP817" s="5" t="s">
        <v>723</v>
      </c>
      <c r="AQ817" s="44">
        <f>_xlfn.XLOOKUP(I817,표1[아이템 타입],표1[삭제여부])</f>
        <v>0</v>
      </c>
      <c r="AR817" s="63">
        <f>_xlfn.XLOOKUP(I817,'#칼럼명세'!F:F,'#칼럼명세'!H:H)</f>
        <v>0</v>
      </c>
      <c r="AS817" s="4">
        <v>0</v>
      </c>
      <c r="AT817" s="4"/>
      <c r="AU817" s="4"/>
      <c r="AV817" s="4"/>
      <c r="AW817" s="63" t="str">
        <f>_xlfn.XLOOKUP(I817,표1[아이템 타입],표1[타입 이름])</f>
        <v>아바타 가챠 티켓</v>
      </c>
      <c r="AX817" s="63" t="str">
        <f t="shared" si="142"/>
        <v>불가</v>
      </c>
      <c r="AY817" s="63" t="str">
        <f t="shared" si="143"/>
        <v>불가</v>
      </c>
      <c r="AZ817" s="63" t="str">
        <f t="shared" si="138"/>
        <v>불가</v>
      </c>
      <c r="BA817" s="63" t="str">
        <f t="shared" si="139"/>
        <v>불가</v>
      </c>
    </row>
    <row r="818" spans="2:53" x14ac:dyDescent="0.3">
      <c r="B818" s="4">
        <v>26815019</v>
      </c>
      <c r="C818" s="4" t="str">
        <f t="shared" si="137"/>
        <v>019</v>
      </c>
      <c r="D818" s="44" t="str">
        <f t="shared" si="135"/>
        <v>Item_Name_26815019</v>
      </c>
      <c r="E818" s="5" t="s">
        <v>1156</v>
      </c>
      <c r="F818" s="44" t="str">
        <f t="shared" si="136"/>
        <v>Item_Desc_26815019</v>
      </c>
      <c r="G818" s="5" t="s">
        <v>714</v>
      </c>
      <c r="H818" s="5">
        <v>2</v>
      </c>
      <c r="I818" s="5">
        <v>68</v>
      </c>
      <c r="J818" s="5">
        <v>0</v>
      </c>
      <c r="K818" s="5">
        <v>1</v>
      </c>
      <c r="L818" s="45">
        <f>_xlfn.XLOOKUP($I818, '#칼럼명세'!$F:$F, '#칼럼명세'!$J:$J)*IF(_xlfn.XLOOKUP($I818, '#칼럼명세'!$F:$F, '#칼럼명세'!$K:$K)="X", 1, _xlfn.XLOOKUP($K818, '#무게관련'!$N:$N, '#무게관련'!$O:$O))*100</f>
        <v>0</v>
      </c>
      <c r="M818" s="46" t="s">
        <v>336</v>
      </c>
      <c r="N818" s="46" t="s">
        <v>336</v>
      </c>
      <c r="O818" s="46" t="s">
        <v>336</v>
      </c>
      <c r="P818" s="46" t="s">
        <v>336</v>
      </c>
      <c r="Q818" s="5">
        <v>0</v>
      </c>
      <c r="R818" s="5">
        <v>0</v>
      </c>
      <c r="S818" s="5">
        <v>2102</v>
      </c>
      <c r="T818" s="5">
        <v>1</v>
      </c>
      <c r="U818" s="5">
        <v>1</v>
      </c>
      <c r="V818" s="5">
        <v>0</v>
      </c>
      <c r="W818" s="5">
        <v>1</v>
      </c>
      <c r="X818" s="66">
        <v>1000</v>
      </c>
      <c r="Y818" s="66">
        <v>1000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 t="s">
        <v>715</v>
      </c>
      <c r="AI818" s="5" t="s">
        <v>235</v>
      </c>
      <c r="AJ818" s="5" t="s">
        <v>983</v>
      </c>
      <c r="AK818" s="45">
        <f t="shared" si="132"/>
        <v>15</v>
      </c>
      <c r="AL818" s="47">
        <f>_xlfn.XLOOKUP(I818,'#칼럼명세'!F:F,'#칼럼명세'!I:I)</f>
        <v>1401</v>
      </c>
      <c r="AM818" s="44" t="str">
        <f t="shared" si="133"/>
        <v>Item_Name_26815019</v>
      </c>
      <c r="AN818" s="5" t="s">
        <v>798</v>
      </c>
      <c r="AO818" s="44" t="str">
        <f t="shared" si="134"/>
        <v>Item_Desc_26815019</v>
      </c>
      <c r="AP818" s="5" t="s">
        <v>724</v>
      </c>
      <c r="AQ818" s="44">
        <f>_xlfn.XLOOKUP(I818,표1[아이템 타입],표1[삭제여부])</f>
        <v>0</v>
      </c>
      <c r="AR818" s="63">
        <f>_xlfn.XLOOKUP(I818,'#칼럼명세'!F:F,'#칼럼명세'!H:H)</f>
        <v>0</v>
      </c>
      <c r="AS818" s="4">
        <v>0</v>
      </c>
      <c r="AT818" s="4"/>
      <c r="AU818" s="4"/>
      <c r="AV818" s="4"/>
      <c r="AW818" s="63" t="str">
        <f>_xlfn.XLOOKUP(I818,표1[아이템 타입],표1[타입 이름])</f>
        <v>아바타 가챠 티켓</v>
      </c>
      <c r="AX818" s="63" t="str">
        <f t="shared" si="142"/>
        <v>불가</v>
      </c>
      <c r="AY818" s="63" t="str">
        <f t="shared" si="143"/>
        <v>불가</v>
      </c>
      <c r="AZ818" s="63" t="str">
        <f t="shared" si="138"/>
        <v>불가</v>
      </c>
      <c r="BA818" s="63" t="str">
        <f t="shared" si="139"/>
        <v>불가</v>
      </c>
    </row>
    <row r="819" spans="2:53" x14ac:dyDescent="0.3">
      <c r="B819" s="4">
        <v>26815020</v>
      </c>
      <c r="C819" s="4" t="str">
        <f t="shared" si="137"/>
        <v>020</v>
      </c>
      <c r="D819" s="44" t="str">
        <f t="shared" si="135"/>
        <v>Item_Name_26815020</v>
      </c>
      <c r="E819" s="5" t="s">
        <v>1157</v>
      </c>
      <c r="F819" s="44" t="str">
        <f t="shared" si="136"/>
        <v>Item_Desc_26815020</v>
      </c>
      <c r="G819" s="5" t="s">
        <v>714</v>
      </c>
      <c r="H819" s="5">
        <v>2</v>
      </c>
      <c r="I819" s="5">
        <v>68</v>
      </c>
      <c r="J819" s="5">
        <v>0</v>
      </c>
      <c r="K819" s="5">
        <v>1</v>
      </c>
      <c r="L819" s="45">
        <f>_xlfn.XLOOKUP($I819, '#칼럼명세'!$F:$F, '#칼럼명세'!$J:$J)*IF(_xlfn.XLOOKUP($I819, '#칼럼명세'!$F:$F, '#칼럼명세'!$K:$K)="X", 1, _xlfn.XLOOKUP($K819, '#무게관련'!$N:$N, '#무게관련'!$O:$O))*100</f>
        <v>0</v>
      </c>
      <c r="M819" s="46" t="s">
        <v>336</v>
      </c>
      <c r="N819" s="46" t="s">
        <v>336</v>
      </c>
      <c r="O819" s="46" t="s">
        <v>336</v>
      </c>
      <c r="P819" s="46" t="s">
        <v>336</v>
      </c>
      <c r="Q819" s="5">
        <v>0</v>
      </c>
      <c r="R819" s="5">
        <v>0</v>
      </c>
      <c r="S819" s="5">
        <v>2103</v>
      </c>
      <c r="T819" s="5">
        <v>1</v>
      </c>
      <c r="U819" s="5">
        <v>1</v>
      </c>
      <c r="V819" s="5">
        <v>0</v>
      </c>
      <c r="W819" s="5">
        <v>1</v>
      </c>
      <c r="X819" s="66">
        <v>1000</v>
      </c>
      <c r="Y819" s="66">
        <v>1000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 t="s">
        <v>715</v>
      </c>
      <c r="AI819" s="5" t="s">
        <v>235</v>
      </c>
      <c r="AJ819" s="5" t="s">
        <v>983</v>
      </c>
      <c r="AK819" s="45">
        <f t="shared" si="132"/>
        <v>15</v>
      </c>
      <c r="AL819" s="47">
        <f>_xlfn.XLOOKUP(I819,'#칼럼명세'!F:F,'#칼럼명세'!I:I)</f>
        <v>1401</v>
      </c>
      <c r="AM819" s="44" t="str">
        <f t="shared" si="133"/>
        <v>Item_Name_26815020</v>
      </c>
      <c r="AN819" s="5" t="s">
        <v>718</v>
      </c>
      <c r="AO819" s="44" t="str">
        <f t="shared" si="134"/>
        <v>Item_Desc_26815020</v>
      </c>
      <c r="AP819" s="5" t="s">
        <v>725</v>
      </c>
      <c r="AQ819" s="44">
        <f>_xlfn.XLOOKUP(I819,표1[아이템 타입],표1[삭제여부])</f>
        <v>0</v>
      </c>
      <c r="AR819" s="63">
        <f>_xlfn.XLOOKUP(I819,'#칼럼명세'!F:F,'#칼럼명세'!H:H)</f>
        <v>0</v>
      </c>
      <c r="AS819" s="4">
        <v>0</v>
      </c>
      <c r="AT819" s="4"/>
      <c r="AU819" s="4"/>
      <c r="AV819" s="4"/>
      <c r="AW819" s="63" t="str">
        <f>_xlfn.XLOOKUP(I819,표1[아이템 타입],표1[타입 이름])</f>
        <v>아바타 가챠 티켓</v>
      </c>
      <c r="AX819" s="63" t="str">
        <f t="shared" si="142"/>
        <v>불가</v>
      </c>
      <c r="AY819" s="63" t="str">
        <f t="shared" si="143"/>
        <v>불가</v>
      </c>
      <c r="AZ819" s="63" t="str">
        <f t="shared" si="138"/>
        <v>불가</v>
      </c>
      <c r="BA819" s="63" t="str">
        <f t="shared" si="139"/>
        <v>불가</v>
      </c>
    </row>
    <row r="820" spans="2:53" x14ac:dyDescent="0.3">
      <c r="B820" s="4">
        <v>26815021</v>
      </c>
      <c r="C820" s="4" t="str">
        <f t="shared" si="137"/>
        <v>021</v>
      </c>
      <c r="D820" s="44" t="str">
        <f t="shared" si="135"/>
        <v>Item_Name_26815021</v>
      </c>
      <c r="E820" s="5" t="s">
        <v>1158</v>
      </c>
      <c r="F820" s="44" t="str">
        <f t="shared" si="136"/>
        <v>Item_Desc_26815021</v>
      </c>
      <c r="G820" s="5" t="s">
        <v>714</v>
      </c>
      <c r="H820" s="5">
        <v>2</v>
      </c>
      <c r="I820" s="5">
        <v>68</v>
      </c>
      <c r="J820" s="5">
        <v>0</v>
      </c>
      <c r="K820" s="5">
        <v>1</v>
      </c>
      <c r="L820" s="45">
        <f>_xlfn.XLOOKUP($I820, '#칼럼명세'!$F:$F, '#칼럼명세'!$J:$J)*IF(_xlfn.XLOOKUP($I820, '#칼럼명세'!$F:$F, '#칼럼명세'!$K:$K)="X", 1, _xlfn.XLOOKUP($K820, '#무게관련'!$N:$N, '#무게관련'!$O:$O))*100</f>
        <v>0</v>
      </c>
      <c r="M820" s="46" t="s">
        <v>336</v>
      </c>
      <c r="N820" s="46" t="s">
        <v>336</v>
      </c>
      <c r="O820" s="46" t="s">
        <v>336</v>
      </c>
      <c r="P820" s="46" t="s">
        <v>336</v>
      </c>
      <c r="Q820" s="5">
        <v>0</v>
      </c>
      <c r="R820" s="5">
        <v>0</v>
      </c>
      <c r="S820" s="5">
        <v>2104</v>
      </c>
      <c r="T820" s="5">
        <v>1</v>
      </c>
      <c r="U820" s="5">
        <v>1</v>
      </c>
      <c r="V820" s="5">
        <v>0</v>
      </c>
      <c r="W820" s="5">
        <v>1</v>
      </c>
      <c r="X820" s="66">
        <v>1000</v>
      </c>
      <c r="Y820" s="66">
        <v>1000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 t="s">
        <v>715</v>
      </c>
      <c r="AI820" s="5" t="s">
        <v>235</v>
      </c>
      <c r="AJ820" s="5" t="s">
        <v>983</v>
      </c>
      <c r="AK820" s="45">
        <f t="shared" si="132"/>
        <v>15</v>
      </c>
      <c r="AL820" s="47">
        <f>_xlfn.XLOOKUP(I820,'#칼럼명세'!F:F,'#칼럼명세'!I:I)</f>
        <v>1401</v>
      </c>
      <c r="AM820" s="44" t="str">
        <f t="shared" si="133"/>
        <v>Item_Name_26815021</v>
      </c>
      <c r="AN820" s="5" t="s">
        <v>719</v>
      </c>
      <c r="AO820" s="44" t="str">
        <f t="shared" si="134"/>
        <v>Item_Desc_26815021</v>
      </c>
      <c r="AP820" s="5" t="s">
        <v>726</v>
      </c>
      <c r="AQ820" s="44">
        <f>_xlfn.XLOOKUP(I820,표1[아이템 타입],표1[삭제여부])</f>
        <v>0</v>
      </c>
      <c r="AR820" s="63">
        <f>_xlfn.XLOOKUP(I820,'#칼럼명세'!F:F,'#칼럼명세'!H:H)</f>
        <v>0</v>
      </c>
      <c r="AS820" s="4">
        <v>0</v>
      </c>
      <c r="AT820" s="4"/>
      <c r="AU820" s="4"/>
      <c r="AV820" s="4"/>
      <c r="AW820" s="63" t="str">
        <f>_xlfn.XLOOKUP(I820,표1[아이템 타입],표1[타입 이름])</f>
        <v>아바타 가챠 티켓</v>
      </c>
      <c r="AX820" s="63" t="str">
        <f t="shared" si="142"/>
        <v>불가</v>
      </c>
      <c r="AY820" s="63" t="str">
        <f t="shared" si="143"/>
        <v>불가</v>
      </c>
      <c r="AZ820" s="63" t="str">
        <f t="shared" si="138"/>
        <v>불가</v>
      </c>
      <c r="BA820" s="63" t="str">
        <f t="shared" si="139"/>
        <v>불가</v>
      </c>
    </row>
    <row r="821" spans="2:53" x14ac:dyDescent="0.3">
      <c r="B821" s="4">
        <v>26815022</v>
      </c>
      <c r="C821" s="4" t="str">
        <f t="shared" si="137"/>
        <v>022</v>
      </c>
      <c r="D821" s="44" t="str">
        <f t="shared" si="135"/>
        <v>Item_Name_26815022</v>
      </c>
      <c r="E821" s="5" t="s">
        <v>1159</v>
      </c>
      <c r="F821" s="44" t="str">
        <f t="shared" si="136"/>
        <v>Item_Desc_26815022</v>
      </c>
      <c r="G821" s="5" t="s">
        <v>714</v>
      </c>
      <c r="H821" s="5">
        <v>2</v>
      </c>
      <c r="I821" s="5">
        <v>68</v>
      </c>
      <c r="J821" s="5">
        <v>0</v>
      </c>
      <c r="K821" s="5">
        <v>1</v>
      </c>
      <c r="L821" s="45">
        <f>_xlfn.XLOOKUP($I821, '#칼럼명세'!$F:$F, '#칼럼명세'!$J:$J)*IF(_xlfn.XLOOKUP($I821, '#칼럼명세'!$F:$F, '#칼럼명세'!$K:$K)="X", 1, _xlfn.XLOOKUP($K821, '#무게관련'!$N:$N, '#무게관련'!$O:$O))*100</f>
        <v>0</v>
      </c>
      <c r="M821" s="46" t="s">
        <v>336</v>
      </c>
      <c r="N821" s="46" t="s">
        <v>336</v>
      </c>
      <c r="O821" s="46" t="s">
        <v>336</v>
      </c>
      <c r="P821" s="46" t="s">
        <v>336</v>
      </c>
      <c r="Q821" s="5">
        <v>0</v>
      </c>
      <c r="R821" s="5">
        <v>0</v>
      </c>
      <c r="S821" s="5">
        <v>2105</v>
      </c>
      <c r="T821" s="5">
        <v>1</v>
      </c>
      <c r="U821" s="5">
        <v>1</v>
      </c>
      <c r="V821" s="5">
        <v>0</v>
      </c>
      <c r="W821" s="5">
        <v>1</v>
      </c>
      <c r="X821" s="66">
        <v>1000</v>
      </c>
      <c r="Y821" s="66">
        <v>1000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 t="s">
        <v>715</v>
      </c>
      <c r="AI821" s="5" t="s">
        <v>235</v>
      </c>
      <c r="AJ821" s="5" t="s">
        <v>983</v>
      </c>
      <c r="AK821" s="45">
        <f t="shared" si="132"/>
        <v>15</v>
      </c>
      <c r="AL821" s="47">
        <f>_xlfn.XLOOKUP(I821,'#칼럼명세'!F:F,'#칼럼명세'!I:I)</f>
        <v>1401</v>
      </c>
      <c r="AM821" s="44" t="str">
        <f t="shared" si="133"/>
        <v>Item_Name_26815022</v>
      </c>
      <c r="AN821" s="5" t="s">
        <v>720</v>
      </c>
      <c r="AO821" s="44" t="str">
        <f t="shared" si="134"/>
        <v>Item_Desc_26815022</v>
      </c>
      <c r="AP821" s="5" t="s">
        <v>727</v>
      </c>
      <c r="AQ821" s="44">
        <f>_xlfn.XLOOKUP(I821,표1[아이템 타입],표1[삭제여부])</f>
        <v>0</v>
      </c>
      <c r="AR821" s="63">
        <f>_xlfn.XLOOKUP(I821,'#칼럼명세'!F:F,'#칼럼명세'!H:H)</f>
        <v>0</v>
      </c>
      <c r="AS821" s="4">
        <v>0</v>
      </c>
      <c r="AT821" s="4"/>
      <c r="AU821" s="4"/>
      <c r="AV821" s="4"/>
      <c r="AW821" s="63" t="str">
        <f>_xlfn.XLOOKUP(I821,표1[아이템 타입],표1[타입 이름])</f>
        <v>아바타 가챠 티켓</v>
      </c>
      <c r="AX821" s="63" t="str">
        <f t="shared" si="142"/>
        <v>불가</v>
      </c>
      <c r="AY821" s="63" t="str">
        <f t="shared" si="143"/>
        <v>불가</v>
      </c>
      <c r="AZ821" s="63" t="str">
        <f t="shared" si="138"/>
        <v>불가</v>
      </c>
      <c r="BA821" s="63" t="str">
        <f t="shared" si="139"/>
        <v>불가</v>
      </c>
    </row>
    <row r="822" spans="2:53" x14ac:dyDescent="0.3">
      <c r="B822" s="4">
        <v>26815023</v>
      </c>
      <c r="C822" s="4" t="str">
        <f t="shared" si="137"/>
        <v>023</v>
      </c>
      <c r="D822" s="44" t="str">
        <f t="shared" si="135"/>
        <v>Item_Name_26815023</v>
      </c>
      <c r="E822" s="5" t="s">
        <v>1160</v>
      </c>
      <c r="F822" s="44" t="str">
        <f t="shared" si="136"/>
        <v>Item_Desc_26815023</v>
      </c>
      <c r="G822" s="5" t="s">
        <v>714</v>
      </c>
      <c r="H822" s="5">
        <v>2</v>
      </c>
      <c r="I822" s="5">
        <v>68</v>
      </c>
      <c r="J822" s="5">
        <v>0</v>
      </c>
      <c r="K822" s="5">
        <v>1</v>
      </c>
      <c r="L822" s="45">
        <f>_xlfn.XLOOKUP($I822, '#칼럼명세'!$F:$F, '#칼럼명세'!$J:$J)*IF(_xlfn.XLOOKUP($I822, '#칼럼명세'!$F:$F, '#칼럼명세'!$K:$K)="X", 1, _xlfn.XLOOKUP($K822, '#무게관련'!$N:$N, '#무게관련'!$O:$O))*100</f>
        <v>0</v>
      </c>
      <c r="M822" s="46" t="s">
        <v>336</v>
      </c>
      <c r="N822" s="46" t="s">
        <v>336</v>
      </c>
      <c r="O822" s="46" t="s">
        <v>336</v>
      </c>
      <c r="P822" s="46" t="s">
        <v>336</v>
      </c>
      <c r="Q822" s="5">
        <v>0</v>
      </c>
      <c r="R822" s="5">
        <v>0</v>
      </c>
      <c r="S822" s="5">
        <v>2106</v>
      </c>
      <c r="T822" s="5">
        <v>1</v>
      </c>
      <c r="U822" s="5">
        <v>1</v>
      </c>
      <c r="V822" s="5">
        <v>0</v>
      </c>
      <c r="W822" s="5">
        <v>1</v>
      </c>
      <c r="X822" s="66">
        <v>1000</v>
      </c>
      <c r="Y822" s="66">
        <v>1000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 t="s">
        <v>715</v>
      </c>
      <c r="AI822" s="5" t="s">
        <v>235</v>
      </c>
      <c r="AJ822" s="5" t="s">
        <v>983</v>
      </c>
      <c r="AK822" s="45">
        <f t="shared" si="132"/>
        <v>15</v>
      </c>
      <c r="AL822" s="47">
        <f>_xlfn.XLOOKUP(I822,'#칼럼명세'!F:F,'#칼럼명세'!I:I)</f>
        <v>1401</v>
      </c>
      <c r="AM822" s="44" t="str">
        <f t="shared" si="133"/>
        <v>Item_Name_26815023</v>
      </c>
      <c r="AN822" s="5" t="s">
        <v>799</v>
      </c>
      <c r="AO822" s="44" t="str">
        <f t="shared" si="134"/>
        <v>Item_Desc_26815023</v>
      </c>
      <c r="AP822" s="5" t="s">
        <v>728</v>
      </c>
      <c r="AQ822" s="44">
        <f>_xlfn.XLOOKUP(I822,표1[아이템 타입],표1[삭제여부])</f>
        <v>0</v>
      </c>
      <c r="AR822" s="63">
        <f>_xlfn.XLOOKUP(I822,'#칼럼명세'!F:F,'#칼럼명세'!H:H)</f>
        <v>0</v>
      </c>
      <c r="AS822" s="4">
        <v>0</v>
      </c>
      <c r="AT822" s="4"/>
      <c r="AU822" s="4"/>
      <c r="AV822" s="4"/>
      <c r="AW822" s="63" t="str">
        <f>_xlfn.XLOOKUP(I822,표1[아이템 타입],표1[타입 이름])</f>
        <v>아바타 가챠 티켓</v>
      </c>
      <c r="AX822" s="63" t="str">
        <f t="shared" si="142"/>
        <v>불가</v>
      </c>
      <c r="AY822" s="63" t="str">
        <f t="shared" si="143"/>
        <v>불가</v>
      </c>
      <c r="AZ822" s="63" t="str">
        <f t="shared" si="138"/>
        <v>불가</v>
      </c>
      <c r="BA822" s="63" t="str">
        <f t="shared" si="139"/>
        <v>불가</v>
      </c>
    </row>
    <row r="823" spans="2:53" x14ac:dyDescent="0.3">
      <c r="B823" s="4">
        <v>26815024</v>
      </c>
      <c r="C823" s="4" t="str">
        <f t="shared" si="137"/>
        <v>024</v>
      </c>
      <c r="D823" s="44" t="str">
        <f t="shared" si="135"/>
        <v>Item_Name_26815024</v>
      </c>
      <c r="E823" s="5" t="s">
        <v>1161</v>
      </c>
      <c r="F823" s="44" t="str">
        <f t="shared" si="136"/>
        <v>Item_Desc_26815024</v>
      </c>
      <c r="G823" s="5" t="s">
        <v>714</v>
      </c>
      <c r="H823" s="5">
        <v>2</v>
      </c>
      <c r="I823" s="5">
        <v>68</v>
      </c>
      <c r="J823" s="5">
        <v>0</v>
      </c>
      <c r="K823" s="5">
        <v>1</v>
      </c>
      <c r="L823" s="45">
        <f>_xlfn.XLOOKUP($I823, '#칼럼명세'!$F:$F, '#칼럼명세'!$J:$J)*IF(_xlfn.XLOOKUP($I823, '#칼럼명세'!$F:$F, '#칼럼명세'!$K:$K)="X", 1, _xlfn.XLOOKUP($K823, '#무게관련'!$N:$N, '#무게관련'!$O:$O))*100</f>
        <v>0</v>
      </c>
      <c r="M823" s="46" t="s">
        <v>336</v>
      </c>
      <c r="N823" s="46" t="s">
        <v>336</v>
      </c>
      <c r="O823" s="46" t="s">
        <v>336</v>
      </c>
      <c r="P823" s="46" t="s">
        <v>336</v>
      </c>
      <c r="Q823" s="5">
        <v>0</v>
      </c>
      <c r="R823" s="5">
        <v>0</v>
      </c>
      <c r="S823" s="5">
        <v>2107</v>
      </c>
      <c r="T823" s="5">
        <v>1</v>
      </c>
      <c r="U823" s="5">
        <v>1</v>
      </c>
      <c r="V823" s="5">
        <v>0</v>
      </c>
      <c r="W823" s="5">
        <v>1</v>
      </c>
      <c r="X823" s="66">
        <v>1000</v>
      </c>
      <c r="Y823" s="66">
        <v>1000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 t="s">
        <v>715</v>
      </c>
      <c r="AI823" s="5" t="s">
        <v>235</v>
      </c>
      <c r="AJ823" s="5" t="s">
        <v>983</v>
      </c>
      <c r="AK823" s="45">
        <f t="shared" si="132"/>
        <v>15</v>
      </c>
      <c r="AL823" s="47">
        <f>_xlfn.XLOOKUP(I823,'#칼럼명세'!F:F,'#칼럼명세'!I:I)</f>
        <v>1401</v>
      </c>
      <c r="AM823" s="44" t="str">
        <f t="shared" si="133"/>
        <v>Item_Name_26815024</v>
      </c>
      <c r="AN823" s="5" t="s">
        <v>721</v>
      </c>
      <c r="AO823" s="44" t="str">
        <f t="shared" si="134"/>
        <v>Item_Desc_26815024</v>
      </c>
      <c r="AP823" s="5" t="s">
        <v>729</v>
      </c>
      <c r="AQ823" s="44">
        <f>_xlfn.XLOOKUP(I823,표1[아이템 타입],표1[삭제여부])</f>
        <v>0</v>
      </c>
      <c r="AR823" s="63">
        <f>_xlfn.XLOOKUP(I823,'#칼럼명세'!F:F,'#칼럼명세'!H:H)</f>
        <v>0</v>
      </c>
      <c r="AS823" s="4">
        <v>0</v>
      </c>
      <c r="AT823" s="4"/>
      <c r="AU823" s="4"/>
      <c r="AV823" s="4"/>
      <c r="AW823" s="63" t="str">
        <f>_xlfn.XLOOKUP(I823,표1[아이템 타입],표1[타입 이름])</f>
        <v>아바타 가챠 티켓</v>
      </c>
      <c r="AX823" s="63" t="str">
        <f t="shared" si="142"/>
        <v>불가</v>
      </c>
      <c r="AY823" s="63" t="str">
        <f t="shared" si="143"/>
        <v>불가</v>
      </c>
      <c r="AZ823" s="63" t="str">
        <f t="shared" si="138"/>
        <v>불가</v>
      </c>
      <c r="BA823" s="63" t="str">
        <f t="shared" si="139"/>
        <v>불가</v>
      </c>
    </row>
    <row r="824" spans="2:53" x14ac:dyDescent="0.3">
      <c r="B824" s="4">
        <v>26815025</v>
      </c>
      <c r="C824" s="4" t="str">
        <f t="shared" si="137"/>
        <v>025</v>
      </c>
      <c r="D824" s="44" t="str">
        <f t="shared" si="135"/>
        <v>Item_Name_26815025</v>
      </c>
      <c r="E824" s="5" t="s">
        <v>1392</v>
      </c>
      <c r="F824" s="44" t="str">
        <f t="shared" si="136"/>
        <v>Item_Desc_26815025</v>
      </c>
      <c r="G824" s="5" t="s">
        <v>714</v>
      </c>
      <c r="H824" s="5">
        <v>2</v>
      </c>
      <c r="I824" s="5">
        <v>68</v>
      </c>
      <c r="J824" s="5">
        <v>0</v>
      </c>
      <c r="K824" s="5">
        <v>1</v>
      </c>
      <c r="L824" s="45">
        <f>_xlfn.XLOOKUP($I824, '#칼럼명세'!$F:$F, '#칼럼명세'!$J:$J)*IF(_xlfn.XLOOKUP($I824, '#칼럼명세'!$F:$F, '#칼럼명세'!$K:$K)="X", 1, _xlfn.XLOOKUP($K824, '#무게관련'!$N:$N, '#무게관련'!$O:$O))*100</f>
        <v>0</v>
      </c>
      <c r="M824" s="46" t="s">
        <v>336</v>
      </c>
      <c r="N824" s="46" t="s">
        <v>336</v>
      </c>
      <c r="O824" s="46" t="s">
        <v>336</v>
      </c>
      <c r="P824" s="46" t="s">
        <v>336</v>
      </c>
      <c r="Q824" s="5">
        <v>0</v>
      </c>
      <c r="R824" s="5">
        <v>0</v>
      </c>
      <c r="S824" s="5">
        <v>2018</v>
      </c>
      <c r="T824" s="5">
        <v>1</v>
      </c>
      <c r="U824" s="5">
        <v>1</v>
      </c>
      <c r="V824" s="5">
        <v>0</v>
      </c>
      <c r="W824" s="5">
        <v>1</v>
      </c>
      <c r="X824" s="66">
        <v>1000</v>
      </c>
      <c r="Y824" s="66">
        <v>1000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 t="s">
        <v>715</v>
      </c>
      <c r="AI824" s="5" t="s">
        <v>235</v>
      </c>
      <c r="AJ824" s="5" t="s">
        <v>983</v>
      </c>
      <c r="AK824" s="45">
        <f t="shared" si="132"/>
        <v>15</v>
      </c>
      <c r="AL824" s="47">
        <f>_xlfn.XLOOKUP(I824,'#칼럼명세'!F:F,'#칼럼명세'!I:I)</f>
        <v>1401</v>
      </c>
      <c r="AM824" s="44" t="str">
        <f t="shared" si="133"/>
        <v>Item_Name_26815025</v>
      </c>
      <c r="AN824" s="5" t="s">
        <v>1388</v>
      </c>
      <c r="AO824" s="44" t="str">
        <f t="shared" si="134"/>
        <v>Item_Desc_26815025</v>
      </c>
      <c r="AP824" s="5" t="s">
        <v>1390</v>
      </c>
      <c r="AQ824" s="44">
        <f>_xlfn.XLOOKUP(I824,표1[아이템 타입],표1[삭제여부])</f>
        <v>0</v>
      </c>
      <c r="AR824" s="63">
        <f>_xlfn.XLOOKUP(I824,'#칼럼명세'!F:F,'#칼럼명세'!H:H)</f>
        <v>0</v>
      </c>
      <c r="AS824" s="4">
        <v>0</v>
      </c>
      <c r="AT824" s="4"/>
      <c r="AU824" s="4"/>
      <c r="AV824" s="4"/>
      <c r="AW824" s="63" t="str">
        <f>_xlfn.XLOOKUP(I824,표1[아이템 타입],표1[타입 이름])</f>
        <v>아바타 가챠 티켓</v>
      </c>
      <c r="AX824" s="63" t="str">
        <f t="shared" si="142"/>
        <v>불가</v>
      </c>
      <c r="AY824" s="63" t="str">
        <f t="shared" si="143"/>
        <v>불가</v>
      </c>
      <c r="AZ824" s="63" t="str">
        <f t="shared" si="138"/>
        <v>불가</v>
      </c>
      <c r="BA824" s="63" t="str">
        <f t="shared" si="139"/>
        <v>불가</v>
      </c>
    </row>
    <row r="825" spans="2:53" x14ac:dyDescent="0.3">
      <c r="B825" s="4">
        <v>26815026</v>
      </c>
      <c r="C825" s="4" t="str">
        <f t="shared" si="137"/>
        <v>026</v>
      </c>
      <c r="D825" s="44" t="str">
        <f t="shared" si="135"/>
        <v>Item_Name_26815026</v>
      </c>
      <c r="E825" s="5" t="s">
        <v>1393</v>
      </c>
      <c r="F825" s="44" t="str">
        <f t="shared" si="136"/>
        <v>Item_Desc_26815026</v>
      </c>
      <c r="G825" s="5" t="s">
        <v>714</v>
      </c>
      <c r="H825" s="5">
        <v>2</v>
      </c>
      <c r="I825" s="5">
        <v>68</v>
      </c>
      <c r="J825" s="5">
        <v>0</v>
      </c>
      <c r="K825" s="5">
        <v>1</v>
      </c>
      <c r="L825" s="45">
        <f>_xlfn.XLOOKUP($I825, '#칼럼명세'!$F:$F, '#칼럼명세'!$J:$J)*IF(_xlfn.XLOOKUP($I825, '#칼럼명세'!$F:$F, '#칼럼명세'!$K:$K)="X", 1, _xlfn.XLOOKUP($K825, '#무게관련'!$N:$N, '#무게관련'!$O:$O))*100</f>
        <v>0</v>
      </c>
      <c r="M825" s="46" t="s">
        <v>336</v>
      </c>
      <c r="N825" s="46" t="s">
        <v>336</v>
      </c>
      <c r="O825" s="46" t="s">
        <v>336</v>
      </c>
      <c r="P825" s="46" t="s">
        <v>336</v>
      </c>
      <c r="Q825" s="5">
        <v>0</v>
      </c>
      <c r="R825" s="5">
        <v>0</v>
      </c>
      <c r="S825" s="5">
        <v>2018</v>
      </c>
      <c r="T825" s="5">
        <v>1</v>
      </c>
      <c r="U825" s="5">
        <v>11</v>
      </c>
      <c r="V825" s="5">
        <v>0</v>
      </c>
      <c r="W825" s="5">
        <v>1</v>
      </c>
      <c r="X825" s="66">
        <v>1000</v>
      </c>
      <c r="Y825" s="66">
        <v>1000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 t="s">
        <v>1387</v>
      </c>
      <c r="AI825" s="5" t="s">
        <v>235</v>
      </c>
      <c r="AJ825" s="5" t="s">
        <v>983</v>
      </c>
      <c r="AK825" s="45">
        <f t="shared" si="132"/>
        <v>15</v>
      </c>
      <c r="AL825" s="47">
        <f>_xlfn.XLOOKUP(I825,'#칼럼명세'!F:F,'#칼럼명세'!I:I)</f>
        <v>1401</v>
      </c>
      <c r="AM825" s="44" t="str">
        <f t="shared" si="133"/>
        <v>Item_Name_26815026</v>
      </c>
      <c r="AN825" s="5" t="s">
        <v>1389</v>
      </c>
      <c r="AO825" s="44" t="str">
        <f t="shared" si="134"/>
        <v>Item_Desc_26815026</v>
      </c>
      <c r="AP825" s="5" t="s">
        <v>1391</v>
      </c>
      <c r="AQ825" s="44">
        <f>_xlfn.XLOOKUP(I825,표1[아이템 타입],표1[삭제여부])</f>
        <v>0</v>
      </c>
      <c r="AR825" s="63">
        <f>_xlfn.XLOOKUP(I825,'#칼럼명세'!F:F,'#칼럼명세'!H:H)</f>
        <v>0</v>
      </c>
      <c r="AS825" s="4">
        <v>0</v>
      </c>
      <c r="AT825" s="4"/>
      <c r="AU825" s="4"/>
      <c r="AV825" s="4"/>
      <c r="AW825" s="63" t="str">
        <f>_xlfn.XLOOKUP(I825,표1[아이템 타입],표1[타입 이름])</f>
        <v>아바타 가챠 티켓</v>
      </c>
      <c r="AX825" s="63" t="str">
        <f t="shared" si="142"/>
        <v>불가</v>
      </c>
      <c r="AY825" s="63" t="str">
        <f t="shared" si="143"/>
        <v>불가</v>
      </c>
      <c r="AZ825" s="63" t="str">
        <f t="shared" si="138"/>
        <v>불가</v>
      </c>
      <c r="BA825" s="63" t="str">
        <f t="shared" si="139"/>
        <v>불가</v>
      </c>
    </row>
    <row r="826" spans="2:53" x14ac:dyDescent="0.3">
      <c r="B826" s="4">
        <v>26815027</v>
      </c>
      <c r="C826" s="4" t="str">
        <f t="shared" si="137"/>
        <v>027</v>
      </c>
      <c r="D826" s="44" t="str">
        <f t="shared" si="135"/>
        <v>Item_Name_26815027</v>
      </c>
      <c r="E826" s="5" t="s">
        <v>1475</v>
      </c>
      <c r="F826" s="44" t="str">
        <f t="shared" si="136"/>
        <v>Item_Desc_26815027</v>
      </c>
      <c r="G826" s="5" t="s">
        <v>714</v>
      </c>
      <c r="H826" s="5">
        <v>2</v>
      </c>
      <c r="I826" s="5">
        <v>68</v>
      </c>
      <c r="J826" s="5">
        <v>0</v>
      </c>
      <c r="K826" s="5">
        <v>1</v>
      </c>
      <c r="L826" s="45">
        <f>_xlfn.XLOOKUP($I826, '#칼럼명세'!$F:$F, '#칼럼명세'!$J:$J)*IF(_xlfn.XLOOKUP($I826, '#칼럼명세'!$F:$F, '#칼럼명세'!$K:$K)="X", 1, _xlfn.XLOOKUP($K826, '#무게관련'!$N:$N, '#무게관련'!$O:$O))*100</f>
        <v>0</v>
      </c>
      <c r="M826" s="46" t="s">
        <v>336</v>
      </c>
      <c r="N826" s="46" t="s">
        <v>336</v>
      </c>
      <c r="O826" s="46" t="s">
        <v>336</v>
      </c>
      <c r="P826" s="46" t="s">
        <v>336</v>
      </c>
      <c r="Q826" s="5">
        <v>0</v>
      </c>
      <c r="R826" s="5">
        <v>0</v>
      </c>
      <c r="S826" s="5">
        <v>2008</v>
      </c>
      <c r="T826" s="5">
        <v>1</v>
      </c>
      <c r="U826" s="5">
        <v>1</v>
      </c>
      <c r="V826" s="5">
        <v>0</v>
      </c>
      <c r="W826" s="5">
        <v>1</v>
      </c>
      <c r="X826" s="66">
        <v>1000</v>
      </c>
      <c r="Y826" s="66">
        <v>1000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 t="s">
        <v>1377</v>
      </c>
      <c r="AI826" s="5" t="s">
        <v>235</v>
      </c>
      <c r="AJ826" s="5" t="s">
        <v>983</v>
      </c>
      <c r="AK826" s="45">
        <f t="shared" si="132"/>
        <v>15</v>
      </c>
      <c r="AL826" s="47">
        <f>_xlfn.XLOOKUP(I826,'#칼럼명세'!F:F,'#칼럼명세'!I:I)</f>
        <v>1401</v>
      </c>
      <c r="AM826" s="44" t="str">
        <f t="shared" si="133"/>
        <v>Item_Name_26815027</v>
      </c>
      <c r="AN826" s="5" t="s">
        <v>1477</v>
      </c>
      <c r="AO826" s="44" t="str">
        <f t="shared" si="134"/>
        <v>Item_Desc_26815027</v>
      </c>
      <c r="AP826" s="5" t="s">
        <v>1480</v>
      </c>
      <c r="AQ826" s="44">
        <f>_xlfn.XLOOKUP(I826,표1[아이템 타입],표1[삭제여부])</f>
        <v>0</v>
      </c>
      <c r="AR826" s="63">
        <f>_xlfn.XLOOKUP(I826,'#칼럼명세'!F:F,'#칼럼명세'!H:H)</f>
        <v>0</v>
      </c>
      <c r="AS826" s="4">
        <v>0</v>
      </c>
      <c r="AT826" s="4"/>
      <c r="AU826" s="4"/>
      <c r="AV826" s="4"/>
      <c r="AW826" s="63" t="str">
        <f>_xlfn.XLOOKUP(I826,표1[아이템 타입],표1[타입 이름])</f>
        <v>아바타 가챠 티켓</v>
      </c>
      <c r="AX826" s="63" t="str">
        <f t="shared" si="142"/>
        <v>불가</v>
      </c>
      <c r="AY826" s="63" t="str">
        <f t="shared" si="143"/>
        <v>불가</v>
      </c>
      <c r="AZ826" s="63" t="str">
        <f t="shared" si="138"/>
        <v>불가</v>
      </c>
      <c r="BA826" s="63" t="str">
        <f t="shared" si="139"/>
        <v>불가</v>
      </c>
    </row>
    <row r="827" spans="2:53" x14ac:dyDescent="0.3">
      <c r="B827" s="4">
        <v>26815028</v>
      </c>
      <c r="C827" s="4" t="str">
        <f t="shared" si="137"/>
        <v>028</v>
      </c>
      <c r="D827" s="44" t="str">
        <f t="shared" si="135"/>
        <v>Item_Name_26815028</v>
      </c>
      <c r="E827" s="5" t="s">
        <v>1476</v>
      </c>
      <c r="F827" s="44" t="str">
        <f t="shared" si="136"/>
        <v>Item_Desc_26815028</v>
      </c>
      <c r="G827" s="5" t="s">
        <v>714</v>
      </c>
      <c r="H827" s="5">
        <v>2</v>
      </c>
      <c r="I827" s="5">
        <v>68</v>
      </c>
      <c r="J827" s="5">
        <v>0</v>
      </c>
      <c r="K827" s="5">
        <v>1</v>
      </c>
      <c r="L827" s="45">
        <f>_xlfn.XLOOKUP($I827, '#칼럼명세'!$F:$F, '#칼럼명세'!$J:$J)*IF(_xlfn.XLOOKUP($I827, '#칼럼명세'!$F:$F, '#칼럼명세'!$K:$K)="X", 1, _xlfn.XLOOKUP($K827, '#무게관련'!$N:$N, '#무게관련'!$O:$O))*100</f>
        <v>0</v>
      </c>
      <c r="M827" s="46" t="s">
        <v>336</v>
      </c>
      <c r="N827" s="46" t="s">
        <v>336</v>
      </c>
      <c r="O827" s="46" t="s">
        <v>336</v>
      </c>
      <c r="P827" s="46" t="s">
        <v>336</v>
      </c>
      <c r="Q827" s="5">
        <v>0</v>
      </c>
      <c r="R827" s="5">
        <v>0</v>
      </c>
      <c r="S827" s="5">
        <v>2008</v>
      </c>
      <c r="T827" s="5">
        <v>1</v>
      </c>
      <c r="U827" s="5">
        <v>11</v>
      </c>
      <c r="V827" s="5">
        <v>0</v>
      </c>
      <c r="W827" s="5">
        <v>1</v>
      </c>
      <c r="X827" s="66">
        <v>1000</v>
      </c>
      <c r="Y827" s="66">
        <v>1000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 t="s">
        <v>1378</v>
      </c>
      <c r="AI827" s="5" t="s">
        <v>235</v>
      </c>
      <c r="AJ827" s="5" t="s">
        <v>983</v>
      </c>
      <c r="AK827" s="45">
        <f t="shared" si="132"/>
        <v>15</v>
      </c>
      <c r="AL827" s="47">
        <f>_xlfn.XLOOKUP(I827,'#칼럼명세'!F:F,'#칼럼명세'!I:I)</f>
        <v>1401</v>
      </c>
      <c r="AM827" s="44" t="str">
        <f t="shared" si="133"/>
        <v>Item_Name_26815028</v>
      </c>
      <c r="AN827" s="5" t="s">
        <v>1478</v>
      </c>
      <c r="AO827" s="44" t="str">
        <f t="shared" si="134"/>
        <v>Item_Desc_26815028</v>
      </c>
      <c r="AP827" s="5" t="s">
        <v>1479</v>
      </c>
      <c r="AQ827" s="44">
        <f>_xlfn.XLOOKUP(I827,표1[아이템 타입],표1[삭제여부])</f>
        <v>0</v>
      </c>
      <c r="AR827" s="63">
        <f>_xlfn.XLOOKUP(I827,'#칼럼명세'!F:F,'#칼럼명세'!H:H)</f>
        <v>0</v>
      </c>
      <c r="AS827" s="4">
        <v>0</v>
      </c>
      <c r="AT827" s="4"/>
      <c r="AU827" s="4"/>
      <c r="AV827" s="4"/>
      <c r="AW827" s="63" t="str">
        <f>_xlfn.XLOOKUP(I827,표1[아이템 타입],표1[타입 이름])</f>
        <v>아바타 가챠 티켓</v>
      </c>
      <c r="AX827" s="63" t="str">
        <f t="shared" si="142"/>
        <v>불가</v>
      </c>
      <c r="AY827" s="63" t="str">
        <f t="shared" si="143"/>
        <v>불가</v>
      </c>
      <c r="AZ827" s="63" t="str">
        <f t="shared" si="138"/>
        <v>불가</v>
      </c>
      <c r="BA827" s="63" t="str">
        <f t="shared" si="139"/>
        <v>불가</v>
      </c>
    </row>
    <row r="828" spans="2:53" x14ac:dyDescent="0.3">
      <c r="B828" s="4">
        <v>26815029</v>
      </c>
      <c r="C828" s="4" t="str">
        <f t="shared" si="137"/>
        <v>029</v>
      </c>
      <c r="D828" s="44" t="str">
        <f t="shared" si="135"/>
        <v>Item_Name_26815029</v>
      </c>
      <c r="E828" s="5" t="s">
        <v>1470</v>
      </c>
      <c r="F828" s="44" t="str">
        <f t="shared" si="136"/>
        <v>Item_Desc_26815029</v>
      </c>
      <c r="G828" s="5" t="s">
        <v>714</v>
      </c>
      <c r="H828" s="5">
        <v>2</v>
      </c>
      <c r="I828" s="5">
        <v>68</v>
      </c>
      <c r="J828" s="5">
        <v>0</v>
      </c>
      <c r="K828" s="5">
        <v>1</v>
      </c>
      <c r="L828" s="45">
        <f>_xlfn.XLOOKUP($I828, '#칼럼명세'!$F:$F, '#칼럼명세'!$J:$J)*IF(_xlfn.XLOOKUP($I828, '#칼럼명세'!$F:$F, '#칼럼명세'!$K:$K)="X", 1, _xlfn.XLOOKUP($K828, '#무게관련'!$N:$N, '#무게관련'!$O:$O))*100</f>
        <v>0</v>
      </c>
      <c r="M828" s="46" t="s">
        <v>336</v>
      </c>
      <c r="N828" s="46" t="s">
        <v>336</v>
      </c>
      <c r="O828" s="46" t="s">
        <v>336</v>
      </c>
      <c r="P828" s="46" t="s">
        <v>336</v>
      </c>
      <c r="Q828" s="5">
        <v>0</v>
      </c>
      <c r="R828" s="5">
        <v>0</v>
      </c>
      <c r="S828" s="5">
        <v>2007</v>
      </c>
      <c r="T828" s="5">
        <v>1</v>
      </c>
      <c r="U828" s="5">
        <v>1</v>
      </c>
      <c r="V828" s="5">
        <v>0</v>
      </c>
      <c r="W828" s="5">
        <v>1</v>
      </c>
      <c r="X828" s="66">
        <v>1000</v>
      </c>
      <c r="Y828" s="66">
        <v>1000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 t="s">
        <v>1377</v>
      </c>
      <c r="AI828" s="5" t="s">
        <v>235</v>
      </c>
      <c r="AJ828" s="5" t="s">
        <v>983</v>
      </c>
      <c r="AK828" s="45">
        <f t="shared" si="132"/>
        <v>15</v>
      </c>
      <c r="AL828" s="47">
        <f>_xlfn.XLOOKUP(I828,'#칼럼명세'!F:F,'#칼럼명세'!I:I)</f>
        <v>1401</v>
      </c>
      <c r="AM828" s="44" t="str">
        <f t="shared" si="133"/>
        <v>Item_Name_26815029</v>
      </c>
      <c r="AN828" s="5" t="s">
        <v>1471</v>
      </c>
      <c r="AO828" s="44" t="str">
        <f t="shared" si="134"/>
        <v>Item_Desc_26815029</v>
      </c>
      <c r="AP828" s="5" t="s">
        <v>1472</v>
      </c>
      <c r="AQ828" s="44">
        <f>_xlfn.XLOOKUP(I828,표1[아이템 타입],표1[삭제여부])</f>
        <v>0</v>
      </c>
      <c r="AR828" s="63">
        <f>_xlfn.XLOOKUP(I828,'#칼럼명세'!F:F,'#칼럼명세'!H:H)</f>
        <v>0</v>
      </c>
      <c r="AS828" s="4">
        <v>0</v>
      </c>
      <c r="AT828" s="4"/>
      <c r="AU828" s="4"/>
      <c r="AV828" s="4"/>
      <c r="AW828" s="63" t="str">
        <f>_xlfn.XLOOKUP(I828,표1[아이템 타입],표1[타입 이름])</f>
        <v>아바타 가챠 티켓</v>
      </c>
      <c r="AX828" s="63" t="str">
        <f t="shared" si="142"/>
        <v>불가</v>
      </c>
      <c r="AY828" s="63" t="str">
        <f t="shared" si="143"/>
        <v>불가</v>
      </c>
      <c r="AZ828" s="63" t="str">
        <f t="shared" si="138"/>
        <v>불가</v>
      </c>
      <c r="BA828" s="63" t="str">
        <f t="shared" si="139"/>
        <v>불가</v>
      </c>
    </row>
    <row r="829" spans="2:53" x14ac:dyDescent="0.3">
      <c r="B829" s="4">
        <v>26815030</v>
      </c>
      <c r="C829" s="4" t="str">
        <f t="shared" si="137"/>
        <v>030</v>
      </c>
      <c r="D829" s="44" t="str">
        <f t="shared" si="135"/>
        <v>Item_Name_26815030</v>
      </c>
      <c r="E829" s="5" t="s">
        <v>1469</v>
      </c>
      <c r="F829" s="44" t="str">
        <f t="shared" si="136"/>
        <v>Item_Desc_26815030</v>
      </c>
      <c r="G829" s="5" t="s">
        <v>714</v>
      </c>
      <c r="H829" s="5">
        <v>2</v>
      </c>
      <c r="I829" s="5">
        <v>68</v>
      </c>
      <c r="J829" s="5">
        <v>0</v>
      </c>
      <c r="K829" s="5">
        <v>1</v>
      </c>
      <c r="L829" s="45">
        <f>_xlfn.XLOOKUP($I829, '#칼럼명세'!$F:$F, '#칼럼명세'!$J:$J)*IF(_xlfn.XLOOKUP($I829, '#칼럼명세'!$F:$F, '#칼럼명세'!$K:$K)="X", 1, _xlfn.XLOOKUP($K829, '#무게관련'!$N:$N, '#무게관련'!$O:$O))*100</f>
        <v>0</v>
      </c>
      <c r="M829" s="46" t="s">
        <v>336</v>
      </c>
      <c r="N829" s="46" t="s">
        <v>336</v>
      </c>
      <c r="O829" s="46" t="s">
        <v>336</v>
      </c>
      <c r="P829" s="46" t="s">
        <v>336</v>
      </c>
      <c r="Q829" s="5">
        <v>0</v>
      </c>
      <c r="R829" s="5">
        <v>0</v>
      </c>
      <c r="S829" s="5">
        <v>2007</v>
      </c>
      <c r="T829" s="5">
        <v>1</v>
      </c>
      <c r="U829" s="5">
        <v>11</v>
      </c>
      <c r="V829" s="5">
        <v>0</v>
      </c>
      <c r="W829" s="5">
        <v>1</v>
      </c>
      <c r="X829" s="66">
        <v>1000</v>
      </c>
      <c r="Y829" s="66">
        <v>1000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 t="s">
        <v>1378</v>
      </c>
      <c r="AI829" s="5" t="s">
        <v>235</v>
      </c>
      <c r="AJ829" s="5" t="s">
        <v>983</v>
      </c>
      <c r="AK829" s="45">
        <f t="shared" si="132"/>
        <v>15</v>
      </c>
      <c r="AL829" s="47">
        <f>_xlfn.XLOOKUP(I829,'#칼럼명세'!F:F,'#칼럼명세'!I:I)</f>
        <v>1401</v>
      </c>
      <c r="AM829" s="44" t="str">
        <f t="shared" si="133"/>
        <v>Item_Name_26815030</v>
      </c>
      <c r="AN829" s="5" t="s">
        <v>1473</v>
      </c>
      <c r="AO829" s="44" t="str">
        <f t="shared" si="134"/>
        <v>Item_Desc_26815030</v>
      </c>
      <c r="AP829" s="5" t="s">
        <v>1474</v>
      </c>
      <c r="AQ829" s="44">
        <f>_xlfn.XLOOKUP(I829,표1[아이템 타입],표1[삭제여부])</f>
        <v>0</v>
      </c>
      <c r="AR829" s="63">
        <f>_xlfn.XLOOKUP(I829,'#칼럼명세'!F:F,'#칼럼명세'!H:H)</f>
        <v>0</v>
      </c>
      <c r="AS829" s="4">
        <v>0</v>
      </c>
      <c r="AT829" s="4"/>
      <c r="AU829" s="4"/>
      <c r="AV829" s="4"/>
      <c r="AW829" s="63" t="str">
        <f>_xlfn.XLOOKUP(I829,표1[아이템 타입],표1[타입 이름])</f>
        <v>아바타 가챠 티켓</v>
      </c>
      <c r="AX829" s="63" t="str">
        <f t="shared" ref="AX829:AX860" si="144">IF(Z829=0,"불가","가능")</f>
        <v>불가</v>
      </c>
      <c r="AY829" s="63" t="str">
        <f t="shared" ref="AY829:AY860" si="145">IF(AB829=0,"불가","가능")</f>
        <v>불가</v>
      </c>
      <c r="AZ829" s="63" t="str">
        <f t="shared" si="138"/>
        <v>불가</v>
      </c>
      <c r="BA829" s="63" t="str">
        <f t="shared" si="139"/>
        <v>불가</v>
      </c>
    </row>
    <row r="830" spans="2:53" x14ac:dyDescent="0.3">
      <c r="B830" s="4">
        <v>26915001</v>
      </c>
      <c r="C830" s="4" t="str">
        <f t="shared" si="137"/>
        <v>001</v>
      </c>
      <c r="D830" s="44" t="str">
        <f t="shared" si="135"/>
        <v>Item_Name_26915001</v>
      </c>
      <c r="E830" s="5" t="s">
        <v>1162</v>
      </c>
      <c r="F830" s="44" t="str">
        <f t="shared" si="136"/>
        <v>Item_Desc_26915001</v>
      </c>
      <c r="G830" s="5" t="s">
        <v>678</v>
      </c>
      <c r="H830" s="5">
        <v>2</v>
      </c>
      <c r="I830" s="5">
        <v>69</v>
      </c>
      <c r="J830" s="5">
        <v>0</v>
      </c>
      <c r="K830" s="5">
        <v>1</v>
      </c>
      <c r="L830" s="45">
        <f>_xlfn.XLOOKUP($I830, '#칼럼명세'!$F:$F, '#칼럼명세'!$J:$J)*IF(_xlfn.XLOOKUP($I830, '#칼럼명세'!$F:$F, '#칼럼명세'!$K:$K)="X", 1, _xlfn.XLOOKUP($K830, '#무게관련'!$N:$N, '#무게관련'!$O:$O))*100</f>
        <v>0</v>
      </c>
      <c r="M830" s="46" t="s">
        <v>336</v>
      </c>
      <c r="N830" s="46" t="s">
        <v>336</v>
      </c>
      <c r="O830" s="46" t="s">
        <v>336</v>
      </c>
      <c r="P830" s="46" t="s">
        <v>336</v>
      </c>
      <c r="Q830" s="5">
        <v>0</v>
      </c>
      <c r="R830" s="5">
        <v>0</v>
      </c>
      <c r="S830" s="5">
        <v>3006</v>
      </c>
      <c r="T830" s="5">
        <v>1</v>
      </c>
      <c r="U830" s="5">
        <v>1</v>
      </c>
      <c r="V830" s="5">
        <v>0</v>
      </c>
      <c r="W830" s="5">
        <v>1</v>
      </c>
      <c r="X830" s="66">
        <v>1000</v>
      </c>
      <c r="Y830" s="66">
        <v>1000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 t="s">
        <v>1379</v>
      </c>
      <c r="AI830" s="5" t="s">
        <v>235</v>
      </c>
      <c r="AJ830" s="5" t="s">
        <v>983</v>
      </c>
      <c r="AK830" s="45">
        <f t="shared" si="132"/>
        <v>15</v>
      </c>
      <c r="AL830" s="47">
        <f>_xlfn.XLOOKUP(I830,'#칼럼명세'!F:F,'#칼럼명세'!I:I)</f>
        <v>1403</v>
      </c>
      <c r="AM830" s="44" t="str">
        <f t="shared" si="133"/>
        <v>Item_Name_26915001</v>
      </c>
      <c r="AN830" s="5" t="s">
        <v>693</v>
      </c>
      <c r="AO830" s="44" t="str">
        <f t="shared" si="134"/>
        <v>Item_Desc_26915001</v>
      </c>
      <c r="AP830" s="5" t="s">
        <v>877</v>
      </c>
      <c r="AQ830" s="44">
        <f>_xlfn.XLOOKUP(I830,표1[아이템 타입],표1[삭제여부])</f>
        <v>0</v>
      </c>
      <c r="AR830" s="63">
        <f>_xlfn.XLOOKUP(I830,'#칼럼명세'!F:F,'#칼럼명세'!H:H)</f>
        <v>0</v>
      </c>
      <c r="AS830" s="4">
        <v>0</v>
      </c>
      <c r="AT830" s="4"/>
      <c r="AU830" s="4"/>
      <c r="AV830" s="4"/>
      <c r="AW830" s="63" t="str">
        <f>_xlfn.XLOOKUP(I830,표1[아이템 타입],표1[타입 이름])</f>
        <v>탈것 가챠 티켓</v>
      </c>
      <c r="AX830" s="63" t="str">
        <f t="shared" si="144"/>
        <v>불가</v>
      </c>
      <c r="AY830" s="63" t="str">
        <f t="shared" si="145"/>
        <v>불가</v>
      </c>
      <c r="AZ830" s="63" t="str">
        <f t="shared" si="138"/>
        <v>불가</v>
      </c>
      <c r="BA830" s="63" t="str">
        <f t="shared" si="139"/>
        <v>불가</v>
      </c>
    </row>
    <row r="831" spans="2:53" x14ac:dyDescent="0.3">
      <c r="B831" s="4">
        <v>26915002</v>
      </c>
      <c r="C831" s="4" t="str">
        <f t="shared" si="137"/>
        <v>002</v>
      </c>
      <c r="D831" s="44" t="str">
        <f t="shared" si="135"/>
        <v>Item_Name_26915002</v>
      </c>
      <c r="E831" s="5" t="s">
        <v>1163</v>
      </c>
      <c r="F831" s="44" t="str">
        <f t="shared" si="136"/>
        <v>Item_Desc_26915002</v>
      </c>
      <c r="G831" s="5" t="s">
        <v>679</v>
      </c>
      <c r="H831" s="5">
        <v>2</v>
      </c>
      <c r="I831" s="5">
        <v>69</v>
      </c>
      <c r="J831" s="5">
        <v>0</v>
      </c>
      <c r="K831" s="5">
        <v>1</v>
      </c>
      <c r="L831" s="45">
        <f>_xlfn.XLOOKUP($I831, '#칼럼명세'!$F:$F, '#칼럼명세'!$J:$J)*IF(_xlfn.XLOOKUP($I831, '#칼럼명세'!$F:$F, '#칼럼명세'!$K:$K)="X", 1, _xlfn.XLOOKUP($K831, '#무게관련'!$N:$N, '#무게관련'!$O:$O))*100</f>
        <v>0</v>
      </c>
      <c r="M831" s="46" t="s">
        <v>336</v>
      </c>
      <c r="N831" s="46" t="s">
        <v>336</v>
      </c>
      <c r="O831" s="46" t="s">
        <v>336</v>
      </c>
      <c r="P831" s="46" t="s">
        <v>336</v>
      </c>
      <c r="Q831" s="5">
        <v>0</v>
      </c>
      <c r="R831" s="5">
        <v>0</v>
      </c>
      <c r="S831" s="5">
        <v>3006</v>
      </c>
      <c r="T831" s="5">
        <v>1</v>
      </c>
      <c r="U831" s="5">
        <v>11</v>
      </c>
      <c r="V831" s="5">
        <v>0</v>
      </c>
      <c r="W831" s="5">
        <v>1</v>
      </c>
      <c r="X831" s="66">
        <v>1000</v>
      </c>
      <c r="Y831" s="66">
        <v>1000</v>
      </c>
      <c r="Z831" s="5">
        <v>0</v>
      </c>
      <c r="AA831" s="5">
        <v>0</v>
      </c>
      <c r="AB831" s="5">
        <v>0</v>
      </c>
      <c r="AC831" s="5">
        <v>0</v>
      </c>
      <c r="AD831" s="5">
        <v>0</v>
      </c>
      <c r="AE831" s="5">
        <v>0</v>
      </c>
      <c r="AF831" s="5">
        <v>0</v>
      </c>
      <c r="AG831" s="5">
        <v>0</v>
      </c>
      <c r="AH831" s="5" t="s">
        <v>1380</v>
      </c>
      <c r="AI831" s="5" t="s">
        <v>235</v>
      </c>
      <c r="AJ831" s="5" t="s">
        <v>983</v>
      </c>
      <c r="AK831" s="45">
        <f t="shared" si="132"/>
        <v>15</v>
      </c>
      <c r="AL831" s="47">
        <f>_xlfn.XLOOKUP(I831,'#칼럼명세'!F:F,'#칼럼명세'!I:I)</f>
        <v>1403</v>
      </c>
      <c r="AM831" s="44" t="str">
        <f t="shared" si="133"/>
        <v>Item_Name_26915002</v>
      </c>
      <c r="AN831" s="5" t="s">
        <v>694</v>
      </c>
      <c r="AO831" s="44" t="str">
        <f t="shared" si="134"/>
        <v>Item_Desc_26915002</v>
      </c>
      <c r="AP831" s="5" t="s">
        <v>878</v>
      </c>
      <c r="AQ831" s="44">
        <f>_xlfn.XLOOKUP(I831,표1[아이템 타입],표1[삭제여부])</f>
        <v>0</v>
      </c>
      <c r="AR831" s="63">
        <f>_xlfn.XLOOKUP(I831,'#칼럼명세'!F:F,'#칼럼명세'!H:H)</f>
        <v>0</v>
      </c>
      <c r="AS831" s="4">
        <v>0</v>
      </c>
      <c r="AT831" s="4"/>
      <c r="AU831" s="4"/>
      <c r="AV831" s="4"/>
      <c r="AW831" s="63" t="str">
        <f>_xlfn.XLOOKUP(I831,표1[아이템 타입],표1[타입 이름])</f>
        <v>탈것 가챠 티켓</v>
      </c>
      <c r="AX831" s="63" t="str">
        <f t="shared" si="144"/>
        <v>불가</v>
      </c>
      <c r="AY831" s="63" t="str">
        <f t="shared" si="145"/>
        <v>불가</v>
      </c>
      <c r="AZ831" s="63" t="str">
        <f t="shared" si="138"/>
        <v>불가</v>
      </c>
      <c r="BA831" s="63" t="str">
        <f t="shared" si="139"/>
        <v>불가</v>
      </c>
    </row>
    <row r="832" spans="2:53" x14ac:dyDescent="0.3">
      <c r="B832" s="4">
        <v>26915003</v>
      </c>
      <c r="C832" s="4" t="str">
        <f t="shared" si="137"/>
        <v>003</v>
      </c>
      <c r="D832" s="44" t="str">
        <f t="shared" si="135"/>
        <v>Item_Name_26915003</v>
      </c>
      <c r="E832" s="5" t="s">
        <v>1164</v>
      </c>
      <c r="F832" s="44" t="str">
        <f t="shared" si="136"/>
        <v>Item_Desc_26915003</v>
      </c>
      <c r="G832" s="5" t="s">
        <v>894</v>
      </c>
      <c r="H832" s="5">
        <v>2</v>
      </c>
      <c r="I832" s="5">
        <v>69</v>
      </c>
      <c r="J832" s="5">
        <v>0</v>
      </c>
      <c r="K832" s="5">
        <v>1</v>
      </c>
      <c r="L832" s="45">
        <f>_xlfn.XLOOKUP($I832, '#칼럼명세'!$F:$F, '#칼럼명세'!$J:$J)*IF(_xlfn.XLOOKUP($I832, '#칼럼명세'!$F:$F, '#칼럼명세'!$K:$K)="X", 1, _xlfn.XLOOKUP($K832, '#무게관련'!$N:$N, '#무게관련'!$O:$O))*100</f>
        <v>0</v>
      </c>
      <c r="M832" s="46" t="s">
        <v>336</v>
      </c>
      <c r="N832" s="46" t="s">
        <v>336</v>
      </c>
      <c r="O832" s="46" t="s">
        <v>336</v>
      </c>
      <c r="P832" s="46" t="s">
        <v>336</v>
      </c>
      <c r="Q832" s="5">
        <v>0</v>
      </c>
      <c r="R832" s="5">
        <v>0</v>
      </c>
      <c r="S832" s="5">
        <v>3003</v>
      </c>
      <c r="T832" s="5">
        <v>1</v>
      </c>
      <c r="U832" s="5">
        <v>1</v>
      </c>
      <c r="V832" s="5">
        <v>0</v>
      </c>
      <c r="W832" s="5">
        <v>1</v>
      </c>
      <c r="X832" s="66">
        <v>1000</v>
      </c>
      <c r="Y832" s="66">
        <v>1000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 t="s">
        <v>896</v>
      </c>
      <c r="AI832" s="5" t="s">
        <v>235</v>
      </c>
      <c r="AJ832" s="5" t="s">
        <v>983</v>
      </c>
      <c r="AK832" s="45">
        <f t="shared" si="132"/>
        <v>15</v>
      </c>
      <c r="AL832" s="47">
        <f>_xlfn.XLOOKUP(I832,'#칼럼명세'!F:F,'#칼럼명세'!I:I)</f>
        <v>1403</v>
      </c>
      <c r="AM832" s="44" t="str">
        <f t="shared" si="133"/>
        <v>Item_Name_26915003</v>
      </c>
      <c r="AN832" s="5" t="s">
        <v>892</v>
      </c>
      <c r="AO832" s="44" t="str">
        <f t="shared" si="134"/>
        <v>Item_Desc_26915003</v>
      </c>
      <c r="AP832" s="5" t="s">
        <v>894</v>
      </c>
      <c r="AQ832" s="44">
        <f>_xlfn.XLOOKUP(I832,표1[아이템 타입],표1[삭제여부])</f>
        <v>0</v>
      </c>
      <c r="AR832" s="63">
        <f>_xlfn.XLOOKUP(I832,'#칼럼명세'!F:F,'#칼럼명세'!H:H)</f>
        <v>0</v>
      </c>
      <c r="AS832" s="4">
        <v>0</v>
      </c>
      <c r="AT832" s="4"/>
      <c r="AU832" s="4"/>
      <c r="AV832" s="4"/>
      <c r="AW832" s="63" t="str">
        <f>_xlfn.XLOOKUP(I832,표1[아이템 타입],표1[타입 이름])</f>
        <v>탈것 가챠 티켓</v>
      </c>
      <c r="AX832" s="63" t="str">
        <f t="shared" si="144"/>
        <v>불가</v>
      </c>
      <c r="AY832" s="63" t="str">
        <f t="shared" si="145"/>
        <v>불가</v>
      </c>
      <c r="AZ832" s="63" t="str">
        <f t="shared" si="138"/>
        <v>불가</v>
      </c>
      <c r="BA832" s="63" t="str">
        <f t="shared" si="139"/>
        <v>불가</v>
      </c>
    </row>
    <row r="833" spans="2:53" x14ac:dyDescent="0.3">
      <c r="B833" s="4">
        <v>26915004</v>
      </c>
      <c r="C833" s="4" t="str">
        <f t="shared" si="137"/>
        <v>004</v>
      </c>
      <c r="D833" s="44" t="str">
        <f t="shared" si="135"/>
        <v>Item_Name_26915004</v>
      </c>
      <c r="E833" s="5" t="s">
        <v>1165</v>
      </c>
      <c r="F833" s="44" t="str">
        <f t="shared" si="136"/>
        <v>Item_Desc_26915004</v>
      </c>
      <c r="G833" s="5" t="s">
        <v>934</v>
      </c>
      <c r="H833" s="5">
        <v>2</v>
      </c>
      <c r="I833" s="5">
        <v>69</v>
      </c>
      <c r="J833" s="5">
        <v>0</v>
      </c>
      <c r="K833" s="5">
        <v>1</v>
      </c>
      <c r="L833" s="45">
        <f>_xlfn.XLOOKUP($I833, '#칼럼명세'!$F:$F, '#칼럼명세'!$J:$J)*IF(_xlfn.XLOOKUP($I833, '#칼럼명세'!$F:$F, '#칼럼명세'!$K:$K)="X", 1, _xlfn.XLOOKUP($K833, '#무게관련'!$N:$N, '#무게관련'!$O:$O))*100</f>
        <v>0</v>
      </c>
      <c r="M833" s="46" t="s">
        <v>336</v>
      </c>
      <c r="N833" s="46" t="s">
        <v>336</v>
      </c>
      <c r="O833" s="46" t="s">
        <v>336</v>
      </c>
      <c r="P833" s="46" t="s">
        <v>336</v>
      </c>
      <c r="Q833" s="5">
        <v>0</v>
      </c>
      <c r="R833" s="5">
        <v>0</v>
      </c>
      <c r="S833" s="5">
        <v>3004</v>
      </c>
      <c r="T833" s="5">
        <v>1</v>
      </c>
      <c r="U833" s="5">
        <v>11</v>
      </c>
      <c r="V833" s="5">
        <v>0</v>
      </c>
      <c r="W833" s="5">
        <v>1</v>
      </c>
      <c r="X833" s="66">
        <v>1000</v>
      </c>
      <c r="Y833" s="66">
        <v>1000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 t="s">
        <v>713</v>
      </c>
      <c r="AI833" s="5" t="s">
        <v>235</v>
      </c>
      <c r="AJ833" s="5" t="s">
        <v>983</v>
      </c>
      <c r="AK833" s="45">
        <f t="shared" si="132"/>
        <v>15</v>
      </c>
      <c r="AL833" s="47">
        <f>_xlfn.XLOOKUP(I833,'#칼럼명세'!F:F,'#칼럼명세'!I:I)</f>
        <v>1403</v>
      </c>
      <c r="AM833" s="44" t="str">
        <f t="shared" si="133"/>
        <v>Item_Name_26915004</v>
      </c>
      <c r="AN833" s="5" t="s">
        <v>935</v>
      </c>
      <c r="AO833" s="44" t="str">
        <f t="shared" si="134"/>
        <v>Item_Desc_26915004</v>
      </c>
      <c r="AP833" s="5" t="s">
        <v>936</v>
      </c>
      <c r="AQ833" s="44">
        <f>_xlfn.XLOOKUP(I833,표1[아이템 타입],표1[삭제여부])</f>
        <v>0</v>
      </c>
      <c r="AR833" s="63">
        <f>_xlfn.XLOOKUP(I833,'#칼럼명세'!F:F,'#칼럼명세'!H:H)</f>
        <v>0</v>
      </c>
      <c r="AS833" s="4">
        <v>0</v>
      </c>
      <c r="AT833" s="4"/>
      <c r="AU833" s="4"/>
      <c r="AV833" s="4"/>
      <c r="AW833" s="63" t="str">
        <f>_xlfn.XLOOKUP(I833,표1[아이템 타입],표1[타입 이름])</f>
        <v>탈것 가챠 티켓</v>
      </c>
      <c r="AX833" s="63" t="str">
        <f t="shared" si="144"/>
        <v>불가</v>
      </c>
      <c r="AY833" s="63" t="str">
        <f t="shared" si="145"/>
        <v>불가</v>
      </c>
      <c r="AZ833" s="63" t="str">
        <f t="shared" si="138"/>
        <v>불가</v>
      </c>
      <c r="BA833" s="63" t="str">
        <f t="shared" si="139"/>
        <v>불가</v>
      </c>
    </row>
    <row r="834" spans="2:53" x14ac:dyDescent="0.3">
      <c r="B834" s="4">
        <v>26915005</v>
      </c>
      <c r="C834" s="4" t="str">
        <f t="shared" si="137"/>
        <v>005</v>
      </c>
      <c r="D834" s="44" t="str">
        <f t="shared" si="135"/>
        <v>Item_Name_26915005</v>
      </c>
      <c r="E834" s="5" t="s">
        <v>1166</v>
      </c>
      <c r="F834" s="44" t="str">
        <f t="shared" si="136"/>
        <v>Item_Desc_26915005</v>
      </c>
      <c r="G834" s="5" t="s">
        <v>714</v>
      </c>
      <c r="H834" s="5">
        <v>2</v>
      </c>
      <c r="I834" s="5">
        <v>69</v>
      </c>
      <c r="J834" s="5">
        <v>0</v>
      </c>
      <c r="K834" s="5">
        <v>1</v>
      </c>
      <c r="L834" s="45">
        <f>_xlfn.XLOOKUP($I834, '#칼럼명세'!$F:$F, '#칼럼명세'!$J:$J)*IF(_xlfn.XLOOKUP($I834, '#칼럼명세'!$F:$F, '#칼럼명세'!$K:$K)="X", 1, _xlfn.XLOOKUP($K834, '#무게관련'!$N:$N, '#무게관련'!$O:$O))*100</f>
        <v>0</v>
      </c>
      <c r="M834" s="46" t="s">
        <v>336</v>
      </c>
      <c r="N834" s="46" t="s">
        <v>336</v>
      </c>
      <c r="O834" s="46" t="s">
        <v>336</v>
      </c>
      <c r="P834" s="46" t="s">
        <v>336</v>
      </c>
      <c r="Q834" s="5">
        <v>0</v>
      </c>
      <c r="R834" s="5">
        <v>0</v>
      </c>
      <c r="S834" s="5">
        <v>3001</v>
      </c>
      <c r="T834" s="5">
        <v>1</v>
      </c>
      <c r="U834" s="5">
        <v>1</v>
      </c>
      <c r="V834" s="5">
        <v>0</v>
      </c>
      <c r="W834" s="5">
        <v>1</v>
      </c>
      <c r="X834" s="66">
        <v>1000</v>
      </c>
      <c r="Y834" s="66">
        <v>1000</v>
      </c>
      <c r="Z834" s="5">
        <v>0</v>
      </c>
      <c r="AA834" s="5">
        <v>0</v>
      </c>
      <c r="AB834" s="5">
        <v>0</v>
      </c>
      <c r="AC834" s="5">
        <v>0</v>
      </c>
      <c r="AD834" s="5">
        <v>0</v>
      </c>
      <c r="AE834" s="5">
        <v>0</v>
      </c>
      <c r="AF834" s="5">
        <v>0</v>
      </c>
      <c r="AG834" s="5">
        <v>0</v>
      </c>
      <c r="AH834" s="5" t="s">
        <v>809</v>
      </c>
      <c r="AI834" s="5" t="s">
        <v>235</v>
      </c>
      <c r="AJ834" s="5" t="s">
        <v>983</v>
      </c>
      <c r="AK834" s="45">
        <f t="shared" si="132"/>
        <v>15</v>
      </c>
      <c r="AL834" s="47">
        <f>_xlfn.XLOOKUP(I834,'#칼럼명세'!F:F,'#칼럼명세'!I:I)</f>
        <v>1403</v>
      </c>
      <c r="AM834" s="44" t="str">
        <f t="shared" si="133"/>
        <v>Item_Name_26915005</v>
      </c>
      <c r="AN834" s="5" t="s">
        <v>810</v>
      </c>
      <c r="AO834" s="44" t="str">
        <f t="shared" si="134"/>
        <v>Item_Desc_26915005</v>
      </c>
      <c r="AP834" s="5" t="s">
        <v>811</v>
      </c>
      <c r="AQ834" s="44">
        <f>_xlfn.XLOOKUP(I834,표1[아이템 타입],표1[삭제여부])</f>
        <v>0</v>
      </c>
      <c r="AR834" s="63">
        <f>_xlfn.XLOOKUP(I834,'#칼럼명세'!F:F,'#칼럼명세'!H:H)</f>
        <v>0</v>
      </c>
      <c r="AS834" s="4">
        <v>0</v>
      </c>
      <c r="AT834" s="4"/>
      <c r="AU834" s="4"/>
      <c r="AV834" s="4"/>
      <c r="AW834" s="63" t="str">
        <f>_xlfn.XLOOKUP(I834,표1[아이템 타입],표1[타입 이름])</f>
        <v>탈것 가챠 티켓</v>
      </c>
      <c r="AX834" s="63" t="str">
        <f t="shared" si="144"/>
        <v>불가</v>
      </c>
      <c r="AY834" s="63" t="str">
        <f t="shared" si="145"/>
        <v>불가</v>
      </c>
      <c r="AZ834" s="63" t="str">
        <f t="shared" si="138"/>
        <v>불가</v>
      </c>
      <c r="BA834" s="63" t="str">
        <f t="shared" si="139"/>
        <v>불가</v>
      </c>
    </row>
    <row r="835" spans="2:53" x14ac:dyDescent="0.3">
      <c r="B835" s="4">
        <v>26915006</v>
      </c>
      <c r="C835" s="4" t="str">
        <f t="shared" si="137"/>
        <v>006</v>
      </c>
      <c r="D835" s="44" t="str">
        <f t="shared" si="135"/>
        <v>Item_Name_26915006</v>
      </c>
      <c r="E835" s="5" t="s">
        <v>1394</v>
      </c>
      <c r="F835" s="44" t="str">
        <f t="shared" si="136"/>
        <v>Item_Desc_26915006</v>
      </c>
      <c r="G835" s="5" t="s">
        <v>714</v>
      </c>
      <c r="H835" s="5">
        <v>2</v>
      </c>
      <c r="I835" s="5">
        <v>69</v>
      </c>
      <c r="J835" s="5">
        <v>0</v>
      </c>
      <c r="K835" s="5">
        <v>1</v>
      </c>
      <c r="L835" s="45">
        <f>_xlfn.XLOOKUP($I835, '#칼럼명세'!$F:$F, '#칼럼명세'!$J:$J)*IF(_xlfn.XLOOKUP($I835, '#칼럼명세'!$F:$F, '#칼럼명세'!$K:$K)="X", 1, _xlfn.XLOOKUP($K835, '#무게관련'!$N:$N, '#무게관련'!$O:$O))*100</f>
        <v>0</v>
      </c>
      <c r="M835" s="46" t="s">
        <v>336</v>
      </c>
      <c r="N835" s="46" t="s">
        <v>336</v>
      </c>
      <c r="O835" s="46" t="s">
        <v>336</v>
      </c>
      <c r="P835" s="46" t="s">
        <v>336</v>
      </c>
      <c r="Q835" s="5">
        <v>0</v>
      </c>
      <c r="R835" s="5">
        <v>0</v>
      </c>
      <c r="S835" s="5">
        <v>3009</v>
      </c>
      <c r="T835" s="5">
        <v>1</v>
      </c>
      <c r="U835" s="5">
        <v>1</v>
      </c>
      <c r="V835" s="5">
        <v>0</v>
      </c>
      <c r="W835" s="5">
        <v>1</v>
      </c>
      <c r="X835" s="66">
        <v>1000</v>
      </c>
      <c r="Y835" s="66">
        <v>1000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 t="s">
        <v>896</v>
      </c>
      <c r="AI835" s="5" t="s">
        <v>235</v>
      </c>
      <c r="AJ835" s="5" t="s">
        <v>983</v>
      </c>
      <c r="AK835" s="45">
        <f t="shared" si="132"/>
        <v>15</v>
      </c>
      <c r="AL835" s="47">
        <f>_xlfn.XLOOKUP(I835,'#칼럼명세'!F:F,'#칼럼명세'!I:I)</f>
        <v>1403</v>
      </c>
      <c r="AM835" s="44" t="str">
        <f t="shared" si="133"/>
        <v>Item_Name_26915006</v>
      </c>
      <c r="AN835" s="5" t="s">
        <v>1397</v>
      </c>
      <c r="AO835" s="44" t="str">
        <f t="shared" si="134"/>
        <v>Item_Desc_26915006</v>
      </c>
      <c r="AP835" s="5" t="s">
        <v>1399</v>
      </c>
      <c r="AQ835" s="44">
        <f>_xlfn.XLOOKUP(I835,표1[아이템 타입],표1[삭제여부])</f>
        <v>0</v>
      </c>
      <c r="AR835" s="63">
        <f>_xlfn.XLOOKUP(I835,'#칼럼명세'!F:F,'#칼럼명세'!H:H)</f>
        <v>0</v>
      </c>
      <c r="AS835" s="4">
        <v>0</v>
      </c>
      <c r="AT835" s="4"/>
      <c r="AU835" s="4"/>
      <c r="AV835" s="4"/>
      <c r="AW835" s="63" t="str">
        <f>_xlfn.XLOOKUP(I835,표1[아이템 타입],표1[타입 이름])</f>
        <v>탈것 가챠 티켓</v>
      </c>
      <c r="AX835" s="63" t="str">
        <f t="shared" si="144"/>
        <v>불가</v>
      </c>
      <c r="AY835" s="63" t="str">
        <f t="shared" si="145"/>
        <v>불가</v>
      </c>
      <c r="AZ835" s="63" t="str">
        <f t="shared" si="138"/>
        <v>불가</v>
      </c>
      <c r="BA835" s="63" t="str">
        <f t="shared" si="139"/>
        <v>불가</v>
      </c>
    </row>
    <row r="836" spans="2:53" x14ac:dyDescent="0.3">
      <c r="B836" s="4">
        <v>26915007</v>
      </c>
      <c r="C836" s="4" t="str">
        <f t="shared" si="137"/>
        <v>007</v>
      </c>
      <c r="D836" s="44" t="str">
        <f t="shared" si="135"/>
        <v>Item_Name_26915007</v>
      </c>
      <c r="E836" s="5" t="s">
        <v>1395</v>
      </c>
      <c r="F836" s="44" t="str">
        <f t="shared" si="136"/>
        <v>Item_Desc_26915007</v>
      </c>
      <c r="G836" s="5" t="s">
        <v>714</v>
      </c>
      <c r="H836" s="5">
        <v>2</v>
      </c>
      <c r="I836" s="5">
        <v>69</v>
      </c>
      <c r="J836" s="5">
        <v>0</v>
      </c>
      <c r="K836" s="5">
        <v>1</v>
      </c>
      <c r="L836" s="45">
        <f>_xlfn.XLOOKUP($I836, '#칼럼명세'!$F:$F, '#칼럼명세'!$J:$J)*IF(_xlfn.XLOOKUP($I836, '#칼럼명세'!$F:$F, '#칼럼명세'!$K:$K)="X", 1, _xlfn.XLOOKUP($K836, '#무게관련'!$N:$N, '#무게관련'!$O:$O))*100</f>
        <v>0</v>
      </c>
      <c r="M836" s="46" t="s">
        <v>336</v>
      </c>
      <c r="N836" s="46" t="s">
        <v>336</v>
      </c>
      <c r="O836" s="46" t="s">
        <v>336</v>
      </c>
      <c r="P836" s="46" t="s">
        <v>336</v>
      </c>
      <c r="Q836" s="5">
        <v>0</v>
      </c>
      <c r="R836" s="5">
        <v>0</v>
      </c>
      <c r="S836" s="5">
        <v>3009</v>
      </c>
      <c r="T836" s="5">
        <v>1</v>
      </c>
      <c r="U836" s="5">
        <v>11</v>
      </c>
      <c r="V836" s="5">
        <v>0</v>
      </c>
      <c r="W836" s="5">
        <v>1</v>
      </c>
      <c r="X836" s="66">
        <v>1000</v>
      </c>
      <c r="Y836" s="66">
        <v>1000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 t="s">
        <v>1396</v>
      </c>
      <c r="AI836" s="5" t="s">
        <v>235</v>
      </c>
      <c r="AJ836" s="5" t="s">
        <v>983</v>
      </c>
      <c r="AK836" s="45">
        <f t="shared" si="132"/>
        <v>15</v>
      </c>
      <c r="AL836" s="47">
        <f>_xlfn.XLOOKUP(I836,'#칼럼명세'!F:F,'#칼럼명세'!I:I)</f>
        <v>1403</v>
      </c>
      <c r="AM836" s="44" t="str">
        <f t="shared" si="133"/>
        <v>Item_Name_26915007</v>
      </c>
      <c r="AN836" s="5" t="s">
        <v>1398</v>
      </c>
      <c r="AO836" s="44" t="str">
        <f t="shared" si="134"/>
        <v>Item_Desc_26915007</v>
      </c>
      <c r="AP836" s="5" t="s">
        <v>1400</v>
      </c>
      <c r="AQ836" s="44">
        <f>_xlfn.XLOOKUP(I836,표1[아이템 타입],표1[삭제여부])</f>
        <v>0</v>
      </c>
      <c r="AR836" s="63">
        <f>_xlfn.XLOOKUP(I836,'#칼럼명세'!F:F,'#칼럼명세'!H:H)</f>
        <v>0</v>
      </c>
      <c r="AS836" s="4">
        <v>0</v>
      </c>
      <c r="AT836" s="4"/>
      <c r="AU836" s="4"/>
      <c r="AV836" s="4"/>
      <c r="AW836" s="63" t="str">
        <f>_xlfn.XLOOKUP(I836,표1[아이템 타입],표1[타입 이름])</f>
        <v>탈것 가챠 티켓</v>
      </c>
      <c r="AX836" s="63" t="str">
        <f t="shared" si="144"/>
        <v>불가</v>
      </c>
      <c r="AY836" s="63" t="str">
        <f t="shared" si="145"/>
        <v>불가</v>
      </c>
      <c r="AZ836" s="63" t="str">
        <f t="shared" si="138"/>
        <v>불가</v>
      </c>
      <c r="BA836" s="63" t="str">
        <f t="shared" si="139"/>
        <v>불가</v>
      </c>
    </row>
    <row r="837" spans="2:53" x14ac:dyDescent="0.3">
      <c r="B837" s="4">
        <v>26915008</v>
      </c>
      <c r="C837" s="4" t="str">
        <f t="shared" si="137"/>
        <v>008</v>
      </c>
      <c r="D837" s="44" t="str">
        <f t="shared" si="135"/>
        <v>Item_Name_26915008</v>
      </c>
      <c r="E837" s="5" t="s">
        <v>1481</v>
      </c>
      <c r="F837" s="44" t="str">
        <f t="shared" si="136"/>
        <v>Item_Desc_26915008</v>
      </c>
      <c r="G837" s="5" t="s">
        <v>714</v>
      </c>
      <c r="H837" s="5">
        <v>2</v>
      </c>
      <c r="I837" s="5">
        <v>69</v>
      </c>
      <c r="J837" s="5">
        <v>0</v>
      </c>
      <c r="K837" s="5">
        <v>1</v>
      </c>
      <c r="L837" s="45">
        <f>_xlfn.XLOOKUP($I837, '#칼럼명세'!$F:$F, '#칼럼명세'!$J:$J)*IF(_xlfn.XLOOKUP($I837, '#칼럼명세'!$F:$F, '#칼럼명세'!$K:$K)="X", 1, _xlfn.XLOOKUP($K837, '#무게관련'!$N:$N, '#무게관련'!$O:$O))*100</f>
        <v>0</v>
      </c>
      <c r="M837" s="46" t="s">
        <v>336</v>
      </c>
      <c r="N837" s="46" t="s">
        <v>336</v>
      </c>
      <c r="O837" s="46" t="s">
        <v>336</v>
      </c>
      <c r="P837" s="46" t="s">
        <v>336</v>
      </c>
      <c r="Q837" s="5">
        <v>0</v>
      </c>
      <c r="R837" s="5">
        <v>0</v>
      </c>
      <c r="S837" s="5">
        <v>3008</v>
      </c>
      <c r="T837" s="5">
        <v>1</v>
      </c>
      <c r="U837" s="5">
        <v>1</v>
      </c>
      <c r="V837" s="5">
        <v>0</v>
      </c>
      <c r="W837" s="5">
        <v>1</v>
      </c>
      <c r="X837" s="66">
        <v>1000</v>
      </c>
      <c r="Y837" s="66">
        <v>1000</v>
      </c>
      <c r="Z837" s="5">
        <v>0</v>
      </c>
      <c r="AA837" s="5">
        <v>0</v>
      </c>
      <c r="AB837" s="5">
        <v>0</v>
      </c>
      <c r="AC837" s="5">
        <v>0</v>
      </c>
      <c r="AD837" s="5">
        <v>0</v>
      </c>
      <c r="AE837" s="5">
        <v>0</v>
      </c>
      <c r="AF837" s="5">
        <v>0</v>
      </c>
      <c r="AG837" s="5">
        <v>0</v>
      </c>
      <c r="AH837" s="5" t="s">
        <v>1485</v>
      </c>
      <c r="AI837" s="5" t="s">
        <v>235</v>
      </c>
      <c r="AJ837" s="5" t="s">
        <v>983</v>
      </c>
      <c r="AK837" s="45">
        <f t="shared" si="132"/>
        <v>15</v>
      </c>
      <c r="AL837" s="47">
        <f>_xlfn.XLOOKUP(I837,'#칼럼명세'!F:F,'#칼럼명세'!I:I)</f>
        <v>1403</v>
      </c>
      <c r="AM837" s="44" t="str">
        <f t="shared" si="133"/>
        <v>Item_Name_26915008</v>
      </c>
      <c r="AN837" s="5" t="s">
        <v>1487</v>
      </c>
      <c r="AO837" s="44" t="str">
        <f t="shared" si="134"/>
        <v>Item_Desc_26915008</v>
      </c>
      <c r="AP837" s="5" t="s">
        <v>1491</v>
      </c>
      <c r="AQ837" s="44">
        <f>_xlfn.XLOOKUP(I837,표1[아이템 타입],표1[삭제여부])</f>
        <v>0</v>
      </c>
      <c r="AR837" s="63">
        <f>_xlfn.XLOOKUP(I837,'#칼럼명세'!F:F,'#칼럼명세'!H:H)</f>
        <v>0</v>
      </c>
      <c r="AS837" s="4">
        <v>0</v>
      </c>
      <c r="AT837" s="4"/>
      <c r="AU837" s="4"/>
      <c r="AV837" s="4"/>
      <c r="AW837" s="63" t="str">
        <f>_xlfn.XLOOKUP(I837,표1[아이템 타입],표1[타입 이름])</f>
        <v>탈것 가챠 티켓</v>
      </c>
      <c r="AX837" s="63" t="str">
        <f t="shared" si="144"/>
        <v>불가</v>
      </c>
      <c r="AY837" s="63" t="str">
        <f t="shared" si="145"/>
        <v>불가</v>
      </c>
      <c r="AZ837" s="63" t="str">
        <f t="shared" si="138"/>
        <v>불가</v>
      </c>
      <c r="BA837" s="63" t="str">
        <f t="shared" si="139"/>
        <v>불가</v>
      </c>
    </row>
    <row r="838" spans="2:53" x14ac:dyDescent="0.3">
      <c r="B838" s="4">
        <v>26915009</v>
      </c>
      <c r="C838" s="4" t="str">
        <f t="shared" si="137"/>
        <v>009</v>
      </c>
      <c r="D838" s="44" t="str">
        <f t="shared" si="135"/>
        <v>Item_Name_26915009</v>
      </c>
      <c r="E838" s="5" t="s">
        <v>1482</v>
      </c>
      <c r="F838" s="44" t="str">
        <f t="shared" si="136"/>
        <v>Item_Desc_26915009</v>
      </c>
      <c r="G838" s="5" t="s">
        <v>714</v>
      </c>
      <c r="H838" s="5">
        <v>2</v>
      </c>
      <c r="I838" s="5">
        <v>69</v>
      </c>
      <c r="J838" s="5">
        <v>0</v>
      </c>
      <c r="K838" s="5">
        <v>1</v>
      </c>
      <c r="L838" s="45">
        <f>_xlfn.XLOOKUP($I838, '#칼럼명세'!$F:$F, '#칼럼명세'!$J:$J)*IF(_xlfn.XLOOKUP($I838, '#칼럼명세'!$F:$F, '#칼럼명세'!$K:$K)="X", 1, _xlfn.XLOOKUP($K838, '#무게관련'!$N:$N, '#무게관련'!$O:$O))*100</f>
        <v>0</v>
      </c>
      <c r="M838" s="46" t="s">
        <v>336</v>
      </c>
      <c r="N838" s="46" t="s">
        <v>336</v>
      </c>
      <c r="O838" s="46" t="s">
        <v>336</v>
      </c>
      <c r="P838" s="46" t="s">
        <v>336</v>
      </c>
      <c r="Q838" s="5">
        <v>0</v>
      </c>
      <c r="R838" s="5">
        <v>0</v>
      </c>
      <c r="S838" s="5">
        <v>3008</v>
      </c>
      <c r="T838" s="5">
        <v>1</v>
      </c>
      <c r="U838" s="5">
        <v>11</v>
      </c>
      <c r="V838" s="5">
        <v>0</v>
      </c>
      <c r="W838" s="5">
        <v>1</v>
      </c>
      <c r="X838" s="66">
        <v>1000</v>
      </c>
      <c r="Y838" s="66">
        <v>1000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 t="s">
        <v>1486</v>
      </c>
      <c r="AI838" s="5" t="s">
        <v>235</v>
      </c>
      <c r="AJ838" s="5" t="s">
        <v>983</v>
      </c>
      <c r="AK838" s="45">
        <f t="shared" si="132"/>
        <v>15</v>
      </c>
      <c r="AL838" s="47">
        <f>_xlfn.XLOOKUP(I838,'#칼럼명세'!F:F,'#칼럼명세'!I:I)</f>
        <v>1403</v>
      </c>
      <c r="AM838" s="44" t="str">
        <f t="shared" si="133"/>
        <v>Item_Name_26915009</v>
      </c>
      <c r="AN838" s="5" t="s">
        <v>1488</v>
      </c>
      <c r="AO838" s="44" t="str">
        <f t="shared" si="134"/>
        <v>Item_Desc_26915009</v>
      </c>
      <c r="AP838" s="5" t="s">
        <v>1492</v>
      </c>
      <c r="AQ838" s="44">
        <f>_xlfn.XLOOKUP(I838,표1[아이템 타입],표1[삭제여부])</f>
        <v>0</v>
      </c>
      <c r="AR838" s="63">
        <f>_xlfn.XLOOKUP(I838,'#칼럼명세'!F:F,'#칼럼명세'!H:H)</f>
        <v>0</v>
      </c>
      <c r="AS838" s="4">
        <v>0</v>
      </c>
      <c r="AT838" s="4"/>
      <c r="AU838" s="4"/>
      <c r="AV838" s="4"/>
      <c r="AW838" s="63" t="str">
        <f>_xlfn.XLOOKUP(I838,표1[아이템 타입],표1[타입 이름])</f>
        <v>탈것 가챠 티켓</v>
      </c>
      <c r="AX838" s="63" t="str">
        <f t="shared" si="144"/>
        <v>불가</v>
      </c>
      <c r="AY838" s="63" t="str">
        <f t="shared" si="145"/>
        <v>불가</v>
      </c>
      <c r="AZ838" s="63" t="str">
        <f t="shared" si="138"/>
        <v>불가</v>
      </c>
      <c r="BA838" s="63" t="str">
        <f t="shared" si="139"/>
        <v>불가</v>
      </c>
    </row>
    <row r="839" spans="2:53" x14ac:dyDescent="0.3">
      <c r="B839" s="4">
        <v>26915010</v>
      </c>
      <c r="C839" s="4" t="str">
        <f t="shared" si="137"/>
        <v>010</v>
      </c>
      <c r="D839" s="44" t="str">
        <f t="shared" si="135"/>
        <v>Item_Name_26915010</v>
      </c>
      <c r="E839" s="5" t="s">
        <v>1483</v>
      </c>
      <c r="F839" s="44" t="str">
        <f t="shared" si="136"/>
        <v>Item_Desc_26915010</v>
      </c>
      <c r="G839" s="5" t="s">
        <v>714</v>
      </c>
      <c r="H839" s="5">
        <v>2</v>
      </c>
      <c r="I839" s="5">
        <v>69</v>
      </c>
      <c r="J839" s="5">
        <v>0</v>
      </c>
      <c r="K839" s="5">
        <v>1</v>
      </c>
      <c r="L839" s="45">
        <f>_xlfn.XLOOKUP($I839, '#칼럼명세'!$F:$F, '#칼럼명세'!$J:$J)*IF(_xlfn.XLOOKUP($I839, '#칼럼명세'!$F:$F, '#칼럼명세'!$K:$K)="X", 1, _xlfn.XLOOKUP($K839, '#무게관련'!$N:$N, '#무게관련'!$O:$O))*100</f>
        <v>0</v>
      </c>
      <c r="M839" s="46" t="s">
        <v>336</v>
      </c>
      <c r="N839" s="46" t="s">
        <v>336</v>
      </c>
      <c r="O839" s="46" t="s">
        <v>336</v>
      </c>
      <c r="P839" s="46" t="s">
        <v>336</v>
      </c>
      <c r="Q839" s="5">
        <v>0</v>
      </c>
      <c r="R839" s="5">
        <v>0</v>
      </c>
      <c r="S839" s="5">
        <v>3007</v>
      </c>
      <c r="T839" s="5">
        <v>1</v>
      </c>
      <c r="U839" s="5">
        <v>1</v>
      </c>
      <c r="V839" s="5">
        <v>0</v>
      </c>
      <c r="W839" s="5">
        <v>1</v>
      </c>
      <c r="X839" s="66">
        <v>1000</v>
      </c>
      <c r="Y839" s="66">
        <v>1000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 t="s">
        <v>1485</v>
      </c>
      <c r="AI839" s="5" t="s">
        <v>235</v>
      </c>
      <c r="AJ839" s="5" t="s">
        <v>983</v>
      </c>
      <c r="AK839" s="45">
        <f t="shared" ref="AK839:AK902" si="146">IF($M839="X", 0, M$3)+IF($N839="X", 0, N$3)+IF($O839="X", 0, O$3)+IF($P839="X", 0, P$3)</f>
        <v>15</v>
      </c>
      <c r="AL839" s="47">
        <f>_xlfn.XLOOKUP(I839,'#칼럼명세'!F:F,'#칼럼명세'!I:I)</f>
        <v>1403</v>
      </c>
      <c r="AM839" s="44" t="str">
        <f t="shared" ref="AM839:AM902" si="147">"Item_Name_"&amp;B839</f>
        <v>Item_Name_26915010</v>
      </c>
      <c r="AN839" s="5" t="s">
        <v>1489</v>
      </c>
      <c r="AO839" s="44" t="str">
        <f t="shared" ref="AO839:AO902" si="148">"Item_Desc_"&amp;B839</f>
        <v>Item_Desc_26915010</v>
      </c>
      <c r="AP839" s="5" t="s">
        <v>1493</v>
      </c>
      <c r="AQ839" s="44">
        <f>_xlfn.XLOOKUP(I839,표1[아이템 타입],표1[삭제여부])</f>
        <v>0</v>
      </c>
      <c r="AR839" s="63">
        <f>_xlfn.XLOOKUP(I839,'#칼럼명세'!F:F,'#칼럼명세'!H:H)</f>
        <v>0</v>
      </c>
      <c r="AS839" s="4">
        <v>0</v>
      </c>
      <c r="AT839" s="4"/>
      <c r="AU839" s="4"/>
      <c r="AV839" s="4"/>
      <c r="AW839" s="63" t="str">
        <f>_xlfn.XLOOKUP(I839,표1[아이템 타입],표1[타입 이름])</f>
        <v>탈것 가챠 티켓</v>
      </c>
      <c r="AX839" s="63" t="str">
        <f t="shared" si="144"/>
        <v>불가</v>
      </c>
      <c r="AY839" s="63" t="str">
        <f t="shared" si="145"/>
        <v>불가</v>
      </c>
      <c r="AZ839" s="63" t="str">
        <f t="shared" si="138"/>
        <v>불가</v>
      </c>
      <c r="BA839" s="63" t="str">
        <f t="shared" si="139"/>
        <v>불가</v>
      </c>
    </row>
    <row r="840" spans="2:53" x14ac:dyDescent="0.3">
      <c r="B840" s="4">
        <v>26915011</v>
      </c>
      <c r="C840" s="4" t="str">
        <f t="shared" si="137"/>
        <v>011</v>
      </c>
      <c r="D840" s="44" t="str">
        <f t="shared" si="135"/>
        <v>Item_Name_26915011</v>
      </c>
      <c r="E840" s="5" t="s">
        <v>1484</v>
      </c>
      <c r="F840" s="44" t="str">
        <f t="shared" si="136"/>
        <v>Item_Desc_26915011</v>
      </c>
      <c r="G840" s="5" t="s">
        <v>714</v>
      </c>
      <c r="H840" s="5">
        <v>2</v>
      </c>
      <c r="I840" s="5">
        <v>69</v>
      </c>
      <c r="J840" s="5">
        <v>0</v>
      </c>
      <c r="K840" s="5">
        <v>1</v>
      </c>
      <c r="L840" s="45">
        <f>_xlfn.XLOOKUP($I840, '#칼럼명세'!$F:$F, '#칼럼명세'!$J:$J)*IF(_xlfn.XLOOKUP($I840, '#칼럼명세'!$F:$F, '#칼럼명세'!$K:$K)="X", 1, _xlfn.XLOOKUP($K840, '#무게관련'!$N:$N, '#무게관련'!$O:$O))*100</f>
        <v>0</v>
      </c>
      <c r="M840" s="46" t="s">
        <v>336</v>
      </c>
      <c r="N840" s="46" t="s">
        <v>336</v>
      </c>
      <c r="O840" s="46" t="s">
        <v>336</v>
      </c>
      <c r="P840" s="46" t="s">
        <v>336</v>
      </c>
      <c r="Q840" s="5">
        <v>0</v>
      </c>
      <c r="R840" s="5">
        <v>0</v>
      </c>
      <c r="S840" s="5">
        <v>3007</v>
      </c>
      <c r="T840" s="5">
        <v>1</v>
      </c>
      <c r="U840" s="5">
        <v>11</v>
      </c>
      <c r="V840" s="5">
        <v>0</v>
      </c>
      <c r="W840" s="5">
        <v>1</v>
      </c>
      <c r="X840" s="66">
        <v>1000</v>
      </c>
      <c r="Y840" s="66">
        <v>1000</v>
      </c>
      <c r="Z840" s="5">
        <v>0</v>
      </c>
      <c r="AA840" s="5">
        <v>0</v>
      </c>
      <c r="AB840" s="5">
        <v>0</v>
      </c>
      <c r="AC840" s="5">
        <v>0</v>
      </c>
      <c r="AD840" s="5">
        <v>0</v>
      </c>
      <c r="AE840" s="5">
        <v>0</v>
      </c>
      <c r="AF840" s="5">
        <v>0</v>
      </c>
      <c r="AG840" s="5">
        <v>0</v>
      </c>
      <c r="AH840" s="5" t="s">
        <v>1486</v>
      </c>
      <c r="AI840" s="5" t="s">
        <v>235</v>
      </c>
      <c r="AJ840" s="5" t="s">
        <v>983</v>
      </c>
      <c r="AK840" s="45">
        <f t="shared" si="146"/>
        <v>15</v>
      </c>
      <c r="AL840" s="47">
        <f>_xlfn.XLOOKUP(I840,'#칼럼명세'!F:F,'#칼럼명세'!I:I)</f>
        <v>1403</v>
      </c>
      <c r="AM840" s="44" t="str">
        <f t="shared" si="147"/>
        <v>Item_Name_26915011</v>
      </c>
      <c r="AN840" s="5" t="s">
        <v>1490</v>
      </c>
      <c r="AO840" s="44" t="str">
        <f t="shared" si="148"/>
        <v>Item_Desc_26915011</v>
      </c>
      <c r="AP840" s="5" t="s">
        <v>1494</v>
      </c>
      <c r="AQ840" s="44">
        <f>_xlfn.XLOOKUP(I840,표1[아이템 타입],표1[삭제여부])</f>
        <v>0</v>
      </c>
      <c r="AR840" s="63">
        <f>_xlfn.XLOOKUP(I840,'#칼럼명세'!F:F,'#칼럼명세'!H:H)</f>
        <v>0</v>
      </c>
      <c r="AS840" s="4">
        <v>0</v>
      </c>
      <c r="AT840" s="4"/>
      <c r="AU840" s="4"/>
      <c r="AV840" s="4"/>
      <c r="AW840" s="63" t="str">
        <f>_xlfn.XLOOKUP(I840,표1[아이템 타입],표1[타입 이름])</f>
        <v>탈것 가챠 티켓</v>
      </c>
      <c r="AX840" s="63" t="str">
        <f t="shared" si="144"/>
        <v>불가</v>
      </c>
      <c r="AY840" s="63" t="str">
        <f t="shared" si="145"/>
        <v>불가</v>
      </c>
      <c r="AZ840" s="63" t="str">
        <f t="shared" si="138"/>
        <v>불가</v>
      </c>
      <c r="BA840" s="63" t="str">
        <f t="shared" si="139"/>
        <v>불가</v>
      </c>
    </row>
    <row r="841" spans="2:53" x14ac:dyDescent="0.3">
      <c r="B841" s="4">
        <v>27015002</v>
      </c>
      <c r="C841" s="4" t="str">
        <f t="shared" si="137"/>
        <v>002</v>
      </c>
      <c r="D841" s="44" t="str">
        <f t="shared" si="135"/>
        <v>Item_Name_27015002</v>
      </c>
      <c r="E841" s="5" t="s">
        <v>1167</v>
      </c>
      <c r="F841" s="44" t="str">
        <f t="shared" si="136"/>
        <v>Item_Desc_27015002</v>
      </c>
      <c r="G841" s="5" t="s">
        <v>597</v>
      </c>
      <c r="H841" s="5">
        <v>2</v>
      </c>
      <c r="I841" s="5">
        <v>70</v>
      </c>
      <c r="J841" s="5">
        <v>0</v>
      </c>
      <c r="K841" s="5">
        <v>1</v>
      </c>
      <c r="L841" s="45">
        <f>_xlfn.XLOOKUP($I841, '#칼럼명세'!$F:$F, '#칼럼명세'!$J:$J)*IF(_xlfn.XLOOKUP($I841, '#칼럼명세'!$F:$F, '#칼럼명세'!$K:$K)="X", 1, _xlfn.XLOOKUP($K841, '#무게관련'!$N:$N, '#무게관련'!$O:$O))*100</f>
        <v>0</v>
      </c>
      <c r="M841" s="46" t="s">
        <v>336</v>
      </c>
      <c r="N841" s="46" t="s">
        <v>336</v>
      </c>
      <c r="O841" s="46" t="s">
        <v>336</v>
      </c>
      <c r="P841" s="46" t="s">
        <v>336</v>
      </c>
      <c r="Q841" s="5">
        <v>0</v>
      </c>
      <c r="R841" s="5">
        <v>0</v>
      </c>
      <c r="S841" s="5">
        <v>1006</v>
      </c>
      <c r="T841" s="5">
        <v>0</v>
      </c>
      <c r="U841" s="5">
        <v>1</v>
      </c>
      <c r="V841" s="5">
        <v>0</v>
      </c>
      <c r="W841" s="5">
        <v>1</v>
      </c>
      <c r="X841" s="66">
        <v>1000</v>
      </c>
      <c r="Y841" s="66">
        <v>1000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 t="s">
        <v>1381</v>
      </c>
      <c r="AI841" s="5" t="s">
        <v>235</v>
      </c>
      <c r="AJ841" s="5" t="s">
        <v>983</v>
      </c>
      <c r="AK841" s="45">
        <f t="shared" si="146"/>
        <v>15</v>
      </c>
      <c r="AL841" s="47">
        <f>_xlfn.XLOOKUP(I841,'#칼럼명세'!F:F,'#칼럼명세'!I:I)</f>
        <v>1402</v>
      </c>
      <c r="AM841" s="44" t="str">
        <f t="shared" si="147"/>
        <v>Item_Name_27015002</v>
      </c>
      <c r="AN841" s="5" t="s">
        <v>695</v>
      </c>
      <c r="AO841" s="44" t="str">
        <f t="shared" si="148"/>
        <v>Item_Desc_27015002</v>
      </c>
      <c r="AP841" s="5" t="s">
        <v>879</v>
      </c>
      <c r="AQ841" s="44">
        <f>_xlfn.XLOOKUP(I841,표1[아이템 타입],표1[삭제여부])</f>
        <v>0</v>
      </c>
      <c r="AR841" s="63">
        <f>_xlfn.XLOOKUP(I841,'#칼럼명세'!F:F,'#칼럼명세'!H:H)</f>
        <v>0</v>
      </c>
      <c r="AS841" s="4">
        <v>0</v>
      </c>
      <c r="AT841" s="4"/>
      <c r="AU841" s="4"/>
      <c r="AV841" s="4"/>
      <c r="AW841" s="63" t="str">
        <f>_xlfn.XLOOKUP(I841,표1[아이템 타입],표1[타입 이름])</f>
        <v>펫 가챠 티켓</v>
      </c>
      <c r="AX841" s="63" t="str">
        <f t="shared" si="144"/>
        <v>불가</v>
      </c>
      <c r="AY841" s="63" t="str">
        <f t="shared" si="145"/>
        <v>불가</v>
      </c>
      <c r="AZ841" s="63" t="str">
        <f t="shared" si="138"/>
        <v>불가</v>
      </c>
      <c r="BA841" s="63" t="str">
        <f t="shared" si="139"/>
        <v>불가</v>
      </c>
    </row>
    <row r="842" spans="2:53" x14ac:dyDescent="0.3">
      <c r="B842" s="4">
        <v>27015003</v>
      </c>
      <c r="C842" s="4" t="str">
        <f t="shared" si="137"/>
        <v>003</v>
      </c>
      <c r="D842" s="44" t="str">
        <f t="shared" ref="D842:D936" si="149">"Item_Name_"&amp;B842</f>
        <v>Item_Name_27015003</v>
      </c>
      <c r="E842" s="5" t="s">
        <v>1168</v>
      </c>
      <c r="F842" s="44" t="str">
        <f t="shared" ref="F842:F922" si="150">"Item_Desc_"&amp;B842</f>
        <v>Item_Desc_27015003</v>
      </c>
      <c r="G842" s="5" t="s">
        <v>598</v>
      </c>
      <c r="H842" s="5">
        <v>2</v>
      </c>
      <c r="I842" s="5">
        <v>70</v>
      </c>
      <c r="J842" s="5">
        <v>0</v>
      </c>
      <c r="K842" s="5">
        <v>1</v>
      </c>
      <c r="L842" s="45">
        <f>_xlfn.XLOOKUP($I842, '#칼럼명세'!$F:$F, '#칼럼명세'!$J:$J)*IF(_xlfn.XLOOKUP($I842, '#칼럼명세'!$F:$F, '#칼럼명세'!$K:$K)="X", 1, _xlfn.XLOOKUP($K842, '#무게관련'!$N:$N, '#무게관련'!$O:$O))*100</f>
        <v>0</v>
      </c>
      <c r="M842" s="46" t="s">
        <v>336</v>
      </c>
      <c r="N842" s="46" t="s">
        <v>336</v>
      </c>
      <c r="O842" s="46" t="s">
        <v>336</v>
      </c>
      <c r="P842" s="46" t="s">
        <v>336</v>
      </c>
      <c r="Q842" s="5">
        <v>0</v>
      </c>
      <c r="R842" s="5">
        <v>0</v>
      </c>
      <c r="S842" s="5">
        <v>1006</v>
      </c>
      <c r="T842" s="5">
        <v>0</v>
      </c>
      <c r="U842" s="5">
        <v>11</v>
      </c>
      <c r="V842" s="5">
        <v>0</v>
      </c>
      <c r="W842" s="5">
        <v>1</v>
      </c>
      <c r="X842" s="66">
        <v>1000</v>
      </c>
      <c r="Y842" s="66">
        <v>1000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 t="s">
        <v>1382</v>
      </c>
      <c r="AI842" s="5" t="s">
        <v>235</v>
      </c>
      <c r="AJ842" s="5" t="s">
        <v>983</v>
      </c>
      <c r="AK842" s="45">
        <f t="shared" si="146"/>
        <v>15</v>
      </c>
      <c r="AL842" s="47">
        <f>_xlfn.XLOOKUP(I842,'#칼럼명세'!F:F,'#칼럼명세'!I:I)</f>
        <v>1402</v>
      </c>
      <c r="AM842" s="44" t="str">
        <f t="shared" si="147"/>
        <v>Item_Name_27015003</v>
      </c>
      <c r="AN842" s="5" t="s">
        <v>696</v>
      </c>
      <c r="AO842" s="44" t="str">
        <f t="shared" si="148"/>
        <v>Item_Desc_27015003</v>
      </c>
      <c r="AP842" s="5" t="s">
        <v>880</v>
      </c>
      <c r="AQ842" s="44">
        <f>_xlfn.XLOOKUP(I842,표1[아이템 타입],표1[삭제여부])</f>
        <v>0</v>
      </c>
      <c r="AR842" s="63">
        <f>_xlfn.XLOOKUP(I842,'#칼럼명세'!F:F,'#칼럼명세'!H:H)</f>
        <v>0</v>
      </c>
      <c r="AS842" s="4">
        <v>0</v>
      </c>
      <c r="AT842" s="4"/>
      <c r="AU842" s="4"/>
      <c r="AV842" s="4"/>
      <c r="AW842" s="63" t="str">
        <f>_xlfn.XLOOKUP(I842,표1[아이템 타입],표1[타입 이름])</f>
        <v>펫 가챠 티켓</v>
      </c>
      <c r="AX842" s="63" t="str">
        <f t="shared" si="144"/>
        <v>불가</v>
      </c>
      <c r="AY842" s="63" t="str">
        <f t="shared" si="145"/>
        <v>불가</v>
      </c>
      <c r="AZ842" s="63" t="str">
        <f t="shared" si="138"/>
        <v>불가</v>
      </c>
      <c r="BA842" s="63" t="str">
        <f t="shared" si="139"/>
        <v>불가</v>
      </c>
    </row>
    <row r="843" spans="2:53" x14ac:dyDescent="0.3">
      <c r="B843" s="4">
        <v>27015004</v>
      </c>
      <c r="C843" s="4" t="str">
        <f t="shared" si="137"/>
        <v>004</v>
      </c>
      <c r="D843" s="44" t="str">
        <f t="shared" si="149"/>
        <v>Item_Name_27015004</v>
      </c>
      <c r="E843" s="5" t="s">
        <v>1169</v>
      </c>
      <c r="F843" s="44" t="str">
        <f t="shared" si="150"/>
        <v>Item_Desc_27015004</v>
      </c>
      <c r="G843" s="5" t="s">
        <v>604</v>
      </c>
      <c r="H843" s="5">
        <v>2</v>
      </c>
      <c r="I843" s="5">
        <v>70</v>
      </c>
      <c r="J843" s="5">
        <v>0</v>
      </c>
      <c r="K843" s="5">
        <v>1</v>
      </c>
      <c r="L843" s="45">
        <f>_xlfn.XLOOKUP($I843, '#칼럼명세'!$F:$F, '#칼럼명세'!$J:$J)*IF(_xlfn.XLOOKUP($I843, '#칼럼명세'!$F:$F, '#칼럼명세'!$K:$K)="X", 1, _xlfn.XLOOKUP($K843, '#무게관련'!$N:$N, '#무게관련'!$O:$O))*100</f>
        <v>0</v>
      </c>
      <c r="M843" s="46" t="s">
        <v>336</v>
      </c>
      <c r="N843" s="46" t="s">
        <v>336</v>
      </c>
      <c r="O843" s="46" t="s">
        <v>336</v>
      </c>
      <c r="P843" s="46" t="s">
        <v>336</v>
      </c>
      <c r="Q843" s="5">
        <v>0</v>
      </c>
      <c r="R843" s="5">
        <v>0</v>
      </c>
      <c r="S843" s="5">
        <v>1004</v>
      </c>
      <c r="T843" s="5">
        <v>0</v>
      </c>
      <c r="U843" s="5">
        <v>11</v>
      </c>
      <c r="V843" s="5">
        <v>0</v>
      </c>
      <c r="W843" s="5">
        <v>1</v>
      </c>
      <c r="X843" s="66">
        <v>1000</v>
      </c>
      <c r="Y843" s="66">
        <v>1000</v>
      </c>
      <c r="Z843" s="5">
        <v>0</v>
      </c>
      <c r="AA843" s="5">
        <v>0</v>
      </c>
      <c r="AB843" s="5">
        <v>0</v>
      </c>
      <c r="AC843" s="5">
        <v>0</v>
      </c>
      <c r="AD843" s="5">
        <v>0</v>
      </c>
      <c r="AE843" s="5">
        <v>0</v>
      </c>
      <c r="AF843" s="5">
        <v>0</v>
      </c>
      <c r="AG843" s="5">
        <v>0</v>
      </c>
      <c r="AH843" s="5" t="s">
        <v>347</v>
      </c>
      <c r="AI843" s="5" t="s">
        <v>235</v>
      </c>
      <c r="AJ843" s="5" t="s">
        <v>983</v>
      </c>
      <c r="AK843" s="45">
        <f t="shared" si="146"/>
        <v>15</v>
      </c>
      <c r="AL843" s="47">
        <f>_xlfn.XLOOKUP(I843,'#칼럼명세'!F:F,'#칼럼명세'!I:I)</f>
        <v>1402</v>
      </c>
      <c r="AM843" s="44" t="str">
        <f t="shared" si="147"/>
        <v>Item_Name_27015004</v>
      </c>
      <c r="AN843" s="5" t="s">
        <v>604</v>
      </c>
      <c r="AO843" s="44" t="str">
        <f t="shared" si="148"/>
        <v>Item_Desc_27015004</v>
      </c>
      <c r="AP843" s="5" t="s">
        <v>604</v>
      </c>
      <c r="AQ843" s="44">
        <f>_xlfn.XLOOKUP(I843,표1[아이템 타입],표1[삭제여부])</f>
        <v>0</v>
      </c>
      <c r="AR843" s="63">
        <f>_xlfn.XLOOKUP(I843,'#칼럼명세'!F:F,'#칼럼명세'!H:H)</f>
        <v>0</v>
      </c>
      <c r="AS843" s="4">
        <v>0</v>
      </c>
      <c r="AT843" s="4"/>
      <c r="AU843" s="4"/>
      <c r="AV843" s="4"/>
      <c r="AW843" s="63" t="str">
        <f>_xlfn.XLOOKUP(I843,표1[아이템 타입],표1[타입 이름])</f>
        <v>펫 가챠 티켓</v>
      </c>
      <c r="AX843" s="63" t="str">
        <f t="shared" si="144"/>
        <v>불가</v>
      </c>
      <c r="AY843" s="63" t="str">
        <f t="shared" si="145"/>
        <v>불가</v>
      </c>
      <c r="AZ843" s="63" t="str">
        <f t="shared" si="138"/>
        <v>불가</v>
      </c>
      <c r="BA843" s="63" t="str">
        <f t="shared" si="139"/>
        <v>불가</v>
      </c>
    </row>
    <row r="844" spans="2:53" x14ac:dyDescent="0.3">
      <c r="B844" s="4">
        <v>27015005</v>
      </c>
      <c r="C844" s="4" t="str">
        <f t="shared" si="137"/>
        <v>005</v>
      </c>
      <c r="D844" s="44" t="str">
        <f t="shared" si="149"/>
        <v>Item_Name_27015005</v>
      </c>
      <c r="E844" s="5" t="s">
        <v>1170</v>
      </c>
      <c r="F844" s="44" t="str">
        <f t="shared" si="150"/>
        <v>Item_Desc_27015005</v>
      </c>
      <c r="G844" s="5" t="s">
        <v>891</v>
      </c>
      <c r="H844" s="5">
        <v>2</v>
      </c>
      <c r="I844" s="5">
        <v>70</v>
      </c>
      <c r="J844" s="5">
        <v>0</v>
      </c>
      <c r="K844" s="5">
        <v>1</v>
      </c>
      <c r="L844" s="45">
        <f>_xlfn.XLOOKUP($I844, '#칼럼명세'!$F:$F, '#칼럼명세'!$J:$J)*IF(_xlfn.XLOOKUP($I844, '#칼럼명세'!$F:$F, '#칼럼명세'!$K:$K)="X", 1, _xlfn.XLOOKUP($K844, '#무게관련'!$N:$N, '#무게관련'!$O:$O))*100</f>
        <v>0</v>
      </c>
      <c r="M844" s="46" t="s">
        <v>336</v>
      </c>
      <c r="N844" s="46" t="s">
        <v>336</v>
      </c>
      <c r="O844" s="46" t="s">
        <v>336</v>
      </c>
      <c r="P844" s="46" t="s">
        <v>336</v>
      </c>
      <c r="Q844" s="5">
        <v>0</v>
      </c>
      <c r="R844" s="5">
        <v>0</v>
      </c>
      <c r="S844" s="5">
        <v>1003</v>
      </c>
      <c r="T844" s="5">
        <v>0</v>
      </c>
      <c r="U844" s="5">
        <v>1</v>
      </c>
      <c r="V844" s="5">
        <v>0</v>
      </c>
      <c r="W844" s="5">
        <v>1</v>
      </c>
      <c r="X844" s="66">
        <v>1000</v>
      </c>
      <c r="Y844" s="66">
        <v>1000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 t="s">
        <v>895</v>
      </c>
      <c r="AI844" s="5" t="s">
        <v>235</v>
      </c>
      <c r="AJ844" s="5" t="s">
        <v>983</v>
      </c>
      <c r="AK844" s="45">
        <f t="shared" si="146"/>
        <v>15</v>
      </c>
      <c r="AL844" s="47">
        <f>_xlfn.XLOOKUP(I844,'#칼럼명세'!F:F,'#칼럼명세'!I:I)</f>
        <v>1402</v>
      </c>
      <c r="AM844" s="44" t="str">
        <f t="shared" si="147"/>
        <v>Item_Name_27015005</v>
      </c>
      <c r="AN844" s="5" t="s">
        <v>890</v>
      </c>
      <c r="AO844" s="44" t="str">
        <f t="shared" si="148"/>
        <v>Item_Desc_27015005</v>
      </c>
      <c r="AP844" s="5" t="s">
        <v>891</v>
      </c>
      <c r="AQ844" s="44">
        <f>_xlfn.XLOOKUP(I844,표1[아이템 타입],표1[삭제여부])</f>
        <v>0</v>
      </c>
      <c r="AR844" s="63">
        <f>_xlfn.XLOOKUP(I844,'#칼럼명세'!F:F,'#칼럼명세'!H:H)</f>
        <v>0</v>
      </c>
      <c r="AS844" s="4">
        <v>0</v>
      </c>
      <c r="AT844" s="4"/>
      <c r="AU844" s="4"/>
      <c r="AV844" s="4"/>
      <c r="AW844" s="63" t="str">
        <f>_xlfn.XLOOKUP(I844,표1[아이템 타입],표1[타입 이름])</f>
        <v>펫 가챠 티켓</v>
      </c>
      <c r="AX844" s="63" t="str">
        <f t="shared" si="144"/>
        <v>불가</v>
      </c>
      <c r="AY844" s="63" t="str">
        <f t="shared" si="145"/>
        <v>불가</v>
      </c>
      <c r="AZ844" s="63" t="str">
        <f t="shared" si="138"/>
        <v>불가</v>
      </c>
      <c r="BA844" s="63" t="str">
        <f t="shared" si="139"/>
        <v>불가</v>
      </c>
    </row>
    <row r="845" spans="2:53" x14ac:dyDescent="0.3">
      <c r="B845" s="4">
        <v>27015006</v>
      </c>
      <c r="C845" s="4" t="str">
        <f t="shared" ref="C845:C947" si="151">RIGHT(B845,3)</f>
        <v>006</v>
      </c>
      <c r="D845" s="44" t="str">
        <f t="shared" si="149"/>
        <v>Item_Name_27015006</v>
      </c>
      <c r="E845" s="5" t="s">
        <v>1171</v>
      </c>
      <c r="F845" s="44" t="str">
        <f t="shared" si="150"/>
        <v>Item_Desc_27015006</v>
      </c>
      <c r="G845" s="5" t="s">
        <v>714</v>
      </c>
      <c r="H845" s="5">
        <v>2</v>
      </c>
      <c r="I845" s="5">
        <v>70</v>
      </c>
      <c r="J845" s="5">
        <v>0</v>
      </c>
      <c r="K845" s="5">
        <v>1</v>
      </c>
      <c r="L845" s="45">
        <f>_xlfn.XLOOKUP($I845, '#칼럼명세'!$F:$F, '#칼럼명세'!$J:$J)*IF(_xlfn.XLOOKUP($I845, '#칼럼명세'!$F:$F, '#칼럼명세'!$K:$K)="X", 1, _xlfn.XLOOKUP($K845, '#무게관련'!$N:$N, '#무게관련'!$O:$O))*100</f>
        <v>0</v>
      </c>
      <c r="M845" s="46" t="s">
        <v>336</v>
      </c>
      <c r="N845" s="46" t="s">
        <v>336</v>
      </c>
      <c r="O845" s="46" t="s">
        <v>336</v>
      </c>
      <c r="P845" s="46" t="s">
        <v>336</v>
      </c>
      <c r="Q845" s="5">
        <v>0</v>
      </c>
      <c r="R845" s="5">
        <v>0</v>
      </c>
      <c r="S845" s="5">
        <v>1001</v>
      </c>
      <c r="T845" s="5">
        <v>0</v>
      </c>
      <c r="U845" s="5">
        <v>1</v>
      </c>
      <c r="V845" s="5">
        <v>0</v>
      </c>
      <c r="W845" s="5">
        <v>1</v>
      </c>
      <c r="X845" s="66">
        <v>1000</v>
      </c>
      <c r="Y845" s="66">
        <v>1000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 t="s">
        <v>812</v>
      </c>
      <c r="AI845" s="5" t="s">
        <v>235</v>
      </c>
      <c r="AJ845" s="5" t="s">
        <v>983</v>
      </c>
      <c r="AK845" s="45">
        <f t="shared" si="146"/>
        <v>15</v>
      </c>
      <c r="AL845" s="47">
        <f>_xlfn.XLOOKUP(I845,'#칼럼명세'!F:F,'#칼럼명세'!I:I)</f>
        <v>1402</v>
      </c>
      <c r="AM845" s="44" t="str">
        <f t="shared" si="147"/>
        <v>Item_Name_27015006</v>
      </c>
      <c r="AN845" s="5" t="s">
        <v>813</v>
      </c>
      <c r="AO845" s="44" t="str">
        <f t="shared" si="148"/>
        <v>Item_Desc_27015006</v>
      </c>
      <c r="AP845" s="5" t="s">
        <v>814</v>
      </c>
      <c r="AQ845" s="44">
        <f>_xlfn.XLOOKUP(I845,표1[아이템 타입],표1[삭제여부])</f>
        <v>0</v>
      </c>
      <c r="AR845" s="63">
        <f>_xlfn.XLOOKUP(I845,'#칼럼명세'!F:F,'#칼럼명세'!H:H)</f>
        <v>0</v>
      </c>
      <c r="AS845" s="4">
        <v>0</v>
      </c>
      <c r="AT845" s="4"/>
      <c r="AU845" s="4"/>
      <c r="AV845" s="4"/>
      <c r="AW845" s="63" t="str">
        <f>_xlfn.XLOOKUP(I845,표1[아이템 타입],표1[타입 이름])</f>
        <v>펫 가챠 티켓</v>
      </c>
      <c r="AX845" s="63" t="str">
        <f t="shared" si="144"/>
        <v>불가</v>
      </c>
      <c r="AY845" s="63" t="str">
        <f t="shared" si="145"/>
        <v>불가</v>
      </c>
      <c r="AZ845" s="63" t="str">
        <f t="shared" si="138"/>
        <v>불가</v>
      </c>
      <c r="BA845" s="63" t="str">
        <f t="shared" si="139"/>
        <v>불가</v>
      </c>
    </row>
    <row r="846" spans="2:53" x14ac:dyDescent="0.3">
      <c r="B846" s="4">
        <v>27015007</v>
      </c>
      <c r="C846" s="4" t="str">
        <f t="shared" si="151"/>
        <v>007</v>
      </c>
      <c r="D846" s="44" t="str">
        <f t="shared" si="149"/>
        <v>Item_Name_27015007</v>
      </c>
      <c r="E846" s="5" t="s">
        <v>1401</v>
      </c>
      <c r="F846" s="44" t="str">
        <f t="shared" si="150"/>
        <v>Item_Desc_27015007</v>
      </c>
      <c r="G846" s="5" t="s">
        <v>714</v>
      </c>
      <c r="H846" s="5">
        <v>2</v>
      </c>
      <c r="I846" s="5">
        <v>70</v>
      </c>
      <c r="J846" s="5">
        <v>0</v>
      </c>
      <c r="K846" s="5">
        <v>1</v>
      </c>
      <c r="L846" s="45">
        <f>_xlfn.XLOOKUP($I846, '#칼럼명세'!$F:$F, '#칼럼명세'!$J:$J)*IF(_xlfn.XLOOKUP($I846, '#칼럼명세'!$F:$F, '#칼럼명세'!$K:$K)="X", 1, _xlfn.XLOOKUP($K846, '#무게관련'!$N:$N, '#무게관련'!$O:$O))*100</f>
        <v>0</v>
      </c>
      <c r="M846" s="46" t="s">
        <v>336</v>
      </c>
      <c r="N846" s="46" t="s">
        <v>336</v>
      </c>
      <c r="O846" s="46" t="s">
        <v>336</v>
      </c>
      <c r="P846" s="46" t="s">
        <v>336</v>
      </c>
      <c r="Q846" s="5">
        <v>0</v>
      </c>
      <c r="R846" s="5">
        <v>0</v>
      </c>
      <c r="S846" s="5">
        <v>1010</v>
      </c>
      <c r="T846" s="5">
        <v>0</v>
      </c>
      <c r="U846" s="5">
        <v>1</v>
      </c>
      <c r="V846" s="5">
        <v>0</v>
      </c>
      <c r="W846" s="5">
        <v>1</v>
      </c>
      <c r="X846" s="66">
        <v>1000</v>
      </c>
      <c r="Y846" s="66">
        <v>1000</v>
      </c>
      <c r="Z846" s="5">
        <v>0</v>
      </c>
      <c r="AA846" s="5">
        <v>0</v>
      </c>
      <c r="AB846" s="5">
        <v>0</v>
      </c>
      <c r="AC846" s="5">
        <v>0</v>
      </c>
      <c r="AD846" s="5">
        <v>0</v>
      </c>
      <c r="AE846" s="5">
        <v>0</v>
      </c>
      <c r="AF846" s="5">
        <v>0</v>
      </c>
      <c r="AG846" s="5">
        <v>0</v>
      </c>
      <c r="AH846" s="5" t="s">
        <v>895</v>
      </c>
      <c r="AI846" s="5" t="s">
        <v>235</v>
      </c>
      <c r="AJ846" s="5" t="s">
        <v>983</v>
      </c>
      <c r="AK846" s="45">
        <f t="shared" si="146"/>
        <v>15</v>
      </c>
      <c r="AL846" s="47">
        <f>_xlfn.XLOOKUP(I846,'#칼럼명세'!F:F,'#칼럼명세'!I:I)</f>
        <v>1402</v>
      </c>
      <c r="AM846" s="44" t="str">
        <f t="shared" si="147"/>
        <v>Item_Name_27015007</v>
      </c>
      <c r="AN846" s="5" t="s">
        <v>1404</v>
      </c>
      <c r="AO846" s="44" t="str">
        <f t="shared" si="148"/>
        <v>Item_Desc_27015007</v>
      </c>
      <c r="AP846" s="5" t="s">
        <v>1406</v>
      </c>
      <c r="AQ846" s="44">
        <f>_xlfn.XLOOKUP(I846,표1[아이템 타입],표1[삭제여부])</f>
        <v>0</v>
      </c>
      <c r="AR846" s="63">
        <f>_xlfn.XLOOKUP(I846,'#칼럼명세'!F:F,'#칼럼명세'!H:H)</f>
        <v>0</v>
      </c>
      <c r="AS846" s="4">
        <v>0</v>
      </c>
      <c r="AT846" s="4"/>
      <c r="AU846" s="4"/>
      <c r="AV846" s="4"/>
      <c r="AW846" s="63" t="str">
        <f>_xlfn.XLOOKUP(I846,표1[아이템 타입],표1[타입 이름])</f>
        <v>펫 가챠 티켓</v>
      </c>
      <c r="AX846" s="63" t="str">
        <f t="shared" si="144"/>
        <v>불가</v>
      </c>
      <c r="AY846" s="63" t="str">
        <f t="shared" si="145"/>
        <v>불가</v>
      </c>
      <c r="AZ846" s="63" t="str">
        <f t="shared" si="138"/>
        <v>불가</v>
      </c>
      <c r="BA846" s="63" t="str">
        <f t="shared" si="139"/>
        <v>불가</v>
      </c>
    </row>
    <row r="847" spans="2:53" x14ac:dyDescent="0.3">
      <c r="B847" s="4">
        <v>27015008</v>
      </c>
      <c r="C847" s="4" t="str">
        <f t="shared" si="151"/>
        <v>008</v>
      </c>
      <c r="D847" s="44" t="str">
        <f t="shared" si="149"/>
        <v>Item_Name_27015008</v>
      </c>
      <c r="E847" s="5" t="s">
        <v>1402</v>
      </c>
      <c r="F847" s="44" t="str">
        <f t="shared" si="150"/>
        <v>Item_Desc_27015008</v>
      </c>
      <c r="G847" s="5" t="s">
        <v>714</v>
      </c>
      <c r="H847" s="5">
        <v>2</v>
      </c>
      <c r="I847" s="5">
        <v>70</v>
      </c>
      <c r="J847" s="5">
        <v>0</v>
      </c>
      <c r="K847" s="5">
        <v>1</v>
      </c>
      <c r="L847" s="45">
        <f>_xlfn.XLOOKUP($I847, '#칼럼명세'!$F:$F, '#칼럼명세'!$J:$J)*IF(_xlfn.XLOOKUP($I847, '#칼럼명세'!$F:$F, '#칼럼명세'!$K:$K)="X", 1, _xlfn.XLOOKUP($K847, '#무게관련'!$N:$N, '#무게관련'!$O:$O))*100</f>
        <v>0</v>
      </c>
      <c r="M847" s="46" t="s">
        <v>336</v>
      </c>
      <c r="N847" s="46" t="s">
        <v>336</v>
      </c>
      <c r="O847" s="46" t="s">
        <v>336</v>
      </c>
      <c r="P847" s="46" t="s">
        <v>336</v>
      </c>
      <c r="Q847" s="5">
        <v>0</v>
      </c>
      <c r="R847" s="5">
        <v>0</v>
      </c>
      <c r="S847" s="5">
        <v>1010</v>
      </c>
      <c r="T847" s="5">
        <v>0</v>
      </c>
      <c r="U847" s="5">
        <v>11</v>
      </c>
      <c r="V847" s="5">
        <v>0</v>
      </c>
      <c r="W847" s="5">
        <v>1</v>
      </c>
      <c r="X847" s="66">
        <v>1000</v>
      </c>
      <c r="Y847" s="66">
        <v>1000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 t="s">
        <v>1403</v>
      </c>
      <c r="AI847" s="5" t="s">
        <v>235</v>
      </c>
      <c r="AJ847" s="5" t="s">
        <v>983</v>
      </c>
      <c r="AK847" s="45">
        <f t="shared" si="146"/>
        <v>15</v>
      </c>
      <c r="AL847" s="47">
        <f>_xlfn.XLOOKUP(I847,'#칼럼명세'!F:F,'#칼럼명세'!I:I)</f>
        <v>1402</v>
      </c>
      <c r="AM847" s="44" t="str">
        <f t="shared" si="147"/>
        <v>Item_Name_27015008</v>
      </c>
      <c r="AN847" s="5" t="s">
        <v>1405</v>
      </c>
      <c r="AO847" s="44" t="str">
        <f t="shared" si="148"/>
        <v>Item_Desc_27015008</v>
      </c>
      <c r="AP847" s="5" t="s">
        <v>1407</v>
      </c>
      <c r="AQ847" s="44">
        <f>_xlfn.XLOOKUP(I847,표1[아이템 타입],표1[삭제여부])</f>
        <v>0</v>
      </c>
      <c r="AR847" s="63">
        <f>_xlfn.XLOOKUP(I847,'#칼럼명세'!F:F,'#칼럼명세'!H:H)</f>
        <v>0</v>
      </c>
      <c r="AS847" s="4">
        <v>0</v>
      </c>
      <c r="AT847" s="4"/>
      <c r="AU847" s="4"/>
      <c r="AV847" s="4"/>
      <c r="AW847" s="63" t="str">
        <f>_xlfn.XLOOKUP(I847,표1[아이템 타입],표1[타입 이름])</f>
        <v>펫 가챠 티켓</v>
      </c>
      <c r="AX847" s="63" t="str">
        <f t="shared" si="144"/>
        <v>불가</v>
      </c>
      <c r="AY847" s="63" t="str">
        <f t="shared" si="145"/>
        <v>불가</v>
      </c>
      <c r="AZ847" s="63" t="str">
        <f t="shared" si="138"/>
        <v>불가</v>
      </c>
      <c r="BA847" s="63" t="str">
        <f t="shared" si="139"/>
        <v>불가</v>
      </c>
    </row>
    <row r="848" spans="2:53" x14ac:dyDescent="0.3">
      <c r="B848" s="4">
        <v>27015009</v>
      </c>
      <c r="C848" s="4" t="str">
        <f t="shared" si="151"/>
        <v>009</v>
      </c>
      <c r="D848" s="44" t="str">
        <f t="shared" si="149"/>
        <v>Item_Name_27015009</v>
      </c>
      <c r="E848" s="5" t="s">
        <v>1495</v>
      </c>
      <c r="F848" s="44" t="str">
        <f t="shared" si="150"/>
        <v>Item_Desc_27015009</v>
      </c>
      <c r="G848" s="5" t="s">
        <v>714</v>
      </c>
      <c r="H848" s="5">
        <v>2</v>
      </c>
      <c r="I848" s="5">
        <v>70</v>
      </c>
      <c r="J848" s="5">
        <v>0</v>
      </c>
      <c r="K848" s="5">
        <v>1</v>
      </c>
      <c r="L848" s="45">
        <f>_xlfn.XLOOKUP($I848, '#칼럼명세'!$F:$F, '#칼럼명세'!$J:$J)*IF(_xlfn.XLOOKUP($I848, '#칼럼명세'!$F:$F, '#칼럼명세'!$K:$K)="X", 1, _xlfn.XLOOKUP($K848, '#무게관련'!$N:$N, '#무게관련'!$O:$O))*100</f>
        <v>0</v>
      </c>
      <c r="M848" s="46" t="s">
        <v>336</v>
      </c>
      <c r="N848" s="46" t="s">
        <v>336</v>
      </c>
      <c r="O848" s="46" t="s">
        <v>336</v>
      </c>
      <c r="P848" s="46" t="s">
        <v>336</v>
      </c>
      <c r="Q848" s="5">
        <v>0</v>
      </c>
      <c r="R848" s="5">
        <v>0</v>
      </c>
      <c r="S848" s="5">
        <v>1008</v>
      </c>
      <c r="T848" s="5">
        <v>1</v>
      </c>
      <c r="U848" s="5">
        <v>1</v>
      </c>
      <c r="V848" s="5">
        <v>0</v>
      </c>
      <c r="W848" s="5">
        <v>1</v>
      </c>
      <c r="X848" s="66">
        <v>1000</v>
      </c>
      <c r="Y848" s="66">
        <v>1000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 t="s">
        <v>1499</v>
      </c>
      <c r="AI848" s="5" t="s">
        <v>235</v>
      </c>
      <c r="AJ848" s="5" t="s">
        <v>983</v>
      </c>
      <c r="AK848" s="45">
        <f t="shared" si="146"/>
        <v>15</v>
      </c>
      <c r="AL848" s="47">
        <f>_xlfn.XLOOKUP(I848,'#칼럼명세'!F:F,'#칼럼명세'!I:I)</f>
        <v>1402</v>
      </c>
      <c r="AM848" s="44" t="str">
        <f t="shared" si="147"/>
        <v>Item_Name_27015009</v>
      </c>
      <c r="AN848" s="5" t="s">
        <v>1501</v>
      </c>
      <c r="AO848" s="44" t="str">
        <f t="shared" si="148"/>
        <v>Item_Desc_27015009</v>
      </c>
      <c r="AP848" s="5" t="s">
        <v>1505</v>
      </c>
      <c r="AQ848" s="44">
        <f>_xlfn.XLOOKUP(I848,표1[아이템 타입],표1[삭제여부])</f>
        <v>0</v>
      </c>
      <c r="AR848" s="63">
        <f>_xlfn.XLOOKUP(I848,'#칼럼명세'!F:F,'#칼럼명세'!H:H)</f>
        <v>0</v>
      </c>
      <c r="AS848" s="4">
        <v>0</v>
      </c>
      <c r="AT848" s="4"/>
      <c r="AU848" s="4"/>
      <c r="AV848" s="4"/>
      <c r="AW848" s="63" t="str">
        <f>_xlfn.XLOOKUP(I848,표1[아이템 타입],표1[타입 이름])</f>
        <v>펫 가챠 티켓</v>
      </c>
      <c r="AX848" s="63" t="str">
        <f t="shared" si="144"/>
        <v>불가</v>
      </c>
      <c r="AY848" s="63" t="str">
        <f t="shared" si="145"/>
        <v>불가</v>
      </c>
      <c r="AZ848" s="63" t="str">
        <f t="shared" si="138"/>
        <v>불가</v>
      </c>
      <c r="BA848" s="63" t="str">
        <f t="shared" si="139"/>
        <v>불가</v>
      </c>
    </row>
    <row r="849" spans="2:53" x14ac:dyDescent="0.3">
      <c r="B849" s="4">
        <v>27015010</v>
      </c>
      <c r="C849" s="4" t="str">
        <f t="shared" si="151"/>
        <v>010</v>
      </c>
      <c r="D849" s="44" t="str">
        <f t="shared" si="149"/>
        <v>Item_Name_27015010</v>
      </c>
      <c r="E849" s="5" t="s">
        <v>1496</v>
      </c>
      <c r="F849" s="44" t="str">
        <f t="shared" si="150"/>
        <v>Item_Desc_27015010</v>
      </c>
      <c r="G849" s="5" t="s">
        <v>714</v>
      </c>
      <c r="H849" s="5">
        <v>2</v>
      </c>
      <c r="I849" s="5">
        <v>70</v>
      </c>
      <c r="J849" s="5">
        <v>0</v>
      </c>
      <c r="K849" s="5">
        <v>1</v>
      </c>
      <c r="L849" s="45">
        <f>_xlfn.XLOOKUP($I849, '#칼럼명세'!$F:$F, '#칼럼명세'!$J:$J)*IF(_xlfn.XLOOKUP($I849, '#칼럼명세'!$F:$F, '#칼럼명세'!$K:$K)="X", 1, _xlfn.XLOOKUP($K849, '#무게관련'!$N:$N, '#무게관련'!$O:$O))*100</f>
        <v>0</v>
      </c>
      <c r="M849" s="46" t="s">
        <v>336</v>
      </c>
      <c r="N849" s="46" t="s">
        <v>336</v>
      </c>
      <c r="O849" s="46" t="s">
        <v>336</v>
      </c>
      <c r="P849" s="46" t="s">
        <v>336</v>
      </c>
      <c r="Q849" s="5">
        <v>0</v>
      </c>
      <c r="R849" s="5">
        <v>0</v>
      </c>
      <c r="S849" s="5">
        <v>1008</v>
      </c>
      <c r="T849" s="5">
        <v>1</v>
      </c>
      <c r="U849" s="5">
        <v>11</v>
      </c>
      <c r="V849" s="5">
        <v>0</v>
      </c>
      <c r="W849" s="5">
        <v>1</v>
      </c>
      <c r="X849" s="66">
        <v>1000</v>
      </c>
      <c r="Y849" s="66">
        <v>1000</v>
      </c>
      <c r="Z849" s="5">
        <v>0</v>
      </c>
      <c r="AA849" s="5">
        <v>0</v>
      </c>
      <c r="AB849" s="5">
        <v>0</v>
      </c>
      <c r="AC849" s="5">
        <v>0</v>
      </c>
      <c r="AD849" s="5">
        <v>0</v>
      </c>
      <c r="AE849" s="5">
        <v>0</v>
      </c>
      <c r="AF849" s="5">
        <v>0</v>
      </c>
      <c r="AG849" s="5">
        <v>0</v>
      </c>
      <c r="AH849" s="5" t="s">
        <v>1500</v>
      </c>
      <c r="AI849" s="5" t="s">
        <v>235</v>
      </c>
      <c r="AJ849" s="5" t="s">
        <v>983</v>
      </c>
      <c r="AK849" s="45">
        <f t="shared" si="146"/>
        <v>15</v>
      </c>
      <c r="AL849" s="47">
        <f>_xlfn.XLOOKUP(I849,'#칼럼명세'!F:F,'#칼럼명세'!I:I)</f>
        <v>1402</v>
      </c>
      <c r="AM849" s="44" t="str">
        <f t="shared" si="147"/>
        <v>Item_Name_27015010</v>
      </c>
      <c r="AN849" s="5" t="s">
        <v>1502</v>
      </c>
      <c r="AO849" s="44" t="str">
        <f t="shared" si="148"/>
        <v>Item_Desc_27015010</v>
      </c>
      <c r="AP849" s="5" t="s">
        <v>1506</v>
      </c>
      <c r="AQ849" s="44">
        <f>_xlfn.XLOOKUP(I849,표1[아이템 타입],표1[삭제여부])</f>
        <v>0</v>
      </c>
      <c r="AR849" s="63">
        <f>_xlfn.XLOOKUP(I849,'#칼럼명세'!F:F,'#칼럼명세'!H:H)</f>
        <v>0</v>
      </c>
      <c r="AS849" s="4">
        <v>0</v>
      </c>
      <c r="AT849" s="4"/>
      <c r="AU849" s="4"/>
      <c r="AV849" s="4"/>
      <c r="AW849" s="63" t="str">
        <f>_xlfn.XLOOKUP(I849,표1[아이템 타입],표1[타입 이름])</f>
        <v>펫 가챠 티켓</v>
      </c>
      <c r="AX849" s="63" t="str">
        <f t="shared" si="144"/>
        <v>불가</v>
      </c>
      <c r="AY849" s="63" t="str">
        <f t="shared" si="145"/>
        <v>불가</v>
      </c>
      <c r="AZ849" s="63" t="str">
        <f t="shared" si="138"/>
        <v>불가</v>
      </c>
      <c r="BA849" s="63" t="str">
        <f t="shared" si="139"/>
        <v>불가</v>
      </c>
    </row>
    <row r="850" spans="2:53" x14ac:dyDescent="0.3">
      <c r="B850" s="4">
        <v>27015011</v>
      </c>
      <c r="C850" s="4" t="str">
        <f t="shared" si="151"/>
        <v>011</v>
      </c>
      <c r="D850" s="44" t="str">
        <f t="shared" si="149"/>
        <v>Item_Name_27015011</v>
      </c>
      <c r="E850" s="5" t="s">
        <v>1497</v>
      </c>
      <c r="F850" s="44" t="str">
        <f t="shared" si="150"/>
        <v>Item_Desc_27015011</v>
      </c>
      <c r="G850" s="5" t="s">
        <v>714</v>
      </c>
      <c r="H850" s="5">
        <v>2</v>
      </c>
      <c r="I850" s="5">
        <v>70</v>
      </c>
      <c r="J850" s="5">
        <v>0</v>
      </c>
      <c r="K850" s="5">
        <v>1</v>
      </c>
      <c r="L850" s="45">
        <f>_xlfn.XLOOKUP($I850, '#칼럼명세'!$F:$F, '#칼럼명세'!$J:$J)*IF(_xlfn.XLOOKUP($I850, '#칼럼명세'!$F:$F, '#칼럼명세'!$K:$K)="X", 1, _xlfn.XLOOKUP($K850, '#무게관련'!$N:$N, '#무게관련'!$O:$O))*100</f>
        <v>0</v>
      </c>
      <c r="M850" s="46" t="s">
        <v>336</v>
      </c>
      <c r="N850" s="46" t="s">
        <v>336</v>
      </c>
      <c r="O850" s="46" t="s">
        <v>336</v>
      </c>
      <c r="P850" s="46" t="s">
        <v>336</v>
      </c>
      <c r="Q850" s="5">
        <v>0</v>
      </c>
      <c r="R850" s="5">
        <v>0</v>
      </c>
      <c r="S850" s="5">
        <v>1007</v>
      </c>
      <c r="T850" s="5">
        <v>1</v>
      </c>
      <c r="U850" s="5">
        <v>1</v>
      </c>
      <c r="V850" s="5">
        <v>0</v>
      </c>
      <c r="W850" s="5">
        <v>1</v>
      </c>
      <c r="X850" s="66">
        <v>1000</v>
      </c>
      <c r="Y850" s="66">
        <v>1000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 t="s">
        <v>1499</v>
      </c>
      <c r="AI850" s="5" t="s">
        <v>235</v>
      </c>
      <c r="AJ850" s="5" t="s">
        <v>983</v>
      </c>
      <c r="AK850" s="45">
        <f t="shared" si="146"/>
        <v>15</v>
      </c>
      <c r="AL850" s="47">
        <f>_xlfn.XLOOKUP(I850,'#칼럼명세'!F:F,'#칼럼명세'!I:I)</f>
        <v>1402</v>
      </c>
      <c r="AM850" s="44" t="str">
        <f t="shared" si="147"/>
        <v>Item_Name_27015011</v>
      </c>
      <c r="AN850" s="5" t="s">
        <v>1503</v>
      </c>
      <c r="AO850" s="44" t="str">
        <f t="shared" si="148"/>
        <v>Item_Desc_27015011</v>
      </c>
      <c r="AP850" s="5" t="s">
        <v>1507</v>
      </c>
      <c r="AQ850" s="44">
        <f>_xlfn.XLOOKUP(I850,표1[아이템 타입],표1[삭제여부])</f>
        <v>0</v>
      </c>
      <c r="AR850" s="63">
        <f>_xlfn.XLOOKUP(I850,'#칼럼명세'!F:F,'#칼럼명세'!H:H)</f>
        <v>0</v>
      </c>
      <c r="AS850" s="4">
        <v>0</v>
      </c>
      <c r="AT850" s="4"/>
      <c r="AU850" s="4"/>
      <c r="AV850" s="4"/>
      <c r="AW850" s="63" t="str">
        <f>_xlfn.XLOOKUP(I850,표1[아이템 타입],표1[타입 이름])</f>
        <v>펫 가챠 티켓</v>
      </c>
      <c r="AX850" s="63" t="str">
        <f t="shared" si="144"/>
        <v>불가</v>
      </c>
      <c r="AY850" s="63" t="str">
        <f t="shared" si="145"/>
        <v>불가</v>
      </c>
      <c r="AZ850" s="63" t="str">
        <f t="shared" si="138"/>
        <v>불가</v>
      </c>
      <c r="BA850" s="63" t="str">
        <f t="shared" si="139"/>
        <v>불가</v>
      </c>
    </row>
    <row r="851" spans="2:53" x14ac:dyDescent="0.3">
      <c r="B851" s="4">
        <v>27015012</v>
      </c>
      <c r="C851" s="4" t="str">
        <f t="shared" si="151"/>
        <v>012</v>
      </c>
      <c r="D851" s="44" t="str">
        <f t="shared" si="149"/>
        <v>Item_Name_27015012</v>
      </c>
      <c r="E851" s="5" t="s">
        <v>1498</v>
      </c>
      <c r="F851" s="44" t="str">
        <f t="shared" si="150"/>
        <v>Item_Desc_27015012</v>
      </c>
      <c r="G851" s="5" t="s">
        <v>714</v>
      </c>
      <c r="H851" s="5">
        <v>2</v>
      </c>
      <c r="I851" s="5">
        <v>70</v>
      </c>
      <c r="J851" s="5">
        <v>0</v>
      </c>
      <c r="K851" s="5">
        <v>1</v>
      </c>
      <c r="L851" s="45">
        <f>_xlfn.XLOOKUP($I851, '#칼럼명세'!$F:$F, '#칼럼명세'!$J:$J)*IF(_xlfn.XLOOKUP($I851, '#칼럼명세'!$F:$F, '#칼럼명세'!$K:$K)="X", 1, _xlfn.XLOOKUP($K851, '#무게관련'!$N:$N, '#무게관련'!$O:$O))*100</f>
        <v>0</v>
      </c>
      <c r="M851" s="46" t="s">
        <v>336</v>
      </c>
      <c r="N851" s="46" t="s">
        <v>336</v>
      </c>
      <c r="O851" s="46" t="s">
        <v>336</v>
      </c>
      <c r="P851" s="46" t="s">
        <v>336</v>
      </c>
      <c r="Q851" s="5">
        <v>0</v>
      </c>
      <c r="R851" s="5">
        <v>0</v>
      </c>
      <c r="S851" s="5">
        <v>1007</v>
      </c>
      <c r="T851" s="5">
        <v>1</v>
      </c>
      <c r="U851" s="5">
        <v>11</v>
      </c>
      <c r="V851" s="5">
        <v>0</v>
      </c>
      <c r="W851" s="5">
        <v>1</v>
      </c>
      <c r="X851" s="66">
        <v>1000</v>
      </c>
      <c r="Y851" s="66">
        <v>1000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 t="s">
        <v>1500</v>
      </c>
      <c r="AI851" s="5" t="s">
        <v>235</v>
      </c>
      <c r="AJ851" s="5" t="s">
        <v>983</v>
      </c>
      <c r="AK851" s="45">
        <f t="shared" si="146"/>
        <v>15</v>
      </c>
      <c r="AL851" s="47">
        <f>_xlfn.XLOOKUP(I851,'#칼럼명세'!F:F,'#칼럼명세'!I:I)</f>
        <v>1402</v>
      </c>
      <c r="AM851" s="44" t="str">
        <f t="shared" si="147"/>
        <v>Item_Name_27015012</v>
      </c>
      <c r="AN851" s="5" t="s">
        <v>1504</v>
      </c>
      <c r="AO851" s="44" t="str">
        <f t="shared" si="148"/>
        <v>Item_Desc_27015012</v>
      </c>
      <c r="AP851" s="5" t="s">
        <v>1508</v>
      </c>
      <c r="AQ851" s="44">
        <f>_xlfn.XLOOKUP(I851,표1[아이템 타입],표1[삭제여부])</f>
        <v>0</v>
      </c>
      <c r="AR851" s="63">
        <f>_xlfn.XLOOKUP(I851,'#칼럼명세'!F:F,'#칼럼명세'!H:H)</f>
        <v>0</v>
      </c>
      <c r="AS851" s="4">
        <v>0</v>
      </c>
      <c r="AT851" s="4"/>
      <c r="AU851" s="4"/>
      <c r="AV851" s="4"/>
      <c r="AW851" s="63" t="str">
        <f>_xlfn.XLOOKUP(I851,표1[아이템 타입],표1[타입 이름])</f>
        <v>펫 가챠 티켓</v>
      </c>
      <c r="AX851" s="63" t="str">
        <f t="shared" si="144"/>
        <v>불가</v>
      </c>
      <c r="AY851" s="63" t="str">
        <f t="shared" si="145"/>
        <v>불가</v>
      </c>
      <c r="AZ851" s="63" t="str">
        <f t="shared" si="138"/>
        <v>불가</v>
      </c>
      <c r="BA851" s="63" t="str">
        <f t="shared" si="139"/>
        <v>불가</v>
      </c>
    </row>
    <row r="852" spans="2:53" x14ac:dyDescent="0.3">
      <c r="B852" s="4">
        <v>27115001</v>
      </c>
      <c r="C852" s="4" t="str">
        <f t="shared" si="151"/>
        <v>001</v>
      </c>
      <c r="D852" s="44" t="str">
        <f t="shared" si="149"/>
        <v>Item_Name_27115001</v>
      </c>
      <c r="E852" s="5" t="s">
        <v>1172</v>
      </c>
      <c r="F852" s="44" t="str">
        <f t="shared" si="150"/>
        <v>Item_Desc_27115001</v>
      </c>
      <c r="G852" s="5" t="s">
        <v>557</v>
      </c>
      <c r="H852" s="5">
        <v>2</v>
      </c>
      <c r="I852" s="5">
        <v>71</v>
      </c>
      <c r="J852" s="5">
        <v>0</v>
      </c>
      <c r="K852" s="5">
        <v>1</v>
      </c>
      <c r="L852" s="45">
        <f>_xlfn.XLOOKUP($I852, '#칼럼명세'!$F:$F, '#칼럼명세'!$J:$J)*IF(_xlfn.XLOOKUP($I852, '#칼럼명세'!$F:$F, '#칼럼명세'!$K:$K)="X", 1, _xlfn.XLOOKUP($K852, '#무게관련'!$N:$N, '#무게관련'!$O:$O))*100</f>
        <v>0</v>
      </c>
      <c r="M852" s="46" t="s">
        <v>336</v>
      </c>
      <c r="N852" s="46" t="s">
        <v>336</v>
      </c>
      <c r="O852" s="46" t="s">
        <v>336</v>
      </c>
      <c r="P852" s="46" t="s">
        <v>336</v>
      </c>
      <c r="Q852" s="5">
        <v>0</v>
      </c>
      <c r="R852" s="5">
        <v>0</v>
      </c>
      <c r="S852" s="5">
        <v>510000</v>
      </c>
      <c r="T852" s="5">
        <v>0</v>
      </c>
      <c r="U852" s="5">
        <v>30</v>
      </c>
      <c r="V852" s="5">
        <v>0</v>
      </c>
      <c r="W852" s="5">
        <v>1</v>
      </c>
      <c r="X852" s="66">
        <v>1000</v>
      </c>
      <c r="Y852" s="66">
        <v>1000</v>
      </c>
      <c r="Z852" s="5">
        <v>0</v>
      </c>
      <c r="AA852" s="5">
        <v>0</v>
      </c>
      <c r="AB852" s="5">
        <v>0</v>
      </c>
      <c r="AC852" s="5">
        <v>0</v>
      </c>
      <c r="AD852" s="5">
        <v>0</v>
      </c>
      <c r="AE852" s="5">
        <v>0</v>
      </c>
      <c r="AF852" s="5">
        <v>0</v>
      </c>
      <c r="AG852" s="5">
        <v>0</v>
      </c>
      <c r="AH852" s="5" t="s">
        <v>197</v>
      </c>
      <c r="AI852" s="5" t="s">
        <v>235</v>
      </c>
      <c r="AJ852" s="5" t="s">
        <v>983</v>
      </c>
      <c r="AK852" s="45">
        <f t="shared" si="146"/>
        <v>15</v>
      </c>
      <c r="AL852" s="47">
        <f>_xlfn.XLOOKUP(I852,'#칼럼명세'!F:F,'#칼럼명세'!I:I)</f>
        <v>1306</v>
      </c>
      <c r="AM852" s="44" t="str">
        <f t="shared" si="147"/>
        <v>Item_Name_27115001</v>
      </c>
      <c r="AN852" s="5" t="s">
        <v>578</v>
      </c>
      <c r="AO852" s="44" t="str">
        <f t="shared" si="148"/>
        <v>Item_Desc_27115001</v>
      </c>
      <c r="AP852" s="5" t="s">
        <v>557</v>
      </c>
      <c r="AQ852" s="44">
        <f>_xlfn.XLOOKUP(I852,표1[아이템 타입],표1[삭제여부])</f>
        <v>0</v>
      </c>
      <c r="AR852" s="63">
        <f>_xlfn.XLOOKUP(I852,'#칼럼명세'!F:F,'#칼럼명세'!H:H)</f>
        <v>0</v>
      </c>
      <c r="AS852" s="4">
        <v>0</v>
      </c>
      <c r="AT852" s="4"/>
      <c r="AU852" s="4"/>
      <c r="AV852" s="4"/>
      <c r="AW852" s="63" t="str">
        <f>_xlfn.XLOOKUP(I852,표1[아이템 타입],표1[타입 이름])</f>
        <v>랜덤 상자</v>
      </c>
      <c r="AX852" s="63" t="str">
        <f t="shared" si="144"/>
        <v>불가</v>
      </c>
      <c r="AY852" s="63" t="str">
        <f t="shared" si="145"/>
        <v>불가</v>
      </c>
      <c r="AZ852" s="63" t="str">
        <f t="shared" si="138"/>
        <v>불가</v>
      </c>
      <c r="BA852" s="63" t="str">
        <f t="shared" si="139"/>
        <v>불가</v>
      </c>
    </row>
    <row r="853" spans="2:53" x14ac:dyDescent="0.3">
      <c r="B853" s="4">
        <v>27115002</v>
      </c>
      <c r="C853" s="4" t="str">
        <f t="shared" si="151"/>
        <v>002</v>
      </c>
      <c r="D853" s="44" t="str">
        <f t="shared" si="149"/>
        <v>Item_Name_27115002</v>
      </c>
      <c r="E853" s="5" t="s">
        <v>1173</v>
      </c>
      <c r="F853" s="44" t="str">
        <f t="shared" si="150"/>
        <v>Item_Desc_27115002</v>
      </c>
      <c r="G853" s="5" t="s">
        <v>557</v>
      </c>
      <c r="H853" s="5">
        <v>2</v>
      </c>
      <c r="I853" s="5">
        <v>71</v>
      </c>
      <c r="J853" s="5">
        <v>0</v>
      </c>
      <c r="K853" s="5">
        <v>1</v>
      </c>
      <c r="L853" s="45">
        <f>_xlfn.XLOOKUP($I853, '#칼럼명세'!$F:$F, '#칼럼명세'!$J:$J)*IF(_xlfn.XLOOKUP($I853, '#칼럼명세'!$F:$F, '#칼럼명세'!$K:$K)="X", 1, _xlfn.XLOOKUP($K853, '#무게관련'!$N:$N, '#무게관련'!$O:$O))*100</f>
        <v>0</v>
      </c>
      <c r="M853" s="46" t="s">
        <v>336</v>
      </c>
      <c r="N853" s="46" t="s">
        <v>336</v>
      </c>
      <c r="O853" s="46" t="s">
        <v>336</v>
      </c>
      <c r="P853" s="46" t="s">
        <v>336</v>
      </c>
      <c r="Q853" s="5">
        <v>0</v>
      </c>
      <c r="R853" s="5">
        <v>0</v>
      </c>
      <c r="S853" s="5">
        <v>510001</v>
      </c>
      <c r="T853" s="5">
        <v>0</v>
      </c>
      <c r="U853" s="5">
        <v>99</v>
      </c>
      <c r="V853" s="5">
        <v>0</v>
      </c>
      <c r="W853" s="5">
        <v>1</v>
      </c>
      <c r="X853" s="66">
        <v>1000</v>
      </c>
      <c r="Y853" s="66">
        <v>1000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 t="s">
        <v>901</v>
      </c>
      <c r="AI853" s="5" t="s">
        <v>235</v>
      </c>
      <c r="AJ853" s="5" t="s">
        <v>983</v>
      </c>
      <c r="AK853" s="45">
        <f t="shared" si="146"/>
        <v>15</v>
      </c>
      <c r="AL853" s="47">
        <f>_xlfn.XLOOKUP(I853,'#칼럼명세'!F:F,'#칼럼명세'!I:I)</f>
        <v>1306</v>
      </c>
      <c r="AM853" s="44" t="str">
        <f t="shared" si="147"/>
        <v>Item_Name_27115002</v>
      </c>
      <c r="AN853" s="5" t="s">
        <v>876</v>
      </c>
      <c r="AO853" s="44" t="str">
        <f t="shared" si="148"/>
        <v>Item_Desc_27115002</v>
      </c>
      <c r="AP853" s="5" t="s">
        <v>557</v>
      </c>
      <c r="AQ853" s="44">
        <f>_xlfn.XLOOKUP(I853,표1[아이템 타입],표1[삭제여부])</f>
        <v>0</v>
      </c>
      <c r="AR853" s="63">
        <f>_xlfn.XLOOKUP(I853,'#칼럼명세'!F:F,'#칼럼명세'!H:H)</f>
        <v>0</v>
      </c>
      <c r="AS853" s="4">
        <v>0</v>
      </c>
      <c r="AT853" s="4"/>
      <c r="AU853" s="4"/>
      <c r="AV853" s="4"/>
      <c r="AW853" s="63" t="str">
        <f>_xlfn.XLOOKUP(I853,표1[아이템 타입],표1[타입 이름])</f>
        <v>랜덤 상자</v>
      </c>
      <c r="AX853" s="63" t="str">
        <f t="shared" si="144"/>
        <v>불가</v>
      </c>
      <c r="AY853" s="63" t="str">
        <f t="shared" si="145"/>
        <v>불가</v>
      </c>
      <c r="AZ853" s="63" t="str">
        <f t="shared" si="138"/>
        <v>불가</v>
      </c>
      <c r="BA853" s="63" t="str">
        <f t="shared" si="139"/>
        <v>불가</v>
      </c>
    </row>
    <row r="854" spans="2:53" x14ac:dyDescent="0.3">
      <c r="B854" s="4">
        <v>27115003</v>
      </c>
      <c r="C854" s="4" t="str">
        <f t="shared" si="151"/>
        <v>003</v>
      </c>
      <c r="D854" s="44" t="str">
        <f t="shared" si="149"/>
        <v>Item_Name_27115003</v>
      </c>
      <c r="E854" s="5" t="s">
        <v>1174</v>
      </c>
      <c r="F854" s="44" t="str">
        <f t="shared" si="150"/>
        <v>Item_Desc_27115003</v>
      </c>
      <c r="G854" s="5" t="s">
        <v>557</v>
      </c>
      <c r="H854" s="5">
        <v>2</v>
      </c>
      <c r="I854" s="5">
        <v>71</v>
      </c>
      <c r="J854" s="5">
        <v>0</v>
      </c>
      <c r="K854" s="5">
        <v>1</v>
      </c>
      <c r="L854" s="45">
        <f>_xlfn.XLOOKUP($I854, '#칼럼명세'!$F:$F, '#칼럼명세'!$J:$J)*IF(_xlfn.XLOOKUP($I854, '#칼럼명세'!$F:$F, '#칼럼명세'!$K:$K)="X", 1, _xlfn.XLOOKUP($K854, '#무게관련'!$N:$N, '#무게관련'!$O:$O))*100</f>
        <v>0</v>
      </c>
      <c r="M854" s="46" t="s">
        <v>336</v>
      </c>
      <c r="N854" s="46" t="s">
        <v>336</v>
      </c>
      <c r="O854" s="46" t="s">
        <v>336</v>
      </c>
      <c r="P854" s="46" t="s">
        <v>336</v>
      </c>
      <c r="Q854" s="5">
        <v>0</v>
      </c>
      <c r="R854" s="5">
        <v>0</v>
      </c>
      <c r="S854" s="5">
        <v>510002</v>
      </c>
      <c r="T854" s="5">
        <v>0</v>
      </c>
      <c r="U854" s="5">
        <v>99</v>
      </c>
      <c r="V854" s="5">
        <v>0</v>
      </c>
      <c r="W854" s="5">
        <v>1</v>
      </c>
      <c r="X854" s="66">
        <v>1000</v>
      </c>
      <c r="Y854" s="66">
        <v>1000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 t="s">
        <v>901</v>
      </c>
      <c r="AI854" s="5" t="s">
        <v>235</v>
      </c>
      <c r="AJ854" s="5" t="s">
        <v>983</v>
      </c>
      <c r="AK854" s="45">
        <f t="shared" si="146"/>
        <v>15</v>
      </c>
      <c r="AL854" s="47">
        <f>_xlfn.XLOOKUP(I854,'#칼럼명세'!F:F,'#칼럼명세'!I:I)</f>
        <v>1306</v>
      </c>
      <c r="AM854" s="44" t="str">
        <f t="shared" si="147"/>
        <v>Item_Name_27115003</v>
      </c>
      <c r="AN854" s="5" t="s">
        <v>875</v>
      </c>
      <c r="AO854" s="44" t="str">
        <f t="shared" si="148"/>
        <v>Item_Desc_27115003</v>
      </c>
      <c r="AP854" s="5" t="s">
        <v>557</v>
      </c>
      <c r="AQ854" s="44">
        <f>_xlfn.XLOOKUP(I854,표1[아이템 타입],표1[삭제여부])</f>
        <v>0</v>
      </c>
      <c r="AR854" s="63">
        <f>_xlfn.XLOOKUP(I854,'#칼럼명세'!F:F,'#칼럼명세'!H:H)</f>
        <v>0</v>
      </c>
      <c r="AS854" s="4">
        <v>0</v>
      </c>
      <c r="AT854" s="4"/>
      <c r="AU854" s="4"/>
      <c r="AV854" s="4"/>
      <c r="AW854" s="63" t="str">
        <f>_xlfn.XLOOKUP(I854,표1[아이템 타입],표1[타입 이름])</f>
        <v>랜덤 상자</v>
      </c>
      <c r="AX854" s="63" t="str">
        <f t="shared" si="144"/>
        <v>불가</v>
      </c>
      <c r="AY854" s="63" t="str">
        <f t="shared" si="145"/>
        <v>불가</v>
      </c>
      <c r="AZ854" s="63" t="str">
        <f t="shared" si="138"/>
        <v>불가</v>
      </c>
      <c r="BA854" s="63" t="str">
        <f t="shared" si="139"/>
        <v>불가</v>
      </c>
    </row>
    <row r="855" spans="2:53" x14ac:dyDescent="0.3">
      <c r="B855" s="4">
        <v>27115004</v>
      </c>
      <c r="C855" s="4" t="str">
        <f t="shared" si="151"/>
        <v>004</v>
      </c>
      <c r="D855" s="44" t="str">
        <f t="shared" si="149"/>
        <v>Item_Name_27115004</v>
      </c>
      <c r="E855" s="5" t="s">
        <v>1175</v>
      </c>
      <c r="F855" s="44" t="str">
        <f t="shared" si="150"/>
        <v>Item_Desc_27115004</v>
      </c>
      <c r="G855" s="5" t="s">
        <v>557</v>
      </c>
      <c r="H855" s="5">
        <v>2</v>
      </c>
      <c r="I855" s="5">
        <v>71</v>
      </c>
      <c r="J855" s="5">
        <v>0</v>
      </c>
      <c r="K855" s="5">
        <v>1</v>
      </c>
      <c r="L855" s="45">
        <f>_xlfn.XLOOKUP($I855, '#칼럼명세'!$F:$F, '#칼럼명세'!$J:$J)*IF(_xlfn.XLOOKUP($I855, '#칼럼명세'!$F:$F, '#칼럼명세'!$K:$K)="X", 1, _xlfn.XLOOKUP($K855, '#무게관련'!$N:$N, '#무게관련'!$O:$O))*100</f>
        <v>0</v>
      </c>
      <c r="M855" s="46" t="s">
        <v>336</v>
      </c>
      <c r="N855" s="46" t="s">
        <v>336</v>
      </c>
      <c r="O855" s="46" t="s">
        <v>336</v>
      </c>
      <c r="P855" s="46" t="s">
        <v>336</v>
      </c>
      <c r="Q855" s="5">
        <v>0</v>
      </c>
      <c r="R855" s="5">
        <v>0</v>
      </c>
      <c r="S855" s="5">
        <v>510003</v>
      </c>
      <c r="T855" s="5">
        <v>0</v>
      </c>
      <c r="U855" s="5">
        <v>99</v>
      </c>
      <c r="V855" s="5">
        <v>0</v>
      </c>
      <c r="W855" s="5">
        <v>1</v>
      </c>
      <c r="X855" s="66">
        <v>1000</v>
      </c>
      <c r="Y855" s="66">
        <v>1000</v>
      </c>
      <c r="Z855" s="5">
        <v>0</v>
      </c>
      <c r="AA855" s="5">
        <v>0</v>
      </c>
      <c r="AB855" s="5">
        <v>0</v>
      </c>
      <c r="AC855" s="5">
        <v>0</v>
      </c>
      <c r="AD855" s="5">
        <v>0</v>
      </c>
      <c r="AE855" s="5">
        <v>0</v>
      </c>
      <c r="AF855" s="5">
        <v>0</v>
      </c>
      <c r="AG855" s="5">
        <v>0</v>
      </c>
      <c r="AH855" s="5" t="s">
        <v>901</v>
      </c>
      <c r="AI855" s="5" t="s">
        <v>235</v>
      </c>
      <c r="AJ855" s="5" t="s">
        <v>983</v>
      </c>
      <c r="AK855" s="45">
        <f t="shared" si="146"/>
        <v>15</v>
      </c>
      <c r="AL855" s="47">
        <f>_xlfn.XLOOKUP(I855,'#칼럼명세'!F:F,'#칼럼명세'!I:I)</f>
        <v>1306</v>
      </c>
      <c r="AM855" s="44" t="str">
        <f t="shared" si="147"/>
        <v>Item_Name_27115004</v>
      </c>
      <c r="AN855" s="5" t="s">
        <v>887</v>
      </c>
      <c r="AO855" s="44" t="str">
        <f t="shared" si="148"/>
        <v>Item_Desc_27115004</v>
      </c>
      <c r="AP855" s="5" t="s">
        <v>557</v>
      </c>
      <c r="AQ855" s="44">
        <f>_xlfn.XLOOKUP(I855,표1[아이템 타입],표1[삭제여부])</f>
        <v>0</v>
      </c>
      <c r="AR855" s="63">
        <f>_xlfn.XLOOKUP(I855,'#칼럼명세'!F:F,'#칼럼명세'!H:H)</f>
        <v>0</v>
      </c>
      <c r="AS855" s="4">
        <v>0</v>
      </c>
      <c r="AT855" s="4"/>
      <c r="AU855" s="4"/>
      <c r="AV855" s="4"/>
      <c r="AW855" s="63" t="str">
        <f>_xlfn.XLOOKUP(I855,표1[아이템 타입],표1[타입 이름])</f>
        <v>랜덤 상자</v>
      </c>
      <c r="AX855" s="63" t="str">
        <f t="shared" si="144"/>
        <v>불가</v>
      </c>
      <c r="AY855" s="63" t="str">
        <f t="shared" si="145"/>
        <v>불가</v>
      </c>
      <c r="AZ855" s="63" t="str">
        <f t="shared" si="138"/>
        <v>불가</v>
      </c>
      <c r="BA855" s="63" t="str">
        <f t="shared" si="139"/>
        <v>불가</v>
      </c>
    </row>
    <row r="856" spans="2:53" x14ac:dyDescent="0.3">
      <c r="B856" s="4">
        <v>27115005</v>
      </c>
      <c r="C856" s="4" t="str">
        <f t="shared" si="151"/>
        <v>005</v>
      </c>
      <c r="D856" s="44" t="str">
        <f t="shared" si="149"/>
        <v>Item_Name_27115005</v>
      </c>
      <c r="E856" s="5" t="s">
        <v>1421</v>
      </c>
      <c r="F856" s="44" t="str">
        <f t="shared" si="150"/>
        <v>Item_Desc_27115005</v>
      </c>
      <c r="G856" s="5" t="s">
        <v>557</v>
      </c>
      <c r="H856" s="5">
        <v>2</v>
      </c>
      <c r="I856" s="5">
        <v>71</v>
      </c>
      <c r="J856" s="5">
        <v>0</v>
      </c>
      <c r="K856" s="5">
        <v>1</v>
      </c>
      <c r="L856" s="45">
        <f>_xlfn.XLOOKUP($I856, '#칼럼명세'!$F:$F, '#칼럼명세'!$J:$J)*IF(_xlfn.XLOOKUP($I856, '#칼럼명세'!$F:$F, '#칼럼명세'!$K:$K)="X", 1, _xlfn.XLOOKUP($K856, '#무게관련'!$N:$N, '#무게관련'!$O:$O))*100</f>
        <v>0</v>
      </c>
      <c r="M856" s="46" t="s">
        <v>336</v>
      </c>
      <c r="N856" s="46" t="s">
        <v>336</v>
      </c>
      <c r="O856" s="46" t="s">
        <v>336</v>
      </c>
      <c r="P856" s="46" t="s">
        <v>336</v>
      </c>
      <c r="Q856" s="5">
        <v>0</v>
      </c>
      <c r="R856" s="5">
        <v>0</v>
      </c>
      <c r="S856" s="5">
        <v>510004</v>
      </c>
      <c r="T856" s="5">
        <v>0</v>
      </c>
      <c r="U856" s="5">
        <v>99</v>
      </c>
      <c r="V856" s="5">
        <v>0</v>
      </c>
      <c r="W856" s="5">
        <v>1</v>
      </c>
      <c r="X856" s="66">
        <v>1000</v>
      </c>
      <c r="Y856" s="66">
        <v>1000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 t="s">
        <v>1425</v>
      </c>
      <c r="AI856" s="5" t="s">
        <v>235</v>
      </c>
      <c r="AJ856" s="5" t="s">
        <v>983</v>
      </c>
      <c r="AK856" s="45">
        <f t="shared" si="146"/>
        <v>15</v>
      </c>
      <c r="AL856" s="47">
        <f>_xlfn.XLOOKUP(I856,'#칼럼명세'!F:F,'#칼럼명세'!I:I)</f>
        <v>1306</v>
      </c>
      <c r="AM856" s="44" t="str">
        <f t="shared" si="147"/>
        <v>Item_Name_27115005</v>
      </c>
      <c r="AN856" s="5" t="s">
        <v>1421</v>
      </c>
      <c r="AO856" s="44" t="str">
        <f t="shared" si="148"/>
        <v>Item_Desc_27115005</v>
      </c>
      <c r="AP856" s="5" t="s">
        <v>1426</v>
      </c>
      <c r="AQ856" s="44">
        <f>_xlfn.XLOOKUP(I856,표1[아이템 타입],표1[삭제여부])</f>
        <v>0</v>
      </c>
      <c r="AR856" s="63">
        <f>_xlfn.XLOOKUP(I856,'#칼럼명세'!F:F,'#칼럼명세'!H:H)</f>
        <v>0</v>
      </c>
      <c r="AS856" s="4">
        <v>0</v>
      </c>
      <c r="AT856" s="4"/>
      <c r="AU856" s="4"/>
      <c r="AV856" s="4"/>
      <c r="AW856" s="63" t="str">
        <f>_xlfn.XLOOKUP(I856,표1[아이템 타입],표1[타입 이름])</f>
        <v>랜덤 상자</v>
      </c>
      <c r="AX856" s="63" t="str">
        <f t="shared" si="144"/>
        <v>불가</v>
      </c>
      <c r="AY856" s="63" t="str">
        <f t="shared" si="145"/>
        <v>불가</v>
      </c>
      <c r="AZ856" s="63" t="str">
        <f t="shared" si="138"/>
        <v>불가</v>
      </c>
      <c r="BA856" s="63" t="str">
        <f t="shared" si="139"/>
        <v>불가</v>
      </c>
    </row>
    <row r="857" spans="2:53" x14ac:dyDescent="0.3">
      <c r="B857" s="4">
        <v>27115006</v>
      </c>
      <c r="C857" s="4" t="str">
        <f t="shared" si="151"/>
        <v>006</v>
      </c>
      <c r="D857" s="44" t="str">
        <f t="shared" si="149"/>
        <v>Item_Name_27115006</v>
      </c>
      <c r="E857" s="5" t="s">
        <v>1422</v>
      </c>
      <c r="F857" s="44" t="str">
        <f t="shared" si="150"/>
        <v>Item_Desc_27115006</v>
      </c>
      <c r="G857" s="5" t="s">
        <v>557</v>
      </c>
      <c r="H857" s="5">
        <v>2</v>
      </c>
      <c r="I857" s="5">
        <v>71</v>
      </c>
      <c r="J857" s="5">
        <v>0</v>
      </c>
      <c r="K857" s="5">
        <v>1</v>
      </c>
      <c r="L857" s="45">
        <f>_xlfn.XLOOKUP($I857, '#칼럼명세'!$F:$F, '#칼럼명세'!$J:$J)*IF(_xlfn.XLOOKUP($I857, '#칼럼명세'!$F:$F, '#칼럼명세'!$K:$K)="X", 1, _xlfn.XLOOKUP($K857, '#무게관련'!$N:$N, '#무게관련'!$O:$O))*100</f>
        <v>0</v>
      </c>
      <c r="M857" s="46" t="s">
        <v>336</v>
      </c>
      <c r="N857" s="46" t="s">
        <v>336</v>
      </c>
      <c r="O857" s="46" t="s">
        <v>336</v>
      </c>
      <c r="P857" s="46" t="s">
        <v>336</v>
      </c>
      <c r="Q857" s="5">
        <v>0</v>
      </c>
      <c r="R857" s="5">
        <v>0</v>
      </c>
      <c r="S857" s="5">
        <v>510005</v>
      </c>
      <c r="T857" s="5">
        <v>0</v>
      </c>
      <c r="U857" s="5">
        <v>99</v>
      </c>
      <c r="V857" s="5">
        <v>0</v>
      </c>
      <c r="W857" s="5">
        <v>1</v>
      </c>
      <c r="X857" s="66">
        <v>1000</v>
      </c>
      <c r="Y857" s="66">
        <v>1000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 t="s">
        <v>1425</v>
      </c>
      <c r="AI857" s="5" t="s">
        <v>235</v>
      </c>
      <c r="AJ857" s="5" t="s">
        <v>983</v>
      </c>
      <c r="AK857" s="45">
        <f t="shared" si="146"/>
        <v>15</v>
      </c>
      <c r="AL857" s="47">
        <f>_xlfn.XLOOKUP(I857,'#칼럼명세'!F:F,'#칼럼명세'!I:I)</f>
        <v>1306</v>
      </c>
      <c r="AM857" s="44" t="str">
        <f t="shared" si="147"/>
        <v>Item_Name_27115006</v>
      </c>
      <c r="AN857" s="5" t="s">
        <v>1422</v>
      </c>
      <c r="AO857" s="44" t="str">
        <f t="shared" si="148"/>
        <v>Item_Desc_27115006</v>
      </c>
      <c r="AP857" s="5" t="s">
        <v>1427</v>
      </c>
      <c r="AQ857" s="44">
        <f>_xlfn.XLOOKUP(I857,표1[아이템 타입],표1[삭제여부])</f>
        <v>0</v>
      </c>
      <c r="AR857" s="63">
        <f>_xlfn.XLOOKUP(I857,'#칼럼명세'!F:F,'#칼럼명세'!H:H)</f>
        <v>0</v>
      </c>
      <c r="AS857" s="4">
        <v>0</v>
      </c>
      <c r="AT857" s="4"/>
      <c r="AU857" s="4"/>
      <c r="AV857" s="4"/>
      <c r="AW857" s="63" t="str">
        <f>_xlfn.XLOOKUP(I857,표1[아이템 타입],표1[타입 이름])</f>
        <v>랜덤 상자</v>
      </c>
      <c r="AX857" s="63" t="str">
        <f t="shared" si="144"/>
        <v>불가</v>
      </c>
      <c r="AY857" s="63" t="str">
        <f t="shared" si="145"/>
        <v>불가</v>
      </c>
      <c r="AZ857" s="63" t="str">
        <f t="shared" ref="AZ857:AZ928" si="152">IF(AR857=0,"불가","가능")</f>
        <v>불가</v>
      </c>
      <c r="BA857" s="63" t="str">
        <f t="shared" ref="BA857:BA928" si="153">IF(AS857=0,"불가","가능")</f>
        <v>불가</v>
      </c>
    </row>
    <row r="858" spans="2:53" x14ac:dyDescent="0.3">
      <c r="B858" s="4">
        <v>27115007</v>
      </c>
      <c r="C858" s="4" t="str">
        <f t="shared" si="151"/>
        <v>007</v>
      </c>
      <c r="D858" s="44" t="str">
        <f t="shared" si="149"/>
        <v>Item_Name_27115007</v>
      </c>
      <c r="E858" s="5" t="s">
        <v>1423</v>
      </c>
      <c r="F858" s="44" t="str">
        <f t="shared" si="150"/>
        <v>Item_Desc_27115007</v>
      </c>
      <c r="G858" s="5" t="s">
        <v>557</v>
      </c>
      <c r="H858" s="5">
        <v>2</v>
      </c>
      <c r="I858" s="5">
        <v>71</v>
      </c>
      <c r="J858" s="5">
        <v>0</v>
      </c>
      <c r="K858" s="5">
        <v>1</v>
      </c>
      <c r="L858" s="45">
        <f>_xlfn.XLOOKUP($I858, '#칼럼명세'!$F:$F, '#칼럼명세'!$J:$J)*IF(_xlfn.XLOOKUP($I858, '#칼럼명세'!$F:$F, '#칼럼명세'!$K:$K)="X", 1, _xlfn.XLOOKUP($K858, '#무게관련'!$N:$N, '#무게관련'!$O:$O))*100</f>
        <v>0</v>
      </c>
      <c r="M858" s="46" t="s">
        <v>336</v>
      </c>
      <c r="N858" s="46" t="s">
        <v>336</v>
      </c>
      <c r="O858" s="46" t="s">
        <v>336</v>
      </c>
      <c r="P858" s="46" t="s">
        <v>336</v>
      </c>
      <c r="Q858" s="5">
        <v>0</v>
      </c>
      <c r="R858" s="5">
        <v>0</v>
      </c>
      <c r="S858" s="5">
        <v>510006</v>
      </c>
      <c r="T858" s="5">
        <v>0</v>
      </c>
      <c r="U858" s="5">
        <v>99</v>
      </c>
      <c r="V858" s="5">
        <v>0</v>
      </c>
      <c r="W858" s="5">
        <v>1</v>
      </c>
      <c r="X858" s="66">
        <v>1000</v>
      </c>
      <c r="Y858" s="66">
        <v>1000</v>
      </c>
      <c r="Z858" s="5">
        <v>0</v>
      </c>
      <c r="AA858" s="5">
        <v>0</v>
      </c>
      <c r="AB858" s="5">
        <v>0</v>
      </c>
      <c r="AC858" s="5">
        <v>0</v>
      </c>
      <c r="AD858" s="5">
        <v>0</v>
      </c>
      <c r="AE858" s="5">
        <v>0</v>
      </c>
      <c r="AF858" s="5">
        <v>0</v>
      </c>
      <c r="AG858" s="5">
        <v>0</v>
      </c>
      <c r="AH858" s="5" t="s">
        <v>1425</v>
      </c>
      <c r="AI858" s="5" t="s">
        <v>235</v>
      </c>
      <c r="AJ858" s="5" t="s">
        <v>983</v>
      </c>
      <c r="AK858" s="45">
        <f t="shared" si="146"/>
        <v>15</v>
      </c>
      <c r="AL858" s="47">
        <f>_xlfn.XLOOKUP(I858,'#칼럼명세'!F:F,'#칼럼명세'!I:I)</f>
        <v>1306</v>
      </c>
      <c r="AM858" s="44" t="str">
        <f t="shared" si="147"/>
        <v>Item_Name_27115007</v>
      </c>
      <c r="AN858" s="5" t="s">
        <v>1423</v>
      </c>
      <c r="AO858" s="44" t="str">
        <f t="shared" si="148"/>
        <v>Item_Desc_27115007</v>
      </c>
      <c r="AP858" s="5" t="s">
        <v>1428</v>
      </c>
      <c r="AQ858" s="44">
        <f>_xlfn.XLOOKUP(I858,표1[아이템 타입],표1[삭제여부])</f>
        <v>0</v>
      </c>
      <c r="AR858" s="63">
        <f>_xlfn.XLOOKUP(I858,'#칼럼명세'!F:F,'#칼럼명세'!H:H)</f>
        <v>0</v>
      </c>
      <c r="AS858" s="4">
        <v>0</v>
      </c>
      <c r="AT858" s="4"/>
      <c r="AU858" s="4"/>
      <c r="AV858" s="4"/>
      <c r="AW858" s="63" t="str">
        <f>_xlfn.XLOOKUP(I858,표1[아이템 타입],표1[타입 이름])</f>
        <v>랜덤 상자</v>
      </c>
      <c r="AX858" s="63" t="str">
        <f t="shared" si="144"/>
        <v>불가</v>
      </c>
      <c r="AY858" s="63" t="str">
        <f t="shared" si="145"/>
        <v>불가</v>
      </c>
      <c r="AZ858" s="63" t="str">
        <f t="shared" si="152"/>
        <v>불가</v>
      </c>
      <c r="BA858" s="63" t="str">
        <f t="shared" si="153"/>
        <v>불가</v>
      </c>
    </row>
    <row r="859" spans="2:53" x14ac:dyDescent="0.3">
      <c r="B859" s="4">
        <v>27115008</v>
      </c>
      <c r="C859" s="4" t="str">
        <f t="shared" si="151"/>
        <v>008</v>
      </c>
      <c r="D859" s="44" t="str">
        <f t="shared" si="149"/>
        <v>Item_Name_27115008</v>
      </c>
      <c r="E859" s="5" t="s">
        <v>1424</v>
      </c>
      <c r="F859" s="44" t="str">
        <f t="shared" si="150"/>
        <v>Item_Desc_27115008</v>
      </c>
      <c r="G859" s="5" t="s">
        <v>557</v>
      </c>
      <c r="H859" s="5">
        <v>2</v>
      </c>
      <c r="I859" s="5">
        <v>71</v>
      </c>
      <c r="J859" s="5">
        <v>0</v>
      </c>
      <c r="K859" s="5">
        <v>1</v>
      </c>
      <c r="L859" s="45">
        <f>_xlfn.XLOOKUP($I859, '#칼럼명세'!$F:$F, '#칼럼명세'!$J:$J)*IF(_xlfn.XLOOKUP($I859, '#칼럼명세'!$F:$F, '#칼럼명세'!$K:$K)="X", 1, _xlfn.XLOOKUP($K859, '#무게관련'!$N:$N, '#무게관련'!$O:$O))*100</f>
        <v>0</v>
      </c>
      <c r="M859" s="46" t="s">
        <v>336</v>
      </c>
      <c r="N859" s="46" t="s">
        <v>336</v>
      </c>
      <c r="O859" s="46" t="s">
        <v>336</v>
      </c>
      <c r="P859" s="46" t="s">
        <v>336</v>
      </c>
      <c r="Q859" s="5">
        <v>0</v>
      </c>
      <c r="R859" s="5">
        <v>0</v>
      </c>
      <c r="S859" s="5">
        <v>510007</v>
      </c>
      <c r="T859" s="5">
        <v>0</v>
      </c>
      <c r="U859" s="5">
        <v>99</v>
      </c>
      <c r="V859" s="5">
        <v>0</v>
      </c>
      <c r="W859" s="5">
        <v>1</v>
      </c>
      <c r="X859" s="66">
        <v>1000</v>
      </c>
      <c r="Y859" s="66">
        <v>1000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 t="s">
        <v>1425</v>
      </c>
      <c r="AI859" s="5" t="s">
        <v>235</v>
      </c>
      <c r="AJ859" s="5" t="s">
        <v>983</v>
      </c>
      <c r="AK859" s="45">
        <f t="shared" si="146"/>
        <v>15</v>
      </c>
      <c r="AL859" s="47">
        <f>_xlfn.XLOOKUP(I859,'#칼럼명세'!F:F,'#칼럼명세'!I:I)</f>
        <v>1306</v>
      </c>
      <c r="AM859" s="44" t="str">
        <f t="shared" si="147"/>
        <v>Item_Name_27115008</v>
      </c>
      <c r="AN859" s="5" t="s">
        <v>1424</v>
      </c>
      <c r="AO859" s="44" t="str">
        <f t="shared" si="148"/>
        <v>Item_Desc_27115008</v>
      </c>
      <c r="AP859" s="5" t="s">
        <v>1429</v>
      </c>
      <c r="AQ859" s="44">
        <f>_xlfn.XLOOKUP(I859,표1[아이템 타입],표1[삭제여부])</f>
        <v>0</v>
      </c>
      <c r="AR859" s="63">
        <f>_xlfn.XLOOKUP(I859,'#칼럼명세'!F:F,'#칼럼명세'!H:H)</f>
        <v>0</v>
      </c>
      <c r="AS859" s="4">
        <v>0</v>
      </c>
      <c r="AT859" s="4"/>
      <c r="AU859" s="4"/>
      <c r="AV859" s="4"/>
      <c r="AW859" s="63" t="str">
        <f>_xlfn.XLOOKUP(I859,표1[아이템 타입],표1[타입 이름])</f>
        <v>랜덤 상자</v>
      </c>
      <c r="AX859" s="63" t="str">
        <f t="shared" si="144"/>
        <v>불가</v>
      </c>
      <c r="AY859" s="63" t="str">
        <f t="shared" si="145"/>
        <v>불가</v>
      </c>
      <c r="AZ859" s="63" t="str">
        <f t="shared" si="152"/>
        <v>불가</v>
      </c>
      <c r="BA859" s="63" t="str">
        <f t="shared" si="153"/>
        <v>불가</v>
      </c>
    </row>
    <row r="860" spans="2:53" x14ac:dyDescent="0.3">
      <c r="B860" s="4">
        <v>27115009</v>
      </c>
      <c r="C860" s="4" t="str">
        <f t="shared" si="151"/>
        <v>009</v>
      </c>
      <c r="D860" s="44" t="str">
        <f t="shared" si="149"/>
        <v>Item_Name_27115009</v>
      </c>
      <c r="E860" s="5" t="s">
        <v>2907</v>
      </c>
      <c r="F860" s="44" t="str">
        <f t="shared" si="150"/>
        <v>Item_Desc_27115009</v>
      </c>
      <c r="G860" s="5" t="s">
        <v>2915</v>
      </c>
      <c r="H860" s="5">
        <v>2</v>
      </c>
      <c r="I860" s="5">
        <v>71</v>
      </c>
      <c r="J860" s="5">
        <v>0</v>
      </c>
      <c r="K860" s="5">
        <v>4</v>
      </c>
      <c r="L860" s="45">
        <f>_xlfn.XLOOKUP($I860, '#칼럼명세'!$F:$F, '#칼럼명세'!$J:$J)*IF(_xlfn.XLOOKUP($I860, '#칼럼명세'!$F:$F, '#칼럼명세'!$K:$K)="X", 1, _xlfn.XLOOKUP($K860, '#무게관련'!$N:$N, '#무게관련'!$O:$O))*100</f>
        <v>0</v>
      </c>
      <c r="M860" s="46" t="s">
        <v>336</v>
      </c>
      <c r="N860" s="46" t="s">
        <v>336</v>
      </c>
      <c r="O860" s="46" t="s">
        <v>336</v>
      </c>
      <c r="P860" s="46" t="s">
        <v>336</v>
      </c>
      <c r="Q860" s="5">
        <v>0</v>
      </c>
      <c r="R860" s="5">
        <v>0</v>
      </c>
      <c r="S860" s="5">
        <v>510008</v>
      </c>
      <c r="T860" s="5">
        <v>0</v>
      </c>
      <c r="U860" s="5">
        <v>99</v>
      </c>
      <c r="V860" s="5">
        <v>0</v>
      </c>
      <c r="W860" s="5">
        <v>1</v>
      </c>
      <c r="X860" s="66">
        <v>1000</v>
      </c>
      <c r="Y860" s="66">
        <v>1000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 t="s">
        <v>2916</v>
      </c>
      <c r="AI860" s="5" t="s">
        <v>235</v>
      </c>
      <c r="AJ860" s="5" t="s">
        <v>983</v>
      </c>
      <c r="AK860" s="45">
        <f t="shared" si="146"/>
        <v>15</v>
      </c>
      <c r="AL860" s="47">
        <f>_xlfn.XLOOKUP(I860,'#칼럼명세'!F:F,'#칼럼명세'!I:I)</f>
        <v>1306</v>
      </c>
      <c r="AM860" s="44" t="str">
        <f t="shared" si="147"/>
        <v>Item_Name_27115009</v>
      </c>
      <c r="AN860" s="5" t="s">
        <v>2918</v>
      </c>
      <c r="AO860" s="44" t="str">
        <f t="shared" si="148"/>
        <v>Item_Desc_27115009</v>
      </c>
      <c r="AP860" s="5" t="s">
        <v>2926</v>
      </c>
      <c r="AQ860" s="44">
        <f>_xlfn.XLOOKUP(I860,표1[아이템 타입],표1[삭제여부])</f>
        <v>0</v>
      </c>
      <c r="AR860" s="63">
        <f>_xlfn.XLOOKUP(I860,'#칼럼명세'!F:F,'#칼럼명세'!H:H)</f>
        <v>0</v>
      </c>
      <c r="AS860" s="4">
        <v>0</v>
      </c>
      <c r="AT860" s="4"/>
      <c r="AU860" s="4"/>
      <c r="AV860" s="4"/>
      <c r="AW860" s="63" t="str">
        <f>_xlfn.XLOOKUP(I860,표1[아이템 타입],표1[타입 이름])</f>
        <v>랜덤 상자</v>
      </c>
      <c r="AX860" s="63" t="str">
        <f t="shared" si="144"/>
        <v>불가</v>
      </c>
      <c r="AY860" s="63" t="str">
        <f t="shared" si="145"/>
        <v>불가</v>
      </c>
      <c r="AZ860" s="63" t="str">
        <f t="shared" ref="AZ860:AZ870" si="154">IF(AR860=0,"불가","가능")</f>
        <v>불가</v>
      </c>
      <c r="BA860" s="63" t="str">
        <f t="shared" ref="BA860:BA870" si="155">IF(AS860=0,"불가","가능")</f>
        <v>불가</v>
      </c>
    </row>
    <row r="861" spans="2:53" x14ac:dyDescent="0.3">
      <c r="B861" s="4">
        <v>27115010</v>
      </c>
      <c r="C861" s="4" t="str">
        <f t="shared" si="151"/>
        <v>010</v>
      </c>
      <c r="D861" s="44" t="str">
        <f t="shared" si="149"/>
        <v>Item_Name_27115010</v>
      </c>
      <c r="E861" s="5" t="s">
        <v>2908</v>
      </c>
      <c r="F861" s="44" t="str">
        <f t="shared" si="150"/>
        <v>Item_Desc_27115010</v>
      </c>
      <c r="G861" s="5" t="s">
        <v>2915</v>
      </c>
      <c r="H861" s="5">
        <v>2</v>
      </c>
      <c r="I861" s="5">
        <v>71</v>
      </c>
      <c r="J861" s="5">
        <v>0</v>
      </c>
      <c r="K861" s="5">
        <v>3</v>
      </c>
      <c r="L861" s="45">
        <f>_xlfn.XLOOKUP($I861, '#칼럼명세'!$F:$F, '#칼럼명세'!$J:$J)*IF(_xlfn.XLOOKUP($I861, '#칼럼명세'!$F:$F, '#칼럼명세'!$K:$K)="X", 1, _xlfn.XLOOKUP($K861, '#무게관련'!$N:$N, '#무게관련'!$O:$O))*100</f>
        <v>0</v>
      </c>
      <c r="M861" s="46" t="s">
        <v>336</v>
      </c>
      <c r="N861" s="46" t="s">
        <v>336</v>
      </c>
      <c r="O861" s="46" t="s">
        <v>336</v>
      </c>
      <c r="P861" s="46" t="s">
        <v>336</v>
      </c>
      <c r="Q861" s="5">
        <v>0</v>
      </c>
      <c r="R861" s="5">
        <v>0</v>
      </c>
      <c r="S861" s="5">
        <v>510009</v>
      </c>
      <c r="T861" s="5">
        <v>0</v>
      </c>
      <c r="U861" s="5">
        <v>99</v>
      </c>
      <c r="V861" s="5">
        <v>0</v>
      </c>
      <c r="W861" s="5">
        <v>1</v>
      </c>
      <c r="X861" s="66">
        <v>1000</v>
      </c>
      <c r="Y861" s="66">
        <v>1000</v>
      </c>
      <c r="Z861" s="5">
        <v>0</v>
      </c>
      <c r="AA861" s="5">
        <v>0</v>
      </c>
      <c r="AB861" s="5">
        <v>0</v>
      </c>
      <c r="AC861" s="5">
        <v>0</v>
      </c>
      <c r="AD861" s="5">
        <v>0</v>
      </c>
      <c r="AE861" s="5">
        <v>0</v>
      </c>
      <c r="AF861" s="5">
        <v>0</v>
      </c>
      <c r="AG861" s="5">
        <v>0</v>
      </c>
      <c r="AH861" s="5" t="s">
        <v>2916</v>
      </c>
      <c r="AI861" s="5" t="s">
        <v>235</v>
      </c>
      <c r="AJ861" s="5" t="s">
        <v>983</v>
      </c>
      <c r="AK861" s="45">
        <f t="shared" si="146"/>
        <v>15</v>
      </c>
      <c r="AL861" s="47">
        <f>_xlfn.XLOOKUP(I861,'#칼럼명세'!F:F,'#칼럼명세'!I:I)</f>
        <v>1306</v>
      </c>
      <c r="AM861" s="44" t="str">
        <f t="shared" si="147"/>
        <v>Item_Name_27115010</v>
      </c>
      <c r="AN861" s="5" t="s">
        <v>2919</v>
      </c>
      <c r="AO861" s="44" t="str">
        <f t="shared" si="148"/>
        <v>Item_Desc_27115010</v>
      </c>
      <c r="AP861" s="5" t="s">
        <v>2926</v>
      </c>
      <c r="AQ861" s="44">
        <f>_xlfn.XLOOKUP(I861,표1[아이템 타입],표1[삭제여부])</f>
        <v>0</v>
      </c>
      <c r="AR861" s="63">
        <f>_xlfn.XLOOKUP(I861,'#칼럼명세'!F:F,'#칼럼명세'!H:H)</f>
        <v>0</v>
      </c>
      <c r="AS861" s="4">
        <v>0</v>
      </c>
      <c r="AT861" s="4"/>
      <c r="AU861" s="4"/>
      <c r="AV861" s="4"/>
      <c r="AW861" s="63" t="str">
        <f>_xlfn.XLOOKUP(I861,표1[아이템 타입],표1[타입 이름])</f>
        <v>랜덤 상자</v>
      </c>
      <c r="AX861" s="63" t="str">
        <f t="shared" ref="AX861:AX892" si="156">IF(Z861=0,"불가","가능")</f>
        <v>불가</v>
      </c>
      <c r="AY861" s="63" t="str">
        <f t="shared" ref="AY861:AY892" si="157">IF(AB861=0,"불가","가능")</f>
        <v>불가</v>
      </c>
      <c r="AZ861" s="63" t="str">
        <f t="shared" si="154"/>
        <v>불가</v>
      </c>
      <c r="BA861" s="63" t="str">
        <f t="shared" si="155"/>
        <v>불가</v>
      </c>
    </row>
    <row r="862" spans="2:53" x14ac:dyDescent="0.3">
      <c r="B862" s="4">
        <v>27115011</v>
      </c>
      <c r="C862" s="4" t="str">
        <f t="shared" si="151"/>
        <v>011</v>
      </c>
      <c r="D862" s="44" t="str">
        <f t="shared" si="149"/>
        <v>Item_Name_27115011</v>
      </c>
      <c r="E862" s="5" t="s">
        <v>2909</v>
      </c>
      <c r="F862" s="44" t="str">
        <f t="shared" si="150"/>
        <v>Item_Desc_27115011</v>
      </c>
      <c r="G862" s="5" t="s">
        <v>2915</v>
      </c>
      <c r="H862" s="5">
        <v>2</v>
      </c>
      <c r="I862" s="5">
        <v>71</v>
      </c>
      <c r="J862" s="5">
        <v>0</v>
      </c>
      <c r="K862" s="5">
        <v>2</v>
      </c>
      <c r="L862" s="45">
        <f>_xlfn.XLOOKUP($I862, '#칼럼명세'!$F:$F, '#칼럼명세'!$J:$J)*IF(_xlfn.XLOOKUP($I862, '#칼럼명세'!$F:$F, '#칼럼명세'!$K:$K)="X", 1, _xlfn.XLOOKUP($K862, '#무게관련'!$N:$N, '#무게관련'!$O:$O))*100</f>
        <v>0</v>
      </c>
      <c r="M862" s="46" t="s">
        <v>336</v>
      </c>
      <c r="N862" s="46" t="s">
        <v>336</v>
      </c>
      <c r="O862" s="46" t="s">
        <v>336</v>
      </c>
      <c r="P862" s="46" t="s">
        <v>336</v>
      </c>
      <c r="Q862" s="5">
        <v>0</v>
      </c>
      <c r="R862" s="5">
        <v>0</v>
      </c>
      <c r="S862" s="5">
        <v>510010</v>
      </c>
      <c r="T862" s="5">
        <v>0</v>
      </c>
      <c r="U862" s="5">
        <v>99</v>
      </c>
      <c r="V862" s="5">
        <v>0</v>
      </c>
      <c r="W862" s="5">
        <v>1</v>
      </c>
      <c r="X862" s="66">
        <v>1000</v>
      </c>
      <c r="Y862" s="66">
        <v>1000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 t="s">
        <v>2916</v>
      </c>
      <c r="AI862" s="5" t="s">
        <v>235</v>
      </c>
      <c r="AJ862" s="5" t="s">
        <v>983</v>
      </c>
      <c r="AK862" s="45">
        <f t="shared" si="146"/>
        <v>15</v>
      </c>
      <c r="AL862" s="47">
        <f>_xlfn.XLOOKUP(I862,'#칼럼명세'!F:F,'#칼럼명세'!I:I)</f>
        <v>1306</v>
      </c>
      <c r="AM862" s="44" t="str">
        <f t="shared" si="147"/>
        <v>Item_Name_27115011</v>
      </c>
      <c r="AN862" s="5" t="s">
        <v>2920</v>
      </c>
      <c r="AO862" s="44" t="str">
        <f t="shared" si="148"/>
        <v>Item_Desc_27115011</v>
      </c>
      <c r="AP862" s="5" t="s">
        <v>2926</v>
      </c>
      <c r="AQ862" s="44">
        <f>_xlfn.XLOOKUP(I862,표1[아이템 타입],표1[삭제여부])</f>
        <v>0</v>
      </c>
      <c r="AR862" s="63">
        <f>_xlfn.XLOOKUP(I862,'#칼럼명세'!F:F,'#칼럼명세'!H:H)</f>
        <v>0</v>
      </c>
      <c r="AS862" s="4">
        <v>0</v>
      </c>
      <c r="AT862" s="4"/>
      <c r="AU862" s="4"/>
      <c r="AV862" s="4"/>
      <c r="AW862" s="63" t="str">
        <f>_xlfn.XLOOKUP(I862,표1[아이템 타입],표1[타입 이름])</f>
        <v>랜덤 상자</v>
      </c>
      <c r="AX862" s="63" t="str">
        <f t="shared" si="156"/>
        <v>불가</v>
      </c>
      <c r="AY862" s="63" t="str">
        <f t="shared" si="157"/>
        <v>불가</v>
      </c>
      <c r="AZ862" s="63" t="str">
        <f t="shared" si="154"/>
        <v>불가</v>
      </c>
      <c r="BA862" s="63" t="str">
        <f t="shared" si="155"/>
        <v>불가</v>
      </c>
    </row>
    <row r="863" spans="2:53" x14ac:dyDescent="0.3">
      <c r="B863" s="4">
        <v>27115012</v>
      </c>
      <c r="C863" s="4" t="str">
        <f t="shared" si="151"/>
        <v>012</v>
      </c>
      <c r="D863" s="44" t="str">
        <f t="shared" si="149"/>
        <v>Item_Name_27115012</v>
      </c>
      <c r="E863" s="5" t="s">
        <v>2910</v>
      </c>
      <c r="F863" s="44" t="str">
        <f t="shared" si="150"/>
        <v>Item_Desc_27115012</v>
      </c>
      <c r="G863" s="5" t="s">
        <v>2915</v>
      </c>
      <c r="H863" s="5">
        <v>2</v>
      </c>
      <c r="I863" s="5">
        <v>71</v>
      </c>
      <c r="J863" s="5">
        <v>0</v>
      </c>
      <c r="K863" s="5">
        <v>1</v>
      </c>
      <c r="L863" s="45">
        <f>_xlfn.XLOOKUP($I863, '#칼럼명세'!$F:$F, '#칼럼명세'!$J:$J)*IF(_xlfn.XLOOKUP($I863, '#칼럼명세'!$F:$F, '#칼럼명세'!$K:$K)="X", 1, _xlfn.XLOOKUP($K863, '#무게관련'!$N:$N, '#무게관련'!$O:$O))*100</f>
        <v>0</v>
      </c>
      <c r="M863" s="46" t="s">
        <v>336</v>
      </c>
      <c r="N863" s="46" t="s">
        <v>336</v>
      </c>
      <c r="O863" s="46" t="s">
        <v>336</v>
      </c>
      <c r="P863" s="46" t="s">
        <v>336</v>
      </c>
      <c r="Q863" s="5">
        <v>0</v>
      </c>
      <c r="R863" s="5">
        <v>0</v>
      </c>
      <c r="S863" s="5">
        <v>510011</v>
      </c>
      <c r="T863" s="5">
        <v>0</v>
      </c>
      <c r="U863" s="5">
        <v>99</v>
      </c>
      <c r="V863" s="5">
        <v>0</v>
      </c>
      <c r="W863" s="5">
        <v>1</v>
      </c>
      <c r="X863" s="66">
        <v>1000</v>
      </c>
      <c r="Y863" s="66">
        <v>1000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 t="s">
        <v>2916</v>
      </c>
      <c r="AI863" s="5" t="s">
        <v>235</v>
      </c>
      <c r="AJ863" s="5" t="s">
        <v>983</v>
      </c>
      <c r="AK863" s="45">
        <f t="shared" si="146"/>
        <v>15</v>
      </c>
      <c r="AL863" s="47">
        <f>_xlfn.XLOOKUP(I863,'#칼럼명세'!F:F,'#칼럼명세'!I:I)</f>
        <v>1306</v>
      </c>
      <c r="AM863" s="44" t="str">
        <f t="shared" si="147"/>
        <v>Item_Name_27115012</v>
      </c>
      <c r="AN863" s="5" t="s">
        <v>2921</v>
      </c>
      <c r="AO863" s="44" t="str">
        <f t="shared" si="148"/>
        <v>Item_Desc_27115012</v>
      </c>
      <c r="AP863" s="5" t="s">
        <v>2926</v>
      </c>
      <c r="AQ863" s="44">
        <f>_xlfn.XLOOKUP(I863,표1[아이템 타입],표1[삭제여부])</f>
        <v>0</v>
      </c>
      <c r="AR863" s="63">
        <f>_xlfn.XLOOKUP(I863,'#칼럼명세'!F:F,'#칼럼명세'!H:H)</f>
        <v>0</v>
      </c>
      <c r="AS863" s="4">
        <v>0</v>
      </c>
      <c r="AT863" s="4"/>
      <c r="AU863" s="4"/>
      <c r="AV863" s="4"/>
      <c r="AW863" s="63" t="str">
        <f>_xlfn.XLOOKUP(I863,표1[아이템 타입],표1[타입 이름])</f>
        <v>랜덤 상자</v>
      </c>
      <c r="AX863" s="63" t="str">
        <f t="shared" si="156"/>
        <v>불가</v>
      </c>
      <c r="AY863" s="63" t="str">
        <f t="shared" si="157"/>
        <v>불가</v>
      </c>
      <c r="AZ863" s="63" t="str">
        <f t="shared" si="154"/>
        <v>불가</v>
      </c>
      <c r="BA863" s="63" t="str">
        <f t="shared" si="155"/>
        <v>불가</v>
      </c>
    </row>
    <row r="864" spans="2:53" x14ac:dyDescent="0.3">
      <c r="B864" s="4">
        <v>27115013</v>
      </c>
      <c r="C864" s="4" t="str">
        <f t="shared" si="151"/>
        <v>013</v>
      </c>
      <c r="D864" s="44" t="str">
        <f t="shared" si="149"/>
        <v>Item_Name_27115013</v>
      </c>
      <c r="E864" s="5" t="s">
        <v>2911</v>
      </c>
      <c r="F864" s="44" t="str">
        <f t="shared" si="150"/>
        <v>Item_Desc_27115013</v>
      </c>
      <c r="G864" s="5" t="s">
        <v>2915</v>
      </c>
      <c r="H864" s="5">
        <v>2</v>
      </c>
      <c r="I864" s="5">
        <v>71</v>
      </c>
      <c r="J864" s="5">
        <v>0</v>
      </c>
      <c r="K864" s="5">
        <v>4</v>
      </c>
      <c r="L864" s="45">
        <f>_xlfn.XLOOKUP($I864, '#칼럼명세'!$F:$F, '#칼럼명세'!$J:$J)*IF(_xlfn.XLOOKUP($I864, '#칼럼명세'!$F:$F, '#칼럼명세'!$K:$K)="X", 1, _xlfn.XLOOKUP($K864, '#무게관련'!$N:$N, '#무게관련'!$O:$O))*100</f>
        <v>0</v>
      </c>
      <c r="M864" s="46" t="s">
        <v>336</v>
      </c>
      <c r="N864" s="46" t="s">
        <v>336</v>
      </c>
      <c r="O864" s="46" t="s">
        <v>336</v>
      </c>
      <c r="P864" s="46" t="s">
        <v>336</v>
      </c>
      <c r="Q864" s="5">
        <v>0</v>
      </c>
      <c r="R864" s="5">
        <v>0</v>
      </c>
      <c r="S864" s="5">
        <v>510012</v>
      </c>
      <c r="T864" s="5">
        <v>0</v>
      </c>
      <c r="U864" s="5">
        <v>99</v>
      </c>
      <c r="V864" s="5">
        <v>0</v>
      </c>
      <c r="W864" s="5">
        <v>1</v>
      </c>
      <c r="X864" s="66">
        <v>1000</v>
      </c>
      <c r="Y864" s="66">
        <v>1000</v>
      </c>
      <c r="Z864" s="5">
        <v>0</v>
      </c>
      <c r="AA864" s="5">
        <v>0</v>
      </c>
      <c r="AB864" s="5">
        <v>0</v>
      </c>
      <c r="AC864" s="5">
        <v>0</v>
      </c>
      <c r="AD864" s="5">
        <v>0</v>
      </c>
      <c r="AE864" s="5">
        <v>0</v>
      </c>
      <c r="AF864" s="5">
        <v>0</v>
      </c>
      <c r="AG864" s="5">
        <v>0</v>
      </c>
      <c r="AH864" s="5" t="s">
        <v>2917</v>
      </c>
      <c r="AI864" s="5" t="s">
        <v>235</v>
      </c>
      <c r="AJ864" s="5" t="s">
        <v>983</v>
      </c>
      <c r="AK864" s="45">
        <f t="shared" si="146"/>
        <v>15</v>
      </c>
      <c r="AL864" s="47">
        <f>_xlfn.XLOOKUP(I864,'#칼럼명세'!F:F,'#칼럼명세'!I:I)</f>
        <v>1306</v>
      </c>
      <c r="AM864" s="44" t="str">
        <f t="shared" si="147"/>
        <v>Item_Name_27115013</v>
      </c>
      <c r="AN864" s="5" t="s">
        <v>2922</v>
      </c>
      <c r="AO864" s="44" t="str">
        <f t="shared" si="148"/>
        <v>Item_Desc_27115013</v>
      </c>
      <c r="AP864" s="5" t="s">
        <v>2927</v>
      </c>
      <c r="AQ864" s="44">
        <f>_xlfn.XLOOKUP(I864,표1[아이템 타입],표1[삭제여부])</f>
        <v>0</v>
      </c>
      <c r="AR864" s="63">
        <f>_xlfn.XLOOKUP(I864,'#칼럼명세'!F:F,'#칼럼명세'!H:H)</f>
        <v>0</v>
      </c>
      <c r="AS864" s="4">
        <v>0</v>
      </c>
      <c r="AT864" s="4"/>
      <c r="AU864" s="4"/>
      <c r="AV864" s="4"/>
      <c r="AW864" s="63" t="str">
        <f>_xlfn.XLOOKUP(I864,표1[아이템 타입],표1[타입 이름])</f>
        <v>랜덤 상자</v>
      </c>
      <c r="AX864" s="63" t="str">
        <f t="shared" si="156"/>
        <v>불가</v>
      </c>
      <c r="AY864" s="63" t="str">
        <f t="shared" si="157"/>
        <v>불가</v>
      </c>
      <c r="AZ864" s="63" t="str">
        <f t="shared" si="154"/>
        <v>불가</v>
      </c>
      <c r="BA864" s="63" t="str">
        <f t="shared" si="155"/>
        <v>불가</v>
      </c>
    </row>
    <row r="865" spans="1:53" x14ac:dyDescent="0.3">
      <c r="B865" s="4">
        <v>27115014</v>
      </c>
      <c r="C865" s="4" t="str">
        <f t="shared" si="151"/>
        <v>014</v>
      </c>
      <c r="D865" s="44" t="str">
        <f t="shared" si="149"/>
        <v>Item_Name_27115014</v>
      </c>
      <c r="E865" s="5" t="s">
        <v>2912</v>
      </c>
      <c r="F865" s="44" t="str">
        <f t="shared" si="150"/>
        <v>Item_Desc_27115014</v>
      </c>
      <c r="G865" s="5" t="s">
        <v>2915</v>
      </c>
      <c r="H865" s="5">
        <v>2</v>
      </c>
      <c r="I865" s="5">
        <v>71</v>
      </c>
      <c r="J865" s="5">
        <v>0</v>
      </c>
      <c r="K865" s="5">
        <v>3</v>
      </c>
      <c r="L865" s="45">
        <f>_xlfn.XLOOKUP($I865, '#칼럼명세'!$F:$F, '#칼럼명세'!$J:$J)*IF(_xlfn.XLOOKUP($I865, '#칼럼명세'!$F:$F, '#칼럼명세'!$K:$K)="X", 1, _xlfn.XLOOKUP($K865, '#무게관련'!$N:$N, '#무게관련'!$O:$O))*100</f>
        <v>0</v>
      </c>
      <c r="M865" s="46" t="s">
        <v>336</v>
      </c>
      <c r="N865" s="46" t="s">
        <v>336</v>
      </c>
      <c r="O865" s="46" t="s">
        <v>336</v>
      </c>
      <c r="P865" s="46" t="s">
        <v>336</v>
      </c>
      <c r="Q865" s="5">
        <v>0</v>
      </c>
      <c r="R865" s="5">
        <v>0</v>
      </c>
      <c r="S865" s="5">
        <v>510013</v>
      </c>
      <c r="T865" s="5">
        <v>0</v>
      </c>
      <c r="U865" s="5">
        <v>99</v>
      </c>
      <c r="V865" s="5">
        <v>0</v>
      </c>
      <c r="W865" s="5">
        <v>1</v>
      </c>
      <c r="X865" s="66">
        <v>1000</v>
      </c>
      <c r="Y865" s="66">
        <v>1000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 t="s">
        <v>2917</v>
      </c>
      <c r="AI865" s="5" t="s">
        <v>235</v>
      </c>
      <c r="AJ865" s="5" t="s">
        <v>983</v>
      </c>
      <c r="AK865" s="45">
        <f t="shared" si="146"/>
        <v>15</v>
      </c>
      <c r="AL865" s="47">
        <f>_xlfn.XLOOKUP(I865,'#칼럼명세'!F:F,'#칼럼명세'!I:I)</f>
        <v>1306</v>
      </c>
      <c r="AM865" s="44" t="str">
        <f t="shared" si="147"/>
        <v>Item_Name_27115014</v>
      </c>
      <c r="AN865" s="5" t="s">
        <v>2923</v>
      </c>
      <c r="AO865" s="44" t="str">
        <f t="shared" si="148"/>
        <v>Item_Desc_27115014</v>
      </c>
      <c r="AP865" s="5" t="s">
        <v>2927</v>
      </c>
      <c r="AQ865" s="44">
        <f>_xlfn.XLOOKUP(I865,표1[아이템 타입],표1[삭제여부])</f>
        <v>0</v>
      </c>
      <c r="AR865" s="63">
        <f>_xlfn.XLOOKUP(I865,'#칼럼명세'!F:F,'#칼럼명세'!H:H)</f>
        <v>0</v>
      </c>
      <c r="AS865" s="4">
        <v>0</v>
      </c>
      <c r="AT865" s="4"/>
      <c r="AU865" s="4"/>
      <c r="AV865" s="4"/>
      <c r="AW865" s="63" t="str">
        <f>_xlfn.XLOOKUP(I865,표1[아이템 타입],표1[타입 이름])</f>
        <v>랜덤 상자</v>
      </c>
      <c r="AX865" s="63" t="str">
        <f t="shared" si="156"/>
        <v>불가</v>
      </c>
      <c r="AY865" s="63" t="str">
        <f t="shared" si="157"/>
        <v>불가</v>
      </c>
      <c r="AZ865" s="63" t="str">
        <f t="shared" si="154"/>
        <v>불가</v>
      </c>
      <c r="BA865" s="63" t="str">
        <f t="shared" si="155"/>
        <v>불가</v>
      </c>
    </row>
    <row r="866" spans="1:53" x14ac:dyDescent="0.3">
      <c r="B866" s="4">
        <v>27115015</v>
      </c>
      <c r="C866" s="4" t="str">
        <f t="shared" si="151"/>
        <v>015</v>
      </c>
      <c r="D866" s="44" t="str">
        <f t="shared" si="149"/>
        <v>Item_Name_27115015</v>
      </c>
      <c r="E866" s="5" t="s">
        <v>2913</v>
      </c>
      <c r="F866" s="44" t="str">
        <f t="shared" si="150"/>
        <v>Item_Desc_27115015</v>
      </c>
      <c r="G866" s="5" t="s">
        <v>2915</v>
      </c>
      <c r="H866" s="5">
        <v>2</v>
      </c>
      <c r="I866" s="5">
        <v>71</v>
      </c>
      <c r="J866" s="5">
        <v>0</v>
      </c>
      <c r="K866" s="5">
        <v>2</v>
      </c>
      <c r="L866" s="45">
        <f>_xlfn.XLOOKUP($I866, '#칼럼명세'!$F:$F, '#칼럼명세'!$J:$J)*IF(_xlfn.XLOOKUP($I866, '#칼럼명세'!$F:$F, '#칼럼명세'!$K:$K)="X", 1, _xlfn.XLOOKUP($K866, '#무게관련'!$N:$N, '#무게관련'!$O:$O))*100</f>
        <v>0</v>
      </c>
      <c r="M866" s="46" t="s">
        <v>336</v>
      </c>
      <c r="N866" s="46" t="s">
        <v>336</v>
      </c>
      <c r="O866" s="46" t="s">
        <v>336</v>
      </c>
      <c r="P866" s="46" t="s">
        <v>336</v>
      </c>
      <c r="Q866" s="5">
        <v>0</v>
      </c>
      <c r="R866" s="5">
        <v>0</v>
      </c>
      <c r="S866" s="5">
        <v>510014</v>
      </c>
      <c r="T866" s="5">
        <v>0</v>
      </c>
      <c r="U866" s="5">
        <v>99</v>
      </c>
      <c r="V866" s="5">
        <v>0</v>
      </c>
      <c r="W866" s="5">
        <v>1</v>
      </c>
      <c r="X866" s="66">
        <v>1000</v>
      </c>
      <c r="Y866" s="66">
        <v>1000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 t="s">
        <v>2917</v>
      </c>
      <c r="AI866" s="5" t="s">
        <v>235</v>
      </c>
      <c r="AJ866" s="5" t="s">
        <v>983</v>
      </c>
      <c r="AK866" s="45">
        <f t="shared" si="146"/>
        <v>15</v>
      </c>
      <c r="AL866" s="47">
        <f>_xlfn.XLOOKUP(I866,'#칼럼명세'!F:F,'#칼럼명세'!I:I)</f>
        <v>1306</v>
      </c>
      <c r="AM866" s="44" t="str">
        <f t="shared" si="147"/>
        <v>Item_Name_27115015</v>
      </c>
      <c r="AN866" s="5" t="s">
        <v>2924</v>
      </c>
      <c r="AO866" s="44" t="str">
        <f t="shared" si="148"/>
        <v>Item_Desc_27115015</v>
      </c>
      <c r="AP866" s="5" t="s">
        <v>2927</v>
      </c>
      <c r="AQ866" s="44">
        <f>_xlfn.XLOOKUP(I866,표1[아이템 타입],표1[삭제여부])</f>
        <v>0</v>
      </c>
      <c r="AR866" s="63">
        <f>_xlfn.XLOOKUP(I866,'#칼럼명세'!F:F,'#칼럼명세'!H:H)</f>
        <v>0</v>
      </c>
      <c r="AS866" s="4">
        <v>0</v>
      </c>
      <c r="AT866" s="4"/>
      <c r="AU866" s="4"/>
      <c r="AV866" s="4"/>
      <c r="AW866" s="63" t="str">
        <f>_xlfn.XLOOKUP(I866,표1[아이템 타입],표1[타입 이름])</f>
        <v>랜덤 상자</v>
      </c>
      <c r="AX866" s="63" t="str">
        <f t="shared" si="156"/>
        <v>불가</v>
      </c>
      <c r="AY866" s="63" t="str">
        <f t="shared" si="157"/>
        <v>불가</v>
      </c>
      <c r="AZ866" s="63" t="str">
        <f t="shared" si="154"/>
        <v>불가</v>
      </c>
      <c r="BA866" s="63" t="str">
        <f t="shared" si="155"/>
        <v>불가</v>
      </c>
    </row>
    <row r="867" spans="1:53" x14ac:dyDescent="0.3">
      <c r="B867" s="4">
        <v>27115016</v>
      </c>
      <c r="C867" s="4" t="str">
        <f t="shared" si="151"/>
        <v>016</v>
      </c>
      <c r="D867" s="44" t="str">
        <f t="shared" si="149"/>
        <v>Item_Name_27115016</v>
      </c>
      <c r="E867" s="5" t="s">
        <v>2914</v>
      </c>
      <c r="F867" s="44" t="str">
        <f t="shared" si="150"/>
        <v>Item_Desc_27115016</v>
      </c>
      <c r="G867" s="5" t="s">
        <v>2915</v>
      </c>
      <c r="H867" s="5">
        <v>2</v>
      </c>
      <c r="I867" s="5">
        <v>71</v>
      </c>
      <c r="J867" s="5">
        <v>0</v>
      </c>
      <c r="K867" s="5">
        <v>1</v>
      </c>
      <c r="L867" s="45">
        <f>_xlfn.XLOOKUP($I867, '#칼럼명세'!$F:$F, '#칼럼명세'!$J:$J)*IF(_xlfn.XLOOKUP($I867, '#칼럼명세'!$F:$F, '#칼럼명세'!$K:$K)="X", 1, _xlfn.XLOOKUP($K867, '#무게관련'!$N:$N, '#무게관련'!$O:$O))*100</f>
        <v>0</v>
      </c>
      <c r="M867" s="46" t="s">
        <v>336</v>
      </c>
      <c r="N867" s="46" t="s">
        <v>336</v>
      </c>
      <c r="O867" s="46" t="s">
        <v>336</v>
      </c>
      <c r="P867" s="46" t="s">
        <v>336</v>
      </c>
      <c r="Q867" s="5">
        <v>0</v>
      </c>
      <c r="R867" s="5">
        <v>0</v>
      </c>
      <c r="S867" s="5">
        <v>510015</v>
      </c>
      <c r="T867" s="5">
        <v>0</v>
      </c>
      <c r="U867" s="5">
        <v>99</v>
      </c>
      <c r="V867" s="5">
        <v>0</v>
      </c>
      <c r="W867" s="5">
        <v>1</v>
      </c>
      <c r="X867" s="66">
        <v>1000</v>
      </c>
      <c r="Y867" s="66">
        <v>1000</v>
      </c>
      <c r="Z867" s="5">
        <v>0</v>
      </c>
      <c r="AA867" s="5">
        <v>0</v>
      </c>
      <c r="AB867" s="5">
        <v>0</v>
      </c>
      <c r="AC867" s="5">
        <v>0</v>
      </c>
      <c r="AD867" s="5">
        <v>0</v>
      </c>
      <c r="AE867" s="5">
        <v>0</v>
      </c>
      <c r="AF867" s="5">
        <v>0</v>
      </c>
      <c r="AG867" s="5">
        <v>0</v>
      </c>
      <c r="AH867" s="5" t="s">
        <v>2917</v>
      </c>
      <c r="AI867" s="5" t="s">
        <v>235</v>
      </c>
      <c r="AJ867" s="5" t="s">
        <v>983</v>
      </c>
      <c r="AK867" s="45">
        <f t="shared" si="146"/>
        <v>15</v>
      </c>
      <c r="AL867" s="47">
        <f>_xlfn.XLOOKUP(I867,'#칼럼명세'!F:F,'#칼럼명세'!I:I)</f>
        <v>1306</v>
      </c>
      <c r="AM867" s="44" t="str">
        <f t="shared" si="147"/>
        <v>Item_Name_27115016</v>
      </c>
      <c r="AN867" s="5" t="s">
        <v>2925</v>
      </c>
      <c r="AO867" s="44" t="str">
        <f t="shared" si="148"/>
        <v>Item_Desc_27115016</v>
      </c>
      <c r="AP867" s="5" t="s">
        <v>2927</v>
      </c>
      <c r="AQ867" s="44">
        <f>_xlfn.XLOOKUP(I867,표1[아이템 타입],표1[삭제여부])</f>
        <v>0</v>
      </c>
      <c r="AR867" s="63">
        <f>_xlfn.XLOOKUP(I867,'#칼럼명세'!F:F,'#칼럼명세'!H:H)</f>
        <v>0</v>
      </c>
      <c r="AS867" s="4">
        <v>0</v>
      </c>
      <c r="AT867" s="4"/>
      <c r="AU867" s="4"/>
      <c r="AV867" s="4"/>
      <c r="AW867" s="63" t="str">
        <f>_xlfn.XLOOKUP(I867,표1[아이템 타입],표1[타입 이름])</f>
        <v>랜덤 상자</v>
      </c>
      <c r="AX867" s="63" t="str">
        <f t="shared" si="156"/>
        <v>불가</v>
      </c>
      <c r="AY867" s="63" t="str">
        <f t="shared" si="157"/>
        <v>불가</v>
      </c>
      <c r="AZ867" s="63" t="str">
        <f t="shared" si="154"/>
        <v>불가</v>
      </c>
      <c r="BA867" s="63" t="str">
        <f t="shared" si="155"/>
        <v>불가</v>
      </c>
    </row>
    <row r="868" spans="1:53" x14ac:dyDescent="0.3">
      <c r="B868" s="4">
        <v>27215001</v>
      </c>
      <c r="C868" s="4" t="str">
        <f t="shared" si="151"/>
        <v>001</v>
      </c>
      <c r="D868" s="44" t="str">
        <f t="shared" si="149"/>
        <v>Item_Name_27215001</v>
      </c>
      <c r="E868" s="5" t="s">
        <v>1176</v>
      </c>
      <c r="F868" s="44" t="str">
        <f t="shared" si="150"/>
        <v>Item_Desc_27215001</v>
      </c>
      <c r="G868" s="5" t="s">
        <v>557</v>
      </c>
      <c r="H868" s="5">
        <v>2</v>
      </c>
      <c r="I868" s="5">
        <v>72</v>
      </c>
      <c r="J868" s="5">
        <v>0</v>
      </c>
      <c r="K868" s="5">
        <v>1</v>
      </c>
      <c r="L868" s="45">
        <f>_xlfn.XLOOKUP($I868, '#칼럼명세'!$F:$F, '#칼럼명세'!$J:$J)*IF(_xlfn.XLOOKUP($I868, '#칼럼명세'!$F:$F, '#칼럼명세'!$K:$K)="X", 1, _xlfn.XLOOKUP($K868, '#무게관련'!$N:$N, '#무게관련'!$O:$O))*100</f>
        <v>0</v>
      </c>
      <c r="M868" s="46" t="s">
        <v>336</v>
      </c>
      <c r="N868" s="46" t="s">
        <v>336</v>
      </c>
      <c r="O868" s="46" t="s">
        <v>336</v>
      </c>
      <c r="P868" s="46" t="s">
        <v>336</v>
      </c>
      <c r="Q868" s="5">
        <v>0</v>
      </c>
      <c r="R868" s="5">
        <v>0</v>
      </c>
      <c r="S868" s="5">
        <v>520000</v>
      </c>
      <c r="T868" s="5">
        <v>0</v>
      </c>
      <c r="U868" s="5">
        <v>99</v>
      </c>
      <c r="V868" s="5">
        <v>0</v>
      </c>
      <c r="W868" s="5">
        <v>1</v>
      </c>
      <c r="X868" s="66">
        <v>1000</v>
      </c>
      <c r="Y868" s="66">
        <v>1000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 t="s">
        <v>738</v>
      </c>
      <c r="AI868" s="5" t="s">
        <v>235</v>
      </c>
      <c r="AJ868" s="5" t="s">
        <v>983</v>
      </c>
      <c r="AK868" s="45">
        <f t="shared" si="146"/>
        <v>15</v>
      </c>
      <c r="AL868" s="47">
        <f>_xlfn.XLOOKUP(I868,'#칼럼명세'!F:F,'#칼럼명세'!I:I)</f>
        <v>1306</v>
      </c>
      <c r="AM868" s="44" t="str">
        <f t="shared" si="147"/>
        <v>Item_Name_27215001</v>
      </c>
      <c r="AN868" s="5" t="s">
        <v>731</v>
      </c>
      <c r="AO868" s="44" t="str">
        <f t="shared" si="148"/>
        <v>Item_Desc_27215001</v>
      </c>
      <c r="AP868" s="5" t="s">
        <v>732</v>
      </c>
      <c r="AQ868" s="44">
        <f>_xlfn.XLOOKUP(I868,표1[아이템 타입],표1[삭제여부])</f>
        <v>0</v>
      </c>
      <c r="AR868" s="63">
        <f>_xlfn.XLOOKUP(I868,'#칼럼명세'!F:F,'#칼럼명세'!H:H)</f>
        <v>0</v>
      </c>
      <c r="AS868" s="4">
        <v>0</v>
      </c>
      <c r="AT868" s="4"/>
      <c r="AU868" s="4"/>
      <c r="AV868" s="4"/>
      <c r="AW868" s="63" t="str">
        <f>_xlfn.XLOOKUP(I868,표1[아이템 타입],표1[타입 이름])</f>
        <v>선택 상자</v>
      </c>
      <c r="AX868" s="63" t="str">
        <f t="shared" si="156"/>
        <v>불가</v>
      </c>
      <c r="AY868" s="63" t="str">
        <f t="shared" si="157"/>
        <v>불가</v>
      </c>
      <c r="AZ868" s="63" t="str">
        <f t="shared" si="154"/>
        <v>불가</v>
      </c>
      <c r="BA868" s="63" t="str">
        <f t="shared" si="155"/>
        <v>불가</v>
      </c>
    </row>
    <row r="869" spans="1:53" x14ac:dyDescent="0.3">
      <c r="B869" s="4">
        <v>27215002</v>
      </c>
      <c r="C869" s="4" t="str">
        <f t="shared" si="151"/>
        <v>002</v>
      </c>
      <c r="D869" s="44" t="str">
        <f t="shared" si="149"/>
        <v>Item_Name_27215002</v>
      </c>
      <c r="E869" s="5" t="s">
        <v>1177</v>
      </c>
      <c r="F869" s="44" t="str">
        <f t="shared" si="150"/>
        <v>Item_Desc_27215002</v>
      </c>
      <c r="G869" s="5" t="s">
        <v>714</v>
      </c>
      <c r="H869" s="5">
        <v>2</v>
      </c>
      <c r="I869" s="5">
        <v>72</v>
      </c>
      <c r="J869" s="5">
        <v>0</v>
      </c>
      <c r="K869" s="5">
        <v>1</v>
      </c>
      <c r="L869" s="45">
        <f>_xlfn.XLOOKUP($I869, '#칼럼명세'!$F:$F, '#칼럼명세'!$J:$J)*IF(_xlfn.XLOOKUP($I869, '#칼럼명세'!$F:$F, '#칼럼명세'!$K:$K)="X", 1, _xlfn.XLOOKUP($K869, '#무게관련'!$N:$N, '#무게관련'!$O:$O))*100</f>
        <v>0</v>
      </c>
      <c r="M869" s="46" t="s">
        <v>336</v>
      </c>
      <c r="N869" s="46" t="s">
        <v>336</v>
      </c>
      <c r="O869" s="46" t="s">
        <v>336</v>
      </c>
      <c r="P869" s="46" t="s">
        <v>336</v>
      </c>
      <c r="Q869" s="5">
        <v>0</v>
      </c>
      <c r="R869" s="5">
        <v>0</v>
      </c>
      <c r="S869" s="5">
        <v>520001</v>
      </c>
      <c r="T869" s="5">
        <v>0</v>
      </c>
      <c r="U869" s="5">
        <v>99</v>
      </c>
      <c r="V869" s="5">
        <v>0</v>
      </c>
      <c r="W869" s="5">
        <v>1</v>
      </c>
      <c r="X869" s="66">
        <v>1000</v>
      </c>
      <c r="Y869" s="66">
        <v>1000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 t="s">
        <v>738</v>
      </c>
      <c r="AI869" s="5" t="s">
        <v>235</v>
      </c>
      <c r="AJ869" s="5" t="s">
        <v>983</v>
      </c>
      <c r="AK869" s="45">
        <f t="shared" si="146"/>
        <v>15</v>
      </c>
      <c r="AL869" s="47">
        <f>_xlfn.XLOOKUP(I869,'#칼럼명세'!F:F,'#칼럼명세'!I:I)</f>
        <v>1306</v>
      </c>
      <c r="AM869" s="44" t="str">
        <f t="shared" si="147"/>
        <v>Item_Name_27215002</v>
      </c>
      <c r="AN869" s="5" t="s">
        <v>730</v>
      </c>
      <c r="AO869" s="44" t="str">
        <f t="shared" si="148"/>
        <v>Item_Desc_27215002</v>
      </c>
      <c r="AP869" s="5" t="s">
        <v>733</v>
      </c>
      <c r="AQ869" s="44">
        <f>_xlfn.XLOOKUP(I869,표1[아이템 타입],표1[삭제여부])</f>
        <v>0</v>
      </c>
      <c r="AR869" s="63">
        <f>_xlfn.XLOOKUP(I869,'#칼럼명세'!F:F,'#칼럼명세'!H:H)</f>
        <v>0</v>
      </c>
      <c r="AS869" s="4">
        <v>0</v>
      </c>
      <c r="AT869" s="4"/>
      <c r="AU869" s="4"/>
      <c r="AV869" s="4"/>
      <c r="AW869" s="63" t="str">
        <f>_xlfn.XLOOKUP(I869,표1[아이템 타입],표1[타입 이름])</f>
        <v>선택 상자</v>
      </c>
      <c r="AX869" s="63" t="str">
        <f t="shared" si="156"/>
        <v>불가</v>
      </c>
      <c r="AY869" s="63" t="str">
        <f t="shared" si="157"/>
        <v>불가</v>
      </c>
      <c r="AZ869" s="63" t="str">
        <f t="shared" si="154"/>
        <v>불가</v>
      </c>
      <c r="BA869" s="63" t="str">
        <f t="shared" si="155"/>
        <v>불가</v>
      </c>
    </row>
    <row r="870" spans="1:53" x14ac:dyDescent="0.3">
      <c r="B870" s="4">
        <v>27215003</v>
      </c>
      <c r="C870" s="4" t="str">
        <f t="shared" si="151"/>
        <v>003</v>
      </c>
      <c r="D870" s="44" t="str">
        <f t="shared" si="149"/>
        <v>Item_Name_27215003</v>
      </c>
      <c r="E870" s="5" t="s">
        <v>1178</v>
      </c>
      <c r="F870" s="44" t="str">
        <f t="shared" si="150"/>
        <v>Item_Desc_27215003</v>
      </c>
      <c r="G870" s="5" t="s">
        <v>558</v>
      </c>
      <c r="H870" s="5">
        <v>2</v>
      </c>
      <c r="I870" s="5">
        <v>72</v>
      </c>
      <c r="J870" s="5">
        <v>0</v>
      </c>
      <c r="K870" s="5">
        <v>1</v>
      </c>
      <c r="L870" s="45">
        <f>_xlfn.XLOOKUP($I870, '#칼럼명세'!$F:$F, '#칼럼명세'!$J:$J)*IF(_xlfn.XLOOKUP($I870, '#칼럼명세'!$F:$F, '#칼럼명세'!$K:$K)="X", 1, _xlfn.XLOOKUP($K870, '#무게관련'!$N:$N, '#무게관련'!$O:$O))*100</f>
        <v>0</v>
      </c>
      <c r="M870" s="46" t="s">
        <v>336</v>
      </c>
      <c r="N870" s="46" t="s">
        <v>336</v>
      </c>
      <c r="O870" s="46" t="s">
        <v>336</v>
      </c>
      <c r="P870" s="46" t="s">
        <v>336</v>
      </c>
      <c r="Q870" s="5">
        <v>0</v>
      </c>
      <c r="R870" s="5">
        <v>0</v>
      </c>
      <c r="S870" s="5">
        <v>520002</v>
      </c>
      <c r="T870" s="5">
        <v>0</v>
      </c>
      <c r="U870" s="5">
        <v>99</v>
      </c>
      <c r="V870" s="5">
        <v>0</v>
      </c>
      <c r="W870" s="5">
        <v>1</v>
      </c>
      <c r="X870" s="66">
        <v>1000</v>
      </c>
      <c r="Y870" s="66">
        <v>1000</v>
      </c>
      <c r="Z870" s="5">
        <v>0</v>
      </c>
      <c r="AA870" s="5">
        <v>0</v>
      </c>
      <c r="AB870" s="5">
        <v>0</v>
      </c>
      <c r="AC870" s="5">
        <v>0</v>
      </c>
      <c r="AD870" s="5">
        <v>0</v>
      </c>
      <c r="AE870" s="5">
        <v>0</v>
      </c>
      <c r="AF870" s="5">
        <v>0</v>
      </c>
      <c r="AG870" s="5">
        <v>0</v>
      </c>
      <c r="AH870" s="5" t="s">
        <v>949</v>
      </c>
      <c r="AI870" s="5" t="s">
        <v>235</v>
      </c>
      <c r="AJ870" s="5" t="s">
        <v>983</v>
      </c>
      <c r="AK870" s="45">
        <f t="shared" si="146"/>
        <v>15</v>
      </c>
      <c r="AL870" s="47">
        <f>_xlfn.XLOOKUP(I870,'#칼럼명세'!F:F,'#칼럼명세'!I:I)</f>
        <v>1306</v>
      </c>
      <c r="AM870" s="44" t="str">
        <f t="shared" si="147"/>
        <v>Item_Name_27215003</v>
      </c>
      <c r="AN870" s="5" t="s">
        <v>579</v>
      </c>
      <c r="AO870" s="44" t="str">
        <f t="shared" si="148"/>
        <v>Item_Desc_27215003</v>
      </c>
      <c r="AP870" s="5" t="s">
        <v>940</v>
      </c>
      <c r="AQ870" s="44">
        <f>_xlfn.XLOOKUP(I870,표1[아이템 타입],표1[삭제여부])</f>
        <v>0</v>
      </c>
      <c r="AR870" s="63">
        <f>_xlfn.XLOOKUP(I870,'#칼럼명세'!F:F,'#칼럼명세'!H:H)</f>
        <v>0</v>
      </c>
      <c r="AS870" s="4">
        <v>0</v>
      </c>
      <c r="AT870" s="4"/>
      <c r="AU870" s="4"/>
      <c r="AV870" s="4"/>
      <c r="AW870" s="63" t="str">
        <f>_xlfn.XLOOKUP(I870,표1[아이템 타입],표1[타입 이름])</f>
        <v>선택 상자</v>
      </c>
      <c r="AX870" s="63" t="str">
        <f t="shared" si="156"/>
        <v>불가</v>
      </c>
      <c r="AY870" s="63" t="str">
        <f t="shared" si="157"/>
        <v>불가</v>
      </c>
      <c r="AZ870" s="63" t="str">
        <f t="shared" si="154"/>
        <v>불가</v>
      </c>
      <c r="BA870" s="63" t="str">
        <f t="shared" si="155"/>
        <v>불가</v>
      </c>
    </row>
    <row r="871" spans="1:53" x14ac:dyDescent="0.3">
      <c r="B871" s="4">
        <v>27215004</v>
      </c>
      <c r="C871" s="4" t="str">
        <f t="shared" si="151"/>
        <v>004</v>
      </c>
      <c r="D871" s="44" t="str">
        <f t="shared" si="149"/>
        <v>Item_Name_27215004</v>
      </c>
      <c r="E871" s="5" t="s">
        <v>1179</v>
      </c>
      <c r="F871" s="44" t="str">
        <f t="shared" si="150"/>
        <v>Item_Desc_27215004</v>
      </c>
      <c r="G871" s="5" t="s">
        <v>558</v>
      </c>
      <c r="H871" s="5">
        <v>2</v>
      </c>
      <c r="I871" s="5">
        <v>72</v>
      </c>
      <c r="J871" s="5">
        <v>0</v>
      </c>
      <c r="K871" s="5">
        <v>1</v>
      </c>
      <c r="L871" s="45">
        <f>_xlfn.XLOOKUP($I871, '#칼럼명세'!$F:$F, '#칼럼명세'!$J:$J)*IF(_xlfn.XLOOKUP($I871, '#칼럼명세'!$F:$F, '#칼럼명세'!$K:$K)="X", 1, _xlfn.XLOOKUP($K871, '#무게관련'!$N:$N, '#무게관련'!$O:$O))*100</f>
        <v>0</v>
      </c>
      <c r="M871" s="46" t="s">
        <v>336</v>
      </c>
      <c r="N871" s="46" t="s">
        <v>336</v>
      </c>
      <c r="O871" s="46" t="s">
        <v>336</v>
      </c>
      <c r="P871" s="46" t="s">
        <v>336</v>
      </c>
      <c r="Q871" s="5">
        <v>0</v>
      </c>
      <c r="R871" s="5">
        <v>0</v>
      </c>
      <c r="S871" s="5">
        <v>520003</v>
      </c>
      <c r="T871" s="5">
        <v>0</v>
      </c>
      <c r="U871" s="5">
        <v>99</v>
      </c>
      <c r="V871" s="5">
        <v>0</v>
      </c>
      <c r="W871" s="5">
        <v>1</v>
      </c>
      <c r="X871" s="66">
        <v>1000</v>
      </c>
      <c r="Y871" s="66">
        <v>1000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 t="s">
        <v>949</v>
      </c>
      <c r="AI871" s="5" t="s">
        <v>235</v>
      </c>
      <c r="AJ871" s="5" t="s">
        <v>983</v>
      </c>
      <c r="AK871" s="45">
        <f t="shared" si="146"/>
        <v>15</v>
      </c>
      <c r="AL871" s="47">
        <f>_xlfn.XLOOKUP(I871,'#칼럼명세'!F:F,'#칼럼명세'!I:I)</f>
        <v>1306</v>
      </c>
      <c r="AM871" s="44" t="str">
        <f t="shared" si="147"/>
        <v>Item_Name_27215004</v>
      </c>
      <c r="AN871" s="5" t="s">
        <v>580</v>
      </c>
      <c r="AO871" s="44" t="str">
        <f t="shared" si="148"/>
        <v>Item_Desc_27215004</v>
      </c>
      <c r="AP871" s="5" t="s">
        <v>941</v>
      </c>
      <c r="AQ871" s="44">
        <f>_xlfn.XLOOKUP(I871,표1[아이템 타입],표1[삭제여부])</f>
        <v>0</v>
      </c>
      <c r="AR871" s="63">
        <f>_xlfn.XLOOKUP(I871,'#칼럼명세'!F:F,'#칼럼명세'!H:H)</f>
        <v>0</v>
      </c>
      <c r="AS871" s="4">
        <v>0</v>
      </c>
      <c r="AT871" s="4"/>
      <c r="AU871" s="4"/>
      <c r="AV871" s="4"/>
      <c r="AW871" s="63" t="str">
        <f>_xlfn.XLOOKUP(I871,표1[아이템 타입],표1[타입 이름])</f>
        <v>선택 상자</v>
      </c>
      <c r="AX871" s="63" t="str">
        <f t="shared" si="156"/>
        <v>불가</v>
      </c>
      <c r="AY871" s="63" t="str">
        <f t="shared" si="157"/>
        <v>불가</v>
      </c>
      <c r="AZ871" s="63" t="str">
        <f t="shared" si="152"/>
        <v>불가</v>
      </c>
      <c r="BA871" s="63" t="str">
        <f t="shared" si="153"/>
        <v>불가</v>
      </c>
    </row>
    <row r="872" spans="1:53" x14ac:dyDescent="0.3">
      <c r="B872" s="4">
        <v>27215005</v>
      </c>
      <c r="C872" s="4" t="str">
        <f t="shared" si="151"/>
        <v>005</v>
      </c>
      <c r="D872" s="44" t="str">
        <f t="shared" si="149"/>
        <v>Item_Name_27215005</v>
      </c>
      <c r="E872" s="5" t="s">
        <v>1180</v>
      </c>
      <c r="F872" s="44" t="str">
        <f t="shared" si="150"/>
        <v>Item_Desc_27215005</v>
      </c>
      <c r="G872" s="5" t="s">
        <v>558</v>
      </c>
      <c r="H872" s="5">
        <v>2</v>
      </c>
      <c r="I872" s="5">
        <v>72</v>
      </c>
      <c r="J872" s="5">
        <v>0</v>
      </c>
      <c r="K872" s="5">
        <v>1</v>
      </c>
      <c r="L872" s="45">
        <f>_xlfn.XLOOKUP($I872, '#칼럼명세'!$F:$F, '#칼럼명세'!$J:$J)*IF(_xlfn.XLOOKUP($I872, '#칼럼명세'!$F:$F, '#칼럼명세'!$K:$K)="X", 1, _xlfn.XLOOKUP($K872, '#무게관련'!$N:$N, '#무게관련'!$O:$O))*100</f>
        <v>0</v>
      </c>
      <c r="M872" s="46" t="s">
        <v>336</v>
      </c>
      <c r="N872" s="46" t="s">
        <v>336</v>
      </c>
      <c r="O872" s="46" t="s">
        <v>336</v>
      </c>
      <c r="P872" s="46" t="s">
        <v>336</v>
      </c>
      <c r="Q872" s="5">
        <v>0</v>
      </c>
      <c r="R872" s="5">
        <v>0</v>
      </c>
      <c r="S872" s="5">
        <v>520004</v>
      </c>
      <c r="T872" s="5">
        <v>0</v>
      </c>
      <c r="U872" s="5">
        <v>99</v>
      </c>
      <c r="V872" s="5">
        <v>0</v>
      </c>
      <c r="W872" s="5">
        <v>1</v>
      </c>
      <c r="X872" s="66">
        <v>1000</v>
      </c>
      <c r="Y872" s="66">
        <v>1000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 t="s">
        <v>949</v>
      </c>
      <c r="AI872" s="5" t="s">
        <v>235</v>
      </c>
      <c r="AJ872" s="5" t="s">
        <v>983</v>
      </c>
      <c r="AK872" s="45">
        <f t="shared" si="146"/>
        <v>15</v>
      </c>
      <c r="AL872" s="47">
        <f>_xlfn.XLOOKUP(I872,'#칼럼명세'!F:F,'#칼럼명세'!I:I)</f>
        <v>1306</v>
      </c>
      <c r="AM872" s="44" t="str">
        <f t="shared" si="147"/>
        <v>Item_Name_27215005</v>
      </c>
      <c r="AN872" s="5" t="s">
        <v>938</v>
      </c>
      <c r="AO872" s="44" t="str">
        <f t="shared" si="148"/>
        <v>Item_Desc_27215005</v>
      </c>
      <c r="AP872" s="5" t="s">
        <v>941</v>
      </c>
      <c r="AQ872" s="44">
        <f>_xlfn.XLOOKUP(I872,표1[아이템 타입],표1[삭제여부])</f>
        <v>0</v>
      </c>
      <c r="AR872" s="63">
        <f>_xlfn.XLOOKUP(I872,'#칼럼명세'!F:F,'#칼럼명세'!H:H)</f>
        <v>0</v>
      </c>
      <c r="AS872" s="4">
        <v>0</v>
      </c>
      <c r="AT872" s="4"/>
      <c r="AU872" s="4"/>
      <c r="AV872" s="4"/>
      <c r="AW872" s="63" t="str">
        <f>_xlfn.XLOOKUP(I872,표1[아이템 타입],표1[타입 이름])</f>
        <v>선택 상자</v>
      </c>
      <c r="AX872" s="63" t="str">
        <f t="shared" si="156"/>
        <v>불가</v>
      </c>
      <c r="AY872" s="63" t="str">
        <f t="shared" si="157"/>
        <v>불가</v>
      </c>
      <c r="AZ872" s="63" t="str">
        <f t="shared" si="152"/>
        <v>불가</v>
      </c>
      <c r="BA872" s="63" t="str">
        <f t="shared" si="153"/>
        <v>불가</v>
      </c>
    </row>
    <row r="873" spans="1:53" x14ac:dyDescent="0.3">
      <c r="B873" s="4">
        <v>27215006</v>
      </c>
      <c r="C873" s="4" t="str">
        <f t="shared" si="151"/>
        <v>006</v>
      </c>
      <c r="D873" s="44" t="str">
        <f t="shared" si="149"/>
        <v>Item_Name_27215006</v>
      </c>
      <c r="E873" s="5" t="s">
        <v>1181</v>
      </c>
      <c r="F873" s="44" t="str">
        <f t="shared" si="150"/>
        <v>Item_Desc_27215006</v>
      </c>
      <c r="G873" s="5" t="s">
        <v>558</v>
      </c>
      <c r="H873" s="5">
        <v>2</v>
      </c>
      <c r="I873" s="5">
        <v>72</v>
      </c>
      <c r="J873" s="5">
        <v>0</v>
      </c>
      <c r="K873" s="5">
        <v>1</v>
      </c>
      <c r="L873" s="45">
        <f>_xlfn.XLOOKUP($I873, '#칼럼명세'!$F:$F, '#칼럼명세'!$J:$J)*IF(_xlfn.XLOOKUP($I873, '#칼럼명세'!$F:$F, '#칼럼명세'!$K:$K)="X", 1, _xlfn.XLOOKUP($K873, '#무게관련'!$N:$N, '#무게관련'!$O:$O))*100</f>
        <v>0</v>
      </c>
      <c r="M873" s="46" t="s">
        <v>336</v>
      </c>
      <c r="N873" s="46" t="s">
        <v>336</v>
      </c>
      <c r="O873" s="46" t="s">
        <v>336</v>
      </c>
      <c r="P873" s="46" t="s">
        <v>336</v>
      </c>
      <c r="Q873" s="5">
        <v>0</v>
      </c>
      <c r="R873" s="5">
        <v>0</v>
      </c>
      <c r="S873" s="5">
        <v>520005</v>
      </c>
      <c r="T873" s="5">
        <v>0</v>
      </c>
      <c r="U873" s="5">
        <v>99</v>
      </c>
      <c r="V873" s="5">
        <v>0</v>
      </c>
      <c r="W873" s="5">
        <v>1</v>
      </c>
      <c r="X873" s="66">
        <v>1000</v>
      </c>
      <c r="Y873" s="66">
        <v>1000</v>
      </c>
      <c r="Z873" s="5">
        <v>0</v>
      </c>
      <c r="AA873" s="5">
        <v>0</v>
      </c>
      <c r="AB873" s="5">
        <v>0</v>
      </c>
      <c r="AC873" s="5">
        <v>0</v>
      </c>
      <c r="AD873" s="5">
        <v>0</v>
      </c>
      <c r="AE873" s="5">
        <v>0</v>
      </c>
      <c r="AF873" s="5">
        <v>0</v>
      </c>
      <c r="AG873" s="5">
        <v>0</v>
      </c>
      <c r="AH873" s="5" t="s">
        <v>250</v>
      </c>
      <c r="AI873" s="5" t="s">
        <v>235</v>
      </c>
      <c r="AJ873" s="5" t="s">
        <v>983</v>
      </c>
      <c r="AK873" s="45">
        <f t="shared" si="146"/>
        <v>15</v>
      </c>
      <c r="AL873" s="47">
        <f>_xlfn.XLOOKUP(I873,'#칼럼명세'!F:F,'#칼럼명세'!I:I)</f>
        <v>1306</v>
      </c>
      <c r="AM873" s="44" t="str">
        <f t="shared" si="147"/>
        <v>Item_Name_27215006</v>
      </c>
      <c r="AN873" s="5" t="s">
        <v>831</v>
      </c>
      <c r="AO873" s="44" t="str">
        <f t="shared" si="148"/>
        <v>Item_Desc_27215006</v>
      </c>
      <c r="AP873" s="5" t="s">
        <v>830</v>
      </c>
      <c r="AQ873" s="44">
        <f>_xlfn.XLOOKUP(I873,표1[아이템 타입],표1[삭제여부])</f>
        <v>0</v>
      </c>
      <c r="AR873" s="63">
        <f>_xlfn.XLOOKUP(I873,'#칼럼명세'!F:F,'#칼럼명세'!H:H)</f>
        <v>0</v>
      </c>
      <c r="AS873" s="4">
        <v>0</v>
      </c>
      <c r="AT873" s="4"/>
      <c r="AU873" s="4"/>
      <c r="AV873" s="4"/>
      <c r="AW873" s="63" t="str">
        <f>_xlfn.XLOOKUP(I873,표1[아이템 타입],표1[타입 이름])</f>
        <v>선택 상자</v>
      </c>
      <c r="AX873" s="63" t="str">
        <f t="shared" si="156"/>
        <v>불가</v>
      </c>
      <c r="AY873" s="63" t="str">
        <f t="shared" si="157"/>
        <v>불가</v>
      </c>
      <c r="AZ873" s="63" t="str">
        <f t="shared" si="152"/>
        <v>불가</v>
      </c>
      <c r="BA873" s="63" t="str">
        <f t="shared" si="153"/>
        <v>불가</v>
      </c>
    </row>
    <row r="874" spans="1:53" x14ac:dyDescent="0.3">
      <c r="B874" s="4">
        <v>27215007</v>
      </c>
      <c r="C874" s="4" t="str">
        <f t="shared" si="151"/>
        <v>007</v>
      </c>
      <c r="D874" s="44" t="str">
        <f t="shared" si="149"/>
        <v>Item_Name_27215007</v>
      </c>
      <c r="E874" s="5" t="s">
        <v>1182</v>
      </c>
      <c r="F874" s="44" t="str">
        <f t="shared" si="150"/>
        <v>Item_Desc_27215007</v>
      </c>
      <c r="G874" s="5" t="s">
        <v>558</v>
      </c>
      <c r="H874" s="5">
        <v>2</v>
      </c>
      <c r="I874" s="5">
        <v>72</v>
      </c>
      <c r="J874" s="5">
        <v>0</v>
      </c>
      <c r="K874" s="5">
        <v>1</v>
      </c>
      <c r="L874" s="45">
        <f>_xlfn.XLOOKUP($I874, '#칼럼명세'!$F:$F, '#칼럼명세'!$J:$J)*IF(_xlfn.XLOOKUP($I874, '#칼럼명세'!$F:$F, '#칼럼명세'!$K:$K)="X", 1, _xlfn.XLOOKUP($K874, '#무게관련'!$N:$N, '#무게관련'!$O:$O))*100</f>
        <v>0</v>
      </c>
      <c r="M874" s="46" t="s">
        <v>336</v>
      </c>
      <c r="N874" s="46" t="s">
        <v>336</v>
      </c>
      <c r="O874" s="46" t="s">
        <v>336</v>
      </c>
      <c r="P874" s="46" t="s">
        <v>336</v>
      </c>
      <c r="Q874" s="5">
        <v>0</v>
      </c>
      <c r="R874" s="5">
        <v>0</v>
      </c>
      <c r="S874" s="5">
        <v>520006</v>
      </c>
      <c r="T874" s="5">
        <v>0</v>
      </c>
      <c r="U874" s="5">
        <v>99</v>
      </c>
      <c r="V874" s="5">
        <v>0</v>
      </c>
      <c r="W874" s="5">
        <v>1</v>
      </c>
      <c r="X874" s="66">
        <v>1000</v>
      </c>
      <c r="Y874" s="66">
        <v>1000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 t="s">
        <v>900</v>
      </c>
      <c r="AI874" s="5" t="s">
        <v>235</v>
      </c>
      <c r="AJ874" s="5" t="s">
        <v>983</v>
      </c>
      <c r="AK874" s="45">
        <f t="shared" si="146"/>
        <v>15</v>
      </c>
      <c r="AL874" s="47">
        <f>_xlfn.XLOOKUP(I874,'#칼럼명세'!F:F,'#칼럼명세'!I:I)</f>
        <v>1306</v>
      </c>
      <c r="AM874" s="44" t="str">
        <f t="shared" si="147"/>
        <v>Item_Name_27215007</v>
      </c>
      <c r="AN874" s="5" t="s">
        <v>824</v>
      </c>
      <c r="AO874" s="44" t="str">
        <f t="shared" si="148"/>
        <v>Item_Desc_27215007</v>
      </c>
      <c r="AP874" s="5" t="s">
        <v>830</v>
      </c>
      <c r="AQ874" s="44">
        <f>_xlfn.XLOOKUP(I874,표1[아이템 타입],표1[삭제여부])</f>
        <v>0</v>
      </c>
      <c r="AR874" s="63">
        <f>_xlfn.XLOOKUP(I874,'#칼럼명세'!F:F,'#칼럼명세'!H:H)</f>
        <v>0</v>
      </c>
      <c r="AS874" s="4">
        <v>0</v>
      </c>
      <c r="AT874" s="4"/>
      <c r="AU874" s="4"/>
      <c r="AV874" s="4"/>
      <c r="AW874" s="63" t="str">
        <f>_xlfn.XLOOKUP(I874,표1[아이템 타입],표1[타입 이름])</f>
        <v>선택 상자</v>
      </c>
      <c r="AX874" s="63" t="str">
        <f t="shared" si="156"/>
        <v>불가</v>
      </c>
      <c r="AY874" s="63" t="str">
        <f t="shared" si="157"/>
        <v>불가</v>
      </c>
      <c r="AZ874" s="63" t="str">
        <f t="shared" si="152"/>
        <v>불가</v>
      </c>
      <c r="BA874" s="63" t="str">
        <f t="shared" si="153"/>
        <v>불가</v>
      </c>
    </row>
    <row r="875" spans="1:53" x14ac:dyDescent="0.3">
      <c r="B875" s="4">
        <v>27215008</v>
      </c>
      <c r="C875" s="4" t="str">
        <f t="shared" si="151"/>
        <v>008</v>
      </c>
      <c r="D875" s="44" t="str">
        <f t="shared" si="149"/>
        <v>Item_Name_27215008</v>
      </c>
      <c r="E875" s="5" t="s">
        <v>1183</v>
      </c>
      <c r="F875" s="44" t="str">
        <f t="shared" si="150"/>
        <v>Item_Desc_27215008</v>
      </c>
      <c r="G875" s="5" t="s">
        <v>558</v>
      </c>
      <c r="H875" s="5">
        <v>2</v>
      </c>
      <c r="I875" s="5">
        <v>72</v>
      </c>
      <c r="J875" s="5">
        <v>0</v>
      </c>
      <c r="K875" s="5">
        <v>1</v>
      </c>
      <c r="L875" s="45">
        <f>_xlfn.XLOOKUP($I875, '#칼럼명세'!$F:$F, '#칼럼명세'!$J:$J)*IF(_xlfn.XLOOKUP($I875, '#칼럼명세'!$F:$F, '#칼럼명세'!$K:$K)="X", 1, _xlfn.XLOOKUP($K875, '#무게관련'!$N:$N, '#무게관련'!$O:$O))*100</f>
        <v>0</v>
      </c>
      <c r="M875" s="46" t="s">
        <v>336</v>
      </c>
      <c r="N875" s="46" t="s">
        <v>336</v>
      </c>
      <c r="O875" s="46" t="s">
        <v>336</v>
      </c>
      <c r="P875" s="46" t="s">
        <v>336</v>
      </c>
      <c r="Q875" s="5">
        <v>0</v>
      </c>
      <c r="R875" s="5">
        <v>0</v>
      </c>
      <c r="S875" s="5">
        <v>520007</v>
      </c>
      <c r="T875" s="5">
        <v>0</v>
      </c>
      <c r="U875" s="5">
        <v>99</v>
      </c>
      <c r="V875" s="5">
        <v>0</v>
      </c>
      <c r="W875" s="5">
        <v>1</v>
      </c>
      <c r="X875" s="66">
        <v>1000</v>
      </c>
      <c r="Y875" s="66">
        <v>1000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 t="s">
        <v>900</v>
      </c>
      <c r="AI875" s="5" t="s">
        <v>235</v>
      </c>
      <c r="AJ875" s="5" t="s">
        <v>983</v>
      </c>
      <c r="AK875" s="45">
        <f t="shared" si="146"/>
        <v>15</v>
      </c>
      <c r="AL875" s="47">
        <f>_xlfn.XLOOKUP(I875,'#칼럼명세'!F:F,'#칼럼명세'!I:I)</f>
        <v>1306</v>
      </c>
      <c r="AM875" s="44" t="str">
        <f t="shared" si="147"/>
        <v>Item_Name_27215008</v>
      </c>
      <c r="AN875" s="5" t="s">
        <v>825</v>
      </c>
      <c r="AO875" s="44" t="str">
        <f t="shared" si="148"/>
        <v>Item_Desc_27215008</v>
      </c>
      <c r="AP875" s="5" t="s">
        <v>830</v>
      </c>
      <c r="AQ875" s="44">
        <f>_xlfn.XLOOKUP(I875,표1[아이템 타입],표1[삭제여부])</f>
        <v>0</v>
      </c>
      <c r="AR875" s="63">
        <f>_xlfn.XLOOKUP(I875,'#칼럼명세'!F:F,'#칼럼명세'!H:H)</f>
        <v>0</v>
      </c>
      <c r="AS875" s="4">
        <v>0</v>
      </c>
      <c r="AT875" s="4"/>
      <c r="AU875" s="4"/>
      <c r="AV875" s="4"/>
      <c r="AW875" s="63" t="str">
        <f>_xlfn.XLOOKUP(I875,표1[아이템 타입],표1[타입 이름])</f>
        <v>선택 상자</v>
      </c>
      <c r="AX875" s="63" t="str">
        <f t="shared" si="156"/>
        <v>불가</v>
      </c>
      <c r="AY875" s="63" t="str">
        <f t="shared" si="157"/>
        <v>불가</v>
      </c>
      <c r="AZ875" s="63" t="str">
        <f t="shared" si="152"/>
        <v>불가</v>
      </c>
      <c r="BA875" s="63" t="str">
        <f t="shared" si="153"/>
        <v>불가</v>
      </c>
    </row>
    <row r="876" spans="1:53" x14ac:dyDescent="0.3">
      <c r="B876" s="4">
        <v>27215009</v>
      </c>
      <c r="C876" s="4" t="str">
        <f t="shared" si="151"/>
        <v>009</v>
      </c>
      <c r="D876" s="44" t="str">
        <f t="shared" si="149"/>
        <v>Item_Name_27215009</v>
      </c>
      <c r="E876" s="5" t="s">
        <v>1184</v>
      </c>
      <c r="F876" s="44" t="str">
        <f t="shared" si="150"/>
        <v>Item_Desc_27215009</v>
      </c>
      <c r="G876" s="5" t="s">
        <v>558</v>
      </c>
      <c r="H876" s="5">
        <v>2</v>
      </c>
      <c r="I876" s="5">
        <v>72</v>
      </c>
      <c r="J876" s="5">
        <v>0</v>
      </c>
      <c r="K876" s="5">
        <v>1</v>
      </c>
      <c r="L876" s="45">
        <f>_xlfn.XLOOKUP($I876, '#칼럼명세'!$F:$F, '#칼럼명세'!$J:$J)*IF(_xlfn.XLOOKUP($I876, '#칼럼명세'!$F:$F, '#칼럼명세'!$K:$K)="X", 1, _xlfn.XLOOKUP($K876, '#무게관련'!$N:$N, '#무게관련'!$O:$O))*100</f>
        <v>0</v>
      </c>
      <c r="M876" s="46" t="s">
        <v>336</v>
      </c>
      <c r="N876" s="46" t="s">
        <v>336</v>
      </c>
      <c r="O876" s="46" t="s">
        <v>336</v>
      </c>
      <c r="P876" s="46" t="s">
        <v>336</v>
      </c>
      <c r="Q876" s="5">
        <v>0</v>
      </c>
      <c r="R876" s="5">
        <v>0</v>
      </c>
      <c r="S876" s="5">
        <v>520008</v>
      </c>
      <c r="T876" s="5">
        <v>0</v>
      </c>
      <c r="U876" s="5">
        <v>99</v>
      </c>
      <c r="V876" s="5">
        <v>0</v>
      </c>
      <c r="W876" s="5">
        <v>1</v>
      </c>
      <c r="X876" s="66">
        <v>1000</v>
      </c>
      <c r="Y876" s="66">
        <v>1000</v>
      </c>
      <c r="Z876" s="5">
        <v>0</v>
      </c>
      <c r="AA876" s="5">
        <v>0</v>
      </c>
      <c r="AB876" s="5">
        <v>0</v>
      </c>
      <c r="AC876" s="5">
        <v>0</v>
      </c>
      <c r="AD876" s="5">
        <v>0</v>
      </c>
      <c r="AE876" s="5">
        <v>0</v>
      </c>
      <c r="AF876" s="5">
        <v>0</v>
      </c>
      <c r="AG876" s="5">
        <v>0</v>
      </c>
      <c r="AH876" s="5" t="s">
        <v>900</v>
      </c>
      <c r="AI876" s="5" t="s">
        <v>235</v>
      </c>
      <c r="AJ876" s="5" t="s">
        <v>983</v>
      </c>
      <c r="AK876" s="45">
        <f t="shared" si="146"/>
        <v>15</v>
      </c>
      <c r="AL876" s="47">
        <f>_xlfn.XLOOKUP(I876,'#칼럼명세'!F:F,'#칼럼명세'!I:I)</f>
        <v>1306</v>
      </c>
      <c r="AM876" s="44" t="str">
        <f t="shared" si="147"/>
        <v>Item_Name_27215009</v>
      </c>
      <c r="AN876" s="5" t="s">
        <v>826</v>
      </c>
      <c r="AO876" s="44" t="str">
        <f t="shared" si="148"/>
        <v>Item_Desc_27215009</v>
      </c>
      <c r="AP876" s="5" t="s">
        <v>830</v>
      </c>
      <c r="AQ876" s="44">
        <f>_xlfn.XLOOKUP(I876,표1[아이템 타입],표1[삭제여부])</f>
        <v>0</v>
      </c>
      <c r="AR876" s="63">
        <f>_xlfn.XLOOKUP(I876,'#칼럼명세'!F:F,'#칼럼명세'!H:H)</f>
        <v>0</v>
      </c>
      <c r="AS876" s="4">
        <v>0</v>
      </c>
      <c r="AT876" s="4"/>
      <c r="AU876" s="4"/>
      <c r="AV876" s="4"/>
      <c r="AW876" s="63" t="str">
        <f>_xlfn.XLOOKUP(I876,표1[아이템 타입],표1[타입 이름])</f>
        <v>선택 상자</v>
      </c>
      <c r="AX876" s="63" t="str">
        <f t="shared" si="156"/>
        <v>불가</v>
      </c>
      <c r="AY876" s="63" t="str">
        <f t="shared" si="157"/>
        <v>불가</v>
      </c>
      <c r="AZ876" s="63" t="str">
        <f t="shared" si="152"/>
        <v>불가</v>
      </c>
      <c r="BA876" s="63" t="str">
        <f t="shared" si="153"/>
        <v>불가</v>
      </c>
    </row>
    <row r="877" spans="1:53" x14ac:dyDescent="0.3">
      <c r="A877" s="5" t="s">
        <v>18</v>
      </c>
      <c r="B877" s="4">
        <v>27215010</v>
      </c>
      <c r="C877" s="4" t="str">
        <f t="shared" si="151"/>
        <v>010</v>
      </c>
      <c r="D877" s="44" t="str">
        <f t="shared" si="149"/>
        <v>Item_Name_27215010</v>
      </c>
      <c r="E877" s="5" t="s">
        <v>1185</v>
      </c>
      <c r="F877" s="44" t="str">
        <f t="shared" si="150"/>
        <v>Item_Desc_27215010</v>
      </c>
      <c r="G877" s="5" t="s">
        <v>558</v>
      </c>
      <c r="H877" s="5">
        <v>2</v>
      </c>
      <c r="I877" s="5">
        <v>72</v>
      </c>
      <c r="J877" s="5">
        <v>0</v>
      </c>
      <c r="K877" s="5">
        <v>1</v>
      </c>
      <c r="L877" s="45">
        <f>_xlfn.XLOOKUP($I877, '#칼럼명세'!$F:$F, '#칼럼명세'!$J:$J)*IF(_xlfn.XLOOKUP($I877, '#칼럼명세'!$F:$F, '#칼럼명세'!$K:$K)="X", 1, _xlfn.XLOOKUP($K877, '#무게관련'!$N:$N, '#무게관련'!$O:$O))*100</f>
        <v>0</v>
      </c>
      <c r="M877" s="46" t="s">
        <v>336</v>
      </c>
      <c r="N877" s="46" t="s">
        <v>336</v>
      </c>
      <c r="O877" s="46" t="s">
        <v>336</v>
      </c>
      <c r="P877" s="46" t="s">
        <v>336</v>
      </c>
      <c r="Q877" s="5">
        <v>0</v>
      </c>
      <c r="R877" s="5">
        <v>0</v>
      </c>
      <c r="S877" s="5">
        <v>520009</v>
      </c>
      <c r="T877" s="5">
        <v>0</v>
      </c>
      <c r="U877" s="5">
        <v>99</v>
      </c>
      <c r="V877" s="5">
        <v>0</v>
      </c>
      <c r="W877" s="5">
        <v>1</v>
      </c>
      <c r="X877" s="66">
        <v>1000</v>
      </c>
      <c r="Y877" s="66">
        <v>1000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 t="s">
        <v>250</v>
      </c>
      <c r="AI877" s="5" t="s">
        <v>235</v>
      </c>
      <c r="AJ877" s="5" t="s">
        <v>983</v>
      </c>
      <c r="AK877" s="45">
        <f t="shared" si="146"/>
        <v>15</v>
      </c>
      <c r="AL877" s="47">
        <f>_xlfn.XLOOKUP(I877,'#칼럼명세'!F:F,'#칼럼명세'!I:I)</f>
        <v>1306</v>
      </c>
      <c r="AM877" s="44" t="str">
        <f t="shared" si="147"/>
        <v>Item_Name_27215010</v>
      </c>
      <c r="AN877" s="5" t="s">
        <v>828</v>
      </c>
      <c r="AO877" s="44" t="str">
        <f t="shared" si="148"/>
        <v>Item_Desc_27215010</v>
      </c>
      <c r="AP877" s="5" t="s">
        <v>830</v>
      </c>
      <c r="AQ877" s="44">
        <f>_xlfn.XLOOKUP(I877,표1[아이템 타입],표1[삭제여부])</f>
        <v>0</v>
      </c>
      <c r="AR877" s="63">
        <f>_xlfn.XLOOKUP(I877,'#칼럼명세'!F:F,'#칼럼명세'!H:H)</f>
        <v>0</v>
      </c>
      <c r="AS877" s="4">
        <v>0</v>
      </c>
      <c r="AT877" s="4"/>
      <c r="AU877" s="4"/>
      <c r="AV877" s="4"/>
      <c r="AW877" s="63" t="str">
        <f>_xlfn.XLOOKUP(I877,표1[아이템 타입],표1[타입 이름])</f>
        <v>선택 상자</v>
      </c>
      <c r="AX877" s="63" t="str">
        <f t="shared" si="156"/>
        <v>불가</v>
      </c>
      <c r="AY877" s="63" t="str">
        <f t="shared" si="157"/>
        <v>불가</v>
      </c>
      <c r="AZ877" s="63" t="str">
        <f t="shared" si="152"/>
        <v>불가</v>
      </c>
      <c r="BA877" s="63" t="str">
        <f t="shared" si="153"/>
        <v>불가</v>
      </c>
    </row>
    <row r="878" spans="1:53" x14ac:dyDescent="0.3">
      <c r="A878" s="5" t="s">
        <v>18</v>
      </c>
      <c r="B878" s="4">
        <v>27215011</v>
      </c>
      <c r="C878" s="4" t="str">
        <f t="shared" si="151"/>
        <v>011</v>
      </c>
      <c r="D878" s="44" t="str">
        <f t="shared" si="149"/>
        <v>Item_Name_27215011</v>
      </c>
      <c r="E878" s="5" t="s">
        <v>1186</v>
      </c>
      <c r="F878" s="44" t="str">
        <f t="shared" si="150"/>
        <v>Item_Desc_27215011</v>
      </c>
      <c r="G878" s="5" t="s">
        <v>558</v>
      </c>
      <c r="H878" s="5">
        <v>2</v>
      </c>
      <c r="I878" s="5">
        <v>72</v>
      </c>
      <c r="J878" s="5">
        <v>0</v>
      </c>
      <c r="K878" s="5">
        <v>1</v>
      </c>
      <c r="L878" s="45">
        <f>_xlfn.XLOOKUP($I878, '#칼럼명세'!$F:$F, '#칼럼명세'!$J:$J)*IF(_xlfn.XLOOKUP($I878, '#칼럼명세'!$F:$F, '#칼럼명세'!$K:$K)="X", 1, _xlfn.XLOOKUP($K878, '#무게관련'!$N:$N, '#무게관련'!$O:$O))*100</f>
        <v>0</v>
      </c>
      <c r="M878" s="46" t="s">
        <v>336</v>
      </c>
      <c r="N878" s="46" t="s">
        <v>336</v>
      </c>
      <c r="O878" s="46" t="s">
        <v>336</v>
      </c>
      <c r="P878" s="46" t="s">
        <v>336</v>
      </c>
      <c r="Q878" s="5">
        <v>0</v>
      </c>
      <c r="R878" s="5">
        <v>0</v>
      </c>
      <c r="S878" s="5">
        <v>520010</v>
      </c>
      <c r="T878" s="5">
        <v>0</v>
      </c>
      <c r="U878" s="5">
        <v>99</v>
      </c>
      <c r="V878" s="5">
        <v>0</v>
      </c>
      <c r="W878" s="5">
        <v>1</v>
      </c>
      <c r="X878" s="66">
        <v>1000</v>
      </c>
      <c r="Y878" s="66">
        <v>1000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 t="s">
        <v>250</v>
      </c>
      <c r="AI878" s="5" t="s">
        <v>235</v>
      </c>
      <c r="AJ878" s="5" t="s">
        <v>983</v>
      </c>
      <c r="AK878" s="45">
        <f t="shared" si="146"/>
        <v>15</v>
      </c>
      <c r="AL878" s="47">
        <f>_xlfn.XLOOKUP(I878,'#칼럼명세'!F:F,'#칼럼명세'!I:I)</f>
        <v>1306</v>
      </c>
      <c r="AM878" s="44" t="str">
        <f t="shared" si="147"/>
        <v>Item_Name_27215011</v>
      </c>
      <c r="AN878" s="5" t="s">
        <v>829</v>
      </c>
      <c r="AO878" s="44" t="str">
        <f t="shared" si="148"/>
        <v>Item_Desc_27215011</v>
      </c>
      <c r="AP878" s="5" t="s">
        <v>830</v>
      </c>
      <c r="AQ878" s="44">
        <f>_xlfn.XLOOKUP(I878,표1[아이템 타입],표1[삭제여부])</f>
        <v>0</v>
      </c>
      <c r="AR878" s="63">
        <f>_xlfn.XLOOKUP(I878,'#칼럼명세'!F:F,'#칼럼명세'!H:H)</f>
        <v>0</v>
      </c>
      <c r="AS878" s="4">
        <v>0</v>
      </c>
      <c r="AT878" s="4"/>
      <c r="AU878" s="4"/>
      <c r="AV878" s="4"/>
      <c r="AW878" s="63" t="str">
        <f>_xlfn.XLOOKUP(I878,표1[아이템 타입],표1[타입 이름])</f>
        <v>선택 상자</v>
      </c>
      <c r="AX878" s="63" t="str">
        <f t="shared" si="156"/>
        <v>불가</v>
      </c>
      <c r="AY878" s="63" t="str">
        <f t="shared" si="157"/>
        <v>불가</v>
      </c>
      <c r="AZ878" s="63" t="str">
        <f t="shared" si="152"/>
        <v>불가</v>
      </c>
      <c r="BA878" s="63" t="str">
        <f t="shared" si="153"/>
        <v>불가</v>
      </c>
    </row>
    <row r="879" spans="1:53" x14ac:dyDescent="0.3">
      <c r="B879" s="4">
        <v>27215012</v>
      </c>
      <c r="C879" s="4" t="str">
        <f t="shared" si="151"/>
        <v>012</v>
      </c>
      <c r="D879" s="44" t="str">
        <f t="shared" si="149"/>
        <v>Item_Name_27215012</v>
      </c>
      <c r="E879" s="5" t="s">
        <v>1187</v>
      </c>
      <c r="F879" s="44" t="str">
        <f t="shared" si="150"/>
        <v>Item_Desc_27215012</v>
      </c>
      <c r="G879" s="5" t="s">
        <v>558</v>
      </c>
      <c r="H879" s="5">
        <v>2</v>
      </c>
      <c r="I879" s="5">
        <v>72</v>
      </c>
      <c r="J879" s="5">
        <v>0</v>
      </c>
      <c r="K879" s="5">
        <v>1</v>
      </c>
      <c r="L879" s="45">
        <f>_xlfn.XLOOKUP($I879, '#칼럼명세'!$F:$F, '#칼럼명세'!$J:$J)*IF(_xlfn.XLOOKUP($I879, '#칼럼명세'!$F:$F, '#칼럼명세'!$K:$K)="X", 1, _xlfn.XLOOKUP($K879, '#무게관련'!$N:$N, '#무게관련'!$O:$O))*100</f>
        <v>0</v>
      </c>
      <c r="M879" s="46" t="s">
        <v>336</v>
      </c>
      <c r="N879" s="46" t="s">
        <v>336</v>
      </c>
      <c r="O879" s="46" t="s">
        <v>336</v>
      </c>
      <c r="P879" s="46" t="s">
        <v>336</v>
      </c>
      <c r="Q879" s="5">
        <v>0</v>
      </c>
      <c r="R879" s="5">
        <v>0</v>
      </c>
      <c r="S879" s="5">
        <v>520035</v>
      </c>
      <c r="T879" s="5">
        <v>0</v>
      </c>
      <c r="U879" s="5">
        <v>99</v>
      </c>
      <c r="V879" s="5">
        <v>0</v>
      </c>
      <c r="W879" s="5">
        <v>1</v>
      </c>
      <c r="X879" s="66">
        <v>1000</v>
      </c>
      <c r="Y879" s="66">
        <v>1000</v>
      </c>
      <c r="Z879" s="5">
        <v>0</v>
      </c>
      <c r="AA879" s="5">
        <v>0</v>
      </c>
      <c r="AB879" s="5">
        <v>0</v>
      </c>
      <c r="AC879" s="5">
        <v>0</v>
      </c>
      <c r="AD879" s="5">
        <v>0</v>
      </c>
      <c r="AE879" s="5">
        <v>0</v>
      </c>
      <c r="AF879" s="5">
        <v>0</v>
      </c>
      <c r="AG879" s="5">
        <v>0</v>
      </c>
      <c r="AH879" s="5" t="s">
        <v>250</v>
      </c>
      <c r="AI879" s="5" t="s">
        <v>235</v>
      </c>
      <c r="AJ879" s="5" t="s">
        <v>983</v>
      </c>
      <c r="AK879" s="45">
        <f t="shared" si="146"/>
        <v>15</v>
      </c>
      <c r="AL879" s="47">
        <f>_xlfn.XLOOKUP(I879,'#칼럼명세'!F:F,'#칼럼명세'!I:I)</f>
        <v>1306</v>
      </c>
      <c r="AM879" s="44" t="str">
        <f t="shared" si="147"/>
        <v>Item_Name_27215012</v>
      </c>
      <c r="AN879" s="5" t="s">
        <v>827</v>
      </c>
      <c r="AO879" s="44" t="str">
        <f t="shared" si="148"/>
        <v>Item_Desc_27215012</v>
      </c>
      <c r="AP879" s="5" t="s">
        <v>830</v>
      </c>
      <c r="AQ879" s="44">
        <f>_xlfn.XLOOKUP(I879,표1[아이템 타입],표1[삭제여부])</f>
        <v>0</v>
      </c>
      <c r="AR879" s="63">
        <f>_xlfn.XLOOKUP(I879,'#칼럼명세'!F:F,'#칼럼명세'!H:H)</f>
        <v>0</v>
      </c>
      <c r="AS879" s="4">
        <v>0</v>
      </c>
      <c r="AT879" s="4"/>
      <c r="AU879" s="4"/>
      <c r="AV879" s="4"/>
      <c r="AW879" s="63" t="str">
        <f>_xlfn.XLOOKUP(I879,표1[아이템 타입],표1[타입 이름])</f>
        <v>선택 상자</v>
      </c>
      <c r="AX879" s="63" t="str">
        <f t="shared" si="156"/>
        <v>불가</v>
      </c>
      <c r="AY879" s="63" t="str">
        <f t="shared" si="157"/>
        <v>불가</v>
      </c>
      <c r="AZ879" s="63" t="str">
        <f t="shared" si="152"/>
        <v>불가</v>
      </c>
      <c r="BA879" s="63" t="str">
        <f t="shared" si="153"/>
        <v>불가</v>
      </c>
    </row>
    <row r="880" spans="1:53" x14ac:dyDescent="0.3">
      <c r="B880" s="4">
        <v>27215013</v>
      </c>
      <c r="C880" s="4" t="str">
        <f t="shared" si="151"/>
        <v>013</v>
      </c>
      <c r="D880" s="44" t="str">
        <f t="shared" si="149"/>
        <v>Item_Name_27215013</v>
      </c>
      <c r="E880" s="5" t="s">
        <v>1188</v>
      </c>
      <c r="F880" s="44" t="str">
        <f t="shared" si="150"/>
        <v>Item_Desc_27215013</v>
      </c>
      <c r="G880" s="5" t="s">
        <v>558</v>
      </c>
      <c r="H880" s="5">
        <v>2</v>
      </c>
      <c r="I880" s="5">
        <v>72</v>
      </c>
      <c r="J880" s="5">
        <v>0</v>
      </c>
      <c r="K880" s="5">
        <v>1</v>
      </c>
      <c r="L880" s="45">
        <f>_xlfn.XLOOKUP($I880, '#칼럼명세'!$F:$F, '#칼럼명세'!$J:$J)*IF(_xlfn.XLOOKUP($I880, '#칼럼명세'!$F:$F, '#칼럼명세'!$K:$K)="X", 1, _xlfn.XLOOKUP($K880, '#무게관련'!$N:$N, '#무게관련'!$O:$O))*100</f>
        <v>0</v>
      </c>
      <c r="M880" s="46" t="s">
        <v>336</v>
      </c>
      <c r="N880" s="46" t="s">
        <v>336</v>
      </c>
      <c r="O880" s="46" t="s">
        <v>336</v>
      </c>
      <c r="P880" s="46" t="s">
        <v>336</v>
      </c>
      <c r="Q880" s="5">
        <v>0</v>
      </c>
      <c r="R880" s="5">
        <v>0</v>
      </c>
      <c r="S880" s="5">
        <v>520013</v>
      </c>
      <c r="T880" s="5">
        <v>0</v>
      </c>
      <c r="U880" s="5">
        <v>99</v>
      </c>
      <c r="V880" s="5">
        <v>0</v>
      </c>
      <c r="W880" s="5">
        <v>1</v>
      </c>
      <c r="X880" s="66">
        <v>1000</v>
      </c>
      <c r="Y880" s="66">
        <v>1000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 t="s">
        <v>900</v>
      </c>
      <c r="AI880" s="5" t="s">
        <v>235</v>
      </c>
      <c r="AJ880" s="5" t="s">
        <v>983</v>
      </c>
      <c r="AK880" s="45">
        <f t="shared" si="146"/>
        <v>15</v>
      </c>
      <c r="AL880" s="47">
        <f>_xlfn.XLOOKUP(I880,'#칼럼명세'!F:F,'#칼럼명세'!I:I)</f>
        <v>1306</v>
      </c>
      <c r="AM880" s="44" t="str">
        <f t="shared" si="147"/>
        <v>Item_Name_27215013</v>
      </c>
      <c r="AN880" s="5" t="s">
        <v>872</v>
      </c>
      <c r="AO880" s="44" t="str">
        <f t="shared" si="148"/>
        <v>Item_Desc_27215013</v>
      </c>
      <c r="AP880" s="5" t="s">
        <v>830</v>
      </c>
      <c r="AQ880" s="44">
        <f>_xlfn.XLOOKUP(I880,표1[아이템 타입],표1[삭제여부])</f>
        <v>0</v>
      </c>
      <c r="AR880" s="63">
        <f>_xlfn.XLOOKUP(I880,'#칼럼명세'!F:F,'#칼럼명세'!H:H)</f>
        <v>0</v>
      </c>
      <c r="AS880" s="4">
        <v>0</v>
      </c>
      <c r="AT880" s="4"/>
      <c r="AU880" s="4"/>
      <c r="AV880" s="4"/>
      <c r="AW880" s="63" t="str">
        <f>_xlfn.XLOOKUP(I880,표1[아이템 타입],표1[타입 이름])</f>
        <v>선택 상자</v>
      </c>
      <c r="AX880" s="63" t="str">
        <f t="shared" si="156"/>
        <v>불가</v>
      </c>
      <c r="AY880" s="63" t="str">
        <f t="shared" si="157"/>
        <v>불가</v>
      </c>
      <c r="AZ880" s="63" t="str">
        <f t="shared" si="152"/>
        <v>불가</v>
      </c>
      <c r="BA880" s="63" t="str">
        <f t="shared" si="153"/>
        <v>불가</v>
      </c>
    </row>
    <row r="881" spans="1:53" x14ac:dyDescent="0.3">
      <c r="B881" s="4">
        <v>27215014</v>
      </c>
      <c r="C881" s="4" t="str">
        <f t="shared" si="151"/>
        <v>014</v>
      </c>
      <c r="D881" s="44" t="str">
        <f t="shared" si="149"/>
        <v>Item_Name_27215014</v>
      </c>
      <c r="E881" s="5" t="s">
        <v>1189</v>
      </c>
      <c r="F881" s="44" t="str">
        <f t="shared" si="150"/>
        <v>Item_Desc_27215014</v>
      </c>
      <c r="G881" s="5" t="s">
        <v>558</v>
      </c>
      <c r="H881" s="5">
        <v>2</v>
      </c>
      <c r="I881" s="5">
        <v>72</v>
      </c>
      <c r="J881" s="5">
        <v>0</v>
      </c>
      <c r="K881" s="5">
        <v>1</v>
      </c>
      <c r="L881" s="45">
        <f>_xlfn.XLOOKUP($I881, '#칼럼명세'!$F:$F, '#칼럼명세'!$J:$J)*IF(_xlfn.XLOOKUP($I881, '#칼럼명세'!$F:$F, '#칼럼명세'!$K:$K)="X", 1, _xlfn.XLOOKUP($K881, '#무게관련'!$N:$N, '#무게관련'!$O:$O))*100</f>
        <v>0</v>
      </c>
      <c r="M881" s="46" t="s">
        <v>336</v>
      </c>
      <c r="N881" s="46" t="s">
        <v>336</v>
      </c>
      <c r="O881" s="46" t="s">
        <v>336</v>
      </c>
      <c r="P881" s="46" t="s">
        <v>336</v>
      </c>
      <c r="Q881" s="5">
        <v>0</v>
      </c>
      <c r="R881" s="5">
        <v>0</v>
      </c>
      <c r="S881" s="5">
        <v>520014</v>
      </c>
      <c r="T881" s="5">
        <v>0</v>
      </c>
      <c r="U881" s="5">
        <v>99</v>
      </c>
      <c r="V881" s="5">
        <v>0</v>
      </c>
      <c r="W881" s="5">
        <v>1</v>
      </c>
      <c r="X881" s="66">
        <v>1000</v>
      </c>
      <c r="Y881" s="66">
        <v>1000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 t="s">
        <v>900</v>
      </c>
      <c r="AI881" s="5" t="s">
        <v>235</v>
      </c>
      <c r="AJ881" s="5" t="s">
        <v>983</v>
      </c>
      <c r="AK881" s="45">
        <f t="shared" si="146"/>
        <v>15</v>
      </c>
      <c r="AL881" s="47">
        <f>_xlfn.XLOOKUP(I881,'#칼럼명세'!F:F,'#칼럼명세'!I:I)</f>
        <v>1306</v>
      </c>
      <c r="AM881" s="44" t="str">
        <f t="shared" si="147"/>
        <v>Item_Name_27215014</v>
      </c>
      <c r="AN881" s="5" t="s">
        <v>873</v>
      </c>
      <c r="AO881" s="44" t="str">
        <f t="shared" si="148"/>
        <v>Item_Desc_27215014</v>
      </c>
      <c r="AP881" s="5" t="s">
        <v>830</v>
      </c>
      <c r="AQ881" s="44">
        <f>_xlfn.XLOOKUP(I881,표1[아이템 타입],표1[삭제여부])</f>
        <v>0</v>
      </c>
      <c r="AR881" s="63">
        <f>_xlfn.XLOOKUP(I881,'#칼럼명세'!F:F,'#칼럼명세'!H:H)</f>
        <v>0</v>
      </c>
      <c r="AS881" s="4">
        <v>0</v>
      </c>
      <c r="AT881" s="4"/>
      <c r="AU881" s="4"/>
      <c r="AV881" s="4"/>
      <c r="AW881" s="63" t="str">
        <f>_xlfn.XLOOKUP(I881,표1[아이템 타입],표1[타입 이름])</f>
        <v>선택 상자</v>
      </c>
      <c r="AX881" s="63" t="str">
        <f t="shared" si="156"/>
        <v>불가</v>
      </c>
      <c r="AY881" s="63" t="str">
        <f t="shared" si="157"/>
        <v>불가</v>
      </c>
      <c r="AZ881" s="63" t="str">
        <f t="shared" si="152"/>
        <v>불가</v>
      </c>
      <c r="BA881" s="63" t="str">
        <f t="shared" si="153"/>
        <v>불가</v>
      </c>
    </row>
    <row r="882" spans="1:53" x14ac:dyDescent="0.3">
      <c r="B882" s="4">
        <v>27215015</v>
      </c>
      <c r="C882" s="4" t="str">
        <f t="shared" si="151"/>
        <v>015</v>
      </c>
      <c r="D882" s="44" t="str">
        <f t="shared" si="149"/>
        <v>Item_Name_27215015</v>
      </c>
      <c r="E882" s="5" t="s">
        <v>1190</v>
      </c>
      <c r="F882" s="44" t="str">
        <f t="shared" si="150"/>
        <v>Item_Desc_27215015</v>
      </c>
      <c r="G882" s="5" t="s">
        <v>558</v>
      </c>
      <c r="H882" s="5">
        <v>2</v>
      </c>
      <c r="I882" s="5">
        <v>72</v>
      </c>
      <c r="J882" s="5">
        <v>0</v>
      </c>
      <c r="K882" s="5">
        <v>1</v>
      </c>
      <c r="L882" s="45">
        <f>_xlfn.XLOOKUP($I882, '#칼럼명세'!$F:$F, '#칼럼명세'!$J:$J)*IF(_xlfn.XLOOKUP($I882, '#칼럼명세'!$F:$F, '#칼럼명세'!$K:$K)="X", 1, _xlfn.XLOOKUP($K882, '#무게관련'!$N:$N, '#무게관련'!$O:$O))*100</f>
        <v>0</v>
      </c>
      <c r="M882" s="46" t="s">
        <v>336</v>
      </c>
      <c r="N882" s="46" t="s">
        <v>336</v>
      </c>
      <c r="O882" s="46" t="s">
        <v>336</v>
      </c>
      <c r="P882" s="46" t="s">
        <v>336</v>
      </c>
      <c r="Q882" s="5">
        <v>0</v>
      </c>
      <c r="R882" s="5">
        <v>0</v>
      </c>
      <c r="S882" s="5">
        <v>520015</v>
      </c>
      <c r="T882" s="5">
        <v>0</v>
      </c>
      <c r="U882" s="5">
        <v>99</v>
      </c>
      <c r="V882" s="5">
        <v>0</v>
      </c>
      <c r="W882" s="5">
        <v>1</v>
      </c>
      <c r="X882" s="66">
        <v>1000</v>
      </c>
      <c r="Y882" s="66">
        <v>1000</v>
      </c>
      <c r="Z882" s="5">
        <v>0</v>
      </c>
      <c r="AA882" s="5">
        <v>0</v>
      </c>
      <c r="AB882" s="5">
        <v>0</v>
      </c>
      <c r="AC882" s="5">
        <v>0</v>
      </c>
      <c r="AD882" s="5">
        <v>0</v>
      </c>
      <c r="AE882" s="5">
        <v>0</v>
      </c>
      <c r="AF882" s="5">
        <v>0</v>
      </c>
      <c r="AG882" s="5">
        <v>0</v>
      </c>
      <c r="AH882" s="5" t="s">
        <v>900</v>
      </c>
      <c r="AI882" s="5" t="s">
        <v>235</v>
      </c>
      <c r="AJ882" s="5" t="s">
        <v>983</v>
      </c>
      <c r="AK882" s="45">
        <f t="shared" si="146"/>
        <v>15</v>
      </c>
      <c r="AL882" s="47">
        <f>_xlfn.XLOOKUP(I882,'#칼럼명세'!F:F,'#칼럼명세'!I:I)</f>
        <v>1306</v>
      </c>
      <c r="AM882" s="44" t="str">
        <f t="shared" si="147"/>
        <v>Item_Name_27215015</v>
      </c>
      <c r="AN882" s="5" t="s">
        <v>889</v>
      </c>
      <c r="AO882" s="44" t="str">
        <f t="shared" si="148"/>
        <v>Item_Desc_27215015</v>
      </c>
      <c r="AP882" s="5" t="s">
        <v>830</v>
      </c>
      <c r="AQ882" s="44">
        <f>_xlfn.XLOOKUP(I882,표1[아이템 타입],표1[삭제여부])</f>
        <v>0</v>
      </c>
      <c r="AR882" s="63">
        <f>_xlfn.XLOOKUP(I882,'#칼럼명세'!F:F,'#칼럼명세'!H:H)</f>
        <v>0</v>
      </c>
      <c r="AS882" s="4">
        <v>0</v>
      </c>
      <c r="AT882" s="4"/>
      <c r="AU882" s="4"/>
      <c r="AV882" s="4"/>
      <c r="AW882" s="63" t="str">
        <f>_xlfn.XLOOKUP(I882,표1[아이템 타입],표1[타입 이름])</f>
        <v>선택 상자</v>
      </c>
      <c r="AX882" s="63" t="str">
        <f t="shared" si="156"/>
        <v>불가</v>
      </c>
      <c r="AY882" s="63" t="str">
        <f t="shared" si="157"/>
        <v>불가</v>
      </c>
      <c r="AZ882" s="63" t="str">
        <f t="shared" si="152"/>
        <v>불가</v>
      </c>
      <c r="BA882" s="63" t="str">
        <f t="shared" si="153"/>
        <v>불가</v>
      </c>
    </row>
    <row r="883" spans="1:53" x14ac:dyDescent="0.3">
      <c r="B883" s="4">
        <v>27215020</v>
      </c>
      <c r="C883" s="4" t="str">
        <f t="shared" si="151"/>
        <v>020</v>
      </c>
      <c r="D883" s="44" t="str">
        <f t="shared" si="149"/>
        <v>Item_Name_27215020</v>
      </c>
      <c r="E883" s="5" t="s">
        <v>1191</v>
      </c>
      <c r="F883" s="44" t="str">
        <f t="shared" si="150"/>
        <v>Item_Desc_27215020</v>
      </c>
      <c r="G883" s="5" t="s">
        <v>558</v>
      </c>
      <c r="H883" s="5">
        <v>2</v>
      </c>
      <c r="I883" s="5">
        <v>72</v>
      </c>
      <c r="J883" s="5">
        <v>0</v>
      </c>
      <c r="K883" s="5">
        <v>1</v>
      </c>
      <c r="L883" s="45">
        <f>_xlfn.XLOOKUP($I883, '#칼럼명세'!$F:$F, '#칼럼명세'!$J:$J)*IF(_xlfn.XLOOKUP($I883, '#칼럼명세'!$F:$F, '#칼럼명세'!$K:$K)="X", 1, _xlfn.XLOOKUP($K883, '#무게관련'!$N:$N, '#무게관련'!$O:$O))*100</f>
        <v>0</v>
      </c>
      <c r="M883" s="46" t="s">
        <v>336</v>
      </c>
      <c r="N883" s="46" t="s">
        <v>336</v>
      </c>
      <c r="O883" s="46" t="s">
        <v>336</v>
      </c>
      <c r="P883" s="46" t="s">
        <v>336</v>
      </c>
      <c r="Q883" s="5">
        <v>0</v>
      </c>
      <c r="R883" s="5">
        <v>0</v>
      </c>
      <c r="S883" s="5">
        <v>520020</v>
      </c>
      <c r="T883" s="5">
        <v>0</v>
      </c>
      <c r="U883" s="5">
        <v>99</v>
      </c>
      <c r="V883" s="5">
        <v>0</v>
      </c>
      <c r="W883" s="5">
        <v>1</v>
      </c>
      <c r="X883" s="66">
        <v>1000</v>
      </c>
      <c r="Y883" s="66">
        <v>1000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 t="s">
        <v>250</v>
      </c>
      <c r="AI883" s="5" t="s">
        <v>235</v>
      </c>
      <c r="AJ883" s="5" t="s">
        <v>983</v>
      </c>
      <c r="AK883" s="45">
        <f t="shared" si="146"/>
        <v>15</v>
      </c>
      <c r="AL883" s="47">
        <f>_xlfn.XLOOKUP(I883,'#칼럼명세'!F:F,'#칼럼명세'!I:I)</f>
        <v>1306</v>
      </c>
      <c r="AM883" s="44" t="str">
        <f t="shared" si="147"/>
        <v>Item_Name_27215020</v>
      </c>
      <c r="AN883" s="5" t="s">
        <v>874</v>
      </c>
      <c r="AO883" s="44" t="str">
        <f t="shared" si="148"/>
        <v>Item_Desc_27215020</v>
      </c>
      <c r="AP883" s="5" t="s">
        <v>830</v>
      </c>
      <c r="AQ883" s="44">
        <f>_xlfn.XLOOKUP(I883,표1[아이템 타입],표1[삭제여부])</f>
        <v>0</v>
      </c>
      <c r="AR883" s="63">
        <f>_xlfn.XLOOKUP(I883,'#칼럼명세'!F:F,'#칼럼명세'!H:H)</f>
        <v>0</v>
      </c>
      <c r="AS883" s="4">
        <v>0</v>
      </c>
      <c r="AT883" s="4"/>
      <c r="AU883" s="4"/>
      <c r="AV883" s="4"/>
      <c r="AW883" s="63" t="str">
        <f>_xlfn.XLOOKUP(I883,표1[아이템 타입],표1[타입 이름])</f>
        <v>선택 상자</v>
      </c>
      <c r="AX883" s="63" t="str">
        <f t="shared" si="156"/>
        <v>불가</v>
      </c>
      <c r="AY883" s="63" t="str">
        <f t="shared" si="157"/>
        <v>불가</v>
      </c>
      <c r="AZ883" s="63" t="str">
        <f t="shared" si="152"/>
        <v>불가</v>
      </c>
      <c r="BA883" s="63" t="str">
        <f t="shared" si="153"/>
        <v>불가</v>
      </c>
    </row>
    <row r="884" spans="1:53" x14ac:dyDescent="0.3">
      <c r="B884" s="4">
        <v>27215021</v>
      </c>
      <c r="C884" s="4" t="str">
        <f t="shared" si="151"/>
        <v>021</v>
      </c>
      <c r="D884" s="44" t="str">
        <f t="shared" si="149"/>
        <v>Item_Name_27215021</v>
      </c>
      <c r="E884" s="5" t="s">
        <v>1192</v>
      </c>
      <c r="F884" s="44" t="str">
        <f t="shared" si="150"/>
        <v>Item_Desc_27215021</v>
      </c>
      <c r="G884" s="5" t="s">
        <v>558</v>
      </c>
      <c r="H884" s="5">
        <v>2</v>
      </c>
      <c r="I884" s="5">
        <v>72</v>
      </c>
      <c r="J884" s="5">
        <v>0</v>
      </c>
      <c r="K884" s="5">
        <v>1</v>
      </c>
      <c r="L884" s="45">
        <f>_xlfn.XLOOKUP($I884, '#칼럼명세'!$F:$F, '#칼럼명세'!$J:$J)*IF(_xlfn.XLOOKUP($I884, '#칼럼명세'!$F:$F, '#칼럼명세'!$K:$K)="X", 1, _xlfn.XLOOKUP($K884, '#무게관련'!$N:$N, '#무게관련'!$O:$O))*100</f>
        <v>0</v>
      </c>
      <c r="M884" s="46" t="s">
        <v>336</v>
      </c>
      <c r="N884" s="46" t="s">
        <v>336</v>
      </c>
      <c r="O884" s="46" t="s">
        <v>336</v>
      </c>
      <c r="P884" s="46" t="s">
        <v>336</v>
      </c>
      <c r="Q884" s="5">
        <v>0</v>
      </c>
      <c r="R884" s="5">
        <v>0</v>
      </c>
      <c r="S884" s="5">
        <v>520012</v>
      </c>
      <c r="T884" s="5">
        <v>0</v>
      </c>
      <c r="U884" s="5">
        <v>99</v>
      </c>
      <c r="V884" s="5">
        <v>0</v>
      </c>
      <c r="W884" s="5">
        <v>1</v>
      </c>
      <c r="X884" s="66">
        <v>1000</v>
      </c>
      <c r="Y884" s="66">
        <v>1000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 t="s">
        <v>250</v>
      </c>
      <c r="AI884" s="5" t="s">
        <v>235</v>
      </c>
      <c r="AJ884" s="5" t="s">
        <v>983</v>
      </c>
      <c r="AK884" s="45">
        <f t="shared" si="146"/>
        <v>15</v>
      </c>
      <c r="AL884" s="47">
        <f>_xlfn.XLOOKUP(I884,'#칼럼명세'!F:F,'#칼럼명세'!I:I)</f>
        <v>1306</v>
      </c>
      <c r="AM884" s="44" t="str">
        <f t="shared" si="147"/>
        <v>Item_Name_27215021</v>
      </c>
      <c r="AN884" s="5" t="s">
        <v>888</v>
      </c>
      <c r="AO884" s="44" t="str">
        <f t="shared" si="148"/>
        <v>Item_Desc_27215021</v>
      </c>
      <c r="AP884" s="5" t="s">
        <v>830</v>
      </c>
      <c r="AQ884" s="44">
        <f>_xlfn.XLOOKUP(I884,표1[아이템 타입],표1[삭제여부])</f>
        <v>0</v>
      </c>
      <c r="AR884" s="63">
        <f>_xlfn.XLOOKUP(I884,'#칼럼명세'!F:F,'#칼럼명세'!H:H)</f>
        <v>0</v>
      </c>
      <c r="AS884" s="4">
        <v>0</v>
      </c>
      <c r="AT884" s="4"/>
      <c r="AU884" s="4"/>
      <c r="AV884" s="4"/>
      <c r="AW884" s="63" t="str">
        <f>_xlfn.XLOOKUP(I884,표1[아이템 타입],표1[타입 이름])</f>
        <v>선택 상자</v>
      </c>
      <c r="AX884" s="63" t="str">
        <f t="shared" si="156"/>
        <v>불가</v>
      </c>
      <c r="AY884" s="63" t="str">
        <f t="shared" si="157"/>
        <v>불가</v>
      </c>
      <c r="AZ884" s="63" t="str">
        <f t="shared" si="152"/>
        <v>불가</v>
      </c>
      <c r="BA884" s="63" t="str">
        <f t="shared" si="153"/>
        <v>불가</v>
      </c>
    </row>
    <row r="885" spans="1:53" ht="12.75" customHeight="1" x14ac:dyDescent="0.3">
      <c r="A885" s="5" t="s">
        <v>18</v>
      </c>
      <c r="B885" s="4">
        <v>27215022</v>
      </c>
      <c r="C885" s="4" t="str">
        <f t="shared" si="151"/>
        <v>022</v>
      </c>
      <c r="D885" s="44" t="str">
        <f t="shared" si="149"/>
        <v>Item_Name_27215022</v>
      </c>
      <c r="E885" s="5" t="s">
        <v>1193</v>
      </c>
      <c r="F885" s="44" t="str">
        <f t="shared" si="150"/>
        <v>Item_Desc_27215022</v>
      </c>
      <c r="G885" s="5" t="s">
        <v>558</v>
      </c>
      <c r="H885" s="5">
        <v>2</v>
      </c>
      <c r="I885" s="5">
        <v>72</v>
      </c>
      <c r="J885" s="5">
        <v>0</v>
      </c>
      <c r="K885" s="5">
        <v>1</v>
      </c>
      <c r="L885" s="45">
        <f>_xlfn.XLOOKUP($I885, '#칼럼명세'!$F:$F, '#칼럼명세'!$J:$J)*IF(_xlfn.XLOOKUP($I885, '#칼럼명세'!$F:$F, '#칼럼명세'!$K:$K)="X", 1, _xlfn.XLOOKUP($K885, '#무게관련'!$N:$N, '#무게관련'!$O:$O))*100</f>
        <v>0</v>
      </c>
      <c r="M885" s="46" t="s">
        <v>336</v>
      </c>
      <c r="N885" s="46" t="s">
        <v>336</v>
      </c>
      <c r="O885" s="46" t="s">
        <v>336</v>
      </c>
      <c r="P885" s="46" t="s">
        <v>336</v>
      </c>
      <c r="Q885" s="5">
        <v>0</v>
      </c>
      <c r="R885" s="5">
        <v>0</v>
      </c>
      <c r="S885" s="5">
        <v>520021</v>
      </c>
      <c r="T885" s="5">
        <v>0</v>
      </c>
      <c r="U885" s="5">
        <v>99</v>
      </c>
      <c r="V885" s="5">
        <v>0</v>
      </c>
      <c r="W885" s="5">
        <v>1</v>
      </c>
      <c r="X885" s="66">
        <v>1000</v>
      </c>
      <c r="Y885" s="66">
        <v>1000</v>
      </c>
      <c r="Z885" s="5">
        <v>0</v>
      </c>
      <c r="AA885" s="5">
        <v>0</v>
      </c>
      <c r="AB885" s="5">
        <v>0</v>
      </c>
      <c r="AC885" s="5">
        <v>0</v>
      </c>
      <c r="AD885" s="5">
        <v>0</v>
      </c>
      <c r="AE885" s="5">
        <v>0</v>
      </c>
      <c r="AF885" s="5">
        <v>0</v>
      </c>
      <c r="AG885" s="5">
        <v>0</v>
      </c>
      <c r="AH885" s="5" t="s">
        <v>250</v>
      </c>
      <c r="AI885" s="5" t="s">
        <v>235</v>
      </c>
      <c r="AJ885" s="5" t="s">
        <v>983</v>
      </c>
      <c r="AK885" s="45">
        <f t="shared" si="146"/>
        <v>15</v>
      </c>
      <c r="AL885" s="47">
        <f>_xlfn.XLOOKUP(I885,'#칼럼명세'!F:F,'#칼럼명세'!I:I)</f>
        <v>1306</v>
      </c>
      <c r="AM885" s="44" t="str">
        <f t="shared" si="147"/>
        <v>Item_Name_27215022</v>
      </c>
      <c r="AN885" s="5" t="s">
        <v>884</v>
      </c>
      <c r="AO885" s="44" t="str">
        <f t="shared" si="148"/>
        <v>Item_Desc_27215022</v>
      </c>
      <c r="AP885" s="5" t="s">
        <v>830</v>
      </c>
      <c r="AQ885" s="44">
        <f>_xlfn.XLOOKUP(I885,표1[아이템 타입],표1[삭제여부])</f>
        <v>0</v>
      </c>
      <c r="AR885" s="63">
        <f>_xlfn.XLOOKUP(I885,'#칼럼명세'!F:F,'#칼럼명세'!H:H)</f>
        <v>0</v>
      </c>
      <c r="AS885" s="4">
        <v>0</v>
      </c>
      <c r="AT885" s="4"/>
      <c r="AU885" s="4"/>
      <c r="AV885" s="4"/>
      <c r="AW885" s="63" t="str">
        <f>_xlfn.XLOOKUP(I885,표1[아이템 타입],표1[타입 이름])</f>
        <v>선택 상자</v>
      </c>
      <c r="AX885" s="63" t="str">
        <f t="shared" si="156"/>
        <v>불가</v>
      </c>
      <c r="AY885" s="63" t="str">
        <f t="shared" si="157"/>
        <v>불가</v>
      </c>
      <c r="AZ885" s="63" t="str">
        <f t="shared" si="152"/>
        <v>불가</v>
      </c>
      <c r="BA885" s="63" t="str">
        <f t="shared" si="153"/>
        <v>불가</v>
      </c>
    </row>
    <row r="886" spans="1:53" ht="12.75" customHeight="1" x14ac:dyDescent="0.3">
      <c r="A886" s="5" t="s">
        <v>18</v>
      </c>
      <c r="B886" s="4">
        <v>27215023</v>
      </c>
      <c r="C886" s="4" t="str">
        <f t="shared" si="151"/>
        <v>023</v>
      </c>
      <c r="D886" s="44" t="str">
        <f t="shared" si="149"/>
        <v>Item_Name_27215023</v>
      </c>
      <c r="E886" s="5" t="s">
        <v>1194</v>
      </c>
      <c r="F886" s="44" t="str">
        <f t="shared" si="150"/>
        <v>Item_Desc_27215023</v>
      </c>
      <c r="G886" s="5" t="s">
        <v>558</v>
      </c>
      <c r="H886" s="5">
        <v>2</v>
      </c>
      <c r="I886" s="5">
        <v>72</v>
      </c>
      <c r="J886" s="5">
        <v>0</v>
      </c>
      <c r="K886" s="5">
        <v>1</v>
      </c>
      <c r="L886" s="45">
        <f>_xlfn.XLOOKUP($I886, '#칼럼명세'!$F:$F, '#칼럼명세'!$J:$J)*IF(_xlfn.XLOOKUP($I886, '#칼럼명세'!$F:$F, '#칼럼명세'!$K:$K)="X", 1, _xlfn.XLOOKUP($K886, '#무게관련'!$N:$N, '#무게관련'!$O:$O))*100</f>
        <v>0</v>
      </c>
      <c r="M886" s="46" t="s">
        <v>336</v>
      </c>
      <c r="N886" s="46" t="s">
        <v>336</v>
      </c>
      <c r="O886" s="46" t="s">
        <v>336</v>
      </c>
      <c r="P886" s="46" t="s">
        <v>336</v>
      </c>
      <c r="Q886" s="5">
        <v>0</v>
      </c>
      <c r="R886" s="5">
        <v>0</v>
      </c>
      <c r="S886" s="5">
        <v>520022</v>
      </c>
      <c r="T886" s="5">
        <v>0</v>
      </c>
      <c r="U886" s="5">
        <v>99</v>
      </c>
      <c r="V886" s="5">
        <v>0</v>
      </c>
      <c r="W886" s="5">
        <v>1</v>
      </c>
      <c r="X886" s="66">
        <v>1000</v>
      </c>
      <c r="Y886" s="66">
        <v>1000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 t="s">
        <v>250</v>
      </c>
      <c r="AI886" s="5" t="s">
        <v>235</v>
      </c>
      <c r="AJ886" s="5" t="s">
        <v>983</v>
      </c>
      <c r="AK886" s="45">
        <f t="shared" si="146"/>
        <v>15</v>
      </c>
      <c r="AL886" s="47">
        <f>_xlfn.XLOOKUP(I886,'#칼럼명세'!F:F,'#칼럼명세'!I:I)</f>
        <v>1306</v>
      </c>
      <c r="AM886" s="44" t="str">
        <f t="shared" si="147"/>
        <v>Item_Name_27215023</v>
      </c>
      <c r="AN886" s="5" t="s">
        <v>885</v>
      </c>
      <c r="AO886" s="44" t="str">
        <f t="shared" si="148"/>
        <v>Item_Desc_27215023</v>
      </c>
      <c r="AP886" s="5" t="s">
        <v>830</v>
      </c>
      <c r="AQ886" s="44">
        <f>_xlfn.XLOOKUP(I886,표1[아이템 타입],표1[삭제여부])</f>
        <v>0</v>
      </c>
      <c r="AR886" s="63">
        <f>_xlfn.XLOOKUP(I886,'#칼럼명세'!F:F,'#칼럼명세'!H:H)</f>
        <v>0</v>
      </c>
      <c r="AS886" s="4">
        <v>0</v>
      </c>
      <c r="AT886" s="4"/>
      <c r="AU886" s="4"/>
      <c r="AV886" s="4"/>
      <c r="AW886" s="63" t="str">
        <f>_xlfn.XLOOKUP(I886,표1[아이템 타입],표1[타입 이름])</f>
        <v>선택 상자</v>
      </c>
      <c r="AX886" s="63" t="str">
        <f t="shared" si="156"/>
        <v>불가</v>
      </c>
      <c r="AY886" s="63" t="str">
        <f t="shared" si="157"/>
        <v>불가</v>
      </c>
      <c r="AZ886" s="63" t="str">
        <f t="shared" si="152"/>
        <v>불가</v>
      </c>
      <c r="BA886" s="63" t="str">
        <f t="shared" si="153"/>
        <v>불가</v>
      </c>
    </row>
    <row r="887" spans="1:53" x14ac:dyDescent="0.3">
      <c r="B887" s="4">
        <v>27215028</v>
      </c>
      <c r="C887" s="4" t="str">
        <f t="shared" si="151"/>
        <v>028</v>
      </c>
      <c r="D887" s="44" t="str">
        <f t="shared" si="149"/>
        <v>Item_Name_27215028</v>
      </c>
      <c r="E887" s="5" t="s">
        <v>1195</v>
      </c>
      <c r="F887" s="44" t="str">
        <f t="shared" si="150"/>
        <v>Item_Desc_27215028</v>
      </c>
      <c r="G887" s="5" t="s">
        <v>558</v>
      </c>
      <c r="H887" s="5">
        <v>2</v>
      </c>
      <c r="I887" s="5">
        <v>72</v>
      </c>
      <c r="J887" s="5">
        <v>0</v>
      </c>
      <c r="K887" s="5">
        <v>1</v>
      </c>
      <c r="L887" s="45">
        <f>_xlfn.XLOOKUP($I887, '#칼럼명세'!$F:$F, '#칼럼명세'!$J:$J)*IF(_xlfn.XLOOKUP($I887, '#칼럼명세'!$F:$F, '#칼럼명세'!$K:$K)="X", 1, _xlfn.XLOOKUP($K887, '#무게관련'!$N:$N, '#무게관련'!$O:$O))*100</f>
        <v>0</v>
      </c>
      <c r="M887" s="46" t="s">
        <v>336</v>
      </c>
      <c r="N887" s="46" t="s">
        <v>336</v>
      </c>
      <c r="O887" s="46" t="s">
        <v>336</v>
      </c>
      <c r="P887" s="46" t="s">
        <v>336</v>
      </c>
      <c r="Q887" s="5">
        <v>0</v>
      </c>
      <c r="R887" s="5">
        <v>0</v>
      </c>
      <c r="S887" s="5">
        <v>520032</v>
      </c>
      <c r="T887" s="5">
        <v>0</v>
      </c>
      <c r="U887" s="5">
        <v>99</v>
      </c>
      <c r="V887" s="5">
        <v>0</v>
      </c>
      <c r="W887" s="5">
        <v>1</v>
      </c>
      <c r="X887" s="66">
        <v>1000</v>
      </c>
      <c r="Y887" s="66">
        <v>1000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 t="s">
        <v>250</v>
      </c>
      <c r="AI887" s="5" t="s">
        <v>235</v>
      </c>
      <c r="AJ887" s="5" t="s">
        <v>983</v>
      </c>
      <c r="AK887" s="45">
        <f t="shared" si="146"/>
        <v>15</v>
      </c>
      <c r="AL887" s="47">
        <f>_xlfn.XLOOKUP(I887,'#칼럼명세'!F:F,'#칼럼명세'!I:I)</f>
        <v>1306</v>
      </c>
      <c r="AM887" s="44" t="str">
        <f t="shared" si="147"/>
        <v>Item_Name_27215028</v>
      </c>
      <c r="AN887" s="5" t="s">
        <v>898</v>
      </c>
      <c r="AO887" s="44" t="str">
        <f t="shared" si="148"/>
        <v>Item_Desc_27215028</v>
      </c>
      <c r="AP887" s="5" t="s">
        <v>830</v>
      </c>
      <c r="AQ887" s="44">
        <f>_xlfn.XLOOKUP(I887,표1[아이템 타입],표1[삭제여부])</f>
        <v>0</v>
      </c>
      <c r="AR887" s="63">
        <f>_xlfn.XLOOKUP(I887,'#칼럼명세'!F:F,'#칼럼명세'!H:H)</f>
        <v>0</v>
      </c>
      <c r="AS887" s="4">
        <v>0</v>
      </c>
      <c r="AT887" s="4"/>
      <c r="AU887" s="4"/>
      <c r="AV887" s="4"/>
      <c r="AW887" s="63" t="str">
        <f>_xlfn.XLOOKUP(I887,표1[아이템 타입],표1[타입 이름])</f>
        <v>선택 상자</v>
      </c>
      <c r="AX887" s="63" t="str">
        <f t="shared" si="156"/>
        <v>불가</v>
      </c>
      <c r="AY887" s="63" t="str">
        <f t="shared" si="157"/>
        <v>불가</v>
      </c>
      <c r="AZ887" s="63" t="str">
        <f t="shared" si="152"/>
        <v>불가</v>
      </c>
      <c r="BA887" s="63" t="str">
        <f t="shared" si="153"/>
        <v>불가</v>
      </c>
    </row>
    <row r="888" spans="1:53" x14ac:dyDescent="0.3">
      <c r="B888" s="4">
        <v>27215029</v>
      </c>
      <c r="C888" s="4" t="str">
        <f t="shared" si="151"/>
        <v>029</v>
      </c>
      <c r="D888" s="44" t="str">
        <f t="shared" si="149"/>
        <v>Item_Name_27215029</v>
      </c>
      <c r="E888" s="5" t="s">
        <v>1196</v>
      </c>
      <c r="F888" s="44" t="str">
        <f t="shared" si="150"/>
        <v>Item_Desc_27215029</v>
      </c>
      <c r="G888" s="5" t="s">
        <v>558</v>
      </c>
      <c r="H888" s="5">
        <v>2</v>
      </c>
      <c r="I888" s="5">
        <v>72</v>
      </c>
      <c r="J888" s="5">
        <v>0</v>
      </c>
      <c r="K888" s="5">
        <v>1</v>
      </c>
      <c r="L888" s="45">
        <f>_xlfn.XLOOKUP($I888, '#칼럼명세'!$F:$F, '#칼럼명세'!$J:$J)*IF(_xlfn.XLOOKUP($I888, '#칼럼명세'!$F:$F, '#칼럼명세'!$K:$K)="X", 1, _xlfn.XLOOKUP($K888, '#무게관련'!$N:$N, '#무게관련'!$O:$O))*100</f>
        <v>0</v>
      </c>
      <c r="M888" s="46" t="s">
        <v>336</v>
      </c>
      <c r="N888" s="46" t="s">
        <v>336</v>
      </c>
      <c r="O888" s="46" t="s">
        <v>336</v>
      </c>
      <c r="P888" s="46" t="s">
        <v>336</v>
      </c>
      <c r="Q888" s="5">
        <v>0</v>
      </c>
      <c r="R888" s="5">
        <v>0</v>
      </c>
      <c r="S888" s="5">
        <v>520033</v>
      </c>
      <c r="T888" s="5">
        <v>0</v>
      </c>
      <c r="U888" s="5">
        <v>99</v>
      </c>
      <c r="V888" s="5">
        <v>0</v>
      </c>
      <c r="W888" s="5">
        <v>1</v>
      </c>
      <c r="X888" s="66">
        <v>1000</v>
      </c>
      <c r="Y888" s="66">
        <v>1000</v>
      </c>
      <c r="Z888" s="5">
        <v>0</v>
      </c>
      <c r="AA888" s="5">
        <v>0</v>
      </c>
      <c r="AB888" s="5">
        <v>0</v>
      </c>
      <c r="AC888" s="5">
        <v>0</v>
      </c>
      <c r="AD888" s="5">
        <v>0</v>
      </c>
      <c r="AE888" s="5">
        <v>0</v>
      </c>
      <c r="AF888" s="5">
        <v>0</v>
      </c>
      <c r="AG888" s="5">
        <v>0</v>
      </c>
      <c r="AH888" s="5" t="s">
        <v>250</v>
      </c>
      <c r="AI888" s="5" t="s">
        <v>235</v>
      </c>
      <c r="AJ888" s="5" t="s">
        <v>983</v>
      </c>
      <c r="AK888" s="45">
        <f t="shared" si="146"/>
        <v>15</v>
      </c>
      <c r="AL888" s="47">
        <f>_xlfn.XLOOKUP(I888,'#칼럼명세'!F:F,'#칼럼명세'!I:I)</f>
        <v>1306</v>
      </c>
      <c r="AM888" s="44" t="str">
        <f t="shared" si="147"/>
        <v>Item_Name_27215029</v>
      </c>
      <c r="AN888" s="5" t="s">
        <v>897</v>
      </c>
      <c r="AO888" s="44" t="str">
        <f t="shared" si="148"/>
        <v>Item_Desc_27215029</v>
      </c>
      <c r="AP888" s="5" t="s">
        <v>830</v>
      </c>
      <c r="AQ888" s="44">
        <f>_xlfn.XLOOKUP(I888,표1[아이템 타입],표1[삭제여부])</f>
        <v>0</v>
      </c>
      <c r="AR888" s="63">
        <f>_xlfn.XLOOKUP(I888,'#칼럼명세'!F:F,'#칼럼명세'!H:H)</f>
        <v>0</v>
      </c>
      <c r="AS888" s="4">
        <v>0</v>
      </c>
      <c r="AT888" s="4"/>
      <c r="AU888" s="4"/>
      <c r="AV888" s="4"/>
      <c r="AW888" s="63" t="str">
        <f>_xlfn.XLOOKUP(I888,표1[아이템 타입],표1[타입 이름])</f>
        <v>선택 상자</v>
      </c>
      <c r="AX888" s="63" t="str">
        <f t="shared" si="156"/>
        <v>불가</v>
      </c>
      <c r="AY888" s="63" t="str">
        <f t="shared" si="157"/>
        <v>불가</v>
      </c>
      <c r="AZ888" s="63" t="str">
        <f t="shared" si="152"/>
        <v>불가</v>
      </c>
      <c r="BA888" s="63" t="str">
        <f t="shared" si="153"/>
        <v>불가</v>
      </c>
    </row>
    <row r="889" spans="1:53" x14ac:dyDescent="0.3">
      <c r="B889" s="4">
        <v>27215030</v>
      </c>
      <c r="C889" s="4" t="str">
        <f t="shared" si="151"/>
        <v>030</v>
      </c>
      <c r="D889" s="44" t="str">
        <f t="shared" si="149"/>
        <v>Item_Name_27215030</v>
      </c>
      <c r="E889" s="5" t="s">
        <v>1197</v>
      </c>
      <c r="F889" s="44" t="str">
        <f t="shared" si="150"/>
        <v>Item_Desc_27215030</v>
      </c>
      <c r="G889" s="5" t="s">
        <v>558</v>
      </c>
      <c r="H889" s="5">
        <v>2</v>
      </c>
      <c r="I889" s="5">
        <v>72</v>
      </c>
      <c r="J889" s="5">
        <v>0</v>
      </c>
      <c r="K889" s="5">
        <v>1</v>
      </c>
      <c r="L889" s="45">
        <f>_xlfn.XLOOKUP($I889, '#칼럼명세'!$F:$F, '#칼럼명세'!$J:$J)*IF(_xlfn.XLOOKUP($I889, '#칼럼명세'!$F:$F, '#칼럼명세'!$K:$K)="X", 1, _xlfn.XLOOKUP($K889, '#무게관련'!$N:$N, '#무게관련'!$O:$O))*100</f>
        <v>0</v>
      </c>
      <c r="M889" s="46" t="s">
        <v>336</v>
      </c>
      <c r="N889" s="46" t="s">
        <v>336</v>
      </c>
      <c r="O889" s="46" t="s">
        <v>336</v>
      </c>
      <c r="P889" s="46" t="s">
        <v>336</v>
      </c>
      <c r="Q889" s="5">
        <v>0</v>
      </c>
      <c r="R889" s="5">
        <v>0</v>
      </c>
      <c r="S889" s="5">
        <v>520034</v>
      </c>
      <c r="T889" s="5">
        <v>0</v>
      </c>
      <c r="U889" s="5">
        <v>99</v>
      </c>
      <c r="V889" s="5">
        <v>0</v>
      </c>
      <c r="W889" s="5">
        <v>1</v>
      </c>
      <c r="X889" s="66">
        <v>1000</v>
      </c>
      <c r="Y889" s="66">
        <v>1000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 t="s">
        <v>949</v>
      </c>
      <c r="AI889" s="5" t="s">
        <v>235</v>
      </c>
      <c r="AJ889" s="5" t="s">
        <v>983</v>
      </c>
      <c r="AK889" s="45">
        <f t="shared" si="146"/>
        <v>15</v>
      </c>
      <c r="AL889" s="47">
        <f>_xlfn.XLOOKUP(I889,'#칼럼명세'!F:F,'#칼럼명세'!I:I)</f>
        <v>1306</v>
      </c>
      <c r="AM889" s="44" t="str">
        <f t="shared" si="147"/>
        <v>Item_Name_27215030</v>
      </c>
      <c r="AN889" s="5" t="s">
        <v>902</v>
      </c>
      <c r="AO889" s="44" t="str">
        <f t="shared" si="148"/>
        <v>Item_Desc_27215030</v>
      </c>
      <c r="AP889" s="5" t="s">
        <v>830</v>
      </c>
      <c r="AQ889" s="44">
        <f>_xlfn.XLOOKUP(I889,표1[아이템 타입],표1[삭제여부])</f>
        <v>0</v>
      </c>
      <c r="AR889" s="63">
        <f>_xlfn.XLOOKUP(I889,'#칼럼명세'!F:F,'#칼럼명세'!H:H)</f>
        <v>0</v>
      </c>
      <c r="AS889" s="4">
        <v>0</v>
      </c>
      <c r="AT889" s="4"/>
      <c r="AU889" s="4"/>
      <c r="AV889" s="4"/>
      <c r="AW889" s="63" t="str">
        <f>_xlfn.XLOOKUP(I889,표1[아이템 타입],표1[타입 이름])</f>
        <v>선택 상자</v>
      </c>
      <c r="AX889" s="63" t="str">
        <f t="shared" si="156"/>
        <v>불가</v>
      </c>
      <c r="AY889" s="63" t="str">
        <f t="shared" si="157"/>
        <v>불가</v>
      </c>
      <c r="AZ889" s="63" t="str">
        <f t="shared" si="152"/>
        <v>불가</v>
      </c>
      <c r="BA889" s="63" t="str">
        <f t="shared" si="153"/>
        <v>불가</v>
      </c>
    </row>
    <row r="890" spans="1:53" x14ac:dyDescent="0.3">
      <c r="B890" s="4">
        <v>27215031</v>
      </c>
      <c r="C890" s="4" t="str">
        <f t="shared" si="151"/>
        <v>031</v>
      </c>
      <c r="D890" s="44" t="str">
        <f t="shared" si="149"/>
        <v>Item_Name_27215031</v>
      </c>
      <c r="E890" s="5" t="s">
        <v>1344</v>
      </c>
      <c r="F890" s="44" t="str">
        <f t="shared" si="150"/>
        <v>Item_Desc_27215031</v>
      </c>
      <c r="G890" s="5" t="s">
        <v>557</v>
      </c>
      <c r="H890" s="5">
        <v>2</v>
      </c>
      <c r="I890" s="5">
        <v>71</v>
      </c>
      <c r="J890" s="5">
        <v>0</v>
      </c>
      <c r="K890" s="5">
        <v>1</v>
      </c>
      <c r="L890" s="45">
        <f>_xlfn.XLOOKUP($I890, '#칼럼명세'!$F:$F, '#칼럼명세'!$J:$J)*IF(_xlfn.XLOOKUP($I890, '#칼럼명세'!$F:$F, '#칼럼명세'!$K:$K)="X", 1, _xlfn.XLOOKUP($K890, '#무게관련'!$N:$N, '#무게관련'!$O:$O))*100</f>
        <v>0</v>
      </c>
      <c r="M890" s="46" t="s">
        <v>336</v>
      </c>
      <c r="N890" s="46" t="s">
        <v>336</v>
      </c>
      <c r="O890" s="46" t="s">
        <v>336</v>
      </c>
      <c r="P890" s="46" t="s">
        <v>336</v>
      </c>
      <c r="Q890" s="5">
        <v>0</v>
      </c>
      <c r="R890" s="5">
        <v>0</v>
      </c>
      <c r="S890" s="5">
        <v>510019</v>
      </c>
      <c r="T890" s="5">
        <v>0</v>
      </c>
      <c r="U890" s="5">
        <v>99</v>
      </c>
      <c r="V890" s="5">
        <v>1000</v>
      </c>
      <c r="W890" s="5">
        <v>1</v>
      </c>
      <c r="X890" s="66">
        <v>1000</v>
      </c>
      <c r="Y890" s="66">
        <v>1000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 t="s">
        <v>197</v>
      </c>
      <c r="AI890" s="5" t="s">
        <v>235</v>
      </c>
      <c r="AJ890" s="5" t="s">
        <v>983</v>
      </c>
      <c r="AK890" s="45">
        <f t="shared" si="146"/>
        <v>15</v>
      </c>
      <c r="AL890" s="47">
        <f>_xlfn.XLOOKUP(I890,'#칼럼명세'!F:F,'#칼럼명세'!I:I)</f>
        <v>1306</v>
      </c>
      <c r="AM890" s="44" t="str">
        <f t="shared" si="147"/>
        <v>Item_Name_27215031</v>
      </c>
      <c r="AN890" s="5" t="s">
        <v>1344</v>
      </c>
      <c r="AO890" s="44" t="str">
        <f t="shared" si="148"/>
        <v>Item_Desc_27215031</v>
      </c>
      <c r="AP890" s="5" t="s">
        <v>557</v>
      </c>
      <c r="AQ890" s="44">
        <f>_xlfn.XLOOKUP(I890,표1[아이템 타입],표1[삭제여부])</f>
        <v>0</v>
      </c>
      <c r="AR890" s="63">
        <f>_xlfn.XLOOKUP(I890,'#칼럼명세'!F:F,'#칼럼명세'!H:H)</f>
        <v>0</v>
      </c>
      <c r="AS890" s="4">
        <v>0</v>
      </c>
      <c r="AT890" s="4"/>
      <c r="AU890" s="4"/>
      <c r="AV890" s="4"/>
      <c r="AW890" s="63" t="str">
        <f>_xlfn.XLOOKUP(I890,표1[아이템 타입],표1[타입 이름])</f>
        <v>랜덤 상자</v>
      </c>
      <c r="AX890" s="63" t="str">
        <f t="shared" si="156"/>
        <v>불가</v>
      </c>
      <c r="AY890" s="63" t="str">
        <f t="shared" si="157"/>
        <v>불가</v>
      </c>
      <c r="AZ890" s="63" t="str">
        <f t="shared" si="152"/>
        <v>불가</v>
      </c>
      <c r="BA890" s="63" t="str">
        <f t="shared" si="153"/>
        <v>불가</v>
      </c>
    </row>
    <row r="891" spans="1:53" x14ac:dyDescent="0.3">
      <c r="B891" s="4">
        <v>27215032</v>
      </c>
      <c r="C891" s="4" t="str">
        <f t="shared" si="151"/>
        <v>032</v>
      </c>
      <c r="D891" s="44" t="str">
        <f t="shared" si="149"/>
        <v>Item_Name_27215032</v>
      </c>
      <c r="E891" s="5" t="s">
        <v>1345</v>
      </c>
      <c r="F891" s="44" t="str">
        <f t="shared" si="150"/>
        <v>Item_Desc_27215032</v>
      </c>
      <c r="G891" s="5" t="s">
        <v>557</v>
      </c>
      <c r="H891" s="5">
        <v>2</v>
      </c>
      <c r="I891" s="5">
        <v>71</v>
      </c>
      <c r="J891" s="5">
        <v>0</v>
      </c>
      <c r="K891" s="5">
        <v>2</v>
      </c>
      <c r="L891" s="45">
        <f>_xlfn.XLOOKUP($I891, '#칼럼명세'!$F:$F, '#칼럼명세'!$J:$J)*IF(_xlfn.XLOOKUP($I891, '#칼럼명세'!$F:$F, '#칼럼명세'!$K:$K)="X", 1, _xlfn.XLOOKUP($K891, '#무게관련'!$N:$N, '#무게관련'!$O:$O))*100</f>
        <v>0</v>
      </c>
      <c r="M891" s="46" t="s">
        <v>336</v>
      </c>
      <c r="N891" s="46" t="s">
        <v>336</v>
      </c>
      <c r="O891" s="46" t="s">
        <v>336</v>
      </c>
      <c r="P891" s="46" t="s">
        <v>336</v>
      </c>
      <c r="Q891" s="5">
        <v>0</v>
      </c>
      <c r="R891" s="5">
        <v>0</v>
      </c>
      <c r="S891" s="5">
        <v>510020</v>
      </c>
      <c r="T891" s="5">
        <v>0</v>
      </c>
      <c r="U891" s="5">
        <v>99</v>
      </c>
      <c r="V891" s="5">
        <v>1000</v>
      </c>
      <c r="W891" s="5">
        <v>1</v>
      </c>
      <c r="X891" s="66">
        <v>1000</v>
      </c>
      <c r="Y891" s="66">
        <v>1000</v>
      </c>
      <c r="Z891" s="5">
        <v>0</v>
      </c>
      <c r="AA891" s="5">
        <v>0</v>
      </c>
      <c r="AB891" s="5">
        <v>0</v>
      </c>
      <c r="AC891" s="5">
        <v>0</v>
      </c>
      <c r="AD891" s="5">
        <v>0</v>
      </c>
      <c r="AE891" s="5">
        <v>0</v>
      </c>
      <c r="AF891" s="5">
        <v>0</v>
      </c>
      <c r="AG891" s="5">
        <v>0</v>
      </c>
      <c r="AH891" s="5" t="s">
        <v>197</v>
      </c>
      <c r="AI891" s="5" t="s">
        <v>235</v>
      </c>
      <c r="AJ891" s="5" t="s">
        <v>983</v>
      </c>
      <c r="AK891" s="45">
        <f t="shared" si="146"/>
        <v>15</v>
      </c>
      <c r="AL891" s="47">
        <f>_xlfn.XLOOKUP(I891,'#칼럼명세'!F:F,'#칼럼명세'!I:I)</f>
        <v>1306</v>
      </c>
      <c r="AM891" s="44" t="str">
        <f t="shared" si="147"/>
        <v>Item_Name_27215032</v>
      </c>
      <c r="AN891" s="5" t="s">
        <v>1345</v>
      </c>
      <c r="AO891" s="44" t="str">
        <f t="shared" si="148"/>
        <v>Item_Desc_27215032</v>
      </c>
      <c r="AP891" s="5" t="s">
        <v>557</v>
      </c>
      <c r="AQ891" s="44">
        <f>_xlfn.XLOOKUP(I891,표1[아이템 타입],표1[삭제여부])</f>
        <v>0</v>
      </c>
      <c r="AR891" s="63">
        <f>_xlfn.XLOOKUP(I891,'#칼럼명세'!F:F,'#칼럼명세'!H:H)</f>
        <v>0</v>
      </c>
      <c r="AS891" s="4">
        <v>0</v>
      </c>
      <c r="AT891" s="4"/>
      <c r="AU891" s="4"/>
      <c r="AV891" s="4"/>
      <c r="AW891" s="63" t="str">
        <f>_xlfn.XLOOKUP(I891,표1[아이템 타입],표1[타입 이름])</f>
        <v>랜덤 상자</v>
      </c>
      <c r="AX891" s="63" t="str">
        <f t="shared" si="156"/>
        <v>불가</v>
      </c>
      <c r="AY891" s="63" t="str">
        <f t="shared" si="157"/>
        <v>불가</v>
      </c>
      <c r="AZ891" s="63" t="str">
        <f t="shared" si="152"/>
        <v>불가</v>
      </c>
      <c r="BA891" s="63" t="str">
        <f t="shared" si="153"/>
        <v>불가</v>
      </c>
    </row>
    <row r="892" spans="1:53" x14ac:dyDescent="0.3">
      <c r="B892" s="4">
        <v>27215033</v>
      </c>
      <c r="C892" s="4" t="str">
        <f t="shared" si="151"/>
        <v>033</v>
      </c>
      <c r="D892" s="44" t="str">
        <f t="shared" si="149"/>
        <v>Item_Name_27215033</v>
      </c>
      <c r="E892" s="5" t="s">
        <v>1346</v>
      </c>
      <c r="F892" s="44" t="str">
        <f t="shared" si="150"/>
        <v>Item_Desc_27215033</v>
      </c>
      <c r="G892" s="5" t="s">
        <v>557</v>
      </c>
      <c r="H892" s="5">
        <v>2</v>
      </c>
      <c r="I892" s="5">
        <v>71</v>
      </c>
      <c r="J892" s="5">
        <v>0</v>
      </c>
      <c r="K892" s="5">
        <v>1</v>
      </c>
      <c r="L892" s="45">
        <f>_xlfn.XLOOKUP($I892, '#칼럼명세'!$F:$F, '#칼럼명세'!$J:$J)*IF(_xlfn.XLOOKUP($I892, '#칼럼명세'!$F:$F, '#칼럼명세'!$K:$K)="X", 1, _xlfn.XLOOKUP($K892, '#무게관련'!$N:$N, '#무게관련'!$O:$O))*100</f>
        <v>0</v>
      </c>
      <c r="M892" s="46" t="s">
        <v>336</v>
      </c>
      <c r="N892" s="46" t="s">
        <v>336</v>
      </c>
      <c r="O892" s="46" t="s">
        <v>336</v>
      </c>
      <c r="P892" s="46" t="s">
        <v>336</v>
      </c>
      <c r="Q892" s="5">
        <v>0</v>
      </c>
      <c r="R892" s="5">
        <v>0</v>
      </c>
      <c r="S892" s="5">
        <v>510021</v>
      </c>
      <c r="T892" s="5">
        <v>0</v>
      </c>
      <c r="U892" s="5">
        <v>99</v>
      </c>
      <c r="V892" s="5">
        <v>1000</v>
      </c>
      <c r="W892" s="5">
        <v>1</v>
      </c>
      <c r="X892" s="66">
        <v>1000</v>
      </c>
      <c r="Y892" s="66">
        <v>1000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 t="s">
        <v>197</v>
      </c>
      <c r="AI892" s="5" t="s">
        <v>235</v>
      </c>
      <c r="AJ892" s="5" t="s">
        <v>983</v>
      </c>
      <c r="AK892" s="45">
        <f t="shared" si="146"/>
        <v>15</v>
      </c>
      <c r="AL892" s="47">
        <f>_xlfn.XLOOKUP(I892,'#칼럼명세'!F:F,'#칼럼명세'!I:I)</f>
        <v>1306</v>
      </c>
      <c r="AM892" s="44" t="str">
        <f t="shared" si="147"/>
        <v>Item_Name_27215033</v>
      </c>
      <c r="AN892" s="5" t="s">
        <v>1346</v>
      </c>
      <c r="AO892" s="44" t="str">
        <f t="shared" si="148"/>
        <v>Item_Desc_27215033</v>
      </c>
      <c r="AP892" s="5" t="s">
        <v>557</v>
      </c>
      <c r="AQ892" s="44">
        <f>_xlfn.XLOOKUP(I892,표1[아이템 타입],표1[삭제여부])</f>
        <v>0</v>
      </c>
      <c r="AR892" s="63">
        <f>_xlfn.XLOOKUP(I892,'#칼럼명세'!F:F,'#칼럼명세'!H:H)</f>
        <v>0</v>
      </c>
      <c r="AS892" s="4">
        <v>0</v>
      </c>
      <c r="AT892" s="4"/>
      <c r="AU892" s="4"/>
      <c r="AV892" s="4"/>
      <c r="AW892" s="63" t="str">
        <f>_xlfn.XLOOKUP(I892,표1[아이템 타입],표1[타입 이름])</f>
        <v>랜덤 상자</v>
      </c>
      <c r="AX892" s="63" t="str">
        <f t="shared" si="156"/>
        <v>불가</v>
      </c>
      <c r="AY892" s="63" t="str">
        <f t="shared" si="157"/>
        <v>불가</v>
      </c>
      <c r="AZ892" s="63" t="str">
        <f t="shared" si="152"/>
        <v>불가</v>
      </c>
      <c r="BA892" s="63" t="str">
        <f t="shared" si="153"/>
        <v>불가</v>
      </c>
    </row>
    <row r="893" spans="1:53" x14ac:dyDescent="0.3">
      <c r="B893" s="4">
        <v>27215034</v>
      </c>
      <c r="C893" s="4" t="str">
        <f t="shared" si="151"/>
        <v>034</v>
      </c>
      <c r="D893" s="44" t="str">
        <f t="shared" si="149"/>
        <v>Item_Name_27215034</v>
      </c>
      <c r="E893" s="5" t="s">
        <v>1347</v>
      </c>
      <c r="F893" s="44" t="str">
        <f t="shared" si="150"/>
        <v>Item_Desc_27215034</v>
      </c>
      <c r="G893" s="5" t="s">
        <v>557</v>
      </c>
      <c r="H893" s="5">
        <v>2</v>
      </c>
      <c r="I893" s="5">
        <v>71</v>
      </c>
      <c r="J893" s="5">
        <v>0</v>
      </c>
      <c r="K893" s="5">
        <v>2</v>
      </c>
      <c r="L893" s="45">
        <f>_xlfn.XLOOKUP($I893, '#칼럼명세'!$F:$F, '#칼럼명세'!$J:$J)*IF(_xlfn.XLOOKUP($I893, '#칼럼명세'!$F:$F, '#칼럼명세'!$K:$K)="X", 1, _xlfn.XLOOKUP($K893, '#무게관련'!$N:$N, '#무게관련'!$O:$O))*100</f>
        <v>0</v>
      </c>
      <c r="M893" s="46" t="s">
        <v>336</v>
      </c>
      <c r="N893" s="46" t="s">
        <v>336</v>
      </c>
      <c r="O893" s="46" t="s">
        <v>336</v>
      </c>
      <c r="P893" s="46" t="s">
        <v>336</v>
      </c>
      <c r="Q893" s="5">
        <v>0</v>
      </c>
      <c r="R893" s="5">
        <v>0</v>
      </c>
      <c r="S893" s="5">
        <v>510022</v>
      </c>
      <c r="T893" s="5">
        <v>0</v>
      </c>
      <c r="U893" s="5">
        <v>99</v>
      </c>
      <c r="V893" s="5">
        <v>1000</v>
      </c>
      <c r="W893" s="5">
        <v>1</v>
      </c>
      <c r="X893" s="66">
        <v>1000</v>
      </c>
      <c r="Y893" s="66">
        <v>1000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 t="s">
        <v>197</v>
      </c>
      <c r="AI893" s="5" t="s">
        <v>235</v>
      </c>
      <c r="AJ893" s="5" t="s">
        <v>983</v>
      </c>
      <c r="AK893" s="45">
        <f t="shared" si="146"/>
        <v>15</v>
      </c>
      <c r="AL893" s="47">
        <f>_xlfn.XLOOKUP(I893,'#칼럼명세'!F:F,'#칼럼명세'!I:I)</f>
        <v>1306</v>
      </c>
      <c r="AM893" s="44" t="str">
        <f t="shared" si="147"/>
        <v>Item_Name_27215034</v>
      </c>
      <c r="AN893" s="5" t="s">
        <v>1347</v>
      </c>
      <c r="AO893" s="44" t="str">
        <f t="shared" si="148"/>
        <v>Item_Desc_27215034</v>
      </c>
      <c r="AP893" s="5" t="s">
        <v>557</v>
      </c>
      <c r="AQ893" s="44">
        <f>_xlfn.XLOOKUP(I893,표1[아이템 타입],표1[삭제여부])</f>
        <v>0</v>
      </c>
      <c r="AR893" s="63">
        <f>_xlfn.XLOOKUP(I893,'#칼럼명세'!F:F,'#칼럼명세'!H:H)</f>
        <v>0</v>
      </c>
      <c r="AS893" s="4">
        <v>0</v>
      </c>
      <c r="AT893" s="4"/>
      <c r="AU893" s="4"/>
      <c r="AV893" s="4"/>
      <c r="AW893" s="63" t="str">
        <f>_xlfn.XLOOKUP(I893,표1[아이템 타입],표1[타입 이름])</f>
        <v>랜덤 상자</v>
      </c>
      <c r="AX893" s="63" t="str">
        <f t="shared" ref="AX893:AX924" si="158">IF(Z893=0,"불가","가능")</f>
        <v>불가</v>
      </c>
      <c r="AY893" s="63" t="str">
        <f t="shared" ref="AY893:AY924" si="159">IF(AB893=0,"불가","가능")</f>
        <v>불가</v>
      </c>
      <c r="AZ893" s="63" t="str">
        <f t="shared" si="152"/>
        <v>불가</v>
      </c>
      <c r="BA893" s="63" t="str">
        <f t="shared" si="153"/>
        <v>불가</v>
      </c>
    </row>
    <row r="894" spans="1:53" x14ac:dyDescent="0.3">
      <c r="B894" s="4">
        <v>27215035</v>
      </c>
      <c r="C894" s="4" t="str">
        <f t="shared" si="151"/>
        <v>035</v>
      </c>
      <c r="D894" s="44" t="str">
        <f t="shared" si="149"/>
        <v>Item_Name_27215035</v>
      </c>
      <c r="E894" s="5" t="s">
        <v>1348</v>
      </c>
      <c r="F894" s="44" t="str">
        <f t="shared" si="150"/>
        <v>Item_Desc_27215035</v>
      </c>
      <c r="G894" s="5" t="s">
        <v>557</v>
      </c>
      <c r="H894" s="5">
        <v>2</v>
      </c>
      <c r="I894" s="5">
        <v>71</v>
      </c>
      <c r="J894" s="5">
        <v>0</v>
      </c>
      <c r="K894" s="5">
        <v>1</v>
      </c>
      <c r="L894" s="45">
        <f>_xlfn.XLOOKUP($I894, '#칼럼명세'!$F:$F, '#칼럼명세'!$J:$J)*IF(_xlfn.XLOOKUP($I894, '#칼럼명세'!$F:$F, '#칼럼명세'!$K:$K)="X", 1, _xlfn.XLOOKUP($K894, '#무게관련'!$N:$N, '#무게관련'!$O:$O))*100</f>
        <v>0</v>
      </c>
      <c r="M894" s="46" t="s">
        <v>336</v>
      </c>
      <c r="N894" s="46" t="s">
        <v>336</v>
      </c>
      <c r="O894" s="46" t="s">
        <v>336</v>
      </c>
      <c r="P894" s="46" t="s">
        <v>336</v>
      </c>
      <c r="Q894" s="5">
        <v>0</v>
      </c>
      <c r="R894" s="5">
        <v>0</v>
      </c>
      <c r="S894" s="5">
        <v>510031</v>
      </c>
      <c r="T894" s="5">
        <v>0</v>
      </c>
      <c r="U894" s="5">
        <v>99</v>
      </c>
      <c r="V894" s="5">
        <v>1000</v>
      </c>
      <c r="W894" s="5">
        <v>1</v>
      </c>
      <c r="X894" s="66">
        <v>1000</v>
      </c>
      <c r="Y894" s="66">
        <v>1000</v>
      </c>
      <c r="Z894" s="5">
        <v>0</v>
      </c>
      <c r="AA894" s="5">
        <v>0</v>
      </c>
      <c r="AB894" s="5">
        <v>0</v>
      </c>
      <c r="AC894" s="5">
        <v>0</v>
      </c>
      <c r="AD894" s="5">
        <v>0</v>
      </c>
      <c r="AE894" s="5">
        <v>0</v>
      </c>
      <c r="AF894" s="5">
        <v>0</v>
      </c>
      <c r="AG894" s="5">
        <v>0</v>
      </c>
      <c r="AH894" s="5" t="s">
        <v>197</v>
      </c>
      <c r="AI894" s="5" t="s">
        <v>235</v>
      </c>
      <c r="AJ894" s="5" t="s">
        <v>983</v>
      </c>
      <c r="AK894" s="45">
        <f t="shared" si="146"/>
        <v>15</v>
      </c>
      <c r="AL894" s="47">
        <f>_xlfn.XLOOKUP(I894,'#칼럼명세'!F:F,'#칼럼명세'!I:I)</f>
        <v>1306</v>
      </c>
      <c r="AM894" s="44" t="str">
        <f t="shared" si="147"/>
        <v>Item_Name_27215035</v>
      </c>
      <c r="AN894" s="5" t="s">
        <v>1348</v>
      </c>
      <c r="AO894" s="44" t="str">
        <f t="shared" si="148"/>
        <v>Item_Desc_27215035</v>
      </c>
      <c r="AP894" s="5" t="s">
        <v>557</v>
      </c>
      <c r="AQ894" s="44">
        <f>_xlfn.XLOOKUP(I894,표1[아이템 타입],표1[삭제여부])</f>
        <v>0</v>
      </c>
      <c r="AR894" s="63">
        <f>_xlfn.XLOOKUP(I894,'#칼럼명세'!F:F,'#칼럼명세'!H:H)</f>
        <v>0</v>
      </c>
      <c r="AS894" s="4">
        <v>0</v>
      </c>
      <c r="AT894" s="4"/>
      <c r="AU894" s="4"/>
      <c r="AV894" s="4"/>
      <c r="AW894" s="63" t="str">
        <f>_xlfn.XLOOKUP(I894,표1[아이템 타입],표1[타입 이름])</f>
        <v>랜덤 상자</v>
      </c>
      <c r="AX894" s="63" t="str">
        <f t="shared" si="158"/>
        <v>불가</v>
      </c>
      <c r="AY894" s="63" t="str">
        <f t="shared" si="159"/>
        <v>불가</v>
      </c>
      <c r="AZ894" s="63" t="str">
        <f t="shared" si="152"/>
        <v>불가</v>
      </c>
      <c r="BA894" s="63" t="str">
        <f t="shared" si="153"/>
        <v>불가</v>
      </c>
    </row>
    <row r="895" spans="1:53" x14ac:dyDescent="0.3">
      <c r="B895" s="4">
        <v>27215036</v>
      </c>
      <c r="C895" s="4" t="str">
        <f t="shared" si="151"/>
        <v>036</v>
      </c>
      <c r="D895" s="44" t="str">
        <f t="shared" si="149"/>
        <v>Item_Name_27215036</v>
      </c>
      <c r="E895" s="5" t="s">
        <v>1349</v>
      </c>
      <c r="F895" s="44" t="str">
        <f t="shared" si="150"/>
        <v>Item_Desc_27215036</v>
      </c>
      <c r="G895" s="5" t="s">
        <v>557</v>
      </c>
      <c r="H895" s="5">
        <v>2</v>
      </c>
      <c r="I895" s="5">
        <v>71</v>
      </c>
      <c r="J895" s="5">
        <v>0</v>
      </c>
      <c r="K895" s="5">
        <v>2</v>
      </c>
      <c r="L895" s="45">
        <f>_xlfn.XLOOKUP($I895, '#칼럼명세'!$F:$F, '#칼럼명세'!$J:$J)*IF(_xlfn.XLOOKUP($I895, '#칼럼명세'!$F:$F, '#칼럼명세'!$K:$K)="X", 1, _xlfn.XLOOKUP($K895, '#무게관련'!$N:$N, '#무게관련'!$O:$O))*100</f>
        <v>0</v>
      </c>
      <c r="M895" s="46" t="s">
        <v>336</v>
      </c>
      <c r="N895" s="46" t="s">
        <v>336</v>
      </c>
      <c r="O895" s="46" t="s">
        <v>336</v>
      </c>
      <c r="P895" s="46" t="s">
        <v>336</v>
      </c>
      <c r="Q895" s="5">
        <v>0</v>
      </c>
      <c r="R895" s="5">
        <v>0</v>
      </c>
      <c r="S895" s="5">
        <v>510032</v>
      </c>
      <c r="T895" s="5">
        <v>0</v>
      </c>
      <c r="U895" s="5">
        <v>99</v>
      </c>
      <c r="V895" s="5">
        <v>1000</v>
      </c>
      <c r="W895" s="5">
        <v>1</v>
      </c>
      <c r="X895" s="66">
        <v>1000</v>
      </c>
      <c r="Y895" s="66">
        <v>1000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 t="s">
        <v>197</v>
      </c>
      <c r="AI895" s="5" t="s">
        <v>235</v>
      </c>
      <c r="AJ895" s="5" t="s">
        <v>983</v>
      </c>
      <c r="AK895" s="45">
        <f t="shared" si="146"/>
        <v>15</v>
      </c>
      <c r="AL895" s="47">
        <f>_xlfn.XLOOKUP(I895,'#칼럼명세'!F:F,'#칼럼명세'!I:I)</f>
        <v>1306</v>
      </c>
      <c r="AM895" s="44" t="str">
        <f t="shared" si="147"/>
        <v>Item_Name_27215036</v>
      </c>
      <c r="AN895" s="5" t="s">
        <v>1349</v>
      </c>
      <c r="AO895" s="44" t="str">
        <f t="shared" si="148"/>
        <v>Item_Desc_27215036</v>
      </c>
      <c r="AP895" s="5" t="s">
        <v>557</v>
      </c>
      <c r="AQ895" s="44">
        <f>_xlfn.XLOOKUP(I895,표1[아이템 타입],표1[삭제여부])</f>
        <v>0</v>
      </c>
      <c r="AR895" s="63">
        <f>_xlfn.XLOOKUP(I895,'#칼럼명세'!F:F,'#칼럼명세'!H:H)</f>
        <v>0</v>
      </c>
      <c r="AS895" s="4">
        <v>0</v>
      </c>
      <c r="AT895" s="4"/>
      <c r="AU895" s="4"/>
      <c r="AV895" s="4"/>
      <c r="AW895" s="63" t="str">
        <f>_xlfn.XLOOKUP(I895,표1[아이템 타입],표1[타입 이름])</f>
        <v>랜덤 상자</v>
      </c>
      <c r="AX895" s="63" t="str">
        <f t="shared" si="158"/>
        <v>불가</v>
      </c>
      <c r="AY895" s="63" t="str">
        <f t="shared" si="159"/>
        <v>불가</v>
      </c>
      <c r="AZ895" s="63" t="str">
        <f t="shared" si="152"/>
        <v>불가</v>
      </c>
      <c r="BA895" s="63" t="str">
        <f t="shared" si="153"/>
        <v>불가</v>
      </c>
    </row>
    <row r="896" spans="1:53" x14ac:dyDescent="0.3">
      <c r="B896" s="4">
        <v>27215037</v>
      </c>
      <c r="C896" s="4" t="str">
        <f t="shared" si="151"/>
        <v>037</v>
      </c>
      <c r="D896" s="44" t="str">
        <f t="shared" si="149"/>
        <v>Item_Name_27215037</v>
      </c>
      <c r="E896" s="5" t="s">
        <v>1350</v>
      </c>
      <c r="F896" s="44" t="str">
        <f t="shared" si="150"/>
        <v>Item_Desc_27215037</v>
      </c>
      <c r="G896" s="5" t="s">
        <v>557</v>
      </c>
      <c r="H896" s="5">
        <v>2</v>
      </c>
      <c r="I896" s="5">
        <v>71</v>
      </c>
      <c r="J896" s="5">
        <v>0</v>
      </c>
      <c r="K896" s="5">
        <v>1</v>
      </c>
      <c r="L896" s="45">
        <f>_xlfn.XLOOKUP($I896, '#칼럼명세'!$F:$F, '#칼럼명세'!$J:$J)*IF(_xlfn.XLOOKUP($I896, '#칼럼명세'!$F:$F, '#칼럼명세'!$K:$K)="X", 1, _xlfn.XLOOKUP($K896, '#무게관련'!$N:$N, '#무게관련'!$O:$O))*100</f>
        <v>0</v>
      </c>
      <c r="M896" s="46" t="s">
        <v>336</v>
      </c>
      <c r="N896" s="46" t="s">
        <v>336</v>
      </c>
      <c r="O896" s="46" t="s">
        <v>336</v>
      </c>
      <c r="P896" s="46" t="s">
        <v>336</v>
      </c>
      <c r="Q896" s="5">
        <v>0</v>
      </c>
      <c r="R896" s="5">
        <v>0</v>
      </c>
      <c r="S896" s="5">
        <v>510041</v>
      </c>
      <c r="T896" s="5">
        <v>0</v>
      </c>
      <c r="U896" s="5">
        <v>99</v>
      </c>
      <c r="V896" s="5">
        <v>1000</v>
      </c>
      <c r="W896" s="5">
        <v>1</v>
      </c>
      <c r="X896" s="66">
        <v>1000</v>
      </c>
      <c r="Y896" s="66">
        <v>1000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 t="s">
        <v>197</v>
      </c>
      <c r="AI896" s="5" t="s">
        <v>235</v>
      </c>
      <c r="AJ896" s="5" t="s">
        <v>983</v>
      </c>
      <c r="AK896" s="45">
        <f t="shared" si="146"/>
        <v>15</v>
      </c>
      <c r="AL896" s="47">
        <f>_xlfn.XLOOKUP(I896,'#칼럼명세'!F:F,'#칼럼명세'!I:I)</f>
        <v>1306</v>
      </c>
      <c r="AM896" s="44" t="str">
        <f t="shared" si="147"/>
        <v>Item_Name_27215037</v>
      </c>
      <c r="AN896" s="5" t="s">
        <v>1350</v>
      </c>
      <c r="AO896" s="44" t="str">
        <f t="shared" si="148"/>
        <v>Item_Desc_27215037</v>
      </c>
      <c r="AP896" s="5" t="s">
        <v>557</v>
      </c>
      <c r="AQ896" s="44">
        <f>_xlfn.XLOOKUP(I896,표1[아이템 타입],표1[삭제여부])</f>
        <v>0</v>
      </c>
      <c r="AR896" s="63">
        <f>_xlfn.XLOOKUP(I896,'#칼럼명세'!F:F,'#칼럼명세'!H:H)</f>
        <v>0</v>
      </c>
      <c r="AS896" s="4">
        <v>0</v>
      </c>
      <c r="AT896" s="4"/>
      <c r="AU896" s="4"/>
      <c r="AV896" s="4"/>
      <c r="AW896" s="63" t="str">
        <f>_xlfn.XLOOKUP(I896,표1[아이템 타입],표1[타입 이름])</f>
        <v>랜덤 상자</v>
      </c>
      <c r="AX896" s="63" t="str">
        <f t="shared" si="158"/>
        <v>불가</v>
      </c>
      <c r="AY896" s="63" t="str">
        <f t="shared" si="159"/>
        <v>불가</v>
      </c>
      <c r="AZ896" s="63" t="str">
        <f t="shared" si="152"/>
        <v>불가</v>
      </c>
      <c r="BA896" s="63" t="str">
        <f t="shared" si="153"/>
        <v>불가</v>
      </c>
    </row>
    <row r="897" spans="2:53" x14ac:dyDescent="0.3">
      <c r="B897" s="4">
        <v>27215038</v>
      </c>
      <c r="C897" s="4" t="str">
        <f t="shared" si="151"/>
        <v>038</v>
      </c>
      <c r="D897" s="44" t="str">
        <f t="shared" si="149"/>
        <v>Item_Name_27215038</v>
      </c>
      <c r="E897" s="5" t="s">
        <v>1351</v>
      </c>
      <c r="F897" s="44" t="str">
        <f t="shared" si="150"/>
        <v>Item_Desc_27215038</v>
      </c>
      <c r="G897" s="5" t="s">
        <v>557</v>
      </c>
      <c r="H897" s="5">
        <v>2</v>
      </c>
      <c r="I897" s="5">
        <v>71</v>
      </c>
      <c r="J897" s="5">
        <v>0</v>
      </c>
      <c r="K897" s="5">
        <v>2</v>
      </c>
      <c r="L897" s="45">
        <f>_xlfn.XLOOKUP($I897, '#칼럼명세'!$F:$F, '#칼럼명세'!$J:$J)*IF(_xlfn.XLOOKUP($I897, '#칼럼명세'!$F:$F, '#칼럼명세'!$K:$K)="X", 1, _xlfn.XLOOKUP($K897, '#무게관련'!$N:$N, '#무게관련'!$O:$O))*100</f>
        <v>0</v>
      </c>
      <c r="M897" s="46" t="s">
        <v>336</v>
      </c>
      <c r="N897" s="46" t="s">
        <v>336</v>
      </c>
      <c r="O897" s="46" t="s">
        <v>336</v>
      </c>
      <c r="P897" s="46" t="s">
        <v>336</v>
      </c>
      <c r="Q897" s="5">
        <v>0</v>
      </c>
      <c r="R897" s="5">
        <v>0</v>
      </c>
      <c r="S897" s="5">
        <v>510042</v>
      </c>
      <c r="T897" s="5">
        <v>0</v>
      </c>
      <c r="U897" s="5">
        <v>99</v>
      </c>
      <c r="V897" s="5">
        <v>1000</v>
      </c>
      <c r="W897" s="5">
        <v>1</v>
      </c>
      <c r="X897" s="66">
        <v>1000</v>
      </c>
      <c r="Y897" s="66">
        <v>1000</v>
      </c>
      <c r="Z897" s="5">
        <v>0</v>
      </c>
      <c r="AA897" s="5">
        <v>0</v>
      </c>
      <c r="AB897" s="5">
        <v>0</v>
      </c>
      <c r="AC897" s="5">
        <v>0</v>
      </c>
      <c r="AD897" s="5">
        <v>0</v>
      </c>
      <c r="AE897" s="5">
        <v>0</v>
      </c>
      <c r="AF897" s="5">
        <v>0</v>
      </c>
      <c r="AG897" s="5">
        <v>0</v>
      </c>
      <c r="AH897" s="5" t="s">
        <v>197</v>
      </c>
      <c r="AI897" s="5" t="s">
        <v>235</v>
      </c>
      <c r="AJ897" s="5" t="s">
        <v>983</v>
      </c>
      <c r="AK897" s="45">
        <f t="shared" si="146"/>
        <v>15</v>
      </c>
      <c r="AL897" s="47">
        <f>_xlfn.XLOOKUP(I897,'#칼럼명세'!F:F,'#칼럼명세'!I:I)</f>
        <v>1306</v>
      </c>
      <c r="AM897" s="44" t="str">
        <f t="shared" si="147"/>
        <v>Item_Name_27215038</v>
      </c>
      <c r="AN897" s="5" t="s">
        <v>1351</v>
      </c>
      <c r="AO897" s="44" t="str">
        <f t="shared" si="148"/>
        <v>Item_Desc_27215038</v>
      </c>
      <c r="AP897" s="5" t="s">
        <v>557</v>
      </c>
      <c r="AQ897" s="44">
        <f>_xlfn.XLOOKUP(I897,표1[아이템 타입],표1[삭제여부])</f>
        <v>0</v>
      </c>
      <c r="AR897" s="63">
        <f>_xlfn.XLOOKUP(I897,'#칼럼명세'!F:F,'#칼럼명세'!H:H)</f>
        <v>0</v>
      </c>
      <c r="AS897" s="4">
        <v>0</v>
      </c>
      <c r="AT897" s="4"/>
      <c r="AU897" s="4"/>
      <c r="AV897" s="4"/>
      <c r="AW897" s="63" t="str">
        <f>_xlfn.XLOOKUP(I897,표1[아이템 타입],표1[타입 이름])</f>
        <v>랜덤 상자</v>
      </c>
      <c r="AX897" s="63" t="str">
        <f t="shared" si="158"/>
        <v>불가</v>
      </c>
      <c r="AY897" s="63" t="str">
        <f t="shared" si="159"/>
        <v>불가</v>
      </c>
      <c r="AZ897" s="63" t="str">
        <f t="shared" si="152"/>
        <v>불가</v>
      </c>
      <c r="BA897" s="63" t="str">
        <f t="shared" si="153"/>
        <v>불가</v>
      </c>
    </row>
    <row r="898" spans="2:53" x14ac:dyDescent="0.3">
      <c r="B898" s="4">
        <v>27215039</v>
      </c>
      <c r="C898" s="4" t="str">
        <f t="shared" si="151"/>
        <v>039</v>
      </c>
      <c r="D898" s="44" t="str">
        <f t="shared" si="149"/>
        <v>Item_Name_27215039</v>
      </c>
      <c r="E898" s="5" t="s">
        <v>1467</v>
      </c>
      <c r="F898" s="44" t="str">
        <f t="shared" si="150"/>
        <v>Item_Desc_27215039</v>
      </c>
      <c r="G898" s="5" t="s">
        <v>558</v>
      </c>
      <c r="H898" s="5">
        <v>2</v>
      </c>
      <c r="I898" s="5">
        <v>72</v>
      </c>
      <c r="J898" s="5">
        <v>0</v>
      </c>
      <c r="K898" s="5">
        <v>1</v>
      </c>
      <c r="L898" s="45">
        <f>_xlfn.XLOOKUP($I898, '#칼럼명세'!$F:$F, '#칼럼명세'!$J:$J)*IF(_xlfn.XLOOKUP($I898, '#칼럼명세'!$F:$F, '#칼럼명세'!$K:$K)="X", 1, _xlfn.XLOOKUP($K898, '#무게관련'!$N:$N, '#무게관련'!$O:$O))*100</f>
        <v>0</v>
      </c>
      <c r="M898" s="46" t="s">
        <v>336</v>
      </c>
      <c r="N898" s="46" t="s">
        <v>336</v>
      </c>
      <c r="O898" s="46" t="s">
        <v>336</v>
      </c>
      <c r="P898" s="46" t="s">
        <v>336</v>
      </c>
      <c r="Q898" s="5">
        <v>0</v>
      </c>
      <c r="R898" s="5">
        <v>0</v>
      </c>
      <c r="S898" s="5">
        <v>520036</v>
      </c>
      <c r="T898" s="5">
        <v>0</v>
      </c>
      <c r="U898" s="5">
        <v>99</v>
      </c>
      <c r="V898" s="5">
        <v>0</v>
      </c>
      <c r="W898" s="5">
        <v>1</v>
      </c>
      <c r="X898" s="66">
        <v>1000</v>
      </c>
      <c r="Y898" s="66">
        <v>1000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 t="s">
        <v>949</v>
      </c>
      <c r="AI898" s="5" t="s">
        <v>235</v>
      </c>
      <c r="AJ898" s="5" t="s">
        <v>983</v>
      </c>
      <c r="AK898" s="45">
        <f t="shared" si="146"/>
        <v>15</v>
      </c>
      <c r="AL898" s="47">
        <f>_xlfn.XLOOKUP(I898,'#칼럼명세'!F:F,'#칼럼명세'!I:I)</f>
        <v>1306</v>
      </c>
      <c r="AM898" s="44" t="str">
        <f t="shared" si="147"/>
        <v>Item_Name_27215039</v>
      </c>
      <c r="AN898" s="5" t="s">
        <v>1468</v>
      </c>
      <c r="AO898" s="44" t="str">
        <f t="shared" si="148"/>
        <v>Item_Desc_27215039</v>
      </c>
      <c r="AP898" s="5" t="s">
        <v>830</v>
      </c>
      <c r="AQ898" s="44">
        <f>_xlfn.XLOOKUP(I898,표1[아이템 타입],표1[삭제여부])</f>
        <v>0</v>
      </c>
      <c r="AR898" s="63">
        <f>_xlfn.XLOOKUP(I898,'#칼럼명세'!F:F,'#칼럼명세'!H:H)</f>
        <v>0</v>
      </c>
      <c r="AS898" s="4">
        <v>0</v>
      </c>
      <c r="AT898" s="4"/>
      <c r="AU898" s="4"/>
      <c r="AV898" s="4"/>
      <c r="AW898" s="63" t="str">
        <f>_xlfn.XLOOKUP(I898,표1[아이템 타입],표1[타입 이름])</f>
        <v>선택 상자</v>
      </c>
      <c r="AX898" s="63" t="str">
        <f t="shared" si="158"/>
        <v>불가</v>
      </c>
      <c r="AY898" s="63" t="str">
        <f t="shared" si="159"/>
        <v>불가</v>
      </c>
      <c r="AZ898" s="63" t="str">
        <f t="shared" si="152"/>
        <v>불가</v>
      </c>
      <c r="BA898" s="63" t="str">
        <f t="shared" si="153"/>
        <v>불가</v>
      </c>
    </row>
    <row r="899" spans="2:53" x14ac:dyDescent="0.3">
      <c r="B899" s="4">
        <v>27315001</v>
      </c>
      <c r="C899" s="4" t="str">
        <f t="shared" si="151"/>
        <v>001</v>
      </c>
      <c r="D899" s="44" t="str">
        <f t="shared" si="149"/>
        <v>Item_Name_27315001</v>
      </c>
      <c r="E899" s="5" t="s">
        <v>1198</v>
      </c>
      <c r="F899" s="44" t="str">
        <f t="shared" si="150"/>
        <v>Item_Desc_27315001</v>
      </c>
      <c r="G899" s="5" t="s">
        <v>559</v>
      </c>
      <c r="H899" s="5">
        <v>2</v>
      </c>
      <c r="I899" s="5">
        <v>73</v>
      </c>
      <c r="J899" s="5">
        <v>0</v>
      </c>
      <c r="K899" s="5">
        <v>3</v>
      </c>
      <c r="L899" s="45">
        <f>_xlfn.XLOOKUP($I899, '#칼럼명세'!$F:$F, '#칼럼명세'!$J:$J)*IF(_xlfn.XLOOKUP($I899, '#칼럼명세'!$F:$F, '#칼럼명세'!$K:$K)="X", 1, _xlfn.XLOOKUP($K899, '#무게관련'!$N:$N, '#무게관련'!$O:$O))*100</f>
        <v>0</v>
      </c>
      <c r="M899" s="46" t="s">
        <v>336</v>
      </c>
      <c r="N899" s="46" t="s">
        <v>336</v>
      </c>
      <c r="O899" s="46" t="s">
        <v>336</v>
      </c>
      <c r="P899" s="46" t="s">
        <v>336</v>
      </c>
      <c r="Q899" s="5">
        <v>0</v>
      </c>
      <c r="R899" s="5">
        <v>0</v>
      </c>
      <c r="S899" s="20">
        <v>530000</v>
      </c>
      <c r="T899" s="5">
        <v>0</v>
      </c>
      <c r="U899" s="5">
        <v>30</v>
      </c>
      <c r="V899" s="5">
        <v>0</v>
      </c>
      <c r="W899" s="5">
        <v>1</v>
      </c>
      <c r="X899" s="66">
        <v>1000</v>
      </c>
      <c r="Y899" s="66">
        <v>1000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 t="s">
        <v>260</v>
      </c>
      <c r="AI899" s="5" t="s">
        <v>235</v>
      </c>
      <c r="AJ899" s="5" t="s">
        <v>983</v>
      </c>
      <c r="AK899" s="45">
        <f t="shared" si="146"/>
        <v>15</v>
      </c>
      <c r="AL899" s="47">
        <f>_xlfn.XLOOKUP(I899,'#칼럼명세'!F:F,'#칼럼명세'!I:I)</f>
        <v>1306</v>
      </c>
      <c r="AM899" s="44" t="str">
        <f t="shared" si="147"/>
        <v>Item_Name_27315001</v>
      </c>
      <c r="AN899" s="5" t="s">
        <v>581</v>
      </c>
      <c r="AO899" s="44" t="str">
        <f t="shared" si="148"/>
        <v>Item_Desc_27315001</v>
      </c>
      <c r="AP899" s="5" t="s">
        <v>559</v>
      </c>
      <c r="AQ899" s="44">
        <f>_xlfn.XLOOKUP(I899,표1[아이템 타입],표1[삭제여부])</f>
        <v>0</v>
      </c>
      <c r="AR899" s="63">
        <f>_xlfn.XLOOKUP(I899,'#칼럼명세'!F:F,'#칼럼명세'!H:H)</f>
        <v>0</v>
      </c>
      <c r="AS899" s="4">
        <v>0</v>
      </c>
      <c r="AT899" s="4"/>
      <c r="AU899" s="4"/>
      <c r="AV899" s="4"/>
      <c r="AW899" s="63" t="str">
        <f>_xlfn.XLOOKUP(I899,표1[아이템 타입],표1[타입 이름])</f>
        <v>일괄 지급 상자</v>
      </c>
      <c r="AX899" s="63" t="str">
        <f t="shared" si="158"/>
        <v>불가</v>
      </c>
      <c r="AY899" s="63" t="str">
        <f t="shared" si="159"/>
        <v>불가</v>
      </c>
      <c r="AZ899" s="63" t="str">
        <f t="shared" si="152"/>
        <v>불가</v>
      </c>
      <c r="BA899" s="63" t="str">
        <f t="shared" si="153"/>
        <v>불가</v>
      </c>
    </row>
    <row r="900" spans="2:53" x14ac:dyDescent="0.3">
      <c r="B900" s="4">
        <v>27315002</v>
      </c>
      <c r="C900" s="4" t="str">
        <f t="shared" si="151"/>
        <v>002</v>
      </c>
      <c r="D900" s="44" t="str">
        <f t="shared" si="149"/>
        <v>Item_Name_27315002</v>
      </c>
      <c r="E900" s="5" t="s">
        <v>1199</v>
      </c>
      <c r="F900" s="44" t="str">
        <f t="shared" si="150"/>
        <v>Item_Desc_27315002</v>
      </c>
      <c r="G900" s="5" t="s">
        <v>714</v>
      </c>
      <c r="H900" s="5">
        <v>2</v>
      </c>
      <c r="I900" s="5">
        <v>73</v>
      </c>
      <c r="J900" s="5">
        <v>0</v>
      </c>
      <c r="K900" s="5">
        <v>1</v>
      </c>
      <c r="L900" s="45">
        <f>_xlfn.XLOOKUP($I900, '#칼럼명세'!$F:$F, '#칼럼명세'!$J:$J)*IF(_xlfn.XLOOKUP($I900, '#칼럼명세'!$F:$F, '#칼럼명세'!$K:$K)="X", 1, _xlfn.XLOOKUP($K900, '#무게관련'!$N:$N, '#무게관련'!$O:$O))*100</f>
        <v>0</v>
      </c>
      <c r="M900" s="46" t="s">
        <v>336</v>
      </c>
      <c r="N900" s="46" t="s">
        <v>336</v>
      </c>
      <c r="O900" s="46" t="s">
        <v>336</v>
      </c>
      <c r="P900" s="46" t="s">
        <v>336</v>
      </c>
      <c r="Q900" s="5">
        <v>0</v>
      </c>
      <c r="R900" s="5">
        <v>0</v>
      </c>
      <c r="S900" s="20">
        <v>530001</v>
      </c>
      <c r="T900" s="5">
        <v>0</v>
      </c>
      <c r="U900" s="5">
        <v>30</v>
      </c>
      <c r="V900" s="5">
        <v>0</v>
      </c>
      <c r="W900" s="5">
        <v>1</v>
      </c>
      <c r="X900" s="66">
        <v>1000</v>
      </c>
      <c r="Y900" s="66">
        <v>1000</v>
      </c>
      <c r="Z900" s="5">
        <v>0</v>
      </c>
      <c r="AA900" s="5">
        <v>0</v>
      </c>
      <c r="AB900" s="5">
        <v>0</v>
      </c>
      <c r="AC900" s="5">
        <v>0</v>
      </c>
      <c r="AD900" s="5">
        <v>0</v>
      </c>
      <c r="AE900" s="5">
        <v>0</v>
      </c>
      <c r="AF900" s="5">
        <v>0</v>
      </c>
      <c r="AG900" s="5">
        <v>0</v>
      </c>
      <c r="AH900" s="5" t="s">
        <v>1444</v>
      </c>
      <c r="AI900" s="5" t="s">
        <v>235</v>
      </c>
      <c r="AJ900" s="5" t="s">
        <v>983</v>
      </c>
      <c r="AK900" s="45">
        <f t="shared" si="146"/>
        <v>15</v>
      </c>
      <c r="AL900" s="47">
        <f>_xlfn.XLOOKUP(I900,'#칼럼명세'!F:F,'#칼럼명세'!I:I)</f>
        <v>1306</v>
      </c>
      <c r="AM900" s="44" t="str">
        <f t="shared" si="147"/>
        <v>Item_Name_27315002</v>
      </c>
      <c r="AN900" s="5" t="s">
        <v>985</v>
      </c>
      <c r="AO900" s="44" t="str">
        <f t="shared" si="148"/>
        <v>Item_Desc_27315002</v>
      </c>
      <c r="AP900" s="5" t="s">
        <v>987</v>
      </c>
      <c r="AQ900" s="44">
        <f>_xlfn.XLOOKUP(I900,표1[아이템 타입],표1[삭제여부])</f>
        <v>0</v>
      </c>
      <c r="AR900" s="63">
        <f>_xlfn.XLOOKUP(I900,'#칼럼명세'!F:F,'#칼럼명세'!H:H)</f>
        <v>0</v>
      </c>
      <c r="AS900" s="4">
        <v>0</v>
      </c>
      <c r="AT900" s="4"/>
      <c r="AU900" s="4"/>
      <c r="AV900" s="4"/>
      <c r="AW900" s="63" t="str">
        <f>_xlfn.XLOOKUP(I900,표1[아이템 타입],표1[타입 이름])</f>
        <v>일괄 지급 상자</v>
      </c>
      <c r="AX900" s="63" t="str">
        <f t="shared" si="158"/>
        <v>불가</v>
      </c>
      <c r="AY900" s="63" t="str">
        <f t="shared" si="159"/>
        <v>불가</v>
      </c>
      <c r="AZ900" s="63" t="str">
        <f t="shared" si="152"/>
        <v>불가</v>
      </c>
      <c r="BA900" s="63" t="str">
        <f t="shared" si="153"/>
        <v>불가</v>
      </c>
    </row>
    <row r="901" spans="2:53" x14ac:dyDescent="0.3">
      <c r="B901" s="4">
        <v>27315003</v>
      </c>
      <c r="C901" s="4" t="str">
        <f t="shared" si="151"/>
        <v>003</v>
      </c>
      <c r="D901" s="44" t="str">
        <f t="shared" si="149"/>
        <v>Item_Name_27315003</v>
      </c>
      <c r="E901" s="5" t="s">
        <v>1200</v>
      </c>
      <c r="F901" s="44" t="str">
        <f t="shared" si="150"/>
        <v>Item_Desc_27315003</v>
      </c>
      <c r="G901" s="5" t="s">
        <v>714</v>
      </c>
      <c r="H901" s="5">
        <v>2</v>
      </c>
      <c r="I901" s="5">
        <v>73</v>
      </c>
      <c r="J901" s="5">
        <v>0</v>
      </c>
      <c r="K901" s="5">
        <v>1</v>
      </c>
      <c r="L901" s="45">
        <f>_xlfn.XLOOKUP($I901, '#칼럼명세'!$F:$F, '#칼럼명세'!$J:$J)*IF(_xlfn.XLOOKUP($I901, '#칼럼명세'!$F:$F, '#칼럼명세'!$K:$K)="X", 1, _xlfn.XLOOKUP($K901, '#무게관련'!$N:$N, '#무게관련'!$O:$O))*100</f>
        <v>0</v>
      </c>
      <c r="M901" s="46" t="s">
        <v>336</v>
      </c>
      <c r="N901" s="46" t="s">
        <v>336</v>
      </c>
      <c r="O901" s="46" t="s">
        <v>336</v>
      </c>
      <c r="P901" s="46" t="s">
        <v>336</v>
      </c>
      <c r="Q901" s="5">
        <v>0</v>
      </c>
      <c r="R901" s="5">
        <v>0</v>
      </c>
      <c r="S901" s="20">
        <v>530002</v>
      </c>
      <c r="T901" s="5">
        <v>0</v>
      </c>
      <c r="U901" s="5">
        <v>30</v>
      </c>
      <c r="V901" s="5">
        <v>0</v>
      </c>
      <c r="W901" s="5">
        <v>1</v>
      </c>
      <c r="X901" s="66">
        <v>1000</v>
      </c>
      <c r="Y901" s="66">
        <v>1000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 t="s">
        <v>1445</v>
      </c>
      <c r="AI901" s="5" t="s">
        <v>235</v>
      </c>
      <c r="AJ901" s="5" t="s">
        <v>983</v>
      </c>
      <c r="AK901" s="45">
        <f t="shared" si="146"/>
        <v>15</v>
      </c>
      <c r="AL901" s="47">
        <f>_xlfn.XLOOKUP(I901,'#칼럼명세'!F:F,'#칼럼명세'!I:I)</f>
        <v>1306</v>
      </c>
      <c r="AM901" s="44" t="str">
        <f t="shared" si="147"/>
        <v>Item_Name_27315003</v>
      </c>
      <c r="AN901" s="5" t="s">
        <v>986</v>
      </c>
      <c r="AO901" s="44" t="str">
        <f t="shared" si="148"/>
        <v>Item_Desc_27315003</v>
      </c>
      <c r="AP901" s="5" t="s">
        <v>988</v>
      </c>
      <c r="AQ901" s="44">
        <f>_xlfn.XLOOKUP(I901,표1[아이템 타입],표1[삭제여부])</f>
        <v>0</v>
      </c>
      <c r="AR901" s="63">
        <f>_xlfn.XLOOKUP(I901,'#칼럼명세'!F:F,'#칼럼명세'!H:H)</f>
        <v>0</v>
      </c>
      <c r="AS901" s="4">
        <v>0</v>
      </c>
      <c r="AT901" s="4"/>
      <c r="AU901" s="4"/>
      <c r="AV901" s="4"/>
      <c r="AW901" s="63" t="str">
        <f>_xlfn.XLOOKUP(I901,표1[아이템 타입],표1[타입 이름])</f>
        <v>일괄 지급 상자</v>
      </c>
      <c r="AX901" s="63" t="str">
        <f t="shared" si="158"/>
        <v>불가</v>
      </c>
      <c r="AY901" s="63" t="str">
        <f t="shared" si="159"/>
        <v>불가</v>
      </c>
      <c r="AZ901" s="63" t="str">
        <f t="shared" si="152"/>
        <v>불가</v>
      </c>
      <c r="BA901" s="63" t="str">
        <f t="shared" si="153"/>
        <v>불가</v>
      </c>
    </row>
    <row r="902" spans="2:53" x14ac:dyDescent="0.3">
      <c r="B902" s="4">
        <v>27415001</v>
      </c>
      <c r="C902" s="4" t="str">
        <f t="shared" si="151"/>
        <v>001</v>
      </c>
      <c r="D902" s="44" t="str">
        <f t="shared" si="149"/>
        <v>Item_Name_27415001</v>
      </c>
      <c r="E902" s="5" t="s">
        <v>1201</v>
      </c>
      <c r="F902" s="44" t="str">
        <f t="shared" si="150"/>
        <v>Item_Desc_27415001</v>
      </c>
      <c r="G902" s="5" t="s">
        <v>383</v>
      </c>
      <c r="H902" s="5">
        <v>2</v>
      </c>
      <c r="I902" s="5">
        <v>74</v>
      </c>
      <c r="J902" s="5">
        <v>0</v>
      </c>
      <c r="K902" s="5">
        <v>1</v>
      </c>
      <c r="L902" s="45">
        <f>_xlfn.XLOOKUP($I902, '#칼럼명세'!$F:$F, '#칼럼명세'!$J:$J)*IF(_xlfn.XLOOKUP($I902, '#칼럼명세'!$F:$F, '#칼럼명세'!$K:$K)="X", 1, _xlfn.XLOOKUP($K902, '#무게관련'!$N:$N, '#무게관련'!$O:$O))*100</f>
        <v>0</v>
      </c>
      <c r="M902" s="46" t="s">
        <v>336</v>
      </c>
      <c r="N902" s="46" t="s">
        <v>336</v>
      </c>
      <c r="O902" s="46" t="s">
        <v>336</v>
      </c>
      <c r="P902" s="46" t="s">
        <v>336</v>
      </c>
      <c r="Q902" s="5">
        <v>0</v>
      </c>
      <c r="R902" s="5">
        <v>0</v>
      </c>
      <c r="S902" s="20">
        <v>0</v>
      </c>
      <c r="T902" s="5">
        <v>0</v>
      </c>
      <c r="U902" s="5">
        <v>0</v>
      </c>
      <c r="V902" s="5">
        <v>0</v>
      </c>
      <c r="W902" s="5">
        <v>1</v>
      </c>
      <c r="X902" s="66">
        <v>1000</v>
      </c>
      <c r="Y902" s="66">
        <v>1000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 t="s">
        <v>390</v>
      </c>
      <c r="AI902" s="5" t="s">
        <v>235</v>
      </c>
      <c r="AJ902" s="5" t="s">
        <v>983</v>
      </c>
      <c r="AK902" s="45">
        <f t="shared" si="146"/>
        <v>15</v>
      </c>
      <c r="AL902" s="47">
        <f>_xlfn.XLOOKUP(I902,'#칼럼명세'!F:F,'#칼럼명세'!I:I)</f>
        <v>1501</v>
      </c>
      <c r="AM902" s="44" t="str">
        <f t="shared" si="147"/>
        <v>Item_Name_27415001</v>
      </c>
      <c r="AN902" s="5" t="s">
        <v>469</v>
      </c>
      <c r="AO902" s="44" t="str">
        <f t="shared" si="148"/>
        <v>Item_Desc_27415001</v>
      </c>
      <c r="AP902" s="5" t="s">
        <v>742</v>
      </c>
      <c r="AQ902" s="44">
        <f>_xlfn.XLOOKUP(I902,표1[아이템 타입],표1[삭제여부])</f>
        <v>0</v>
      </c>
      <c r="AR902" s="63">
        <f>_xlfn.XLOOKUP(I902,'#칼럼명세'!F:F,'#칼럼명세'!H:H)</f>
        <v>0</v>
      </c>
      <c r="AS902" s="4">
        <v>0</v>
      </c>
      <c r="AT902" s="4"/>
      <c r="AU902" s="4"/>
      <c r="AV902" s="4"/>
      <c r="AW902" s="63" t="str">
        <f>_xlfn.XLOOKUP(I902,표1[아이템 타입],표1[타입 이름])</f>
        <v>캐릭터 생성 슬롯 확장권</v>
      </c>
      <c r="AX902" s="63" t="str">
        <f t="shared" si="158"/>
        <v>불가</v>
      </c>
      <c r="AY902" s="63" t="str">
        <f t="shared" si="159"/>
        <v>불가</v>
      </c>
      <c r="AZ902" s="63" t="str">
        <f t="shared" si="152"/>
        <v>불가</v>
      </c>
      <c r="BA902" s="63" t="str">
        <f t="shared" si="153"/>
        <v>불가</v>
      </c>
    </row>
    <row r="903" spans="2:53" x14ac:dyDescent="0.3">
      <c r="B903" s="4">
        <v>27515001</v>
      </c>
      <c r="C903" s="4" t="str">
        <f t="shared" si="151"/>
        <v>001</v>
      </c>
      <c r="D903" s="44" t="str">
        <f t="shared" si="149"/>
        <v>Item_Name_27515001</v>
      </c>
      <c r="E903" s="5" t="s">
        <v>1202</v>
      </c>
      <c r="F903" s="44" t="str">
        <f t="shared" si="150"/>
        <v>Item_Desc_27515001</v>
      </c>
      <c r="G903" s="5" t="s">
        <v>599</v>
      </c>
      <c r="H903" s="5">
        <v>2</v>
      </c>
      <c r="I903" s="5">
        <v>75</v>
      </c>
      <c r="J903" s="5">
        <v>1</v>
      </c>
      <c r="K903" s="5">
        <v>1</v>
      </c>
      <c r="L903" s="45">
        <f>_xlfn.XLOOKUP($I903, '#칼럼명세'!$F:$F, '#칼럼명세'!$J:$J)*IF(_xlfn.XLOOKUP($I903, '#칼럼명세'!$F:$F, '#칼럼명세'!$K:$K)="X", 1, _xlfn.XLOOKUP($K903, '#무게관련'!$N:$N, '#무게관련'!$O:$O))*100</f>
        <v>1</v>
      </c>
      <c r="M903" s="46" t="s">
        <v>336</v>
      </c>
      <c r="N903" s="46" t="s">
        <v>336</v>
      </c>
      <c r="O903" s="46" t="s">
        <v>336</v>
      </c>
      <c r="P903" s="46" t="s">
        <v>336</v>
      </c>
      <c r="Q903" s="5">
        <v>0</v>
      </c>
      <c r="R903" s="5">
        <v>0</v>
      </c>
      <c r="S903" s="20">
        <v>7</v>
      </c>
      <c r="T903" s="5">
        <v>0</v>
      </c>
      <c r="U903" s="5">
        <v>0</v>
      </c>
      <c r="V903" s="5">
        <v>0</v>
      </c>
      <c r="W903" s="5">
        <v>1</v>
      </c>
      <c r="X903" s="66">
        <v>1000</v>
      </c>
      <c r="Y903" s="66">
        <v>1000</v>
      </c>
      <c r="Z903" s="5">
        <v>0</v>
      </c>
      <c r="AA903" s="5">
        <v>0</v>
      </c>
      <c r="AB903" s="5">
        <v>0</v>
      </c>
      <c r="AC903" s="5">
        <v>0</v>
      </c>
      <c r="AD903" s="5">
        <v>0</v>
      </c>
      <c r="AE903" s="5">
        <v>0</v>
      </c>
      <c r="AF903" s="5">
        <v>0</v>
      </c>
      <c r="AG903" s="5">
        <v>0</v>
      </c>
      <c r="AH903" s="5" t="s">
        <v>565</v>
      </c>
      <c r="AI903" s="5" t="s">
        <v>235</v>
      </c>
      <c r="AJ903" s="5" t="s">
        <v>983</v>
      </c>
      <c r="AK903" s="45">
        <f t="shared" ref="AK903:AK966" si="160">IF($M903="X", 0, M$3)+IF($N903="X", 0, N$3)+IF($O903="X", 0, O$3)+IF($P903="X", 0, P$3)</f>
        <v>15</v>
      </c>
      <c r="AL903" s="47">
        <f>_xlfn.XLOOKUP(I903,'#칼럼명세'!F:F,'#칼럼명세'!I:I)</f>
        <v>1800</v>
      </c>
      <c r="AM903" s="44" t="str">
        <f t="shared" ref="AM903:AM966" si="161">"Item_Name_"&amp;B903</f>
        <v>Item_Name_27515001</v>
      </c>
      <c r="AN903" s="5" t="s">
        <v>583</v>
      </c>
      <c r="AO903" s="44" t="str">
        <f t="shared" ref="AO903:AO966" si="162">"Item_Desc_"&amp;B903</f>
        <v>Item_Desc_27515001</v>
      </c>
      <c r="AP903" s="5" t="s">
        <v>658</v>
      </c>
      <c r="AQ903" s="44">
        <f>_xlfn.XLOOKUP(I903,표1[아이템 타입],표1[삭제여부])</f>
        <v>0</v>
      </c>
      <c r="AR903" s="63">
        <f>_xlfn.XLOOKUP(I903,'#칼럼명세'!F:F,'#칼럼명세'!H:H)</f>
        <v>1</v>
      </c>
      <c r="AS903" s="4">
        <v>1</v>
      </c>
      <c r="AT903" s="4"/>
      <c r="AU903" s="4"/>
      <c r="AV903" s="4"/>
      <c r="AW903" s="63" t="str">
        <f>_xlfn.XLOOKUP(I903,표1[아이템 타입],표1[타입 이름])</f>
        <v>장비 감정 아이템</v>
      </c>
      <c r="AX903" s="63" t="str">
        <f t="shared" si="158"/>
        <v>불가</v>
      </c>
      <c r="AY903" s="63" t="str">
        <f t="shared" si="159"/>
        <v>불가</v>
      </c>
      <c r="AZ903" s="63" t="str">
        <f t="shared" si="152"/>
        <v>가능</v>
      </c>
      <c r="BA903" s="63" t="str">
        <f t="shared" si="153"/>
        <v>가능</v>
      </c>
    </row>
    <row r="904" spans="2:53" x14ac:dyDescent="0.3">
      <c r="B904" s="4">
        <v>27615001</v>
      </c>
      <c r="C904" s="4" t="str">
        <f t="shared" si="151"/>
        <v>001</v>
      </c>
      <c r="D904" s="44" t="str">
        <f t="shared" si="149"/>
        <v>Item_Name_27615001</v>
      </c>
      <c r="E904" s="5" t="s">
        <v>1203</v>
      </c>
      <c r="F904" s="44" t="str">
        <f t="shared" si="150"/>
        <v>Item_Desc_27615001</v>
      </c>
      <c r="G904" s="5" t="s">
        <v>525</v>
      </c>
      <c r="H904" s="5">
        <v>3</v>
      </c>
      <c r="I904" s="5">
        <v>76</v>
      </c>
      <c r="J904" s="5">
        <v>0</v>
      </c>
      <c r="K904" s="5">
        <v>1</v>
      </c>
      <c r="L904" s="45">
        <f>_xlfn.XLOOKUP($I904, '#칼럼명세'!$F:$F, '#칼럼명세'!$J:$J)*IF(_xlfn.XLOOKUP($I904, '#칼럼명세'!$F:$F, '#칼럼명세'!$K:$K)="X", 1, _xlfn.XLOOKUP($K904, '#무게관련'!$N:$N, '#무게관련'!$O:$O))*100</f>
        <v>1</v>
      </c>
      <c r="M904" s="46" t="s">
        <v>336</v>
      </c>
      <c r="N904" s="46" t="s">
        <v>336</v>
      </c>
      <c r="O904" s="46" t="s">
        <v>336</v>
      </c>
      <c r="P904" s="46" t="s">
        <v>336</v>
      </c>
      <c r="Q904" s="5">
        <v>0</v>
      </c>
      <c r="R904" s="5">
        <v>0</v>
      </c>
      <c r="S904" s="20">
        <v>0</v>
      </c>
      <c r="T904" s="5">
        <v>0</v>
      </c>
      <c r="U904" s="5">
        <v>0</v>
      </c>
      <c r="V904" s="5">
        <v>0</v>
      </c>
      <c r="W904" s="5">
        <v>1</v>
      </c>
      <c r="X904" s="66">
        <v>100</v>
      </c>
      <c r="Y904" s="66">
        <v>1000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 t="s">
        <v>194</v>
      </c>
      <c r="AI904" s="5" t="s">
        <v>235</v>
      </c>
      <c r="AJ904" s="5" t="s">
        <v>983</v>
      </c>
      <c r="AK904" s="45">
        <f t="shared" si="160"/>
        <v>15</v>
      </c>
      <c r="AL904" s="47">
        <f>_xlfn.XLOOKUP(I904,'#칼럼명세'!F:F,'#칼럼명세'!I:I)</f>
        <v>10000</v>
      </c>
      <c r="AM904" s="44" t="str">
        <f t="shared" si="161"/>
        <v>Item_Name_27615001</v>
      </c>
      <c r="AN904" s="5" t="s">
        <v>424</v>
      </c>
      <c r="AO904" s="44" t="str">
        <f t="shared" si="162"/>
        <v>Item_Desc_27615001</v>
      </c>
      <c r="AP904" s="5" t="s">
        <v>652</v>
      </c>
      <c r="AQ904" s="44">
        <f>_xlfn.XLOOKUP(I904,표1[아이템 타입],표1[삭제여부])</f>
        <v>0</v>
      </c>
      <c r="AR904" s="63">
        <f>_xlfn.XLOOKUP(I904,'#칼럼명세'!F:F,'#칼럼명세'!H:H)</f>
        <v>0</v>
      </c>
      <c r="AS904" s="4">
        <v>1</v>
      </c>
      <c r="AT904" s="4"/>
      <c r="AU904" s="4"/>
      <c r="AV904" s="4"/>
      <c r="AW904" s="63" t="str">
        <f>_xlfn.XLOOKUP(I904,표1[아이템 타입],표1[타입 이름])</f>
        <v>퀘스트 아이템</v>
      </c>
      <c r="AX904" s="63" t="str">
        <f t="shared" si="158"/>
        <v>불가</v>
      </c>
      <c r="AY904" s="63" t="str">
        <f t="shared" si="159"/>
        <v>불가</v>
      </c>
      <c r="AZ904" s="63" t="str">
        <f t="shared" si="152"/>
        <v>불가</v>
      </c>
      <c r="BA904" s="63" t="str">
        <f t="shared" si="153"/>
        <v>가능</v>
      </c>
    </row>
    <row r="905" spans="2:53" x14ac:dyDescent="0.3">
      <c r="B905" s="4">
        <v>27615002</v>
      </c>
      <c r="C905" s="4" t="str">
        <f t="shared" si="151"/>
        <v>002</v>
      </c>
      <c r="D905" s="44" t="str">
        <f t="shared" si="149"/>
        <v>Item_Name_27615002</v>
      </c>
      <c r="E905" s="5" t="s">
        <v>1204</v>
      </c>
      <c r="F905" s="44" t="str">
        <f t="shared" si="150"/>
        <v>Item_Desc_27615002</v>
      </c>
      <c r="G905" s="5" t="s">
        <v>525</v>
      </c>
      <c r="H905" s="5">
        <v>3</v>
      </c>
      <c r="I905" s="5">
        <v>76</v>
      </c>
      <c r="J905" s="5">
        <v>0</v>
      </c>
      <c r="K905" s="5">
        <v>1</v>
      </c>
      <c r="L905" s="45">
        <f>_xlfn.XLOOKUP($I905, '#칼럼명세'!$F:$F, '#칼럼명세'!$J:$J)*IF(_xlfn.XLOOKUP($I905, '#칼럼명세'!$F:$F, '#칼럼명세'!$K:$K)="X", 1, _xlfn.XLOOKUP($K905, '#무게관련'!$N:$N, '#무게관련'!$O:$O))*100</f>
        <v>1</v>
      </c>
      <c r="M905" s="46" t="s">
        <v>336</v>
      </c>
      <c r="N905" s="46" t="s">
        <v>336</v>
      </c>
      <c r="O905" s="46" t="s">
        <v>336</v>
      </c>
      <c r="P905" s="46" t="s">
        <v>336</v>
      </c>
      <c r="Q905" s="5">
        <v>0</v>
      </c>
      <c r="R905" s="5">
        <v>0</v>
      </c>
      <c r="S905" s="20">
        <v>0</v>
      </c>
      <c r="T905" s="5">
        <v>0</v>
      </c>
      <c r="U905" s="5">
        <v>0</v>
      </c>
      <c r="V905" s="5">
        <v>0</v>
      </c>
      <c r="W905" s="5">
        <v>1</v>
      </c>
      <c r="X905" s="66">
        <v>100</v>
      </c>
      <c r="Y905" s="66">
        <v>1000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 t="s">
        <v>241</v>
      </c>
      <c r="AI905" s="5" t="s">
        <v>235</v>
      </c>
      <c r="AJ905" s="5" t="s">
        <v>983</v>
      </c>
      <c r="AK905" s="45">
        <f t="shared" si="160"/>
        <v>15</v>
      </c>
      <c r="AL905" s="47">
        <f>_xlfn.XLOOKUP(I905,'#칼럼명세'!F:F,'#칼럼명세'!I:I)</f>
        <v>10000</v>
      </c>
      <c r="AM905" s="44" t="str">
        <f t="shared" si="161"/>
        <v>Item_Name_27615002</v>
      </c>
      <c r="AN905" s="5" t="s">
        <v>437</v>
      </c>
      <c r="AO905" s="44" t="str">
        <f t="shared" si="162"/>
        <v>Item_Desc_27615002</v>
      </c>
      <c r="AP905" s="5" t="s">
        <v>652</v>
      </c>
      <c r="AQ905" s="44">
        <f>_xlfn.XLOOKUP(I905,표1[아이템 타입],표1[삭제여부])</f>
        <v>0</v>
      </c>
      <c r="AR905" s="63">
        <f>_xlfn.XLOOKUP(I905,'#칼럼명세'!F:F,'#칼럼명세'!H:H)</f>
        <v>0</v>
      </c>
      <c r="AS905" s="4">
        <v>1</v>
      </c>
      <c r="AT905" s="4"/>
      <c r="AU905" s="4"/>
      <c r="AV905" s="4"/>
      <c r="AW905" s="63" t="str">
        <f>_xlfn.XLOOKUP(I905,표1[아이템 타입],표1[타입 이름])</f>
        <v>퀘스트 아이템</v>
      </c>
      <c r="AX905" s="63" t="str">
        <f t="shared" si="158"/>
        <v>불가</v>
      </c>
      <c r="AY905" s="63" t="str">
        <f t="shared" si="159"/>
        <v>불가</v>
      </c>
      <c r="AZ905" s="63" t="str">
        <f t="shared" si="152"/>
        <v>불가</v>
      </c>
      <c r="BA905" s="63" t="str">
        <f t="shared" si="153"/>
        <v>가능</v>
      </c>
    </row>
    <row r="906" spans="2:53" x14ac:dyDescent="0.3">
      <c r="B906" s="4">
        <v>27615003</v>
      </c>
      <c r="C906" s="4" t="str">
        <f t="shared" si="151"/>
        <v>003</v>
      </c>
      <c r="D906" s="44" t="str">
        <f t="shared" si="149"/>
        <v>Item_Name_27615003</v>
      </c>
      <c r="E906" s="5" t="s">
        <v>1205</v>
      </c>
      <c r="F906" s="44" t="str">
        <f t="shared" si="150"/>
        <v>Item_Desc_27615003</v>
      </c>
      <c r="G906" s="5" t="s">
        <v>525</v>
      </c>
      <c r="H906" s="5">
        <v>3</v>
      </c>
      <c r="I906" s="5">
        <v>76</v>
      </c>
      <c r="J906" s="5">
        <v>0</v>
      </c>
      <c r="K906" s="5">
        <v>1</v>
      </c>
      <c r="L906" s="45">
        <f>_xlfn.XLOOKUP($I906, '#칼럼명세'!$F:$F, '#칼럼명세'!$J:$J)*IF(_xlfn.XLOOKUP($I906, '#칼럼명세'!$F:$F, '#칼럼명세'!$K:$K)="X", 1, _xlfn.XLOOKUP($K906, '#무게관련'!$N:$N, '#무게관련'!$O:$O))*100</f>
        <v>1</v>
      </c>
      <c r="M906" s="46" t="s">
        <v>336</v>
      </c>
      <c r="N906" s="46" t="s">
        <v>336</v>
      </c>
      <c r="O906" s="46" t="s">
        <v>336</v>
      </c>
      <c r="P906" s="46" t="s">
        <v>336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1</v>
      </c>
      <c r="X906" s="66">
        <v>100</v>
      </c>
      <c r="Y906" s="66">
        <v>1000</v>
      </c>
      <c r="Z906" s="5">
        <v>0</v>
      </c>
      <c r="AA906" s="5">
        <v>0</v>
      </c>
      <c r="AB906" s="5">
        <v>0</v>
      </c>
      <c r="AC906" s="5">
        <v>0</v>
      </c>
      <c r="AD906" s="5">
        <v>0</v>
      </c>
      <c r="AE906" s="5">
        <v>0</v>
      </c>
      <c r="AF906" s="5">
        <v>0</v>
      </c>
      <c r="AG906" s="5">
        <v>0</v>
      </c>
      <c r="AH906" s="5" t="s">
        <v>243</v>
      </c>
      <c r="AI906" s="5" t="s">
        <v>235</v>
      </c>
      <c r="AJ906" s="5" t="s">
        <v>983</v>
      </c>
      <c r="AK906" s="45">
        <f t="shared" si="160"/>
        <v>15</v>
      </c>
      <c r="AL906" s="47">
        <f>_xlfn.XLOOKUP(I906,'#칼럼명세'!F:F,'#칼럼명세'!I:I)</f>
        <v>10000</v>
      </c>
      <c r="AM906" s="44" t="str">
        <f t="shared" si="161"/>
        <v>Item_Name_27615003</v>
      </c>
      <c r="AN906" s="5" t="s">
        <v>438</v>
      </c>
      <c r="AO906" s="44" t="str">
        <f t="shared" si="162"/>
        <v>Item_Desc_27615003</v>
      </c>
      <c r="AP906" s="5" t="s">
        <v>652</v>
      </c>
      <c r="AQ906" s="44">
        <f>_xlfn.XLOOKUP(I906,표1[아이템 타입],표1[삭제여부])</f>
        <v>0</v>
      </c>
      <c r="AR906" s="63">
        <f>_xlfn.XLOOKUP(I906,'#칼럼명세'!F:F,'#칼럼명세'!H:H)</f>
        <v>0</v>
      </c>
      <c r="AS906" s="4">
        <v>1</v>
      </c>
      <c r="AT906" s="4"/>
      <c r="AU906" s="4"/>
      <c r="AV906" s="4"/>
      <c r="AW906" s="63" t="str">
        <f>_xlfn.XLOOKUP(I906,표1[아이템 타입],표1[타입 이름])</f>
        <v>퀘스트 아이템</v>
      </c>
      <c r="AX906" s="63" t="str">
        <f t="shared" si="158"/>
        <v>불가</v>
      </c>
      <c r="AY906" s="63" t="str">
        <f t="shared" si="159"/>
        <v>불가</v>
      </c>
      <c r="AZ906" s="63" t="str">
        <f t="shared" si="152"/>
        <v>불가</v>
      </c>
      <c r="BA906" s="63" t="str">
        <f t="shared" si="153"/>
        <v>가능</v>
      </c>
    </row>
    <row r="907" spans="2:53" x14ac:dyDescent="0.3">
      <c r="B907" s="4">
        <v>27615004</v>
      </c>
      <c r="C907" s="4" t="str">
        <f t="shared" si="151"/>
        <v>004</v>
      </c>
      <c r="D907" s="44" t="str">
        <f t="shared" si="149"/>
        <v>Item_Name_27615004</v>
      </c>
      <c r="E907" s="5" t="s">
        <v>1206</v>
      </c>
      <c r="F907" s="44" t="str">
        <f t="shared" si="150"/>
        <v>Item_Desc_27615004</v>
      </c>
      <c r="G907" s="5" t="s">
        <v>525</v>
      </c>
      <c r="H907" s="5">
        <v>3</v>
      </c>
      <c r="I907" s="5">
        <v>76</v>
      </c>
      <c r="J907" s="5">
        <v>0</v>
      </c>
      <c r="K907" s="5">
        <v>1</v>
      </c>
      <c r="L907" s="45">
        <f>_xlfn.XLOOKUP($I907, '#칼럼명세'!$F:$F, '#칼럼명세'!$J:$J)*IF(_xlfn.XLOOKUP($I907, '#칼럼명세'!$F:$F, '#칼럼명세'!$K:$K)="X", 1, _xlfn.XLOOKUP($K907, '#무게관련'!$N:$N, '#무게관련'!$O:$O))*100</f>
        <v>1</v>
      </c>
      <c r="M907" s="46" t="s">
        <v>336</v>
      </c>
      <c r="N907" s="46" t="s">
        <v>336</v>
      </c>
      <c r="O907" s="46" t="s">
        <v>336</v>
      </c>
      <c r="P907" s="46" t="s">
        <v>336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1</v>
      </c>
      <c r="X907" s="66">
        <v>100</v>
      </c>
      <c r="Y907" s="66">
        <v>1000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 t="s">
        <v>248</v>
      </c>
      <c r="AI907" s="5" t="s">
        <v>235</v>
      </c>
      <c r="AJ907" s="5" t="s">
        <v>983</v>
      </c>
      <c r="AK907" s="45">
        <f t="shared" si="160"/>
        <v>15</v>
      </c>
      <c r="AL907" s="47">
        <f>_xlfn.XLOOKUP(I907,'#칼럼명세'!F:F,'#칼럼명세'!I:I)</f>
        <v>10000</v>
      </c>
      <c r="AM907" s="44" t="str">
        <f t="shared" si="161"/>
        <v>Item_Name_27615004</v>
      </c>
      <c r="AN907" s="5" t="s">
        <v>439</v>
      </c>
      <c r="AO907" s="44" t="str">
        <f t="shared" si="162"/>
        <v>Item_Desc_27615004</v>
      </c>
      <c r="AP907" s="5" t="s">
        <v>652</v>
      </c>
      <c r="AQ907" s="44">
        <f>_xlfn.XLOOKUP(I907,표1[아이템 타입],표1[삭제여부])</f>
        <v>0</v>
      </c>
      <c r="AR907" s="63">
        <f>_xlfn.XLOOKUP(I907,'#칼럼명세'!F:F,'#칼럼명세'!H:H)</f>
        <v>0</v>
      </c>
      <c r="AS907" s="4">
        <v>1</v>
      </c>
      <c r="AT907" s="4"/>
      <c r="AU907" s="4"/>
      <c r="AV907" s="4"/>
      <c r="AW907" s="63" t="str">
        <f>_xlfn.XLOOKUP(I907,표1[아이템 타입],표1[타입 이름])</f>
        <v>퀘스트 아이템</v>
      </c>
      <c r="AX907" s="63" t="str">
        <f t="shared" si="158"/>
        <v>불가</v>
      </c>
      <c r="AY907" s="63" t="str">
        <f t="shared" si="159"/>
        <v>불가</v>
      </c>
      <c r="AZ907" s="63" t="str">
        <f t="shared" si="152"/>
        <v>불가</v>
      </c>
      <c r="BA907" s="63" t="str">
        <f t="shared" si="153"/>
        <v>가능</v>
      </c>
    </row>
    <row r="908" spans="2:53" x14ac:dyDescent="0.3">
      <c r="B908" s="4">
        <v>27615005</v>
      </c>
      <c r="C908" s="4" t="str">
        <f t="shared" si="151"/>
        <v>005</v>
      </c>
      <c r="D908" s="44" t="str">
        <f t="shared" si="149"/>
        <v>Item_Name_27615005</v>
      </c>
      <c r="E908" s="5" t="s">
        <v>1207</v>
      </c>
      <c r="F908" s="44" t="str">
        <f t="shared" si="150"/>
        <v>Item_Desc_27615005</v>
      </c>
      <c r="G908" s="5" t="s">
        <v>525</v>
      </c>
      <c r="H908" s="5">
        <v>3</v>
      </c>
      <c r="I908" s="5">
        <v>76</v>
      </c>
      <c r="J908" s="5">
        <v>0</v>
      </c>
      <c r="K908" s="5">
        <v>1</v>
      </c>
      <c r="L908" s="45">
        <f>_xlfn.XLOOKUP($I908, '#칼럼명세'!$F:$F, '#칼럼명세'!$J:$J)*IF(_xlfn.XLOOKUP($I908, '#칼럼명세'!$F:$F, '#칼럼명세'!$K:$K)="X", 1, _xlfn.XLOOKUP($K908, '#무게관련'!$N:$N, '#무게관련'!$O:$O))*100</f>
        <v>1</v>
      </c>
      <c r="M908" s="46" t="s">
        <v>336</v>
      </c>
      <c r="N908" s="46" t="s">
        <v>336</v>
      </c>
      <c r="O908" s="46" t="s">
        <v>336</v>
      </c>
      <c r="P908" s="46" t="s">
        <v>336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1</v>
      </c>
      <c r="X908" s="66">
        <v>100</v>
      </c>
      <c r="Y908" s="66">
        <v>1000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 t="s">
        <v>261</v>
      </c>
      <c r="AI908" s="5" t="s">
        <v>235</v>
      </c>
      <c r="AJ908" s="5" t="s">
        <v>983</v>
      </c>
      <c r="AK908" s="45">
        <f t="shared" si="160"/>
        <v>15</v>
      </c>
      <c r="AL908" s="47">
        <f>_xlfn.XLOOKUP(I908,'#칼럼명세'!F:F,'#칼럼명세'!I:I)</f>
        <v>10000</v>
      </c>
      <c r="AM908" s="44" t="str">
        <f t="shared" si="161"/>
        <v>Item_Name_27615005</v>
      </c>
      <c r="AN908" s="5" t="s">
        <v>404</v>
      </c>
      <c r="AO908" s="44" t="str">
        <f t="shared" si="162"/>
        <v>Item_Desc_27615005</v>
      </c>
      <c r="AP908" s="5" t="s">
        <v>652</v>
      </c>
      <c r="AQ908" s="44">
        <f>_xlfn.XLOOKUP(I908,표1[아이템 타입],표1[삭제여부])</f>
        <v>0</v>
      </c>
      <c r="AR908" s="63">
        <f>_xlfn.XLOOKUP(I908,'#칼럼명세'!F:F,'#칼럼명세'!H:H)</f>
        <v>0</v>
      </c>
      <c r="AS908" s="4">
        <v>1</v>
      </c>
      <c r="AT908" s="4"/>
      <c r="AU908" s="4"/>
      <c r="AV908" s="4"/>
      <c r="AW908" s="63" t="str">
        <f>_xlfn.XLOOKUP(I908,표1[아이템 타입],표1[타입 이름])</f>
        <v>퀘스트 아이템</v>
      </c>
      <c r="AX908" s="63" t="str">
        <f t="shared" si="158"/>
        <v>불가</v>
      </c>
      <c r="AY908" s="63" t="str">
        <f t="shared" si="159"/>
        <v>불가</v>
      </c>
      <c r="AZ908" s="63" t="str">
        <f t="shared" si="152"/>
        <v>불가</v>
      </c>
      <c r="BA908" s="63" t="str">
        <f t="shared" si="153"/>
        <v>가능</v>
      </c>
    </row>
    <row r="909" spans="2:53" x14ac:dyDescent="0.3">
      <c r="B909" s="4">
        <v>27615006</v>
      </c>
      <c r="C909" s="4" t="str">
        <f t="shared" si="151"/>
        <v>006</v>
      </c>
      <c r="D909" s="44" t="str">
        <f t="shared" si="149"/>
        <v>Item_Name_27615006</v>
      </c>
      <c r="E909" s="5" t="s">
        <v>1208</v>
      </c>
      <c r="F909" s="44" t="str">
        <f t="shared" si="150"/>
        <v>Item_Desc_27615006</v>
      </c>
      <c r="G909" s="5" t="s">
        <v>525</v>
      </c>
      <c r="H909" s="5">
        <v>3</v>
      </c>
      <c r="I909" s="5">
        <v>76</v>
      </c>
      <c r="J909" s="5">
        <v>0</v>
      </c>
      <c r="K909" s="5">
        <v>1</v>
      </c>
      <c r="L909" s="45">
        <f>_xlfn.XLOOKUP($I909, '#칼럼명세'!$F:$F, '#칼럼명세'!$J:$J)*IF(_xlfn.XLOOKUP($I909, '#칼럼명세'!$F:$F, '#칼럼명세'!$K:$K)="X", 1, _xlfn.XLOOKUP($K909, '#무게관련'!$N:$N, '#무게관련'!$O:$O))*100</f>
        <v>1</v>
      </c>
      <c r="M909" s="46" t="s">
        <v>336</v>
      </c>
      <c r="N909" s="46" t="s">
        <v>336</v>
      </c>
      <c r="O909" s="46" t="s">
        <v>336</v>
      </c>
      <c r="P909" s="46" t="s">
        <v>336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1</v>
      </c>
      <c r="X909" s="66">
        <v>100</v>
      </c>
      <c r="Y909" s="66">
        <v>1000</v>
      </c>
      <c r="Z909" s="5">
        <v>0</v>
      </c>
      <c r="AA909" s="5">
        <v>0</v>
      </c>
      <c r="AB909" s="5">
        <v>0</v>
      </c>
      <c r="AC909" s="5">
        <v>0</v>
      </c>
      <c r="AD909" s="5">
        <v>0</v>
      </c>
      <c r="AE909" s="5">
        <v>0</v>
      </c>
      <c r="AF909" s="5">
        <v>0</v>
      </c>
      <c r="AG909" s="5">
        <v>0</v>
      </c>
      <c r="AH909" s="5" t="s">
        <v>264</v>
      </c>
      <c r="AI909" s="5" t="s">
        <v>235</v>
      </c>
      <c r="AJ909" s="5" t="s">
        <v>983</v>
      </c>
      <c r="AK909" s="45">
        <f t="shared" si="160"/>
        <v>15</v>
      </c>
      <c r="AL909" s="47">
        <f>_xlfn.XLOOKUP(I909,'#칼럼명세'!F:F,'#칼럼명세'!I:I)</f>
        <v>10000</v>
      </c>
      <c r="AM909" s="44" t="str">
        <f t="shared" si="161"/>
        <v>Item_Name_27615006</v>
      </c>
      <c r="AN909" s="5" t="s">
        <v>456</v>
      </c>
      <c r="AO909" s="44" t="str">
        <f t="shared" si="162"/>
        <v>Item_Desc_27615006</v>
      </c>
      <c r="AP909" s="5" t="s">
        <v>652</v>
      </c>
      <c r="AQ909" s="44">
        <f>_xlfn.XLOOKUP(I909,표1[아이템 타입],표1[삭제여부])</f>
        <v>0</v>
      </c>
      <c r="AR909" s="63">
        <f>_xlfn.XLOOKUP(I909,'#칼럼명세'!F:F,'#칼럼명세'!H:H)</f>
        <v>0</v>
      </c>
      <c r="AS909" s="4">
        <v>1</v>
      </c>
      <c r="AT909" s="4"/>
      <c r="AU909" s="4"/>
      <c r="AV909" s="4"/>
      <c r="AW909" s="63" t="str">
        <f>_xlfn.XLOOKUP(I909,표1[아이템 타입],표1[타입 이름])</f>
        <v>퀘스트 아이템</v>
      </c>
      <c r="AX909" s="63" t="str">
        <f t="shared" si="158"/>
        <v>불가</v>
      </c>
      <c r="AY909" s="63" t="str">
        <f t="shared" si="159"/>
        <v>불가</v>
      </c>
      <c r="AZ909" s="63" t="str">
        <f t="shared" si="152"/>
        <v>불가</v>
      </c>
      <c r="BA909" s="63" t="str">
        <f t="shared" si="153"/>
        <v>가능</v>
      </c>
    </row>
    <row r="910" spans="2:53" x14ac:dyDescent="0.3">
      <c r="B910" s="4">
        <v>27615007</v>
      </c>
      <c r="C910" s="4" t="str">
        <f t="shared" si="151"/>
        <v>007</v>
      </c>
      <c r="D910" s="44" t="str">
        <f t="shared" si="149"/>
        <v>Item_Name_27615007</v>
      </c>
      <c r="E910" s="5" t="s">
        <v>1209</v>
      </c>
      <c r="F910" s="44" t="str">
        <f t="shared" si="150"/>
        <v>Item_Desc_27615007</v>
      </c>
      <c r="G910" s="5" t="s">
        <v>525</v>
      </c>
      <c r="H910" s="5">
        <v>3</v>
      </c>
      <c r="I910" s="5">
        <v>76</v>
      </c>
      <c r="J910" s="5">
        <v>0</v>
      </c>
      <c r="K910" s="5">
        <v>1</v>
      </c>
      <c r="L910" s="45">
        <f>_xlfn.XLOOKUP($I910, '#칼럼명세'!$F:$F, '#칼럼명세'!$J:$J)*IF(_xlfn.XLOOKUP($I910, '#칼럼명세'!$F:$F, '#칼럼명세'!$K:$K)="X", 1, _xlfn.XLOOKUP($K910, '#무게관련'!$N:$N, '#무게관련'!$O:$O))*100</f>
        <v>1</v>
      </c>
      <c r="M910" s="46" t="s">
        <v>336</v>
      </c>
      <c r="N910" s="46" t="s">
        <v>336</v>
      </c>
      <c r="O910" s="46" t="s">
        <v>336</v>
      </c>
      <c r="P910" s="46" t="s">
        <v>336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1</v>
      </c>
      <c r="X910" s="66">
        <v>100</v>
      </c>
      <c r="Y910" s="66">
        <v>1000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 t="s">
        <v>267</v>
      </c>
      <c r="AI910" s="5" t="s">
        <v>235</v>
      </c>
      <c r="AJ910" s="5" t="s">
        <v>983</v>
      </c>
      <c r="AK910" s="45">
        <f t="shared" si="160"/>
        <v>15</v>
      </c>
      <c r="AL910" s="47">
        <f>_xlfn.XLOOKUP(I910,'#칼럼명세'!F:F,'#칼럼명세'!I:I)</f>
        <v>10000</v>
      </c>
      <c r="AM910" s="44" t="str">
        <f t="shared" si="161"/>
        <v>Item_Name_27615007</v>
      </c>
      <c r="AN910" s="5" t="s">
        <v>457</v>
      </c>
      <c r="AO910" s="44" t="str">
        <f t="shared" si="162"/>
        <v>Item_Desc_27615007</v>
      </c>
      <c r="AP910" s="5" t="s">
        <v>652</v>
      </c>
      <c r="AQ910" s="44">
        <f>_xlfn.XLOOKUP(I910,표1[아이템 타입],표1[삭제여부])</f>
        <v>0</v>
      </c>
      <c r="AR910" s="63">
        <f>_xlfn.XLOOKUP(I910,'#칼럼명세'!F:F,'#칼럼명세'!H:H)</f>
        <v>0</v>
      </c>
      <c r="AS910" s="4">
        <v>1</v>
      </c>
      <c r="AT910" s="4"/>
      <c r="AU910" s="4"/>
      <c r="AV910" s="4"/>
      <c r="AW910" s="63" t="str">
        <f>_xlfn.XLOOKUP(I910,표1[아이템 타입],표1[타입 이름])</f>
        <v>퀘스트 아이템</v>
      </c>
      <c r="AX910" s="63" t="str">
        <f t="shared" si="158"/>
        <v>불가</v>
      </c>
      <c r="AY910" s="63" t="str">
        <f t="shared" si="159"/>
        <v>불가</v>
      </c>
      <c r="AZ910" s="63" t="str">
        <f t="shared" si="152"/>
        <v>불가</v>
      </c>
      <c r="BA910" s="63" t="str">
        <f t="shared" si="153"/>
        <v>가능</v>
      </c>
    </row>
    <row r="911" spans="2:53" x14ac:dyDescent="0.3">
      <c r="B911" s="4">
        <v>27615008</v>
      </c>
      <c r="C911" s="4" t="str">
        <f t="shared" si="151"/>
        <v>008</v>
      </c>
      <c r="D911" s="44" t="str">
        <f t="shared" si="149"/>
        <v>Item_Name_27615008</v>
      </c>
      <c r="E911" s="5" t="s">
        <v>1210</v>
      </c>
      <c r="F911" s="44" t="str">
        <f t="shared" si="150"/>
        <v>Item_Desc_27615008</v>
      </c>
      <c r="G911" s="5" t="s">
        <v>525</v>
      </c>
      <c r="H911" s="5">
        <v>3</v>
      </c>
      <c r="I911" s="5">
        <v>76</v>
      </c>
      <c r="J911" s="5">
        <v>0</v>
      </c>
      <c r="K911" s="5">
        <v>1</v>
      </c>
      <c r="L911" s="45">
        <f>_xlfn.XLOOKUP($I911, '#칼럼명세'!$F:$F, '#칼럼명세'!$J:$J)*IF(_xlfn.XLOOKUP($I911, '#칼럼명세'!$F:$F, '#칼럼명세'!$K:$K)="X", 1, _xlfn.XLOOKUP($K911, '#무게관련'!$N:$N, '#무게관련'!$O:$O))*100</f>
        <v>1</v>
      </c>
      <c r="M911" s="46" t="s">
        <v>336</v>
      </c>
      <c r="N911" s="46" t="s">
        <v>336</v>
      </c>
      <c r="O911" s="46" t="s">
        <v>336</v>
      </c>
      <c r="P911" s="46" t="s">
        <v>336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1</v>
      </c>
      <c r="X911" s="66">
        <v>100</v>
      </c>
      <c r="Y911" s="66">
        <v>1000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 t="s">
        <v>269</v>
      </c>
      <c r="AI911" s="5" t="s">
        <v>235</v>
      </c>
      <c r="AJ911" s="5" t="s">
        <v>983</v>
      </c>
      <c r="AK911" s="45">
        <f t="shared" si="160"/>
        <v>15</v>
      </c>
      <c r="AL911" s="47">
        <f>_xlfn.XLOOKUP(I911,'#칼럼명세'!F:F,'#칼럼명세'!I:I)</f>
        <v>10000</v>
      </c>
      <c r="AM911" s="44" t="str">
        <f t="shared" si="161"/>
        <v>Item_Name_27615008</v>
      </c>
      <c r="AN911" s="5" t="s">
        <v>458</v>
      </c>
      <c r="AO911" s="44" t="str">
        <f t="shared" si="162"/>
        <v>Item_Desc_27615008</v>
      </c>
      <c r="AP911" s="5" t="s">
        <v>652</v>
      </c>
      <c r="AQ911" s="44">
        <f>_xlfn.XLOOKUP(I911,표1[아이템 타입],표1[삭제여부])</f>
        <v>0</v>
      </c>
      <c r="AR911" s="63">
        <f>_xlfn.XLOOKUP(I911,'#칼럼명세'!F:F,'#칼럼명세'!H:H)</f>
        <v>0</v>
      </c>
      <c r="AS911" s="4">
        <v>1</v>
      </c>
      <c r="AT911" s="4"/>
      <c r="AU911" s="4"/>
      <c r="AV911" s="4"/>
      <c r="AW911" s="63" t="str">
        <f>_xlfn.XLOOKUP(I911,표1[아이템 타입],표1[타입 이름])</f>
        <v>퀘스트 아이템</v>
      </c>
      <c r="AX911" s="63" t="str">
        <f t="shared" si="158"/>
        <v>불가</v>
      </c>
      <c r="AY911" s="63" t="str">
        <f t="shared" si="159"/>
        <v>불가</v>
      </c>
      <c r="AZ911" s="63" t="str">
        <f t="shared" si="152"/>
        <v>불가</v>
      </c>
      <c r="BA911" s="63" t="str">
        <f t="shared" si="153"/>
        <v>가능</v>
      </c>
    </row>
    <row r="912" spans="2:53" x14ac:dyDescent="0.3">
      <c r="B912" s="4">
        <v>27615009</v>
      </c>
      <c r="C912" s="4" t="str">
        <f t="shared" si="151"/>
        <v>009</v>
      </c>
      <c r="D912" s="44" t="str">
        <f t="shared" si="149"/>
        <v>Item_Name_27615009</v>
      </c>
      <c r="E912" s="5" t="s">
        <v>1211</v>
      </c>
      <c r="F912" s="44" t="str">
        <f t="shared" si="150"/>
        <v>Item_Desc_27615009</v>
      </c>
      <c r="G912" s="5" t="s">
        <v>525</v>
      </c>
      <c r="H912" s="5">
        <v>3</v>
      </c>
      <c r="I912" s="5">
        <v>76</v>
      </c>
      <c r="J912" s="5">
        <v>0</v>
      </c>
      <c r="K912" s="5">
        <v>1</v>
      </c>
      <c r="L912" s="45">
        <f>_xlfn.XLOOKUP($I912, '#칼럼명세'!$F:$F, '#칼럼명세'!$J:$J)*IF(_xlfn.XLOOKUP($I912, '#칼럼명세'!$F:$F, '#칼럼명세'!$K:$K)="X", 1, _xlfn.XLOOKUP($K912, '#무게관련'!$N:$N, '#무게관련'!$O:$O))*100</f>
        <v>1</v>
      </c>
      <c r="M912" s="46" t="s">
        <v>336</v>
      </c>
      <c r="N912" s="46" t="s">
        <v>336</v>
      </c>
      <c r="O912" s="46" t="s">
        <v>336</v>
      </c>
      <c r="P912" s="46" t="s">
        <v>336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1</v>
      </c>
      <c r="X912" s="66">
        <v>100</v>
      </c>
      <c r="Y912" s="66">
        <v>1000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0</v>
      </c>
      <c r="AH912" s="5" t="s">
        <v>270</v>
      </c>
      <c r="AI912" s="5" t="s">
        <v>235</v>
      </c>
      <c r="AJ912" s="5" t="s">
        <v>983</v>
      </c>
      <c r="AK912" s="45">
        <f t="shared" si="160"/>
        <v>15</v>
      </c>
      <c r="AL912" s="47">
        <f>_xlfn.XLOOKUP(I912,'#칼럼명세'!F:F,'#칼럼명세'!I:I)</f>
        <v>10000</v>
      </c>
      <c r="AM912" s="44" t="str">
        <f t="shared" si="161"/>
        <v>Item_Name_27615009</v>
      </c>
      <c r="AN912" s="5" t="s">
        <v>459</v>
      </c>
      <c r="AO912" s="44" t="str">
        <f t="shared" si="162"/>
        <v>Item_Desc_27615009</v>
      </c>
      <c r="AP912" s="5" t="s">
        <v>652</v>
      </c>
      <c r="AQ912" s="44">
        <f>_xlfn.XLOOKUP(I912,표1[아이템 타입],표1[삭제여부])</f>
        <v>0</v>
      </c>
      <c r="AR912" s="63">
        <f>_xlfn.XLOOKUP(I912,'#칼럼명세'!F:F,'#칼럼명세'!H:H)</f>
        <v>0</v>
      </c>
      <c r="AS912" s="4">
        <v>1</v>
      </c>
      <c r="AT912" s="4"/>
      <c r="AU912" s="4"/>
      <c r="AV912" s="4"/>
      <c r="AW912" s="63" t="str">
        <f>_xlfn.XLOOKUP(I912,표1[아이템 타입],표1[타입 이름])</f>
        <v>퀘스트 아이템</v>
      </c>
      <c r="AX912" s="63" t="str">
        <f t="shared" si="158"/>
        <v>불가</v>
      </c>
      <c r="AY912" s="63" t="str">
        <f t="shared" si="159"/>
        <v>불가</v>
      </c>
      <c r="AZ912" s="63" t="str">
        <f t="shared" si="152"/>
        <v>불가</v>
      </c>
      <c r="BA912" s="63" t="str">
        <f t="shared" si="153"/>
        <v>가능</v>
      </c>
    </row>
    <row r="913" spans="2:53" x14ac:dyDescent="0.3">
      <c r="B913" s="4">
        <v>27615010</v>
      </c>
      <c r="C913" s="4" t="str">
        <f t="shared" si="151"/>
        <v>010</v>
      </c>
      <c r="D913" s="44" t="str">
        <f t="shared" si="149"/>
        <v>Item_Name_27615010</v>
      </c>
      <c r="E913" s="5" t="s">
        <v>1212</v>
      </c>
      <c r="F913" s="44" t="str">
        <f t="shared" si="150"/>
        <v>Item_Desc_27615010</v>
      </c>
      <c r="G913" s="5" t="s">
        <v>525</v>
      </c>
      <c r="H913" s="5">
        <v>3</v>
      </c>
      <c r="I913" s="5">
        <v>76</v>
      </c>
      <c r="J913" s="5">
        <v>0</v>
      </c>
      <c r="K913" s="5">
        <v>1</v>
      </c>
      <c r="L913" s="45">
        <f>_xlfn.XLOOKUP($I913, '#칼럼명세'!$F:$F, '#칼럼명세'!$J:$J)*IF(_xlfn.XLOOKUP($I913, '#칼럼명세'!$F:$F, '#칼럼명세'!$K:$K)="X", 1, _xlfn.XLOOKUP($K913, '#무게관련'!$N:$N, '#무게관련'!$O:$O))*100</f>
        <v>1</v>
      </c>
      <c r="M913" s="46" t="s">
        <v>336</v>
      </c>
      <c r="N913" s="46" t="s">
        <v>336</v>
      </c>
      <c r="O913" s="46" t="s">
        <v>336</v>
      </c>
      <c r="P913" s="46" t="s">
        <v>336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1</v>
      </c>
      <c r="X913" s="66">
        <v>100</v>
      </c>
      <c r="Y913" s="66">
        <v>1000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 t="s">
        <v>275</v>
      </c>
      <c r="AI913" s="5" t="s">
        <v>235</v>
      </c>
      <c r="AJ913" s="5" t="s">
        <v>983</v>
      </c>
      <c r="AK913" s="45">
        <f t="shared" si="160"/>
        <v>15</v>
      </c>
      <c r="AL913" s="47">
        <f>_xlfn.XLOOKUP(I913,'#칼럼명세'!F:F,'#칼럼명세'!I:I)</f>
        <v>10000</v>
      </c>
      <c r="AM913" s="44" t="str">
        <f t="shared" si="161"/>
        <v>Item_Name_27615010</v>
      </c>
      <c r="AN913" s="5" t="s">
        <v>460</v>
      </c>
      <c r="AO913" s="44" t="str">
        <f t="shared" si="162"/>
        <v>Item_Desc_27615010</v>
      </c>
      <c r="AP913" s="5" t="s">
        <v>652</v>
      </c>
      <c r="AQ913" s="44">
        <f>_xlfn.XLOOKUP(I913,표1[아이템 타입],표1[삭제여부])</f>
        <v>0</v>
      </c>
      <c r="AR913" s="63">
        <f>_xlfn.XLOOKUP(I913,'#칼럼명세'!F:F,'#칼럼명세'!H:H)</f>
        <v>0</v>
      </c>
      <c r="AS913" s="4">
        <v>1</v>
      </c>
      <c r="AT913" s="4"/>
      <c r="AU913" s="4"/>
      <c r="AV913" s="4"/>
      <c r="AW913" s="63" t="str">
        <f>_xlfn.XLOOKUP(I913,표1[아이템 타입],표1[타입 이름])</f>
        <v>퀘스트 아이템</v>
      </c>
      <c r="AX913" s="63" t="str">
        <f t="shared" si="158"/>
        <v>불가</v>
      </c>
      <c r="AY913" s="63" t="str">
        <f t="shared" si="159"/>
        <v>불가</v>
      </c>
      <c r="AZ913" s="63" t="str">
        <f t="shared" si="152"/>
        <v>불가</v>
      </c>
      <c r="BA913" s="63" t="str">
        <f t="shared" si="153"/>
        <v>가능</v>
      </c>
    </row>
    <row r="914" spans="2:53" x14ac:dyDescent="0.3">
      <c r="B914" s="4">
        <v>27615011</v>
      </c>
      <c r="C914" s="4" t="str">
        <f t="shared" si="151"/>
        <v>011</v>
      </c>
      <c r="D914" s="44" t="str">
        <f t="shared" si="149"/>
        <v>Item_Name_27615011</v>
      </c>
      <c r="E914" s="5" t="s">
        <v>1213</v>
      </c>
      <c r="F914" s="44" t="str">
        <f t="shared" si="150"/>
        <v>Item_Desc_27615011</v>
      </c>
      <c r="G914" s="5" t="s">
        <v>525</v>
      </c>
      <c r="H914" s="5">
        <v>3</v>
      </c>
      <c r="I914" s="5">
        <v>76</v>
      </c>
      <c r="J914" s="5">
        <v>0</v>
      </c>
      <c r="K914" s="5">
        <v>1</v>
      </c>
      <c r="L914" s="45">
        <f>_xlfn.XLOOKUP($I914, '#칼럼명세'!$F:$F, '#칼럼명세'!$J:$J)*IF(_xlfn.XLOOKUP($I914, '#칼럼명세'!$F:$F, '#칼럼명세'!$K:$K)="X", 1, _xlfn.XLOOKUP($K914, '#무게관련'!$N:$N, '#무게관련'!$O:$O))*100</f>
        <v>1</v>
      </c>
      <c r="M914" s="46" t="s">
        <v>336</v>
      </c>
      <c r="N914" s="46" t="s">
        <v>336</v>
      </c>
      <c r="O914" s="46" t="s">
        <v>336</v>
      </c>
      <c r="P914" s="46" t="s">
        <v>336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1</v>
      </c>
      <c r="X914" s="66">
        <v>100</v>
      </c>
      <c r="Y914" s="66">
        <v>1000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 t="s">
        <v>276</v>
      </c>
      <c r="AI914" s="5" t="s">
        <v>235</v>
      </c>
      <c r="AJ914" s="5" t="s">
        <v>983</v>
      </c>
      <c r="AK914" s="45">
        <f t="shared" si="160"/>
        <v>15</v>
      </c>
      <c r="AL914" s="47">
        <f>_xlfn.XLOOKUP(I914,'#칼럼명세'!F:F,'#칼럼명세'!I:I)</f>
        <v>10000</v>
      </c>
      <c r="AM914" s="44" t="str">
        <f t="shared" si="161"/>
        <v>Item_Name_27615011</v>
      </c>
      <c r="AN914" s="5" t="s">
        <v>461</v>
      </c>
      <c r="AO914" s="44" t="str">
        <f t="shared" si="162"/>
        <v>Item_Desc_27615011</v>
      </c>
      <c r="AP914" s="5" t="s">
        <v>652</v>
      </c>
      <c r="AQ914" s="44">
        <f>_xlfn.XLOOKUP(I914,표1[아이템 타입],표1[삭제여부])</f>
        <v>0</v>
      </c>
      <c r="AR914" s="63">
        <f>_xlfn.XLOOKUP(I914,'#칼럼명세'!F:F,'#칼럼명세'!H:H)</f>
        <v>0</v>
      </c>
      <c r="AS914" s="4">
        <v>1</v>
      </c>
      <c r="AT914" s="4"/>
      <c r="AU914" s="4"/>
      <c r="AV914" s="4"/>
      <c r="AW914" s="63" t="str">
        <f>_xlfn.XLOOKUP(I914,표1[아이템 타입],표1[타입 이름])</f>
        <v>퀘스트 아이템</v>
      </c>
      <c r="AX914" s="63" t="str">
        <f t="shared" si="158"/>
        <v>불가</v>
      </c>
      <c r="AY914" s="63" t="str">
        <f t="shared" si="159"/>
        <v>불가</v>
      </c>
      <c r="AZ914" s="63" t="str">
        <f t="shared" si="152"/>
        <v>불가</v>
      </c>
      <c r="BA914" s="63" t="str">
        <f t="shared" si="153"/>
        <v>가능</v>
      </c>
    </row>
    <row r="915" spans="2:53" x14ac:dyDescent="0.3">
      <c r="B915" s="4">
        <v>27615012</v>
      </c>
      <c r="C915" s="4" t="str">
        <f t="shared" si="151"/>
        <v>012</v>
      </c>
      <c r="D915" s="44" t="str">
        <f t="shared" si="149"/>
        <v>Item_Name_27615012</v>
      </c>
      <c r="E915" s="5" t="s">
        <v>1214</v>
      </c>
      <c r="F915" s="44" t="str">
        <f t="shared" si="150"/>
        <v>Item_Desc_27615012</v>
      </c>
      <c r="G915" s="5" t="s">
        <v>525</v>
      </c>
      <c r="H915" s="5">
        <v>3</v>
      </c>
      <c r="I915" s="5">
        <v>76</v>
      </c>
      <c r="J915" s="5">
        <v>0</v>
      </c>
      <c r="K915" s="5">
        <v>1</v>
      </c>
      <c r="L915" s="45">
        <f>_xlfn.XLOOKUP($I915, '#칼럼명세'!$F:$F, '#칼럼명세'!$J:$J)*IF(_xlfn.XLOOKUP($I915, '#칼럼명세'!$F:$F, '#칼럼명세'!$K:$K)="X", 1, _xlfn.XLOOKUP($K915, '#무게관련'!$N:$N, '#무게관련'!$O:$O))*100</f>
        <v>1</v>
      </c>
      <c r="M915" s="46" t="s">
        <v>336</v>
      </c>
      <c r="N915" s="46" t="s">
        <v>336</v>
      </c>
      <c r="O915" s="46" t="s">
        <v>336</v>
      </c>
      <c r="P915" s="46" t="s">
        <v>336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1</v>
      </c>
      <c r="X915" s="66">
        <v>100</v>
      </c>
      <c r="Y915" s="66">
        <v>1000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 t="s">
        <v>242</v>
      </c>
      <c r="AI915" s="5" t="s">
        <v>235</v>
      </c>
      <c r="AJ915" s="5" t="s">
        <v>983</v>
      </c>
      <c r="AK915" s="45">
        <f t="shared" si="160"/>
        <v>15</v>
      </c>
      <c r="AL915" s="47">
        <f>_xlfn.XLOOKUP(I915,'#칼럼명세'!F:F,'#칼럼명세'!I:I)</f>
        <v>10000</v>
      </c>
      <c r="AM915" s="44" t="str">
        <f t="shared" si="161"/>
        <v>Item_Name_27615012</v>
      </c>
      <c r="AN915" s="5" t="s">
        <v>815</v>
      </c>
      <c r="AO915" s="44" t="str">
        <f t="shared" si="162"/>
        <v>Item_Desc_27615012</v>
      </c>
      <c r="AP915" s="5" t="s">
        <v>652</v>
      </c>
      <c r="AQ915" s="44">
        <f>_xlfn.XLOOKUP(I915,표1[아이템 타입],표1[삭제여부])</f>
        <v>0</v>
      </c>
      <c r="AR915" s="63">
        <f>_xlfn.XLOOKUP(I915,'#칼럼명세'!F:F,'#칼럼명세'!H:H)</f>
        <v>0</v>
      </c>
      <c r="AS915" s="4">
        <v>1</v>
      </c>
      <c r="AT915" s="4"/>
      <c r="AU915" s="4"/>
      <c r="AV915" s="4"/>
      <c r="AW915" s="63" t="str">
        <f>_xlfn.XLOOKUP(I915,표1[아이템 타입],표1[타입 이름])</f>
        <v>퀘스트 아이템</v>
      </c>
      <c r="AX915" s="63" t="str">
        <f t="shared" si="158"/>
        <v>불가</v>
      </c>
      <c r="AY915" s="63" t="str">
        <f t="shared" si="159"/>
        <v>불가</v>
      </c>
      <c r="AZ915" s="63" t="str">
        <f t="shared" si="152"/>
        <v>불가</v>
      </c>
      <c r="BA915" s="63" t="str">
        <f t="shared" si="153"/>
        <v>가능</v>
      </c>
    </row>
    <row r="916" spans="2:53" x14ac:dyDescent="0.3">
      <c r="B916" s="4">
        <v>27615013</v>
      </c>
      <c r="C916" s="4" t="str">
        <f t="shared" si="151"/>
        <v>013</v>
      </c>
      <c r="D916" s="44" t="str">
        <f t="shared" si="149"/>
        <v>Item_Name_27615013</v>
      </c>
      <c r="E916" s="5" t="s">
        <v>1215</v>
      </c>
      <c r="F916" s="44" t="str">
        <f t="shared" si="150"/>
        <v>Item_Desc_27615013</v>
      </c>
      <c r="G916" s="5" t="s">
        <v>525</v>
      </c>
      <c r="H916" s="5">
        <v>3</v>
      </c>
      <c r="I916" s="5">
        <v>76</v>
      </c>
      <c r="J916" s="5">
        <v>0</v>
      </c>
      <c r="K916" s="5">
        <v>1</v>
      </c>
      <c r="L916" s="45">
        <f>_xlfn.XLOOKUP($I916, '#칼럼명세'!$F:$F, '#칼럼명세'!$J:$J)*IF(_xlfn.XLOOKUP($I916, '#칼럼명세'!$F:$F, '#칼럼명세'!$K:$K)="X", 1, _xlfn.XLOOKUP($K916, '#무게관련'!$N:$N, '#무게관련'!$O:$O))*100</f>
        <v>1</v>
      </c>
      <c r="M916" s="46" t="s">
        <v>336</v>
      </c>
      <c r="N916" s="46" t="s">
        <v>336</v>
      </c>
      <c r="O916" s="46" t="s">
        <v>336</v>
      </c>
      <c r="P916" s="46" t="s">
        <v>336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1</v>
      </c>
      <c r="X916" s="66">
        <v>100</v>
      </c>
      <c r="Y916" s="66">
        <v>1000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 t="s">
        <v>246</v>
      </c>
      <c r="AI916" s="5" t="s">
        <v>235</v>
      </c>
      <c r="AJ916" s="5" t="s">
        <v>983</v>
      </c>
      <c r="AK916" s="45">
        <f t="shared" si="160"/>
        <v>15</v>
      </c>
      <c r="AL916" s="47">
        <f>_xlfn.XLOOKUP(I916,'#칼럼명세'!F:F,'#칼럼명세'!I:I)</f>
        <v>10000</v>
      </c>
      <c r="AM916" s="44" t="str">
        <f t="shared" si="161"/>
        <v>Item_Name_27615013</v>
      </c>
      <c r="AN916" s="5" t="s">
        <v>405</v>
      </c>
      <c r="AO916" s="44" t="str">
        <f t="shared" si="162"/>
        <v>Item_Desc_27615013</v>
      </c>
      <c r="AP916" s="5" t="s">
        <v>652</v>
      </c>
      <c r="AQ916" s="44">
        <f>_xlfn.XLOOKUP(I916,표1[아이템 타입],표1[삭제여부])</f>
        <v>0</v>
      </c>
      <c r="AR916" s="63">
        <f>_xlfn.XLOOKUP(I916,'#칼럼명세'!F:F,'#칼럼명세'!H:H)</f>
        <v>0</v>
      </c>
      <c r="AS916" s="4">
        <v>1</v>
      </c>
      <c r="AT916" s="4"/>
      <c r="AU916" s="4"/>
      <c r="AV916" s="4"/>
      <c r="AW916" s="63" t="str">
        <f>_xlfn.XLOOKUP(I916,표1[아이템 타입],표1[타입 이름])</f>
        <v>퀘스트 아이템</v>
      </c>
      <c r="AX916" s="63" t="str">
        <f t="shared" si="158"/>
        <v>불가</v>
      </c>
      <c r="AY916" s="63" t="str">
        <f t="shared" si="159"/>
        <v>불가</v>
      </c>
      <c r="AZ916" s="63" t="str">
        <f t="shared" si="152"/>
        <v>불가</v>
      </c>
      <c r="BA916" s="63" t="str">
        <f t="shared" si="153"/>
        <v>가능</v>
      </c>
    </row>
    <row r="917" spans="2:53" x14ac:dyDescent="0.3">
      <c r="B917" s="4">
        <v>27615014</v>
      </c>
      <c r="C917" s="4" t="str">
        <f t="shared" si="151"/>
        <v>014</v>
      </c>
      <c r="D917" s="44" t="str">
        <f t="shared" si="149"/>
        <v>Item_Name_27615014</v>
      </c>
      <c r="E917" s="5" t="s">
        <v>1216</v>
      </c>
      <c r="F917" s="44" t="str">
        <f t="shared" si="150"/>
        <v>Item_Desc_27615014</v>
      </c>
      <c r="G917" s="5" t="s">
        <v>525</v>
      </c>
      <c r="H917" s="5">
        <v>3</v>
      </c>
      <c r="I917" s="5">
        <v>76</v>
      </c>
      <c r="J917" s="5">
        <v>0</v>
      </c>
      <c r="K917" s="5">
        <v>1</v>
      </c>
      <c r="L917" s="45">
        <f>_xlfn.XLOOKUP($I917, '#칼럼명세'!$F:$F, '#칼럼명세'!$J:$J)*IF(_xlfn.XLOOKUP($I917, '#칼럼명세'!$F:$F, '#칼럼명세'!$K:$K)="X", 1, _xlfn.XLOOKUP($K917, '#무게관련'!$N:$N, '#무게관련'!$O:$O))*100</f>
        <v>1</v>
      </c>
      <c r="M917" s="46" t="s">
        <v>336</v>
      </c>
      <c r="N917" s="46" t="s">
        <v>336</v>
      </c>
      <c r="O917" s="46" t="s">
        <v>336</v>
      </c>
      <c r="P917" s="46" t="s">
        <v>336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1</v>
      </c>
      <c r="X917" s="66">
        <v>100</v>
      </c>
      <c r="Y917" s="66">
        <v>1000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 t="s">
        <v>194</v>
      </c>
      <c r="AI917" s="5" t="s">
        <v>235</v>
      </c>
      <c r="AJ917" s="5" t="s">
        <v>983</v>
      </c>
      <c r="AK917" s="45">
        <f t="shared" si="160"/>
        <v>15</v>
      </c>
      <c r="AL917" s="47">
        <f>_xlfn.XLOOKUP(I917,'#칼럼명세'!F:F,'#칼럼명세'!I:I)</f>
        <v>10000</v>
      </c>
      <c r="AM917" s="44" t="str">
        <f t="shared" si="161"/>
        <v>Item_Name_27615014</v>
      </c>
      <c r="AN917" s="5" t="s">
        <v>462</v>
      </c>
      <c r="AO917" s="44" t="str">
        <f t="shared" si="162"/>
        <v>Item_Desc_27615014</v>
      </c>
      <c r="AP917" s="5" t="s">
        <v>652</v>
      </c>
      <c r="AQ917" s="44">
        <f>_xlfn.XLOOKUP(I917,표1[아이템 타입],표1[삭제여부])</f>
        <v>0</v>
      </c>
      <c r="AR917" s="63">
        <f>_xlfn.XLOOKUP(I917,'#칼럼명세'!F:F,'#칼럼명세'!H:H)</f>
        <v>0</v>
      </c>
      <c r="AS917" s="4">
        <v>1</v>
      </c>
      <c r="AT917" s="4"/>
      <c r="AU917" s="4"/>
      <c r="AV917" s="4"/>
      <c r="AW917" s="63" t="str">
        <f>_xlfn.XLOOKUP(I917,표1[아이템 타입],표1[타입 이름])</f>
        <v>퀘스트 아이템</v>
      </c>
      <c r="AX917" s="63" t="str">
        <f t="shared" si="158"/>
        <v>불가</v>
      </c>
      <c r="AY917" s="63" t="str">
        <f t="shared" si="159"/>
        <v>불가</v>
      </c>
      <c r="AZ917" s="63" t="str">
        <f t="shared" si="152"/>
        <v>불가</v>
      </c>
      <c r="BA917" s="63" t="str">
        <f t="shared" si="153"/>
        <v>가능</v>
      </c>
    </row>
    <row r="918" spans="2:53" x14ac:dyDescent="0.3">
      <c r="B918" s="4">
        <v>27615015</v>
      </c>
      <c r="C918" s="4" t="str">
        <f t="shared" si="151"/>
        <v>015</v>
      </c>
      <c r="D918" s="44" t="str">
        <f t="shared" si="149"/>
        <v>Item_Name_27615015</v>
      </c>
      <c r="E918" s="5" t="s">
        <v>1217</v>
      </c>
      <c r="F918" s="44" t="str">
        <f t="shared" si="150"/>
        <v>Item_Desc_27615015</v>
      </c>
      <c r="G918" s="5" t="s">
        <v>525</v>
      </c>
      <c r="H918" s="5">
        <v>3</v>
      </c>
      <c r="I918" s="5">
        <v>76</v>
      </c>
      <c r="J918" s="5">
        <v>0</v>
      </c>
      <c r="K918" s="5">
        <v>1</v>
      </c>
      <c r="L918" s="45">
        <f>_xlfn.XLOOKUP($I918, '#칼럼명세'!$F:$F, '#칼럼명세'!$J:$J)*IF(_xlfn.XLOOKUP($I918, '#칼럼명세'!$F:$F, '#칼럼명세'!$K:$K)="X", 1, _xlfn.XLOOKUP($K918, '#무게관련'!$N:$N, '#무게관련'!$O:$O))*100</f>
        <v>1</v>
      </c>
      <c r="M918" s="46" t="s">
        <v>336</v>
      </c>
      <c r="N918" s="46" t="s">
        <v>336</v>
      </c>
      <c r="O918" s="46" t="s">
        <v>336</v>
      </c>
      <c r="P918" s="46" t="s">
        <v>336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1</v>
      </c>
      <c r="X918" s="66">
        <v>100</v>
      </c>
      <c r="Y918" s="66">
        <v>1000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 t="s">
        <v>252</v>
      </c>
      <c r="AI918" s="5" t="s">
        <v>235</v>
      </c>
      <c r="AJ918" s="5" t="s">
        <v>983</v>
      </c>
      <c r="AK918" s="45">
        <f t="shared" si="160"/>
        <v>15</v>
      </c>
      <c r="AL918" s="47">
        <f>_xlfn.XLOOKUP(I918,'#칼럼명세'!F:F,'#칼럼명세'!I:I)</f>
        <v>10000</v>
      </c>
      <c r="AM918" s="44" t="str">
        <f t="shared" si="161"/>
        <v>Item_Name_27615015</v>
      </c>
      <c r="AN918" s="5" t="s">
        <v>406</v>
      </c>
      <c r="AO918" s="44" t="str">
        <f t="shared" si="162"/>
        <v>Item_Desc_27615015</v>
      </c>
      <c r="AP918" s="5" t="s">
        <v>652</v>
      </c>
      <c r="AQ918" s="44">
        <f>_xlfn.XLOOKUP(I918,표1[아이템 타입],표1[삭제여부])</f>
        <v>0</v>
      </c>
      <c r="AR918" s="63">
        <f>_xlfn.XLOOKUP(I918,'#칼럼명세'!F:F,'#칼럼명세'!H:H)</f>
        <v>0</v>
      </c>
      <c r="AS918" s="4">
        <v>1</v>
      </c>
      <c r="AT918" s="4"/>
      <c r="AU918" s="4"/>
      <c r="AV918" s="4"/>
      <c r="AW918" s="63" t="str">
        <f>_xlfn.XLOOKUP(I918,표1[아이템 타입],표1[타입 이름])</f>
        <v>퀘스트 아이템</v>
      </c>
      <c r="AX918" s="63" t="str">
        <f t="shared" si="158"/>
        <v>불가</v>
      </c>
      <c r="AY918" s="63" t="str">
        <f t="shared" si="159"/>
        <v>불가</v>
      </c>
      <c r="AZ918" s="63" t="str">
        <f t="shared" si="152"/>
        <v>불가</v>
      </c>
      <c r="BA918" s="63" t="str">
        <f t="shared" si="153"/>
        <v>가능</v>
      </c>
    </row>
    <row r="919" spans="2:53" x14ac:dyDescent="0.3">
      <c r="B919" s="4">
        <v>27615016</v>
      </c>
      <c r="C919" s="4" t="str">
        <f t="shared" si="151"/>
        <v>016</v>
      </c>
      <c r="D919" s="44" t="str">
        <f t="shared" si="149"/>
        <v>Item_Name_27615016</v>
      </c>
      <c r="E919" s="5" t="s">
        <v>1218</v>
      </c>
      <c r="F919" s="44" t="str">
        <f t="shared" si="150"/>
        <v>Item_Desc_27615016</v>
      </c>
      <c r="G919" s="5" t="s">
        <v>525</v>
      </c>
      <c r="H919" s="5">
        <v>3</v>
      </c>
      <c r="I919" s="5">
        <v>76</v>
      </c>
      <c r="J919" s="5">
        <v>0</v>
      </c>
      <c r="K919" s="5">
        <v>1</v>
      </c>
      <c r="L919" s="45">
        <f>_xlfn.XLOOKUP($I919, '#칼럼명세'!$F:$F, '#칼럼명세'!$J:$J)*IF(_xlfn.XLOOKUP($I919, '#칼럼명세'!$F:$F, '#칼럼명세'!$K:$K)="X", 1, _xlfn.XLOOKUP($K919, '#무게관련'!$N:$N, '#무게관련'!$O:$O))*100</f>
        <v>1</v>
      </c>
      <c r="M919" s="46" t="s">
        <v>336</v>
      </c>
      <c r="N919" s="46" t="s">
        <v>336</v>
      </c>
      <c r="O919" s="46" t="s">
        <v>336</v>
      </c>
      <c r="P919" s="46" t="s">
        <v>336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1</v>
      </c>
      <c r="X919" s="66">
        <v>100</v>
      </c>
      <c r="Y919" s="66">
        <v>1000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 t="s">
        <v>194</v>
      </c>
      <c r="AI919" s="5" t="s">
        <v>235</v>
      </c>
      <c r="AJ919" s="5" t="s">
        <v>983</v>
      </c>
      <c r="AK919" s="45">
        <f t="shared" si="160"/>
        <v>15</v>
      </c>
      <c r="AL919" s="47">
        <f>_xlfn.XLOOKUP(I919,'#칼럼명세'!F:F,'#칼럼명세'!I:I)</f>
        <v>10000</v>
      </c>
      <c r="AM919" s="44" t="str">
        <f t="shared" si="161"/>
        <v>Item_Name_27615016</v>
      </c>
      <c r="AN919" s="5" t="s">
        <v>463</v>
      </c>
      <c r="AO919" s="44" t="str">
        <f t="shared" si="162"/>
        <v>Item_Desc_27615016</v>
      </c>
      <c r="AP919" s="5" t="s">
        <v>652</v>
      </c>
      <c r="AQ919" s="44">
        <f>_xlfn.XLOOKUP(I919,표1[아이템 타입],표1[삭제여부])</f>
        <v>0</v>
      </c>
      <c r="AR919" s="63">
        <f>_xlfn.XLOOKUP(I919,'#칼럼명세'!F:F,'#칼럼명세'!H:H)</f>
        <v>0</v>
      </c>
      <c r="AS919" s="4">
        <v>1</v>
      </c>
      <c r="AT919" s="4"/>
      <c r="AU919" s="4"/>
      <c r="AV919" s="4"/>
      <c r="AW919" s="63" t="str">
        <f>_xlfn.XLOOKUP(I919,표1[아이템 타입],표1[타입 이름])</f>
        <v>퀘스트 아이템</v>
      </c>
      <c r="AX919" s="63" t="str">
        <f t="shared" si="158"/>
        <v>불가</v>
      </c>
      <c r="AY919" s="63" t="str">
        <f t="shared" si="159"/>
        <v>불가</v>
      </c>
      <c r="AZ919" s="63" t="str">
        <f t="shared" si="152"/>
        <v>불가</v>
      </c>
      <c r="BA919" s="63" t="str">
        <f t="shared" si="153"/>
        <v>가능</v>
      </c>
    </row>
    <row r="920" spans="2:53" x14ac:dyDescent="0.3">
      <c r="B920" s="4">
        <v>27615017</v>
      </c>
      <c r="C920" s="4" t="str">
        <f t="shared" si="151"/>
        <v>017</v>
      </c>
      <c r="D920" s="44" t="str">
        <f t="shared" si="149"/>
        <v>Item_Name_27615017</v>
      </c>
      <c r="E920" s="5" t="s">
        <v>1219</v>
      </c>
      <c r="F920" s="44" t="str">
        <f t="shared" si="150"/>
        <v>Item_Desc_27615017</v>
      </c>
      <c r="G920" s="5" t="s">
        <v>525</v>
      </c>
      <c r="H920" s="5">
        <v>3</v>
      </c>
      <c r="I920" s="5">
        <v>76</v>
      </c>
      <c r="J920" s="5">
        <v>0</v>
      </c>
      <c r="K920" s="5">
        <v>1</v>
      </c>
      <c r="L920" s="45">
        <f>_xlfn.XLOOKUP($I920, '#칼럼명세'!$F:$F, '#칼럼명세'!$J:$J)*IF(_xlfn.XLOOKUP($I920, '#칼럼명세'!$F:$F, '#칼럼명세'!$K:$K)="X", 1, _xlfn.XLOOKUP($K920, '#무게관련'!$N:$N, '#무게관련'!$O:$O))*100</f>
        <v>1</v>
      </c>
      <c r="M920" s="46" t="s">
        <v>336</v>
      </c>
      <c r="N920" s="46" t="s">
        <v>336</v>
      </c>
      <c r="O920" s="46" t="s">
        <v>336</v>
      </c>
      <c r="P920" s="46" t="s">
        <v>336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1</v>
      </c>
      <c r="X920" s="66">
        <v>100</v>
      </c>
      <c r="Y920" s="66">
        <v>1000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 t="s">
        <v>271</v>
      </c>
      <c r="AI920" s="5" t="s">
        <v>235</v>
      </c>
      <c r="AJ920" s="5" t="s">
        <v>983</v>
      </c>
      <c r="AK920" s="45">
        <f t="shared" si="160"/>
        <v>15</v>
      </c>
      <c r="AL920" s="47">
        <f>_xlfn.XLOOKUP(I920,'#칼럼명세'!F:F,'#칼럼명세'!I:I)</f>
        <v>10000</v>
      </c>
      <c r="AM920" s="44" t="str">
        <f t="shared" si="161"/>
        <v>Item_Name_27615017</v>
      </c>
      <c r="AN920" s="5" t="s">
        <v>407</v>
      </c>
      <c r="AO920" s="44" t="str">
        <f t="shared" si="162"/>
        <v>Item_Desc_27615017</v>
      </c>
      <c r="AP920" s="5" t="s">
        <v>652</v>
      </c>
      <c r="AQ920" s="44">
        <f>_xlfn.XLOOKUP(I920,표1[아이템 타입],표1[삭제여부])</f>
        <v>0</v>
      </c>
      <c r="AR920" s="63">
        <f>_xlfn.XLOOKUP(I920,'#칼럼명세'!F:F,'#칼럼명세'!H:H)</f>
        <v>0</v>
      </c>
      <c r="AS920" s="4">
        <v>1</v>
      </c>
      <c r="AT920" s="4"/>
      <c r="AU920" s="4"/>
      <c r="AV920" s="4"/>
      <c r="AW920" s="63" t="str">
        <f>_xlfn.XLOOKUP(I920,표1[아이템 타입],표1[타입 이름])</f>
        <v>퀘스트 아이템</v>
      </c>
      <c r="AX920" s="63" t="str">
        <f t="shared" si="158"/>
        <v>불가</v>
      </c>
      <c r="AY920" s="63" t="str">
        <f t="shared" si="159"/>
        <v>불가</v>
      </c>
      <c r="AZ920" s="63" t="str">
        <f t="shared" si="152"/>
        <v>불가</v>
      </c>
      <c r="BA920" s="63" t="str">
        <f t="shared" si="153"/>
        <v>가능</v>
      </c>
    </row>
    <row r="921" spans="2:53" x14ac:dyDescent="0.3">
      <c r="B921" s="4">
        <v>27615018</v>
      </c>
      <c r="C921" s="4" t="str">
        <f t="shared" si="151"/>
        <v>018</v>
      </c>
      <c r="D921" s="44" t="str">
        <f t="shared" si="149"/>
        <v>Item_Name_27615018</v>
      </c>
      <c r="E921" s="5" t="s">
        <v>1220</v>
      </c>
      <c r="F921" s="44" t="str">
        <f t="shared" si="150"/>
        <v>Item_Desc_27615018</v>
      </c>
      <c r="G921" s="5" t="s">
        <v>525</v>
      </c>
      <c r="H921" s="5">
        <v>3</v>
      </c>
      <c r="I921" s="5">
        <v>76</v>
      </c>
      <c r="J921" s="5">
        <v>0</v>
      </c>
      <c r="K921" s="5">
        <v>1</v>
      </c>
      <c r="L921" s="45">
        <f>_xlfn.XLOOKUP($I921, '#칼럼명세'!$F:$F, '#칼럼명세'!$J:$J)*IF(_xlfn.XLOOKUP($I921, '#칼럼명세'!$F:$F, '#칼럼명세'!$K:$K)="X", 1, _xlfn.XLOOKUP($K921, '#무게관련'!$N:$N, '#무게관련'!$O:$O))*100</f>
        <v>1</v>
      </c>
      <c r="M921" s="46" t="s">
        <v>336</v>
      </c>
      <c r="N921" s="46" t="s">
        <v>336</v>
      </c>
      <c r="O921" s="46" t="s">
        <v>336</v>
      </c>
      <c r="P921" s="46" t="s">
        <v>336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1</v>
      </c>
      <c r="X921" s="66">
        <v>100</v>
      </c>
      <c r="Y921" s="66">
        <v>1000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 t="s">
        <v>633</v>
      </c>
      <c r="AI921" s="5" t="s">
        <v>235</v>
      </c>
      <c r="AJ921" s="5" t="s">
        <v>983</v>
      </c>
      <c r="AK921" s="45">
        <f t="shared" si="160"/>
        <v>15</v>
      </c>
      <c r="AL921" s="47">
        <f>_xlfn.XLOOKUP(I921,'#칼럼명세'!F:F,'#칼럼명세'!I:I)</f>
        <v>10000</v>
      </c>
      <c r="AM921" s="44" t="str">
        <f t="shared" si="161"/>
        <v>Item_Name_27615018</v>
      </c>
      <c r="AN921" s="5" t="s">
        <v>408</v>
      </c>
      <c r="AO921" s="44" t="str">
        <f t="shared" si="162"/>
        <v>Item_Desc_27615018</v>
      </c>
      <c r="AP921" s="5" t="s">
        <v>652</v>
      </c>
      <c r="AQ921" s="44">
        <f>_xlfn.XLOOKUP(I921,표1[아이템 타입],표1[삭제여부])</f>
        <v>0</v>
      </c>
      <c r="AR921" s="63">
        <f>_xlfn.XLOOKUP(I921,'#칼럼명세'!F:F,'#칼럼명세'!H:H)</f>
        <v>0</v>
      </c>
      <c r="AS921" s="4">
        <v>1</v>
      </c>
      <c r="AT921" s="4"/>
      <c r="AU921" s="4"/>
      <c r="AV921" s="4"/>
      <c r="AW921" s="63" t="str">
        <f>_xlfn.XLOOKUP(I921,표1[아이템 타입],표1[타입 이름])</f>
        <v>퀘스트 아이템</v>
      </c>
      <c r="AX921" s="63" t="str">
        <f t="shared" si="158"/>
        <v>불가</v>
      </c>
      <c r="AY921" s="63" t="str">
        <f t="shared" si="159"/>
        <v>불가</v>
      </c>
      <c r="AZ921" s="63" t="str">
        <f t="shared" si="152"/>
        <v>불가</v>
      </c>
      <c r="BA921" s="63" t="str">
        <f t="shared" si="153"/>
        <v>가능</v>
      </c>
    </row>
    <row r="922" spans="2:53" x14ac:dyDescent="0.3">
      <c r="B922" s="4">
        <v>27615019</v>
      </c>
      <c r="C922" s="4" t="str">
        <f t="shared" si="151"/>
        <v>019</v>
      </c>
      <c r="D922" s="44" t="str">
        <f t="shared" si="149"/>
        <v>Item_Name_27615019</v>
      </c>
      <c r="E922" s="5" t="s">
        <v>1221</v>
      </c>
      <c r="F922" s="44" t="str">
        <f t="shared" si="150"/>
        <v>Item_Desc_27615019</v>
      </c>
      <c r="G922" s="5" t="s">
        <v>525</v>
      </c>
      <c r="H922" s="5">
        <v>3</v>
      </c>
      <c r="I922" s="5">
        <v>76</v>
      </c>
      <c r="J922" s="5">
        <v>0</v>
      </c>
      <c r="K922" s="5">
        <v>1</v>
      </c>
      <c r="L922" s="45">
        <f>_xlfn.XLOOKUP($I922, '#칼럼명세'!$F:$F, '#칼럼명세'!$J:$J)*IF(_xlfn.XLOOKUP($I922, '#칼럼명세'!$F:$F, '#칼럼명세'!$K:$K)="X", 1, _xlfn.XLOOKUP($K922, '#무게관련'!$N:$N, '#무게관련'!$O:$O))*100</f>
        <v>1</v>
      </c>
      <c r="M922" s="46" t="s">
        <v>336</v>
      </c>
      <c r="N922" s="46" t="s">
        <v>336</v>
      </c>
      <c r="O922" s="46" t="s">
        <v>336</v>
      </c>
      <c r="P922" s="46" t="s">
        <v>336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1</v>
      </c>
      <c r="X922" s="66">
        <v>100</v>
      </c>
      <c r="Y922" s="66">
        <v>1000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 t="s">
        <v>263</v>
      </c>
      <c r="AI922" s="5" t="s">
        <v>235</v>
      </c>
      <c r="AJ922" s="5" t="s">
        <v>983</v>
      </c>
      <c r="AK922" s="45">
        <f t="shared" si="160"/>
        <v>15</v>
      </c>
      <c r="AL922" s="47">
        <f>_xlfn.XLOOKUP(I922,'#칼럼명세'!F:F,'#칼럼명세'!I:I)</f>
        <v>10000</v>
      </c>
      <c r="AM922" s="44" t="str">
        <f t="shared" si="161"/>
        <v>Item_Name_27615019</v>
      </c>
      <c r="AN922" s="5" t="s">
        <v>409</v>
      </c>
      <c r="AO922" s="44" t="str">
        <f t="shared" si="162"/>
        <v>Item_Desc_27615019</v>
      </c>
      <c r="AP922" s="5" t="s">
        <v>652</v>
      </c>
      <c r="AQ922" s="44">
        <f>_xlfn.XLOOKUP(I922,표1[아이템 타입],표1[삭제여부])</f>
        <v>0</v>
      </c>
      <c r="AR922" s="63">
        <f>_xlfn.XLOOKUP(I922,'#칼럼명세'!F:F,'#칼럼명세'!H:H)</f>
        <v>0</v>
      </c>
      <c r="AS922" s="4">
        <v>1</v>
      </c>
      <c r="AT922" s="4"/>
      <c r="AU922" s="4"/>
      <c r="AV922" s="4"/>
      <c r="AW922" s="63" t="str">
        <f>_xlfn.XLOOKUP(I922,표1[아이템 타입],표1[타입 이름])</f>
        <v>퀘스트 아이템</v>
      </c>
      <c r="AX922" s="63" t="str">
        <f t="shared" si="158"/>
        <v>불가</v>
      </c>
      <c r="AY922" s="63" t="str">
        <f t="shared" si="159"/>
        <v>불가</v>
      </c>
      <c r="AZ922" s="63" t="str">
        <f t="shared" si="152"/>
        <v>불가</v>
      </c>
      <c r="BA922" s="63" t="str">
        <f t="shared" si="153"/>
        <v>가능</v>
      </c>
    </row>
    <row r="923" spans="2:53" x14ac:dyDescent="0.3">
      <c r="B923" s="4">
        <v>27615020</v>
      </c>
      <c r="C923" s="4" t="str">
        <f t="shared" si="151"/>
        <v>020</v>
      </c>
      <c r="D923" s="44" t="str">
        <f t="shared" si="149"/>
        <v>Item_Name_27615020</v>
      </c>
      <c r="E923" s="5" t="s">
        <v>1222</v>
      </c>
      <c r="F923" s="44" t="str">
        <f t="shared" ref="F923:F981" si="163">"Item_Desc_"&amp;B923</f>
        <v>Item_Desc_27615020</v>
      </c>
      <c r="G923" s="5" t="s">
        <v>525</v>
      </c>
      <c r="H923" s="5">
        <v>3</v>
      </c>
      <c r="I923" s="5">
        <v>76</v>
      </c>
      <c r="J923" s="5">
        <v>0</v>
      </c>
      <c r="K923" s="5">
        <v>1</v>
      </c>
      <c r="L923" s="45">
        <f>_xlfn.XLOOKUP($I923, '#칼럼명세'!$F:$F, '#칼럼명세'!$J:$J)*IF(_xlfn.XLOOKUP($I923, '#칼럼명세'!$F:$F, '#칼럼명세'!$K:$K)="X", 1, _xlfn.XLOOKUP($K923, '#무게관련'!$N:$N, '#무게관련'!$O:$O))*100</f>
        <v>1</v>
      </c>
      <c r="M923" s="46" t="s">
        <v>336</v>
      </c>
      <c r="N923" s="46" t="s">
        <v>336</v>
      </c>
      <c r="O923" s="46" t="s">
        <v>336</v>
      </c>
      <c r="P923" s="46" t="s">
        <v>336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1</v>
      </c>
      <c r="X923" s="66">
        <v>100</v>
      </c>
      <c r="Y923" s="66">
        <v>1000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 t="s">
        <v>273</v>
      </c>
      <c r="AI923" s="5" t="s">
        <v>235</v>
      </c>
      <c r="AJ923" s="5" t="s">
        <v>983</v>
      </c>
      <c r="AK923" s="45">
        <f t="shared" si="160"/>
        <v>15</v>
      </c>
      <c r="AL923" s="47">
        <f>_xlfn.XLOOKUP(I923,'#칼럼명세'!F:F,'#칼럼명세'!I:I)</f>
        <v>10000</v>
      </c>
      <c r="AM923" s="44" t="str">
        <f t="shared" si="161"/>
        <v>Item_Name_27615020</v>
      </c>
      <c r="AN923" s="5" t="s">
        <v>410</v>
      </c>
      <c r="AO923" s="44" t="str">
        <f t="shared" si="162"/>
        <v>Item_Desc_27615020</v>
      </c>
      <c r="AP923" s="5" t="s">
        <v>652</v>
      </c>
      <c r="AQ923" s="44">
        <f>_xlfn.XLOOKUP(I923,표1[아이템 타입],표1[삭제여부])</f>
        <v>0</v>
      </c>
      <c r="AR923" s="63">
        <f>_xlfn.XLOOKUP(I923,'#칼럼명세'!F:F,'#칼럼명세'!H:H)</f>
        <v>0</v>
      </c>
      <c r="AS923" s="4">
        <v>1</v>
      </c>
      <c r="AT923" s="4"/>
      <c r="AU923" s="4"/>
      <c r="AV923" s="4"/>
      <c r="AW923" s="63" t="str">
        <f>_xlfn.XLOOKUP(I923,표1[아이템 타입],표1[타입 이름])</f>
        <v>퀘스트 아이템</v>
      </c>
      <c r="AX923" s="63" t="str">
        <f t="shared" si="158"/>
        <v>불가</v>
      </c>
      <c r="AY923" s="63" t="str">
        <f t="shared" si="159"/>
        <v>불가</v>
      </c>
      <c r="AZ923" s="63" t="str">
        <f t="shared" si="152"/>
        <v>불가</v>
      </c>
      <c r="BA923" s="63" t="str">
        <f t="shared" si="153"/>
        <v>가능</v>
      </c>
    </row>
    <row r="924" spans="2:53" x14ac:dyDescent="0.3">
      <c r="B924" s="4">
        <v>27615021</v>
      </c>
      <c r="C924" s="4" t="str">
        <f t="shared" si="151"/>
        <v>021</v>
      </c>
      <c r="D924" s="44" t="str">
        <f t="shared" si="149"/>
        <v>Item_Name_27615021</v>
      </c>
      <c r="E924" s="5" t="s">
        <v>1223</v>
      </c>
      <c r="F924" s="44" t="str">
        <f t="shared" si="163"/>
        <v>Item_Desc_27615021</v>
      </c>
      <c r="G924" s="5" t="s">
        <v>525</v>
      </c>
      <c r="H924" s="5">
        <v>3</v>
      </c>
      <c r="I924" s="5">
        <v>76</v>
      </c>
      <c r="J924" s="5">
        <v>0</v>
      </c>
      <c r="K924" s="5">
        <v>1</v>
      </c>
      <c r="L924" s="45">
        <f>_xlfn.XLOOKUP($I924, '#칼럼명세'!$F:$F, '#칼럼명세'!$J:$J)*IF(_xlfn.XLOOKUP($I924, '#칼럼명세'!$F:$F, '#칼럼명세'!$K:$K)="X", 1, _xlfn.XLOOKUP($K924, '#무게관련'!$N:$N, '#무게관련'!$O:$O))*100</f>
        <v>1</v>
      </c>
      <c r="M924" s="46" t="s">
        <v>336</v>
      </c>
      <c r="N924" s="46" t="s">
        <v>336</v>
      </c>
      <c r="O924" s="46" t="s">
        <v>336</v>
      </c>
      <c r="P924" s="46" t="s">
        <v>336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1</v>
      </c>
      <c r="X924" s="66">
        <v>100</v>
      </c>
      <c r="Y924" s="66">
        <v>1000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 t="s">
        <v>277</v>
      </c>
      <c r="AI924" s="5" t="s">
        <v>235</v>
      </c>
      <c r="AJ924" s="5" t="s">
        <v>983</v>
      </c>
      <c r="AK924" s="45">
        <f t="shared" si="160"/>
        <v>15</v>
      </c>
      <c r="AL924" s="47">
        <f>_xlfn.XLOOKUP(I924,'#칼럼명세'!F:F,'#칼럼명세'!I:I)</f>
        <v>10000</v>
      </c>
      <c r="AM924" s="44" t="str">
        <f t="shared" si="161"/>
        <v>Item_Name_27615021</v>
      </c>
      <c r="AN924" s="5" t="s">
        <v>411</v>
      </c>
      <c r="AO924" s="44" t="str">
        <f t="shared" si="162"/>
        <v>Item_Desc_27615021</v>
      </c>
      <c r="AP924" s="5" t="s">
        <v>652</v>
      </c>
      <c r="AQ924" s="44">
        <f>_xlfn.XLOOKUP(I924,표1[아이템 타입],표1[삭제여부])</f>
        <v>0</v>
      </c>
      <c r="AR924" s="63">
        <f>_xlfn.XLOOKUP(I924,'#칼럼명세'!F:F,'#칼럼명세'!H:H)</f>
        <v>0</v>
      </c>
      <c r="AS924" s="4">
        <v>1</v>
      </c>
      <c r="AT924" s="4"/>
      <c r="AU924" s="4"/>
      <c r="AV924" s="4"/>
      <c r="AW924" s="63" t="str">
        <f>_xlfn.XLOOKUP(I924,표1[아이템 타입],표1[타입 이름])</f>
        <v>퀘스트 아이템</v>
      </c>
      <c r="AX924" s="63" t="str">
        <f t="shared" si="158"/>
        <v>불가</v>
      </c>
      <c r="AY924" s="63" t="str">
        <f t="shared" si="159"/>
        <v>불가</v>
      </c>
      <c r="AZ924" s="63" t="str">
        <f t="shared" si="152"/>
        <v>불가</v>
      </c>
      <c r="BA924" s="63" t="str">
        <f t="shared" si="153"/>
        <v>가능</v>
      </c>
    </row>
    <row r="925" spans="2:53" x14ac:dyDescent="0.3">
      <c r="B925" s="4">
        <v>27615022</v>
      </c>
      <c r="C925" s="4" t="str">
        <f t="shared" si="151"/>
        <v>022</v>
      </c>
      <c r="D925" s="44" t="str">
        <f t="shared" si="149"/>
        <v>Item_Name_27615022</v>
      </c>
      <c r="E925" s="5" t="s">
        <v>1224</v>
      </c>
      <c r="F925" s="44" t="str">
        <f t="shared" si="163"/>
        <v>Item_Desc_27615022</v>
      </c>
      <c r="G925" s="5" t="s">
        <v>525</v>
      </c>
      <c r="H925" s="5">
        <v>3</v>
      </c>
      <c r="I925" s="5">
        <v>76</v>
      </c>
      <c r="J925" s="5">
        <v>0</v>
      </c>
      <c r="K925" s="5">
        <v>1</v>
      </c>
      <c r="L925" s="45">
        <f>_xlfn.XLOOKUP($I925, '#칼럼명세'!$F:$F, '#칼럼명세'!$J:$J)*IF(_xlfn.XLOOKUP($I925, '#칼럼명세'!$F:$F, '#칼럼명세'!$K:$K)="X", 1, _xlfn.XLOOKUP($K925, '#무게관련'!$N:$N, '#무게관련'!$O:$O))*100</f>
        <v>1</v>
      </c>
      <c r="M925" s="46" t="s">
        <v>336</v>
      </c>
      <c r="N925" s="46" t="s">
        <v>336</v>
      </c>
      <c r="O925" s="46" t="s">
        <v>336</v>
      </c>
      <c r="P925" s="46" t="s">
        <v>336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1</v>
      </c>
      <c r="X925" s="66">
        <v>100</v>
      </c>
      <c r="Y925" s="66">
        <v>1000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 t="s">
        <v>254</v>
      </c>
      <c r="AI925" s="5" t="s">
        <v>235</v>
      </c>
      <c r="AJ925" s="5" t="s">
        <v>983</v>
      </c>
      <c r="AK925" s="45">
        <f t="shared" si="160"/>
        <v>15</v>
      </c>
      <c r="AL925" s="47">
        <f>_xlfn.XLOOKUP(I925,'#칼럼명세'!F:F,'#칼럼명세'!I:I)</f>
        <v>10000</v>
      </c>
      <c r="AM925" s="44" t="str">
        <f t="shared" si="161"/>
        <v>Item_Name_27615022</v>
      </c>
      <c r="AN925" s="5" t="s">
        <v>412</v>
      </c>
      <c r="AO925" s="44" t="str">
        <f t="shared" si="162"/>
        <v>Item_Desc_27615022</v>
      </c>
      <c r="AP925" s="5" t="s">
        <v>652</v>
      </c>
      <c r="AQ925" s="44">
        <f>_xlfn.XLOOKUP(I925,표1[아이템 타입],표1[삭제여부])</f>
        <v>0</v>
      </c>
      <c r="AR925" s="63">
        <f>_xlfn.XLOOKUP(I925,'#칼럼명세'!F:F,'#칼럼명세'!H:H)</f>
        <v>0</v>
      </c>
      <c r="AS925" s="4">
        <v>1</v>
      </c>
      <c r="AT925" s="4"/>
      <c r="AU925" s="4"/>
      <c r="AV925" s="4"/>
      <c r="AW925" s="63" t="str">
        <f>_xlfn.XLOOKUP(I925,표1[아이템 타입],표1[타입 이름])</f>
        <v>퀘스트 아이템</v>
      </c>
      <c r="AX925" s="63" t="str">
        <f t="shared" ref="AX925:AX956" si="164">IF(Z925=0,"불가","가능")</f>
        <v>불가</v>
      </c>
      <c r="AY925" s="63" t="str">
        <f t="shared" ref="AY925:AY956" si="165">IF(AB925=0,"불가","가능")</f>
        <v>불가</v>
      </c>
      <c r="AZ925" s="63" t="str">
        <f t="shared" si="152"/>
        <v>불가</v>
      </c>
      <c r="BA925" s="63" t="str">
        <f t="shared" si="153"/>
        <v>가능</v>
      </c>
    </row>
    <row r="926" spans="2:53" x14ac:dyDescent="0.3">
      <c r="B926" s="4">
        <v>27615023</v>
      </c>
      <c r="C926" s="4" t="str">
        <f t="shared" si="151"/>
        <v>023</v>
      </c>
      <c r="D926" s="44" t="str">
        <f t="shared" si="149"/>
        <v>Item_Name_27615023</v>
      </c>
      <c r="E926" s="5" t="s">
        <v>1225</v>
      </c>
      <c r="F926" s="44" t="str">
        <f t="shared" si="163"/>
        <v>Item_Desc_27615023</v>
      </c>
      <c r="G926" s="5" t="s">
        <v>525</v>
      </c>
      <c r="H926" s="5">
        <v>3</v>
      </c>
      <c r="I926" s="5">
        <v>76</v>
      </c>
      <c r="J926" s="5">
        <v>0</v>
      </c>
      <c r="K926" s="5">
        <v>1</v>
      </c>
      <c r="L926" s="45">
        <f>_xlfn.XLOOKUP($I926, '#칼럼명세'!$F:$F, '#칼럼명세'!$J:$J)*IF(_xlfn.XLOOKUP($I926, '#칼럼명세'!$F:$F, '#칼럼명세'!$K:$K)="X", 1, _xlfn.XLOOKUP($K926, '#무게관련'!$N:$N, '#무게관련'!$O:$O))*100</f>
        <v>1</v>
      </c>
      <c r="M926" s="46" t="s">
        <v>336</v>
      </c>
      <c r="N926" s="46" t="s">
        <v>336</v>
      </c>
      <c r="O926" s="46" t="s">
        <v>336</v>
      </c>
      <c r="P926" s="46" t="s">
        <v>336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1</v>
      </c>
      <c r="X926" s="66">
        <v>100</v>
      </c>
      <c r="Y926" s="66">
        <v>1000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 t="s">
        <v>250</v>
      </c>
      <c r="AI926" s="5" t="s">
        <v>235</v>
      </c>
      <c r="AJ926" s="5" t="s">
        <v>983</v>
      </c>
      <c r="AK926" s="45">
        <f t="shared" si="160"/>
        <v>15</v>
      </c>
      <c r="AL926" s="47">
        <f>_xlfn.XLOOKUP(I926,'#칼럼명세'!F:F,'#칼럼명세'!I:I)</f>
        <v>10000</v>
      </c>
      <c r="AM926" s="44" t="str">
        <f t="shared" si="161"/>
        <v>Item_Name_27615023</v>
      </c>
      <c r="AN926" s="5" t="s">
        <v>464</v>
      </c>
      <c r="AO926" s="44" t="str">
        <f t="shared" si="162"/>
        <v>Item_Desc_27615023</v>
      </c>
      <c r="AP926" s="5" t="s">
        <v>652</v>
      </c>
      <c r="AQ926" s="44">
        <f>_xlfn.XLOOKUP(I926,표1[아이템 타입],표1[삭제여부])</f>
        <v>0</v>
      </c>
      <c r="AR926" s="63">
        <f>_xlfn.XLOOKUP(I926,'#칼럼명세'!F:F,'#칼럼명세'!H:H)</f>
        <v>0</v>
      </c>
      <c r="AS926" s="4">
        <v>1</v>
      </c>
      <c r="AT926" s="4"/>
      <c r="AU926" s="4"/>
      <c r="AV926" s="4"/>
      <c r="AW926" s="63" t="str">
        <f>_xlfn.XLOOKUP(I926,표1[아이템 타입],표1[타입 이름])</f>
        <v>퀘스트 아이템</v>
      </c>
      <c r="AX926" s="63" t="str">
        <f t="shared" si="164"/>
        <v>불가</v>
      </c>
      <c r="AY926" s="63" t="str">
        <f t="shared" si="165"/>
        <v>불가</v>
      </c>
      <c r="AZ926" s="63" t="str">
        <f t="shared" si="152"/>
        <v>불가</v>
      </c>
      <c r="BA926" s="63" t="str">
        <f t="shared" si="153"/>
        <v>가능</v>
      </c>
    </row>
    <row r="927" spans="2:53" x14ac:dyDescent="0.3">
      <c r="B927" s="4">
        <v>27615024</v>
      </c>
      <c r="C927" s="4" t="str">
        <f t="shared" si="151"/>
        <v>024</v>
      </c>
      <c r="D927" s="44" t="str">
        <f t="shared" si="149"/>
        <v>Item_Name_27615024</v>
      </c>
      <c r="E927" s="5" t="s">
        <v>1226</v>
      </c>
      <c r="F927" s="44" t="str">
        <f t="shared" si="163"/>
        <v>Item_Desc_27615024</v>
      </c>
      <c r="G927" s="5" t="s">
        <v>525</v>
      </c>
      <c r="H927" s="5">
        <v>3</v>
      </c>
      <c r="I927" s="5">
        <v>76</v>
      </c>
      <c r="J927" s="5">
        <v>0</v>
      </c>
      <c r="K927" s="5">
        <v>1</v>
      </c>
      <c r="L927" s="45">
        <f>_xlfn.XLOOKUP($I927, '#칼럼명세'!$F:$F, '#칼럼명세'!$J:$J)*IF(_xlfn.XLOOKUP($I927, '#칼럼명세'!$F:$F, '#칼럼명세'!$K:$K)="X", 1, _xlfn.XLOOKUP($K927, '#무게관련'!$N:$N, '#무게관련'!$O:$O))*100</f>
        <v>1</v>
      </c>
      <c r="M927" s="46" t="s">
        <v>336</v>
      </c>
      <c r="N927" s="46" t="s">
        <v>336</v>
      </c>
      <c r="O927" s="46" t="s">
        <v>336</v>
      </c>
      <c r="P927" s="46" t="s">
        <v>336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1</v>
      </c>
      <c r="X927" s="66">
        <v>100</v>
      </c>
      <c r="Y927" s="66">
        <v>1000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 t="s">
        <v>262</v>
      </c>
      <c r="AI927" s="5" t="s">
        <v>235</v>
      </c>
      <c r="AJ927" s="5" t="s">
        <v>983</v>
      </c>
      <c r="AK927" s="45">
        <f t="shared" si="160"/>
        <v>15</v>
      </c>
      <c r="AL927" s="47">
        <f>_xlfn.XLOOKUP(I927,'#칼럼명세'!F:F,'#칼럼명세'!I:I)</f>
        <v>10000</v>
      </c>
      <c r="AM927" s="44" t="str">
        <f t="shared" si="161"/>
        <v>Item_Name_27615024</v>
      </c>
      <c r="AN927" s="5" t="s">
        <v>465</v>
      </c>
      <c r="AO927" s="44" t="str">
        <f t="shared" si="162"/>
        <v>Item_Desc_27615024</v>
      </c>
      <c r="AP927" s="5" t="s">
        <v>652</v>
      </c>
      <c r="AQ927" s="44">
        <f>_xlfn.XLOOKUP(I927,표1[아이템 타입],표1[삭제여부])</f>
        <v>0</v>
      </c>
      <c r="AR927" s="63">
        <f>_xlfn.XLOOKUP(I927,'#칼럼명세'!F:F,'#칼럼명세'!H:H)</f>
        <v>0</v>
      </c>
      <c r="AS927" s="4">
        <v>1</v>
      </c>
      <c r="AT927" s="4"/>
      <c r="AU927" s="4"/>
      <c r="AV927" s="4"/>
      <c r="AW927" s="63" t="str">
        <f>_xlfn.XLOOKUP(I927,표1[아이템 타입],표1[타입 이름])</f>
        <v>퀘스트 아이템</v>
      </c>
      <c r="AX927" s="63" t="str">
        <f t="shared" si="164"/>
        <v>불가</v>
      </c>
      <c r="AY927" s="63" t="str">
        <f t="shared" si="165"/>
        <v>불가</v>
      </c>
      <c r="AZ927" s="63" t="str">
        <f t="shared" si="152"/>
        <v>불가</v>
      </c>
      <c r="BA927" s="63" t="str">
        <f t="shared" si="153"/>
        <v>가능</v>
      </c>
    </row>
    <row r="928" spans="2:53" x14ac:dyDescent="0.3">
      <c r="B928" s="4">
        <v>27615025</v>
      </c>
      <c r="C928" s="4" t="str">
        <f t="shared" si="151"/>
        <v>025</v>
      </c>
      <c r="D928" s="44" t="str">
        <f t="shared" si="149"/>
        <v>Item_Name_27615025</v>
      </c>
      <c r="E928" s="5" t="s">
        <v>1227</v>
      </c>
      <c r="F928" s="44" t="str">
        <f t="shared" si="163"/>
        <v>Item_Desc_27615025</v>
      </c>
      <c r="G928" s="5" t="s">
        <v>525</v>
      </c>
      <c r="H928" s="5">
        <v>3</v>
      </c>
      <c r="I928" s="5">
        <v>76</v>
      </c>
      <c r="J928" s="5">
        <v>0</v>
      </c>
      <c r="K928" s="5">
        <v>1</v>
      </c>
      <c r="L928" s="45">
        <f>_xlfn.XLOOKUP($I928, '#칼럼명세'!$F:$F, '#칼럼명세'!$J:$J)*IF(_xlfn.XLOOKUP($I928, '#칼럼명세'!$F:$F, '#칼럼명세'!$K:$K)="X", 1, _xlfn.XLOOKUP($K928, '#무게관련'!$N:$N, '#무게관련'!$O:$O))*100</f>
        <v>1</v>
      </c>
      <c r="M928" s="46" t="s">
        <v>336</v>
      </c>
      <c r="N928" s="46" t="s">
        <v>336</v>
      </c>
      <c r="O928" s="46" t="s">
        <v>336</v>
      </c>
      <c r="P928" s="46" t="s">
        <v>336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1</v>
      </c>
      <c r="X928" s="66">
        <v>100</v>
      </c>
      <c r="Y928" s="66">
        <v>1000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 t="s">
        <v>197</v>
      </c>
      <c r="AI928" s="5" t="s">
        <v>235</v>
      </c>
      <c r="AJ928" s="5" t="s">
        <v>983</v>
      </c>
      <c r="AK928" s="45">
        <f t="shared" si="160"/>
        <v>15</v>
      </c>
      <c r="AL928" s="47">
        <f>_xlfn.XLOOKUP(I928,'#칼럼명세'!F:F,'#칼럼명세'!I:I)</f>
        <v>10000</v>
      </c>
      <c r="AM928" s="44" t="str">
        <f t="shared" si="161"/>
        <v>Item_Name_27615025</v>
      </c>
      <c r="AN928" s="5" t="s">
        <v>466</v>
      </c>
      <c r="AO928" s="44" t="str">
        <f t="shared" si="162"/>
        <v>Item_Desc_27615025</v>
      </c>
      <c r="AP928" s="5" t="s">
        <v>652</v>
      </c>
      <c r="AQ928" s="44">
        <f>_xlfn.XLOOKUP(I928,표1[아이템 타입],표1[삭제여부])</f>
        <v>0</v>
      </c>
      <c r="AR928" s="63">
        <f>_xlfn.XLOOKUP(I928,'#칼럼명세'!F:F,'#칼럼명세'!H:H)</f>
        <v>0</v>
      </c>
      <c r="AS928" s="4">
        <v>1</v>
      </c>
      <c r="AT928" s="4"/>
      <c r="AU928" s="4"/>
      <c r="AV928" s="4"/>
      <c r="AW928" s="63" t="str">
        <f>_xlfn.XLOOKUP(I928,표1[아이템 타입],표1[타입 이름])</f>
        <v>퀘스트 아이템</v>
      </c>
      <c r="AX928" s="63" t="str">
        <f t="shared" si="164"/>
        <v>불가</v>
      </c>
      <c r="AY928" s="63" t="str">
        <f t="shared" si="165"/>
        <v>불가</v>
      </c>
      <c r="AZ928" s="63" t="str">
        <f t="shared" si="152"/>
        <v>불가</v>
      </c>
      <c r="BA928" s="63" t="str">
        <f t="shared" si="153"/>
        <v>가능</v>
      </c>
    </row>
    <row r="929" spans="2:53" x14ac:dyDescent="0.3">
      <c r="B929" s="4">
        <v>27615026</v>
      </c>
      <c r="C929" s="4" t="str">
        <f t="shared" si="151"/>
        <v>026</v>
      </c>
      <c r="D929" s="44" t="str">
        <f t="shared" si="149"/>
        <v>Item_Name_27615026</v>
      </c>
      <c r="E929" s="5" t="s">
        <v>1228</v>
      </c>
      <c r="F929" s="44" t="str">
        <f t="shared" si="163"/>
        <v>Item_Desc_27615026</v>
      </c>
      <c r="G929" s="5" t="s">
        <v>525</v>
      </c>
      <c r="H929" s="5">
        <v>3</v>
      </c>
      <c r="I929" s="5">
        <v>76</v>
      </c>
      <c r="J929" s="5">
        <v>0</v>
      </c>
      <c r="K929" s="5">
        <v>1</v>
      </c>
      <c r="L929" s="45">
        <f>_xlfn.XLOOKUP($I929, '#칼럼명세'!$F:$F, '#칼럼명세'!$J:$J)*IF(_xlfn.XLOOKUP($I929, '#칼럼명세'!$F:$F, '#칼럼명세'!$K:$K)="X", 1, _xlfn.XLOOKUP($K929, '#무게관련'!$N:$N, '#무게관련'!$O:$O))*100</f>
        <v>1</v>
      </c>
      <c r="M929" s="46" t="s">
        <v>336</v>
      </c>
      <c r="N929" s="46" t="s">
        <v>336</v>
      </c>
      <c r="O929" s="46" t="s">
        <v>336</v>
      </c>
      <c r="P929" s="46" t="s">
        <v>336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1</v>
      </c>
      <c r="X929" s="66">
        <v>100</v>
      </c>
      <c r="Y929" s="66">
        <v>1000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 t="s">
        <v>244</v>
      </c>
      <c r="AI929" s="5" t="s">
        <v>235</v>
      </c>
      <c r="AJ929" s="5" t="s">
        <v>983</v>
      </c>
      <c r="AK929" s="45">
        <f t="shared" si="160"/>
        <v>15</v>
      </c>
      <c r="AL929" s="47">
        <f>_xlfn.XLOOKUP(I929,'#칼럼명세'!F:F,'#칼럼명세'!I:I)</f>
        <v>10000</v>
      </c>
      <c r="AM929" s="44" t="str">
        <f t="shared" si="161"/>
        <v>Item_Name_27615026</v>
      </c>
      <c r="AN929" s="5" t="s">
        <v>467</v>
      </c>
      <c r="AO929" s="44" t="str">
        <f t="shared" si="162"/>
        <v>Item_Desc_27615026</v>
      </c>
      <c r="AP929" s="5" t="s">
        <v>652</v>
      </c>
      <c r="AQ929" s="44">
        <f>_xlfn.XLOOKUP(I929,표1[아이템 타입],표1[삭제여부])</f>
        <v>0</v>
      </c>
      <c r="AR929" s="63">
        <f>_xlfn.XLOOKUP(I929,'#칼럼명세'!F:F,'#칼럼명세'!H:H)</f>
        <v>0</v>
      </c>
      <c r="AS929" s="4">
        <v>1</v>
      </c>
      <c r="AT929" s="4"/>
      <c r="AU929" s="4"/>
      <c r="AV929" s="4"/>
      <c r="AW929" s="63" t="str">
        <f>_xlfn.XLOOKUP(I929,표1[아이템 타입],표1[타입 이름])</f>
        <v>퀘스트 아이템</v>
      </c>
      <c r="AX929" s="63" t="str">
        <f t="shared" si="164"/>
        <v>불가</v>
      </c>
      <c r="AY929" s="63" t="str">
        <f t="shared" si="165"/>
        <v>불가</v>
      </c>
      <c r="AZ929" s="63" t="str">
        <f t="shared" ref="AZ929:AZ960" si="166">IF(AR929=0,"불가","가능")</f>
        <v>불가</v>
      </c>
      <c r="BA929" s="63" t="str">
        <f t="shared" ref="BA929:BA960" si="167">IF(AS929=0,"불가","가능")</f>
        <v>가능</v>
      </c>
    </row>
    <row r="930" spans="2:53" x14ac:dyDescent="0.3">
      <c r="B930" s="4">
        <v>27615027</v>
      </c>
      <c r="C930" s="4" t="str">
        <f t="shared" si="151"/>
        <v>027</v>
      </c>
      <c r="D930" s="44" t="str">
        <f t="shared" si="149"/>
        <v>Item_Name_27615027</v>
      </c>
      <c r="E930" s="5" t="s">
        <v>1229</v>
      </c>
      <c r="F930" s="44" t="str">
        <f t="shared" si="163"/>
        <v>Item_Desc_27615027</v>
      </c>
      <c r="G930" s="5" t="s">
        <v>525</v>
      </c>
      <c r="H930" s="5">
        <v>3</v>
      </c>
      <c r="I930" s="5">
        <v>76</v>
      </c>
      <c r="J930" s="5">
        <v>0</v>
      </c>
      <c r="K930" s="5">
        <v>1</v>
      </c>
      <c r="L930" s="45">
        <f>_xlfn.XLOOKUP($I930, '#칼럼명세'!$F:$F, '#칼럼명세'!$J:$J)*IF(_xlfn.XLOOKUP($I930, '#칼럼명세'!$F:$F, '#칼럼명세'!$K:$K)="X", 1, _xlfn.XLOOKUP($K930, '#무게관련'!$N:$N, '#무게관련'!$O:$O))*100</f>
        <v>1</v>
      </c>
      <c r="M930" s="46" t="s">
        <v>336</v>
      </c>
      <c r="N930" s="46" t="s">
        <v>336</v>
      </c>
      <c r="O930" s="46" t="s">
        <v>336</v>
      </c>
      <c r="P930" s="46" t="s">
        <v>336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1</v>
      </c>
      <c r="X930" s="66">
        <v>100</v>
      </c>
      <c r="Y930" s="66">
        <v>1000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 t="s">
        <v>247</v>
      </c>
      <c r="AI930" s="5" t="s">
        <v>235</v>
      </c>
      <c r="AJ930" s="5" t="s">
        <v>983</v>
      </c>
      <c r="AK930" s="45">
        <f t="shared" si="160"/>
        <v>15</v>
      </c>
      <c r="AL930" s="47">
        <f>_xlfn.XLOOKUP(I930,'#칼럼명세'!F:F,'#칼럼명세'!I:I)</f>
        <v>10000</v>
      </c>
      <c r="AM930" s="44" t="str">
        <f t="shared" si="161"/>
        <v>Item_Name_27615027</v>
      </c>
      <c r="AN930" s="5" t="s">
        <v>470</v>
      </c>
      <c r="AO930" s="44" t="str">
        <f t="shared" si="162"/>
        <v>Item_Desc_27615027</v>
      </c>
      <c r="AP930" s="5" t="s">
        <v>652</v>
      </c>
      <c r="AQ930" s="44">
        <f>_xlfn.XLOOKUP(I930,표1[아이템 타입],표1[삭제여부])</f>
        <v>0</v>
      </c>
      <c r="AR930" s="63">
        <f>_xlfn.XLOOKUP(I930,'#칼럼명세'!F:F,'#칼럼명세'!H:H)</f>
        <v>0</v>
      </c>
      <c r="AS930" s="4">
        <v>1</v>
      </c>
      <c r="AT930" s="4"/>
      <c r="AU930" s="4"/>
      <c r="AV930" s="4"/>
      <c r="AW930" s="63" t="str">
        <f>_xlfn.XLOOKUP(I930,표1[아이템 타입],표1[타입 이름])</f>
        <v>퀘스트 아이템</v>
      </c>
      <c r="AX930" s="63" t="str">
        <f t="shared" si="164"/>
        <v>불가</v>
      </c>
      <c r="AY930" s="63" t="str">
        <f t="shared" si="165"/>
        <v>불가</v>
      </c>
      <c r="AZ930" s="63" t="str">
        <f t="shared" si="166"/>
        <v>불가</v>
      </c>
      <c r="BA930" s="63" t="str">
        <f t="shared" si="167"/>
        <v>가능</v>
      </c>
    </row>
    <row r="931" spans="2:53" x14ac:dyDescent="0.3">
      <c r="B931" s="4">
        <v>27615028</v>
      </c>
      <c r="C931" s="4" t="str">
        <f t="shared" si="151"/>
        <v>028</v>
      </c>
      <c r="D931" s="44" t="str">
        <f t="shared" si="149"/>
        <v>Item_Name_27615028</v>
      </c>
      <c r="E931" s="5" t="s">
        <v>1230</v>
      </c>
      <c r="F931" s="44" t="str">
        <f t="shared" si="163"/>
        <v>Item_Desc_27615028</v>
      </c>
      <c r="G931" s="5" t="s">
        <v>525</v>
      </c>
      <c r="H931" s="5">
        <v>3</v>
      </c>
      <c r="I931" s="5">
        <v>76</v>
      </c>
      <c r="J931" s="5">
        <v>0</v>
      </c>
      <c r="K931" s="5">
        <v>1</v>
      </c>
      <c r="L931" s="45">
        <f>_xlfn.XLOOKUP($I931, '#칼럼명세'!$F:$F, '#칼럼명세'!$J:$J)*IF(_xlfn.XLOOKUP($I931, '#칼럼명세'!$F:$F, '#칼럼명세'!$K:$K)="X", 1, _xlfn.XLOOKUP($K931, '#무게관련'!$N:$N, '#무게관련'!$O:$O))*100</f>
        <v>1</v>
      </c>
      <c r="M931" s="46" t="s">
        <v>336</v>
      </c>
      <c r="N931" s="46" t="s">
        <v>336</v>
      </c>
      <c r="O931" s="46" t="s">
        <v>336</v>
      </c>
      <c r="P931" s="46" t="s">
        <v>336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1</v>
      </c>
      <c r="X931" s="66">
        <v>100</v>
      </c>
      <c r="Y931" s="66">
        <v>1000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 t="s">
        <v>263</v>
      </c>
      <c r="AI931" s="5" t="s">
        <v>235</v>
      </c>
      <c r="AJ931" s="5" t="s">
        <v>983</v>
      </c>
      <c r="AK931" s="45">
        <f t="shared" si="160"/>
        <v>15</v>
      </c>
      <c r="AL931" s="47">
        <f>_xlfn.XLOOKUP(I931,'#칼럼명세'!F:F,'#칼럼명세'!I:I)</f>
        <v>10000</v>
      </c>
      <c r="AM931" s="44" t="str">
        <f t="shared" si="161"/>
        <v>Item_Name_27615028</v>
      </c>
      <c r="AN931" s="5" t="s">
        <v>471</v>
      </c>
      <c r="AO931" s="44" t="str">
        <f t="shared" si="162"/>
        <v>Item_Desc_27615028</v>
      </c>
      <c r="AP931" s="5" t="s">
        <v>652</v>
      </c>
      <c r="AQ931" s="44">
        <f>_xlfn.XLOOKUP(I931,표1[아이템 타입],표1[삭제여부])</f>
        <v>0</v>
      </c>
      <c r="AR931" s="63">
        <f>_xlfn.XLOOKUP(I931,'#칼럼명세'!F:F,'#칼럼명세'!H:H)</f>
        <v>0</v>
      </c>
      <c r="AS931" s="4">
        <v>1</v>
      </c>
      <c r="AT931" s="4"/>
      <c r="AU931" s="4"/>
      <c r="AV931" s="4"/>
      <c r="AW931" s="63" t="str">
        <f>_xlfn.XLOOKUP(I931,표1[아이템 타입],표1[타입 이름])</f>
        <v>퀘스트 아이템</v>
      </c>
      <c r="AX931" s="63" t="str">
        <f t="shared" si="164"/>
        <v>불가</v>
      </c>
      <c r="AY931" s="63" t="str">
        <f t="shared" si="165"/>
        <v>불가</v>
      </c>
      <c r="AZ931" s="63" t="str">
        <f t="shared" si="166"/>
        <v>불가</v>
      </c>
      <c r="BA931" s="63" t="str">
        <f t="shared" si="167"/>
        <v>가능</v>
      </c>
    </row>
    <row r="932" spans="2:53" x14ac:dyDescent="0.3">
      <c r="B932" s="4">
        <v>27615029</v>
      </c>
      <c r="C932" s="4" t="str">
        <f t="shared" si="151"/>
        <v>029</v>
      </c>
      <c r="D932" s="44" t="str">
        <f t="shared" si="149"/>
        <v>Item_Name_27615029</v>
      </c>
      <c r="E932" s="5" t="s">
        <v>1231</v>
      </c>
      <c r="F932" s="44" t="str">
        <f t="shared" si="163"/>
        <v>Item_Desc_27615029</v>
      </c>
      <c r="G932" s="5" t="s">
        <v>525</v>
      </c>
      <c r="H932" s="5">
        <v>3</v>
      </c>
      <c r="I932" s="5">
        <v>76</v>
      </c>
      <c r="J932" s="5">
        <v>0</v>
      </c>
      <c r="K932" s="5">
        <v>1</v>
      </c>
      <c r="L932" s="45">
        <f>_xlfn.XLOOKUP($I932, '#칼럼명세'!$F:$F, '#칼럼명세'!$J:$J)*IF(_xlfn.XLOOKUP($I932, '#칼럼명세'!$F:$F, '#칼럼명세'!$K:$K)="X", 1, _xlfn.XLOOKUP($K932, '#무게관련'!$N:$N, '#무게관련'!$O:$O))*100</f>
        <v>1</v>
      </c>
      <c r="M932" s="46" t="s">
        <v>336</v>
      </c>
      <c r="N932" s="46" t="s">
        <v>336</v>
      </c>
      <c r="O932" s="46" t="s">
        <v>336</v>
      </c>
      <c r="P932" s="46" t="s">
        <v>336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1</v>
      </c>
      <c r="X932" s="66">
        <v>100</v>
      </c>
      <c r="Y932" s="66">
        <v>1000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 t="s">
        <v>242</v>
      </c>
      <c r="AI932" s="5" t="s">
        <v>235</v>
      </c>
      <c r="AJ932" s="5" t="s">
        <v>983</v>
      </c>
      <c r="AK932" s="45">
        <f t="shared" si="160"/>
        <v>15</v>
      </c>
      <c r="AL932" s="47">
        <f>_xlfn.XLOOKUP(I932,'#칼럼명세'!F:F,'#칼럼명세'!I:I)</f>
        <v>10000</v>
      </c>
      <c r="AM932" s="44" t="str">
        <f t="shared" si="161"/>
        <v>Item_Name_27615029</v>
      </c>
      <c r="AN932" s="5" t="s">
        <v>472</v>
      </c>
      <c r="AO932" s="44" t="str">
        <f t="shared" si="162"/>
        <v>Item_Desc_27615029</v>
      </c>
      <c r="AP932" s="5" t="s">
        <v>652</v>
      </c>
      <c r="AQ932" s="44">
        <f>_xlfn.XLOOKUP(I932,표1[아이템 타입],표1[삭제여부])</f>
        <v>0</v>
      </c>
      <c r="AR932" s="63">
        <f>_xlfn.XLOOKUP(I932,'#칼럼명세'!F:F,'#칼럼명세'!H:H)</f>
        <v>0</v>
      </c>
      <c r="AS932" s="4">
        <v>1</v>
      </c>
      <c r="AT932" s="4"/>
      <c r="AU932" s="4"/>
      <c r="AV932" s="4"/>
      <c r="AW932" s="63" t="str">
        <f>_xlfn.XLOOKUP(I932,표1[아이템 타입],표1[타입 이름])</f>
        <v>퀘스트 아이템</v>
      </c>
      <c r="AX932" s="63" t="str">
        <f t="shared" si="164"/>
        <v>불가</v>
      </c>
      <c r="AY932" s="63" t="str">
        <f t="shared" si="165"/>
        <v>불가</v>
      </c>
      <c r="AZ932" s="63" t="str">
        <f t="shared" si="166"/>
        <v>불가</v>
      </c>
      <c r="BA932" s="63" t="str">
        <f t="shared" si="167"/>
        <v>가능</v>
      </c>
    </row>
    <row r="933" spans="2:53" x14ac:dyDescent="0.3">
      <c r="B933" s="4">
        <v>27615030</v>
      </c>
      <c r="C933" s="4" t="str">
        <f t="shared" si="151"/>
        <v>030</v>
      </c>
      <c r="D933" s="44" t="str">
        <f t="shared" si="149"/>
        <v>Item_Name_27615030</v>
      </c>
      <c r="E933" s="5" t="s">
        <v>1232</v>
      </c>
      <c r="F933" s="44" t="str">
        <f t="shared" si="163"/>
        <v>Item_Desc_27615030</v>
      </c>
      <c r="G933" s="5" t="s">
        <v>525</v>
      </c>
      <c r="H933" s="5">
        <v>3</v>
      </c>
      <c r="I933" s="5">
        <v>76</v>
      </c>
      <c r="J933" s="5">
        <v>0</v>
      </c>
      <c r="K933" s="5">
        <v>1</v>
      </c>
      <c r="L933" s="45">
        <f>_xlfn.XLOOKUP($I933, '#칼럼명세'!$F:$F, '#칼럼명세'!$J:$J)*IF(_xlfn.XLOOKUP($I933, '#칼럼명세'!$F:$F, '#칼럼명세'!$K:$K)="X", 1, _xlfn.XLOOKUP($K933, '#무게관련'!$N:$N, '#무게관련'!$O:$O))*100</f>
        <v>1</v>
      </c>
      <c r="M933" s="46" t="s">
        <v>336</v>
      </c>
      <c r="N933" s="46" t="s">
        <v>336</v>
      </c>
      <c r="O933" s="46" t="s">
        <v>336</v>
      </c>
      <c r="P933" s="46" t="s">
        <v>336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1</v>
      </c>
      <c r="X933" s="66">
        <v>100</v>
      </c>
      <c r="Y933" s="66">
        <v>1000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 t="s">
        <v>254</v>
      </c>
      <c r="AI933" s="5" t="s">
        <v>235</v>
      </c>
      <c r="AJ933" s="5" t="s">
        <v>983</v>
      </c>
      <c r="AK933" s="45">
        <f t="shared" si="160"/>
        <v>15</v>
      </c>
      <c r="AL933" s="47">
        <f>_xlfn.XLOOKUP(I933,'#칼럼명세'!F:F,'#칼럼명세'!I:I)</f>
        <v>10000</v>
      </c>
      <c r="AM933" s="44" t="str">
        <f t="shared" si="161"/>
        <v>Item_Name_27615030</v>
      </c>
      <c r="AN933" s="5" t="s">
        <v>473</v>
      </c>
      <c r="AO933" s="44" t="str">
        <f t="shared" si="162"/>
        <v>Item_Desc_27615030</v>
      </c>
      <c r="AP933" s="5" t="s">
        <v>652</v>
      </c>
      <c r="AQ933" s="44">
        <f>_xlfn.XLOOKUP(I933,표1[아이템 타입],표1[삭제여부])</f>
        <v>0</v>
      </c>
      <c r="AR933" s="63">
        <f>_xlfn.XLOOKUP(I933,'#칼럼명세'!F:F,'#칼럼명세'!H:H)</f>
        <v>0</v>
      </c>
      <c r="AS933" s="4">
        <v>1</v>
      </c>
      <c r="AT933" s="4"/>
      <c r="AU933" s="4"/>
      <c r="AV933" s="4"/>
      <c r="AW933" s="63" t="str">
        <f>_xlfn.XLOOKUP(I933,표1[아이템 타입],표1[타입 이름])</f>
        <v>퀘스트 아이템</v>
      </c>
      <c r="AX933" s="63" t="str">
        <f t="shared" si="164"/>
        <v>불가</v>
      </c>
      <c r="AY933" s="63" t="str">
        <f t="shared" si="165"/>
        <v>불가</v>
      </c>
      <c r="AZ933" s="63" t="str">
        <f t="shared" si="166"/>
        <v>불가</v>
      </c>
      <c r="BA933" s="63" t="str">
        <f t="shared" si="167"/>
        <v>가능</v>
      </c>
    </row>
    <row r="934" spans="2:53" x14ac:dyDescent="0.3">
      <c r="B934" s="4">
        <v>27615031</v>
      </c>
      <c r="C934" s="4" t="str">
        <f t="shared" si="151"/>
        <v>031</v>
      </c>
      <c r="D934" s="44" t="str">
        <f t="shared" si="149"/>
        <v>Item_Name_27615031</v>
      </c>
      <c r="E934" s="5" t="s">
        <v>1233</v>
      </c>
      <c r="F934" s="44" t="str">
        <f t="shared" si="163"/>
        <v>Item_Desc_27615031</v>
      </c>
      <c r="G934" s="5" t="s">
        <v>525</v>
      </c>
      <c r="H934" s="5">
        <v>3</v>
      </c>
      <c r="I934" s="5">
        <v>76</v>
      </c>
      <c r="J934" s="5">
        <v>0</v>
      </c>
      <c r="K934" s="5">
        <v>1</v>
      </c>
      <c r="L934" s="45">
        <f>_xlfn.XLOOKUP($I934, '#칼럼명세'!$F:$F, '#칼럼명세'!$J:$J)*IF(_xlfn.XLOOKUP($I934, '#칼럼명세'!$F:$F, '#칼럼명세'!$K:$K)="X", 1, _xlfn.XLOOKUP($K934, '#무게관련'!$N:$N, '#무게관련'!$O:$O))*100</f>
        <v>1</v>
      </c>
      <c r="M934" s="46" t="s">
        <v>336</v>
      </c>
      <c r="N934" s="46" t="s">
        <v>336</v>
      </c>
      <c r="O934" s="46" t="s">
        <v>336</v>
      </c>
      <c r="P934" s="46" t="s">
        <v>336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1</v>
      </c>
      <c r="X934" s="66">
        <v>100</v>
      </c>
      <c r="Y934" s="66">
        <v>1000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 t="s">
        <v>243</v>
      </c>
      <c r="AI934" s="5" t="s">
        <v>235</v>
      </c>
      <c r="AJ934" s="5" t="s">
        <v>983</v>
      </c>
      <c r="AK934" s="45">
        <f t="shared" si="160"/>
        <v>15</v>
      </c>
      <c r="AL934" s="47">
        <f>_xlfn.XLOOKUP(I934,'#칼럼명세'!F:F,'#칼럼명세'!I:I)</f>
        <v>10000</v>
      </c>
      <c r="AM934" s="44" t="str">
        <f t="shared" si="161"/>
        <v>Item_Name_27615031</v>
      </c>
      <c r="AN934" s="5" t="s">
        <v>474</v>
      </c>
      <c r="AO934" s="44" t="str">
        <f t="shared" si="162"/>
        <v>Item_Desc_27615031</v>
      </c>
      <c r="AP934" s="5" t="s">
        <v>652</v>
      </c>
      <c r="AQ934" s="44">
        <f>_xlfn.XLOOKUP(I934,표1[아이템 타입],표1[삭제여부])</f>
        <v>0</v>
      </c>
      <c r="AR934" s="63">
        <f>_xlfn.XLOOKUP(I934,'#칼럼명세'!F:F,'#칼럼명세'!H:H)</f>
        <v>0</v>
      </c>
      <c r="AS934" s="4">
        <v>1</v>
      </c>
      <c r="AT934" s="4"/>
      <c r="AU934" s="4"/>
      <c r="AV934" s="4"/>
      <c r="AW934" s="63" t="str">
        <f>_xlfn.XLOOKUP(I934,표1[아이템 타입],표1[타입 이름])</f>
        <v>퀘스트 아이템</v>
      </c>
      <c r="AX934" s="63" t="str">
        <f t="shared" si="164"/>
        <v>불가</v>
      </c>
      <c r="AY934" s="63" t="str">
        <f t="shared" si="165"/>
        <v>불가</v>
      </c>
      <c r="AZ934" s="63" t="str">
        <f t="shared" si="166"/>
        <v>불가</v>
      </c>
      <c r="BA934" s="63" t="str">
        <f t="shared" si="167"/>
        <v>가능</v>
      </c>
    </row>
    <row r="935" spans="2:53" x14ac:dyDescent="0.3">
      <c r="B935" s="4">
        <v>27615032</v>
      </c>
      <c r="C935" s="4" t="str">
        <f t="shared" si="151"/>
        <v>032</v>
      </c>
      <c r="D935" s="44" t="str">
        <f t="shared" si="149"/>
        <v>Item_Name_27615032</v>
      </c>
      <c r="E935" s="5" t="s">
        <v>1234</v>
      </c>
      <c r="F935" s="44" t="str">
        <f t="shared" si="163"/>
        <v>Item_Desc_27615032</v>
      </c>
      <c r="G935" s="5" t="s">
        <v>525</v>
      </c>
      <c r="H935" s="5">
        <v>3</v>
      </c>
      <c r="I935" s="5">
        <v>76</v>
      </c>
      <c r="J935" s="5">
        <v>0</v>
      </c>
      <c r="K935" s="5">
        <v>1</v>
      </c>
      <c r="L935" s="45">
        <f>_xlfn.XLOOKUP($I935, '#칼럼명세'!$F:$F, '#칼럼명세'!$J:$J)*IF(_xlfn.XLOOKUP($I935, '#칼럼명세'!$F:$F, '#칼럼명세'!$K:$K)="X", 1, _xlfn.XLOOKUP($K935, '#무게관련'!$N:$N, '#무게관련'!$O:$O))*100</f>
        <v>1</v>
      </c>
      <c r="M935" s="46" t="s">
        <v>336</v>
      </c>
      <c r="N935" s="46" t="s">
        <v>336</v>
      </c>
      <c r="O935" s="46" t="s">
        <v>336</v>
      </c>
      <c r="P935" s="46" t="s">
        <v>336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1</v>
      </c>
      <c r="X935" s="66">
        <v>100</v>
      </c>
      <c r="Y935" s="66">
        <v>1000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 t="s">
        <v>945</v>
      </c>
      <c r="AI935" s="5" t="s">
        <v>235</v>
      </c>
      <c r="AJ935" s="5" t="s">
        <v>983</v>
      </c>
      <c r="AK935" s="45">
        <f t="shared" si="160"/>
        <v>15</v>
      </c>
      <c r="AL935" s="47">
        <f>_xlfn.XLOOKUP(I935,'#칼럼명세'!F:F,'#칼럼명세'!I:I)</f>
        <v>10000</v>
      </c>
      <c r="AM935" s="44" t="str">
        <f t="shared" si="161"/>
        <v>Item_Name_27615032</v>
      </c>
      <c r="AN935" s="5" t="s">
        <v>475</v>
      </c>
      <c r="AO935" s="44" t="str">
        <f t="shared" si="162"/>
        <v>Item_Desc_27615032</v>
      </c>
      <c r="AP935" s="5" t="s">
        <v>652</v>
      </c>
      <c r="AQ935" s="44">
        <f>_xlfn.XLOOKUP(I935,표1[아이템 타입],표1[삭제여부])</f>
        <v>0</v>
      </c>
      <c r="AR935" s="63">
        <f>_xlfn.XLOOKUP(I935,'#칼럼명세'!F:F,'#칼럼명세'!H:H)</f>
        <v>0</v>
      </c>
      <c r="AS935" s="4">
        <v>1</v>
      </c>
      <c r="AT935" s="4"/>
      <c r="AU935" s="4"/>
      <c r="AV935" s="4"/>
      <c r="AW935" s="63" t="str">
        <f>_xlfn.XLOOKUP(I935,표1[아이템 타입],표1[타입 이름])</f>
        <v>퀘스트 아이템</v>
      </c>
      <c r="AX935" s="63" t="str">
        <f t="shared" si="164"/>
        <v>불가</v>
      </c>
      <c r="AY935" s="63" t="str">
        <f t="shared" si="165"/>
        <v>불가</v>
      </c>
      <c r="AZ935" s="63" t="str">
        <f t="shared" si="166"/>
        <v>불가</v>
      </c>
      <c r="BA935" s="63" t="str">
        <f t="shared" si="167"/>
        <v>가능</v>
      </c>
    </row>
    <row r="936" spans="2:53" x14ac:dyDescent="0.3">
      <c r="B936" s="4">
        <v>27615033</v>
      </c>
      <c r="C936" s="4" t="str">
        <f t="shared" si="151"/>
        <v>033</v>
      </c>
      <c r="D936" s="44" t="str">
        <f t="shared" si="149"/>
        <v>Item_Name_27615033</v>
      </c>
      <c r="E936" s="5" t="s">
        <v>1235</v>
      </c>
      <c r="F936" s="44" t="str">
        <f t="shared" si="163"/>
        <v>Item_Desc_27615033</v>
      </c>
      <c r="G936" s="5" t="s">
        <v>525</v>
      </c>
      <c r="H936" s="5">
        <v>3</v>
      </c>
      <c r="I936" s="5">
        <v>76</v>
      </c>
      <c r="J936" s="5">
        <v>0</v>
      </c>
      <c r="K936" s="5">
        <v>1</v>
      </c>
      <c r="L936" s="45">
        <f>_xlfn.XLOOKUP($I936, '#칼럼명세'!$F:$F, '#칼럼명세'!$J:$J)*IF(_xlfn.XLOOKUP($I936, '#칼럼명세'!$F:$F, '#칼럼명세'!$K:$K)="X", 1, _xlfn.XLOOKUP($K936, '#무게관련'!$N:$N, '#무게관련'!$O:$O))*100</f>
        <v>1</v>
      </c>
      <c r="M936" s="46" t="s">
        <v>336</v>
      </c>
      <c r="N936" s="46" t="s">
        <v>336</v>
      </c>
      <c r="O936" s="46" t="s">
        <v>336</v>
      </c>
      <c r="P936" s="46" t="s">
        <v>336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1</v>
      </c>
      <c r="X936" s="66">
        <v>100</v>
      </c>
      <c r="Y936" s="66">
        <v>1000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 t="s">
        <v>265</v>
      </c>
      <c r="AI936" s="5" t="s">
        <v>235</v>
      </c>
      <c r="AJ936" s="5" t="s">
        <v>983</v>
      </c>
      <c r="AK936" s="45">
        <f t="shared" si="160"/>
        <v>15</v>
      </c>
      <c r="AL936" s="47">
        <f>_xlfn.XLOOKUP(I936,'#칼럼명세'!F:F,'#칼럼명세'!I:I)</f>
        <v>10000</v>
      </c>
      <c r="AM936" s="44" t="str">
        <f t="shared" si="161"/>
        <v>Item_Name_27615033</v>
      </c>
      <c r="AN936" s="5" t="s">
        <v>476</v>
      </c>
      <c r="AO936" s="44" t="str">
        <f t="shared" si="162"/>
        <v>Item_Desc_27615033</v>
      </c>
      <c r="AP936" s="5" t="s">
        <v>652</v>
      </c>
      <c r="AQ936" s="44">
        <f>_xlfn.XLOOKUP(I936,표1[아이템 타입],표1[삭제여부])</f>
        <v>0</v>
      </c>
      <c r="AR936" s="63">
        <f>_xlfn.XLOOKUP(I936,'#칼럼명세'!F:F,'#칼럼명세'!H:H)</f>
        <v>0</v>
      </c>
      <c r="AS936" s="4">
        <v>1</v>
      </c>
      <c r="AT936" s="4"/>
      <c r="AU936" s="4"/>
      <c r="AV936" s="4"/>
      <c r="AW936" s="63" t="str">
        <f>_xlfn.XLOOKUP(I936,표1[아이템 타입],표1[타입 이름])</f>
        <v>퀘스트 아이템</v>
      </c>
      <c r="AX936" s="63" t="str">
        <f t="shared" si="164"/>
        <v>불가</v>
      </c>
      <c r="AY936" s="63" t="str">
        <f t="shared" si="165"/>
        <v>불가</v>
      </c>
      <c r="AZ936" s="63" t="str">
        <f t="shared" si="166"/>
        <v>불가</v>
      </c>
      <c r="BA936" s="63" t="str">
        <f t="shared" si="167"/>
        <v>가능</v>
      </c>
    </row>
    <row r="937" spans="2:53" x14ac:dyDescent="0.3">
      <c r="B937" s="4">
        <v>27615034</v>
      </c>
      <c r="C937" s="4" t="str">
        <f t="shared" si="151"/>
        <v>034</v>
      </c>
      <c r="D937" s="44" t="str">
        <f t="shared" ref="D937:D981" si="168">"Item_Name_"&amp;B937</f>
        <v>Item_Name_27615034</v>
      </c>
      <c r="E937" s="5" t="s">
        <v>1236</v>
      </c>
      <c r="F937" s="44" t="str">
        <f t="shared" si="163"/>
        <v>Item_Desc_27615034</v>
      </c>
      <c r="G937" s="5" t="s">
        <v>525</v>
      </c>
      <c r="H937" s="5">
        <v>3</v>
      </c>
      <c r="I937" s="5">
        <v>76</v>
      </c>
      <c r="J937" s="5">
        <v>0</v>
      </c>
      <c r="K937" s="5">
        <v>1</v>
      </c>
      <c r="L937" s="45">
        <f>_xlfn.XLOOKUP($I937, '#칼럼명세'!$F:$F, '#칼럼명세'!$J:$J)*IF(_xlfn.XLOOKUP($I937, '#칼럼명세'!$F:$F, '#칼럼명세'!$K:$K)="X", 1, _xlfn.XLOOKUP($K937, '#무게관련'!$N:$N, '#무게관련'!$O:$O))*100</f>
        <v>1</v>
      </c>
      <c r="M937" s="46" t="s">
        <v>336</v>
      </c>
      <c r="N937" s="46" t="s">
        <v>336</v>
      </c>
      <c r="O937" s="46" t="s">
        <v>336</v>
      </c>
      <c r="P937" s="46" t="s">
        <v>336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1</v>
      </c>
      <c r="X937" s="66">
        <v>100</v>
      </c>
      <c r="Y937" s="66">
        <v>1000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 t="s">
        <v>196</v>
      </c>
      <c r="AI937" s="5" t="s">
        <v>235</v>
      </c>
      <c r="AJ937" s="5" t="s">
        <v>983</v>
      </c>
      <c r="AK937" s="45">
        <f t="shared" si="160"/>
        <v>15</v>
      </c>
      <c r="AL937" s="47">
        <f>_xlfn.XLOOKUP(I937,'#칼럼명세'!F:F,'#칼럼명세'!I:I)</f>
        <v>10000</v>
      </c>
      <c r="AM937" s="44" t="str">
        <f t="shared" si="161"/>
        <v>Item_Name_27615034</v>
      </c>
      <c r="AN937" s="5" t="s">
        <v>477</v>
      </c>
      <c r="AO937" s="44" t="str">
        <f t="shared" si="162"/>
        <v>Item_Desc_27615034</v>
      </c>
      <c r="AP937" s="5" t="s">
        <v>652</v>
      </c>
      <c r="AQ937" s="44">
        <f>_xlfn.XLOOKUP(I937,표1[아이템 타입],표1[삭제여부])</f>
        <v>0</v>
      </c>
      <c r="AR937" s="63">
        <f>_xlfn.XLOOKUP(I937,'#칼럼명세'!F:F,'#칼럼명세'!H:H)</f>
        <v>0</v>
      </c>
      <c r="AS937" s="4">
        <v>1</v>
      </c>
      <c r="AT937" s="4"/>
      <c r="AU937" s="4"/>
      <c r="AV937" s="4"/>
      <c r="AW937" s="63" t="str">
        <f>_xlfn.XLOOKUP(I937,표1[아이템 타입],표1[타입 이름])</f>
        <v>퀘스트 아이템</v>
      </c>
      <c r="AX937" s="63" t="str">
        <f t="shared" si="164"/>
        <v>불가</v>
      </c>
      <c r="AY937" s="63" t="str">
        <f t="shared" si="165"/>
        <v>불가</v>
      </c>
      <c r="AZ937" s="63" t="str">
        <f t="shared" si="166"/>
        <v>불가</v>
      </c>
      <c r="BA937" s="63" t="str">
        <f t="shared" si="167"/>
        <v>가능</v>
      </c>
    </row>
    <row r="938" spans="2:53" x14ac:dyDescent="0.3">
      <c r="B938" s="4">
        <v>27615035</v>
      </c>
      <c r="C938" s="4" t="str">
        <f t="shared" si="151"/>
        <v>035</v>
      </c>
      <c r="D938" s="44" t="str">
        <f t="shared" si="168"/>
        <v>Item_Name_27615035</v>
      </c>
      <c r="E938" s="5" t="s">
        <v>1237</v>
      </c>
      <c r="F938" s="44" t="str">
        <f t="shared" si="163"/>
        <v>Item_Desc_27615035</v>
      </c>
      <c r="G938" s="5" t="s">
        <v>525</v>
      </c>
      <c r="H938" s="5">
        <v>3</v>
      </c>
      <c r="I938" s="5">
        <v>76</v>
      </c>
      <c r="J938" s="5">
        <v>0</v>
      </c>
      <c r="K938" s="5">
        <v>1</v>
      </c>
      <c r="L938" s="45">
        <f>_xlfn.XLOOKUP($I938, '#칼럼명세'!$F:$F, '#칼럼명세'!$J:$J)*IF(_xlfn.XLOOKUP($I938, '#칼럼명세'!$F:$F, '#칼럼명세'!$K:$K)="X", 1, _xlfn.XLOOKUP($K938, '#무게관련'!$N:$N, '#무게관련'!$O:$O))*100</f>
        <v>1</v>
      </c>
      <c r="M938" s="46" t="s">
        <v>336</v>
      </c>
      <c r="N938" s="46" t="s">
        <v>336</v>
      </c>
      <c r="O938" s="46" t="s">
        <v>336</v>
      </c>
      <c r="P938" s="46" t="s">
        <v>336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1</v>
      </c>
      <c r="X938" s="66">
        <v>100</v>
      </c>
      <c r="Y938" s="66">
        <v>1000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 t="s">
        <v>247</v>
      </c>
      <c r="AI938" s="5" t="s">
        <v>235</v>
      </c>
      <c r="AJ938" s="5" t="s">
        <v>983</v>
      </c>
      <c r="AK938" s="45">
        <f t="shared" si="160"/>
        <v>15</v>
      </c>
      <c r="AL938" s="47">
        <f>_xlfn.XLOOKUP(I938,'#칼럼명세'!F:F,'#칼럼명세'!I:I)</f>
        <v>10000</v>
      </c>
      <c r="AM938" s="44" t="str">
        <f t="shared" si="161"/>
        <v>Item_Name_27615035</v>
      </c>
      <c r="AN938" s="5" t="s">
        <v>478</v>
      </c>
      <c r="AO938" s="44" t="str">
        <f t="shared" si="162"/>
        <v>Item_Desc_27615035</v>
      </c>
      <c r="AP938" s="5" t="s">
        <v>652</v>
      </c>
      <c r="AQ938" s="44">
        <f>_xlfn.XLOOKUP(I938,표1[아이템 타입],표1[삭제여부])</f>
        <v>0</v>
      </c>
      <c r="AR938" s="63">
        <f>_xlfn.XLOOKUP(I938,'#칼럼명세'!F:F,'#칼럼명세'!H:H)</f>
        <v>0</v>
      </c>
      <c r="AS938" s="4">
        <v>1</v>
      </c>
      <c r="AT938" s="4"/>
      <c r="AU938" s="4"/>
      <c r="AV938" s="4"/>
      <c r="AW938" s="63" t="str">
        <f>_xlfn.XLOOKUP(I938,표1[아이템 타입],표1[타입 이름])</f>
        <v>퀘스트 아이템</v>
      </c>
      <c r="AX938" s="63" t="str">
        <f t="shared" si="164"/>
        <v>불가</v>
      </c>
      <c r="AY938" s="63" t="str">
        <f t="shared" si="165"/>
        <v>불가</v>
      </c>
      <c r="AZ938" s="63" t="str">
        <f t="shared" si="166"/>
        <v>불가</v>
      </c>
      <c r="BA938" s="63" t="str">
        <f t="shared" si="167"/>
        <v>가능</v>
      </c>
    </row>
    <row r="939" spans="2:53" x14ac:dyDescent="0.3">
      <c r="B939" s="4">
        <v>27615036</v>
      </c>
      <c r="C939" s="4" t="str">
        <f t="shared" si="151"/>
        <v>036</v>
      </c>
      <c r="D939" s="44" t="str">
        <f t="shared" si="168"/>
        <v>Item_Name_27615036</v>
      </c>
      <c r="E939" s="5" t="s">
        <v>1238</v>
      </c>
      <c r="F939" s="44" t="str">
        <f t="shared" si="163"/>
        <v>Item_Desc_27615036</v>
      </c>
      <c r="G939" s="5" t="s">
        <v>525</v>
      </c>
      <c r="H939" s="5">
        <v>3</v>
      </c>
      <c r="I939" s="5">
        <v>76</v>
      </c>
      <c r="J939" s="5">
        <v>0</v>
      </c>
      <c r="K939" s="5">
        <v>1</v>
      </c>
      <c r="L939" s="45">
        <f>_xlfn.XLOOKUP($I939, '#칼럼명세'!$F:$F, '#칼럼명세'!$J:$J)*IF(_xlfn.XLOOKUP($I939, '#칼럼명세'!$F:$F, '#칼럼명세'!$K:$K)="X", 1, _xlfn.XLOOKUP($K939, '#무게관련'!$N:$N, '#무게관련'!$O:$O))*100</f>
        <v>1</v>
      </c>
      <c r="M939" s="46" t="s">
        <v>336</v>
      </c>
      <c r="N939" s="46" t="s">
        <v>336</v>
      </c>
      <c r="O939" s="46" t="s">
        <v>336</v>
      </c>
      <c r="P939" s="46" t="s">
        <v>336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1</v>
      </c>
      <c r="X939" s="66">
        <v>100</v>
      </c>
      <c r="Y939" s="66">
        <v>1000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 t="s">
        <v>257</v>
      </c>
      <c r="AI939" s="5" t="s">
        <v>235</v>
      </c>
      <c r="AJ939" s="5" t="s">
        <v>983</v>
      </c>
      <c r="AK939" s="45">
        <f t="shared" si="160"/>
        <v>15</v>
      </c>
      <c r="AL939" s="47">
        <f>_xlfn.XLOOKUP(I939,'#칼럼명세'!F:F,'#칼럼명세'!I:I)</f>
        <v>10000</v>
      </c>
      <c r="AM939" s="44" t="str">
        <f t="shared" si="161"/>
        <v>Item_Name_27615036</v>
      </c>
      <c r="AN939" s="5" t="s">
        <v>479</v>
      </c>
      <c r="AO939" s="44" t="str">
        <f t="shared" si="162"/>
        <v>Item_Desc_27615036</v>
      </c>
      <c r="AP939" s="5" t="s">
        <v>652</v>
      </c>
      <c r="AQ939" s="44">
        <f>_xlfn.XLOOKUP(I939,표1[아이템 타입],표1[삭제여부])</f>
        <v>0</v>
      </c>
      <c r="AR939" s="63">
        <f>_xlfn.XLOOKUP(I939,'#칼럼명세'!F:F,'#칼럼명세'!H:H)</f>
        <v>0</v>
      </c>
      <c r="AS939" s="4">
        <v>1</v>
      </c>
      <c r="AT939" s="4"/>
      <c r="AU939" s="4"/>
      <c r="AV939" s="4"/>
      <c r="AW939" s="63" t="str">
        <f>_xlfn.XLOOKUP(I939,표1[아이템 타입],표1[타입 이름])</f>
        <v>퀘스트 아이템</v>
      </c>
      <c r="AX939" s="63" t="str">
        <f t="shared" si="164"/>
        <v>불가</v>
      </c>
      <c r="AY939" s="63" t="str">
        <f t="shared" si="165"/>
        <v>불가</v>
      </c>
      <c r="AZ939" s="63" t="str">
        <f t="shared" si="166"/>
        <v>불가</v>
      </c>
      <c r="BA939" s="63" t="str">
        <f t="shared" si="167"/>
        <v>가능</v>
      </c>
    </row>
    <row r="940" spans="2:53" x14ac:dyDescent="0.3">
      <c r="B940" s="4">
        <v>27615037</v>
      </c>
      <c r="C940" s="4" t="str">
        <f t="shared" si="151"/>
        <v>037</v>
      </c>
      <c r="D940" s="44" t="str">
        <f t="shared" si="168"/>
        <v>Item_Name_27615037</v>
      </c>
      <c r="E940" s="5" t="s">
        <v>1239</v>
      </c>
      <c r="F940" s="44" t="str">
        <f t="shared" si="163"/>
        <v>Item_Desc_27615037</v>
      </c>
      <c r="G940" s="5" t="s">
        <v>525</v>
      </c>
      <c r="H940" s="5">
        <v>3</v>
      </c>
      <c r="I940" s="5">
        <v>76</v>
      </c>
      <c r="J940" s="5">
        <v>0</v>
      </c>
      <c r="K940" s="5">
        <v>1</v>
      </c>
      <c r="L940" s="45">
        <f>_xlfn.XLOOKUP($I940, '#칼럼명세'!$F:$F, '#칼럼명세'!$J:$J)*IF(_xlfn.XLOOKUP($I940, '#칼럼명세'!$F:$F, '#칼럼명세'!$K:$K)="X", 1, _xlfn.XLOOKUP($K940, '#무게관련'!$N:$N, '#무게관련'!$O:$O))*100</f>
        <v>1</v>
      </c>
      <c r="M940" s="46" t="s">
        <v>336</v>
      </c>
      <c r="N940" s="46" t="s">
        <v>336</v>
      </c>
      <c r="O940" s="46" t="s">
        <v>336</v>
      </c>
      <c r="P940" s="46" t="s">
        <v>336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1</v>
      </c>
      <c r="X940" s="66">
        <v>100</v>
      </c>
      <c r="Y940" s="66">
        <v>1000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 t="s">
        <v>263</v>
      </c>
      <c r="AI940" s="5" t="s">
        <v>235</v>
      </c>
      <c r="AJ940" s="5" t="s">
        <v>983</v>
      </c>
      <c r="AK940" s="45">
        <f t="shared" si="160"/>
        <v>15</v>
      </c>
      <c r="AL940" s="47">
        <f>_xlfn.XLOOKUP(I940,'#칼럼명세'!F:F,'#칼럼명세'!I:I)</f>
        <v>10000</v>
      </c>
      <c r="AM940" s="44" t="str">
        <f t="shared" si="161"/>
        <v>Item_Name_27615037</v>
      </c>
      <c r="AN940" s="5" t="s">
        <v>697</v>
      </c>
      <c r="AO940" s="44" t="str">
        <f t="shared" si="162"/>
        <v>Item_Desc_27615037</v>
      </c>
      <c r="AP940" s="5" t="s">
        <v>652</v>
      </c>
      <c r="AQ940" s="44">
        <f>_xlfn.XLOOKUP(I940,표1[아이템 타입],표1[삭제여부])</f>
        <v>0</v>
      </c>
      <c r="AR940" s="63">
        <f>_xlfn.XLOOKUP(I940,'#칼럼명세'!F:F,'#칼럼명세'!H:H)</f>
        <v>0</v>
      </c>
      <c r="AS940" s="4">
        <v>1</v>
      </c>
      <c r="AT940" s="4"/>
      <c r="AU940" s="4"/>
      <c r="AV940" s="4"/>
      <c r="AW940" s="63" t="str">
        <f>_xlfn.XLOOKUP(I940,표1[아이템 타입],표1[타입 이름])</f>
        <v>퀘스트 아이템</v>
      </c>
      <c r="AX940" s="63" t="str">
        <f t="shared" si="164"/>
        <v>불가</v>
      </c>
      <c r="AY940" s="63" t="str">
        <f t="shared" si="165"/>
        <v>불가</v>
      </c>
      <c r="AZ940" s="63" t="str">
        <f t="shared" si="166"/>
        <v>불가</v>
      </c>
      <c r="BA940" s="63" t="str">
        <f t="shared" si="167"/>
        <v>가능</v>
      </c>
    </row>
    <row r="941" spans="2:53" x14ac:dyDescent="0.3">
      <c r="B941" s="4">
        <v>27615038</v>
      </c>
      <c r="C941" s="4" t="str">
        <f t="shared" si="151"/>
        <v>038</v>
      </c>
      <c r="D941" s="44" t="str">
        <f t="shared" si="168"/>
        <v>Item_Name_27615038</v>
      </c>
      <c r="E941" s="5" t="s">
        <v>1240</v>
      </c>
      <c r="F941" s="44" t="str">
        <f t="shared" si="163"/>
        <v>Item_Desc_27615038</v>
      </c>
      <c r="G941" s="5" t="s">
        <v>525</v>
      </c>
      <c r="H941" s="5">
        <v>3</v>
      </c>
      <c r="I941" s="5">
        <v>76</v>
      </c>
      <c r="J941" s="5">
        <v>0</v>
      </c>
      <c r="K941" s="5">
        <v>1</v>
      </c>
      <c r="L941" s="45">
        <f>_xlfn.XLOOKUP($I941, '#칼럼명세'!$F:$F, '#칼럼명세'!$J:$J)*IF(_xlfn.XLOOKUP($I941, '#칼럼명세'!$F:$F, '#칼럼명세'!$K:$K)="X", 1, _xlfn.XLOOKUP($K941, '#무게관련'!$N:$N, '#무게관련'!$O:$O))*100</f>
        <v>1</v>
      </c>
      <c r="M941" s="46" t="s">
        <v>336</v>
      </c>
      <c r="N941" s="46" t="s">
        <v>336</v>
      </c>
      <c r="O941" s="46" t="s">
        <v>336</v>
      </c>
      <c r="P941" s="46" t="s">
        <v>336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1</v>
      </c>
      <c r="X941" s="66">
        <v>100</v>
      </c>
      <c r="Y941" s="66">
        <v>1000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 t="s">
        <v>245</v>
      </c>
      <c r="AI941" s="5" t="s">
        <v>235</v>
      </c>
      <c r="AJ941" s="5" t="s">
        <v>983</v>
      </c>
      <c r="AK941" s="45">
        <f t="shared" si="160"/>
        <v>15</v>
      </c>
      <c r="AL941" s="47">
        <f>_xlfn.XLOOKUP(I941,'#칼럼명세'!F:F,'#칼럼명세'!I:I)</f>
        <v>10000</v>
      </c>
      <c r="AM941" s="44" t="str">
        <f t="shared" si="161"/>
        <v>Item_Name_27615038</v>
      </c>
      <c r="AN941" s="5" t="s">
        <v>480</v>
      </c>
      <c r="AO941" s="44" t="str">
        <f t="shared" si="162"/>
        <v>Item_Desc_27615038</v>
      </c>
      <c r="AP941" s="5" t="s">
        <v>652</v>
      </c>
      <c r="AQ941" s="44">
        <f>_xlfn.XLOOKUP(I941,표1[아이템 타입],표1[삭제여부])</f>
        <v>0</v>
      </c>
      <c r="AR941" s="63">
        <f>_xlfn.XLOOKUP(I941,'#칼럼명세'!F:F,'#칼럼명세'!H:H)</f>
        <v>0</v>
      </c>
      <c r="AS941" s="4">
        <v>1</v>
      </c>
      <c r="AT941" s="4"/>
      <c r="AU941" s="4"/>
      <c r="AV941" s="4"/>
      <c r="AW941" s="63" t="str">
        <f>_xlfn.XLOOKUP(I941,표1[아이템 타입],표1[타입 이름])</f>
        <v>퀘스트 아이템</v>
      </c>
      <c r="AX941" s="63" t="str">
        <f t="shared" si="164"/>
        <v>불가</v>
      </c>
      <c r="AY941" s="63" t="str">
        <f t="shared" si="165"/>
        <v>불가</v>
      </c>
      <c r="AZ941" s="63" t="str">
        <f t="shared" si="166"/>
        <v>불가</v>
      </c>
      <c r="BA941" s="63" t="str">
        <f t="shared" si="167"/>
        <v>가능</v>
      </c>
    </row>
    <row r="942" spans="2:53" x14ac:dyDescent="0.3">
      <c r="B942" s="4">
        <v>27615039</v>
      </c>
      <c r="C942" s="4" t="str">
        <f t="shared" si="151"/>
        <v>039</v>
      </c>
      <c r="D942" s="44" t="str">
        <f t="shared" si="168"/>
        <v>Item_Name_27615039</v>
      </c>
      <c r="E942" s="5" t="s">
        <v>1241</v>
      </c>
      <c r="F942" s="44" t="str">
        <f t="shared" si="163"/>
        <v>Item_Desc_27615039</v>
      </c>
      <c r="G942" s="5" t="s">
        <v>525</v>
      </c>
      <c r="H942" s="5">
        <v>3</v>
      </c>
      <c r="I942" s="5">
        <v>76</v>
      </c>
      <c r="J942" s="5">
        <v>0</v>
      </c>
      <c r="K942" s="5">
        <v>1</v>
      </c>
      <c r="L942" s="45">
        <f>_xlfn.XLOOKUP($I942, '#칼럼명세'!$F:$F, '#칼럼명세'!$J:$J)*IF(_xlfn.XLOOKUP($I942, '#칼럼명세'!$F:$F, '#칼럼명세'!$K:$K)="X", 1, _xlfn.XLOOKUP($K942, '#무게관련'!$N:$N, '#무게관련'!$O:$O))*100</f>
        <v>1</v>
      </c>
      <c r="M942" s="46" t="s">
        <v>336</v>
      </c>
      <c r="N942" s="46" t="s">
        <v>336</v>
      </c>
      <c r="O942" s="46" t="s">
        <v>336</v>
      </c>
      <c r="P942" s="46" t="s">
        <v>336</v>
      </c>
      <c r="Q942" s="5">
        <v>0</v>
      </c>
      <c r="R942" s="5">
        <v>0</v>
      </c>
      <c r="S942" s="5">
        <v>0</v>
      </c>
      <c r="T942" s="5">
        <v>0</v>
      </c>
      <c r="U942" s="5">
        <v>0</v>
      </c>
      <c r="V942" s="5">
        <v>0</v>
      </c>
      <c r="W942" s="5">
        <v>1</v>
      </c>
      <c r="X942" s="66">
        <v>100</v>
      </c>
      <c r="Y942" s="66">
        <v>1000</v>
      </c>
      <c r="Z942" s="5">
        <v>0</v>
      </c>
      <c r="AA942" s="5">
        <v>0</v>
      </c>
      <c r="AB942" s="5">
        <v>0</v>
      </c>
      <c r="AC942" s="5">
        <v>0</v>
      </c>
      <c r="AD942" s="5">
        <v>0</v>
      </c>
      <c r="AE942" s="5">
        <v>0</v>
      </c>
      <c r="AF942" s="5">
        <v>0</v>
      </c>
      <c r="AG942" s="5">
        <v>0</v>
      </c>
      <c r="AH942" s="5" t="s">
        <v>266</v>
      </c>
      <c r="AI942" s="5" t="s">
        <v>235</v>
      </c>
      <c r="AJ942" s="5" t="s">
        <v>983</v>
      </c>
      <c r="AK942" s="45">
        <f t="shared" si="160"/>
        <v>15</v>
      </c>
      <c r="AL942" s="47">
        <f>_xlfn.XLOOKUP(I942,'#칼럼명세'!F:F,'#칼럼명세'!I:I)</f>
        <v>10000</v>
      </c>
      <c r="AM942" s="44" t="str">
        <f t="shared" si="161"/>
        <v>Item_Name_27615039</v>
      </c>
      <c r="AN942" s="5" t="s">
        <v>582</v>
      </c>
      <c r="AO942" s="44" t="str">
        <f t="shared" si="162"/>
        <v>Item_Desc_27615039</v>
      </c>
      <c r="AP942" s="5" t="s">
        <v>652</v>
      </c>
      <c r="AQ942" s="44">
        <f>_xlfn.XLOOKUP(I942,표1[아이템 타입],표1[삭제여부])</f>
        <v>0</v>
      </c>
      <c r="AR942" s="63">
        <f>_xlfn.XLOOKUP(I942,'#칼럼명세'!F:F,'#칼럼명세'!H:H)</f>
        <v>0</v>
      </c>
      <c r="AS942" s="4">
        <v>1</v>
      </c>
      <c r="AT942" s="4"/>
      <c r="AU942" s="4"/>
      <c r="AV942" s="4"/>
      <c r="AW942" s="63" t="str">
        <f>_xlfn.XLOOKUP(I942,표1[아이템 타입],표1[타입 이름])</f>
        <v>퀘스트 아이템</v>
      </c>
      <c r="AX942" s="63" t="str">
        <f t="shared" si="164"/>
        <v>불가</v>
      </c>
      <c r="AY942" s="63" t="str">
        <f t="shared" si="165"/>
        <v>불가</v>
      </c>
      <c r="AZ942" s="63" t="str">
        <f t="shared" si="166"/>
        <v>불가</v>
      </c>
      <c r="BA942" s="63" t="str">
        <f t="shared" si="167"/>
        <v>가능</v>
      </c>
    </row>
    <row r="943" spans="2:53" x14ac:dyDescent="0.3">
      <c r="B943" s="4">
        <v>27615040</v>
      </c>
      <c r="C943" s="4" t="str">
        <f t="shared" si="151"/>
        <v>040</v>
      </c>
      <c r="D943" s="44" t="str">
        <f t="shared" si="168"/>
        <v>Item_Name_27615040</v>
      </c>
      <c r="E943" s="5" t="s">
        <v>1242</v>
      </c>
      <c r="F943" s="44" t="str">
        <f t="shared" si="163"/>
        <v>Item_Desc_27615040</v>
      </c>
      <c r="G943" s="5" t="s">
        <v>525</v>
      </c>
      <c r="H943" s="5">
        <v>3</v>
      </c>
      <c r="I943" s="5">
        <v>76</v>
      </c>
      <c r="J943" s="5">
        <v>0</v>
      </c>
      <c r="K943" s="5">
        <v>1</v>
      </c>
      <c r="L943" s="45">
        <f>_xlfn.XLOOKUP($I943, '#칼럼명세'!$F:$F, '#칼럼명세'!$J:$J)*IF(_xlfn.XLOOKUP($I943, '#칼럼명세'!$F:$F, '#칼럼명세'!$K:$K)="X", 1, _xlfn.XLOOKUP($K943, '#무게관련'!$N:$N, '#무게관련'!$O:$O))*100</f>
        <v>1</v>
      </c>
      <c r="M943" s="46" t="s">
        <v>336</v>
      </c>
      <c r="N943" s="46" t="s">
        <v>336</v>
      </c>
      <c r="O943" s="46" t="s">
        <v>336</v>
      </c>
      <c r="P943" s="46" t="s">
        <v>336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1</v>
      </c>
      <c r="X943" s="66">
        <v>100</v>
      </c>
      <c r="Y943" s="66">
        <v>1000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 t="s">
        <v>391</v>
      </c>
      <c r="AI943" s="5" t="s">
        <v>235</v>
      </c>
      <c r="AJ943" s="5" t="s">
        <v>983</v>
      </c>
      <c r="AK943" s="45">
        <f t="shared" si="160"/>
        <v>15</v>
      </c>
      <c r="AL943" s="47">
        <f>_xlfn.XLOOKUP(I943,'#칼럼명세'!F:F,'#칼럼명세'!I:I)</f>
        <v>10000</v>
      </c>
      <c r="AM943" s="44" t="str">
        <f t="shared" si="161"/>
        <v>Item_Name_27615040</v>
      </c>
      <c r="AN943" s="5" t="s">
        <v>413</v>
      </c>
      <c r="AO943" s="44" t="str">
        <f t="shared" si="162"/>
        <v>Item_Desc_27615040</v>
      </c>
      <c r="AP943" s="5" t="s">
        <v>652</v>
      </c>
      <c r="AQ943" s="44">
        <f>_xlfn.XLOOKUP(I943,표1[아이템 타입],표1[삭제여부])</f>
        <v>0</v>
      </c>
      <c r="AR943" s="63">
        <f>_xlfn.XLOOKUP(I943,'#칼럼명세'!F:F,'#칼럼명세'!H:H)</f>
        <v>0</v>
      </c>
      <c r="AS943" s="4">
        <v>1</v>
      </c>
      <c r="AT943" s="4"/>
      <c r="AU943" s="4"/>
      <c r="AV943" s="4"/>
      <c r="AW943" s="63" t="str">
        <f>_xlfn.XLOOKUP(I943,표1[아이템 타입],표1[타입 이름])</f>
        <v>퀘스트 아이템</v>
      </c>
      <c r="AX943" s="63" t="str">
        <f t="shared" si="164"/>
        <v>불가</v>
      </c>
      <c r="AY943" s="63" t="str">
        <f t="shared" si="165"/>
        <v>불가</v>
      </c>
      <c r="AZ943" s="63" t="str">
        <f t="shared" si="166"/>
        <v>불가</v>
      </c>
      <c r="BA943" s="63" t="str">
        <f t="shared" si="167"/>
        <v>가능</v>
      </c>
    </row>
    <row r="944" spans="2:53" x14ac:dyDescent="0.3">
      <c r="B944" s="4">
        <v>27615041</v>
      </c>
      <c r="C944" s="4" t="str">
        <f t="shared" si="151"/>
        <v>041</v>
      </c>
      <c r="D944" s="44" t="str">
        <f t="shared" si="168"/>
        <v>Item_Name_27615041</v>
      </c>
      <c r="E944" s="5" t="s">
        <v>1243</v>
      </c>
      <c r="F944" s="44" t="str">
        <f t="shared" si="163"/>
        <v>Item_Desc_27615041</v>
      </c>
      <c r="G944" s="5" t="s">
        <v>525</v>
      </c>
      <c r="H944" s="5">
        <v>3</v>
      </c>
      <c r="I944" s="5">
        <v>76</v>
      </c>
      <c r="J944" s="5">
        <v>0</v>
      </c>
      <c r="K944" s="5">
        <v>1</v>
      </c>
      <c r="L944" s="45">
        <f>_xlfn.XLOOKUP($I944, '#칼럼명세'!$F:$F, '#칼럼명세'!$J:$J)*IF(_xlfn.XLOOKUP($I944, '#칼럼명세'!$F:$F, '#칼럼명세'!$K:$K)="X", 1, _xlfn.XLOOKUP($K944, '#무게관련'!$N:$N, '#무게관련'!$O:$O))*100</f>
        <v>1</v>
      </c>
      <c r="M944" s="46" t="s">
        <v>336</v>
      </c>
      <c r="N944" s="46" t="s">
        <v>336</v>
      </c>
      <c r="O944" s="46" t="s">
        <v>336</v>
      </c>
      <c r="P944" s="46" t="s">
        <v>336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1</v>
      </c>
      <c r="X944" s="66">
        <v>100</v>
      </c>
      <c r="Y944" s="66">
        <v>1000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 t="s">
        <v>195</v>
      </c>
      <c r="AI944" s="5" t="s">
        <v>235</v>
      </c>
      <c r="AJ944" s="5" t="s">
        <v>983</v>
      </c>
      <c r="AK944" s="45">
        <f t="shared" si="160"/>
        <v>15</v>
      </c>
      <c r="AL944" s="47">
        <f>_xlfn.XLOOKUP(I944,'#칼럼명세'!F:F,'#칼럼명세'!I:I)</f>
        <v>10000</v>
      </c>
      <c r="AM944" s="44" t="str">
        <f t="shared" si="161"/>
        <v>Item_Name_27615041</v>
      </c>
      <c r="AN944" s="5" t="s">
        <v>498</v>
      </c>
      <c r="AO944" s="44" t="str">
        <f t="shared" si="162"/>
        <v>Item_Desc_27615041</v>
      </c>
      <c r="AP944" s="5" t="s">
        <v>652</v>
      </c>
      <c r="AQ944" s="44">
        <f>_xlfn.XLOOKUP(I944,표1[아이템 타입],표1[삭제여부])</f>
        <v>0</v>
      </c>
      <c r="AR944" s="63">
        <f>_xlfn.XLOOKUP(I944,'#칼럼명세'!F:F,'#칼럼명세'!H:H)</f>
        <v>0</v>
      </c>
      <c r="AS944" s="4">
        <v>1</v>
      </c>
      <c r="AT944" s="4"/>
      <c r="AU944" s="4"/>
      <c r="AV944" s="4"/>
      <c r="AW944" s="63" t="str">
        <f>_xlfn.XLOOKUP(I944,표1[아이템 타입],표1[타입 이름])</f>
        <v>퀘스트 아이템</v>
      </c>
      <c r="AX944" s="63" t="str">
        <f t="shared" si="164"/>
        <v>불가</v>
      </c>
      <c r="AY944" s="63" t="str">
        <f t="shared" si="165"/>
        <v>불가</v>
      </c>
      <c r="AZ944" s="63" t="str">
        <f t="shared" si="166"/>
        <v>불가</v>
      </c>
      <c r="BA944" s="63" t="str">
        <f t="shared" si="167"/>
        <v>가능</v>
      </c>
    </row>
    <row r="945" spans="2:53" x14ac:dyDescent="0.3">
      <c r="B945" s="4">
        <v>27615042</v>
      </c>
      <c r="C945" s="4" t="str">
        <f t="shared" si="151"/>
        <v>042</v>
      </c>
      <c r="D945" s="44" t="str">
        <f t="shared" si="168"/>
        <v>Item_Name_27615042</v>
      </c>
      <c r="E945" s="5" t="s">
        <v>1244</v>
      </c>
      <c r="F945" s="44" t="str">
        <f t="shared" si="163"/>
        <v>Item_Desc_27615042</v>
      </c>
      <c r="G945" s="5" t="s">
        <v>525</v>
      </c>
      <c r="H945" s="5">
        <v>3</v>
      </c>
      <c r="I945" s="5">
        <v>76</v>
      </c>
      <c r="J945" s="5">
        <v>0</v>
      </c>
      <c r="K945" s="5">
        <v>1</v>
      </c>
      <c r="L945" s="45">
        <f>_xlfn.XLOOKUP($I945, '#칼럼명세'!$F:$F, '#칼럼명세'!$J:$J)*IF(_xlfn.XLOOKUP($I945, '#칼럼명세'!$F:$F, '#칼럼명세'!$K:$K)="X", 1, _xlfn.XLOOKUP($K945, '#무게관련'!$N:$N, '#무게관련'!$O:$O))*100</f>
        <v>1</v>
      </c>
      <c r="M945" s="46" t="s">
        <v>336</v>
      </c>
      <c r="N945" s="46" t="s">
        <v>336</v>
      </c>
      <c r="O945" s="46" t="s">
        <v>336</v>
      </c>
      <c r="P945" s="46" t="s">
        <v>336</v>
      </c>
      <c r="Q945" s="5">
        <v>0</v>
      </c>
      <c r="R945" s="5">
        <v>0</v>
      </c>
      <c r="S945" s="5">
        <v>0</v>
      </c>
      <c r="T945" s="5">
        <v>0</v>
      </c>
      <c r="U945" s="5">
        <v>0</v>
      </c>
      <c r="V945" s="5">
        <v>0</v>
      </c>
      <c r="W945" s="5">
        <v>1</v>
      </c>
      <c r="X945" s="66">
        <v>100</v>
      </c>
      <c r="Y945" s="66">
        <v>1000</v>
      </c>
      <c r="Z945" s="5">
        <v>0</v>
      </c>
      <c r="AA945" s="5">
        <v>0</v>
      </c>
      <c r="AB945" s="5">
        <v>0</v>
      </c>
      <c r="AC945" s="5">
        <v>0</v>
      </c>
      <c r="AD945" s="5">
        <v>0</v>
      </c>
      <c r="AE945" s="5">
        <v>0</v>
      </c>
      <c r="AF945" s="5">
        <v>0</v>
      </c>
      <c r="AG945" s="5">
        <v>0</v>
      </c>
      <c r="AH945" s="5" t="s">
        <v>251</v>
      </c>
      <c r="AI945" s="5" t="s">
        <v>235</v>
      </c>
      <c r="AJ945" s="5" t="s">
        <v>983</v>
      </c>
      <c r="AK945" s="45">
        <f t="shared" si="160"/>
        <v>15</v>
      </c>
      <c r="AL945" s="47">
        <f>_xlfn.XLOOKUP(I945,'#칼럼명세'!F:F,'#칼럼명세'!I:I)</f>
        <v>10000</v>
      </c>
      <c r="AM945" s="44" t="str">
        <f t="shared" si="161"/>
        <v>Item_Name_27615042</v>
      </c>
      <c r="AN945" s="5" t="s">
        <v>499</v>
      </c>
      <c r="AO945" s="44" t="str">
        <f t="shared" si="162"/>
        <v>Item_Desc_27615042</v>
      </c>
      <c r="AP945" s="5" t="s">
        <v>652</v>
      </c>
      <c r="AQ945" s="44">
        <f>_xlfn.XLOOKUP(I945,표1[아이템 타입],표1[삭제여부])</f>
        <v>0</v>
      </c>
      <c r="AR945" s="63">
        <f>_xlfn.XLOOKUP(I945,'#칼럼명세'!F:F,'#칼럼명세'!H:H)</f>
        <v>0</v>
      </c>
      <c r="AS945" s="4">
        <v>1</v>
      </c>
      <c r="AT945" s="4"/>
      <c r="AU945" s="4"/>
      <c r="AV945" s="4"/>
      <c r="AW945" s="63" t="str">
        <f>_xlfn.XLOOKUP(I945,표1[아이템 타입],표1[타입 이름])</f>
        <v>퀘스트 아이템</v>
      </c>
      <c r="AX945" s="63" t="str">
        <f t="shared" si="164"/>
        <v>불가</v>
      </c>
      <c r="AY945" s="63" t="str">
        <f t="shared" si="165"/>
        <v>불가</v>
      </c>
      <c r="AZ945" s="63" t="str">
        <f t="shared" si="166"/>
        <v>불가</v>
      </c>
      <c r="BA945" s="63" t="str">
        <f t="shared" si="167"/>
        <v>가능</v>
      </c>
    </row>
    <row r="946" spans="2:53" x14ac:dyDescent="0.3">
      <c r="B946" s="4">
        <v>27615043</v>
      </c>
      <c r="C946" s="4" t="str">
        <f t="shared" si="151"/>
        <v>043</v>
      </c>
      <c r="D946" s="44" t="str">
        <f t="shared" si="168"/>
        <v>Item_Name_27615043</v>
      </c>
      <c r="E946" s="5" t="s">
        <v>1245</v>
      </c>
      <c r="F946" s="44" t="str">
        <f t="shared" si="163"/>
        <v>Item_Desc_27615043</v>
      </c>
      <c r="G946" s="5" t="s">
        <v>525</v>
      </c>
      <c r="H946" s="5">
        <v>3</v>
      </c>
      <c r="I946" s="5">
        <v>76</v>
      </c>
      <c r="J946" s="5">
        <v>0</v>
      </c>
      <c r="K946" s="5">
        <v>1</v>
      </c>
      <c r="L946" s="45">
        <f>_xlfn.XLOOKUP($I946, '#칼럼명세'!$F:$F, '#칼럼명세'!$J:$J)*IF(_xlfn.XLOOKUP($I946, '#칼럼명세'!$F:$F, '#칼럼명세'!$K:$K)="X", 1, _xlfn.XLOOKUP($K946, '#무게관련'!$N:$N, '#무게관련'!$O:$O))*100</f>
        <v>1</v>
      </c>
      <c r="M946" s="46" t="s">
        <v>336</v>
      </c>
      <c r="N946" s="46" t="s">
        <v>336</v>
      </c>
      <c r="O946" s="46" t="s">
        <v>336</v>
      </c>
      <c r="P946" s="46" t="s">
        <v>336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1</v>
      </c>
      <c r="X946" s="66">
        <v>100</v>
      </c>
      <c r="Y946" s="66">
        <v>1000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 t="s">
        <v>240</v>
      </c>
      <c r="AI946" s="5" t="s">
        <v>235</v>
      </c>
      <c r="AJ946" s="5" t="s">
        <v>983</v>
      </c>
      <c r="AK946" s="45">
        <f t="shared" si="160"/>
        <v>15</v>
      </c>
      <c r="AL946" s="47">
        <f>_xlfn.XLOOKUP(I946,'#칼럼명세'!F:F,'#칼럼명세'!I:I)</f>
        <v>10000</v>
      </c>
      <c r="AM946" s="44" t="str">
        <f t="shared" si="161"/>
        <v>Item_Name_27615043</v>
      </c>
      <c r="AN946" s="5" t="s">
        <v>500</v>
      </c>
      <c r="AO946" s="44" t="str">
        <f t="shared" si="162"/>
        <v>Item_Desc_27615043</v>
      </c>
      <c r="AP946" s="5" t="s">
        <v>652</v>
      </c>
      <c r="AQ946" s="44">
        <f>_xlfn.XLOOKUP(I946,표1[아이템 타입],표1[삭제여부])</f>
        <v>0</v>
      </c>
      <c r="AR946" s="63">
        <f>_xlfn.XLOOKUP(I946,'#칼럼명세'!F:F,'#칼럼명세'!H:H)</f>
        <v>0</v>
      </c>
      <c r="AS946" s="4">
        <v>1</v>
      </c>
      <c r="AT946" s="4"/>
      <c r="AU946" s="4"/>
      <c r="AV946" s="4"/>
      <c r="AW946" s="63" t="str">
        <f>_xlfn.XLOOKUP(I946,표1[아이템 타입],표1[타입 이름])</f>
        <v>퀘스트 아이템</v>
      </c>
      <c r="AX946" s="63" t="str">
        <f t="shared" si="164"/>
        <v>불가</v>
      </c>
      <c r="AY946" s="63" t="str">
        <f t="shared" si="165"/>
        <v>불가</v>
      </c>
      <c r="AZ946" s="63" t="str">
        <f t="shared" si="166"/>
        <v>불가</v>
      </c>
      <c r="BA946" s="63" t="str">
        <f t="shared" si="167"/>
        <v>가능</v>
      </c>
    </row>
    <row r="947" spans="2:53" x14ac:dyDescent="0.3">
      <c r="B947" s="4">
        <v>27615044</v>
      </c>
      <c r="C947" s="4" t="str">
        <f t="shared" si="151"/>
        <v>044</v>
      </c>
      <c r="D947" s="44" t="str">
        <f t="shared" si="168"/>
        <v>Item_Name_27615044</v>
      </c>
      <c r="E947" s="5" t="s">
        <v>1246</v>
      </c>
      <c r="F947" s="44" t="str">
        <f t="shared" si="163"/>
        <v>Item_Desc_27615044</v>
      </c>
      <c r="G947" s="5" t="s">
        <v>525</v>
      </c>
      <c r="H947" s="5">
        <v>3</v>
      </c>
      <c r="I947" s="5">
        <v>76</v>
      </c>
      <c r="J947" s="5">
        <v>0</v>
      </c>
      <c r="K947" s="5">
        <v>1</v>
      </c>
      <c r="L947" s="45">
        <f>_xlfn.XLOOKUP($I947, '#칼럼명세'!$F:$F, '#칼럼명세'!$J:$J)*IF(_xlfn.XLOOKUP($I947, '#칼럼명세'!$F:$F, '#칼럼명세'!$K:$K)="X", 1, _xlfn.XLOOKUP($K947, '#무게관련'!$N:$N, '#무게관련'!$O:$O))*100</f>
        <v>1</v>
      </c>
      <c r="M947" s="46" t="s">
        <v>336</v>
      </c>
      <c r="N947" s="46" t="s">
        <v>336</v>
      </c>
      <c r="O947" s="46" t="s">
        <v>336</v>
      </c>
      <c r="P947" s="46" t="s">
        <v>336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1</v>
      </c>
      <c r="X947" s="66">
        <v>100</v>
      </c>
      <c r="Y947" s="66">
        <v>1000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 t="s">
        <v>944</v>
      </c>
      <c r="AI947" s="5" t="s">
        <v>235</v>
      </c>
      <c r="AJ947" s="5" t="s">
        <v>983</v>
      </c>
      <c r="AK947" s="45">
        <f t="shared" si="160"/>
        <v>15</v>
      </c>
      <c r="AL947" s="47">
        <f>_xlfn.XLOOKUP(I947,'#칼럼명세'!F:F,'#칼럼명세'!I:I)</f>
        <v>10000</v>
      </c>
      <c r="AM947" s="44" t="str">
        <f t="shared" si="161"/>
        <v>Item_Name_27615044</v>
      </c>
      <c r="AN947" s="5" t="s">
        <v>501</v>
      </c>
      <c r="AO947" s="44" t="str">
        <f t="shared" si="162"/>
        <v>Item_Desc_27615044</v>
      </c>
      <c r="AP947" s="5" t="s">
        <v>652</v>
      </c>
      <c r="AQ947" s="44">
        <f>_xlfn.XLOOKUP(I947,표1[아이템 타입],표1[삭제여부])</f>
        <v>0</v>
      </c>
      <c r="AR947" s="63">
        <f>_xlfn.XLOOKUP(I947,'#칼럼명세'!F:F,'#칼럼명세'!H:H)</f>
        <v>0</v>
      </c>
      <c r="AS947" s="4">
        <v>1</v>
      </c>
      <c r="AT947" s="4"/>
      <c r="AU947" s="4"/>
      <c r="AV947" s="4"/>
      <c r="AW947" s="63" t="str">
        <f>_xlfn.XLOOKUP(I947,표1[아이템 타입],표1[타입 이름])</f>
        <v>퀘스트 아이템</v>
      </c>
      <c r="AX947" s="63" t="str">
        <f t="shared" si="164"/>
        <v>불가</v>
      </c>
      <c r="AY947" s="63" t="str">
        <f t="shared" si="165"/>
        <v>불가</v>
      </c>
      <c r="AZ947" s="63" t="str">
        <f t="shared" si="166"/>
        <v>불가</v>
      </c>
      <c r="BA947" s="63" t="str">
        <f t="shared" si="167"/>
        <v>가능</v>
      </c>
    </row>
    <row r="948" spans="2:53" x14ac:dyDescent="0.3">
      <c r="B948" s="4">
        <v>27615045</v>
      </c>
      <c r="C948" s="4" t="str">
        <f t="shared" ref="C948:C981" si="169">RIGHT(B948,3)</f>
        <v>045</v>
      </c>
      <c r="D948" s="44" t="str">
        <f t="shared" si="168"/>
        <v>Item_Name_27615045</v>
      </c>
      <c r="E948" s="5" t="s">
        <v>1247</v>
      </c>
      <c r="F948" s="44" t="str">
        <f t="shared" si="163"/>
        <v>Item_Desc_27615045</v>
      </c>
      <c r="G948" s="5" t="s">
        <v>525</v>
      </c>
      <c r="H948" s="5">
        <v>3</v>
      </c>
      <c r="I948" s="5">
        <v>76</v>
      </c>
      <c r="J948" s="5">
        <v>0</v>
      </c>
      <c r="K948" s="5">
        <v>1</v>
      </c>
      <c r="L948" s="45">
        <f>_xlfn.XLOOKUP($I948, '#칼럼명세'!$F:$F, '#칼럼명세'!$J:$J)*IF(_xlfn.XLOOKUP($I948, '#칼럼명세'!$F:$F, '#칼럼명세'!$K:$K)="X", 1, _xlfn.XLOOKUP($K948, '#무게관련'!$N:$N, '#무게관련'!$O:$O))*100</f>
        <v>1</v>
      </c>
      <c r="M948" s="46" t="s">
        <v>336</v>
      </c>
      <c r="N948" s="46" t="s">
        <v>336</v>
      </c>
      <c r="O948" s="46" t="s">
        <v>336</v>
      </c>
      <c r="P948" s="46" t="s">
        <v>336</v>
      </c>
      <c r="Q948" s="5">
        <v>0</v>
      </c>
      <c r="R948" s="5">
        <v>0</v>
      </c>
      <c r="S948" s="5">
        <v>0</v>
      </c>
      <c r="T948" s="5">
        <v>0</v>
      </c>
      <c r="U948" s="5">
        <v>0</v>
      </c>
      <c r="V948" s="5">
        <v>0</v>
      </c>
      <c r="W948" s="5">
        <v>1</v>
      </c>
      <c r="X948" s="66">
        <v>100</v>
      </c>
      <c r="Y948" s="66">
        <v>1000</v>
      </c>
      <c r="Z948" s="5">
        <v>0</v>
      </c>
      <c r="AA948" s="5">
        <v>0</v>
      </c>
      <c r="AB948" s="5">
        <v>0</v>
      </c>
      <c r="AC948" s="5">
        <v>0</v>
      </c>
      <c r="AD948" s="5">
        <v>0</v>
      </c>
      <c r="AE948" s="5">
        <v>0</v>
      </c>
      <c r="AF948" s="5">
        <v>0</v>
      </c>
      <c r="AG948" s="5">
        <v>0</v>
      </c>
      <c r="AH948" s="5" t="s">
        <v>273</v>
      </c>
      <c r="AI948" s="5" t="s">
        <v>235</v>
      </c>
      <c r="AJ948" s="5" t="s">
        <v>983</v>
      </c>
      <c r="AK948" s="45">
        <f t="shared" si="160"/>
        <v>15</v>
      </c>
      <c r="AL948" s="47">
        <f>_xlfn.XLOOKUP(I948,'#칼럼명세'!F:F,'#칼럼명세'!I:I)</f>
        <v>10000</v>
      </c>
      <c r="AM948" s="44" t="str">
        <f t="shared" si="161"/>
        <v>Item_Name_27615045</v>
      </c>
      <c r="AN948" s="5" t="s">
        <v>502</v>
      </c>
      <c r="AO948" s="44" t="str">
        <f t="shared" si="162"/>
        <v>Item_Desc_27615045</v>
      </c>
      <c r="AP948" s="5" t="s">
        <v>652</v>
      </c>
      <c r="AQ948" s="44">
        <f>_xlfn.XLOOKUP(I948,표1[아이템 타입],표1[삭제여부])</f>
        <v>0</v>
      </c>
      <c r="AR948" s="63">
        <f>_xlfn.XLOOKUP(I948,'#칼럼명세'!F:F,'#칼럼명세'!H:H)</f>
        <v>0</v>
      </c>
      <c r="AS948" s="4">
        <v>1</v>
      </c>
      <c r="AT948" s="4"/>
      <c r="AU948" s="4"/>
      <c r="AV948" s="4"/>
      <c r="AW948" s="63" t="str">
        <f>_xlfn.XLOOKUP(I948,표1[아이템 타입],표1[타입 이름])</f>
        <v>퀘스트 아이템</v>
      </c>
      <c r="AX948" s="63" t="str">
        <f t="shared" si="164"/>
        <v>불가</v>
      </c>
      <c r="AY948" s="63" t="str">
        <f t="shared" si="165"/>
        <v>불가</v>
      </c>
      <c r="AZ948" s="63" t="str">
        <f t="shared" si="166"/>
        <v>불가</v>
      </c>
      <c r="BA948" s="63" t="str">
        <f t="shared" si="167"/>
        <v>가능</v>
      </c>
    </row>
    <row r="949" spans="2:53" x14ac:dyDescent="0.3">
      <c r="B949" s="4">
        <v>27615046</v>
      </c>
      <c r="C949" s="4" t="str">
        <f t="shared" si="169"/>
        <v>046</v>
      </c>
      <c r="D949" s="44" t="str">
        <f t="shared" si="168"/>
        <v>Item_Name_27615046</v>
      </c>
      <c r="E949" s="5" t="s">
        <v>1248</v>
      </c>
      <c r="F949" s="44" t="str">
        <f t="shared" si="163"/>
        <v>Item_Desc_27615046</v>
      </c>
      <c r="G949" s="5" t="s">
        <v>525</v>
      </c>
      <c r="H949" s="5">
        <v>3</v>
      </c>
      <c r="I949" s="5">
        <v>76</v>
      </c>
      <c r="J949" s="5">
        <v>0</v>
      </c>
      <c r="K949" s="5">
        <v>1</v>
      </c>
      <c r="L949" s="45">
        <f>_xlfn.XLOOKUP($I949, '#칼럼명세'!$F:$F, '#칼럼명세'!$J:$J)*IF(_xlfn.XLOOKUP($I949, '#칼럼명세'!$F:$F, '#칼럼명세'!$K:$K)="X", 1, _xlfn.XLOOKUP($K949, '#무게관련'!$N:$N, '#무게관련'!$O:$O))*100</f>
        <v>1</v>
      </c>
      <c r="M949" s="46" t="s">
        <v>336</v>
      </c>
      <c r="N949" s="46" t="s">
        <v>336</v>
      </c>
      <c r="O949" s="46" t="s">
        <v>336</v>
      </c>
      <c r="P949" s="46" t="s">
        <v>336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1</v>
      </c>
      <c r="X949" s="66">
        <v>100</v>
      </c>
      <c r="Y949" s="66">
        <v>1000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 t="s">
        <v>634</v>
      </c>
      <c r="AI949" s="5" t="s">
        <v>235</v>
      </c>
      <c r="AJ949" s="5" t="s">
        <v>983</v>
      </c>
      <c r="AK949" s="45">
        <f t="shared" si="160"/>
        <v>15</v>
      </c>
      <c r="AL949" s="47">
        <f>_xlfn.XLOOKUP(I949,'#칼럼명세'!F:F,'#칼럼명세'!I:I)</f>
        <v>10000</v>
      </c>
      <c r="AM949" s="44" t="str">
        <f t="shared" si="161"/>
        <v>Item_Name_27615046</v>
      </c>
      <c r="AN949" s="5" t="s">
        <v>503</v>
      </c>
      <c r="AO949" s="44" t="str">
        <f t="shared" si="162"/>
        <v>Item_Desc_27615046</v>
      </c>
      <c r="AP949" s="5" t="s">
        <v>652</v>
      </c>
      <c r="AQ949" s="44">
        <f>_xlfn.XLOOKUP(I949,표1[아이템 타입],표1[삭제여부])</f>
        <v>0</v>
      </c>
      <c r="AR949" s="63">
        <f>_xlfn.XLOOKUP(I949,'#칼럼명세'!F:F,'#칼럼명세'!H:H)</f>
        <v>0</v>
      </c>
      <c r="AS949" s="4">
        <v>1</v>
      </c>
      <c r="AT949" s="4"/>
      <c r="AU949" s="4"/>
      <c r="AV949" s="4"/>
      <c r="AW949" s="63" t="str">
        <f>_xlfn.XLOOKUP(I949,표1[아이템 타입],표1[타입 이름])</f>
        <v>퀘스트 아이템</v>
      </c>
      <c r="AX949" s="63" t="str">
        <f t="shared" si="164"/>
        <v>불가</v>
      </c>
      <c r="AY949" s="63" t="str">
        <f t="shared" si="165"/>
        <v>불가</v>
      </c>
      <c r="AZ949" s="63" t="str">
        <f t="shared" si="166"/>
        <v>불가</v>
      </c>
      <c r="BA949" s="63" t="str">
        <f t="shared" si="167"/>
        <v>가능</v>
      </c>
    </row>
    <row r="950" spans="2:53" x14ac:dyDescent="0.3">
      <c r="B950" s="4">
        <v>27615047</v>
      </c>
      <c r="C950" s="4" t="str">
        <f t="shared" si="169"/>
        <v>047</v>
      </c>
      <c r="D950" s="44" t="str">
        <f t="shared" si="168"/>
        <v>Item_Name_27615047</v>
      </c>
      <c r="E950" s="5" t="s">
        <v>1249</v>
      </c>
      <c r="F950" s="44" t="str">
        <f t="shared" si="163"/>
        <v>Item_Desc_27615047</v>
      </c>
      <c r="G950" s="5" t="s">
        <v>525</v>
      </c>
      <c r="H950" s="5">
        <v>3</v>
      </c>
      <c r="I950" s="5">
        <v>76</v>
      </c>
      <c r="J950" s="5">
        <v>0</v>
      </c>
      <c r="K950" s="5">
        <v>1</v>
      </c>
      <c r="L950" s="45">
        <f>_xlfn.XLOOKUP($I950, '#칼럼명세'!$F:$F, '#칼럼명세'!$J:$J)*IF(_xlfn.XLOOKUP($I950, '#칼럼명세'!$F:$F, '#칼럼명세'!$K:$K)="X", 1, _xlfn.XLOOKUP($K950, '#무게관련'!$N:$N, '#무게관련'!$O:$O))*100</f>
        <v>1</v>
      </c>
      <c r="M950" s="46" t="s">
        <v>336</v>
      </c>
      <c r="N950" s="46" t="s">
        <v>336</v>
      </c>
      <c r="O950" s="46" t="s">
        <v>336</v>
      </c>
      <c r="P950" s="46" t="s">
        <v>336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1</v>
      </c>
      <c r="X950" s="66">
        <v>100</v>
      </c>
      <c r="Y950" s="66">
        <v>1000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 t="s">
        <v>395</v>
      </c>
      <c r="AI950" s="5" t="s">
        <v>235</v>
      </c>
      <c r="AJ950" s="5" t="s">
        <v>983</v>
      </c>
      <c r="AK950" s="45">
        <f t="shared" si="160"/>
        <v>15</v>
      </c>
      <c r="AL950" s="47">
        <f>_xlfn.XLOOKUP(I950,'#칼럼명세'!F:F,'#칼럼명세'!I:I)</f>
        <v>10000</v>
      </c>
      <c r="AM950" s="44" t="str">
        <f t="shared" si="161"/>
        <v>Item_Name_27615047</v>
      </c>
      <c r="AN950" s="5" t="s">
        <v>504</v>
      </c>
      <c r="AO950" s="44" t="str">
        <f t="shared" si="162"/>
        <v>Item_Desc_27615047</v>
      </c>
      <c r="AP950" s="5" t="s">
        <v>652</v>
      </c>
      <c r="AQ950" s="44">
        <f>_xlfn.XLOOKUP(I950,표1[아이템 타입],표1[삭제여부])</f>
        <v>0</v>
      </c>
      <c r="AR950" s="63">
        <f>_xlfn.XLOOKUP(I950,'#칼럼명세'!F:F,'#칼럼명세'!H:H)</f>
        <v>0</v>
      </c>
      <c r="AS950" s="4">
        <v>1</v>
      </c>
      <c r="AT950" s="4"/>
      <c r="AU950" s="4"/>
      <c r="AV950" s="4"/>
      <c r="AW950" s="63" t="str">
        <f>_xlfn.XLOOKUP(I950,표1[아이템 타입],표1[타입 이름])</f>
        <v>퀘스트 아이템</v>
      </c>
      <c r="AX950" s="63" t="str">
        <f t="shared" si="164"/>
        <v>불가</v>
      </c>
      <c r="AY950" s="63" t="str">
        <f t="shared" si="165"/>
        <v>불가</v>
      </c>
      <c r="AZ950" s="63" t="str">
        <f t="shared" si="166"/>
        <v>불가</v>
      </c>
      <c r="BA950" s="63" t="str">
        <f t="shared" si="167"/>
        <v>가능</v>
      </c>
    </row>
    <row r="951" spans="2:53" x14ac:dyDescent="0.3">
      <c r="B951" s="4">
        <v>27615048</v>
      </c>
      <c r="C951" s="4" t="str">
        <f t="shared" si="169"/>
        <v>048</v>
      </c>
      <c r="D951" s="44" t="str">
        <f t="shared" si="168"/>
        <v>Item_Name_27615048</v>
      </c>
      <c r="E951" s="5" t="s">
        <v>1250</v>
      </c>
      <c r="F951" s="44" t="str">
        <f t="shared" si="163"/>
        <v>Item_Desc_27615048</v>
      </c>
      <c r="G951" s="5" t="s">
        <v>525</v>
      </c>
      <c r="H951" s="5">
        <v>3</v>
      </c>
      <c r="I951" s="5">
        <v>76</v>
      </c>
      <c r="J951" s="5">
        <v>0</v>
      </c>
      <c r="K951" s="5">
        <v>1</v>
      </c>
      <c r="L951" s="45">
        <f>_xlfn.XLOOKUP($I951, '#칼럼명세'!$F:$F, '#칼럼명세'!$J:$J)*IF(_xlfn.XLOOKUP($I951, '#칼럼명세'!$F:$F, '#칼럼명세'!$K:$K)="X", 1, _xlfn.XLOOKUP($K951, '#무게관련'!$N:$N, '#무게관련'!$O:$O))*100</f>
        <v>1</v>
      </c>
      <c r="M951" s="46" t="s">
        <v>336</v>
      </c>
      <c r="N951" s="46" t="s">
        <v>336</v>
      </c>
      <c r="O951" s="46" t="s">
        <v>336</v>
      </c>
      <c r="P951" s="46" t="s">
        <v>336</v>
      </c>
      <c r="Q951" s="5">
        <v>0</v>
      </c>
      <c r="R951" s="5">
        <v>0</v>
      </c>
      <c r="S951" s="5">
        <v>0</v>
      </c>
      <c r="T951" s="5">
        <v>0</v>
      </c>
      <c r="U951" s="5">
        <v>0</v>
      </c>
      <c r="V951" s="5">
        <v>0</v>
      </c>
      <c r="W951" s="5">
        <v>1</v>
      </c>
      <c r="X951" s="66">
        <v>100</v>
      </c>
      <c r="Y951" s="66">
        <v>1000</v>
      </c>
      <c r="Z951" s="5">
        <v>0</v>
      </c>
      <c r="AA951" s="5">
        <v>0</v>
      </c>
      <c r="AB951" s="5">
        <v>0</v>
      </c>
      <c r="AC951" s="5">
        <v>0</v>
      </c>
      <c r="AD951" s="5">
        <v>0</v>
      </c>
      <c r="AE951" s="5">
        <v>0</v>
      </c>
      <c r="AF951" s="5">
        <v>0</v>
      </c>
      <c r="AG951" s="5">
        <v>0</v>
      </c>
      <c r="AH951" s="5" t="s">
        <v>635</v>
      </c>
      <c r="AI951" s="5" t="s">
        <v>235</v>
      </c>
      <c r="AJ951" s="5" t="s">
        <v>983</v>
      </c>
      <c r="AK951" s="45">
        <f t="shared" si="160"/>
        <v>15</v>
      </c>
      <c r="AL951" s="47">
        <f>_xlfn.XLOOKUP(I951,'#칼럼명세'!F:F,'#칼럼명세'!I:I)</f>
        <v>10000</v>
      </c>
      <c r="AM951" s="44" t="str">
        <f t="shared" si="161"/>
        <v>Item_Name_27615048</v>
      </c>
      <c r="AN951" s="5" t="s">
        <v>505</v>
      </c>
      <c r="AO951" s="44" t="str">
        <f t="shared" si="162"/>
        <v>Item_Desc_27615048</v>
      </c>
      <c r="AP951" s="5" t="s">
        <v>652</v>
      </c>
      <c r="AQ951" s="44">
        <f>_xlfn.XLOOKUP(I951,표1[아이템 타입],표1[삭제여부])</f>
        <v>0</v>
      </c>
      <c r="AR951" s="63">
        <f>_xlfn.XLOOKUP(I951,'#칼럼명세'!F:F,'#칼럼명세'!H:H)</f>
        <v>0</v>
      </c>
      <c r="AS951" s="4">
        <v>1</v>
      </c>
      <c r="AT951" s="4"/>
      <c r="AU951" s="4"/>
      <c r="AV951" s="4"/>
      <c r="AW951" s="63" t="str">
        <f>_xlfn.XLOOKUP(I951,표1[아이템 타입],표1[타입 이름])</f>
        <v>퀘스트 아이템</v>
      </c>
      <c r="AX951" s="63" t="str">
        <f t="shared" si="164"/>
        <v>불가</v>
      </c>
      <c r="AY951" s="63" t="str">
        <f t="shared" si="165"/>
        <v>불가</v>
      </c>
      <c r="AZ951" s="63" t="str">
        <f t="shared" si="166"/>
        <v>불가</v>
      </c>
      <c r="BA951" s="63" t="str">
        <f t="shared" si="167"/>
        <v>가능</v>
      </c>
    </row>
    <row r="952" spans="2:53" x14ac:dyDescent="0.3">
      <c r="B952" s="4">
        <v>27615049</v>
      </c>
      <c r="C952" s="4" t="str">
        <f t="shared" si="169"/>
        <v>049</v>
      </c>
      <c r="D952" s="44" t="str">
        <f t="shared" si="168"/>
        <v>Item_Name_27615049</v>
      </c>
      <c r="E952" s="5" t="s">
        <v>1251</v>
      </c>
      <c r="F952" s="44" t="str">
        <f t="shared" si="163"/>
        <v>Item_Desc_27615049</v>
      </c>
      <c r="G952" s="5" t="s">
        <v>525</v>
      </c>
      <c r="H952" s="5">
        <v>3</v>
      </c>
      <c r="I952" s="5">
        <v>76</v>
      </c>
      <c r="J952" s="5">
        <v>0</v>
      </c>
      <c r="K952" s="5">
        <v>1</v>
      </c>
      <c r="L952" s="45">
        <f>_xlfn.XLOOKUP($I952, '#칼럼명세'!$F:$F, '#칼럼명세'!$J:$J)*IF(_xlfn.XLOOKUP($I952, '#칼럼명세'!$F:$F, '#칼럼명세'!$K:$K)="X", 1, _xlfn.XLOOKUP($K952, '#무게관련'!$N:$N, '#무게관련'!$O:$O))*100</f>
        <v>1</v>
      </c>
      <c r="M952" s="46" t="s">
        <v>336</v>
      </c>
      <c r="N952" s="46" t="s">
        <v>336</v>
      </c>
      <c r="O952" s="46" t="s">
        <v>336</v>
      </c>
      <c r="P952" s="46" t="s">
        <v>336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1</v>
      </c>
      <c r="X952" s="66">
        <v>100</v>
      </c>
      <c r="Y952" s="66">
        <v>1000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 t="s">
        <v>242</v>
      </c>
      <c r="AI952" s="5" t="s">
        <v>235</v>
      </c>
      <c r="AJ952" s="5" t="s">
        <v>983</v>
      </c>
      <c r="AK952" s="45">
        <f t="shared" si="160"/>
        <v>15</v>
      </c>
      <c r="AL952" s="47">
        <f>_xlfn.XLOOKUP(I952,'#칼럼명세'!F:F,'#칼럼명세'!I:I)</f>
        <v>10000</v>
      </c>
      <c r="AM952" s="44" t="str">
        <f t="shared" si="161"/>
        <v>Item_Name_27615049</v>
      </c>
      <c r="AN952" s="5" t="s">
        <v>506</v>
      </c>
      <c r="AO952" s="44" t="str">
        <f t="shared" si="162"/>
        <v>Item_Desc_27615049</v>
      </c>
      <c r="AP952" s="5" t="s">
        <v>652</v>
      </c>
      <c r="AQ952" s="44">
        <f>_xlfn.XLOOKUP(I952,표1[아이템 타입],표1[삭제여부])</f>
        <v>0</v>
      </c>
      <c r="AR952" s="63">
        <f>_xlfn.XLOOKUP(I952,'#칼럼명세'!F:F,'#칼럼명세'!H:H)</f>
        <v>0</v>
      </c>
      <c r="AS952" s="4">
        <v>1</v>
      </c>
      <c r="AT952" s="4"/>
      <c r="AU952" s="4"/>
      <c r="AV952" s="4"/>
      <c r="AW952" s="63" t="str">
        <f>_xlfn.XLOOKUP(I952,표1[아이템 타입],표1[타입 이름])</f>
        <v>퀘스트 아이템</v>
      </c>
      <c r="AX952" s="63" t="str">
        <f t="shared" si="164"/>
        <v>불가</v>
      </c>
      <c r="AY952" s="63" t="str">
        <f t="shared" si="165"/>
        <v>불가</v>
      </c>
      <c r="AZ952" s="63" t="str">
        <f t="shared" si="166"/>
        <v>불가</v>
      </c>
      <c r="BA952" s="63" t="str">
        <f t="shared" si="167"/>
        <v>가능</v>
      </c>
    </row>
    <row r="953" spans="2:53" x14ac:dyDescent="0.3">
      <c r="B953" s="4">
        <v>27615050</v>
      </c>
      <c r="C953" s="4" t="str">
        <f t="shared" si="169"/>
        <v>050</v>
      </c>
      <c r="D953" s="44" t="str">
        <f t="shared" si="168"/>
        <v>Item_Name_27615050</v>
      </c>
      <c r="E953" s="5" t="s">
        <v>1252</v>
      </c>
      <c r="F953" s="44" t="str">
        <f t="shared" si="163"/>
        <v>Item_Desc_27615050</v>
      </c>
      <c r="G953" s="5" t="s">
        <v>525</v>
      </c>
      <c r="H953" s="5">
        <v>3</v>
      </c>
      <c r="I953" s="5">
        <v>76</v>
      </c>
      <c r="J953" s="5">
        <v>0</v>
      </c>
      <c r="K953" s="5">
        <v>1</v>
      </c>
      <c r="L953" s="45">
        <f>_xlfn.XLOOKUP($I953, '#칼럼명세'!$F:$F, '#칼럼명세'!$J:$J)*IF(_xlfn.XLOOKUP($I953, '#칼럼명세'!$F:$F, '#칼럼명세'!$K:$K)="X", 1, _xlfn.XLOOKUP($K953, '#무게관련'!$N:$N, '#무게관련'!$O:$O))*100</f>
        <v>1</v>
      </c>
      <c r="M953" s="46" t="s">
        <v>336</v>
      </c>
      <c r="N953" s="46" t="s">
        <v>336</v>
      </c>
      <c r="O953" s="46" t="s">
        <v>336</v>
      </c>
      <c r="P953" s="46" t="s">
        <v>336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1</v>
      </c>
      <c r="X953" s="66">
        <v>100</v>
      </c>
      <c r="Y953" s="66">
        <v>1000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 t="s">
        <v>258</v>
      </c>
      <c r="AI953" s="5" t="s">
        <v>235</v>
      </c>
      <c r="AJ953" s="5" t="s">
        <v>983</v>
      </c>
      <c r="AK953" s="45">
        <f t="shared" si="160"/>
        <v>15</v>
      </c>
      <c r="AL953" s="47">
        <f>_xlfn.XLOOKUP(I953,'#칼럼명세'!F:F,'#칼럼명세'!I:I)</f>
        <v>10000</v>
      </c>
      <c r="AM953" s="44" t="str">
        <f t="shared" si="161"/>
        <v>Item_Name_27615050</v>
      </c>
      <c r="AN953" s="5" t="s">
        <v>403</v>
      </c>
      <c r="AO953" s="44" t="str">
        <f t="shared" si="162"/>
        <v>Item_Desc_27615050</v>
      </c>
      <c r="AP953" s="5" t="s">
        <v>652</v>
      </c>
      <c r="AQ953" s="44">
        <f>_xlfn.XLOOKUP(I953,표1[아이템 타입],표1[삭제여부])</f>
        <v>0</v>
      </c>
      <c r="AR953" s="63">
        <f>_xlfn.XLOOKUP(I953,'#칼럼명세'!F:F,'#칼럼명세'!H:H)</f>
        <v>0</v>
      </c>
      <c r="AS953" s="4">
        <v>1</v>
      </c>
      <c r="AT953" s="4"/>
      <c r="AU953" s="4"/>
      <c r="AV953" s="4"/>
      <c r="AW953" s="63" t="str">
        <f>_xlfn.XLOOKUP(I953,표1[아이템 타입],표1[타입 이름])</f>
        <v>퀘스트 아이템</v>
      </c>
      <c r="AX953" s="63" t="str">
        <f t="shared" si="164"/>
        <v>불가</v>
      </c>
      <c r="AY953" s="63" t="str">
        <f t="shared" si="165"/>
        <v>불가</v>
      </c>
      <c r="AZ953" s="63" t="str">
        <f t="shared" si="166"/>
        <v>불가</v>
      </c>
      <c r="BA953" s="63" t="str">
        <f t="shared" si="167"/>
        <v>가능</v>
      </c>
    </row>
    <row r="954" spans="2:53" x14ac:dyDescent="0.3">
      <c r="B954" s="4">
        <v>27615051</v>
      </c>
      <c r="C954" s="4" t="str">
        <f t="shared" si="169"/>
        <v>051</v>
      </c>
      <c r="D954" s="44" t="str">
        <f t="shared" si="168"/>
        <v>Item_Name_27615051</v>
      </c>
      <c r="E954" s="5" t="s">
        <v>1253</v>
      </c>
      <c r="F954" s="44" t="str">
        <f t="shared" si="163"/>
        <v>Item_Desc_27615051</v>
      </c>
      <c r="G954" s="5" t="s">
        <v>525</v>
      </c>
      <c r="H954" s="5">
        <v>3</v>
      </c>
      <c r="I954" s="5">
        <v>76</v>
      </c>
      <c r="J954" s="5">
        <v>0</v>
      </c>
      <c r="K954" s="5">
        <v>1</v>
      </c>
      <c r="L954" s="45">
        <f>_xlfn.XLOOKUP($I954, '#칼럼명세'!$F:$F, '#칼럼명세'!$J:$J)*IF(_xlfn.XLOOKUP($I954, '#칼럼명세'!$F:$F, '#칼럼명세'!$K:$K)="X", 1, _xlfn.XLOOKUP($K954, '#무게관련'!$N:$N, '#무게관련'!$O:$O))*100</f>
        <v>1</v>
      </c>
      <c r="M954" s="46" t="s">
        <v>336</v>
      </c>
      <c r="N954" s="46" t="s">
        <v>336</v>
      </c>
      <c r="O954" s="46" t="s">
        <v>336</v>
      </c>
      <c r="P954" s="46" t="s">
        <v>336</v>
      </c>
      <c r="Q954" s="5">
        <v>0</v>
      </c>
      <c r="R954" s="5">
        <v>0</v>
      </c>
      <c r="S954" s="5">
        <v>0</v>
      </c>
      <c r="T954" s="5">
        <v>0</v>
      </c>
      <c r="U954" s="5">
        <v>0</v>
      </c>
      <c r="V954" s="5">
        <v>0</v>
      </c>
      <c r="W954" s="5">
        <v>1</v>
      </c>
      <c r="X954" s="66">
        <v>100</v>
      </c>
      <c r="Y954" s="66">
        <v>1000</v>
      </c>
      <c r="Z954" s="5">
        <v>0</v>
      </c>
      <c r="AA954" s="5">
        <v>0</v>
      </c>
      <c r="AB954" s="5">
        <v>0</v>
      </c>
      <c r="AC954" s="5">
        <v>0</v>
      </c>
      <c r="AD954" s="5">
        <v>0</v>
      </c>
      <c r="AE954" s="5">
        <v>0</v>
      </c>
      <c r="AF954" s="5">
        <v>0</v>
      </c>
      <c r="AG954" s="5">
        <v>0</v>
      </c>
      <c r="AH954" s="5" t="s">
        <v>943</v>
      </c>
      <c r="AI954" s="5" t="s">
        <v>235</v>
      </c>
      <c r="AJ954" s="5" t="s">
        <v>983</v>
      </c>
      <c r="AK954" s="45">
        <f t="shared" si="160"/>
        <v>15</v>
      </c>
      <c r="AL954" s="47">
        <f>_xlfn.XLOOKUP(I954,'#칼럼명세'!F:F,'#칼럼명세'!I:I)</f>
        <v>10000</v>
      </c>
      <c r="AM954" s="44" t="str">
        <f t="shared" si="161"/>
        <v>Item_Name_27615051</v>
      </c>
      <c r="AN954" s="5" t="s">
        <v>507</v>
      </c>
      <c r="AO954" s="44" t="str">
        <f t="shared" si="162"/>
        <v>Item_Desc_27615051</v>
      </c>
      <c r="AP954" s="5" t="s">
        <v>652</v>
      </c>
      <c r="AQ954" s="44">
        <f>_xlfn.XLOOKUP(I954,표1[아이템 타입],표1[삭제여부])</f>
        <v>0</v>
      </c>
      <c r="AR954" s="63">
        <f>_xlfn.XLOOKUP(I954,'#칼럼명세'!F:F,'#칼럼명세'!H:H)</f>
        <v>0</v>
      </c>
      <c r="AS954" s="4">
        <v>1</v>
      </c>
      <c r="AT954" s="4"/>
      <c r="AU954" s="4"/>
      <c r="AV954" s="4"/>
      <c r="AW954" s="63" t="str">
        <f>_xlfn.XLOOKUP(I954,표1[아이템 타입],표1[타입 이름])</f>
        <v>퀘스트 아이템</v>
      </c>
      <c r="AX954" s="63" t="str">
        <f t="shared" si="164"/>
        <v>불가</v>
      </c>
      <c r="AY954" s="63" t="str">
        <f t="shared" si="165"/>
        <v>불가</v>
      </c>
      <c r="AZ954" s="63" t="str">
        <f t="shared" si="166"/>
        <v>불가</v>
      </c>
      <c r="BA954" s="63" t="str">
        <f t="shared" si="167"/>
        <v>가능</v>
      </c>
    </row>
    <row r="955" spans="2:53" x14ac:dyDescent="0.3">
      <c r="B955" s="4">
        <v>27615052</v>
      </c>
      <c r="C955" s="4" t="str">
        <f t="shared" si="169"/>
        <v>052</v>
      </c>
      <c r="D955" s="44" t="str">
        <f t="shared" si="168"/>
        <v>Item_Name_27615052</v>
      </c>
      <c r="E955" s="5" t="s">
        <v>1254</v>
      </c>
      <c r="F955" s="44" t="str">
        <f t="shared" si="163"/>
        <v>Item_Desc_27615052</v>
      </c>
      <c r="G955" s="5" t="s">
        <v>525</v>
      </c>
      <c r="H955" s="5">
        <v>3</v>
      </c>
      <c r="I955" s="5">
        <v>76</v>
      </c>
      <c r="J955" s="5">
        <v>0</v>
      </c>
      <c r="K955" s="5">
        <v>1</v>
      </c>
      <c r="L955" s="45">
        <f>_xlfn.XLOOKUP($I955, '#칼럼명세'!$F:$F, '#칼럼명세'!$J:$J)*IF(_xlfn.XLOOKUP($I955, '#칼럼명세'!$F:$F, '#칼럼명세'!$K:$K)="X", 1, _xlfn.XLOOKUP($K955, '#무게관련'!$N:$N, '#무게관련'!$O:$O))*100</f>
        <v>1</v>
      </c>
      <c r="M955" s="46" t="s">
        <v>336</v>
      </c>
      <c r="N955" s="46" t="s">
        <v>336</v>
      </c>
      <c r="O955" s="46" t="s">
        <v>336</v>
      </c>
      <c r="P955" s="46" t="s">
        <v>336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1</v>
      </c>
      <c r="X955" s="66">
        <v>100</v>
      </c>
      <c r="Y955" s="66">
        <v>1000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 t="s">
        <v>245</v>
      </c>
      <c r="AI955" s="5" t="s">
        <v>235</v>
      </c>
      <c r="AJ955" s="5" t="s">
        <v>983</v>
      </c>
      <c r="AK955" s="45">
        <f t="shared" si="160"/>
        <v>15</v>
      </c>
      <c r="AL955" s="47">
        <f>_xlfn.XLOOKUP(I955,'#칼럼명세'!F:F,'#칼럼명세'!I:I)</f>
        <v>10000</v>
      </c>
      <c r="AM955" s="44" t="str">
        <f t="shared" si="161"/>
        <v>Item_Name_27615052</v>
      </c>
      <c r="AN955" s="5" t="s">
        <v>508</v>
      </c>
      <c r="AO955" s="44" t="str">
        <f t="shared" si="162"/>
        <v>Item_Desc_27615052</v>
      </c>
      <c r="AP955" s="5" t="s">
        <v>652</v>
      </c>
      <c r="AQ955" s="44">
        <f>_xlfn.XLOOKUP(I955,표1[아이템 타입],표1[삭제여부])</f>
        <v>0</v>
      </c>
      <c r="AR955" s="63">
        <f>_xlfn.XLOOKUP(I955,'#칼럼명세'!F:F,'#칼럼명세'!H:H)</f>
        <v>0</v>
      </c>
      <c r="AS955" s="4">
        <v>1</v>
      </c>
      <c r="AT955" s="4"/>
      <c r="AU955" s="4"/>
      <c r="AV955" s="4"/>
      <c r="AW955" s="63" t="str">
        <f>_xlfn.XLOOKUP(I955,표1[아이템 타입],표1[타입 이름])</f>
        <v>퀘스트 아이템</v>
      </c>
      <c r="AX955" s="63" t="str">
        <f t="shared" si="164"/>
        <v>불가</v>
      </c>
      <c r="AY955" s="63" t="str">
        <f t="shared" si="165"/>
        <v>불가</v>
      </c>
      <c r="AZ955" s="63" t="str">
        <f t="shared" si="166"/>
        <v>불가</v>
      </c>
      <c r="BA955" s="63" t="str">
        <f t="shared" si="167"/>
        <v>가능</v>
      </c>
    </row>
    <row r="956" spans="2:53" x14ac:dyDescent="0.3">
      <c r="B956" s="4">
        <v>27615053</v>
      </c>
      <c r="C956" s="4" t="str">
        <f t="shared" si="169"/>
        <v>053</v>
      </c>
      <c r="D956" s="44" t="str">
        <f t="shared" si="168"/>
        <v>Item_Name_27615053</v>
      </c>
      <c r="E956" s="5" t="s">
        <v>1255</v>
      </c>
      <c r="F956" s="44" t="str">
        <f t="shared" si="163"/>
        <v>Item_Desc_27615053</v>
      </c>
      <c r="G956" s="5" t="s">
        <v>525</v>
      </c>
      <c r="H956" s="5">
        <v>3</v>
      </c>
      <c r="I956" s="5">
        <v>76</v>
      </c>
      <c r="J956" s="5">
        <v>0</v>
      </c>
      <c r="K956" s="5">
        <v>1</v>
      </c>
      <c r="L956" s="45">
        <f>_xlfn.XLOOKUP($I956, '#칼럼명세'!$F:$F, '#칼럼명세'!$J:$J)*IF(_xlfn.XLOOKUP($I956, '#칼럼명세'!$F:$F, '#칼럼명세'!$K:$K)="X", 1, _xlfn.XLOOKUP($K956, '#무게관련'!$N:$N, '#무게관련'!$O:$O))*100</f>
        <v>1</v>
      </c>
      <c r="M956" s="46" t="s">
        <v>336</v>
      </c>
      <c r="N956" s="46" t="s">
        <v>336</v>
      </c>
      <c r="O956" s="46" t="s">
        <v>336</v>
      </c>
      <c r="P956" s="46" t="s">
        <v>336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1</v>
      </c>
      <c r="X956" s="66">
        <v>100</v>
      </c>
      <c r="Y956" s="66">
        <v>1000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 t="s">
        <v>240</v>
      </c>
      <c r="AI956" s="5" t="s">
        <v>235</v>
      </c>
      <c r="AJ956" s="5" t="s">
        <v>983</v>
      </c>
      <c r="AK956" s="45">
        <f t="shared" si="160"/>
        <v>15</v>
      </c>
      <c r="AL956" s="47">
        <f>_xlfn.XLOOKUP(I956,'#칼럼명세'!F:F,'#칼럼명세'!I:I)</f>
        <v>10000</v>
      </c>
      <c r="AM956" s="44" t="str">
        <f t="shared" si="161"/>
        <v>Item_Name_27615053</v>
      </c>
      <c r="AN956" s="5" t="s">
        <v>509</v>
      </c>
      <c r="AO956" s="44" t="str">
        <f t="shared" si="162"/>
        <v>Item_Desc_27615053</v>
      </c>
      <c r="AP956" s="5" t="s">
        <v>652</v>
      </c>
      <c r="AQ956" s="44">
        <f>_xlfn.XLOOKUP(I956,표1[아이템 타입],표1[삭제여부])</f>
        <v>0</v>
      </c>
      <c r="AR956" s="63">
        <f>_xlfn.XLOOKUP(I956,'#칼럼명세'!F:F,'#칼럼명세'!H:H)</f>
        <v>0</v>
      </c>
      <c r="AS956" s="4">
        <v>1</v>
      </c>
      <c r="AT956" s="4"/>
      <c r="AU956" s="4"/>
      <c r="AV956" s="4"/>
      <c r="AW956" s="63" t="str">
        <f>_xlfn.XLOOKUP(I956,표1[아이템 타입],표1[타입 이름])</f>
        <v>퀘스트 아이템</v>
      </c>
      <c r="AX956" s="63" t="str">
        <f t="shared" si="164"/>
        <v>불가</v>
      </c>
      <c r="AY956" s="63" t="str">
        <f t="shared" si="165"/>
        <v>불가</v>
      </c>
      <c r="AZ956" s="63" t="str">
        <f t="shared" si="166"/>
        <v>불가</v>
      </c>
      <c r="BA956" s="63" t="str">
        <f t="shared" si="167"/>
        <v>가능</v>
      </c>
    </row>
    <row r="957" spans="2:53" x14ac:dyDescent="0.3">
      <c r="B957" s="4">
        <v>27615054</v>
      </c>
      <c r="C957" s="4" t="str">
        <f t="shared" si="169"/>
        <v>054</v>
      </c>
      <c r="D957" s="44" t="str">
        <f t="shared" si="168"/>
        <v>Item_Name_27615054</v>
      </c>
      <c r="E957" s="5" t="s">
        <v>1256</v>
      </c>
      <c r="F957" s="44" t="str">
        <f t="shared" si="163"/>
        <v>Item_Desc_27615054</v>
      </c>
      <c r="G957" s="5" t="s">
        <v>525</v>
      </c>
      <c r="H957" s="5">
        <v>3</v>
      </c>
      <c r="I957" s="5">
        <v>76</v>
      </c>
      <c r="J957" s="5">
        <v>0</v>
      </c>
      <c r="K957" s="5">
        <v>1</v>
      </c>
      <c r="L957" s="45">
        <f>_xlfn.XLOOKUP($I957, '#칼럼명세'!$F:$F, '#칼럼명세'!$J:$J)*IF(_xlfn.XLOOKUP($I957, '#칼럼명세'!$F:$F, '#칼럼명세'!$K:$K)="X", 1, _xlfn.XLOOKUP($K957, '#무게관련'!$N:$N, '#무게관련'!$O:$O))*100</f>
        <v>1</v>
      </c>
      <c r="M957" s="46" t="s">
        <v>336</v>
      </c>
      <c r="N957" s="46" t="s">
        <v>336</v>
      </c>
      <c r="O957" s="46" t="s">
        <v>336</v>
      </c>
      <c r="P957" s="46" t="s">
        <v>336</v>
      </c>
      <c r="Q957" s="5">
        <v>0</v>
      </c>
      <c r="R957" s="5">
        <v>0</v>
      </c>
      <c r="S957" s="5">
        <v>0</v>
      </c>
      <c r="T957" s="5">
        <v>0</v>
      </c>
      <c r="U957" s="5">
        <v>0</v>
      </c>
      <c r="V957" s="5">
        <v>0</v>
      </c>
      <c r="W957" s="5">
        <v>1</v>
      </c>
      <c r="X957" s="66">
        <v>100</v>
      </c>
      <c r="Y957" s="66">
        <v>1000</v>
      </c>
      <c r="Z957" s="5">
        <v>0</v>
      </c>
      <c r="AA957" s="5">
        <v>0</v>
      </c>
      <c r="AB957" s="5">
        <v>0</v>
      </c>
      <c r="AC957" s="5">
        <v>0</v>
      </c>
      <c r="AD957" s="5">
        <v>0</v>
      </c>
      <c r="AE957" s="5">
        <v>0</v>
      </c>
      <c r="AF957" s="5">
        <v>0</v>
      </c>
      <c r="AG957" s="5">
        <v>0</v>
      </c>
      <c r="AH957" s="5" t="s">
        <v>244</v>
      </c>
      <c r="AI957" s="5" t="s">
        <v>235</v>
      </c>
      <c r="AJ957" s="5" t="s">
        <v>983</v>
      </c>
      <c r="AK957" s="45">
        <f t="shared" si="160"/>
        <v>15</v>
      </c>
      <c r="AL957" s="47">
        <f>_xlfn.XLOOKUP(I957,'#칼럼명세'!F:F,'#칼럼명세'!I:I)</f>
        <v>10000</v>
      </c>
      <c r="AM957" s="44" t="str">
        <f t="shared" si="161"/>
        <v>Item_Name_27615054</v>
      </c>
      <c r="AN957" s="5" t="s">
        <v>510</v>
      </c>
      <c r="AO957" s="44" t="str">
        <f t="shared" si="162"/>
        <v>Item_Desc_27615054</v>
      </c>
      <c r="AP957" s="5" t="s">
        <v>652</v>
      </c>
      <c r="AQ957" s="44">
        <f>_xlfn.XLOOKUP(I957,표1[아이템 타입],표1[삭제여부])</f>
        <v>0</v>
      </c>
      <c r="AR957" s="63">
        <f>_xlfn.XLOOKUP(I957,'#칼럼명세'!F:F,'#칼럼명세'!H:H)</f>
        <v>0</v>
      </c>
      <c r="AS957" s="4">
        <v>1</v>
      </c>
      <c r="AT957" s="4"/>
      <c r="AU957" s="4"/>
      <c r="AV957" s="4"/>
      <c r="AW957" s="63" t="str">
        <f>_xlfn.XLOOKUP(I957,표1[아이템 타입],표1[타입 이름])</f>
        <v>퀘스트 아이템</v>
      </c>
      <c r="AX957" s="63" t="str">
        <f t="shared" ref="AX957:AX982" si="170">IF(Z957=0,"불가","가능")</f>
        <v>불가</v>
      </c>
      <c r="AY957" s="63" t="str">
        <f t="shared" ref="AY957:AY982" si="171">IF(AB957=0,"불가","가능")</f>
        <v>불가</v>
      </c>
      <c r="AZ957" s="63" t="str">
        <f t="shared" si="166"/>
        <v>불가</v>
      </c>
      <c r="BA957" s="63" t="str">
        <f t="shared" si="167"/>
        <v>가능</v>
      </c>
    </row>
    <row r="958" spans="2:53" x14ac:dyDescent="0.3">
      <c r="B958" s="4">
        <v>27615055</v>
      </c>
      <c r="C958" s="4" t="str">
        <f t="shared" si="169"/>
        <v>055</v>
      </c>
      <c r="D958" s="44" t="str">
        <f t="shared" si="168"/>
        <v>Item_Name_27615055</v>
      </c>
      <c r="E958" s="5" t="s">
        <v>1257</v>
      </c>
      <c r="F958" s="44" t="str">
        <f t="shared" si="163"/>
        <v>Item_Desc_27615055</v>
      </c>
      <c r="G958" s="5" t="s">
        <v>525</v>
      </c>
      <c r="H958" s="5">
        <v>3</v>
      </c>
      <c r="I958" s="5">
        <v>76</v>
      </c>
      <c r="J958" s="5">
        <v>0</v>
      </c>
      <c r="K958" s="5">
        <v>1</v>
      </c>
      <c r="L958" s="45">
        <f>_xlfn.XLOOKUP($I958, '#칼럼명세'!$F:$F, '#칼럼명세'!$J:$J)*IF(_xlfn.XLOOKUP($I958, '#칼럼명세'!$F:$F, '#칼럼명세'!$K:$K)="X", 1, _xlfn.XLOOKUP($K958, '#무게관련'!$N:$N, '#무게관련'!$O:$O))*100</f>
        <v>1</v>
      </c>
      <c r="M958" s="46" t="s">
        <v>336</v>
      </c>
      <c r="N958" s="46" t="s">
        <v>336</v>
      </c>
      <c r="O958" s="46" t="s">
        <v>336</v>
      </c>
      <c r="P958" s="46" t="s">
        <v>336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1</v>
      </c>
      <c r="X958" s="66">
        <v>100</v>
      </c>
      <c r="Y958" s="66">
        <v>1000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 t="s">
        <v>942</v>
      </c>
      <c r="AI958" s="5" t="s">
        <v>235</v>
      </c>
      <c r="AJ958" s="5" t="s">
        <v>983</v>
      </c>
      <c r="AK958" s="45">
        <f t="shared" si="160"/>
        <v>15</v>
      </c>
      <c r="AL958" s="47">
        <f>_xlfn.XLOOKUP(I958,'#칼럼명세'!F:F,'#칼럼명세'!I:I)</f>
        <v>10000</v>
      </c>
      <c r="AM958" s="44" t="str">
        <f t="shared" si="161"/>
        <v>Item_Name_27615055</v>
      </c>
      <c r="AN958" s="5" t="s">
        <v>511</v>
      </c>
      <c r="AO958" s="44" t="str">
        <f t="shared" si="162"/>
        <v>Item_Desc_27615055</v>
      </c>
      <c r="AP958" s="5" t="s">
        <v>652</v>
      </c>
      <c r="AQ958" s="44">
        <f>_xlfn.XLOOKUP(I958,표1[아이템 타입],표1[삭제여부])</f>
        <v>0</v>
      </c>
      <c r="AR958" s="63">
        <f>_xlfn.XLOOKUP(I958,'#칼럼명세'!F:F,'#칼럼명세'!H:H)</f>
        <v>0</v>
      </c>
      <c r="AS958" s="4">
        <v>1</v>
      </c>
      <c r="AT958" s="4"/>
      <c r="AU958" s="4"/>
      <c r="AV958" s="4"/>
      <c r="AW958" s="63" t="str">
        <f>_xlfn.XLOOKUP(I958,표1[아이템 타입],표1[타입 이름])</f>
        <v>퀘스트 아이템</v>
      </c>
      <c r="AX958" s="63" t="str">
        <f t="shared" si="170"/>
        <v>불가</v>
      </c>
      <c r="AY958" s="63" t="str">
        <f t="shared" si="171"/>
        <v>불가</v>
      </c>
      <c r="AZ958" s="63" t="str">
        <f t="shared" si="166"/>
        <v>불가</v>
      </c>
      <c r="BA958" s="63" t="str">
        <f t="shared" si="167"/>
        <v>가능</v>
      </c>
    </row>
    <row r="959" spans="2:53" x14ac:dyDescent="0.3">
      <c r="B959" s="4">
        <v>27635001</v>
      </c>
      <c r="C959" s="4" t="str">
        <f t="shared" si="169"/>
        <v>001</v>
      </c>
      <c r="D959" s="44" t="str">
        <f t="shared" si="168"/>
        <v>Item_Name_27635001</v>
      </c>
      <c r="E959" s="5" t="s">
        <v>1258</v>
      </c>
      <c r="F959" s="44" t="str">
        <f t="shared" si="163"/>
        <v>Item_Desc_27635001</v>
      </c>
      <c r="G959" s="5" t="s">
        <v>883</v>
      </c>
      <c r="H959" s="5">
        <v>3</v>
      </c>
      <c r="I959" s="5">
        <v>63</v>
      </c>
      <c r="J959" s="5">
        <v>0</v>
      </c>
      <c r="K959" s="5">
        <v>1</v>
      </c>
      <c r="L959" s="45">
        <v>0</v>
      </c>
      <c r="M959" s="46" t="s">
        <v>336</v>
      </c>
      <c r="N959" s="46" t="s">
        <v>336</v>
      </c>
      <c r="O959" s="46" t="s">
        <v>336</v>
      </c>
      <c r="P959" s="46" t="s">
        <v>336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1</v>
      </c>
      <c r="X959" s="66">
        <v>100</v>
      </c>
      <c r="Y959" s="66">
        <v>1000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 t="s">
        <v>948</v>
      </c>
      <c r="AI959" s="5" t="s">
        <v>235</v>
      </c>
      <c r="AJ959" s="5" t="s">
        <v>983</v>
      </c>
      <c r="AK959" s="45">
        <f t="shared" si="160"/>
        <v>15</v>
      </c>
      <c r="AL959" s="47">
        <f>_xlfn.XLOOKUP(I959,'#칼럼명세'!F:F,'#칼럼명세'!I:I)</f>
        <v>1007</v>
      </c>
      <c r="AM959" s="44" t="str">
        <f t="shared" si="161"/>
        <v>Item_Name_27635001</v>
      </c>
      <c r="AN959" s="5" t="s">
        <v>886</v>
      </c>
      <c r="AO959" s="44" t="str">
        <f t="shared" si="162"/>
        <v>Item_Desc_27635001</v>
      </c>
      <c r="AP959" s="5" t="s">
        <v>883</v>
      </c>
      <c r="AQ959" s="44">
        <f>_xlfn.XLOOKUP(I959,표1[아이템 타입],표1[삭제여부])</f>
        <v>1</v>
      </c>
      <c r="AR959" s="63">
        <f>_xlfn.XLOOKUP(I959,'#칼럼명세'!F:F,'#칼럼명세'!H:H)</f>
        <v>1</v>
      </c>
      <c r="AS959" s="4">
        <v>1</v>
      </c>
      <c r="AT959" s="4"/>
      <c r="AU959" s="4"/>
      <c r="AV959" s="4"/>
      <c r="AW959" s="63" t="str">
        <f>_xlfn.XLOOKUP(I959,표1[아이템 타입],표1[타입 이름])</f>
        <v>스피릿 아이템</v>
      </c>
      <c r="AX959" s="63" t="str">
        <f t="shared" si="170"/>
        <v>불가</v>
      </c>
      <c r="AY959" s="63" t="str">
        <f t="shared" si="171"/>
        <v>불가</v>
      </c>
      <c r="AZ959" s="63" t="str">
        <f t="shared" ref="AZ959" si="172">IF(AR959=0,"불가","가능")</f>
        <v>가능</v>
      </c>
      <c r="BA959" s="63" t="str">
        <f t="shared" ref="BA959" si="173">IF(AS959=0,"불가","가능")</f>
        <v>가능</v>
      </c>
    </row>
    <row r="960" spans="2:53" x14ac:dyDescent="0.3">
      <c r="B960" s="4">
        <v>27815002</v>
      </c>
      <c r="C960" s="4" t="str">
        <f t="shared" si="169"/>
        <v>002</v>
      </c>
      <c r="D960" s="44" t="str">
        <f t="shared" si="168"/>
        <v>Item_Name_27815002</v>
      </c>
      <c r="E960" s="5" t="s">
        <v>1339</v>
      </c>
      <c r="F960" s="44" t="str">
        <f t="shared" si="163"/>
        <v>Item_Desc_27815002</v>
      </c>
      <c r="G960" s="5" t="s">
        <v>714</v>
      </c>
      <c r="H960" s="5">
        <v>3</v>
      </c>
      <c r="I960" s="5">
        <v>78</v>
      </c>
      <c r="J960" s="5">
        <v>0</v>
      </c>
      <c r="K960" s="5">
        <v>3</v>
      </c>
      <c r="L960" s="45">
        <f>_xlfn.XLOOKUP($I960, '#칼럼명세'!$F:$F, '#칼럼명세'!$J:$J)*IF(_xlfn.XLOOKUP($I960, '#칼럼명세'!$F:$F, '#칼럼명세'!$K:$K)="X", 1, _xlfn.XLOOKUP($K960, '#무게관련'!$N:$N, '#무게관련'!$O:$O))*100</f>
        <v>0</v>
      </c>
      <c r="M960" s="46" t="s">
        <v>336</v>
      </c>
      <c r="N960" s="46" t="s">
        <v>336</v>
      </c>
      <c r="O960" s="46" t="s">
        <v>336</v>
      </c>
      <c r="P960" s="46" t="s">
        <v>336</v>
      </c>
      <c r="Q960" s="5">
        <v>0</v>
      </c>
      <c r="R960" s="5">
        <v>0</v>
      </c>
      <c r="S960" s="5">
        <v>0</v>
      </c>
      <c r="T960" s="5">
        <v>0</v>
      </c>
      <c r="U960" s="5">
        <v>0</v>
      </c>
      <c r="V960" s="5">
        <v>0</v>
      </c>
      <c r="W960" s="5">
        <v>1</v>
      </c>
      <c r="X960" s="66">
        <v>1</v>
      </c>
      <c r="Y960" s="66">
        <v>1</v>
      </c>
      <c r="Z960" s="5">
        <v>0</v>
      </c>
      <c r="AA960" s="5">
        <v>0</v>
      </c>
      <c r="AB960" s="5">
        <v>0</v>
      </c>
      <c r="AC960" s="5">
        <v>0</v>
      </c>
      <c r="AD960" s="5">
        <v>0</v>
      </c>
      <c r="AE960" s="5">
        <v>0</v>
      </c>
      <c r="AF960" s="5">
        <v>0</v>
      </c>
      <c r="AG960" s="5">
        <v>0</v>
      </c>
      <c r="AH960" s="5" t="s">
        <v>1341</v>
      </c>
      <c r="AI960" s="5" t="s">
        <v>235</v>
      </c>
      <c r="AJ960" s="5" t="s">
        <v>983</v>
      </c>
      <c r="AK960" s="45">
        <f t="shared" si="160"/>
        <v>15</v>
      </c>
      <c r="AL960" s="47">
        <f>_xlfn.XLOOKUP(I960,'#칼럼명세'!F:F,'#칼럼명세'!I:I)</f>
        <v>1007</v>
      </c>
      <c r="AM960" s="44" t="str">
        <f t="shared" si="161"/>
        <v>Item_Name_27815002</v>
      </c>
      <c r="AN960" s="5" t="s">
        <v>1342</v>
      </c>
      <c r="AO960" s="44" t="str">
        <f t="shared" si="162"/>
        <v>Item_Desc_27815002</v>
      </c>
      <c r="AP960" s="5" t="s">
        <v>1343</v>
      </c>
      <c r="AQ960" s="44">
        <f>_xlfn.XLOOKUP(I960,표1[아이템 타입],표1[삭제여부])</f>
        <v>0</v>
      </c>
      <c r="AR960" s="63">
        <f>_xlfn.XLOOKUP(I960,'#칼럼명세'!F:F,'#칼럼명세'!H:H)</f>
        <v>0</v>
      </c>
      <c r="AS960" s="4">
        <v>0</v>
      </c>
      <c r="AT960" s="4"/>
      <c r="AU960" s="4"/>
      <c r="AV960" s="4"/>
      <c r="AW960" s="63" t="str">
        <f>_xlfn.XLOOKUP(I960,표1[아이템 타입],표1[타입 이름])</f>
        <v>재료 - 판매 및 거래 불가</v>
      </c>
      <c r="AX960" s="63" t="str">
        <f t="shared" si="170"/>
        <v>불가</v>
      </c>
      <c r="AY960" s="63" t="str">
        <f t="shared" si="171"/>
        <v>불가</v>
      </c>
      <c r="AZ960" s="63" t="str">
        <f t="shared" si="166"/>
        <v>불가</v>
      </c>
      <c r="BA960" s="63" t="str">
        <f t="shared" si="167"/>
        <v>불가</v>
      </c>
    </row>
    <row r="961" spans="1:53" x14ac:dyDescent="0.3">
      <c r="B961" s="4">
        <v>27900001</v>
      </c>
      <c r="C961" s="4" t="str">
        <f t="shared" si="169"/>
        <v>001</v>
      </c>
      <c r="D961" s="44" t="str">
        <f t="shared" si="168"/>
        <v>Item_Name_27900001</v>
      </c>
      <c r="E961" s="5" t="s">
        <v>1565</v>
      </c>
      <c r="F961" s="44" t="str">
        <f t="shared" si="163"/>
        <v>Item_Desc_27900001</v>
      </c>
      <c r="G961" s="5" t="s">
        <v>1566</v>
      </c>
      <c r="H961" s="5">
        <v>3</v>
      </c>
      <c r="I961" s="5">
        <v>79</v>
      </c>
      <c r="J961" s="5">
        <v>0</v>
      </c>
      <c r="K961" s="5">
        <v>3</v>
      </c>
      <c r="L961" s="45">
        <f>_xlfn.XLOOKUP($I961, '#칼럼명세'!$F:$F, '#칼럼명세'!$J:$J)*IF(_xlfn.XLOOKUP($I961, '#칼럼명세'!$F:$F, '#칼럼명세'!$K:$K)="X", 1, _xlfn.XLOOKUP($K961, '#무게관련'!$N:$N, '#무게관련'!$O:$O))*100</f>
        <v>0</v>
      </c>
      <c r="M961" s="46" t="s">
        <v>336</v>
      </c>
      <c r="N961" s="46" t="s">
        <v>336</v>
      </c>
      <c r="O961" s="46" t="s">
        <v>336</v>
      </c>
      <c r="P961" s="46" t="s">
        <v>336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1</v>
      </c>
      <c r="X961" s="66">
        <v>100</v>
      </c>
      <c r="Y961" s="66">
        <v>1000</v>
      </c>
      <c r="Z961" s="5">
        <v>0</v>
      </c>
      <c r="AA961" s="5">
        <v>0</v>
      </c>
      <c r="AB961" s="5">
        <v>1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 t="s">
        <v>1567</v>
      </c>
      <c r="AI961" s="5" t="s">
        <v>235</v>
      </c>
      <c r="AJ961" s="5" t="s">
        <v>1568</v>
      </c>
      <c r="AK961" s="45">
        <f t="shared" si="160"/>
        <v>15</v>
      </c>
      <c r="AL961" s="47">
        <f>_xlfn.XLOOKUP(I961,'#칼럼명세'!F:F,'#칼럼명세'!I:I)</f>
        <v>10000</v>
      </c>
      <c r="AM961" s="44" t="str">
        <f t="shared" si="161"/>
        <v>Item_Name_27900001</v>
      </c>
      <c r="AN961" s="5" t="s">
        <v>1565</v>
      </c>
      <c r="AO961" s="44" t="str">
        <f t="shared" si="162"/>
        <v>Item_Desc_27900001</v>
      </c>
      <c r="AP961" s="5" t="s">
        <v>1566</v>
      </c>
      <c r="AQ961" s="44">
        <f>_xlfn.XLOOKUP(I961,표1[아이템 타입],표1[삭제여부])</f>
        <v>0</v>
      </c>
      <c r="AR961" s="63">
        <f>_xlfn.XLOOKUP(I961,'#칼럼명세'!F:F,'#칼럼명세'!H:H)</f>
        <v>1</v>
      </c>
      <c r="AS961" s="4">
        <v>0</v>
      </c>
      <c r="AW961" s="63" t="str">
        <f>_xlfn.XLOOKUP(I961,표1[아이템 타입],표1[타입 이름])</f>
        <v>연성 재료 등록 아이템</v>
      </c>
      <c r="AX961" s="63" t="str">
        <f t="shared" si="170"/>
        <v>불가</v>
      </c>
      <c r="AY961" s="63" t="str">
        <f t="shared" si="171"/>
        <v>가능</v>
      </c>
      <c r="AZ961" s="63" t="str">
        <f t="shared" ref="AZ961" si="174">IF(AR961=0,"불가","가능")</f>
        <v>가능</v>
      </c>
      <c r="BA961" s="63" t="str">
        <f t="shared" ref="BA961" si="175">IF(AS961=0,"불가","가능")</f>
        <v>불가</v>
      </c>
    </row>
    <row r="962" spans="1:53" x14ac:dyDescent="0.3">
      <c r="B962" s="4">
        <v>28000001</v>
      </c>
      <c r="C962" s="4" t="str">
        <f t="shared" si="169"/>
        <v>001</v>
      </c>
      <c r="D962" s="44" t="str">
        <f t="shared" si="168"/>
        <v>Item_Name_28000001</v>
      </c>
      <c r="E962" s="5" t="s">
        <v>2314</v>
      </c>
      <c r="F962" s="44" t="str">
        <f t="shared" si="163"/>
        <v>Item_Desc_28000001</v>
      </c>
      <c r="G962" s="5" t="s">
        <v>2329</v>
      </c>
      <c r="H962" s="5">
        <v>3</v>
      </c>
      <c r="I962" s="5">
        <v>80</v>
      </c>
      <c r="J962" s="5">
        <v>0</v>
      </c>
      <c r="K962" s="5">
        <v>5</v>
      </c>
      <c r="L962" s="45">
        <f>_xlfn.XLOOKUP($I962, '#칼럼명세'!$F:$F, '#칼럼명세'!$J:$J)*IF(_xlfn.XLOOKUP($I962, '#칼럼명세'!$F:$F, '#칼럼명세'!$K:$K)="X", 1, _xlfn.XLOOKUP($K962, '#무게관련'!$N:$N, '#무게관련'!$O:$O))*100</f>
        <v>0</v>
      </c>
      <c r="M962" s="46" t="s">
        <v>336</v>
      </c>
      <c r="N962" s="46" t="s">
        <v>336</v>
      </c>
      <c r="O962" s="46" t="s">
        <v>336</v>
      </c>
      <c r="P962" s="46" t="s">
        <v>336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66">
        <v>100</v>
      </c>
      <c r="Y962" s="66">
        <v>1000</v>
      </c>
      <c r="Z962" s="5">
        <v>1</v>
      </c>
      <c r="AA962" s="5">
        <v>10</v>
      </c>
      <c r="AB962" s="5">
        <v>0</v>
      </c>
      <c r="AC962" s="5">
        <v>0</v>
      </c>
      <c r="AD962" s="5">
        <v>0</v>
      </c>
      <c r="AE962" s="5">
        <v>30200</v>
      </c>
      <c r="AF962" s="5">
        <v>11</v>
      </c>
      <c r="AG962" s="5">
        <v>0</v>
      </c>
      <c r="AH962" s="5" t="s">
        <v>2321</v>
      </c>
      <c r="AI962" s="5" t="s">
        <v>235</v>
      </c>
      <c r="AJ962" s="5" t="s">
        <v>1568</v>
      </c>
      <c r="AK962" s="45">
        <f t="shared" si="160"/>
        <v>15</v>
      </c>
      <c r="AL962" s="47">
        <f>_xlfn.XLOOKUP(I962,'#칼럼명세'!F:F,'#칼럼명세'!I:I)</f>
        <v>1305</v>
      </c>
      <c r="AM962" s="44" t="str">
        <f t="shared" si="161"/>
        <v>Item_Name_28000001</v>
      </c>
      <c r="AN962" s="5" t="s">
        <v>2928</v>
      </c>
      <c r="AO962" s="44" t="str">
        <f t="shared" si="162"/>
        <v>Item_Desc_28000001</v>
      </c>
      <c r="AP962" s="5" t="s">
        <v>2945</v>
      </c>
      <c r="AQ962" s="44">
        <f>_xlfn.XLOOKUP(I962,표1[아이템 타입],표1[삭제여부])</f>
        <v>0</v>
      </c>
      <c r="AR962" s="63">
        <f>_xlfn.XLOOKUP(I962,'#칼럼명세'!F:F,'#칼럼명세'!H:H)</f>
        <v>0</v>
      </c>
      <c r="AS962" s="4">
        <v>1</v>
      </c>
      <c r="AW962" s="63" t="str">
        <f>_xlfn.XLOOKUP(I962,표1[아이템 타입],표1[타입 이름])</f>
        <v>연구소 사용 아이템</v>
      </c>
      <c r="AX962" s="63" t="str">
        <f t="shared" si="170"/>
        <v>가능</v>
      </c>
      <c r="AY962" s="63" t="str">
        <f t="shared" si="171"/>
        <v>불가</v>
      </c>
      <c r="AZ962" s="63" t="str">
        <f t="shared" ref="AZ962:AZ971" si="176">IF(AR962=0,"불가","가능")</f>
        <v>불가</v>
      </c>
      <c r="BA962" s="63" t="str">
        <f t="shared" ref="BA962:BA971" si="177">IF(AS962=0,"불가","가능")</f>
        <v>가능</v>
      </c>
    </row>
    <row r="963" spans="1:53" x14ac:dyDescent="0.3">
      <c r="B963" s="4">
        <v>28000002</v>
      </c>
      <c r="C963" s="4" t="str">
        <f t="shared" si="169"/>
        <v>002</v>
      </c>
      <c r="D963" s="44" t="str">
        <f t="shared" si="168"/>
        <v>Item_Name_28000002</v>
      </c>
      <c r="E963" s="5" t="s">
        <v>2315</v>
      </c>
      <c r="F963" s="44" t="str">
        <f t="shared" si="163"/>
        <v>Item_Desc_28000002</v>
      </c>
      <c r="G963" s="5" t="s">
        <v>2329</v>
      </c>
      <c r="H963" s="5">
        <v>3</v>
      </c>
      <c r="I963" s="5">
        <v>80</v>
      </c>
      <c r="J963" s="5">
        <v>0</v>
      </c>
      <c r="K963" s="5">
        <v>5</v>
      </c>
      <c r="L963" s="45">
        <f>_xlfn.XLOOKUP($I963, '#칼럼명세'!$F:$F, '#칼럼명세'!$J:$J)*IF(_xlfn.XLOOKUP($I963, '#칼럼명세'!$F:$F, '#칼럼명세'!$K:$K)="X", 1, _xlfn.XLOOKUP($K963, '#무게관련'!$N:$N, '#무게관련'!$O:$O))*100</f>
        <v>0</v>
      </c>
      <c r="M963" s="46" t="s">
        <v>336</v>
      </c>
      <c r="N963" s="46" t="s">
        <v>336</v>
      </c>
      <c r="O963" s="46" t="s">
        <v>336</v>
      </c>
      <c r="P963" s="46" t="s">
        <v>336</v>
      </c>
      <c r="Q963" s="5">
        <v>0</v>
      </c>
      <c r="R963" s="5">
        <v>0</v>
      </c>
      <c r="S963" s="5">
        <v>0</v>
      </c>
      <c r="T963" s="5">
        <v>0</v>
      </c>
      <c r="U963" s="5">
        <v>0</v>
      </c>
      <c r="V963" s="5">
        <v>0</v>
      </c>
      <c r="W963" s="5">
        <v>0</v>
      </c>
      <c r="X963" s="66">
        <v>100</v>
      </c>
      <c r="Y963" s="66">
        <v>1000</v>
      </c>
      <c r="Z963" s="5">
        <v>1</v>
      </c>
      <c r="AA963" s="5">
        <v>10</v>
      </c>
      <c r="AB963" s="5">
        <v>0</v>
      </c>
      <c r="AC963" s="5">
        <v>0</v>
      </c>
      <c r="AD963" s="5">
        <v>0</v>
      </c>
      <c r="AE963" s="5">
        <v>30200</v>
      </c>
      <c r="AF963" s="5">
        <v>11</v>
      </c>
      <c r="AG963" s="5">
        <v>0</v>
      </c>
      <c r="AH963" s="5" t="s">
        <v>2322</v>
      </c>
      <c r="AI963" s="5" t="s">
        <v>235</v>
      </c>
      <c r="AJ963" s="5" t="s">
        <v>1568</v>
      </c>
      <c r="AK963" s="45">
        <f t="shared" si="160"/>
        <v>15</v>
      </c>
      <c r="AL963" s="47">
        <f>_xlfn.XLOOKUP(I963,'#칼럼명세'!F:F,'#칼럼명세'!I:I)</f>
        <v>1305</v>
      </c>
      <c r="AM963" s="44" t="str">
        <f t="shared" si="161"/>
        <v>Item_Name_28000002</v>
      </c>
      <c r="AN963" s="5" t="s">
        <v>2929</v>
      </c>
      <c r="AO963" s="44" t="str">
        <f t="shared" si="162"/>
        <v>Item_Desc_28000002</v>
      </c>
      <c r="AP963" s="5" t="s">
        <v>2946</v>
      </c>
      <c r="AQ963" s="44">
        <f>_xlfn.XLOOKUP(I963,표1[아이템 타입],표1[삭제여부])</f>
        <v>0</v>
      </c>
      <c r="AR963" s="63">
        <f>_xlfn.XLOOKUP(I963,'#칼럼명세'!F:F,'#칼럼명세'!H:H)</f>
        <v>0</v>
      </c>
      <c r="AS963" s="4">
        <v>1</v>
      </c>
      <c r="AW963" s="63" t="str">
        <f>_xlfn.XLOOKUP(I963,표1[아이템 타입],표1[타입 이름])</f>
        <v>연구소 사용 아이템</v>
      </c>
      <c r="AX963" s="63" t="str">
        <f t="shared" si="170"/>
        <v>가능</v>
      </c>
      <c r="AY963" s="63" t="str">
        <f t="shared" si="171"/>
        <v>불가</v>
      </c>
      <c r="AZ963" s="63" t="str">
        <f t="shared" si="176"/>
        <v>불가</v>
      </c>
      <c r="BA963" s="63" t="str">
        <f t="shared" si="177"/>
        <v>가능</v>
      </c>
    </row>
    <row r="964" spans="1:53" x14ac:dyDescent="0.3">
      <c r="B964" s="4">
        <v>28000003</v>
      </c>
      <c r="C964" s="4" t="str">
        <f t="shared" si="169"/>
        <v>003</v>
      </c>
      <c r="D964" s="44" t="str">
        <f t="shared" si="168"/>
        <v>Item_Name_28000003</v>
      </c>
      <c r="E964" s="5" t="s">
        <v>2316</v>
      </c>
      <c r="F964" s="44" t="str">
        <f t="shared" si="163"/>
        <v>Item_Desc_28000003</v>
      </c>
      <c r="G964" s="5" t="s">
        <v>2329</v>
      </c>
      <c r="H964" s="5">
        <v>3</v>
      </c>
      <c r="I964" s="5">
        <v>80</v>
      </c>
      <c r="J964" s="5">
        <v>0</v>
      </c>
      <c r="K964" s="5">
        <v>5</v>
      </c>
      <c r="L964" s="45">
        <f>_xlfn.XLOOKUP($I964, '#칼럼명세'!$F:$F, '#칼럼명세'!$J:$J)*IF(_xlfn.XLOOKUP($I964, '#칼럼명세'!$F:$F, '#칼럼명세'!$K:$K)="X", 1, _xlfn.XLOOKUP($K964, '#무게관련'!$N:$N, '#무게관련'!$O:$O))*100</f>
        <v>0</v>
      </c>
      <c r="M964" s="46" t="s">
        <v>336</v>
      </c>
      <c r="N964" s="46" t="s">
        <v>336</v>
      </c>
      <c r="O964" s="46" t="s">
        <v>336</v>
      </c>
      <c r="P964" s="46" t="s">
        <v>336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66">
        <v>100</v>
      </c>
      <c r="Y964" s="66">
        <v>1000</v>
      </c>
      <c r="Z964" s="5">
        <v>1</v>
      </c>
      <c r="AA964" s="5">
        <v>10</v>
      </c>
      <c r="AB964" s="5">
        <v>0</v>
      </c>
      <c r="AC964" s="5">
        <v>0</v>
      </c>
      <c r="AD964" s="5">
        <v>0</v>
      </c>
      <c r="AE964" s="5">
        <v>30200</v>
      </c>
      <c r="AF964" s="5">
        <v>11</v>
      </c>
      <c r="AG964" s="5">
        <v>0</v>
      </c>
      <c r="AH964" s="5" t="s">
        <v>2323</v>
      </c>
      <c r="AI964" s="5" t="s">
        <v>235</v>
      </c>
      <c r="AJ964" s="5" t="s">
        <v>1568</v>
      </c>
      <c r="AK964" s="45">
        <f t="shared" si="160"/>
        <v>15</v>
      </c>
      <c r="AL964" s="47">
        <f>_xlfn.XLOOKUP(I964,'#칼럼명세'!F:F,'#칼럼명세'!I:I)</f>
        <v>1305</v>
      </c>
      <c r="AM964" s="44" t="str">
        <f t="shared" si="161"/>
        <v>Item_Name_28000003</v>
      </c>
      <c r="AN964" s="5" t="s">
        <v>2930</v>
      </c>
      <c r="AO964" s="44" t="str">
        <f t="shared" si="162"/>
        <v>Item_Desc_28000003</v>
      </c>
      <c r="AP964" s="5" t="s">
        <v>2947</v>
      </c>
      <c r="AQ964" s="44">
        <f>_xlfn.XLOOKUP(I964,표1[아이템 타입],표1[삭제여부])</f>
        <v>0</v>
      </c>
      <c r="AR964" s="63">
        <f>_xlfn.XLOOKUP(I964,'#칼럼명세'!F:F,'#칼럼명세'!H:H)</f>
        <v>0</v>
      </c>
      <c r="AS964" s="4">
        <v>1</v>
      </c>
      <c r="AW964" s="63" t="str">
        <f>_xlfn.XLOOKUP(I964,표1[아이템 타입],표1[타입 이름])</f>
        <v>연구소 사용 아이템</v>
      </c>
      <c r="AX964" s="63" t="str">
        <f t="shared" si="170"/>
        <v>가능</v>
      </c>
      <c r="AY964" s="63" t="str">
        <f t="shared" si="171"/>
        <v>불가</v>
      </c>
      <c r="AZ964" s="63" t="str">
        <f t="shared" si="176"/>
        <v>불가</v>
      </c>
      <c r="BA964" s="63" t="str">
        <f t="shared" si="177"/>
        <v>가능</v>
      </c>
    </row>
    <row r="965" spans="1:53" x14ac:dyDescent="0.3">
      <c r="B965" s="4">
        <v>28000004</v>
      </c>
      <c r="C965" s="4" t="str">
        <f t="shared" si="169"/>
        <v>004</v>
      </c>
      <c r="D965" s="44" t="str">
        <f t="shared" si="168"/>
        <v>Item_Name_28000004</v>
      </c>
      <c r="E965" s="5" t="s">
        <v>2317</v>
      </c>
      <c r="F965" s="44" t="str">
        <f t="shared" si="163"/>
        <v>Item_Desc_28000004</v>
      </c>
      <c r="G965" s="5" t="s">
        <v>2329</v>
      </c>
      <c r="H965" s="5">
        <v>3</v>
      </c>
      <c r="I965" s="5">
        <v>80</v>
      </c>
      <c r="J965" s="5">
        <v>0</v>
      </c>
      <c r="K965" s="5">
        <v>5</v>
      </c>
      <c r="L965" s="45">
        <f>_xlfn.XLOOKUP($I965, '#칼럼명세'!$F:$F, '#칼럼명세'!$J:$J)*IF(_xlfn.XLOOKUP($I965, '#칼럼명세'!$F:$F, '#칼럼명세'!$K:$K)="X", 1, _xlfn.XLOOKUP($K965, '#무게관련'!$N:$N, '#무게관련'!$O:$O))*100</f>
        <v>0</v>
      </c>
      <c r="M965" s="46" t="s">
        <v>336</v>
      </c>
      <c r="N965" s="46" t="s">
        <v>336</v>
      </c>
      <c r="O965" s="46" t="s">
        <v>336</v>
      </c>
      <c r="P965" s="46" t="s">
        <v>336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66">
        <v>100</v>
      </c>
      <c r="Y965" s="66">
        <v>1000</v>
      </c>
      <c r="Z965" s="5">
        <v>1</v>
      </c>
      <c r="AA965" s="5">
        <v>10</v>
      </c>
      <c r="AB965" s="5">
        <v>0</v>
      </c>
      <c r="AC965" s="5">
        <v>0</v>
      </c>
      <c r="AD965" s="5">
        <v>0</v>
      </c>
      <c r="AE965" s="5">
        <v>30200</v>
      </c>
      <c r="AF965" s="5">
        <v>11</v>
      </c>
      <c r="AG965" s="5">
        <v>0</v>
      </c>
      <c r="AH965" s="5" t="s">
        <v>2324</v>
      </c>
      <c r="AI965" s="5" t="s">
        <v>235</v>
      </c>
      <c r="AJ965" s="5" t="s">
        <v>1568</v>
      </c>
      <c r="AK965" s="45">
        <f t="shared" si="160"/>
        <v>15</v>
      </c>
      <c r="AL965" s="47">
        <f>_xlfn.XLOOKUP(I965,'#칼럼명세'!F:F,'#칼럼명세'!I:I)</f>
        <v>1305</v>
      </c>
      <c r="AM965" s="44" t="str">
        <f t="shared" si="161"/>
        <v>Item_Name_28000004</v>
      </c>
      <c r="AN965" s="5" t="s">
        <v>2931</v>
      </c>
      <c r="AO965" s="44" t="str">
        <f t="shared" si="162"/>
        <v>Item_Desc_28000004</v>
      </c>
      <c r="AP965" s="5" t="s">
        <v>2948</v>
      </c>
      <c r="AQ965" s="44">
        <f>_xlfn.XLOOKUP(I965,표1[아이템 타입],표1[삭제여부])</f>
        <v>0</v>
      </c>
      <c r="AR965" s="63">
        <f>_xlfn.XLOOKUP(I965,'#칼럼명세'!F:F,'#칼럼명세'!H:H)</f>
        <v>0</v>
      </c>
      <c r="AS965" s="4">
        <v>1</v>
      </c>
      <c r="AW965" s="63" t="str">
        <f>_xlfn.XLOOKUP(I965,표1[아이템 타입],표1[타입 이름])</f>
        <v>연구소 사용 아이템</v>
      </c>
      <c r="AX965" s="63" t="str">
        <f t="shared" si="170"/>
        <v>가능</v>
      </c>
      <c r="AY965" s="63" t="str">
        <f t="shared" si="171"/>
        <v>불가</v>
      </c>
      <c r="AZ965" s="63" t="str">
        <f t="shared" si="176"/>
        <v>불가</v>
      </c>
      <c r="BA965" s="63" t="str">
        <f t="shared" si="177"/>
        <v>가능</v>
      </c>
    </row>
    <row r="966" spans="1:53" x14ac:dyDescent="0.3">
      <c r="A966" s="5" t="s">
        <v>3162</v>
      </c>
      <c r="B966" s="4">
        <v>28000005</v>
      </c>
      <c r="C966" s="4" t="str">
        <f t="shared" si="169"/>
        <v>005</v>
      </c>
      <c r="D966" s="44" t="str">
        <f t="shared" si="168"/>
        <v>Item_Name_28000005</v>
      </c>
      <c r="E966" s="5" t="s">
        <v>2972</v>
      </c>
      <c r="F966" s="44" t="str">
        <f t="shared" si="163"/>
        <v>Item_Desc_28000005</v>
      </c>
      <c r="G966" s="5" t="s">
        <v>2329</v>
      </c>
      <c r="H966" s="5">
        <v>3</v>
      </c>
      <c r="I966" s="5">
        <v>80</v>
      </c>
      <c r="J966" s="5">
        <v>0</v>
      </c>
      <c r="K966" s="5">
        <v>5</v>
      </c>
      <c r="L966" s="45">
        <f>_xlfn.XLOOKUP($I966, '#칼럼명세'!$F:$F, '#칼럼명세'!$J:$J)*IF(_xlfn.XLOOKUP($I966, '#칼럼명세'!$F:$F, '#칼럼명세'!$K:$K)="X", 1, _xlfn.XLOOKUP($K966, '#무게관련'!$N:$N, '#무게관련'!$O:$O))*100</f>
        <v>0</v>
      </c>
      <c r="M966" s="46" t="s">
        <v>336</v>
      </c>
      <c r="N966" s="46" t="s">
        <v>336</v>
      </c>
      <c r="O966" s="46" t="s">
        <v>336</v>
      </c>
      <c r="P966" s="46" t="s">
        <v>336</v>
      </c>
      <c r="Q966" s="5">
        <v>0</v>
      </c>
      <c r="R966" s="5">
        <v>0</v>
      </c>
      <c r="S966" s="5">
        <v>0</v>
      </c>
      <c r="T966" s="5">
        <v>0</v>
      </c>
      <c r="U966" s="5">
        <v>0</v>
      </c>
      <c r="V966" s="5">
        <v>0</v>
      </c>
      <c r="W966" s="5">
        <v>0</v>
      </c>
      <c r="X966" s="66">
        <v>100</v>
      </c>
      <c r="Y966" s="66">
        <v>1000</v>
      </c>
      <c r="Z966" s="5">
        <v>1</v>
      </c>
      <c r="AA966" s="5">
        <v>10</v>
      </c>
      <c r="AB966" s="5">
        <v>0</v>
      </c>
      <c r="AC966" s="5">
        <v>0</v>
      </c>
      <c r="AD966" s="5">
        <v>0</v>
      </c>
      <c r="AE966" s="5">
        <v>30200</v>
      </c>
      <c r="AF966" s="5">
        <v>11</v>
      </c>
      <c r="AG966" s="5">
        <v>0</v>
      </c>
      <c r="AH966" s="5" t="s">
        <v>2325</v>
      </c>
      <c r="AI966" s="5" t="s">
        <v>235</v>
      </c>
      <c r="AJ966" s="5" t="s">
        <v>1568</v>
      </c>
      <c r="AK966" s="45">
        <f t="shared" si="160"/>
        <v>15</v>
      </c>
      <c r="AL966" s="47">
        <f>_xlfn.XLOOKUP(I966,'#칼럼명세'!F:F,'#칼럼명세'!I:I)</f>
        <v>1305</v>
      </c>
      <c r="AM966" s="44" t="str">
        <f t="shared" si="161"/>
        <v>Item_Name_28000005</v>
      </c>
      <c r="AN966" s="5" t="s">
        <v>2965</v>
      </c>
      <c r="AO966" s="44" t="str">
        <f t="shared" si="162"/>
        <v>Item_Desc_28000005</v>
      </c>
      <c r="AP966" s="5" t="s">
        <v>2966</v>
      </c>
      <c r="AQ966" s="44">
        <f>_xlfn.XLOOKUP(I966,표1[아이템 타입],표1[삭제여부])</f>
        <v>0</v>
      </c>
      <c r="AR966" s="63">
        <f>_xlfn.XLOOKUP(I966,'#칼럼명세'!F:F,'#칼럼명세'!H:H)</f>
        <v>0</v>
      </c>
      <c r="AS966" s="4">
        <v>1</v>
      </c>
      <c r="AW966" s="63" t="str">
        <f>_xlfn.XLOOKUP(I966,표1[아이템 타입],표1[타입 이름])</f>
        <v>연구소 사용 아이템</v>
      </c>
      <c r="AX966" s="63" t="str">
        <f t="shared" si="170"/>
        <v>가능</v>
      </c>
      <c r="AY966" s="63" t="str">
        <f t="shared" si="171"/>
        <v>불가</v>
      </c>
      <c r="AZ966" s="63" t="str">
        <f t="shared" si="176"/>
        <v>불가</v>
      </c>
      <c r="BA966" s="63" t="str">
        <f t="shared" si="177"/>
        <v>가능</v>
      </c>
    </row>
    <row r="967" spans="1:53" x14ac:dyDescent="0.3">
      <c r="B967" s="4">
        <v>28000006</v>
      </c>
      <c r="C967" s="4" t="str">
        <f t="shared" si="169"/>
        <v>006</v>
      </c>
      <c r="D967" s="44" t="str">
        <f t="shared" si="168"/>
        <v>Item_Name_28000006</v>
      </c>
      <c r="E967" s="5" t="s">
        <v>2319</v>
      </c>
      <c r="F967" s="44" t="str">
        <f t="shared" si="163"/>
        <v>Item_Desc_28000006</v>
      </c>
      <c r="G967" s="5" t="s">
        <v>2329</v>
      </c>
      <c r="H967" s="5">
        <v>3</v>
      </c>
      <c r="I967" s="5">
        <v>80</v>
      </c>
      <c r="J967" s="5">
        <v>0</v>
      </c>
      <c r="K967" s="5">
        <v>5</v>
      </c>
      <c r="L967" s="45">
        <f>_xlfn.XLOOKUP($I967, '#칼럼명세'!$F:$F, '#칼럼명세'!$J:$J)*IF(_xlfn.XLOOKUP($I967, '#칼럼명세'!$F:$F, '#칼럼명세'!$K:$K)="X", 1, _xlfn.XLOOKUP($K967, '#무게관련'!$N:$N, '#무게관련'!$O:$O))*100</f>
        <v>0</v>
      </c>
      <c r="M967" s="46" t="s">
        <v>336</v>
      </c>
      <c r="N967" s="46" t="s">
        <v>336</v>
      </c>
      <c r="O967" s="46" t="s">
        <v>336</v>
      </c>
      <c r="P967" s="46" t="s">
        <v>336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66">
        <v>100</v>
      </c>
      <c r="Y967" s="66">
        <v>1000</v>
      </c>
      <c r="Z967" s="5">
        <v>1</v>
      </c>
      <c r="AA967" s="5">
        <v>10</v>
      </c>
      <c r="AB967" s="5">
        <v>0</v>
      </c>
      <c r="AC967" s="5">
        <v>0</v>
      </c>
      <c r="AD967" s="5">
        <v>0</v>
      </c>
      <c r="AE967" s="5">
        <v>30200</v>
      </c>
      <c r="AF967" s="5">
        <v>11</v>
      </c>
      <c r="AG967" s="5">
        <v>0</v>
      </c>
      <c r="AH967" s="5" t="s">
        <v>2326</v>
      </c>
      <c r="AI967" s="5" t="s">
        <v>235</v>
      </c>
      <c r="AJ967" s="5" t="s">
        <v>1568</v>
      </c>
      <c r="AK967" s="45">
        <f t="shared" ref="AK967:AK982" si="178">IF($M967="X", 0, M$3)+IF($N967="X", 0, N$3)+IF($O967="X", 0, O$3)+IF($P967="X", 0, P$3)</f>
        <v>15</v>
      </c>
      <c r="AL967" s="47">
        <f>_xlfn.XLOOKUP(I967,'#칼럼명세'!F:F,'#칼럼명세'!I:I)</f>
        <v>1305</v>
      </c>
      <c r="AM967" s="44" t="str">
        <f t="shared" ref="AM967:AM982" si="179">"Item_Name_"&amp;B967</f>
        <v>Item_Name_28000006</v>
      </c>
      <c r="AN967" s="5" t="s">
        <v>2932</v>
      </c>
      <c r="AO967" s="44" t="str">
        <f t="shared" ref="AO967:AO982" si="180">"Item_Desc_"&amp;B967</f>
        <v>Item_Desc_28000006</v>
      </c>
      <c r="AP967" s="5" t="s">
        <v>2952</v>
      </c>
      <c r="AQ967" s="44">
        <f>_xlfn.XLOOKUP(I967,표1[아이템 타입],표1[삭제여부])</f>
        <v>0</v>
      </c>
      <c r="AR967" s="63">
        <f>_xlfn.XLOOKUP(I967,'#칼럼명세'!F:F,'#칼럼명세'!H:H)</f>
        <v>0</v>
      </c>
      <c r="AS967" s="4">
        <v>1</v>
      </c>
      <c r="AW967" s="63" t="str">
        <f>_xlfn.XLOOKUP(I967,표1[아이템 타입],표1[타입 이름])</f>
        <v>연구소 사용 아이템</v>
      </c>
      <c r="AX967" s="63" t="str">
        <f t="shared" si="170"/>
        <v>가능</v>
      </c>
      <c r="AY967" s="63" t="str">
        <f t="shared" si="171"/>
        <v>불가</v>
      </c>
      <c r="AZ967" s="63" t="str">
        <f t="shared" si="176"/>
        <v>불가</v>
      </c>
      <c r="BA967" s="63" t="str">
        <f t="shared" si="177"/>
        <v>가능</v>
      </c>
    </row>
    <row r="968" spans="1:53" x14ac:dyDescent="0.3">
      <c r="B968" s="4">
        <v>28000007</v>
      </c>
      <c r="C968" s="4" t="str">
        <f t="shared" si="169"/>
        <v>007</v>
      </c>
      <c r="D968" s="44" t="str">
        <f t="shared" si="168"/>
        <v>Item_Name_28000007</v>
      </c>
      <c r="E968" s="5" t="s">
        <v>2320</v>
      </c>
      <c r="F968" s="44" t="str">
        <f t="shared" si="163"/>
        <v>Item_Desc_28000007</v>
      </c>
      <c r="G968" s="5" t="s">
        <v>2329</v>
      </c>
      <c r="H968" s="5">
        <v>3</v>
      </c>
      <c r="I968" s="5">
        <v>80</v>
      </c>
      <c r="J968" s="5">
        <v>0</v>
      </c>
      <c r="K968" s="5">
        <v>5</v>
      </c>
      <c r="L968" s="45">
        <f>_xlfn.XLOOKUP($I968, '#칼럼명세'!$F:$F, '#칼럼명세'!$J:$J)*IF(_xlfn.XLOOKUP($I968, '#칼럼명세'!$F:$F, '#칼럼명세'!$K:$K)="X", 1, _xlfn.XLOOKUP($K968, '#무게관련'!$N:$N, '#무게관련'!$O:$O))*100</f>
        <v>0</v>
      </c>
      <c r="M968" s="46" t="s">
        <v>336</v>
      </c>
      <c r="N968" s="46" t="s">
        <v>336</v>
      </c>
      <c r="O968" s="46" t="s">
        <v>336</v>
      </c>
      <c r="P968" s="46" t="s">
        <v>336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66">
        <v>100</v>
      </c>
      <c r="Y968" s="66">
        <v>1000</v>
      </c>
      <c r="Z968" s="5">
        <v>1</v>
      </c>
      <c r="AA968" s="5">
        <v>10</v>
      </c>
      <c r="AB968" s="5">
        <v>0</v>
      </c>
      <c r="AC968" s="5">
        <v>0</v>
      </c>
      <c r="AD968" s="5">
        <v>0</v>
      </c>
      <c r="AE968" s="5">
        <v>30200</v>
      </c>
      <c r="AF968" s="5">
        <v>11</v>
      </c>
      <c r="AG968" s="5">
        <v>0</v>
      </c>
      <c r="AH968" s="5" t="s">
        <v>2327</v>
      </c>
      <c r="AI968" s="5" t="s">
        <v>235</v>
      </c>
      <c r="AJ968" s="5" t="s">
        <v>1568</v>
      </c>
      <c r="AK968" s="45">
        <f t="shared" si="178"/>
        <v>15</v>
      </c>
      <c r="AL968" s="47">
        <f>_xlfn.XLOOKUP(I968,'#칼럼명세'!F:F,'#칼럼명세'!I:I)</f>
        <v>1305</v>
      </c>
      <c r="AM968" s="44" t="str">
        <f t="shared" si="179"/>
        <v>Item_Name_28000007</v>
      </c>
      <c r="AN968" s="5" t="s">
        <v>2933</v>
      </c>
      <c r="AO968" s="44" t="str">
        <f t="shared" si="180"/>
        <v>Item_Desc_28000007</v>
      </c>
      <c r="AP968" s="5" t="s">
        <v>2953</v>
      </c>
      <c r="AQ968" s="44">
        <f>_xlfn.XLOOKUP(I968,표1[아이템 타입],표1[삭제여부])</f>
        <v>0</v>
      </c>
      <c r="AR968" s="63">
        <f>_xlfn.XLOOKUP(I968,'#칼럼명세'!F:F,'#칼럼명세'!H:H)</f>
        <v>0</v>
      </c>
      <c r="AS968" s="4">
        <v>1</v>
      </c>
      <c r="AW968" s="63" t="str">
        <f>_xlfn.XLOOKUP(I968,표1[아이템 타입],표1[타입 이름])</f>
        <v>연구소 사용 아이템</v>
      </c>
      <c r="AX968" s="63" t="str">
        <f t="shared" si="170"/>
        <v>가능</v>
      </c>
      <c r="AY968" s="63" t="str">
        <f t="shared" si="171"/>
        <v>불가</v>
      </c>
      <c r="AZ968" s="63" t="str">
        <f t="shared" si="176"/>
        <v>불가</v>
      </c>
      <c r="BA968" s="63" t="str">
        <f t="shared" si="177"/>
        <v>가능</v>
      </c>
    </row>
    <row r="969" spans="1:53" x14ac:dyDescent="0.3">
      <c r="A969" s="5" t="s">
        <v>3162</v>
      </c>
      <c r="B969" s="4">
        <v>28000008</v>
      </c>
      <c r="C969" s="4" t="str">
        <f t="shared" si="169"/>
        <v>008</v>
      </c>
      <c r="D969" s="44" t="str">
        <f t="shared" si="168"/>
        <v>Item_Name_28000008</v>
      </c>
      <c r="E969" s="5" t="s">
        <v>2973</v>
      </c>
      <c r="F969" s="44" t="str">
        <f t="shared" si="163"/>
        <v>Item_Desc_28000008</v>
      </c>
      <c r="G969" s="5" t="s">
        <v>2329</v>
      </c>
      <c r="H969" s="5">
        <v>3</v>
      </c>
      <c r="I969" s="5">
        <v>80</v>
      </c>
      <c r="J969" s="5">
        <v>0</v>
      </c>
      <c r="K969" s="5">
        <v>5</v>
      </c>
      <c r="L969" s="45">
        <f>_xlfn.XLOOKUP($I969, '#칼럼명세'!$F:$F, '#칼럼명세'!$J:$J)*IF(_xlfn.XLOOKUP($I969, '#칼럼명세'!$F:$F, '#칼럼명세'!$K:$K)="X", 1, _xlfn.XLOOKUP($K969, '#무게관련'!$N:$N, '#무게관련'!$O:$O))*100</f>
        <v>0</v>
      </c>
      <c r="M969" s="46" t="s">
        <v>336</v>
      </c>
      <c r="N969" s="46" t="s">
        <v>336</v>
      </c>
      <c r="O969" s="46" t="s">
        <v>336</v>
      </c>
      <c r="P969" s="46" t="s">
        <v>336</v>
      </c>
      <c r="Q969" s="5">
        <v>0</v>
      </c>
      <c r="R969" s="5">
        <v>0</v>
      </c>
      <c r="S969" s="5">
        <v>0</v>
      </c>
      <c r="T969" s="5">
        <v>0</v>
      </c>
      <c r="U969" s="5">
        <v>0</v>
      </c>
      <c r="V969" s="5">
        <v>0</v>
      </c>
      <c r="W969" s="5">
        <v>0</v>
      </c>
      <c r="X969" s="66">
        <v>100</v>
      </c>
      <c r="Y969" s="66">
        <v>1000</v>
      </c>
      <c r="Z969" s="5">
        <v>1</v>
      </c>
      <c r="AA969" s="5">
        <v>10</v>
      </c>
      <c r="AB969" s="5">
        <v>0</v>
      </c>
      <c r="AC969" s="5">
        <v>0</v>
      </c>
      <c r="AD969" s="5">
        <v>0</v>
      </c>
      <c r="AE969" s="5">
        <v>30200</v>
      </c>
      <c r="AF969" s="5">
        <v>11</v>
      </c>
      <c r="AG969" s="5">
        <v>0</v>
      </c>
      <c r="AH969" s="5" t="s">
        <v>2328</v>
      </c>
      <c r="AI969" s="5" t="s">
        <v>235</v>
      </c>
      <c r="AJ969" s="5" t="s">
        <v>1568</v>
      </c>
      <c r="AK969" s="45">
        <f t="shared" si="178"/>
        <v>15</v>
      </c>
      <c r="AL969" s="47">
        <f>_xlfn.XLOOKUP(I969,'#칼럼명세'!F:F,'#칼럼명세'!I:I)</f>
        <v>1305</v>
      </c>
      <c r="AM969" s="44" t="str">
        <f t="shared" si="179"/>
        <v>Item_Name_28000008</v>
      </c>
      <c r="AN969" s="5" t="s">
        <v>2942</v>
      </c>
      <c r="AO969" s="44" t="str">
        <f t="shared" si="180"/>
        <v>Item_Desc_28000008</v>
      </c>
      <c r="AP969" s="5" t="s">
        <v>2950</v>
      </c>
      <c r="AQ969" s="44">
        <f>_xlfn.XLOOKUP(I969,표1[아이템 타입],표1[삭제여부])</f>
        <v>0</v>
      </c>
      <c r="AR969" s="63">
        <f>_xlfn.XLOOKUP(I969,'#칼럼명세'!F:F,'#칼럼명세'!H:H)</f>
        <v>0</v>
      </c>
      <c r="AS969" s="4">
        <v>1</v>
      </c>
      <c r="AW969" s="63" t="str">
        <f>_xlfn.XLOOKUP(I969,표1[아이템 타입],표1[타입 이름])</f>
        <v>연구소 사용 아이템</v>
      </c>
      <c r="AX969" s="63" t="str">
        <f t="shared" si="170"/>
        <v>가능</v>
      </c>
      <c r="AY969" s="63" t="str">
        <f t="shared" si="171"/>
        <v>불가</v>
      </c>
      <c r="AZ969" s="63" t="str">
        <f t="shared" si="176"/>
        <v>불가</v>
      </c>
      <c r="BA969" s="63" t="str">
        <f t="shared" si="177"/>
        <v>가능</v>
      </c>
    </row>
    <row r="970" spans="1:53" x14ac:dyDescent="0.3">
      <c r="A970" s="5" t="s">
        <v>3162</v>
      </c>
      <c r="B970" s="4">
        <v>28000009</v>
      </c>
      <c r="C970" s="4" t="str">
        <f t="shared" ref="C970" si="181">RIGHT(B970,3)</f>
        <v>009</v>
      </c>
      <c r="D970" s="44" t="str">
        <f t="shared" ref="D970" si="182">"Item_Name_"&amp;B970</f>
        <v>Item_Name_28000009</v>
      </c>
      <c r="E970" s="5" t="s">
        <v>2974</v>
      </c>
      <c r="F970" s="44" t="str">
        <f t="shared" ref="F970" si="183">"Item_Desc_"&amp;B970</f>
        <v>Item_Desc_28000009</v>
      </c>
      <c r="G970" s="5" t="s">
        <v>714</v>
      </c>
      <c r="H970" s="5">
        <v>3</v>
      </c>
      <c r="I970" s="5">
        <v>80</v>
      </c>
      <c r="J970" s="5">
        <v>0</v>
      </c>
      <c r="K970" s="5">
        <v>5</v>
      </c>
      <c r="L970" s="45">
        <f>_xlfn.XLOOKUP($I970, '#칼럼명세'!$F:$F, '#칼럼명세'!$J:$J)*IF(_xlfn.XLOOKUP($I970, '#칼럼명세'!$F:$F, '#칼럼명세'!$K:$K)="X", 1, _xlfn.XLOOKUP($K970, '#무게관련'!$N:$N, '#무게관련'!$O:$O))*100</f>
        <v>0</v>
      </c>
      <c r="M970" s="46" t="s">
        <v>336</v>
      </c>
      <c r="N970" s="46" t="s">
        <v>336</v>
      </c>
      <c r="O970" s="46" t="s">
        <v>336</v>
      </c>
      <c r="P970" s="46" t="s">
        <v>336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66">
        <v>100</v>
      </c>
      <c r="Y970" s="66">
        <v>1000</v>
      </c>
      <c r="Z970" s="5">
        <v>1</v>
      </c>
      <c r="AA970" s="5">
        <v>10</v>
      </c>
      <c r="AB970" s="5">
        <v>0</v>
      </c>
      <c r="AC970" s="5">
        <v>0</v>
      </c>
      <c r="AD970" s="5">
        <v>0</v>
      </c>
      <c r="AE970" s="5">
        <v>30200</v>
      </c>
      <c r="AF970" s="5">
        <v>11</v>
      </c>
      <c r="AG970" s="5">
        <v>0</v>
      </c>
      <c r="AH970" s="5" t="s">
        <v>2328</v>
      </c>
      <c r="AI970" s="5" t="s">
        <v>235</v>
      </c>
      <c r="AJ970" s="5" t="s">
        <v>1568</v>
      </c>
      <c r="AK970" s="45">
        <f t="shared" si="178"/>
        <v>15</v>
      </c>
      <c r="AL970" s="47">
        <f>_xlfn.XLOOKUP(I970,'#칼럼명세'!F:F,'#칼럼명세'!I:I)</f>
        <v>1305</v>
      </c>
      <c r="AM970" s="44" t="str">
        <f t="shared" si="179"/>
        <v>Item_Name_28000009</v>
      </c>
      <c r="AN970" s="5" t="s">
        <v>2941</v>
      </c>
      <c r="AO970" s="44" t="str">
        <f t="shared" si="180"/>
        <v>Item_Desc_28000009</v>
      </c>
      <c r="AP970" s="5" t="s">
        <v>2951</v>
      </c>
      <c r="AQ970" s="44">
        <f>_xlfn.XLOOKUP(I970,표1[아이템 타입],표1[삭제여부])</f>
        <v>0</v>
      </c>
      <c r="AR970" s="63">
        <f>_xlfn.XLOOKUP(I970,'#칼럼명세'!F:F,'#칼럼명세'!H:H)</f>
        <v>0</v>
      </c>
      <c r="AS970" s="4">
        <v>1</v>
      </c>
      <c r="AW970" s="63" t="str">
        <f>_xlfn.XLOOKUP(I970,표1[아이템 타입],표1[타입 이름])</f>
        <v>연구소 사용 아이템</v>
      </c>
      <c r="AX970" s="63" t="str">
        <f t="shared" si="170"/>
        <v>가능</v>
      </c>
      <c r="AY970" s="63" t="str">
        <f t="shared" si="171"/>
        <v>불가</v>
      </c>
      <c r="AZ970" s="63" t="str">
        <f t="shared" ref="AZ970" si="184">IF(AR970=0,"불가","가능")</f>
        <v>불가</v>
      </c>
      <c r="BA970" s="63" t="str">
        <f t="shared" ref="BA970" si="185">IF(AS970=0,"불가","가능")</f>
        <v>가능</v>
      </c>
    </row>
    <row r="971" spans="1:53" x14ac:dyDescent="0.3">
      <c r="B971" s="4">
        <v>28000100</v>
      </c>
      <c r="C971" s="4" t="str">
        <f t="shared" si="169"/>
        <v>100</v>
      </c>
      <c r="D971" s="44" t="str">
        <f t="shared" si="168"/>
        <v>Item_Name_28000100</v>
      </c>
      <c r="E971" s="5" t="s">
        <v>2318</v>
      </c>
      <c r="F971" s="44" t="str">
        <f t="shared" si="163"/>
        <v>Item_Desc_28000100</v>
      </c>
      <c r="G971" s="5" t="s">
        <v>2329</v>
      </c>
      <c r="H971" s="5">
        <v>3</v>
      </c>
      <c r="I971" s="5">
        <v>80</v>
      </c>
      <c r="J971" s="5">
        <v>0</v>
      </c>
      <c r="K971" s="5">
        <v>99</v>
      </c>
      <c r="L971" s="45">
        <f>_xlfn.XLOOKUP($I971, '#칼럼명세'!$F:$F, '#칼럼명세'!$J:$J)*IF(_xlfn.XLOOKUP($I971, '#칼럼명세'!$F:$F, '#칼럼명세'!$K:$K)="X", 1, _xlfn.XLOOKUP($K971, '#무게관련'!$N:$N, '#무게관련'!$O:$O))*100</f>
        <v>0</v>
      </c>
      <c r="M971" s="46" t="s">
        <v>336</v>
      </c>
      <c r="N971" s="46" t="s">
        <v>336</v>
      </c>
      <c r="O971" s="46" t="s">
        <v>336</v>
      </c>
      <c r="P971" s="46" t="s">
        <v>336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1</v>
      </c>
      <c r="X971" s="66">
        <v>100</v>
      </c>
      <c r="Y971" s="66">
        <v>1000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 t="s">
        <v>2354</v>
      </c>
      <c r="AI971" s="5" t="s">
        <v>235</v>
      </c>
      <c r="AJ971" s="5" t="s">
        <v>1568</v>
      </c>
      <c r="AK971" s="45">
        <f t="shared" si="178"/>
        <v>15</v>
      </c>
      <c r="AL971" s="47">
        <f>_xlfn.XLOOKUP(I971,'#칼럼명세'!F:F,'#칼럼명세'!I:I)</f>
        <v>1305</v>
      </c>
      <c r="AM971" s="44" t="str">
        <f t="shared" si="179"/>
        <v>Item_Name_28000100</v>
      </c>
      <c r="AN971" s="5" t="s">
        <v>2934</v>
      </c>
      <c r="AO971" s="44" t="str">
        <f t="shared" si="180"/>
        <v>Item_Desc_28000100</v>
      </c>
      <c r="AP971" s="5" t="s">
        <v>2949</v>
      </c>
      <c r="AQ971" s="44">
        <f>_xlfn.XLOOKUP(I971,표1[아이템 타입],표1[삭제여부])</f>
        <v>0</v>
      </c>
      <c r="AR971" s="63">
        <f>_xlfn.XLOOKUP(I971,'#칼럼명세'!F:F,'#칼럼명세'!H:H)</f>
        <v>0</v>
      </c>
      <c r="AS971" s="4">
        <v>0</v>
      </c>
      <c r="AW971" s="63" t="str">
        <f>_xlfn.XLOOKUP(I971,표1[아이템 타입],표1[타입 이름])</f>
        <v>연구소 사용 아이템</v>
      </c>
      <c r="AX971" s="63" t="str">
        <f t="shared" si="170"/>
        <v>불가</v>
      </c>
      <c r="AY971" s="63" t="str">
        <f t="shared" si="171"/>
        <v>불가</v>
      </c>
      <c r="AZ971" s="63" t="str">
        <f t="shared" si="176"/>
        <v>불가</v>
      </c>
      <c r="BA971" s="63" t="str">
        <f t="shared" si="177"/>
        <v>불가</v>
      </c>
    </row>
    <row r="972" spans="1:53" x14ac:dyDescent="0.3">
      <c r="B972" s="4">
        <v>28000201</v>
      </c>
      <c r="C972" s="4" t="str">
        <f t="shared" si="169"/>
        <v>201</v>
      </c>
      <c r="D972" s="44" t="str">
        <f t="shared" si="168"/>
        <v>Item_Name_28000201</v>
      </c>
      <c r="E972" s="5" t="s">
        <v>2330</v>
      </c>
      <c r="F972" s="44" t="str">
        <f t="shared" si="163"/>
        <v>Item_Desc_28000201</v>
      </c>
      <c r="G972" s="5" t="s">
        <v>2329</v>
      </c>
      <c r="H972" s="5">
        <v>3</v>
      </c>
      <c r="I972" s="5">
        <v>80</v>
      </c>
      <c r="J972" s="5">
        <v>0</v>
      </c>
      <c r="K972" s="5">
        <v>6</v>
      </c>
      <c r="L972" s="45">
        <f>_xlfn.XLOOKUP($I972, '#칼럼명세'!$F:$F, '#칼럼명세'!$J:$J)*IF(_xlfn.XLOOKUP($I972, '#칼럼명세'!$F:$F, '#칼럼명세'!$K:$K)="X", 1, _xlfn.XLOOKUP($K972, '#무게관련'!$N:$N, '#무게관련'!$O:$O))*100</f>
        <v>0</v>
      </c>
      <c r="M972" s="46" t="s">
        <v>336</v>
      </c>
      <c r="N972" s="46" t="s">
        <v>336</v>
      </c>
      <c r="O972" s="46" t="s">
        <v>336</v>
      </c>
      <c r="P972" s="46" t="s">
        <v>336</v>
      </c>
      <c r="Q972" s="5">
        <v>0</v>
      </c>
      <c r="R972" s="5">
        <v>0</v>
      </c>
      <c r="S972" s="5">
        <v>0</v>
      </c>
      <c r="T972" s="5">
        <v>0</v>
      </c>
      <c r="U972" s="5">
        <v>0</v>
      </c>
      <c r="V972" s="5">
        <v>0</v>
      </c>
      <c r="W972" s="5">
        <v>0</v>
      </c>
      <c r="X972" s="66">
        <v>100</v>
      </c>
      <c r="Y972" s="66">
        <v>1000</v>
      </c>
      <c r="Z972" s="5">
        <v>1</v>
      </c>
      <c r="AA972" s="5">
        <v>10</v>
      </c>
      <c r="AB972" s="5">
        <v>1</v>
      </c>
      <c r="AC972" s="5">
        <v>0</v>
      </c>
      <c r="AD972" s="5">
        <v>0</v>
      </c>
      <c r="AE972" s="5">
        <v>0</v>
      </c>
      <c r="AF972" s="5">
        <v>0</v>
      </c>
      <c r="AG972" s="5">
        <v>0</v>
      </c>
      <c r="AH972" s="5" t="s">
        <v>2336</v>
      </c>
      <c r="AI972" s="5" t="s">
        <v>235</v>
      </c>
      <c r="AJ972" s="5" t="s">
        <v>1568</v>
      </c>
      <c r="AK972" s="45">
        <f t="shared" si="178"/>
        <v>15</v>
      </c>
      <c r="AL972" s="47">
        <f>_xlfn.XLOOKUP(I972,'#칼럼명세'!F:F,'#칼럼명세'!I:I)</f>
        <v>1305</v>
      </c>
      <c r="AM972" s="44" t="str">
        <f t="shared" si="179"/>
        <v>Item_Name_28000201</v>
      </c>
      <c r="AN972" s="5" t="s">
        <v>2935</v>
      </c>
      <c r="AO972" s="44" t="str">
        <f t="shared" si="180"/>
        <v>Item_Desc_28000201</v>
      </c>
      <c r="AP972" s="5" t="s">
        <v>2954</v>
      </c>
      <c r="AQ972" s="44">
        <f>_xlfn.XLOOKUP(I972,표1[아이템 타입],표1[삭제여부])</f>
        <v>0</v>
      </c>
      <c r="AR972" s="63">
        <f>_xlfn.XLOOKUP(I972,'#칼럼명세'!F:F,'#칼럼명세'!H:H)</f>
        <v>0</v>
      </c>
      <c r="AS972" s="4">
        <v>0</v>
      </c>
      <c r="AW972" s="63" t="str">
        <f>_xlfn.XLOOKUP(I972,표1[아이템 타입],표1[타입 이름])</f>
        <v>연구소 사용 아이템</v>
      </c>
      <c r="AX972" s="63" t="str">
        <f t="shared" si="170"/>
        <v>가능</v>
      </c>
      <c r="AY972" s="63" t="str">
        <f t="shared" si="171"/>
        <v>가능</v>
      </c>
      <c r="AZ972" s="63" t="str">
        <f t="shared" ref="AZ972:AZ980" si="186">IF(AR972=0,"불가","가능")</f>
        <v>불가</v>
      </c>
      <c r="BA972" s="63" t="str">
        <f t="shared" ref="BA972:BA980" si="187">IF(AS972=0,"불가","가능")</f>
        <v>불가</v>
      </c>
    </row>
    <row r="973" spans="1:53" x14ac:dyDescent="0.3">
      <c r="B973" s="4">
        <v>28000202</v>
      </c>
      <c r="C973" s="4" t="str">
        <f t="shared" si="169"/>
        <v>202</v>
      </c>
      <c r="D973" s="44" t="str">
        <f t="shared" si="168"/>
        <v>Item_Name_28000202</v>
      </c>
      <c r="E973" s="5" t="s">
        <v>2331</v>
      </c>
      <c r="F973" s="44" t="str">
        <f t="shared" si="163"/>
        <v>Item_Desc_28000202</v>
      </c>
      <c r="G973" s="5" t="s">
        <v>2329</v>
      </c>
      <c r="H973" s="5">
        <v>3</v>
      </c>
      <c r="I973" s="5">
        <v>80</v>
      </c>
      <c r="J973" s="5">
        <v>0</v>
      </c>
      <c r="K973" s="5">
        <v>6</v>
      </c>
      <c r="L973" s="45">
        <f>_xlfn.XLOOKUP($I973, '#칼럼명세'!$F:$F, '#칼럼명세'!$J:$J)*IF(_xlfn.XLOOKUP($I973, '#칼럼명세'!$F:$F, '#칼럼명세'!$K:$K)="X", 1, _xlfn.XLOOKUP($K973, '#무게관련'!$N:$N, '#무게관련'!$O:$O))*100</f>
        <v>0</v>
      </c>
      <c r="M973" s="46" t="s">
        <v>336</v>
      </c>
      <c r="N973" s="46" t="s">
        <v>336</v>
      </c>
      <c r="O973" s="46" t="s">
        <v>336</v>
      </c>
      <c r="P973" s="46" t="s">
        <v>336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66">
        <v>100</v>
      </c>
      <c r="Y973" s="66">
        <v>1000</v>
      </c>
      <c r="Z973" s="5">
        <v>1</v>
      </c>
      <c r="AA973" s="5">
        <v>10</v>
      </c>
      <c r="AB973" s="5">
        <v>1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 t="s">
        <v>2337</v>
      </c>
      <c r="AI973" s="5" t="s">
        <v>235</v>
      </c>
      <c r="AJ973" s="5" t="s">
        <v>1568</v>
      </c>
      <c r="AK973" s="45">
        <f t="shared" si="178"/>
        <v>15</v>
      </c>
      <c r="AL973" s="47">
        <f>_xlfn.XLOOKUP(I973,'#칼럼명세'!F:F,'#칼럼명세'!I:I)</f>
        <v>1305</v>
      </c>
      <c r="AM973" s="44" t="str">
        <f t="shared" si="179"/>
        <v>Item_Name_28000202</v>
      </c>
      <c r="AN973" s="5" t="s">
        <v>2936</v>
      </c>
      <c r="AO973" s="44" t="str">
        <f t="shared" si="180"/>
        <v>Item_Desc_28000202</v>
      </c>
      <c r="AP973" s="5" t="s">
        <v>2955</v>
      </c>
      <c r="AQ973" s="44">
        <f>_xlfn.XLOOKUP(I973,표1[아이템 타입],표1[삭제여부])</f>
        <v>0</v>
      </c>
      <c r="AR973" s="63">
        <f>_xlfn.XLOOKUP(I973,'#칼럼명세'!F:F,'#칼럼명세'!H:H)</f>
        <v>0</v>
      </c>
      <c r="AS973" s="4">
        <v>0</v>
      </c>
      <c r="AW973" s="63" t="str">
        <f>_xlfn.XLOOKUP(I973,표1[아이템 타입],표1[타입 이름])</f>
        <v>연구소 사용 아이템</v>
      </c>
      <c r="AX973" s="63" t="str">
        <f t="shared" si="170"/>
        <v>가능</v>
      </c>
      <c r="AY973" s="63" t="str">
        <f t="shared" si="171"/>
        <v>가능</v>
      </c>
      <c r="AZ973" s="63" t="str">
        <f t="shared" si="186"/>
        <v>불가</v>
      </c>
      <c r="BA973" s="63" t="str">
        <f t="shared" si="187"/>
        <v>불가</v>
      </c>
    </row>
    <row r="974" spans="1:53" x14ac:dyDescent="0.3">
      <c r="B974" s="4">
        <v>28000203</v>
      </c>
      <c r="C974" s="4" t="str">
        <f t="shared" si="169"/>
        <v>203</v>
      </c>
      <c r="D974" s="44" t="str">
        <f t="shared" si="168"/>
        <v>Item_Name_28000203</v>
      </c>
      <c r="E974" s="5" t="s">
        <v>2332</v>
      </c>
      <c r="F974" s="44" t="str">
        <f t="shared" si="163"/>
        <v>Item_Desc_28000203</v>
      </c>
      <c r="G974" s="5" t="s">
        <v>2329</v>
      </c>
      <c r="H974" s="5">
        <v>3</v>
      </c>
      <c r="I974" s="5">
        <v>80</v>
      </c>
      <c r="J974" s="5">
        <v>0</v>
      </c>
      <c r="K974" s="5">
        <v>6</v>
      </c>
      <c r="L974" s="45">
        <f>_xlfn.XLOOKUP($I974, '#칼럼명세'!$F:$F, '#칼럼명세'!$J:$J)*IF(_xlfn.XLOOKUP($I974, '#칼럼명세'!$F:$F, '#칼럼명세'!$K:$K)="X", 1, _xlfn.XLOOKUP($K974, '#무게관련'!$N:$N, '#무게관련'!$O:$O))*100</f>
        <v>0</v>
      </c>
      <c r="M974" s="46" t="s">
        <v>336</v>
      </c>
      <c r="N974" s="46" t="s">
        <v>336</v>
      </c>
      <c r="O974" s="46" t="s">
        <v>336</v>
      </c>
      <c r="P974" s="46" t="s">
        <v>336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66">
        <v>100</v>
      </c>
      <c r="Y974" s="66">
        <v>1000</v>
      </c>
      <c r="Z974" s="5">
        <v>1</v>
      </c>
      <c r="AA974" s="5">
        <v>10</v>
      </c>
      <c r="AB974" s="5">
        <v>1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 t="s">
        <v>2338</v>
      </c>
      <c r="AI974" s="5" t="s">
        <v>235</v>
      </c>
      <c r="AJ974" s="5" t="s">
        <v>1568</v>
      </c>
      <c r="AK974" s="45">
        <f t="shared" si="178"/>
        <v>15</v>
      </c>
      <c r="AL974" s="47">
        <f>_xlfn.XLOOKUP(I974,'#칼럼명세'!F:F,'#칼럼명세'!I:I)</f>
        <v>1305</v>
      </c>
      <c r="AM974" s="44" t="str">
        <f t="shared" si="179"/>
        <v>Item_Name_28000203</v>
      </c>
      <c r="AN974" s="5" t="s">
        <v>2937</v>
      </c>
      <c r="AO974" s="44" t="str">
        <f t="shared" si="180"/>
        <v>Item_Desc_28000203</v>
      </c>
      <c r="AP974" s="5" t="s">
        <v>2956</v>
      </c>
      <c r="AQ974" s="44">
        <f>_xlfn.XLOOKUP(I974,표1[아이템 타입],표1[삭제여부])</f>
        <v>0</v>
      </c>
      <c r="AR974" s="63">
        <f>_xlfn.XLOOKUP(I974,'#칼럼명세'!F:F,'#칼럼명세'!H:H)</f>
        <v>0</v>
      </c>
      <c r="AS974" s="4">
        <v>0</v>
      </c>
      <c r="AW974" s="63" t="str">
        <f>_xlfn.XLOOKUP(I974,표1[아이템 타입],표1[타입 이름])</f>
        <v>연구소 사용 아이템</v>
      </c>
      <c r="AX974" s="63" t="str">
        <f t="shared" si="170"/>
        <v>가능</v>
      </c>
      <c r="AY974" s="63" t="str">
        <f t="shared" si="171"/>
        <v>가능</v>
      </c>
      <c r="AZ974" s="63" t="str">
        <f t="shared" si="186"/>
        <v>불가</v>
      </c>
      <c r="BA974" s="63" t="str">
        <f t="shared" si="187"/>
        <v>불가</v>
      </c>
    </row>
    <row r="975" spans="1:53" x14ac:dyDescent="0.3">
      <c r="B975" s="4">
        <v>28000204</v>
      </c>
      <c r="C975" s="4" t="str">
        <f t="shared" si="169"/>
        <v>204</v>
      </c>
      <c r="D975" s="44" t="str">
        <f t="shared" si="168"/>
        <v>Item_Name_28000204</v>
      </c>
      <c r="E975" s="5" t="s">
        <v>2333</v>
      </c>
      <c r="F975" s="44" t="str">
        <f t="shared" si="163"/>
        <v>Item_Desc_28000204</v>
      </c>
      <c r="G975" s="5" t="s">
        <v>2329</v>
      </c>
      <c r="H975" s="5">
        <v>3</v>
      </c>
      <c r="I975" s="5">
        <v>80</v>
      </c>
      <c r="J975" s="5">
        <v>0</v>
      </c>
      <c r="K975" s="5">
        <v>6</v>
      </c>
      <c r="L975" s="45">
        <f>_xlfn.XLOOKUP($I975, '#칼럼명세'!$F:$F, '#칼럼명세'!$J:$J)*IF(_xlfn.XLOOKUP($I975, '#칼럼명세'!$F:$F, '#칼럼명세'!$K:$K)="X", 1, _xlfn.XLOOKUP($K975, '#무게관련'!$N:$N, '#무게관련'!$O:$O))*100</f>
        <v>0</v>
      </c>
      <c r="M975" s="46" t="s">
        <v>336</v>
      </c>
      <c r="N975" s="46" t="s">
        <v>336</v>
      </c>
      <c r="O975" s="46" t="s">
        <v>336</v>
      </c>
      <c r="P975" s="46" t="s">
        <v>336</v>
      </c>
      <c r="Q975" s="5">
        <v>0</v>
      </c>
      <c r="R975" s="5">
        <v>0</v>
      </c>
      <c r="S975" s="5">
        <v>0</v>
      </c>
      <c r="T975" s="5">
        <v>0</v>
      </c>
      <c r="U975" s="5">
        <v>0</v>
      </c>
      <c r="V975" s="5">
        <v>0</v>
      </c>
      <c r="W975" s="5">
        <v>0</v>
      </c>
      <c r="X975" s="66">
        <v>100</v>
      </c>
      <c r="Y975" s="66">
        <v>1000</v>
      </c>
      <c r="Z975" s="5">
        <v>1</v>
      </c>
      <c r="AA975" s="5">
        <v>10</v>
      </c>
      <c r="AB975" s="5">
        <v>1</v>
      </c>
      <c r="AC975" s="5">
        <v>0</v>
      </c>
      <c r="AD975" s="5">
        <v>0</v>
      </c>
      <c r="AE975" s="5">
        <v>0</v>
      </c>
      <c r="AF975" s="5">
        <v>0</v>
      </c>
      <c r="AG975" s="5">
        <v>0</v>
      </c>
      <c r="AH975" s="5" t="s">
        <v>2339</v>
      </c>
      <c r="AI975" s="5" t="s">
        <v>235</v>
      </c>
      <c r="AJ975" s="5" t="s">
        <v>1568</v>
      </c>
      <c r="AK975" s="45">
        <f t="shared" si="178"/>
        <v>15</v>
      </c>
      <c r="AL975" s="47">
        <f>_xlfn.XLOOKUP(I975,'#칼럼명세'!F:F,'#칼럼명세'!I:I)</f>
        <v>1305</v>
      </c>
      <c r="AM975" s="44" t="str">
        <f t="shared" si="179"/>
        <v>Item_Name_28000204</v>
      </c>
      <c r="AN975" s="5" t="s">
        <v>2938</v>
      </c>
      <c r="AO975" s="44" t="str">
        <f t="shared" si="180"/>
        <v>Item_Desc_28000204</v>
      </c>
      <c r="AP975" s="5" t="s">
        <v>2957</v>
      </c>
      <c r="AQ975" s="44">
        <f>_xlfn.XLOOKUP(I975,표1[아이템 타입],표1[삭제여부])</f>
        <v>0</v>
      </c>
      <c r="AR975" s="63">
        <f>_xlfn.XLOOKUP(I975,'#칼럼명세'!F:F,'#칼럼명세'!H:H)</f>
        <v>0</v>
      </c>
      <c r="AS975" s="4">
        <v>0</v>
      </c>
      <c r="AW975" s="63" t="str">
        <f>_xlfn.XLOOKUP(I975,표1[아이템 타입],표1[타입 이름])</f>
        <v>연구소 사용 아이템</v>
      </c>
      <c r="AX975" s="63" t="str">
        <f t="shared" si="170"/>
        <v>가능</v>
      </c>
      <c r="AY975" s="63" t="str">
        <f t="shared" si="171"/>
        <v>가능</v>
      </c>
      <c r="AZ975" s="63" t="str">
        <f t="shared" si="186"/>
        <v>불가</v>
      </c>
      <c r="BA975" s="63" t="str">
        <f t="shared" si="187"/>
        <v>불가</v>
      </c>
    </row>
    <row r="976" spans="1:53" x14ac:dyDescent="0.3">
      <c r="A976" s="5" t="s">
        <v>3162</v>
      </c>
      <c r="B976" s="4">
        <v>28000205</v>
      </c>
      <c r="C976" s="4" t="str">
        <f t="shared" si="169"/>
        <v>205</v>
      </c>
      <c r="D976" s="44" t="str">
        <f t="shared" si="168"/>
        <v>Item_Name_28000205</v>
      </c>
      <c r="E976" s="5" t="s">
        <v>2969</v>
      </c>
      <c r="F976" s="44" t="str">
        <f t="shared" si="163"/>
        <v>Item_Desc_28000205</v>
      </c>
      <c r="G976" s="5" t="s">
        <v>2329</v>
      </c>
      <c r="H976" s="5">
        <v>3</v>
      </c>
      <c r="I976" s="5">
        <v>80</v>
      </c>
      <c r="J976" s="5">
        <v>0</v>
      </c>
      <c r="K976" s="5">
        <v>6</v>
      </c>
      <c r="L976" s="45">
        <f>_xlfn.XLOOKUP($I976, '#칼럼명세'!$F:$F, '#칼럼명세'!$J:$J)*IF(_xlfn.XLOOKUP($I976, '#칼럼명세'!$F:$F, '#칼럼명세'!$K:$K)="X", 1, _xlfn.XLOOKUP($K976, '#무게관련'!$N:$N, '#무게관련'!$O:$O))*100</f>
        <v>0</v>
      </c>
      <c r="M976" s="46" t="s">
        <v>336</v>
      </c>
      <c r="N976" s="46" t="s">
        <v>336</v>
      </c>
      <c r="O976" s="46" t="s">
        <v>336</v>
      </c>
      <c r="P976" s="46" t="s">
        <v>336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66">
        <v>100</v>
      </c>
      <c r="Y976" s="66">
        <v>1000</v>
      </c>
      <c r="Z976" s="5">
        <v>1</v>
      </c>
      <c r="AA976" s="5">
        <v>10</v>
      </c>
      <c r="AB976" s="5">
        <v>1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 t="s">
        <v>2340</v>
      </c>
      <c r="AI976" s="5" t="s">
        <v>235</v>
      </c>
      <c r="AJ976" s="5" t="s">
        <v>1568</v>
      </c>
      <c r="AK976" s="45">
        <f t="shared" si="178"/>
        <v>15</v>
      </c>
      <c r="AL976" s="47">
        <f>_xlfn.XLOOKUP(I976,'#칼럼명세'!F:F,'#칼럼명세'!I:I)</f>
        <v>1305</v>
      </c>
      <c r="AM976" s="44" t="str">
        <f t="shared" si="179"/>
        <v>Item_Name_28000205</v>
      </c>
      <c r="AN976" s="5" t="s">
        <v>2967</v>
      </c>
      <c r="AO976" s="44" t="str">
        <f t="shared" si="180"/>
        <v>Item_Desc_28000205</v>
      </c>
      <c r="AP976" s="5" t="s">
        <v>2968</v>
      </c>
      <c r="AQ976" s="44">
        <f>_xlfn.XLOOKUP(I976,표1[아이템 타입],표1[삭제여부])</f>
        <v>0</v>
      </c>
      <c r="AR976" s="63">
        <f>_xlfn.XLOOKUP(I976,'#칼럼명세'!F:F,'#칼럼명세'!H:H)</f>
        <v>0</v>
      </c>
      <c r="AS976" s="4">
        <v>0</v>
      </c>
      <c r="AW976" s="63" t="str">
        <f>_xlfn.XLOOKUP(I976,표1[아이템 타입],표1[타입 이름])</f>
        <v>연구소 사용 아이템</v>
      </c>
      <c r="AX976" s="63" t="str">
        <f t="shared" si="170"/>
        <v>가능</v>
      </c>
      <c r="AY976" s="63" t="str">
        <f t="shared" si="171"/>
        <v>가능</v>
      </c>
      <c r="AZ976" s="63" t="str">
        <f t="shared" si="186"/>
        <v>불가</v>
      </c>
      <c r="BA976" s="63" t="str">
        <f t="shared" si="187"/>
        <v>불가</v>
      </c>
    </row>
    <row r="977" spans="1:53" x14ac:dyDescent="0.3">
      <c r="B977" s="4">
        <v>28000206</v>
      </c>
      <c r="C977" s="4" t="str">
        <f t="shared" si="169"/>
        <v>206</v>
      </c>
      <c r="D977" s="44" t="str">
        <f t="shared" si="168"/>
        <v>Item_Name_28000206</v>
      </c>
      <c r="E977" s="5" t="s">
        <v>2334</v>
      </c>
      <c r="F977" s="44" t="str">
        <f t="shared" si="163"/>
        <v>Item_Desc_28000206</v>
      </c>
      <c r="G977" s="5" t="s">
        <v>2329</v>
      </c>
      <c r="H977" s="5">
        <v>3</v>
      </c>
      <c r="I977" s="5">
        <v>80</v>
      </c>
      <c r="J977" s="5">
        <v>0</v>
      </c>
      <c r="K977" s="5">
        <v>6</v>
      </c>
      <c r="L977" s="45">
        <f>_xlfn.XLOOKUP($I977, '#칼럼명세'!$F:$F, '#칼럼명세'!$J:$J)*IF(_xlfn.XLOOKUP($I977, '#칼럼명세'!$F:$F, '#칼럼명세'!$K:$K)="X", 1, _xlfn.XLOOKUP($K977, '#무게관련'!$N:$N, '#무게관련'!$O:$O))*100</f>
        <v>0</v>
      </c>
      <c r="M977" s="46" t="s">
        <v>336</v>
      </c>
      <c r="N977" s="46" t="s">
        <v>336</v>
      </c>
      <c r="O977" s="46" t="s">
        <v>336</v>
      </c>
      <c r="P977" s="46" t="s">
        <v>336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66">
        <v>100</v>
      </c>
      <c r="Y977" s="66">
        <v>1000</v>
      </c>
      <c r="Z977" s="5">
        <v>1</v>
      </c>
      <c r="AA977" s="5">
        <v>10</v>
      </c>
      <c r="AB977" s="5">
        <v>1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 t="s">
        <v>2341</v>
      </c>
      <c r="AI977" s="5" t="s">
        <v>235</v>
      </c>
      <c r="AJ977" s="5" t="s">
        <v>1568</v>
      </c>
      <c r="AK977" s="45">
        <f t="shared" si="178"/>
        <v>15</v>
      </c>
      <c r="AL977" s="47">
        <f>_xlfn.XLOOKUP(I977,'#칼럼명세'!F:F,'#칼럼명세'!I:I)</f>
        <v>1305</v>
      </c>
      <c r="AM977" s="44" t="str">
        <f t="shared" si="179"/>
        <v>Item_Name_28000206</v>
      </c>
      <c r="AN977" s="5" t="s">
        <v>2939</v>
      </c>
      <c r="AO977" s="44" t="str">
        <f t="shared" si="180"/>
        <v>Item_Desc_28000206</v>
      </c>
      <c r="AP977" s="5" t="s">
        <v>2959</v>
      </c>
      <c r="AQ977" s="44">
        <f>_xlfn.XLOOKUP(I977,표1[아이템 타입],표1[삭제여부])</f>
        <v>0</v>
      </c>
      <c r="AR977" s="63">
        <f>_xlfn.XLOOKUP(I977,'#칼럼명세'!F:F,'#칼럼명세'!H:H)</f>
        <v>0</v>
      </c>
      <c r="AS977" s="4">
        <v>0</v>
      </c>
      <c r="AW977" s="63" t="str">
        <f>_xlfn.XLOOKUP(I977,표1[아이템 타입],표1[타입 이름])</f>
        <v>연구소 사용 아이템</v>
      </c>
      <c r="AX977" s="63" t="str">
        <f t="shared" si="170"/>
        <v>가능</v>
      </c>
      <c r="AY977" s="63" t="str">
        <f t="shared" si="171"/>
        <v>가능</v>
      </c>
      <c r="AZ977" s="63" t="str">
        <f t="shared" si="186"/>
        <v>불가</v>
      </c>
      <c r="BA977" s="63" t="str">
        <f t="shared" si="187"/>
        <v>불가</v>
      </c>
    </row>
    <row r="978" spans="1:53" x14ac:dyDescent="0.3">
      <c r="B978" s="4">
        <v>28000207</v>
      </c>
      <c r="C978" s="4" t="str">
        <f t="shared" si="169"/>
        <v>207</v>
      </c>
      <c r="D978" s="44" t="str">
        <f t="shared" si="168"/>
        <v>Item_Name_28000207</v>
      </c>
      <c r="E978" s="5" t="s">
        <v>2335</v>
      </c>
      <c r="F978" s="44" t="str">
        <f t="shared" si="163"/>
        <v>Item_Desc_28000207</v>
      </c>
      <c r="G978" s="5" t="s">
        <v>2329</v>
      </c>
      <c r="H978" s="5">
        <v>3</v>
      </c>
      <c r="I978" s="5">
        <v>80</v>
      </c>
      <c r="J978" s="5">
        <v>0</v>
      </c>
      <c r="K978" s="5">
        <v>6</v>
      </c>
      <c r="L978" s="45">
        <f>_xlfn.XLOOKUP($I978, '#칼럼명세'!$F:$F, '#칼럼명세'!$J:$J)*IF(_xlfn.XLOOKUP($I978, '#칼럼명세'!$F:$F, '#칼럼명세'!$K:$K)="X", 1, _xlfn.XLOOKUP($K978, '#무게관련'!$N:$N, '#무게관련'!$O:$O))*100</f>
        <v>0</v>
      </c>
      <c r="M978" s="46" t="s">
        <v>336</v>
      </c>
      <c r="N978" s="46" t="s">
        <v>336</v>
      </c>
      <c r="O978" s="46" t="s">
        <v>336</v>
      </c>
      <c r="P978" s="46" t="s">
        <v>336</v>
      </c>
      <c r="Q978" s="5">
        <v>0</v>
      </c>
      <c r="R978" s="5">
        <v>0</v>
      </c>
      <c r="S978" s="5">
        <v>0</v>
      </c>
      <c r="T978" s="5">
        <v>0</v>
      </c>
      <c r="U978" s="5">
        <v>0</v>
      </c>
      <c r="V978" s="5">
        <v>0</v>
      </c>
      <c r="W978" s="5">
        <v>0</v>
      </c>
      <c r="X978" s="66">
        <v>100</v>
      </c>
      <c r="Y978" s="66">
        <v>1000</v>
      </c>
      <c r="Z978" s="5">
        <v>1</v>
      </c>
      <c r="AA978" s="5">
        <v>10</v>
      </c>
      <c r="AB978" s="5">
        <v>1</v>
      </c>
      <c r="AC978" s="5">
        <v>0</v>
      </c>
      <c r="AD978" s="5">
        <v>0</v>
      </c>
      <c r="AE978" s="5">
        <v>0</v>
      </c>
      <c r="AF978" s="5">
        <v>0</v>
      </c>
      <c r="AG978" s="5">
        <v>0</v>
      </c>
      <c r="AH978" s="5" t="s">
        <v>2342</v>
      </c>
      <c r="AI978" s="5" t="s">
        <v>235</v>
      </c>
      <c r="AJ978" s="5" t="s">
        <v>1568</v>
      </c>
      <c r="AK978" s="45">
        <f t="shared" si="178"/>
        <v>15</v>
      </c>
      <c r="AL978" s="47">
        <f>_xlfn.XLOOKUP(I978,'#칼럼명세'!F:F,'#칼럼명세'!I:I)</f>
        <v>1305</v>
      </c>
      <c r="AM978" s="44" t="str">
        <f t="shared" si="179"/>
        <v>Item_Name_28000207</v>
      </c>
      <c r="AN978" s="5" t="s">
        <v>2940</v>
      </c>
      <c r="AO978" s="44" t="str">
        <f t="shared" si="180"/>
        <v>Item_Desc_28000207</v>
      </c>
      <c r="AP978" s="5" t="s">
        <v>2960</v>
      </c>
      <c r="AQ978" s="44">
        <f>_xlfn.XLOOKUP(I978,표1[아이템 타입],표1[삭제여부])</f>
        <v>0</v>
      </c>
      <c r="AR978" s="63">
        <f>_xlfn.XLOOKUP(I978,'#칼럼명세'!F:F,'#칼럼명세'!H:H)</f>
        <v>0</v>
      </c>
      <c r="AS978" s="4">
        <v>0</v>
      </c>
      <c r="AW978" s="63" t="str">
        <f>_xlfn.XLOOKUP(I978,표1[아이템 타입],표1[타입 이름])</f>
        <v>연구소 사용 아이템</v>
      </c>
      <c r="AX978" s="63" t="str">
        <f t="shared" si="170"/>
        <v>가능</v>
      </c>
      <c r="AY978" s="63" t="str">
        <f t="shared" si="171"/>
        <v>가능</v>
      </c>
      <c r="AZ978" s="63" t="str">
        <f t="shared" si="186"/>
        <v>불가</v>
      </c>
      <c r="BA978" s="63" t="str">
        <f t="shared" si="187"/>
        <v>불가</v>
      </c>
    </row>
    <row r="979" spans="1:53" x14ac:dyDescent="0.3">
      <c r="A979" s="5" t="s">
        <v>3162</v>
      </c>
      <c r="B979" s="4">
        <v>28000208</v>
      </c>
      <c r="C979" s="4" t="str">
        <f t="shared" si="169"/>
        <v>208</v>
      </c>
      <c r="D979" s="44" t="str">
        <f t="shared" si="168"/>
        <v>Item_Name_28000208</v>
      </c>
      <c r="E979" s="5" t="s">
        <v>2970</v>
      </c>
      <c r="F979" s="44" t="str">
        <f t="shared" si="163"/>
        <v>Item_Desc_28000208</v>
      </c>
      <c r="G979" s="5" t="s">
        <v>2329</v>
      </c>
      <c r="H979" s="5">
        <v>3</v>
      </c>
      <c r="I979" s="5">
        <v>80</v>
      </c>
      <c r="J979" s="5">
        <v>0</v>
      </c>
      <c r="K979" s="5">
        <v>6</v>
      </c>
      <c r="L979" s="45">
        <f>_xlfn.XLOOKUP($I979, '#칼럼명세'!$F:$F, '#칼럼명세'!$J:$J)*IF(_xlfn.XLOOKUP($I979, '#칼럼명세'!$F:$F, '#칼럼명세'!$K:$K)="X", 1, _xlfn.XLOOKUP($K979, '#무게관련'!$N:$N, '#무게관련'!$O:$O))*100</f>
        <v>0</v>
      </c>
      <c r="M979" s="46" t="s">
        <v>336</v>
      </c>
      <c r="N979" s="46" t="s">
        <v>336</v>
      </c>
      <c r="O979" s="46" t="s">
        <v>336</v>
      </c>
      <c r="P979" s="46" t="s">
        <v>336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66">
        <v>100</v>
      </c>
      <c r="Y979" s="66">
        <v>1000</v>
      </c>
      <c r="Z979" s="5">
        <v>1</v>
      </c>
      <c r="AA979" s="5">
        <v>10</v>
      </c>
      <c r="AB979" s="5">
        <v>1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 t="s">
        <v>2343</v>
      </c>
      <c r="AI979" s="5" t="s">
        <v>235</v>
      </c>
      <c r="AJ979" s="5" t="s">
        <v>1568</v>
      </c>
      <c r="AK979" s="45">
        <f t="shared" si="178"/>
        <v>15</v>
      </c>
      <c r="AL979" s="47">
        <f>_xlfn.XLOOKUP(I979,'#칼럼명세'!F:F,'#칼럼명세'!I:I)</f>
        <v>1305</v>
      </c>
      <c r="AM979" s="44" t="str">
        <f t="shared" si="179"/>
        <v>Item_Name_28000208</v>
      </c>
      <c r="AN979" s="5" t="s">
        <v>2943</v>
      </c>
      <c r="AO979" s="44" t="str">
        <f t="shared" si="180"/>
        <v>Item_Desc_28000208</v>
      </c>
      <c r="AP979" s="5" t="s">
        <v>2958</v>
      </c>
      <c r="AQ979" s="44">
        <f>_xlfn.XLOOKUP(I979,표1[아이템 타입],표1[삭제여부])</f>
        <v>0</v>
      </c>
      <c r="AR979" s="63">
        <f>_xlfn.XLOOKUP(I979,'#칼럼명세'!F:F,'#칼럼명세'!H:H)</f>
        <v>0</v>
      </c>
      <c r="AS979" s="4">
        <v>0</v>
      </c>
      <c r="AW979" s="63" t="str">
        <f>_xlfn.XLOOKUP(I979,표1[아이템 타입],표1[타입 이름])</f>
        <v>연구소 사용 아이템</v>
      </c>
      <c r="AX979" s="63" t="str">
        <f t="shared" si="170"/>
        <v>가능</v>
      </c>
      <c r="AY979" s="63" t="str">
        <f t="shared" si="171"/>
        <v>가능</v>
      </c>
      <c r="AZ979" s="63" t="str">
        <f t="shared" si="186"/>
        <v>불가</v>
      </c>
      <c r="BA979" s="63" t="str">
        <f t="shared" si="187"/>
        <v>불가</v>
      </c>
    </row>
    <row r="980" spans="1:53" x14ac:dyDescent="0.3">
      <c r="A980" s="5" t="s">
        <v>3162</v>
      </c>
      <c r="B980" s="4">
        <v>28000209</v>
      </c>
      <c r="C980" s="4" t="str">
        <f t="shared" si="169"/>
        <v>209</v>
      </c>
      <c r="D980" s="44" t="str">
        <f t="shared" si="168"/>
        <v>Item_Name_28000209</v>
      </c>
      <c r="E980" s="5" t="s">
        <v>2971</v>
      </c>
      <c r="F980" s="44" t="str">
        <f t="shared" si="163"/>
        <v>Item_Desc_28000209</v>
      </c>
      <c r="G980" s="5" t="s">
        <v>2329</v>
      </c>
      <c r="H980" s="5">
        <v>3</v>
      </c>
      <c r="I980" s="5">
        <v>80</v>
      </c>
      <c r="J980" s="5">
        <v>0</v>
      </c>
      <c r="K980" s="5">
        <v>6</v>
      </c>
      <c r="L980" s="45">
        <f>_xlfn.XLOOKUP($I980, '#칼럼명세'!$F:$F, '#칼럼명세'!$J:$J)*IF(_xlfn.XLOOKUP($I980, '#칼럼명세'!$F:$F, '#칼럼명세'!$K:$K)="X", 1, _xlfn.XLOOKUP($K980, '#무게관련'!$N:$N, '#무게관련'!$O:$O))*100</f>
        <v>0</v>
      </c>
      <c r="M980" s="46" t="s">
        <v>336</v>
      </c>
      <c r="N980" s="46" t="s">
        <v>336</v>
      </c>
      <c r="O980" s="46" t="s">
        <v>336</v>
      </c>
      <c r="P980" s="46" t="s">
        <v>336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66">
        <v>100</v>
      </c>
      <c r="Y980" s="66">
        <v>1000</v>
      </c>
      <c r="Z980" s="5">
        <v>1</v>
      </c>
      <c r="AA980" s="5">
        <v>10</v>
      </c>
      <c r="AB980" s="5">
        <v>1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 t="s">
        <v>2344</v>
      </c>
      <c r="AI980" s="5" t="s">
        <v>235</v>
      </c>
      <c r="AJ980" s="5" t="s">
        <v>1568</v>
      </c>
      <c r="AK980" s="45">
        <f t="shared" si="178"/>
        <v>15</v>
      </c>
      <c r="AL980" s="47">
        <f>_xlfn.XLOOKUP(I980,'#칼럼명세'!F:F,'#칼럼명세'!I:I)</f>
        <v>1305</v>
      </c>
      <c r="AM980" s="44" t="str">
        <f t="shared" si="179"/>
        <v>Item_Name_28000209</v>
      </c>
      <c r="AN980" s="5" t="s">
        <v>2944</v>
      </c>
      <c r="AO980" s="44" t="str">
        <f t="shared" si="180"/>
        <v>Item_Desc_28000209</v>
      </c>
      <c r="AP980" s="5" t="s">
        <v>2961</v>
      </c>
      <c r="AQ980" s="44">
        <f>_xlfn.XLOOKUP(I980,표1[아이템 타입],표1[삭제여부])</f>
        <v>0</v>
      </c>
      <c r="AR980" s="63">
        <f>_xlfn.XLOOKUP(I980,'#칼럼명세'!F:F,'#칼럼명세'!H:H)</f>
        <v>0</v>
      </c>
      <c r="AS980" s="4">
        <v>0</v>
      </c>
      <c r="AW980" s="63" t="str">
        <f>_xlfn.XLOOKUP(I980,표1[아이템 타입],표1[타입 이름])</f>
        <v>연구소 사용 아이템</v>
      </c>
      <c r="AX980" s="63" t="str">
        <f t="shared" si="170"/>
        <v>가능</v>
      </c>
      <c r="AY980" s="63" t="str">
        <f t="shared" si="171"/>
        <v>가능</v>
      </c>
      <c r="AZ980" s="63" t="str">
        <f t="shared" si="186"/>
        <v>불가</v>
      </c>
      <c r="BA980" s="63" t="str">
        <f t="shared" si="187"/>
        <v>불가</v>
      </c>
    </row>
    <row r="981" spans="1:53" x14ac:dyDescent="0.3">
      <c r="B981" s="4">
        <v>28005100</v>
      </c>
      <c r="C981" s="4" t="str">
        <f t="shared" si="169"/>
        <v>100</v>
      </c>
      <c r="D981" s="44" t="str">
        <f t="shared" si="168"/>
        <v>Item_Name_28005100</v>
      </c>
      <c r="E981" s="5" t="s">
        <v>2345</v>
      </c>
      <c r="F981" s="44" t="str">
        <f t="shared" si="163"/>
        <v>Item_Desc_28005100</v>
      </c>
      <c r="G981" s="5" t="s">
        <v>2329</v>
      </c>
      <c r="H981" s="5">
        <v>3</v>
      </c>
      <c r="I981" s="5">
        <v>80</v>
      </c>
      <c r="J981" s="5">
        <v>0</v>
      </c>
      <c r="K981" s="5">
        <v>1</v>
      </c>
      <c r="L981" s="45">
        <f>_xlfn.XLOOKUP($I981, '#칼럼명세'!$F:$F, '#칼럼명세'!$J:$J)*IF(_xlfn.XLOOKUP($I981, '#칼럼명세'!$F:$F, '#칼럼명세'!$K:$K)="X", 1, _xlfn.XLOOKUP($K981, '#무게관련'!$N:$N, '#무게관련'!$O:$O))*100</f>
        <v>0</v>
      </c>
      <c r="M981" s="46" t="s">
        <v>336</v>
      </c>
      <c r="N981" s="46" t="s">
        <v>336</v>
      </c>
      <c r="O981" s="46" t="s">
        <v>336</v>
      </c>
      <c r="P981" s="46" t="s">
        <v>336</v>
      </c>
      <c r="Q981" s="5">
        <v>0</v>
      </c>
      <c r="R981" s="5">
        <v>0</v>
      </c>
      <c r="S981" s="5">
        <v>0</v>
      </c>
      <c r="T981" s="5">
        <v>0</v>
      </c>
      <c r="U981" s="5">
        <v>0</v>
      </c>
      <c r="V981" s="5">
        <v>0</v>
      </c>
      <c r="W981" s="5">
        <v>0</v>
      </c>
      <c r="X981" s="66">
        <v>100</v>
      </c>
      <c r="Y981" s="66">
        <v>1000</v>
      </c>
      <c r="Z981" s="5">
        <v>0</v>
      </c>
      <c r="AA981" s="5">
        <v>0</v>
      </c>
      <c r="AB981" s="5">
        <v>0</v>
      </c>
      <c r="AC981" s="5">
        <v>0</v>
      </c>
      <c r="AD981" s="5">
        <v>0</v>
      </c>
      <c r="AE981" s="5">
        <v>0</v>
      </c>
      <c r="AF981" s="5">
        <v>0</v>
      </c>
      <c r="AG981" s="5">
        <v>0</v>
      </c>
      <c r="AH981" s="5" t="s">
        <v>2346</v>
      </c>
      <c r="AI981" s="5" t="s">
        <v>235</v>
      </c>
      <c r="AJ981" s="5" t="s">
        <v>1568</v>
      </c>
      <c r="AK981" s="45">
        <f t="shared" si="178"/>
        <v>15</v>
      </c>
      <c r="AL981" s="47">
        <f>_xlfn.XLOOKUP(I981,'#칼럼명세'!F:F,'#칼럼명세'!I:I)</f>
        <v>1305</v>
      </c>
      <c r="AM981" s="44" t="str">
        <f t="shared" si="179"/>
        <v>Item_Name_28005100</v>
      </c>
      <c r="AN981" s="5" t="s">
        <v>2347</v>
      </c>
      <c r="AO981" s="44" t="str">
        <f t="shared" si="180"/>
        <v>Item_Desc_28005100</v>
      </c>
      <c r="AP981" s="5" t="s">
        <v>2348</v>
      </c>
      <c r="AQ981" s="44">
        <f>_xlfn.XLOOKUP(I981,표1[아이템 타입],표1[삭제여부])</f>
        <v>0</v>
      </c>
      <c r="AR981" s="63">
        <f>_xlfn.XLOOKUP(I981,'#칼럼명세'!F:F,'#칼럼명세'!H:H)</f>
        <v>0</v>
      </c>
      <c r="AS981" s="4">
        <v>0</v>
      </c>
      <c r="AW981" s="63" t="str">
        <f>_xlfn.XLOOKUP(I981,표1[아이템 타입],표1[타입 이름])</f>
        <v>연구소 사용 아이템</v>
      </c>
      <c r="AX981" s="63" t="str">
        <f t="shared" si="170"/>
        <v>불가</v>
      </c>
      <c r="AY981" s="63" t="str">
        <f t="shared" si="171"/>
        <v>불가</v>
      </c>
      <c r="AZ981" s="63" t="str">
        <f t="shared" ref="AZ981" si="188">IF(AR981=0,"불가","가능")</f>
        <v>불가</v>
      </c>
      <c r="BA981" s="63" t="str">
        <f t="shared" ref="BA981" si="189">IF(AS981=0,"불가","가능")</f>
        <v>불가</v>
      </c>
    </row>
    <row r="982" spans="1:53" x14ac:dyDescent="0.3">
      <c r="B982" s="4">
        <v>28110001</v>
      </c>
      <c r="C982" s="4" t="str">
        <f t="shared" ref="C982" si="190">RIGHT(B982,3)</f>
        <v>001</v>
      </c>
      <c r="D982" s="44" t="str">
        <f t="shared" ref="D982" si="191">"Item_Name_"&amp;B982</f>
        <v>Item_Name_28110001</v>
      </c>
      <c r="E982" s="5" t="s">
        <v>2769</v>
      </c>
      <c r="F982" s="44" t="str">
        <f t="shared" ref="F982" si="192">"Item_Desc_"&amp;B982</f>
        <v>Item_Desc_28110001</v>
      </c>
      <c r="G982" s="5" t="s">
        <v>714</v>
      </c>
      <c r="H982" s="5">
        <v>3</v>
      </c>
      <c r="I982" s="5">
        <v>81</v>
      </c>
      <c r="J982" s="5">
        <v>0</v>
      </c>
      <c r="K982" s="5">
        <v>1</v>
      </c>
      <c r="L982" s="45">
        <f>_xlfn.XLOOKUP($I982, '#칼럼명세'!$F:$F, '#칼럼명세'!$J:$J)*IF(_xlfn.XLOOKUP($I982, '#칼럼명세'!$F:$F, '#칼럼명세'!$K:$K)="X", 1, _xlfn.XLOOKUP($K982, '#무게관련'!$N:$N, '#무게관련'!$O:$O))*100</f>
        <v>0</v>
      </c>
      <c r="M982" s="46" t="s">
        <v>336</v>
      </c>
      <c r="N982" s="46" t="s">
        <v>336</v>
      </c>
      <c r="O982" s="46" t="s">
        <v>336</v>
      </c>
      <c r="P982" s="46" t="s">
        <v>336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66">
        <v>100</v>
      </c>
      <c r="Y982" s="66">
        <v>1000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 t="s">
        <v>2995</v>
      </c>
      <c r="AI982" s="5" t="s">
        <v>235</v>
      </c>
      <c r="AJ982" s="5" t="s">
        <v>1568</v>
      </c>
      <c r="AK982" s="45">
        <f t="shared" si="178"/>
        <v>15</v>
      </c>
      <c r="AL982" s="47">
        <f>_xlfn.XLOOKUP(I982,'#칼럼명세'!F:F,'#칼럼명세'!I:I)</f>
        <v>1503</v>
      </c>
      <c r="AM982" s="44" t="str">
        <f t="shared" si="179"/>
        <v>Item_Name_28110001</v>
      </c>
      <c r="AN982" s="5" t="s">
        <v>2769</v>
      </c>
      <c r="AO982" s="44" t="str">
        <f t="shared" si="180"/>
        <v>Item_Desc_28110001</v>
      </c>
      <c r="AP982" s="5" t="s">
        <v>2770</v>
      </c>
      <c r="AQ982" s="44">
        <f>_xlfn.XLOOKUP(I982,표1[아이템 타입],표1[삭제여부])</f>
        <v>0</v>
      </c>
      <c r="AR982" s="63">
        <f>_xlfn.XLOOKUP(I982,'#칼럼명세'!F:F,'#칼럼명세'!H:H)</f>
        <v>0</v>
      </c>
      <c r="AS982" s="4">
        <v>0</v>
      </c>
      <c r="AW982" s="63" t="str">
        <f>_xlfn.XLOOKUP(I982,표1[아이템 타입],표1[타입 이름])</f>
        <v>도감 등록 아이템</v>
      </c>
      <c r="AX982" s="63" t="str">
        <f t="shared" si="170"/>
        <v>불가</v>
      </c>
      <c r="AY982" s="63" t="str">
        <f t="shared" si="171"/>
        <v>불가</v>
      </c>
      <c r="AZ982" s="63" t="str">
        <f t="shared" ref="AZ982" si="193">IF(AR982=0,"불가","가능")</f>
        <v>불가</v>
      </c>
      <c r="BA982" s="63" t="str">
        <f t="shared" ref="BA982" si="194">IF(AS982=0,"불가","가능")</f>
        <v>불가</v>
      </c>
    </row>
  </sheetData>
  <autoFilter ref="A4:AK982" xr:uid="{00000000-0001-0000-0100-000000000000}">
    <sortState xmlns:xlrd2="http://schemas.microsoft.com/office/spreadsheetml/2017/richdata2" ref="A5:AK830">
      <sortCondition ref="I4:I517"/>
    </sortState>
  </autoFilter>
  <phoneticPr fontId="1" type="noConversion"/>
  <conditionalFormatting sqref="B962:B969 B301:B344 B414:B561 B251:B294 B351:B407 B1:B231 B810:B960 B234:B249 B971:B1048576 B776:B801">
    <cfRule type="duplicateValues" dxfId="69" priority="35"/>
  </conditionalFormatting>
  <conditionalFormatting sqref="B802:B809">
    <cfRule type="duplicateValues" dxfId="68" priority="34"/>
  </conditionalFormatting>
  <conditionalFormatting sqref="B762:B775">
    <cfRule type="duplicateValues" dxfId="67" priority="33"/>
  </conditionalFormatting>
  <conditionalFormatting sqref="AB504:AB506 AE504:AF504 AE506:AF506 AE511:AF511 AE516:AF516 AB510:AB512 AB516:AB517 AB890:AB897">
    <cfRule type="expression" dxfId="66" priority="32">
      <formula>$AB504=1</formula>
    </cfRule>
  </conditionalFormatting>
  <conditionalFormatting sqref="AE505:AF505">
    <cfRule type="expression" dxfId="65" priority="31">
      <formula>$AB505=1</formula>
    </cfRule>
  </conditionalFormatting>
  <conditionalFormatting sqref="AE510:AF510">
    <cfRule type="expression" dxfId="64" priority="30">
      <formula>$AB510=1</formula>
    </cfRule>
  </conditionalFormatting>
  <conditionalFormatting sqref="AE512:AF512">
    <cfRule type="expression" dxfId="63" priority="29">
      <formula>$AB512=1</formula>
    </cfRule>
  </conditionalFormatting>
  <conditionalFormatting sqref="AE517:AF517">
    <cfRule type="expression" dxfId="62" priority="28">
      <formula>$AB517=1</formula>
    </cfRule>
  </conditionalFormatting>
  <conditionalFormatting sqref="AN504:AN517 E504:E517 AB504:AB506 K504:K517 AB510:AB512 AB516:AB517 AE504:AG506 AE510:AG512 AE516:AG517 AG507:AG509 AG513:AG515 AP504:AP517 AG519:AG521 D891:K897 AM891:AQ897 M890:T897 V890:AK897">
    <cfRule type="expression" dxfId="61" priority="27">
      <formula>$A504="#"</formula>
    </cfRule>
  </conditionalFormatting>
  <conditionalFormatting sqref="AN519:AN520">
    <cfRule type="expression" dxfId="60" priority="26">
      <formula>$A519="#"</formula>
    </cfRule>
  </conditionalFormatting>
  <conditionalFormatting sqref="E540:E542">
    <cfRule type="expression" dxfId="59" priority="25">
      <formula>$A540="#"</formula>
    </cfRule>
  </conditionalFormatting>
  <conditionalFormatting sqref="E546:E548">
    <cfRule type="expression" dxfId="58" priority="24">
      <formula>$A546="#"</formula>
    </cfRule>
  </conditionalFormatting>
  <conditionalFormatting sqref="K519:K520">
    <cfRule type="expression" dxfId="57" priority="23">
      <formula>$A519="#"</formula>
    </cfRule>
  </conditionalFormatting>
  <conditionalFormatting sqref="AP519:AP520">
    <cfRule type="expression" dxfId="56" priority="22">
      <formula>$A519="#"</formula>
    </cfRule>
  </conditionalFormatting>
  <conditionalFormatting sqref="AP537:AP550">
    <cfRule type="expression" dxfId="55" priority="21">
      <formula>$A537="#"</formula>
    </cfRule>
  </conditionalFormatting>
  <conditionalFormatting sqref="AP552:AP553">
    <cfRule type="expression" dxfId="54" priority="20">
      <formula>$A552="#"</formula>
    </cfRule>
  </conditionalFormatting>
  <conditionalFormatting sqref="B250">
    <cfRule type="duplicateValues" dxfId="53" priority="19"/>
  </conditionalFormatting>
  <conditionalFormatting sqref="AE890:AF897">
    <cfRule type="expression" dxfId="52" priority="16">
      <formula>$AB890=1</formula>
    </cfRule>
  </conditionalFormatting>
  <conditionalFormatting sqref="E890:E897">
    <cfRule type="duplicateValues" dxfId="51" priority="17"/>
  </conditionalFormatting>
  <conditionalFormatting sqref="E890:E897">
    <cfRule type="duplicateValues" dxfId="50" priority="18"/>
  </conditionalFormatting>
  <conditionalFormatting sqref="AN890:AN897">
    <cfRule type="duplicateValues" dxfId="49" priority="14"/>
  </conditionalFormatting>
  <conditionalFormatting sqref="AN890:AN897">
    <cfRule type="duplicateValues" dxfId="48" priority="15"/>
  </conditionalFormatting>
  <conditionalFormatting sqref="D890:K890 AM890:AP890">
    <cfRule type="expression" dxfId="47" priority="13">
      <formula>$A890="#"</formula>
    </cfRule>
  </conditionalFormatting>
  <conditionalFormatting sqref="AH904:AH958">
    <cfRule type="duplicateValues" dxfId="46" priority="36"/>
  </conditionalFormatting>
  <conditionalFormatting sqref="AN540:AN542">
    <cfRule type="expression" dxfId="45" priority="12">
      <formula>$A540="#"</formula>
    </cfRule>
  </conditionalFormatting>
  <conditionalFormatting sqref="AN546:AN548">
    <cfRule type="expression" dxfId="44" priority="11">
      <formula>$A546="#"</formula>
    </cfRule>
  </conditionalFormatting>
  <conditionalFormatting sqref="AN552:AN553">
    <cfRule type="expression" dxfId="43" priority="10">
      <formula>$A552="#"</formula>
    </cfRule>
  </conditionalFormatting>
  <conditionalFormatting sqref="B961">
    <cfRule type="duplicateValues" dxfId="42" priority="9"/>
  </conditionalFormatting>
  <conditionalFormatting sqref="B295:B300">
    <cfRule type="duplicateValues" dxfId="41" priority="7"/>
  </conditionalFormatting>
  <conditionalFormatting sqref="B345:B350">
    <cfRule type="duplicateValues" dxfId="40" priority="6"/>
  </conditionalFormatting>
  <conditionalFormatting sqref="B408:B413">
    <cfRule type="duplicateValues" dxfId="39" priority="5"/>
  </conditionalFormatting>
  <conditionalFormatting sqref="B562:B595">
    <cfRule type="duplicateValues" dxfId="38" priority="4"/>
  </conditionalFormatting>
  <conditionalFormatting sqref="B596:B761">
    <cfRule type="duplicateValues" dxfId="37" priority="3"/>
  </conditionalFormatting>
  <conditionalFormatting sqref="B232:B233">
    <cfRule type="duplicateValues" dxfId="36" priority="2"/>
  </conditionalFormatting>
  <conditionalFormatting sqref="B970">
    <cfRule type="duplicateValues" dxfId="35" priority="1"/>
  </conditionalFormatting>
  <dataValidations count="1">
    <dataValidation type="list" allowBlank="1" showInputMessage="1" showErrorMessage="1" sqref="M5:P982" xr:uid="{C68B991D-DBA2-4A53-A764-2F9FEED187F4}">
      <formula1>"O,X"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9ECF9-5C8D-493D-B90E-3B67CA3003EE}">
  <sheetPr>
    <tabColor theme="1"/>
  </sheetPr>
  <dimension ref="A1:BA998"/>
  <sheetViews>
    <sheetView tabSelected="1" workbookViewId="0">
      <selection activeCell="G12" sqref="G12"/>
    </sheetView>
  </sheetViews>
  <sheetFormatPr defaultColWidth="26.625" defaultRowHeight="12" x14ac:dyDescent="0.3"/>
  <cols>
    <col min="1" max="1" width="2.125" style="5" customWidth="1"/>
    <col min="2" max="2" width="10.375" style="4" customWidth="1"/>
    <col min="3" max="3" width="4.5" style="4" customWidth="1"/>
    <col min="4" max="4" width="17.5" style="5" customWidth="1"/>
    <col min="5" max="5" width="31.625" style="5" customWidth="1"/>
    <col min="6" max="6" width="16.625" style="5" customWidth="1"/>
    <col min="7" max="7" width="97.125" style="5" customWidth="1"/>
    <col min="8" max="8" width="17.125" style="5" customWidth="1"/>
    <col min="9" max="9" width="7.25" style="5" customWidth="1"/>
    <col min="10" max="10" width="7.5" style="5" customWidth="1"/>
    <col min="11" max="12" width="10.375" style="5" customWidth="1"/>
    <col min="13" max="16" width="6.625" style="4" customWidth="1"/>
    <col min="17" max="18" width="13.375" style="5" customWidth="1"/>
    <col min="19" max="19" width="15" style="5" customWidth="1" collapsed="1"/>
    <col min="20" max="21" width="15" style="5" customWidth="1"/>
    <col min="22" max="22" width="13.75" style="5" customWidth="1"/>
    <col min="23" max="23" width="21" style="5" customWidth="1"/>
    <col min="24" max="24" width="8" style="5" customWidth="1"/>
    <col min="25" max="25" width="9.5" style="5" customWidth="1"/>
    <col min="26" max="26" width="11" style="5" customWidth="1"/>
    <col min="27" max="27" width="10" style="5" customWidth="1"/>
    <col min="28" max="28" width="13.75" style="5" customWidth="1"/>
    <col min="29" max="30" width="17.25" style="5" customWidth="1"/>
    <col min="31" max="31" width="14.375" style="5" customWidth="1" collapsed="1"/>
    <col min="32" max="32" width="15.25" style="5" customWidth="1"/>
    <col min="33" max="33" width="16.375" style="5" customWidth="1"/>
    <col min="34" max="34" width="35.25" style="5" customWidth="1"/>
    <col min="35" max="35" width="28.375" style="5" customWidth="1"/>
    <col min="36" max="36" width="20.5" style="5" customWidth="1"/>
    <col min="37" max="37" width="8.875" style="5" customWidth="1"/>
    <col min="38" max="38" width="18.875" style="4" customWidth="1"/>
    <col min="39" max="39" width="17.5" style="5" customWidth="1"/>
    <col min="40" max="40" width="24.875" style="5" customWidth="1"/>
    <col min="41" max="41" width="16.625" style="5" customWidth="1"/>
    <col min="42" max="42" width="91.375" style="5" customWidth="1"/>
    <col min="43" max="43" width="12.375" style="5" customWidth="1"/>
    <col min="44" max="44" width="11.625" style="4" customWidth="1"/>
    <col min="45" max="48" width="17.25" style="5" customWidth="1"/>
    <col min="49" max="49" width="20.875" style="4" customWidth="1"/>
    <col min="50" max="53" width="10" style="4" customWidth="1"/>
    <col min="54" max="16384" width="26.625" style="5"/>
  </cols>
  <sheetData>
    <row r="1" spans="1:53" x14ac:dyDescent="0.3">
      <c r="C1" s="4" t="s">
        <v>18</v>
      </c>
      <c r="D1" s="5" t="s">
        <v>18</v>
      </c>
      <c r="E1" s="5" t="s">
        <v>18</v>
      </c>
      <c r="F1" s="5" t="s">
        <v>18</v>
      </c>
      <c r="G1" s="5" t="s">
        <v>18</v>
      </c>
      <c r="L1" s="52"/>
      <c r="M1" s="53" t="s">
        <v>18</v>
      </c>
      <c r="N1" s="53" t="s">
        <v>18</v>
      </c>
      <c r="O1" s="53" t="s">
        <v>18</v>
      </c>
      <c r="P1" s="53" t="s">
        <v>18</v>
      </c>
      <c r="Q1" s="5" t="s">
        <v>177</v>
      </c>
      <c r="AM1" s="5" t="s">
        <v>18</v>
      </c>
      <c r="AN1" s="5" t="s">
        <v>18</v>
      </c>
      <c r="AO1" s="5" t="s">
        <v>18</v>
      </c>
      <c r="AP1" s="5" t="s">
        <v>18</v>
      </c>
      <c r="AQ1" s="5" t="s">
        <v>18</v>
      </c>
      <c r="AT1" s="5" t="s">
        <v>18</v>
      </c>
      <c r="AU1" s="5" t="s">
        <v>18</v>
      </c>
      <c r="AW1" s="4" t="s">
        <v>18</v>
      </c>
      <c r="AX1" s="4" t="s">
        <v>18</v>
      </c>
      <c r="AY1" s="4" t="s">
        <v>18</v>
      </c>
      <c r="AZ1" s="4" t="s">
        <v>18</v>
      </c>
      <c r="BA1" s="4" t="s">
        <v>18</v>
      </c>
    </row>
    <row r="2" spans="1:53" ht="90.75" customHeight="1" x14ac:dyDescent="0.3">
      <c r="A2" s="5" t="s">
        <v>18</v>
      </c>
      <c r="B2" s="7" t="s">
        <v>1269</v>
      </c>
      <c r="C2" s="7" t="s">
        <v>600</v>
      </c>
      <c r="D2" s="4"/>
      <c r="E2" s="7" t="s">
        <v>602</v>
      </c>
      <c r="F2" s="4"/>
      <c r="G2" s="7" t="s">
        <v>602</v>
      </c>
      <c r="H2" s="7" t="s">
        <v>178</v>
      </c>
      <c r="I2" s="7" t="s">
        <v>19</v>
      </c>
      <c r="J2" s="7" t="s">
        <v>200</v>
      </c>
      <c r="K2" s="7" t="s">
        <v>1340</v>
      </c>
      <c r="L2" s="54" t="s">
        <v>278</v>
      </c>
      <c r="M2" s="53" t="s">
        <v>332</v>
      </c>
      <c r="N2" s="53" t="s">
        <v>334</v>
      </c>
      <c r="O2" s="53" t="s">
        <v>333</v>
      </c>
      <c r="P2" s="53" t="s">
        <v>335</v>
      </c>
      <c r="Q2" s="7" t="s">
        <v>140</v>
      </c>
      <c r="R2" s="7" t="s">
        <v>141</v>
      </c>
      <c r="S2" s="55" t="s">
        <v>110</v>
      </c>
      <c r="T2" s="7" t="s">
        <v>111</v>
      </c>
      <c r="U2" s="55" t="s">
        <v>112</v>
      </c>
      <c r="V2" s="7" t="s">
        <v>107</v>
      </c>
      <c r="W2" s="56" t="s">
        <v>137</v>
      </c>
      <c r="X2" s="64" t="s">
        <v>1452</v>
      </c>
      <c r="Y2" s="64" t="s">
        <v>1452</v>
      </c>
      <c r="Z2" s="7" t="s">
        <v>101</v>
      </c>
      <c r="AA2" s="10" t="s">
        <v>104</v>
      </c>
      <c r="AB2" s="7" t="s">
        <v>100</v>
      </c>
      <c r="AC2" s="7" t="s">
        <v>739</v>
      </c>
      <c r="AD2" s="7" t="s">
        <v>740</v>
      </c>
      <c r="AE2" s="7" t="s">
        <v>20</v>
      </c>
      <c r="AF2" s="7" t="s">
        <v>21</v>
      </c>
      <c r="AG2" s="7" t="s">
        <v>99</v>
      </c>
      <c r="AH2" s="7" t="s">
        <v>132</v>
      </c>
      <c r="AI2" s="7" t="s">
        <v>135</v>
      </c>
      <c r="AJ2" s="7" t="s">
        <v>134</v>
      </c>
      <c r="AK2" s="7" t="s">
        <v>338</v>
      </c>
      <c r="AL2" s="7" t="s">
        <v>401</v>
      </c>
      <c r="AM2" s="4" t="s">
        <v>10</v>
      </c>
      <c r="AN2" s="7" t="s">
        <v>34</v>
      </c>
      <c r="AO2" s="4" t="s">
        <v>13</v>
      </c>
      <c r="AP2" s="7" t="s">
        <v>35</v>
      </c>
      <c r="AQ2" s="7" t="s">
        <v>644</v>
      </c>
      <c r="AR2" s="7" t="s">
        <v>1441</v>
      </c>
      <c r="AS2" s="7" t="s">
        <v>1509</v>
      </c>
      <c r="AT2" s="7"/>
      <c r="AU2" s="7"/>
      <c r="AV2" s="7"/>
    </row>
    <row r="3" spans="1:53" x14ac:dyDescent="0.3">
      <c r="B3" s="4" t="s">
        <v>0</v>
      </c>
      <c r="D3" s="4" t="s">
        <v>30</v>
      </c>
      <c r="E3" s="4"/>
      <c r="F3" s="4" t="s">
        <v>3</v>
      </c>
      <c r="G3" s="4"/>
      <c r="H3" s="4" t="s">
        <v>2</v>
      </c>
      <c r="I3" s="4" t="s">
        <v>4</v>
      </c>
      <c r="J3" s="4" t="s">
        <v>201</v>
      </c>
      <c r="K3" s="4" t="s">
        <v>29</v>
      </c>
      <c r="L3" s="57" t="s">
        <v>279</v>
      </c>
      <c r="M3" s="58">
        <v>1</v>
      </c>
      <c r="N3" s="58">
        <v>2</v>
      </c>
      <c r="O3" s="58">
        <v>4</v>
      </c>
      <c r="P3" s="58">
        <v>8</v>
      </c>
      <c r="Q3" s="4" t="s">
        <v>138</v>
      </c>
      <c r="R3" s="4" t="s">
        <v>139</v>
      </c>
      <c r="S3" s="4" t="s">
        <v>64</v>
      </c>
      <c r="T3" s="4" t="s">
        <v>65</v>
      </c>
      <c r="U3" s="4" t="s">
        <v>66</v>
      </c>
      <c r="V3" s="4" t="s">
        <v>106</v>
      </c>
      <c r="W3" s="7" t="s">
        <v>67</v>
      </c>
      <c r="X3" s="65" t="s">
        <v>5</v>
      </c>
      <c r="Y3" s="65" t="s">
        <v>1</v>
      </c>
      <c r="Z3" s="4" t="s">
        <v>96</v>
      </c>
      <c r="AA3" s="5" t="s">
        <v>103</v>
      </c>
      <c r="AB3" s="59" t="s">
        <v>108</v>
      </c>
      <c r="AC3" s="4" t="s">
        <v>105</v>
      </c>
      <c r="AD3" s="4" t="s">
        <v>102</v>
      </c>
      <c r="AE3" s="4" t="s">
        <v>97</v>
      </c>
      <c r="AF3" s="4" t="s">
        <v>98</v>
      </c>
      <c r="AG3" s="4" t="s">
        <v>109</v>
      </c>
      <c r="AH3" s="4" t="s">
        <v>25</v>
      </c>
      <c r="AI3" s="4" t="s">
        <v>31</v>
      </c>
      <c r="AJ3" s="4" t="s">
        <v>32</v>
      </c>
      <c r="AK3" s="4" t="s">
        <v>337</v>
      </c>
      <c r="AL3" s="4" t="s">
        <v>400</v>
      </c>
      <c r="AM3" s="4" t="s">
        <v>30</v>
      </c>
      <c r="AN3" s="4"/>
      <c r="AO3" s="4" t="s">
        <v>3</v>
      </c>
      <c r="AP3" s="4"/>
      <c r="AQ3" s="4"/>
      <c r="AR3" s="4" t="s">
        <v>1440</v>
      </c>
      <c r="AS3" s="4" t="s">
        <v>639</v>
      </c>
      <c r="AT3" s="4"/>
      <c r="AU3" s="4"/>
      <c r="AV3" s="4"/>
    </row>
    <row r="4" spans="1:53" x14ac:dyDescent="0.3">
      <c r="A4" s="5" t="s">
        <v>17</v>
      </c>
      <c r="B4" s="4" t="s">
        <v>27</v>
      </c>
      <c r="C4" s="32"/>
      <c r="D4" s="4" t="s">
        <v>28</v>
      </c>
      <c r="E4" s="4" t="s">
        <v>33</v>
      </c>
      <c r="F4" s="4" t="s">
        <v>28</v>
      </c>
      <c r="G4" s="4" t="s">
        <v>33</v>
      </c>
      <c r="H4" s="4" t="s">
        <v>27</v>
      </c>
      <c r="I4" s="4" t="s">
        <v>27</v>
      </c>
      <c r="J4" s="4" t="s">
        <v>27</v>
      </c>
      <c r="K4" s="4" t="s">
        <v>27</v>
      </c>
      <c r="L4" s="57" t="s">
        <v>27</v>
      </c>
      <c r="M4" s="58" t="s">
        <v>331</v>
      </c>
      <c r="N4" s="58" t="s">
        <v>331</v>
      </c>
      <c r="O4" s="58" t="s">
        <v>331</v>
      </c>
      <c r="P4" s="58" t="s">
        <v>331</v>
      </c>
      <c r="Q4" s="4" t="s">
        <v>27</v>
      </c>
      <c r="R4" s="4" t="s">
        <v>27</v>
      </c>
      <c r="S4" s="4" t="s">
        <v>27</v>
      </c>
      <c r="T4" s="4" t="s">
        <v>27</v>
      </c>
      <c r="U4" s="4" t="s">
        <v>27</v>
      </c>
      <c r="V4" s="4" t="s">
        <v>27</v>
      </c>
      <c r="W4" s="7" t="s">
        <v>68</v>
      </c>
      <c r="X4" s="65" t="s">
        <v>27</v>
      </c>
      <c r="Y4" s="65" t="s">
        <v>27</v>
      </c>
      <c r="Z4" s="4" t="s">
        <v>27</v>
      </c>
      <c r="AA4" s="5" t="s">
        <v>27</v>
      </c>
      <c r="AB4" s="4" t="s">
        <v>27</v>
      </c>
      <c r="AC4" s="4" t="s">
        <v>27</v>
      </c>
      <c r="AD4" s="4" t="s">
        <v>27</v>
      </c>
      <c r="AE4" s="4" t="s">
        <v>27</v>
      </c>
      <c r="AF4" s="4" t="s">
        <v>27</v>
      </c>
      <c r="AG4" s="4" t="s">
        <v>27</v>
      </c>
      <c r="AH4" s="4" t="s">
        <v>28</v>
      </c>
      <c r="AI4" s="4" t="s">
        <v>28</v>
      </c>
      <c r="AJ4" s="4" t="s">
        <v>28</v>
      </c>
      <c r="AK4" s="4" t="s">
        <v>27</v>
      </c>
      <c r="AL4" s="4" t="s">
        <v>27</v>
      </c>
      <c r="AM4" s="4" t="s">
        <v>28</v>
      </c>
      <c r="AN4" s="4" t="s">
        <v>33</v>
      </c>
      <c r="AO4" s="4" t="s">
        <v>28</v>
      </c>
      <c r="AP4" s="4" t="s">
        <v>33</v>
      </c>
      <c r="AQ4" s="4"/>
      <c r="AR4" s="4" t="s">
        <v>68</v>
      </c>
      <c r="AS4" s="4" t="s">
        <v>27</v>
      </c>
      <c r="AT4" s="4"/>
      <c r="AU4" s="4"/>
      <c r="AV4" s="4"/>
      <c r="AW4" s="4" t="s">
        <v>1510</v>
      </c>
      <c r="AX4" s="4" t="s">
        <v>1511</v>
      </c>
      <c r="AY4" s="4" t="s">
        <v>1512</v>
      </c>
      <c r="AZ4" s="4" t="s">
        <v>1513</v>
      </c>
      <c r="BA4" s="4" t="s">
        <v>1514</v>
      </c>
    </row>
    <row r="5" spans="1:53" x14ac:dyDescent="0.3">
      <c r="B5" s="4">
        <v>23015001</v>
      </c>
      <c r="C5" s="4" t="str">
        <f>RIGHT(B5,3)</f>
        <v>001</v>
      </c>
      <c r="D5" s="44" t="str">
        <f t="shared" ref="D5:D68" si="0">"Item_Name_"&amp;B5</f>
        <v>Item_Name_23015001</v>
      </c>
      <c r="E5" s="5" t="s">
        <v>1012</v>
      </c>
      <c r="F5" s="44" t="str">
        <f t="shared" ref="F5:F68" si="1">"Item_Desc_"&amp;B5</f>
        <v>Item_Desc_23015001</v>
      </c>
      <c r="G5" s="5" t="s">
        <v>584</v>
      </c>
      <c r="H5" s="5">
        <v>2</v>
      </c>
      <c r="I5" s="5">
        <v>30</v>
      </c>
      <c r="J5" s="5">
        <v>1</v>
      </c>
      <c r="K5" s="5">
        <v>1</v>
      </c>
      <c r="L5" s="45">
        <f>_xlfn.XLOOKUP($I5, '[1]#칼럼명세'!$F:$F, '[1]#칼럼명세'!$J:$J)*IF(_xlfn.XLOOKUP($I5, '[1]#칼럼명세'!$F:$F, '[1]#칼럼명세'!$K:$K)="X", 1, _xlfn.XLOOKUP($K5, '[1]#무게관련'!$N:$N, '[1]#무게관련'!$O:$O))*100</f>
        <v>100</v>
      </c>
      <c r="M5" s="46" t="s">
        <v>336</v>
      </c>
      <c r="N5" s="46" t="s">
        <v>336</v>
      </c>
      <c r="O5" s="46" t="s">
        <v>336</v>
      </c>
      <c r="P5" s="46" t="s">
        <v>336</v>
      </c>
      <c r="Q5" s="5">
        <v>0</v>
      </c>
      <c r="R5" s="5">
        <v>0</v>
      </c>
      <c r="S5" s="5">
        <v>1914</v>
      </c>
      <c r="T5" s="5">
        <v>1</v>
      </c>
      <c r="U5" s="5">
        <v>50</v>
      </c>
      <c r="V5" s="5">
        <v>1000</v>
      </c>
      <c r="W5" s="5">
        <v>1</v>
      </c>
      <c r="X5" s="66">
        <v>1000</v>
      </c>
      <c r="Y5" s="66">
        <v>10000</v>
      </c>
      <c r="Z5" s="5">
        <v>1</v>
      </c>
      <c r="AA5" s="5">
        <v>10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 t="s">
        <v>22</v>
      </c>
      <c r="AI5" s="5" t="s">
        <v>179</v>
      </c>
      <c r="AJ5" s="5" t="s">
        <v>179</v>
      </c>
      <c r="AK5" s="45">
        <f t="shared" ref="AK5:AK68" si="2">IF($M5="X", 0, M$3)+IF($N5="X", 0, N$3)+IF($O5="X", 0, O$3)+IF($P5="X", 0, P$3)</f>
        <v>15</v>
      </c>
      <c r="AL5" s="47">
        <f>_xlfn.XLOOKUP(I5,'[1]#칼럼명세'!F:F,'[1]#칼럼명세'!I:I)</f>
        <v>1201</v>
      </c>
      <c r="AM5" s="44" t="str">
        <f t="shared" ref="AM5:AM68" si="3">"Item_Name_"&amp;B5</f>
        <v>Item_Name_23015001</v>
      </c>
      <c r="AN5" s="5" t="s">
        <v>566</v>
      </c>
      <c r="AO5" s="44" t="str">
        <f t="shared" ref="AO5:AO68" si="4">"Item_Desc_"&amp;B5</f>
        <v>Item_Desc_23015001</v>
      </c>
      <c r="AP5" s="5" t="s">
        <v>1384</v>
      </c>
      <c r="AQ5" s="44">
        <f>_xlfn.XLOOKUP(I5,[1]!표1[아이템 타입],[1]!표1[삭제여부])</f>
        <v>1</v>
      </c>
      <c r="AR5" s="63">
        <f>_xlfn.XLOOKUP(I5,'[1]#칼럼명세'!F:F,'[1]#칼럼명세'!H:H)</f>
        <v>1</v>
      </c>
      <c r="AS5" s="4">
        <v>1</v>
      </c>
      <c r="AT5" s="4"/>
      <c r="AU5" s="4"/>
      <c r="AV5" s="4"/>
      <c r="AW5" s="63" t="str">
        <f>_xlfn.XLOOKUP(I5,[1]!표1[아이템 타입],[1]!표1[타입 이름])</f>
        <v>회복</v>
      </c>
      <c r="AX5" s="63" t="str">
        <f t="shared" ref="AX5:AX45" si="5">IF(Z5=0,"불가","가능")</f>
        <v>가능</v>
      </c>
      <c r="AY5" s="63" t="str">
        <f t="shared" ref="AY5:AY45" si="6">IF(AB5=0,"불가","가능")</f>
        <v>불가</v>
      </c>
      <c r="AZ5" s="63" t="str">
        <f>IF(AR5=0,"불가","가능")</f>
        <v>가능</v>
      </c>
      <c r="BA5" s="63" t="str">
        <f>IF(AS5=0,"불가","가능")</f>
        <v>가능</v>
      </c>
    </row>
    <row r="6" spans="1:53" x14ac:dyDescent="0.3">
      <c r="B6" s="4">
        <v>23015002</v>
      </c>
      <c r="C6" s="4" t="str">
        <f t="shared" ref="C6:C69" si="7">RIGHT(B6,3)</f>
        <v>002</v>
      </c>
      <c r="D6" s="44" t="str">
        <f t="shared" si="0"/>
        <v>Item_Name_23015002</v>
      </c>
      <c r="E6" s="5" t="s">
        <v>1013</v>
      </c>
      <c r="F6" s="44" t="str">
        <f t="shared" si="1"/>
        <v>Item_Desc_23015002</v>
      </c>
      <c r="G6" s="5" t="s">
        <v>584</v>
      </c>
      <c r="H6" s="5">
        <v>2</v>
      </c>
      <c r="I6" s="5">
        <v>30</v>
      </c>
      <c r="J6" s="5">
        <v>1</v>
      </c>
      <c r="K6" s="5">
        <v>1</v>
      </c>
      <c r="L6" s="45">
        <f>_xlfn.XLOOKUP($I6, '[1]#칼럼명세'!$F:$F, '[1]#칼럼명세'!$J:$J)*IF(_xlfn.XLOOKUP($I6, '[1]#칼럼명세'!$F:$F, '[1]#칼럼명세'!$K:$K)="X", 1, _xlfn.XLOOKUP($K6, '[1]#무게관련'!$N:$N, '[1]#무게관련'!$O:$O))*100</f>
        <v>100</v>
      </c>
      <c r="M6" s="46" t="s">
        <v>336</v>
      </c>
      <c r="N6" s="46" t="s">
        <v>336</v>
      </c>
      <c r="O6" s="46" t="s">
        <v>336</v>
      </c>
      <c r="P6" s="46" t="s">
        <v>336</v>
      </c>
      <c r="Q6" s="5">
        <v>0</v>
      </c>
      <c r="R6" s="5">
        <v>0</v>
      </c>
      <c r="S6" s="5">
        <v>1914</v>
      </c>
      <c r="T6" s="5">
        <v>1</v>
      </c>
      <c r="U6" s="5">
        <v>85</v>
      </c>
      <c r="V6" s="5">
        <v>1000</v>
      </c>
      <c r="W6" s="5">
        <v>1</v>
      </c>
      <c r="X6" s="66">
        <v>1000</v>
      </c>
      <c r="Y6" s="66">
        <v>10000</v>
      </c>
      <c r="Z6" s="5">
        <v>1</v>
      </c>
      <c r="AA6" s="5">
        <v>10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 t="s">
        <v>180</v>
      </c>
      <c r="AI6" s="5" t="s">
        <v>179</v>
      </c>
      <c r="AJ6" s="5" t="s">
        <v>179</v>
      </c>
      <c r="AK6" s="45">
        <f t="shared" si="2"/>
        <v>15</v>
      </c>
      <c r="AL6" s="47">
        <f>_xlfn.XLOOKUP(I6,'[1]#칼럼명세'!F:F,'[1]#칼럼명세'!I:I)</f>
        <v>1201</v>
      </c>
      <c r="AM6" s="44" t="str">
        <f t="shared" si="3"/>
        <v>Item_Name_23015002</v>
      </c>
      <c r="AN6" s="5" t="s">
        <v>567</v>
      </c>
      <c r="AO6" s="44" t="str">
        <f t="shared" si="4"/>
        <v>Item_Desc_23015002</v>
      </c>
      <c r="AP6" s="5" t="s">
        <v>1384</v>
      </c>
      <c r="AQ6" s="44">
        <f>_xlfn.XLOOKUP(I6,[1]!표1[아이템 타입],[1]!표1[삭제여부])</f>
        <v>1</v>
      </c>
      <c r="AR6" s="63">
        <f>_xlfn.XLOOKUP(I6,'[1]#칼럼명세'!F:F,'[1]#칼럼명세'!H:H)</f>
        <v>1</v>
      </c>
      <c r="AS6" s="4">
        <v>1</v>
      </c>
      <c r="AT6" s="4"/>
      <c r="AU6" s="4"/>
      <c r="AV6" s="4"/>
      <c r="AW6" s="63" t="str">
        <f>_xlfn.XLOOKUP(I6,[1]!표1[아이템 타입],[1]!표1[타입 이름])</f>
        <v>회복</v>
      </c>
      <c r="AX6" s="63" t="str">
        <f t="shared" si="5"/>
        <v>가능</v>
      </c>
      <c r="AY6" s="63" t="str">
        <f t="shared" si="6"/>
        <v>불가</v>
      </c>
      <c r="AZ6" s="63" t="str">
        <f t="shared" ref="AZ6:BA44" si="8">IF(AR6=0,"불가","가능")</f>
        <v>가능</v>
      </c>
      <c r="BA6" s="63" t="str">
        <f t="shared" si="8"/>
        <v>가능</v>
      </c>
    </row>
    <row r="7" spans="1:53" x14ac:dyDescent="0.3">
      <c r="B7" s="4">
        <v>23015003</v>
      </c>
      <c r="C7" s="4" t="str">
        <f t="shared" si="7"/>
        <v>003</v>
      </c>
      <c r="D7" s="44" t="str">
        <f t="shared" si="0"/>
        <v>Item_Name_23015003</v>
      </c>
      <c r="E7" s="5" t="s">
        <v>1014</v>
      </c>
      <c r="F7" s="44" t="str">
        <f t="shared" si="1"/>
        <v>Item_Desc_23015003</v>
      </c>
      <c r="G7" s="5" t="s">
        <v>584</v>
      </c>
      <c r="H7" s="5">
        <v>2</v>
      </c>
      <c r="I7" s="5">
        <v>30</v>
      </c>
      <c r="J7" s="5">
        <v>1</v>
      </c>
      <c r="K7" s="5">
        <v>1</v>
      </c>
      <c r="L7" s="45">
        <f>_xlfn.XLOOKUP($I7, '[1]#칼럼명세'!$F:$F, '[1]#칼럼명세'!$J:$J)*IF(_xlfn.XLOOKUP($I7, '[1]#칼럼명세'!$F:$F, '[1]#칼럼명세'!$K:$K)="X", 1, _xlfn.XLOOKUP($K7, '[1]#무게관련'!$N:$N, '[1]#무게관련'!$O:$O))*100</f>
        <v>100</v>
      </c>
      <c r="M7" s="46" t="s">
        <v>336</v>
      </c>
      <c r="N7" s="46" t="s">
        <v>336</v>
      </c>
      <c r="O7" s="46" t="s">
        <v>336</v>
      </c>
      <c r="P7" s="46" t="s">
        <v>336</v>
      </c>
      <c r="Q7" s="5">
        <v>0</v>
      </c>
      <c r="R7" s="5">
        <v>0</v>
      </c>
      <c r="S7" s="5">
        <v>1914</v>
      </c>
      <c r="T7" s="5">
        <v>1</v>
      </c>
      <c r="U7" s="5">
        <v>150</v>
      </c>
      <c r="V7" s="5">
        <v>1000</v>
      </c>
      <c r="W7" s="5">
        <v>1</v>
      </c>
      <c r="X7" s="66">
        <v>1000</v>
      </c>
      <c r="Y7" s="66">
        <v>10000</v>
      </c>
      <c r="Z7" s="5">
        <v>1</v>
      </c>
      <c r="AA7" s="5">
        <v>10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 t="s">
        <v>181</v>
      </c>
      <c r="AI7" s="5" t="s">
        <v>179</v>
      </c>
      <c r="AJ7" s="5" t="s">
        <v>179</v>
      </c>
      <c r="AK7" s="45">
        <f t="shared" si="2"/>
        <v>15</v>
      </c>
      <c r="AL7" s="47">
        <f>_xlfn.XLOOKUP(I7,'[1]#칼럼명세'!F:F,'[1]#칼럼명세'!I:I)</f>
        <v>1201</v>
      </c>
      <c r="AM7" s="44" t="str">
        <f t="shared" si="3"/>
        <v>Item_Name_23015003</v>
      </c>
      <c r="AN7" s="5" t="s">
        <v>568</v>
      </c>
      <c r="AO7" s="44" t="str">
        <f t="shared" si="4"/>
        <v>Item_Desc_23015003</v>
      </c>
      <c r="AP7" s="5" t="s">
        <v>1384</v>
      </c>
      <c r="AQ7" s="44">
        <f>_xlfn.XLOOKUP(I7,[1]!표1[아이템 타입],[1]!표1[삭제여부])</f>
        <v>1</v>
      </c>
      <c r="AR7" s="63">
        <f>_xlfn.XLOOKUP(I7,'[1]#칼럼명세'!F:F,'[1]#칼럼명세'!H:H)</f>
        <v>1</v>
      </c>
      <c r="AS7" s="4">
        <v>1</v>
      </c>
      <c r="AT7" s="4"/>
      <c r="AU7" s="4"/>
      <c r="AV7" s="4"/>
      <c r="AW7" s="63" t="str">
        <f>_xlfn.XLOOKUP(I7,[1]!표1[아이템 타입],[1]!표1[타입 이름])</f>
        <v>회복</v>
      </c>
      <c r="AX7" s="63" t="str">
        <f t="shared" si="5"/>
        <v>가능</v>
      </c>
      <c r="AY7" s="63" t="str">
        <f t="shared" si="6"/>
        <v>불가</v>
      </c>
      <c r="AZ7" s="63" t="str">
        <f t="shared" si="8"/>
        <v>가능</v>
      </c>
      <c r="BA7" s="63" t="str">
        <f t="shared" si="8"/>
        <v>가능</v>
      </c>
    </row>
    <row r="8" spans="1:53" x14ac:dyDescent="0.3">
      <c r="B8" s="4">
        <v>23015004</v>
      </c>
      <c r="C8" s="4" t="str">
        <f t="shared" si="7"/>
        <v>004</v>
      </c>
      <c r="D8" s="44" t="str">
        <f t="shared" si="0"/>
        <v>Item_Name_23015004</v>
      </c>
      <c r="E8" s="5" t="s">
        <v>1015</v>
      </c>
      <c r="F8" s="44" t="str">
        <f t="shared" si="1"/>
        <v>Item_Desc_23015004</v>
      </c>
      <c r="G8" s="5" t="s">
        <v>585</v>
      </c>
      <c r="H8" s="5">
        <v>2</v>
      </c>
      <c r="I8" s="5">
        <v>30</v>
      </c>
      <c r="J8" s="5">
        <v>2</v>
      </c>
      <c r="K8" s="5">
        <v>1</v>
      </c>
      <c r="L8" s="45">
        <f>_xlfn.XLOOKUP($I8, '[1]#칼럼명세'!$F:$F, '[1]#칼럼명세'!$J:$J)*IF(_xlfn.XLOOKUP($I8, '[1]#칼럼명세'!$F:$F, '[1]#칼럼명세'!$K:$K)="X", 1, _xlfn.XLOOKUP($K8, '[1]#무게관련'!$N:$N, '[1]#무게관련'!$O:$O))*100</f>
        <v>100</v>
      </c>
      <c r="M8" s="46" t="s">
        <v>336</v>
      </c>
      <c r="N8" s="46" t="s">
        <v>339</v>
      </c>
      <c r="O8" s="46" t="s">
        <v>339</v>
      </c>
      <c r="P8" s="46" t="s">
        <v>339</v>
      </c>
      <c r="Q8" s="5">
        <v>0</v>
      </c>
      <c r="R8" s="5">
        <v>0</v>
      </c>
      <c r="S8" s="5">
        <v>1915</v>
      </c>
      <c r="T8" s="5">
        <v>1</v>
      </c>
      <c r="U8" s="5">
        <v>35</v>
      </c>
      <c r="V8" s="5">
        <v>5000</v>
      </c>
      <c r="W8" s="5">
        <v>1</v>
      </c>
      <c r="X8" s="66">
        <v>1000</v>
      </c>
      <c r="Y8" s="66">
        <v>10000</v>
      </c>
      <c r="Z8" s="5">
        <v>1</v>
      </c>
      <c r="AA8" s="5">
        <v>10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 t="s">
        <v>23</v>
      </c>
      <c r="AI8" s="5" t="s">
        <v>179</v>
      </c>
      <c r="AJ8" s="5" t="s">
        <v>179</v>
      </c>
      <c r="AK8" s="45">
        <f t="shared" si="2"/>
        <v>1</v>
      </c>
      <c r="AL8" s="47">
        <f>_xlfn.XLOOKUP(I8,'[1]#칼럼명세'!F:F,'[1]#칼럼명세'!I:I)</f>
        <v>1201</v>
      </c>
      <c r="AM8" s="44" t="str">
        <f t="shared" si="3"/>
        <v>Item_Name_23015004</v>
      </c>
      <c r="AN8" s="5" t="s">
        <v>569</v>
      </c>
      <c r="AO8" s="44" t="str">
        <f t="shared" si="4"/>
        <v>Item_Desc_23015004</v>
      </c>
      <c r="AP8" s="5" t="s">
        <v>1383</v>
      </c>
      <c r="AQ8" s="44">
        <f>_xlfn.XLOOKUP(I8,[1]!표1[아이템 타입],[1]!표1[삭제여부])</f>
        <v>1</v>
      </c>
      <c r="AR8" s="63">
        <f>_xlfn.XLOOKUP(I8,'[1]#칼럼명세'!F:F,'[1]#칼럼명세'!H:H)</f>
        <v>1</v>
      </c>
      <c r="AS8" s="4">
        <v>1</v>
      </c>
      <c r="AT8" s="4"/>
      <c r="AU8" s="4"/>
      <c r="AV8" s="4"/>
      <c r="AW8" s="63" t="str">
        <f>_xlfn.XLOOKUP(I8,[1]!표1[아이템 타입],[1]!표1[타입 이름])</f>
        <v>회복</v>
      </c>
      <c r="AX8" s="63" t="str">
        <f t="shared" si="5"/>
        <v>가능</v>
      </c>
      <c r="AY8" s="63" t="str">
        <f t="shared" si="6"/>
        <v>불가</v>
      </c>
      <c r="AZ8" s="63" t="str">
        <f t="shared" si="8"/>
        <v>가능</v>
      </c>
      <c r="BA8" s="63" t="str">
        <f t="shared" si="8"/>
        <v>가능</v>
      </c>
    </row>
    <row r="9" spans="1:53" x14ac:dyDescent="0.3">
      <c r="B9" s="4">
        <v>23015005</v>
      </c>
      <c r="C9" s="4" t="str">
        <f t="shared" si="7"/>
        <v>005</v>
      </c>
      <c r="D9" s="44" t="str">
        <f t="shared" si="0"/>
        <v>Item_Name_23015005</v>
      </c>
      <c r="E9" s="5" t="s">
        <v>1016</v>
      </c>
      <c r="F9" s="44" t="str">
        <f t="shared" si="1"/>
        <v>Item_Desc_23015005</v>
      </c>
      <c r="G9" s="5" t="s">
        <v>585</v>
      </c>
      <c r="H9" s="5">
        <v>2</v>
      </c>
      <c r="I9" s="5">
        <v>30</v>
      </c>
      <c r="J9" s="5">
        <v>2</v>
      </c>
      <c r="K9" s="5">
        <v>1</v>
      </c>
      <c r="L9" s="45">
        <f>_xlfn.XLOOKUP($I9, '[1]#칼럼명세'!$F:$F, '[1]#칼럼명세'!$J:$J)*IF(_xlfn.XLOOKUP($I9, '[1]#칼럼명세'!$F:$F, '[1]#칼럼명세'!$K:$K)="X", 1, _xlfn.XLOOKUP($K9, '[1]#무게관련'!$N:$N, '[1]#무게관련'!$O:$O))*100</f>
        <v>100</v>
      </c>
      <c r="M9" s="46" t="s">
        <v>336</v>
      </c>
      <c r="N9" s="46" t="s">
        <v>339</v>
      </c>
      <c r="O9" s="46" t="s">
        <v>339</v>
      </c>
      <c r="P9" s="46" t="s">
        <v>339</v>
      </c>
      <c r="Q9" s="5">
        <v>0</v>
      </c>
      <c r="R9" s="5">
        <v>0</v>
      </c>
      <c r="S9" s="5">
        <v>1915</v>
      </c>
      <c r="T9" s="5">
        <v>1</v>
      </c>
      <c r="U9" s="5">
        <v>65</v>
      </c>
      <c r="V9" s="5">
        <v>5000</v>
      </c>
      <c r="W9" s="5">
        <v>1</v>
      </c>
      <c r="X9" s="66">
        <v>1000</v>
      </c>
      <c r="Y9" s="66">
        <v>10000</v>
      </c>
      <c r="Z9" s="5">
        <v>1</v>
      </c>
      <c r="AA9" s="5">
        <v>10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 t="s">
        <v>182</v>
      </c>
      <c r="AI9" s="5" t="s">
        <v>179</v>
      </c>
      <c r="AJ9" s="5" t="s">
        <v>179</v>
      </c>
      <c r="AK9" s="45">
        <f t="shared" si="2"/>
        <v>1</v>
      </c>
      <c r="AL9" s="47">
        <f>_xlfn.XLOOKUP(I9,'[1]#칼럼명세'!F:F,'[1]#칼럼명세'!I:I)</f>
        <v>1201</v>
      </c>
      <c r="AM9" s="44" t="str">
        <f t="shared" si="3"/>
        <v>Item_Name_23015005</v>
      </c>
      <c r="AN9" s="5" t="s">
        <v>570</v>
      </c>
      <c r="AO9" s="44" t="str">
        <f t="shared" si="4"/>
        <v>Item_Desc_23015005</v>
      </c>
      <c r="AP9" s="5" t="s">
        <v>1383</v>
      </c>
      <c r="AQ9" s="44">
        <f>_xlfn.XLOOKUP(I9,[1]!표1[아이템 타입],[1]!표1[삭제여부])</f>
        <v>1</v>
      </c>
      <c r="AR9" s="63">
        <f>_xlfn.XLOOKUP(I9,'[1]#칼럼명세'!F:F,'[1]#칼럼명세'!H:H)</f>
        <v>1</v>
      </c>
      <c r="AS9" s="4">
        <v>1</v>
      </c>
      <c r="AT9" s="4"/>
      <c r="AU9" s="4"/>
      <c r="AV9" s="4"/>
      <c r="AW9" s="63" t="str">
        <f>_xlfn.XLOOKUP(I9,[1]!표1[아이템 타입],[1]!표1[타입 이름])</f>
        <v>회복</v>
      </c>
      <c r="AX9" s="63" t="str">
        <f t="shared" si="5"/>
        <v>가능</v>
      </c>
      <c r="AY9" s="63" t="str">
        <f t="shared" si="6"/>
        <v>불가</v>
      </c>
      <c r="AZ9" s="63" t="str">
        <f t="shared" si="8"/>
        <v>가능</v>
      </c>
      <c r="BA9" s="63" t="str">
        <f t="shared" si="8"/>
        <v>가능</v>
      </c>
    </row>
    <row r="10" spans="1:53" x14ac:dyDescent="0.3">
      <c r="B10" s="4">
        <v>23015006</v>
      </c>
      <c r="C10" s="4" t="str">
        <f t="shared" si="7"/>
        <v>006</v>
      </c>
      <c r="D10" s="44" t="str">
        <f t="shared" si="0"/>
        <v>Item_Name_23015006</v>
      </c>
      <c r="E10" s="5" t="s">
        <v>1017</v>
      </c>
      <c r="F10" s="44" t="str">
        <f t="shared" si="1"/>
        <v>Item_Desc_23015006</v>
      </c>
      <c r="G10" s="5" t="s">
        <v>585</v>
      </c>
      <c r="H10" s="5">
        <v>2</v>
      </c>
      <c r="I10" s="5">
        <v>30</v>
      </c>
      <c r="J10" s="5">
        <v>2</v>
      </c>
      <c r="K10" s="5">
        <v>1</v>
      </c>
      <c r="L10" s="45">
        <f>_xlfn.XLOOKUP($I10, '[1]#칼럼명세'!$F:$F, '[1]#칼럼명세'!$J:$J)*IF(_xlfn.XLOOKUP($I10, '[1]#칼럼명세'!$F:$F, '[1]#칼럼명세'!$K:$K)="X", 1, _xlfn.XLOOKUP($K10, '[1]#무게관련'!$N:$N, '[1]#무게관련'!$O:$O))*100</f>
        <v>100</v>
      </c>
      <c r="M10" s="46" t="s">
        <v>336</v>
      </c>
      <c r="N10" s="46" t="s">
        <v>339</v>
      </c>
      <c r="O10" s="46" t="s">
        <v>339</v>
      </c>
      <c r="P10" s="46" t="s">
        <v>339</v>
      </c>
      <c r="Q10" s="5">
        <v>0</v>
      </c>
      <c r="R10" s="5">
        <v>0</v>
      </c>
      <c r="S10" s="5">
        <v>1915</v>
      </c>
      <c r="T10" s="5">
        <v>1</v>
      </c>
      <c r="U10" s="5">
        <v>120</v>
      </c>
      <c r="V10" s="5">
        <v>5000</v>
      </c>
      <c r="W10" s="5">
        <v>1</v>
      </c>
      <c r="X10" s="66">
        <v>1000</v>
      </c>
      <c r="Y10" s="66">
        <v>10000</v>
      </c>
      <c r="Z10" s="5">
        <v>1</v>
      </c>
      <c r="AA10" s="5">
        <v>10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 t="s">
        <v>183</v>
      </c>
      <c r="AI10" s="5" t="s">
        <v>179</v>
      </c>
      <c r="AJ10" s="5" t="s">
        <v>179</v>
      </c>
      <c r="AK10" s="45">
        <f t="shared" si="2"/>
        <v>1</v>
      </c>
      <c r="AL10" s="47">
        <f>_xlfn.XLOOKUP(I10,'[1]#칼럼명세'!F:F,'[1]#칼럼명세'!I:I)</f>
        <v>1201</v>
      </c>
      <c r="AM10" s="44" t="str">
        <f t="shared" si="3"/>
        <v>Item_Name_23015006</v>
      </c>
      <c r="AN10" s="5" t="s">
        <v>571</v>
      </c>
      <c r="AO10" s="44" t="str">
        <f t="shared" si="4"/>
        <v>Item_Desc_23015006</v>
      </c>
      <c r="AP10" s="5" t="s">
        <v>1383</v>
      </c>
      <c r="AQ10" s="44">
        <f>_xlfn.XLOOKUP(I10,[1]!표1[아이템 타입],[1]!표1[삭제여부])</f>
        <v>1</v>
      </c>
      <c r="AR10" s="63">
        <f>_xlfn.XLOOKUP(I10,'[1]#칼럼명세'!F:F,'[1]#칼럼명세'!H:H)</f>
        <v>1</v>
      </c>
      <c r="AS10" s="4">
        <v>1</v>
      </c>
      <c r="AT10" s="4"/>
      <c r="AU10" s="4"/>
      <c r="AV10" s="4"/>
      <c r="AW10" s="63" t="str">
        <f>_xlfn.XLOOKUP(I10,[1]!표1[아이템 타입],[1]!표1[타입 이름])</f>
        <v>회복</v>
      </c>
      <c r="AX10" s="63" t="str">
        <f t="shared" si="5"/>
        <v>가능</v>
      </c>
      <c r="AY10" s="63" t="str">
        <f t="shared" si="6"/>
        <v>불가</v>
      </c>
      <c r="AZ10" s="63" t="str">
        <f t="shared" si="8"/>
        <v>가능</v>
      </c>
      <c r="BA10" s="63" t="str">
        <f t="shared" si="8"/>
        <v>가능</v>
      </c>
    </row>
    <row r="11" spans="1:53" x14ac:dyDescent="0.3">
      <c r="B11" s="4">
        <v>23015007</v>
      </c>
      <c r="C11" s="4" t="str">
        <f t="shared" si="7"/>
        <v>007</v>
      </c>
      <c r="D11" s="44" t="str">
        <f t="shared" si="0"/>
        <v>Item_Name_23015007</v>
      </c>
      <c r="E11" s="5" t="s">
        <v>1018</v>
      </c>
      <c r="F11" s="44" t="str">
        <f t="shared" si="1"/>
        <v>Item_Desc_23015007</v>
      </c>
      <c r="G11" s="5" t="s">
        <v>586</v>
      </c>
      <c r="H11" s="5">
        <v>2</v>
      </c>
      <c r="I11" s="5">
        <v>30</v>
      </c>
      <c r="J11" s="5">
        <v>2</v>
      </c>
      <c r="K11" s="5">
        <v>1</v>
      </c>
      <c r="L11" s="45">
        <f>_xlfn.XLOOKUP($I11, '[1]#칼럼명세'!$F:$F, '[1]#칼럼명세'!$J:$J)*IF(_xlfn.XLOOKUP($I11, '[1]#칼럼명세'!$F:$F, '[1]#칼럼명세'!$K:$K)="X", 1, _xlfn.XLOOKUP($K11, '[1]#무게관련'!$N:$N, '[1]#무게관련'!$O:$O))*100</f>
        <v>100</v>
      </c>
      <c r="M11" s="46" t="s">
        <v>339</v>
      </c>
      <c r="N11" s="46" t="s">
        <v>336</v>
      </c>
      <c r="O11" s="46" t="s">
        <v>339</v>
      </c>
      <c r="P11" s="46" t="s">
        <v>339</v>
      </c>
      <c r="Q11" s="5">
        <v>0</v>
      </c>
      <c r="R11" s="5">
        <v>0</v>
      </c>
      <c r="S11" s="5">
        <v>1916</v>
      </c>
      <c r="T11" s="5">
        <v>1</v>
      </c>
      <c r="U11" s="5">
        <v>35</v>
      </c>
      <c r="V11" s="5">
        <v>5000</v>
      </c>
      <c r="W11" s="5">
        <v>1</v>
      </c>
      <c r="X11" s="66">
        <v>1000</v>
      </c>
      <c r="Y11" s="66">
        <v>10000</v>
      </c>
      <c r="Z11" s="5">
        <v>1</v>
      </c>
      <c r="AA11" s="5">
        <v>10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 t="s">
        <v>24</v>
      </c>
      <c r="AI11" s="5" t="s">
        <v>179</v>
      </c>
      <c r="AJ11" s="5" t="s">
        <v>179</v>
      </c>
      <c r="AK11" s="45">
        <f t="shared" si="2"/>
        <v>2</v>
      </c>
      <c r="AL11" s="47">
        <f>_xlfn.XLOOKUP(I11,'[1]#칼럼명세'!F:F,'[1]#칼럼명세'!I:I)</f>
        <v>1201</v>
      </c>
      <c r="AM11" s="44" t="str">
        <f t="shared" si="3"/>
        <v>Item_Name_23015007</v>
      </c>
      <c r="AN11" s="5" t="s">
        <v>572</v>
      </c>
      <c r="AO11" s="44" t="str">
        <f t="shared" si="4"/>
        <v>Item_Desc_23015007</v>
      </c>
      <c r="AP11" s="5" t="s">
        <v>1385</v>
      </c>
      <c r="AQ11" s="44">
        <f>_xlfn.XLOOKUP(I11,[1]!표1[아이템 타입],[1]!표1[삭제여부])</f>
        <v>1</v>
      </c>
      <c r="AR11" s="63">
        <f>_xlfn.XLOOKUP(I11,'[1]#칼럼명세'!F:F,'[1]#칼럼명세'!H:H)</f>
        <v>1</v>
      </c>
      <c r="AS11" s="4">
        <v>1</v>
      </c>
      <c r="AT11" s="4"/>
      <c r="AU11" s="4"/>
      <c r="AV11" s="4"/>
      <c r="AW11" s="63" t="str">
        <f>_xlfn.XLOOKUP(I11,[1]!표1[아이템 타입],[1]!표1[타입 이름])</f>
        <v>회복</v>
      </c>
      <c r="AX11" s="63" t="str">
        <f t="shared" si="5"/>
        <v>가능</v>
      </c>
      <c r="AY11" s="63" t="str">
        <f t="shared" si="6"/>
        <v>불가</v>
      </c>
      <c r="AZ11" s="63" t="str">
        <f t="shared" si="8"/>
        <v>가능</v>
      </c>
      <c r="BA11" s="63" t="str">
        <f t="shared" si="8"/>
        <v>가능</v>
      </c>
    </row>
    <row r="12" spans="1:53" x14ac:dyDescent="0.3">
      <c r="B12" s="4">
        <v>23015008</v>
      </c>
      <c r="C12" s="4" t="str">
        <f t="shared" si="7"/>
        <v>008</v>
      </c>
      <c r="D12" s="44" t="str">
        <f t="shared" si="0"/>
        <v>Item_Name_23015008</v>
      </c>
      <c r="E12" s="5" t="s">
        <v>1019</v>
      </c>
      <c r="F12" s="44" t="str">
        <f t="shared" si="1"/>
        <v>Item_Desc_23015008</v>
      </c>
      <c r="G12" s="5" t="s">
        <v>586</v>
      </c>
      <c r="H12" s="5">
        <v>2</v>
      </c>
      <c r="I12" s="5">
        <v>30</v>
      </c>
      <c r="J12" s="5">
        <v>2</v>
      </c>
      <c r="K12" s="5">
        <v>1</v>
      </c>
      <c r="L12" s="45">
        <f>_xlfn.XLOOKUP($I12, '[1]#칼럼명세'!$F:$F, '[1]#칼럼명세'!$J:$J)*IF(_xlfn.XLOOKUP($I12, '[1]#칼럼명세'!$F:$F, '[1]#칼럼명세'!$K:$K)="X", 1, _xlfn.XLOOKUP($K12, '[1]#무게관련'!$N:$N, '[1]#무게관련'!$O:$O))*100</f>
        <v>100</v>
      </c>
      <c r="M12" s="46" t="s">
        <v>339</v>
      </c>
      <c r="N12" s="46" t="s">
        <v>336</v>
      </c>
      <c r="O12" s="46" t="s">
        <v>339</v>
      </c>
      <c r="P12" s="46" t="s">
        <v>339</v>
      </c>
      <c r="Q12" s="5">
        <v>0</v>
      </c>
      <c r="R12" s="5">
        <v>0</v>
      </c>
      <c r="S12" s="5">
        <v>1916</v>
      </c>
      <c r="T12" s="5">
        <v>1</v>
      </c>
      <c r="U12" s="5">
        <v>65</v>
      </c>
      <c r="V12" s="5">
        <v>5000</v>
      </c>
      <c r="W12" s="5">
        <v>1</v>
      </c>
      <c r="X12" s="66">
        <v>1000</v>
      </c>
      <c r="Y12" s="66">
        <v>10000</v>
      </c>
      <c r="Z12" s="5">
        <v>1</v>
      </c>
      <c r="AA12" s="5">
        <v>10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 t="s">
        <v>184</v>
      </c>
      <c r="AI12" s="5" t="s">
        <v>179</v>
      </c>
      <c r="AJ12" s="5" t="s">
        <v>179</v>
      </c>
      <c r="AK12" s="45">
        <f t="shared" si="2"/>
        <v>2</v>
      </c>
      <c r="AL12" s="47">
        <f>_xlfn.XLOOKUP(I12,'[1]#칼럼명세'!F:F,'[1]#칼럼명세'!I:I)</f>
        <v>1201</v>
      </c>
      <c r="AM12" s="44" t="str">
        <f t="shared" si="3"/>
        <v>Item_Name_23015008</v>
      </c>
      <c r="AN12" s="5" t="s">
        <v>573</v>
      </c>
      <c r="AO12" s="44" t="str">
        <f t="shared" si="4"/>
        <v>Item_Desc_23015008</v>
      </c>
      <c r="AP12" s="5" t="s">
        <v>1385</v>
      </c>
      <c r="AQ12" s="44">
        <f>_xlfn.XLOOKUP(I12,[1]!표1[아이템 타입],[1]!표1[삭제여부])</f>
        <v>1</v>
      </c>
      <c r="AR12" s="63">
        <f>_xlfn.XLOOKUP(I12,'[1]#칼럼명세'!F:F,'[1]#칼럼명세'!H:H)</f>
        <v>1</v>
      </c>
      <c r="AS12" s="4">
        <v>1</v>
      </c>
      <c r="AT12" s="4"/>
      <c r="AU12" s="4"/>
      <c r="AV12" s="4"/>
      <c r="AW12" s="63" t="str">
        <f>_xlfn.XLOOKUP(I12,[1]!표1[아이템 타입],[1]!표1[타입 이름])</f>
        <v>회복</v>
      </c>
      <c r="AX12" s="63" t="str">
        <f t="shared" si="5"/>
        <v>가능</v>
      </c>
      <c r="AY12" s="63" t="str">
        <f t="shared" si="6"/>
        <v>불가</v>
      </c>
      <c r="AZ12" s="63" t="str">
        <f t="shared" si="8"/>
        <v>가능</v>
      </c>
      <c r="BA12" s="63" t="str">
        <f t="shared" si="8"/>
        <v>가능</v>
      </c>
    </row>
    <row r="13" spans="1:53" x14ac:dyDescent="0.3">
      <c r="B13" s="4">
        <v>23015009</v>
      </c>
      <c r="C13" s="4" t="str">
        <f t="shared" si="7"/>
        <v>009</v>
      </c>
      <c r="D13" s="44" t="str">
        <f t="shared" si="0"/>
        <v>Item_Name_23015009</v>
      </c>
      <c r="E13" s="5" t="s">
        <v>1020</v>
      </c>
      <c r="F13" s="44" t="str">
        <f t="shared" si="1"/>
        <v>Item_Desc_23015009</v>
      </c>
      <c r="G13" s="5" t="s">
        <v>586</v>
      </c>
      <c r="H13" s="5">
        <v>2</v>
      </c>
      <c r="I13" s="5">
        <v>30</v>
      </c>
      <c r="J13" s="5">
        <v>2</v>
      </c>
      <c r="K13" s="5">
        <v>1</v>
      </c>
      <c r="L13" s="45">
        <f>_xlfn.XLOOKUP($I13, '[1]#칼럼명세'!$F:$F, '[1]#칼럼명세'!$J:$J)*IF(_xlfn.XLOOKUP($I13, '[1]#칼럼명세'!$F:$F, '[1]#칼럼명세'!$K:$K)="X", 1, _xlfn.XLOOKUP($K13, '[1]#무게관련'!$N:$N, '[1]#무게관련'!$O:$O))*100</f>
        <v>100</v>
      </c>
      <c r="M13" s="46" t="s">
        <v>339</v>
      </c>
      <c r="N13" s="46" t="s">
        <v>336</v>
      </c>
      <c r="O13" s="46" t="s">
        <v>339</v>
      </c>
      <c r="P13" s="46" t="s">
        <v>339</v>
      </c>
      <c r="Q13" s="5">
        <v>0</v>
      </c>
      <c r="R13" s="5">
        <v>0</v>
      </c>
      <c r="S13" s="5">
        <v>1916</v>
      </c>
      <c r="T13" s="5">
        <v>1</v>
      </c>
      <c r="U13" s="5">
        <v>120</v>
      </c>
      <c r="V13" s="5">
        <v>5000</v>
      </c>
      <c r="W13" s="5">
        <v>1</v>
      </c>
      <c r="X13" s="66">
        <v>1000</v>
      </c>
      <c r="Y13" s="66">
        <v>10000</v>
      </c>
      <c r="Z13" s="5">
        <v>1</v>
      </c>
      <c r="AA13" s="5">
        <v>10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 t="s">
        <v>185</v>
      </c>
      <c r="AI13" s="5" t="s">
        <v>179</v>
      </c>
      <c r="AJ13" s="5" t="s">
        <v>179</v>
      </c>
      <c r="AK13" s="45">
        <f t="shared" si="2"/>
        <v>2</v>
      </c>
      <c r="AL13" s="47">
        <f>_xlfn.XLOOKUP(I13,'[1]#칼럼명세'!F:F,'[1]#칼럼명세'!I:I)</f>
        <v>1201</v>
      </c>
      <c r="AM13" s="44" t="str">
        <f t="shared" si="3"/>
        <v>Item_Name_23015009</v>
      </c>
      <c r="AN13" s="5" t="s">
        <v>574</v>
      </c>
      <c r="AO13" s="44" t="str">
        <f t="shared" si="4"/>
        <v>Item_Desc_23015009</v>
      </c>
      <c r="AP13" s="5" t="s">
        <v>1385</v>
      </c>
      <c r="AQ13" s="44">
        <f>_xlfn.XLOOKUP(I13,[1]!표1[아이템 타입],[1]!표1[삭제여부])</f>
        <v>1</v>
      </c>
      <c r="AR13" s="63">
        <f>_xlfn.XLOOKUP(I13,'[1]#칼럼명세'!F:F,'[1]#칼럼명세'!H:H)</f>
        <v>1</v>
      </c>
      <c r="AS13" s="4">
        <v>1</v>
      </c>
      <c r="AT13" s="4"/>
      <c r="AU13" s="4"/>
      <c r="AV13" s="4"/>
      <c r="AW13" s="63" t="str">
        <f>_xlfn.XLOOKUP(I13,[1]!표1[아이템 타입],[1]!표1[타입 이름])</f>
        <v>회복</v>
      </c>
      <c r="AX13" s="63" t="str">
        <f t="shared" si="5"/>
        <v>가능</v>
      </c>
      <c r="AY13" s="63" t="str">
        <f t="shared" si="6"/>
        <v>불가</v>
      </c>
      <c r="AZ13" s="63" t="str">
        <f t="shared" si="8"/>
        <v>가능</v>
      </c>
      <c r="BA13" s="63" t="str">
        <f t="shared" si="8"/>
        <v>가능</v>
      </c>
    </row>
    <row r="14" spans="1:53" x14ac:dyDescent="0.3">
      <c r="B14" s="4">
        <v>23015010</v>
      </c>
      <c r="C14" s="4" t="str">
        <f t="shared" si="7"/>
        <v>010</v>
      </c>
      <c r="D14" s="44" t="str">
        <f t="shared" si="0"/>
        <v>Item_Name_23015010</v>
      </c>
      <c r="E14" s="5" t="s">
        <v>1021</v>
      </c>
      <c r="F14" s="44" t="str">
        <f t="shared" si="1"/>
        <v>Item_Desc_23015010</v>
      </c>
      <c r="G14" s="5" t="s">
        <v>587</v>
      </c>
      <c r="H14" s="5">
        <v>2</v>
      </c>
      <c r="I14" s="5">
        <v>30</v>
      </c>
      <c r="J14" s="5">
        <v>2</v>
      </c>
      <c r="K14" s="5">
        <v>1</v>
      </c>
      <c r="L14" s="45">
        <f>_xlfn.XLOOKUP($I14, '[1]#칼럼명세'!$F:$F, '[1]#칼럼명세'!$J:$J)*IF(_xlfn.XLOOKUP($I14, '[1]#칼럼명세'!$F:$F, '[1]#칼럼명세'!$K:$K)="X", 1, _xlfn.XLOOKUP($K14, '[1]#무게관련'!$N:$N, '[1]#무게관련'!$O:$O))*100</f>
        <v>100</v>
      </c>
      <c r="M14" s="46" t="s">
        <v>339</v>
      </c>
      <c r="N14" s="46" t="s">
        <v>339</v>
      </c>
      <c r="O14" s="46" t="s">
        <v>336</v>
      </c>
      <c r="P14" s="46" t="s">
        <v>336</v>
      </c>
      <c r="Q14" s="5">
        <v>0</v>
      </c>
      <c r="R14" s="5">
        <v>0</v>
      </c>
      <c r="S14" s="5">
        <v>1917</v>
      </c>
      <c r="T14" s="5">
        <v>1</v>
      </c>
      <c r="U14" s="5">
        <v>35</v>
      </c>
      <c r="V14" s="5">
        <v>5000</v>
      </c>
      <c r="W14" s="5">
        <v>1</v>
      </c>
      <c r="X14" s="66">
        <v>1000</v>
      </c>
      <c r="Y14" s="66">
        <v>10000</v>
      </c>
      <c r="Z14" s="5">
        <v>1</v>
      </c>
      <c r="AA14" s="5">
        <v>10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 t="s">
        <v>158</v>
      </c>
      <c r="AI14" s="5" t="s">
        <v>179</v>
      </c>
      <c r="AJ14" s="5" t="s">
        <v>179</v>
      </c>
      <c r="AK14" s="45">
        <f t="shared" si="2"/>
        <v>12</v>
      </c>
      <c r="AL14" s="47">
        <f>_xlfn.XLOOKUP(I14,'[1]#칼럼명세'!F:F,'[1]#칼럼명세'!I:I)</f>
        <v>1201</v>
      </c>
      <c r="AM14" s="44" t="str">
        <f t="shared" si="3"/>
        <v>Item_Name_23015010</v>
      </c>
      <c r="AN14" s="5" t="s">
        <v>575</v>
      </c>
      <c r="AO14" s="44" t="str">
        <f t="shared" si="4"/>
        <v>Item_Desc_23015010</v>
      </c>
      <c r="AP14" s="5" t="s">
        <v>1386</v>
      </c>
      <c r="AQ14" s="44">
        <f>_xlfn.XLOOKUP(I14,[1]!표1[아이템 타입],[1]!표1[삭제여부])</f>
        <v>1</v>
      </c>
      <c r="AR14" s="63">
        <f>_xlfn.XLOOKUP(I14,'[1]#칼럼명세'!F:F,'[1]#칼럼명세'!H:H)</f>
        <v>1</v>
      </c>
      <c r="AS14" s="4">
        <v>1</v>
      </c>
      <c r="AT14" s="4"/>
      <c r="AU14" s="4"/>
      <c r="AV14" s="4"/>
      <c r="AW14" s="63" t="str">
        <f>_xlfn.XLOOKUP(I14,[1]!표1[아이템 타입],[1]!표1[타입 이름])</f>
        <v>회복</v>
      </c>
      <c r="AX14" s="63" t="str">
        <f t="shared" si="5"/>
        <v>가능</v>
      </c>
      <c r="AY14" s="63" t="str">
        <f t="shared" si="6"/>
        <v>불가</v>
      </c>
      <c r="AZ14" s="63" t="str">
        <f t="shared" si="8"/>
        <v>가능</v>
      </c>
      <c r="BA14" s="63" t="str">
        <f t="shared" si="8"/>
        <v>가능</v>
      </c>
    </row>
    <row r="15" spans="1:53" x14ac:dyDescent="0.3">
      <c r="B15" s="4">
        <v>23015011</v>
      </c>
      <c r="C15" s="4" t="str">
        <f t="shared" si="7"/>
        <v>011</v>
      </c>
      <c r="D15" s="44" t="str">
        <f t="shared" si="0"/>
        <v>Item_Name_23015011</v>
      </c>
      <c r="E15" s="5" t="s">
        <v>1022</v>
      </c>
      <c r="F15" s="44" t="str">
        <f t="shared" si="1"/>
        <v>Item_Desc_23015011</v>
      </c>
      <c r="G15" s="5" t="s">
        <v>587</v>
      </c>
      <c r="H15" s="5">
        <v>2</v>
      </c>
      <c r="I15" s="5">
        <v>30</v>
      </c>
      <c r="J15" s="5">
        <v>2</v>
      </c>
      <c r="K15" s="5">
        <v>1</v>
      </c>
      <c r="L15" s="45">
        <f>_xlfn.XLOOKUP($I15, '[1]#칼럼명세'!$F:$F, '[1]#칼럼명세'!$J:$J)*IF(_xlfn.XLOOKUP($I15, '[1]#칼럼명세'!$F:$F, '[1]#칼럼명세'!$K:$K)="X", 1, _xlfn.XLOOKUP($K15, '[1]#무게관련'!$N:$N, '[1]#무게관련'!$O:$O))*100</f>
        <v>100</v>
      </c>
      <c r="M15" s="46" t="s">
        <v>339</v>
      </c>
      <c r="N15" s="46" t="s">
        <v>339</v>
      </c>
      <c r="O15" s="46" t="s">
        <v>336</v>
      </c>
      <c r="P15" s="46" t="s">
        <v>336</v>
      </c>
      <c r="Q15" s="5">
        <v>0</v>
      </c>
      <c r="R15" s="5">
        <v>0</v>
      </c>
      <c r="S15" s="5">
        <v>1917</v>
      </c>
      <c r="T15" s="5">
        <v>1</v>
      </c>
      <c r="U15" s="5">
        <v>65</v>
      </c>
      <c r="V15" s="5">
        <v>5000</v>
      </c>
      <c r="W15" s="5">
        <v>1</v>
      </c>
      <c r="X15" s="66">
        <v>1000</v>
      </c>
      <c r="Y15" s="66">
        <v>10000</v>
      </c>
      <c r="Z15" s="5">
        <v>1</v>
      </c>
      <c r="AA15" s="5">
        <v>10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 t="s">
        <v>186</v>
      </c>
      <c r="AI15" s="5" t="s">
        <v>179</v>
      </c>
      <c r="AJ15" s="5" t="s">
        <v>179</v>
      </c>
      <c r="AK15" s="45">
        <f t="shared" si="2"/>
        <v>12</v>
      </c>
      <c r="AL15" s="47">
        <f>_xlfn.XLOOKUP(I15,'[1]#칼럼명세'!F:F,'[1]#칼럼명세'!I:I)</f>
        <v>1201</v>
      </c>
      <c r="AM15" s="44" t="str">
        <f t="shared" si="3"/>
        <v>Item_Name_23015011</v>
      </c>
      <c r="AN15" s="5" t="s">
        <v>576</v>
      </c>
      <c r="AO15" s="44" t="str">
        <f t="shared" si="4"/>
        <v>Item_Desc_23015011</v>
      </c>
      <c r="AP15" s="5" t="s">
        <v>1386</v>
      </c>
      <c r="AQ15" s="44">
        <f>_xlfn.XLOOKUP(I15,[1]!표1[아이템 타입],[1]!표1[삭제여부])</f>
        <v>1</v>
      </c>
      <c r="AR15" s="63">
        <f>_xlfn.XLOOKUP(I15,'[1]#칼럼명세'!F:F,'[1]#칼럼명세'!H:H)</f>
        <v>1</v>
      </c>
      <c r="AS15" s="4">
        <v>1</v>
      </c>
      <c r="AT15" s="4"/>
      <c r="AU15" s="4"/>
      <c r="AV15" s="4"/>
      <c r="AW15" s="63" t="str">
        <f>_xlfn.XLOOKUP(I15,[1]!표1[아이템 타입],[1]!표1[타입 이름])</f>
        <v>회복</v>
      </c>
      <c r="AX15" s="63" t="str">
        <f t="shared" si="5"/>
        <v>가능</v>
      </c>
      <c r="AY15" s="63" t="str">
        <f t="shared" si="6"/>
        <v>불가</v>
      </c>
      <c r="AZ15" s="63" t="str">
        <f t="shared" si="8"/>
        <v>가능</v>
      </c>
      <c r="BA15" s="63" t="str">
        <f t="shared" si="8"/>
        <v>가능</v>
      </c>
    </row>
    <row r="16" spans="1:53" x14ac:dyDescent="0.3">
      <c r="B16" s="4">
        <v>23015012</v>
      </c>
      <c r="C16" s="4" t="str">
        <f t="shared" si="7"/>
        <v>012</v>
      </c>
      <c r="D16" s="44" t="str">
        <f t="shared" si="0"/>
        <v>Item_Name_23015012</v>
      </c>
      <c r="E16" s="5" t="s">
        <v>1023</v>
      </c>
      <c r="F16" s="44" t="str">
        <f t="shared" si="1"/>
        <v>Item_Desc_23015012</v>
      </c>
      <c r="G16" s="5" t="s">
        <v>587</v>
      </c>
      <c r="H16" s="5">
        <v>2</v>
      </c>
      <c r="I16" s="5">
        <v>30</v>
      </c>
      <c r="J16" s="5">
        <v>2</v>
      </c>
      <c r="K16" s="5">
        <v>1</v>
      </c>
      <c r="L16" s="45">
        <f>_xlfn.XLOOKUP($I16, '[1]#칼럼명세'!$F:$F, '[1]#칼럼명세'!$J:$J)*IF(_xlfn.XLOOKUP($I16, '[1]#칼럼명세'!$F:$F, '[1]#칼럼명세'!$K:$K)="X", 1, _xlfn.XLOOKUP($K16, '[1]#무게관련'!$N:$N, '[1]#무게관련'!$O:$O))*100</f>
        <v>100</v>
      </c>
      <c r="M16" s="46" t="s">
        <v>339</v>
      </c>
      <c r="N16" s="46" t="s">
        <v>339</v>
      </c>
      <c r="O16" s="46" t="s">
        <v>336</v>
      </c>
      <c r="P16" s="46" t="s">
        <v>336</v>
      </c>
      <c r="Q16" s="5">
        <v>0</v>
      </c>
      <c r="R16" s="5">
        <v>0</v>
      </c>
      <c r="S16" s="5">
        <v>1917</v>
      </c>
      <c r="T16" s="5">
        <v>1</v>
      </c>
      <c r="U16" s="5">
        <v>120</v>
      </c>
      <c r="V16" s="5">
        <v>5000</v>
      </c>
      <c r="W16" s="5">
        <v>1</v>
      </c>
      <c r="X16" s="66">
        <v>1000</v>
      </c>
      <c r="Y16" s="66">
        <v>10000</v>
      </c>
      <c r="Z16" s="5">
        <v>1</v>
      </c>
      <c r="AA16" s="5">
        <v>10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 t="s">
        <v>187</v>
      </c>
      <c r="AI16" s="5" t="s">
        <v>179</v>
      </c>
      <c r="AJ16" s="5" t="s">
        <v>179</v>
      </c>
      <c r="AK16" s="45">
        <f t="shared" si="2"/>
        <v>12</v>
      </c>
      <c r="AL16" s="47">
        <f>_xlfn.XLOOKUP(I16,'[1]#칼럼명세'!F:F,'[1]#칼럼명세'!I:I)</f>
        <v>1201</v>
      </c>
      <c r="AM16" s="44" t="str">
        <f t="shared" si="3"/>
        <v>Item_Name_23015012</v>
      </c>
      <c r="AN16" s="5" t="s">
        <v>577</v>
      </c>
      <c r="AO16" s="44" t="str">
        <f t="shared" si="4"/>
        <v>Item_Desc_23015012</v>
      </c>
      <c r="AP16" s="5" t="s">
        <v>1386</v>
      </c>
      <c r="AQ16" s="44">
        <f>_xlfn.XLOOKUP(I16,[1]!표1[아이템 타입],[1]!표1[삭제여부])</f>
        <v>1</v>
      </c>
      <c r="AR16" s="63">
        <f>_xlfn.XLOOKUP(I16,'[1]#칼럼명세'!F:F,'[1]#칼럼명세'!H:H)</f>
        <v>1</v>
      </c>
      <c r="AS16" s="4">
        <v>1</v>
      </c>
      <c r="AT16" s="4"/>
      <c r="AU16" s="4"/>
      <c r="AV16" s="4"/>
      <c r="AW16" s="63" t="str">
        <f>_xlfn.XLOOKUP(I16,[1]!표1[아이템 타입],[1]!표1[타입 이름])</f>
        <v>회복</v>
      </c>
      <c r="AX16" s="63" t="str">
        <f t="shared" si="5"/>
        <v>가능</v>
      </c>
      <c r="AY16" s="63" t="str">
        <f t="shared" si="6"/>
        <v>불가</v>
      </c>
      <c r="AZ16" s="63" t="str">
        <f t="shared" si="8"/>
        <v>가능</v>
      </c>
      <c r="BA16" s="63" t="str">
        <f t="shared" si="8"/>
        <v>가능</v>
      </c>
    </row>
    <row r="17" spans="2:53" x14ac:dyDescent="0.3">
      <c r="B17" s="4">
        <v>23115001</v>
      </c>
      <c r="C17" s="4" t="str">
        <f t="shared" si="7"/>
        <v>001</v>
      </c>
      <c r="D17" s="44" t="str">
        <f t="shared" si="0"/>
        <v>Item_Name_23115001</v>
      </c>
      <c r="E17" s="5" t="s">
        <v>1024</v>
      </c>
      <c r="F17" s="44" t="str">
        <f t="shared" si="1"/>
        <v>Item_Desc_23115001</v>
      </c>
      <c r="G17" s="5" t="s">
        <v>540</v>
      </c>
      <c r="H17" s="5">
        <v>2</v>
      </c>
      <c r="I17" s="5">
        <v>31</v>
      </c>
      <c r="J17" s="5">
        <v>0</v>
      </c>
      <c r="K17" s="5">
        <v>1</v>
      </c>
      <c r="L17" s="45">
        <f>_xlfn.XLOOKUP($I17, '[1]#칼럼명세'!$F:$F, '[1]#칼럼명세'!$J:$J)*IF(_xlfn.XLOOKUP($I17, '[1]#칼럼명세'!$F:$F, '[1]#칼럼명세'!$K:$K)="X", 1, _xlfn.XLOOKUP($K17, '[1]#무게관련'!$N:$N, '[1]#무게관련'!$O:$O))*100</f>
        <v>500</v>
      </c>
      <c r="M17" s="46" t="s">
        <v>336</v>
      </c>
      <c r="N17" s="46" t="s">
        <v>336</v>
      </c>
      <c r="O17" s="46" t="s">
        <v>336</v>
      </c>
      <c r="P17" s="46" t="s">
        <v>336</v>
      </c>
      <c r="Q17" s="5">
        <v>0</v>
      </c>
      <c r="R17" s="5">
        <v>0</v>
      </c>
      <c r="S17" s="5" t="s">
        <v>1969</v>
      </c>
      <c r="T17" s="5">
        <v>0</v>
      </c>
      <c r="U17" s="5">
        <v>0</v>
      </c>
      <c r="V17" s="5">
        <v>1000</v>
      </c>
      <c r="W17" s="5">
        <v>1</v>
      </c>
      <c r="X17" s="66">
        <v>1000</v>
      </c>
      <c r="Y17" s="66">
        <v>1000</v>
      </c>
      <c r="Z17" s="5">
        <v>1</v>
      </c>
      <c r="AA17" s="5">
        <v>10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 t="s">
        <v>398</v>
      </c>
      <c r="AI17" s="5" t="s">
        <v>179</v>
      </c>
      <c r="AJ17" s="5" t="s">
        <v>179</v>
      </c>
      <c r="AK17" s="45">
        <f t="shared" si="2"/>
        <v>15</v>
      </c>
      <c r="AL17" s="47">
        <f>_xlfn.XLOOKUP(I17,'[1]#칼럼명세'!F:F,'[1]#칼럼명세'!I:I)</f>
        <v>1202</v>
      </c>
      <c r="AM17" s="44" t="str">
        <f t="shared" si="3"/>
        <v>Item_Name_23115001</v>
      </c>
      <c r="AN17" s="5" t="s">
        <v>1352</v>
      </c>
      <c r="AO17" s="44" t="str">
        <f t="shared" si="4"/>
        <v>Item_Desc_23115001</v>
      </c>
      <c r="AP17" s="5" t="s">
        <v>1556</v>
      </c>
      <c r="AQ17" s="44">
        <f>_xlfn.XLOOKUP(I17,[1]!표1[아이템 타입],[1]!표1[삭제여부])</f>
        <v>1</v>
      </c>
      <c r="AR17" s="63">
        <f>_xlfn.XLOOKUP(I17,'[1]#칼럼명세'!F:F,'[1]#칼럼명세'!H:H)</f>
        <v>1</v>
      </c>
      <c r="AS17" s="4">
        <v>1</v>
      </c>
      <c r="AT17" s="4"/>
      <c r="AU17" s="4"/>
      <c r="AV17" s="4"/>
      <c r="AW17" s="63" t="str">
        <f>_xlfn.XLOOKUP(I17,[1]!표1[아이템 타입],[1]!표1[타입 이름])</f>
        <v>버프</v>
      </c>
      <c r="AX17" s="63" t="str">
        <f t="shared" si="5"/>
        <v>가능</v>
      </c>
      <c r="AY17" s="63" t="str">
        <f t="shared" si="6"/>
        <v>불가</v>
      </c>
      <c r="AZ17" s="63" t="str">
        <f t="shared" si="8"/>
        <v>가능</v>
      </c>
      <c r="BA17" s="63" t="str">
        <f t="shared" si="8"/>
        <v>가능</v>
      </c>
    </row>
    <row r="18" spans="2:53" x14ac:dyDescent="0.3">
      <c r="B18" s="4">
        <v>23115002</v>
      </c>
      <c r="C18" s="4" t="str">
        <f t="shared" si="7"/>
        <v>002</v>
      </c>
      <c r="D18" s="44" t="str">
        <f t="shared" si="0"/>
        <v>Item_Name_23115002</v>
      </c>
      <c r="E18" s="5" t="s">
        <v>1025</v>
      </c>
      <c r="F18" s="44" t="str">
        <f t="shared" si="1"/>
        <v>Item_Desc_23115002</v>
      </c>
      <c r="G18" s="5" t="s">
        <v>593</v>
      </c>
      <c r="H18" s="5">
        <v>2</v>
      </c>
      <c r="I18" s="5">
        <v>31</v>
      </c>
      <c r="J18" s="5">
        <v>0</v>
      </c>
      <c r="K18" s="5">
        <v>1</v>
      </c>
      <c r="L18" s="45">
        <f>_xlfn.XLOOKUP($I18, '[1]#칼럼명세'!$F:$F, '[1]#칼럼명세'!$J:$J)*IF(_xlfn.XLOOKUP($I18, '[1]#칼럼명세'!$F:$F, '[1]#칼럼명세'!$K:$K)="X", 1, _xlfn.XLOOKUP($K18, '[1]#무게관련'!$N:$N, '[1]#무게관련'!$O:$O))*100</f>
        <v>500</v>
      </c>
      <c r="M18" s="46" t="s">
        <v>336</v>
      </c>
      <c r="N18" s="46" t="s">
        <v>336</v>
      </c>
      <c r="O18" s="46" t="s">
        <v>336</v>
      </c>
      <c r="P18" s="46" t="s">
        <v>336</v>
      </c>
      <c r="Q18" s="5">
        <v>0</v>
      </c>
      <c r="R18" s="5">
        <v>0</v>
      </c>
      <c r="S18" s="5" t="s">
        <v>1970</v>
      </c>
      <c r="T18" s="5">
        <v>0</v>
      </c>
      <c r="U18" s="5">
        <v>0</v>
      </c>
      <c r="V18" s="5">
        <v>1000</v>
      </c>
      <c r="W18" s="5">
        <v>1</v>
      </c>
      <c r="X18" s="66">
        <v>1000</v>
      </c>
      <c r="Y18" s="66">
        <v>1000</v>
      </c>
      <c r="Z18" s="5">
        <v>1</v>
      </c>
      <c r="AA18" s="5">
        <v>10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 t="s">
        <v>239</v>
      </c>
      <c r="AI18" s="5" t="s">
        <v>179</v>
      </c>
      <c r="AJ18" s="5" t="s">
        <v>179</v>
      </c>
      <c r="AK18" s="45">
        <f t="shared" si="2"/>
        <v>15</v>
      </c>
      <c r="AL18" s="47">
        <f>_xlfn.XLOOKUP(I18,'[1]#칼럼명세'!F:F,'[1]#칼럼명세'!I:I)</f>
        <v>1202</v>
      </c>
      <c r="AM18" s="44" t="str">
        <f t="shared" si="3"/>
        <v>Item_Name_23115002</v>
      </c>
      <c r="AN18" s="5" t="s">
        <v>1353</v>
      </c>
      <c r="AO18" s="44" t="str">
        <f t="shared" si="4"/>
        <v>Item_Desc_23115002</v>
      </c>
      <c r="AP18" s="5" t="s">
        <v>1557</v>
      </c>
      <c r="AQ18" s="44">
        <f>_xlfn.XLOOKUP(I18,[1]!표1[아이템 타입],[1]!표1[삭제여부])</f>
        <v>1</v>
      </c>
      <c r="AR18" s="63">
        <f>_xlfn.XLOOKUP(I18,'[1]#칼럼명세'!F:F,'[1]#칼럼명세'!H:H)</f>
        <v>1</v>
      </c>
      <c r="AS18" s="4">
        <v>1</v>
      </c>
      <c r="AT18" s="4"/>
      <c r="AU18" s="4"/>
      <c r="AV18" s="4"/>
      <c r="AW18" s="63" t="str">
        <f>_xlfn.XLOOKUP(I18,[1]!표1[아이템 타입],[1]!표1[타입 이름])</f>
        <v>버프</v>
      </c>
      <c r="AX18" s="63" t="str">
        <f t="shared" si="5"/>
        <v>가능</v>
      </c>
      <c r="AY18" s="63" t="str">
        <f t="shared" si="6"/>
        <v>불가</v>
      </c>
      <c r="AZ18" s="63" t="str">
        <f t="shared" si="8"/>
        <v>가능</v>
      </c>
      <c r="BA18" s="63" t="str">
        <f t="shared" si="8"/>
        <v>가능</v>
      </c>
    </row>
    <row r="19" spans="2:53" x14ac:dyDescent="0.3">
      <c r="B19" s="4">
        <v>23115003</v>
      </c>
      <c r="C19" s="4" t="str">
        <f t="shared" si="7"/>
        <v>003</v>
      </c>
      <c r="D19" s="44" t="str">
        <f t="shared" si="0"/>
        <v>Item_Name_23115003</v>
      </c>
      <c r="E19" s="5" t="s">
        <v>1026</v>
      </c>
      <c r="F19" s="44" t="str">
        <f t="shared" si="1"/>
        <v>Item_Desc_23115003</v>
      </c>
      <c r="G19" s="5" t="s">
        <v>541</v>
      </c>
      <c r="H19" s="5">
        <v>2</v>
      </c>
      <c r="I19" s="5">
        <v>31</v>
      </c>
      <c r="J19" s="5">
        <v>0</v>
      </c>
      <c r="K19" s="5">
        <v>1</v>
      </c>
      <c r="L19" s="45">
        <f>_xlfn.XLOOKUP($I19, '[1]#칼럼명세'!$F:$F, '[1]#칼럼명세'!$J:$J)*IF(_xlfn.XLOOKUP($I19, '[1]#칼럼명세'!$F:$F, '[1]#칼럼명세'!$K:$K)="X", 1, _xlfn.XLOOKUP($K19, '[1]#무게관련'!$N:$N, '[1]#무게관련'!$O:$O))*100</f>
        <v>500</v>
      </c>
      <c r="M19" s="46" t="s">
        <v>336</v>
      </c>
      <c r="N19" s="46" t="s">
        <v>336</v>
      </c>
      <c r="O19" s="46" t="s">
        <v>336</v>
      </c>
      <c r="P19" s="46" t="s">
        <v>336</v>
      </c>
      <c r="Q19" s="5">
        <v>0</v>
      </c>
      <c r="R19" s="5">
        <v>0</v>
      </c>
      <c r="S19" s="5" t="s">
        <v>1971</v>
      </c>
      <c r="T19" s="5">
        <v>0</v>
      </c>
      <c r="U19" s="5">
        <v>0</v>
      </c>
      <c r="V19" s="5">
        <v>1000</v>
      </c>
      <c r="W19" s="5">
        <v>1</v>
      </c>
      <c r="X19" s="66">
        <v>1000</v>
      </c>
      <c r="Y19" s="66">
        <v>1000</v>
      </c>
      <c r="Z19" s="5">
        <v>1</v>
      </c>
      <c r="AA19" s="5">
        <v>10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 t="s">
        <v>190</v>
      </c>
      <c r="AI19" s="5" t="s">
        <v>179</v>
      </c>
      <c r="AJ19" s="5" t="s">
        <v>179</v>
      </c>
      <c r="AK19" s="45">
        <f t="shared" si="2"/>
        <v>15</v>
      </c>
      <c r="AL19" s="47">
        <f>_xlfn.XLOOKUP(I19,'[1]#칼럼명세'!F:F,'[1]#칼럼명세'!I:I)</f>
        <v>1202</v>
      </c>
      <c r="AM19" s="44" t="str">
        <f t="shared" si="3"/>
        <v>Item_Name_23115003</v>
      </c>
      <c r="AN19" s="5" t="s">
        <v>1354</v>
      </c>
      <c r="AO19" s="44" t="str">
        <f t="shared" si="4"/>
        <v>Item_Desc_23115003</v>
      </c>
      <c r="AP19" s="5" t="s">
        <v>1558</v>
      </c>
      <c r="AQ19" s="44">
        <f>_xlfn.XLOOKUP(I19,[1]!표1[아이템 타입],[1]!표1[삭제여부])</f>
        <v>1</v>
      </c>
      <c r="AR19" s="63">
        <f>_xlfn.XLOOKUP(I19,'[1]#칼럼명세'!F:F,'[1]#칼럼명세'!H:H)</f>
        <v>1</v>
      </c>
      <c r="AS19" s="4">
        <v>1</v>
      </c>
      <c r="AT19" s="4"/>
      <c r="AU19" s="4"/>
      <c r="AV19" s="4"/>
      <c r="AW19" s="63" t="str">
        <f>_xlfn.XLOOKUP(I19,[1]!표1[아이템 타입],[1]!표1[타입 이름])</f>
        <v>버프</v>
      </c>
      <c r="AX19" s="63" t="str">
        <f t="shared" si="5"/>
        <v>가능</v>
      </c>
      <c r="AY19" s="63" t="str">
        <f t="shared" si="6"/>
        <v>불가</v>
      </c>
      <c r="AZ19" s="63" t="str">
        <f t="shared" si="8"/>
        <v>가능</v>
      </c>
      <c r="BA19" s="63" t="str">
        <f t="shared" si="8"/>
        <v>가능</v>
      </c>
    </row>
    <row r="20" spans="2:53" x14ac:dyDescent="0.3">
      <c r="B20" s="4">
        <v>23115004</v>
      </c>
      <c r="C20" s="4" t="str">
        <f t="shared" si="7"/>
        <v>004</v>
      </c>
      <c r="D20" s="44" t="str">
        <f t="shared" si="0"/>
        <v>Item_Name_23115004</v>
      </c>
      <c r="E20" s="5" t="s">
        <v>1027</v>
      </c>
      <c r="F20" s="44" t="str">
        <f t="shared" si="1"/>
        <v>Item_Desc_23115004</v>
      </c>
      <c r="G20" s="5" t="s">
        <v>542</v>
      </c>
      <c r="H20" s="5">
        <v>2</v>
      </c>
      <c r="I20" s="5">
        <v>31</v>
      </c>
      <c r="J20" s="5">
        <v>1</v>
      </c>
      <c r="K20" s="5">
        <v>1</v>
      </c>
      <c r="L20" s="45">
        <f>_xlfn.XLOOKUP($I20, '[1]#칼럼명세'!$F:$F, '[1]#칼럼명세'!$J:$J)*IF(_xlfn.XLOOKUP($I20, '[1]#칼럼명세'!$F:$F, '[1]#칼럼명세'!$K:$K)="X", 1, _xlfn.XLOOKUP($K20, '[1]#무게관련'!$N:$N, '[1]#무게관련'!$O:$O))*100</f>
        <v>500</v>
      </c>
      <c r="M20" s="46" t="s">
        <v>336</v>
      </c>
      <c r="N20" s="46" t="s">
        <v>339</v>
      </c>
      <c r="O20" s="46" t="s">
        <v>339</v>
      </c>
      <c r="P20" s="46" t="s">
        <v>339</v>
      </c>
      <c r="Q20" s="5">
        <v>0</v>
      </c>
      <c r="R20" s="5">
        <v>0</v>
      </c>
      <c r="S20" s="5" t="s">
        <v>1972</v>
      </c>
      <c r="T20" s="5">
        <v>0</v>
      </c>
      <c r="U20" s="5">
        <v>0</v>
      </c>
      <c r="V20" s="5">
        <v>1000</v>
      </c>
      <c r="W20" s="5">
        <v>1</v>
      </c>
      <c r="X20" s="66">
        <v>1000</v>
      </c>
      <c r="Y20" s="66">
        <v>1000</v>
      </c>
      <c r="Z20" s="5">
        <v>1</v>
      </c>
      <c r="AA20" s="5">
        <v>10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 t="s">
        <v>192</v>
      </c>
      <c r="AI20" s="5" t="s">
        <v>179</v>
      </c>
      <c r="AJ20" s="5" t="s">
        <v>179</v>
      </c>
      <c r="AK20" s="45">
        <f t="shared" si="2"/>
        <v>1</v>
      </c>
      <c r="AL20" s="47">
        <f>_xlfn.XLOOKUP(I20,'[1]#칼럼명세'!F:F,'[1]#칼럼명세'!I:I)</f>
        <v>1202</v>
      </c>
      <c r="AM20" s="44" t="str">
        <f t="shared" si="3"/>
        <v>Item_Name_23115004</v>
      </c>
      <c r="AN20" s="5" t="s">
        <v>1432</v>
      </c>
      <c r="AO20" s="44" t="str">
        <f t="shared" si="4"/>
        <v>Item_Desc_23115004</v>
      </c>
      <c r="AP20" s="5" t="s">
        <v>1559</v>
      </c>
      <c r="AQ20" s="44">
        <f>_xlfn.XLOOKUP(I20,[1]!표1[아이템 타입],[1]!표1[삭제여부])</f>
        <v>1</v>
      </c>
      <c r="AR20" s="63">
        <f>_xlfn.XLOOKUP(I20,'[1]#칼럼명세'!F:F,'[1]#칼럼명세'!H:H)</f>
        <v>1</v>
      </c>
      <c r="AS20" s="4">
        <v>1</v>
      </c>
      <c r="AT20" s="4"/>
      <c r="AU20" s="4"/>
      <c r="AV20" s="4"/>
      <c r="AW20" s="63" t="str">
        <f>_xlfn.XLOOKUP(I20,[1]!표1[아이템 타입],[1]!표1[타입 이름])</f>
        <v>버프</v>
      </c>
      <c r="AX20" s="63" t="str">
        <f t="shared" si="5"/>
        <v>가능</v>
      </c>
      <c r="AY20" s="63" t="str">
        <f t="shared" si="6"/>
        <v>불가</v>
      </c>
      <c r="AZ20" s="63" t="str">
        <f t="shared" si="8"/>
        <v>가능</v>
      </c>
      <c r="BA20" s="63" t="str">
        <f t="shared" si="8"/>
        <v>가능</v>
      </c>
    </row>
    <row r="21" spans="2:53" x14ac:dyDescent="0.3">
      <c r="B21" s="4">
        <v>23115005</v>
      </c>
      <c r="C21" s="4" t="str">
        <f t="shared" si="7"/>
        <v>005</v>
      </c>
      <c r="D21" s="44" t="str">
        <f t="shared" si="0"/>
        <v>Item_Name_23115005</v>
      </c>
      <c r="E21" s="5" t="s">
        <v>1028</v>
      </c>
      <c r="F21" s="44" t="str">
        <f t="shared" si="1"/>
        <v>Item_Desc_23115005</v>
      </c>
      <c r="G21" s="5" t="s">
        <v>543</v>
      </c>
      <c r="H21" s="5">
        <v>2</v>
      </c>
      <c r="I21" s="5">
        <v>31</v>
      </c>
      <c r="J21" s="5">
        <v>2</v>
      </c>
      <c r="K21" s="5">
        <v>1</v>
      </c>
      <c r="L21" s="45">
        <f>_xlfn.XLOOKUP($I21, '[1]#칼럼명세'!$F:$F, '[1]#칼럼명세'!$J:$J)*IF(_xlfn.XLOOKUP($I21, '[1]#칼럼명세'!$F:$F, '[1]#칼럼명세'!$K:$K)="X", 1, _xlfn.XLOOKUP($K21, '[1]#무게관련'!$N:$N, '[1]#무게관련'!$O:$O))*100</f>
        <v>500</v>
      </c>
      <c r="M21" s="46" t="s">
        <v>339</v>
      </c>
      <c r="N21" s="46" t="s">
        <v>336</v>
      </c>
      <c r="O21" s="46" t="s">
        <v>339</v>
      </c>
      <c r="P21" s="46" t="s">
        <v>339</v>
      </c>
      <c r="Q21" s="5">
        <v>0</v>
      </c>
      <c r="R21" s="5">
        <v>0</v>
      </c>
      <c r="S21" s="5" t="s">
        <v>1973</v>
      </c>
      <c r="T21" s="5">
        <v>0</v>
      </c>
      <c r="U21" s="5">
        <v>0</v>
      </c>
      <c r="V21" s="5">
        <v>1000</v>
      </c>
      <c r="W21" s="5">
        <v>1</v>
      </c>
      <c r="X21" s="66">
        <v>1000</v>
      </c>
      <c r="Y21" s="66">
        <v>1000</v>
      </c>
      <c r="Z21" s="5">
        <v>1</v>
      </c>
      <c r="AA21" s="5">
        <v>10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 t="s">
        <v>189</v>
      </c>
      <c r="AI21" s="5" t="s">
        <v>179</v>
      </c>
      <c r="AJ21" s="5" t="s">
        <v>179</v>
      </c>
      <c r="AK21" s="45">
        <f t="shared" si="2"/>
        <v>2</v>
      </c>
      <c r="AL21" s="47">
        <f>_xlfn.XLOOKUP(I21,'[1]#칼럼명세'!F:F,'[1]#칼럼명세'!I:I)</f>
        <v>1202</v>
      </c>
      <c r="AM21" s="44" t="str">
        <f t="shared" si="3"/>
        <v>Item_Name_23115005</v>
      </c>
      <c r="AN21" s="5" t="s">
        <v>1433</v>
      </c>
      <c r="AO21" s="44" t="str">
        <f t="shared" si="4"/>
        <v>Item_Desc_23115005</v>
      </c>
      <c r="AP21" s="5" t="s">
        <v>1551</v>
      </c>
      <c r="AQ21" s="44">
        <f>_xlfn.XLOOKUP(I21,[1]!표1[아이템 타입],[1]!표1[삭제여부])</f>
        <v>1</v>
      </c>
      <c r="AR21" s="63">
        <f>_xlfn.XLOOKUP(I21,'[1]#칼럼명세'!F:F,'[1]#칼럼명세'!H:H)</f>
        <v>1</v>
      </c>
      <c r="AS21" s="4">
        <v>1</v>
      </c>
      <c r="AT21" s="4"/>
      <c r="AU21" s="4"/>
      <c r="AV21" s="4"/>
      <c r="AW21" s="63" t="str">
        <f>_xlfn.XLOOKUP(I21,[1]!표1[아이템 타입],[1]!표1[타입 이름])</f>
        <v>버프</v>
      </c>
      <c r="AX21" s="63" t="str">
        <f t="shared" si="5"/>
        <v>가능</v>
      </c>
      <c r="AY21" s="63" t="str">
        <f t="shared" si="6"/>
        <v>불가</v>
      </c>
      <c r="AZ21" s="63" t="str">
        <f t="shared" si="8"/>
        <v>가능</v>
      </c>
      <c r="BA21" s="63" t="str">
        <f t="shared" si="8"/>
        <v>가능</v>
      </c>
    </row>
    <row r="22" spans="2:53" x14ac:dyDescent="0.3">
      <c r="B22" s="4">
        <v>23115006</v>
      </c>
      <c r="C22" s="4" t="str">
        <f t="shared" si="7"/>
        <v>006</v>
      </c>
      <c r="D22" s="44" t="str">
        <f t="shared" si="0"/>
        <v>Item_Name_23115006</v>
      </c>
      <c r="E22" s="5" t="s">
        <v>1029</v>
      </c>
      <c r="F22" s="44" t="str">
        <f t="shared" si="1"/>
        <v>Item_Desc_23115006</v>
      </c>
      <c r="G22" s="5" t="s">
        <v>544</v>
      </c>
      <c r="H22" s="5">
        <v>2</v>
      </c>
      <c r="I22" s="5">
        <v>31</v>
      </c>
      <c r="J22" s="5">
        <v>3</v>
      </c>
      <c r="K22" s="5">
        <v>1</v>
      </c>
      <c r="L22" s="45">
        <f>_xlfn.XLOOKUP($I22, '[1]#칼럼명세'!$F:$F, '[1]#칼럼명세'!$J:$J)*IF(_xlfn.XLOOKUP($I22, '[1]#칼럼명세'!$F:$F, '[1]#칼럼명세'!$K:$K)="X", 1, _xlfn.XLOOKUP($K22, '[1]#무게관련'!$N:$N, '[1]#무게관련'!$O:$O))*100</f>
        <v>500</v>
      </c>
      <c r="M22" s="46" t="s">
        <v>339</v>
      </c>
      <c r="N22" s="46" t="s">
        <v>339</v>
      </c>
      <c r="O22" s="46" t="s">
        <v>336</v>
      </c>
      <c r="P22" s="46" t="s">
        <v>339</v>
      </c>
      <c r="Q22" s="5">
        <v>0</v>
      </c>
      <c r="R22" s="5">
        <v>0</v>
      </c>
      <c r="S22" s="5" t="s">
        <v>1974</v>
      </c>
      <c r="T22" s="5">
        <v>0</v>
      </c>
      <c r="U22" s="5">
        <v>0</v>
      </c>
      <c r="V22" s="5">
        <v>1000</v>
      </c>
      <c r="W22" s="5">
        <v>1</v>
      </c>
      <c r="X22" s="66">
        <v>1000</v>
      </c>
      <c r="Y22" s="66">
        <v>1000</v>
      </c>
      <c r="Z22" s="5">
        <v>1</v>
      </c>
      <c r="AA22" s="5">
        <v>10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 t="s">
        <v>191</v>
      </c>
      <c r="AI22" s="5" t="s">
        <v>179</v>
      </c>
      <c r="AJ22" s="5" t="s">
        <v>179</v>
      </c>
      <c r="AK22" s="45">
        <f t="shared" si="2"/>
        <v>4</v>
      </c>
      <c r="AL22" s="47">
        <f>_xlfn.XLOOKUP(I22,'[1]#칼럼명세'!F:F,'[1]#칼럼명세'!I:I)</f>
        <v>1202</v>
      </c>
      <c r="AM22" s="44" t="str">
        <f t="shared" si="3"/>
        <v>Item_Name_23115006</v>
      </c>
      <c r="AN22" s="5" t="s">
        <v>1434</v>
      </c>
      <c r="AO22" s="44" t="str">
        <f t="shared" si="4"/>
        <v>Item_Desc_23115006</v>
      </c>
      <c r="AP22" s="5" t="s">
        <v>1552</v>
      </c>
      <c r="AQ22" s="44">
        <f>_xlfn.XLOOKUP(I22,[1]!표1[아이템 타입],[1]!표1[삭제여부])</f>
        <v>1</v>
      </c>
      <c r="AR22" s="63">
        <f>_xlfn.XLOOKUP(I22,'[1]#칼럼명세'!F:F,'[1]#칼럼명세'!H:H)</f>
        <v>1</v>
      </c>
      <c r="AS22" s="4">
        <v>1</v>
      </c>
      <c r="AT22" s="4"/>
      <c r="AU22" s="4"/>
      <c r="AV22" s="4"/>
      <c r="AW22" s="63" t="str">
        <f>_xlfn.XLOOKUP(I22,[1]!표1[아이템 타입],[1]!표1[타입 이름])</f>
        <v>버프</v>
      </c>
      <c r="AX22" s="63" t="str">
        <f t="shared" si="5"/>
        <v>가능</v>
      </c>
      <c r="AY22" s="63" t="str">
        <f t="shared" si="6"/>
        <v>불가</v>
      </c>
      <c r="AZ22" s="63" t="str">
        <f t="shared" si="8"/>
        <v>가능</v>
      </c>
      <c r="BA22" s="63" t="str">
        <f t="shared" si="8"/>
        <v>가능</v>
      </c>
    </row>
    <row r="23" spans="2:53" x14ac:dyDescent="0.3">
      <c r="B23" s="4">
        <v>23115007</v>
      </c>
      <c r="C23" s="4" t="str">
        <f t="shared" si="7"/>
        <v>007</v>
      </c>
      <c r="D23" s="44" t="str">
        <f t="shared" si="0"/>
        <v>Item_Name_23115007</v>
      </c>
      <c r="E23" s="5" t="s">
        <v>1030</v>
      </c>
      <c r="F23" s="44" t="str">
        <f t="shared" si="1"/>
        <v>Item_Desc_23115007</v>
      </c>
      <c r="G23" s="5" t="s">
        <v>545</v>
      </c>
      <c r="H23" s="5">
        <v>2</v>
      </c>
      <c r="I23" s="5">
        <v>31</v>
      </c>
      <c r="J23" s="5">
        <v>0</v>
      </c>
      <c r="K23" s="5">
        <v>1</v>
      </c>
      <c r="L23" s="45">
        <f>_xlfn.XLOOKUP($I23, '[1]#칼럼명세'!$F:$F, '[1]#칼럼명세'!$J:$J)*IF(_xlfn.XLOOKUP($I23, '[1]#칼럼명세'!$F:$F, '[1]#칼럼명세'!$K:$K)="X", 1, _xlfn.XLOOKUP($K23, '[1]#무게관련'!$N:$N, '[1]#무게관련'!$O:$O))*100</f>
        <v>500</v>
      </c>
      <c r="M23" s="46" t="s">
        <v>336</v>
      </c>
      <c r="N23" s="46" t="s">
        <v>339</v>
      </c>
      <c r="O23" s="46" t="s">
        <v>339</v>
      </c>
      <c r="P23" s="46" t="s">
        <v>339</v>
      </c>
      <c r="Q23" s="5">
        <v>0</v>
      </c>
      <c r="R23" s="5">
        <v>0</v>
      </c>
      <c r="S23" s="5" t="s">
        <v>1975</v>
      </c>
      <c r="T23" s="5">
        <v>0</v>
      </c>
      <c r="U23" s="5">
        <v>0</v>
      </c>
      <c r="V23" s="5">
        <v>1000</v>
      </c>
      <c r="W23" s="5">
        <v>1</v>
      </c>
      <c r="X23" s="66">
        <v>1000</v>
      </c>
      <c r="Y23" s="66">
        <v>1000</v>
      </c>
      <c r="Z23" s="5">
        <v>1</v>
      </c>
      <c r="AA23" s="5">
        <v>10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 t="s">
        <v>1368</v>
      </c>
      <c r="AI23" s="5" t="s">
        <v>179</v>
      </c>
      <c r="AJ23" s="5" t="s">
        <v>179</v>
      </c>
      <c r="AK23" s="45">
        <f t="shared" si="2"/>
        <v>1</v>
      </c>
      <c r="AL23" s="47">
        <f>_xlfn.XLOOKUP(I23,'[1]#칼럼명세'!F:F,'[1]#칼럼명세'!I:I)</f>
        <v>1202</v>
      </c>
      <c r="AM23" s="44" t="str">
        <f t="shared" si="3"/>
        <v>Item_Name_23115007</v>
      </c>
      <c r="AN23" s="5" t="s">
        <v>1372</v>
      </c>
      <c r="AO23" s="44" t="str">
        <f t="shared" si="4"/>
        <v>Item_Desc_23115007</v>
      </c>
      <c r="AP23" s="5" t="s">
        <v>1540</v>
      </c>
      <c r="AQ23" s="44">
        <f>_xlfn.XLOOKUP(I23,[1]!표1[아이템 타입],[1]!표1[삭제여부])</f>
        <v>1</v>
      </c>
      <c r="AR23" s="63">
        <f>_xlfn.XLOOKUP(I23,'[1]#칼럼명세'!F:F,'[1]#칼럼명세'!H:H)</f>
        <v>1</v>
      </c>
      <c r="AS23" s="4">
        <v>1</v>
      </c>
      <c r="AT23" s="4"/>
      <c r="AU23" s="4"/>
      <c r="AV23" s="4"/>
      <c r="AW23" s="63" t="str">
        <f>_xlfn.XLOOKUP(I23,[1]!표1[아이템 타입],[1]!표1[타입 이름])</f>
        <v>버프</v>
      </c>
      <c r="AX23" s="63" t="str">
        <f t="shared" si="5"/>
        <v>가능</v>
      </c>
      <c r="AY23" s="63" t="str">
        <f t="shared" si="6"/>
        <v>불가</v>
      </c>
      <c r="AZ23" s="63" t="str">
        <f t="shared" si="8"/>
        <v>가능</v>
      </c>
      <c r="BA23" s="63" t="str">
        <f t="shared" si="8"/>
        <v>가능</v>
      </c>
    </row>
    <row r="24" spans="2:53" x14ac:dyDescent="0.3">
      <c r="B24" s="4">
        <v>23115008</v>
      </c>
      <c r="C24" s="4" t="str">
        <f t="shared" si="7"/>
        <v>008</v>
      </c>
      <c r="D24" s="44" t="str">
        <f t="shared" si="0"/>
        <v>Item_Name_23115008</v>
      </c>
      <c r="E24" s="5" t="s">
        <v>1031</v>
      </c>
      <c r="F24" s="44" t="str">
        <f t="shared" si="1"/>
        <v>Item_Desc_23115008</v>
      </c>
      <c r="G24" s="5" t="s">
        <v>546</v>
      </c>
      <c r="H24" s="5">
        <v>2</v>
      </c>
      <c r="I24" s="5">
        <v>31</v>
      </c>
      <c r="J24" s="5">
        <v>0</v>
      </c>
      <c r="K24" s="5">
        <v>1</v>
      </c>
      <c r="L24" s="45">
        <f>_xlfn.XLOOKUP($I24, '[1]#칼럼명세'!$F:$F, '[1]#칼럼명세'!$J:$J)*IF(_xlfn.XLOOKUP($I24, '[1]#칼럼명세'!$F:$F, '[1]#칼럼명세'!$K:$K)="X", 1, _xlfn.XLOOKUP($K24, '[1]#무게관련'!$N:$N, '[1]#무게관련'!$O:$O))*100</f>
        <v>500</v>
      </c>
      <c r="M24" s="46" t="s">
        <v>339</v>
      </c>
      <c r="N24" s="46" t="s">
        <v>336</v>
      </c>
      <c r="O24" s="46" t="s">
        <v>339</v>
      </c>
      <c r="P24" s="46" t="s">
        <v>339</v>
      </c>
      <c r="Q24" s="5">
        <v>0</v>
      </c>
      <c r="R24" s="5">
        <v>0</v>
      </c>
      <c r="S24" s="5" t="s">
        <v>1976</v>
      </c>
      <c r="T24" s="5">
        <v>0</v>
      </c>
      <c r="U24" s="5">
        <v>0</v>
      </c>
      <c r="V24" s="5">
        <v>1000</v>
      </c>
      <c r="W24" s="5">
        <v>1</v>
      </c>
      <c r="X24" s="66">
        <v>1000</v>
      </c>
      <c r="Y24" s="66">
        <v>1000</v>
      </c>
      <c r="Z24" s="5">
        <v>1</v>
      </c>
      <c r="AA24" s="5">
        <v>10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 t="s">
        <v>1369</v>
      </c>
      <c r="AI24" s="5" t="s">
        <v>179</v>
      </c>
      <c r="AJ24" s="5" t="s">
        <v>179</v>
      </c>
      <c r="AK24" s="45">
        <f t="shared" si="2"/>
        <v>2</v>
      </c>
      <c r="AL24" s="47">
        <f>_xlfn.XLOOKUP(I24,'[1]#칼럼명세'!F:F,'[1]#칼럼명세'!I:I)</f>
        <v>1202</v>
      </c>
      <c r="AM24" s="44" t="str">
        <f t="shared" si="3"/>
        <v>Item_Name_23115008</v>
      </c>
      <c r="AN24" s="5" t="s">
        <v>1373</v>
      </c>
      <c r="AO24" s="44" t="str">
        <f t="shared" si="4"/>
        <v>Item_Desc_23115008</v>
      </c>
      <c r="AP24" s="5" t="s">
        <v>1541</v>
      </c>
      <c r="AQ24" s="44">
        <f>_xlfn.XLOOKUP(I24,[1]!표1[아이템 타입],[1]!표1[삭제여부])</f>
        <v>1</v>
      </c>
      <c r="AR24" s="63">
        <f>_xlfn.XLOOKUP(I24,'[1]#칼럼명세'!F:F,'[1]#칼럼명세'!H:H)</f>
        <v>1</v>
      </c>
      <c r="AS24" s="4">
        <v>1</v>
      </c>
      <c r="AT24" s="4"/>
      <c r="AU24" s="4"/>
      <c r="AV24" s="4"/>
      <c r="AW24" s="63" t="str">
        <f>_xlfn.XLOOKUP(I24,[1]!표1[아이템 타입],[1]!표1[타입 이름])</f>
        <v>버프</v>
      </c>
      <c r="AX24" s="63" t="str">
        <f t="shared" si="5"/>
        <v>가능</v>
      </c>
      <c r="AY24" s="63" t="str">
        <f t="shared" si="6"/>
        <v>불가</v>
      </c>
      <c r="AZ24" s="63" t="str">
        <f t="shared" si="8"/>
        <v>가능</v>
      </c>
      <c r="BA24" s="63" t="str">
        <f t="shared" si="8"/>
        <v>가능</v>
      </c>
    </row>
    <row r="25" spans="2:53" x14ac:dyDescent="0.3">
      <c r="B25" s="4">
        <v>23115009</v>
      </c>
      <c r="C25" s="4" t="str">
        <f t="shared" si="7"/>
        <v>009</v>
      </c>
      <c r="D25" s="44" t="str">
        <f t="shared" si="0"/>
        <v>Item_Name_23115009</v>
      </c>
      <c r="E25" s="5" t="s">
        <v>1032</v>
      </c>
      <c r="F25" s="44" t="str">
        <f t="shared" si="1"/>
        <v>Item_Desc_23115009</v>
      </c>
      <c r="G25" s="5" t="s">
        <v>547</v>
      </c>
      <c r="H25" s="5">
        <v>2</v>
      </c>
      <c r="I25" s="5">
        <v>31</v>
      </c>
      <c r="J25" s="5">
        <v>0</v>
      </c>
      <c r="K25" s="5">
        <v>1</v>
      </c>
      <c r="L25" s="45">
        <f>_xlfn.XLOOKUP($I25, '[1]#칼럼명세'!$F:$F, '[1]#칼럼명세'!$J:$J)*IF(_xlfn.XLOOKUP($I25, '[1]#칼럼명세'!$F:$F, '[1]#칼럼명세'!$K:$K)="X", 1, _xlfn.XLOOKUP($K25, '[1]#무게관련'!$N:$N, '[1]#무게관련'!$O:$O))*100</f>
        <v>500</v>
      </c>
      <c r="M25" s="46" t="s">
        <v>339</v>
      </c>
      <c r="N25" s="46" t="s">
        <v>339</v>
      </c>
      <c r="O25" s="46" t="s">
        <v>336</v>
      </c>
      <c r="P25" s="46" t="s">
        <v>339</v>
      </c>
      <c r="Q25" s="5">
        <v>0</v>
      </c>
      <c r="R25" s="5">
        <v>0</v>
      </c>
      <c r="S25" s="5" t="s">
        <v>1977</v>
      </c>
      <c r="T25" s="5">
        <v>0</v>
      </c>
      <c r="U25" s="5">
        <v>0</v>
      </c>
      <c r="V25" s="5">
        <v>1000</v>
      </c>
      <c r="W25" s="5">
        <v>1</v>
      </c>
      <c r="X25" s="66">
        <v>1000</v>
      </c>
      <c r="Y25" s="66">
        <v>1000</v>
      </c>
      <c r="Z25" s="5">
        <v>1</v>
      </c>
      <c r="AA25" s="5">
        <v>10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 t="s">
        <v>1370</v>
      </c>
      <c r="AI25" s="5" t="s">
        <v>179</v>
      </c>
      <c r="AJ25" s="5" t="s">
        <v>179</v>
      </c>
      <c r="AK25" s="45">
        <f t="shared" si="2"/>
        <v>4</v>
      </c>
      <c r="AL25" s="47">
        <f>_xlfn.XLOOKUP(I25,'[1]#칼럼명세'!F:F,'[1]#칼럼명세'!I:I)</f>
        <v>1202</v>
      </c>
      <c r="AM25" s="44" t="str">
        <f t="shared" si="3"/>
        <v>Item_Name_23115009</v>
      </c>
      <c r="AN25" s="5" t="s">
        <v>1374</v>
      </c>
      <c r="AO25" s="44" t="str">
        <f t="shared" si="4"/>
        <v>Item_Desc_23115009</v>
      </c>
      <c r="AP25" s="5" t="s">
        <v>1553</v>
      </c>
      <c r="AQ25" s="44">
        <f>_xlfn.XLOOKUP(I25,[1]!표1[아이템 타입],[1]!표1[삭제여부])</f>
        <v>1</v>
      </c>
      <c r="AR25" s="63">
        <f>_xlfn.XLOOKUP(I25,'[1]#칼럼명세'!F:F,'[1]#칼럼명세'!H:H)</f>
        <v>1</v>
      </c>
      <c r="AS25" s="4">
        <v>1</v>
      </c>
      <c r="AT25" s="4"/>
      <c r="AU25" s="4"/>
      <c r="AV25" s="4"/>
      <c r="AW25" s="63" t="str">
        <f>_xlfn.XLOOKUP(I25,[1]!표1[아이템 타입],[1]!표1[타입 이름])</f>
        <v>버프</v>
      </c>
      <c r="AX25" s="63" t="str">
        <f t="shared" si="5"/>
        <v>가능</v>
      </c>
      <c r="AY25" s="63" t="str">
        <f t="shared" si="6"/>
        <v>불가</v>
      </c>
      <c r="AZ25" s="63" t="str">
        <f t="shared" si="8"/>
        <v>가능</v>
      </c>
      <c r="BA25" s="63" t="str">
        <f t="shared" si="8"/>
        <v>가능</v>
      </c>
    </row>
    <row r="26" spans="2:53" x14ac:dyDescent="0.3">
      <c r="B26" s="4">
        <v>23115010</v>
      </c>
      <c r="C26" s="4" t="str">
        <f t="shared" si="7"/>
        <v>010</v>
      </c>
      <c r="D26" s="44" t="str">
        <f t="shared" si="0"/>
        <v>Item_Name_23115010</v>
      </c>
      <c r="E26" s="5" t="s">
        <v>1033</v>
      </c>
      <c r="F26" s="44" t="str">
        <f t="shared" si="1"/>
        <v>Item_Desc_23115010</v>
      </c>
      <c r="G26" s="5" t="s">
        <v>594</v>
      </c>
      <c r="H26" s="5">
        <v>2</v>
      </c>
      <c r="I26" s="5">
        <v>31</v>
      </c>
      <c r="J26" s="5">
        <v>0</v>
      </c>
      <c r="K26" s="5">
        <v>3</v>
      </c>
      <c r="L26" s="45">
        <f>_xlfn.XLOOKUP($I26, '[1]#칼럼명세'!$F:$F, '[1]#칼럼명세'!$J:$J)*IF(_xlfn.XLOOKUP($I26, '[1]#칼럼명세'!$F:$F, '[1]#칼럼명세'!$K:$K)="X", 1, _xlfn.XLOOKUP($K26, '[1]#무게관련'!$N:$N, '[1]#무게관련'!$O:$O))*100</f>
        <v>1000</v>
      </c>
      <c r="M26" s="46" t="s">
        <v>336</v>
      </c>
      <c r="N26" s="46" t="s">
        <v>339</v>
      </c>
      <c r="O26" s="46" t="s">
        <v>339</v>
      </c>
      <c r="P26" s="46" t="s">
        <v>339</v>
      </c>
      <c r="Q26" s="5">
        <v>0</v>
      </c>
      <c r="R26" s="5">
        <v>0</v>
      </c>
      <c r="S26" s="5" t="s">
        <v>1978</v>
      </c>
      <c r="T26" s="5">
        <v>0</v>
      </c>
      <c r="U26" s="5">
        <v>0</v>
      </c>
      <c r="V26" s="5">
        <v>1000</v>
      </c>
      <c r="W26" s="5">
        <v>1</v>
      </c>
      <c r="X26" s="66">
        <v>1000</v>
      </c>
      <c r="Y26" s="66">
        <v>1000</v>
      </c>
      <c r="Z26" s="5">
        <v>1</v>
      </c>
      <c r="AA26" s="5">
        <v>10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 t="s">
        <v>392</v>
      </c>
      <c r="AI26" s="5" t="s">
        <v>179</v>
      </c>
      <c r="AJ26" s="5" t="s">
        <v>179</v>
      </c>
      <c r="AK26" s="45">
        <f t="shared" si="2"/>
        <v>1</v>
      </c>
      <c r="AL26" s="47">
        <f>_xlfn.XLOOKUP(I26,'[1]#칼럼명세'!F:F,'[1]#칼럼명세'!I:I)</f>
        <v>1202</v>
      </c>
      <c r="AM26" s="44" t="str">
        <f t="shared" si="3"/>
        <v>Item_Name_23115010</v>
      </c>
      <c r="AN26" s="5" t="s">
        <v>641</v>
      </c>
      <c r="AO26" s="44" t="str">
        <f t="shared" si="4"/>
        <v>Item_Desc_23115010</v>
      </c>
      <c r="AP26" s="5" t="s">
        <v>2349</v>
      </c>
      <c r="AQ26" s="44">
        <f>_xlfn.XLOOKUP(I26,[1]!표1[아이템 타입],[1]!표1[삭제여부])</f>
        <v>1</v>
      </c>
      <c r="AR26" s="63">
        <f>_xlfn.XLOOKUP(I26,'[1]#칼럼명세'!F:F,'[1]#칼럼명세'!H:H)</f>
        <v>1</v>
      </c>
      <c r="AS26" s="4">
        <v>1</v>
      </c>
      <c r="AT26" s="4"/>
      <c r="AU26" s="4"/>
      <c r="AV26" s="4"/>
      <c r="AW26" s="63" t="str">
        <f>_xlfn.XLOOKUP(I26,[1]!표1[아이템 타입],[1]!표1[타입 이름])</f>
        <v>버프</v>
      </c>
      <c r="AX26" s="63" t="str">
        <f t="shared" si="5"/>
        <v>가능</v>
      </c>
      <c r="AY26" s="63" t="str">
        <f t="shared" si="6"/>
        <v>불가</v>
      </c>
      <c r="AZ26" s="63" t="str">
        <f t="shared" si="8"/>
        <v>가능</v>
      </c>
      <c r="BA26" s="63" t="str">
        <f t="shared" si="8"/>
        <v>가능</v>
      </c>
    </row>
    <row r="27" spans="2:53" x14ac:dyDescent="0.3">
      <c r="B27" s="4">
        <v>23115011</v>
      </c>
      <c r="C27" s="4" t="str">
        <f t="shared" si="7"/>
        <v>011</v>
      </c>
      <c r="D27" s="44" t="str">
        <f t="shared" si="0"/>
        <v>Item_Name_23115011</v>
      </c>
      <c r="E27" s="5" t="s">
        <v>1034</v>
      </c>
      <c r="F27" s="44" t="str">
        <f t="shared" si="1"/>
        <v>Item_Desc_23115011</v>
      </c>
      <c r="G27" s="5" t="s">
        <v>595</v>
      </c>
      <c r="H27" s="5">
        <v>2</v>
      </c>
      <c r="I27" s="5">
        <v>31</v>
      </c>
      <c r="J27" s="5">
        <v>0</v>
      </c>
      <c r="K27" s="5">
        <v>3</v>
      </c>
      <c r="L27" s="45">
        <f>_xlfn.XLOOKUP($I27, '[1]#칼럼명세'!$F:$F, '[1]#칼럼명세'!$J:$J)*IF(_xlfn.XLOOKUP($I27, '[1]#칼럼명세'!$F:$F, '[1]#칼럼명세'!$K:$K)="X", 1, _xlfn.XLOOKUP($K27, '[1]#무게관련'!$N:$N, '[1]#무게관련'!$O:$O))*100</f>
        <v>1000</v>
      </c>
      <c r="M27" s="46" t="s">
        <v>339</v>
      </c>
      <c r="N27" s="46" t="s">
        <v>339</v>
      </c>
      <c r="O27" s="46" t="s">
        <v>336</v>
      </c>
      <c r="P27" s="46" t="s">
        <v>339</v>
      </c>
      <c r="Q27" s="5">
        <v>0</v>
      </c>
      <c r="R27" s="5">
        <v>0</v>
      </c>
      <c r="S27" s="5" t="s">
        <v>1979</v>
      </c>
      <c r="T27" s="5">
        <v>0</v>
      </c>
      <c r="U27" s="5">
        <v>0</v>
      </c>
      <c r="V27" s="5">
        <v>1000</v>
      </c>
      <c r="W27" s="5">
        <v>1</v>
      </c>
      <c r="X27" s="66">
        <v>1000</v>
      </c>
      <c r="Y27" s="66">
        <v>1000</v>
      </c>
      <c r="Z27" s="5">
        <v>1</v>
      </c>
      <c r="AA27" s="5">
        <v>10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 t="s">
        <v>393</v>
      </c>
      <c r="AI27" s="5" t="s">
        <v>179</v>
      </c>
      <c r="AJ27" s="5" t="s">
        <v>179</v>
      </c>
      <c r="AK27" s="45">
        <f t="shared" si="2"/>
        <v>4</v>
      </c>
      <c r="AL27" s="47">
        <f>_xlfn.XLOOKUP(I27,'[1]#칼럼명세'!F:F,'[1]#칼럼명세'!I:I)</f>
        <v>1202</v>
      </c>
      <c r="AM27" s="44" t="str">
        <f t="shared" si="3"/>
        <v>Item_Name_23115011</v>
      </c>
      <c r="AN27" s="5" t="s">
        <v>642</v>
      </c>
      <c r="AO27" s="44" t="str">
        <f t="shared" si="4"/>
        <v>Item_Desc_23115011</v>
      </c>
      <c r="AP27" s="5" t="s">
        <v>2350</v>
      </c>
      <c r="AQ27" s="44">
        <f>_xlfn.XLOOKUP(I27,[1]!표1[아이템 타입],[1]!표1[삭제여부])</f>
        <v>1</v>
      </c>
      <c r="AR27" s="63">
        <f>_xlfn.XLOOKUP(I27,'[1]#칼럼명세'!F:F,'[1]#칼럼명세'!H:H)</f>
        <v>1</v>
      </c>
      <c r="AS27" s="4">
        <v>1</v>
      </c>
      <c r="AT27" s="4"/>
      <c r="AU27" s="4"/>
      <c r="AV27" s="4"/>
      <c r="AW27" s="63" t="str">
        <f>_xlfn.XLOOKUP(I27,[1]!표1[아이템 타입],[1]!표1[타입 이름])</f>
        <v>버프</v>
      </c>
      <c r="AX27" s="63" t="str">
        <f t="shared" si="5"/>
        <v>가능</v>
      </c>
      <c r="AY27" s="63" t="str">
        <f t="shared" si="6"/>
        <v>불가</v>
      </c>
      <c r="AZ27" s="63" t="str">
        <f t="shared" si="8"/>
        <v>가능</v>
      </c>
      <c r="BA27" s="63" t="str">
        <f t="shared" si="8"/>
        <v>가능</v>
      </c>
    </row>
    <row r="28" spans="2:53" x14ac:dyDescent="0.3">
      <c r="B28" s="4">
        <v>23115012</v>
      </c>
      <c r="C28" s="4" t="str">
        <f t="shared" si="7"/>
        <v>012</v>
      </c>
      <c r="D28" s="44" t="str">
        <f t="shared" si="0"/>
        <v>Item_Name_23115012</v>
      </c>
      <c r="E28" s="5" t="s">
        <v>1035</v>
      </c>
      <c r="F28" s="44" t="str">
        <f t="shared" si="1"/>
        <v>Item_Desc_23115012</v>
      </c>
      <c r="G28" s="5" t="s">
        <v>596</v>
      </c>
      <c r="H28" s="5">
        <v>2</v>
      </c>
      <c r="I28" s="5">
        <v>31</v>
      </c>
      <c r="J28" s="5">
        <v>0</v>
      </c>
      <c r="K28" s="5">
        <v>3</v>
      </c>
      <c r="L28" s="45">
        <f>_xlfn.XLOOKUP($I28, '[1]#칼럼명세'!$F:$F, '[1]#칼럼명세'!$J:$J)*IF(_xlfn.XLOOKUP($I28, '[1]#칼럼명세'!$F:$F, '[1]#칼럼명세'!$K:$K)="X", 1, _xlfn.XLOOKUP($K28, '[1]#무게관련'!$N:$N, '[1]#무게관련'!$O:$O))*100</f>
        <v>1000</v>
      </c>
      <c r="M28" s="46" t="s">
        <v>339</v>
      </c>
      <c r="N28" s="46" t="s">
        <v>339</v>
      </c>
      <c r="O28" s="46" t="s">
        <v>339</v>
      </c>
      <c r="P28" s="46" t="s">
        <v>336</v>
      </c>
      <c r="Q28" s="5">
        <v>0</v>
      </c>
      <c r="R28" s="5">
        <v>0</v>
      </c>
      <c r="S28" s="5" t="s">
        <v>1980</v>
      </c>
      <c r="T28" s="5">
        <v>0</v>
      </c>
      <c r="U28" s="5">
        <v>0</v>
      </c>
      <c r="V28" s="5">
        <v>1000</v>
      </c>
      <c r="W28" s="5">
        <v>1</v>
      </c>
      <c r="X28" s="66">
        <v>1000</v>
      </c>
      <c r="Y28" s="66">
        <v>1000</v>
      </c>
      <c r="Z28" s="5">
        <v>1</v>
      </c>
      <c r="AA28" s="5">
        <v>10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 t="s">
        <v>394</v>
      </c>
      <c r="AI28" s="5" t="s">
        <v>179</v>
      </c>
      <c r="AJ28" s="5" t="s">
        <v>179</v>
      </c>
      <c r="AK28" s="45">
        <f t="shared" si="2"/>
        <v>8</v>
      </c>
      <c r="AL28" s="47">
        <f>_xlfn.XLOOKUP(I28,'[1]#칼럼명세'!F:F,'[1]#칼럼명세'!I:I)</f>
        <v>1202</v>
      </c>
      <c r="AM28" s="44" t="str">
        <f t="shared" si="3"/>
        <v>Item_Name_23115012</v>
      </c>
      <c r="AN28" s="5" t="s">
        <v>643</v>
      </c>
      <c r="AO28" s="44" t="str">
        <f t="shared" si="4"/>
        <v>Item_Desc_23115012</v>
      </c>
      <c r="AP28" s="5" t="s">
        <v>2351</v>
      </c>
      <c r="AQ28" s="44">
        <f>_xlfn.XLOOKUP(I28,[1]!표1[아이템 타입],[1]!표1[삭제여부])</f>
        <v>1</v>
      </c>
      <c r="AR28" s="63">
        <f>_xlfn.XLOOKUP(I28,'[1]#칼럼명세'!F:F,'[1]#칼럼명세'!H:H)</f>
        <v>1</v>
      </c>
      <c r="AS28" s="4">
        <v>1</v>
      </c>
      <c r="AT28" s="4"/>
      <c r="AU28" s="4"/>
      <c r="AV28" s="4"/>
      <c r="AW28" s="63" t="str">
        <f>_xlfn.XLOOKUP(I28,[1]!표1[아이템 타입],[1]!표1[타입 이름])</f>
        <v>버프</v>
      </c>
      <c r="AX28" s="63" t="str">
        <f t="shared" si="5"/>
        <v>가능</v>
      </c>
      <c r="AY28" s="63" t="str">
        <f t="shared" si="6"/>
        <v>불가</v>
      </c>
      <c r="AZ28" s="63" t="str">
        <f t="shared" si="8"/>
        <v>가능</v>
      </c>
      <c r="BA28" s="63" t="str">
        <f t="shared" si="8"/>
        <v>가능</v>
      </c>
    </row>
    <row r="29" spans="2:53" x14ac:dyDescent="0.3">
      <c r="B29" s="4">
        <v>23115013</v>
      </c>
      <c r="C29" s="4" t="str">
        <f t="shared" si="7"/>
        <v>013</v>
      </c>
      <c r="D29" s="44" t="str">
        <f t="shared" si="0"/>
        <v>Item_Name_23115013</v>
      </c>
      <c r="E29" s="5" t="s">
        <v>1036</v>
      </c>
      <c r="F29" s="44" t="str">
        <f t="shared" si="1"/>
        <v>Item_Desc_23115013</v>
      </c>
      <c r="G29" s="5" t="s">
        <v>548</v>
      </c>
      <c r="H29" s="5">
        <v>2</v>
      </c>
      <c r="I29" s="5">
        <v>31</v>
      </c>
      <c r="J29" s="5">
        <v>0</v>
      </c>
      <c r="K29" s="5">
        <v>1</v>
      </c>
      <c r="L29" s="45">
        <f>_xlfn.XLOOKUP($I29, '[1]#칼럼명세'!$F:$F, '[1]#칼럼명세'!$J:$J)*IF(_xlfn.XLOOKUP($I29, '[1]#칼럼명세'!$F:$F, '[1]#칼럼명세'!$K:$K)="X", 1, _xlfn.XLOOKUP($K29, '[1]#무게관련'!$N:$N, '[1]#무게관련'!$O:$O))*100</f>
        <v>500</v>
      </c>
      <c r="M29" s="46" t="s">
        <v>336</v>
      </c>
      <c r="N29" s="46" t="s">
        <v>336</v>
      </c>
      <c r="O29" s="46" t="s">
        <v>336</v>
      </c>
      <c r="P29" s="46" t="s">
        <v>336</v>
      </c>
      <c r="Q29" s="5">
        <v>0</v>
      </c>
      <c r="R29" s="5">
        <v>0</v>
      </c>
      <c r="S29" s="5" t="s">
        <v>1981</v>
      </c>
      <c r="T29" s="5">
        <v>0</v>
      </c>
      <c r="U29" s="5">
        <v>0</v>
      </c>
      <c r="V29" s="5">
        <v>1000</v>
      </c>
      <c r="W29" s="5">
        <v>1</v>
      </c>
      <c r="X29" s="66">
        <v>1000</v>
      </c>
      <c r="Y29" s="66">
        <v>1000</v>
      </c>
      <c r="Z29" s="5">
        <v>1</v>
      </c>
      <c r="AA29" s="5">
        <v>10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 t="s">
        <v>1436</v>
      </c>
      <c r="AI29" s="5" t="s">
        <v>179</v>
      </c>
      <c r="AJ29" s="5" t="s">
        <v>179</v>
      </c>
      <c r="AK29" s="45">
        <f t="shared" si="2"/>
        <v>15</v>
      </c>
      <c r="AL29" s="47">
        <f>_xlfn.XLOOKUP(I29,'[1]#칼럼명세'!F:F,'[1]#칼럼명세'!I:I)</f>
        <v>1202</v>
      </c>
      <c r="AM29" s="44" t="str">
        <f t="shared" si="3"/>
        <v>Item_Name_23115013</v>
      </c>
      <c r="AN29" s="5" t="s">
        <v>1355</v>
      </c>
      <c r="AO29" s="44" t="str">
        <f t="shared" si="4"/>
        <v>Item_Desc_23115013</v>
      </c>
      <c r="AP29" s="5" t="s">
        <v>1542</v>
      </c>
      <c r="AQ29" s="44">
        <f>_xlfn.XLOOKUP(I29,[1]!표1[아이템 타입],[1]!표1[삭제여부])</f>
        <v>1</v>
      </c>
      <c r="AR29" s="63">
        <f>_xlfn.XLOOKUP(I29,'[1]#칼럼명세'!F:F,'[1]#칼럼명세'!H:H)</f>
        <v>1</v>
      </c>
      <c r="AS29" s="4">
        <v>1</v>
      </c>
      <c r="AT29" s="4"/>
      <c r="AU29" s="4"/>
      <c r="AV29" s="4"/>
      <c r="AW29" s="63" t="str">
        <f>_xlfn.XLOOKUP(I29,[1]!표1[아이템 타입],[1]!표1[타입 이름])</f>
        <v>버프</v>
      </c>
      <c r="AX29" s="63" t="str">
        <f t="shared" si="5"/>
        <v>가능</v>
      </c>
      <c r="AY29" s="63" t="str">
        <f t="shared" si="6"/>
        <v>불가</v>
      </c>
      <c r="AZ29" s="63" t="str">
        <f t="shared" si="8"/>
        <v>가능</v>
      </c>
      <c r="BA29" s="63" t="str">
        <f t="shared" si="8"/>
        <v>가능</v>
      </c>
    </row>
    <row r="30" spans="2:53" x14ac:dyDescent="0.3">
      <c r="B30" s="4">
        <v>23115014</v>
      </c>
      <c r="C30" s="4" t="str">
        <f t="shared" si="7"/>
        <v>014</v>
      </c>
      <c r="D30" s="44" t="str">
        <f t="shared" si="0"/>
        <v>Item_Name_23115014</v>
      </c>
      <c r="E30" s="5" t="s">
        <v>1037</v>
      </c>
      <c r="F30" s="44" t="str">
        <f t="shared" si="1"/>
        <v>Item_Desc_23115014</v>
      </c>
      <c r="G30" s="5" t="s">
        <v>549</v>
      </c>
      <c r="H30" s="5">
        <v>2</v>
      </c>
      <c r="I30" s="5">
        <v>31</v>
      </c>
      <c r="J30" s="5">
        <v>0</v>
      </c>
      <c r="K30" s="5">
        <v>1</v>
      </c>
      <c r="L30" s="45">
        <f>_xlfn.XLOOKUP($I30, '[1]#칼럼명세'!$F:$F, '[1]#칼럼명세'!$J:$J)*IF(_xlfn.XLOOKUP($I30, '[1]#칼럼명세'!$F:$F, '[1]#칼럼명세'!$K:$K)="X", 1, _xlfn.XLOOKUP($K30, '[1]#무게관련'!$N:$N, '[1]#무게관련'!$O:$O))*100</f>
        <v>500</v>
      </c>
      <c r="M30" s="46" t="s">
        <v>336</v>
      </c>
      <c r="N30" s="46" t="s">
        <v>336</v>
      </c>
      <c r="O30" s="46" t="s">
        <v>336</v>
      </c>
      <c r="P30" s="46" t="s">
        <v>336</v>
      </c>
      <c r="Q30" s="5">
        <v>0</v>
      </c>
      <c r="R30" s="5">
        <v>0</v>
      </c>
      <c r="S30" s="5" t="s">
        <v>1982</v>
      </c>
      <c r="T30" s="5">
        <v>0</v>
      </c>
      <c r="U30" s="5">
        <v>0</v>
      </c>
      <c r="V30" s="5">
        <v>1000</v>
      </c>
      <c r="W30" s="5">
        <v>1</v>
      </c>
      <c r="X30" s="66">
        <v>1000</v>
      </c>
      <c r="Y30" s="66">
        <v>1000</v>
      </c>
      <c r="Z30" s="5">
        <v>1</v>
      </c>
      <c r="AA30" s="5">
        <v>10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 t="s">
        <v>1437</v>
      </c>
      <c r="AI30" s="5" t="s">
        <v>179</v>
      </c>
      <c r="AJ30" s="5" t="s">
        <v>179</v>
      </c>
      <c r="AK30" s="45">
        <f t="shared" si="2"/>
        <v>15</v>
      </c>
      <c r="AL30" s="47">
        <f>_xlfn.XLOOKUP(I30,'[1]#칼럼명세'!F:F,'[1]#칼럼명세'!I:I)</f>
        <v>1202</v>
      </c>
      <c r="AM30" s="44" t="str">
        <f t="shared" si="3"/>
        <v>Item_Name_23115014</v>
      </c>
      <c r="AN30" s="5" t="s">
        <v>1356</v>
      </c>
      <c r="AO30" s="44" t="str">
        <f t="shared" si="4"/>
        <v>Item_Desc_23115014</v>
      </c>
      <c r="AP30" s="5" t="s">
        <v>1543</v>
      </c>
      <c r="AQ30" s="44">
        <f>_xlfn.XLOOKUP(I30,[1]!표1[아이템 타입],[1]!표1[삭제여부])</f>
        <v>1</v>
      </c>
      <c r="AR30" s="63">
        <f>_xlfn.XLOOKUP(I30,'[1]#칼럼명세'!F:F,'[1]#칼럼명세'!H:H)</f>
        <v>1</v>
      </c>
      <c r="AS30" s="4">
        <v>1</v>
      </c>
      <c r="AT30" s="4"/>
      <c r="AU30" s="4"/>
      <c r="AV30" s="4"/>
      <c r="AW30" s="63" t="str">
        <f>_xlfn.XLOOKUP(I30,[1]!표1[아이템 타입],[1]!표1[타입 이름])</f>
        <v>버프</v>
      </c>
      <c r="AX30" s="63" t="str">
        <f t="shared" si="5"/>
        <v>가능</v>
      </c>
      <c r="AY30" s="63" t="str">
        <f t="shared" si="6"/>
        <v>불가</v>
      </c>
      <c r="AZ30" s="63" t="str">
        <f t="shared" si="8"/>
        <v>가능</v>
      </c>
      <c r="BA30" s="63" t="str">
        <f t="shared" si="8"/>
        <v>가능</v>
      </c>
    </row>
    <row r="31" spans="2:53" x14ac:dyDescent="0.3">
      <c r="B31" s="4">
        <v>23115015</v>
      </c>
      <c r="C31" s="4" t="str">
        <f t="shared" si="7"/>
        <v>015</v>
      </c>
      <c r="D31" s="44" t="str">
        <f t="shared" si="0"/>
        <v>Item_Name_23115015</v>
      </c>
      <c r="E31" s="5" t="s">
        <v>1038</v>
      </c>
      <c r="F31" s="44" t="str">
        <f t="shared" si="1"/>
        <v>Item_Desc_23115015</v>
      </c>
      <c r="G31" s="5" t="s">
        <v>550</v>
      </c>
      <c r="H31" s="5">
        <v>2</v>
      </c>
      <c r="I31" s="5">
        <v>31</v>
      </c>
      <c r="J31" s="5">
        <v>0</v>
      </c>
      <c r="K31" s="5">
        <v>1</v>
      </c>
      <c r="L31" s="45">
        <f>_xlfn.XLOOKUP($I31, '[1]#칼럼명세'!$F:$F, '[1]#칼럼명세'!$J:$J)*IF(_xlfn.XLOOKUP($I31, '[1]#칼럼명세'!$F:$F, '[1]#칼럼명세'!$K:$K)="X", 1, _xlfn.XLOOKUP($K31, '[1]#무게관련'!$N:$N, '[1]#무게관련'!$O:$O))*100</f>
        <v>500</v>
      </c>
      <c r="M31" s="46" t="s">
        <v>336</v>
      </c>
      <c r="N31" s="46" t="s">
        <v>336</v>
      </c>
      <c r="O31" s="46" t="s">
        <v>336</v>
      </c>
      <c r="P31" s="46" t="s">
        <v>336</v>
      </c>
      <c r="Q31" s="5">
        <v>0</v>
      </c>
      <c r="R31" s="5">
        <v>0</v>
      </c>
      <c r="S31" s="5" t="s">
        <v>1983</v>
      </c>
      <c r="T31" s="5">
        <v>0</v>
      </c>
      <c r="U31" s="5">
        <v>0</v>
      </c>
      <c r="V31" s="5">
        <v>1000</v>
      </c>
      <c r="W31" s="5">
        <v>1</v>
      </c>
      <c r="X31" s="66">
        <v>1000</v>
      </c>
      <c r="Y31" s="66">
        <v>1000</v>
      </c>
      <c r="Z31" s="5">
        <v>1</v>
      </c>
      <c r="AA31" s="5">
        <v>10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 t="s">
        <v>1438</v>
      </c>
      <c r="AI31" s="5" t="s">
        <v>179</v>
      </c>
      <c r="AJ31" s="5" t="s">
        <v>179</v>
      </c>
      <c r="AK31" s="45">
        <f t="shared" si="2"/>
        <v>15</v>
      </c>
      <c r="AL31" s="47">
        <f>_xlfn.XLOOKUP(I31,'[1]#칼럼명세'!F:F,'[1]#칼럼명세'!I:I)</f>
        <v>1202</v>
      </c>
      <c r="AM31" s="44" t="str">
        <f t="shared" si="3"/>
        <v>Item_Name_23115015</v>
      </c>
      <c r="AN31" s="5" t="s">
        <v>1357</v>
      </c>
      <c r="AO31" s="44" t="str">
        <f t="shared" si="4"/>
        <v>Item_Desc_23115015</v>
      </c>
      <c r="AP31" s="5" t="s">
        <v>1544</v>
      </c>
      <c r="AQ31" s="44">
        <f>_xlfn.XLOOKUP(I31,[1]!표1[아이템 타입],[1]!표1[삭제여부])</f>
        <v>1</v>
      </c>
      <c r="AR31" s="63">
        <f>_xlfn.XLOOKUP(I31,'[1]#칼럼명세'!F:F,'[1]#칼럼명세'!H:H)</f>
        <v>1</v>
      </c>
      <c r="AS31" s="4">
        <v>1</v>
      </c>
      <c r="AT31" s="4"/>
      <c r="AU31" s="4"/>
      <c r="AV31" s="4"/>
      <c r="AW31" s="63" t="str">
        <f>_xlfn.XLOOKUP(I31,[1]!표1[아이템 타입],[1]!표1[타입 이름])</f>
        <v>버프</v>
      </c>
      <c r="AX31" s="63" t="str">
        <f t="shared" si="5"/>
        <v>가능</v>
      </c>
      <c r="AY31" s="63" t="str">
        <f t="shared" si="6"/>
        <v>불가</v>
      </c>
      <c r="AZ31" s="63" t="str">
        <f t="shared" si="8"/>
        <v>가능</v>
      </c>
      <c r="BA31" s="63" t="str">
        <f t="shared" si="8"/>
        <v>가능</v>
      </c>
    </row>
    <row r="32" spans="2:53" x14ac:dyDescent="0.3">
      <c r="B32" s="4">
        <v>23115016</v>
      </c>
      <c r="C32" s="4" t="str">
        <f t="shared" si="7"/>
        <v>016</v>
      </c>
      <c r="D32" s="44" t="str">
        <f t="shared" si="0"/>
        <v>Item_Name_23115016</v>
      </c>
      <c r="E32" s="5" t="s">
        <v>1039</v>
      </c>
      <c r="F32" s="44" t="str">
        <f t="shared" si="1"/>
        <v>Item_Desc_23115016</v>
      </c>
      <c r="G32" s="5" t="s">
        <v>551</v>
      </c>
      <c r="H32" s="5">
        <v>2</v>
      </c>
      <c r="I32" s="5">
        <v>31</v>
      </c>
      <c r="J32" s="5">
        <v>0</v>
      </c>
      <c r="K32" s="5">
        <v>1</v>
      </c>
      <c r="L32" s="45">
        <f>_xlfn.XLOOKUP($I32, '[1]#칼럼명세'!$F:$F, '[1]#칼럼명세'!$J:$J)*IF(_xlfn.XLOOKUP($I32, '[1]#칼럼명세'!$F:$F, '[1]#칼럼명세'!$K:$K)="X", 1, _xlfn.XLOOKUP($K32, '[1]#무게관련'!$N:$N, '[1]#무게관련'!$O:$O))*100</f>
        <v>500</v>
      </c>
      <c r="M32" s="46" t="s">
        <v>336</v>
      </c>
      <c r="N32" s="46" t="s">
        <v>336</v>
      </c>
      <c r="O32" s="46" t="s">
        <v>336</v>
      </c>
      <c r="P32" s="46" t="s">
        <v>336</v>
      </c>
      <c r="Q32" s="5">
        <v>0</v>
      </c>
      <c r="R32" s="5">
        <v>0</v>
      </c>
      <c r="S32" s="5" t="s">
        <v>1984</v>
      </c>
      <c r="T32" s="5">
        <v>0</v>
      </c>
      <c r="U32" s="5">
        <v>0</v>
      </c>
      <c r="V32" s="5">
        <v>1000</v>
      </c>
      <c r="W32" s="5">
        <v>1</v>
      </c>
      <c r="X32" s="66">
        <v>1000</v>
      </c>
      <c r="Y32" s="66">
        <v>1000</v>
      </c>
      <c r="Z32" s="5">
        <v>1</v>
      </c>
      <c r="AA32" s="5">
        <v>10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 t="s">
        <v>1439</v>
      </c>
      <c r="AI32" s="5" t="s">
        <v>179</v>
      </c>
      <c r="AJ32" s="5" t="s">
        <v>179</v>
      </c>
      <c r="AK32" s="45">
        <f t="shared" si="2"/>
        <v>15</v>
      </c>
      <c r="AL32" s="47">
        <f>_xlfn.XLOOKUP(I32,'[1]#칼럼명세'!F:F,'[1]#칼럼명세'!I:I)</f>
        <v>1202</v>
      </c>
      <c r="AM32" s="44" t="str">
        <f t="shared" si="3"/>
        <v>Item_Name_23115016</v>
      </c>
      <c r="AN32" s="5" t="s">
        <v>1358</v>
      </c>
      <c r="AO32" s="44" t="str">
        <f t="shared" si="4"/>
        <v>Item_Desc_23115016</v>
      </c>
      <c r="AP32" s="5" t="s">
        <v>1545</v>
      </c>
      <c r="AQ32" s="44">
        <f>_xlfn.XLOOKUP(I32,[1]!표1[아이템 타입],[1]!표1[삭제여부])</f>
        <v>1</v>
      </c>
      <c r="AR32" s="63">
        <f>_xlfn.XLOOKUP(I32,'[1]#칼럼명세'!F:F,'[1]#칼럼명세'!H:H)</f>
        <v>1</v>
      </c>
      <c r="AS32" s="4">
        <v>1</v>
      </c>
      <c r="AT32" s="4"/>
      <c r="AU32" s="4"/>
      <c r="AV32" s="4"/>
      <c r="AW32" s="63" t="str">
        <f>_xlfn.XLOOKUP(I32,[1]!표1[아이템 타입],[1]!표1[타입 이름])</f>
        <v>버프</v>
      </c>
      <c r="AX32" s="63" t="str">
        <f t="shared" si="5"/>
        <v>가능</v>
      </c>
      <c r="AY32" s="63" t="str">
        <f t="shared" si="6"/>
        <v>불가</v>
      </c>
      <c r="AZ32" s="63" t="str">
        <f t="shared" si="8"/>
        <v>가능</v>
      </c>
      <c r="BA32" s="63" t="str">
        <f t="shared" si="8"/>
        <v>가능</v>
      </c>
    </row>
    <row r="33" spans="2:53" x14ac:dyDescent="0.3">
      <c r="B33" s="4">
        <v>23115017</v>
      </c>
      <c r="C33" s="4" t="str">
        <f t="shared" si="7"/>
        <v>017</v>
      </c>
      <c r="D33" s="44" t="str">
        <f t="shared" si="0"/>
        <v>Item_Name_23115017</v>
      </c>
      <c r="E33" s="5" t="s">
        <v>1040</v>
      </c>
      <c r="F33" s="44" t="str">
        <f t="shared" si="1"/>
        <v>Item_Desc_23115017</v>
      </c>
      <c r="G33" s="5" t="s">
        <v>552</v>
      </c>
      <c r="H33" s="5">
        <v>2</v>
      </c>
      <c r="I33" s="5">
        <v>31</v>
      </c>
      <c r="J33" s="5">
        <v>0</v>
      </c>
      <c r="K33" s="5">
        <v>1</v>
      </c>
      <c r="L33" s="45">
        <f>_xlfn.XLOOKUP($I33, '[1]#칼럼명세'!$F:$F, '[1]#칼럼명세'!$J:$J)*IF(_xlfn.XLOOKUP($I33, '[1]#칼럼명세'!$F:$F, '[1]#칼럼명세'!$K:$K)="X", 1, _xlfn.XLOOKUP($K33, '[1]#무게관련'!$N:$N, '[1]#무게관련'!$O:$O))*100</f>
        <v>500</v>
      </c>
      <c r="M33" s="46" t="s">
        <v>336</v>
      </c>
      <c r="N33" s="46" t="s">
        <v>336</v>
      </c>
      <c r="O33" s="46" t="s">
        <v>336</v>
      </c>
      <c r="P33" s="46" t="s">
        <v>336</v>
      </c>
      <c r="Q33" s="5">
        <v>0</v>
      </c>
      <c r="R33" s="5">
        <v>0</v>
      </c>
      <c r="S33" s="5" t="s">
        <v>1985</v>
      </c>
      <c r="T33" s="5">
        <v>0</v>
      </c>
      <c r="U33" s="5">
        <v>0</v>
      </c>
      <c r="V33" s="5">
        <v>1000</v>
      </c>
      <c r="W33" s="5">
        <v>1</v>
      </c>
      <c r="X33" s="66">
        <v>1000</v>
      </c>
      <c r="Y33" s="66">
        <v>1000</v>
      </c>
      <c r="Z33" s="5">
        <v>1</v>
      </c>
      <c r="AA33" s="5">
        <v>10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 t="s">
        <v>1446</v>
      </c>
      <c r="AI33" s="5" t="s">
        <v>179</v>
      </c>
      <c r="AJ33" s="5" t="s">
        <v>179</v>
      </c>
      <c r="AK33" s="45">
        <f t="shared" si="2"/>
        <v>15</v>
      </c>
      <c r="AL33" s="47">
        <f>_xlfn.XLOOKUP(I33,'[1]#칼럼명세'!F:F,'[1]#칼럼명세'!I:I)</f>
        <v>1202</v>
      </c>
      <c r="AM33" s="44" t="str">
        <f t="shared" si="3"/>
        <v>Item_Name_23115017</v>
      </c>
      <c r="AN33" s="5" t="s">
        <v>1359</v>
      </c>
      <c r="AO33" s="44" t="str">
        <f t="shared" si="4"/>
        <v>Item_Desc_23115017</v>
      </c>
      <c r="AP33" s="5" t="s">
        <v>1546</v>
      </c>
      <c r="AQ33" s="44">
        <f>_xlfn.XLOOKUP(I33,[1]!표1[아이템 타입],[1]!표1[삭제여부])</f>
        <v>1</v>
      </c>
      <c r="AR33" s="63">
        <f>_xlfn.XLOOKUP(I33,'[1]#칼럼명세'!F:F,'[1]#칼럼명세'!H:H)</f>
        <v>1</v>
      </c>
      <c r="AS33" s="4">
        <v>1</v>
      </c>
      <c r="AT33" s="4"/>
      <c r="AU33" s="4"/>
      <c r="AV33" s="4"/>
      <c r="AW33" s="63" t="str">
        <f>_xlfn.XLOOKUP(I33,[1]!표1[아이템 타입],[1]!표1[타입 이름])</f>
        <v>버프</v>
      </c>
      <c r="AX33" s="63" t="str">
        <f t="shared" si="5"/>
        <v>가능</v>
      </c>
      <c r="AY33" s="63" t="str">
        <f t="shared" si="6"/>
        <v>불가</v>
      </c>
      <c r="AZ33" s="63" t="str">
        <f t="shared" si="8"/>
        <v>가능</v>
      </c>
      <c r="BA33" s="63" t="str">
        <f t="shared" si="8"/>
        <v>가능</v>
      </c>
    </row>
    <row r="34" spans="2:53" x14ac:dyDescent="0.3">
      <c r="B34" s="4">
        <v>23115018</v>
      </c>
      <c r="C34" s="4" t="str">
        <f t="shared" si="7"/>
        <v>018</v>
      </c>
      <c r="D34" s="44" t="str">
        <f t="shared" si="0"/>
        <v>Item_Name_23115018</v>
      </c>
      <c r="E34" s="5" t="s">
        <v>1041</v>
      </c>
      <c r="F34" s="44" t="str">
        <f t="shared" si="1"/>
        <v>Item_Desc_23115018</v>
      </c>
      <c r="G34" s="5" t="s">
        <v>553</v>
      </c>
      <c r="H34" s="5">
        <v>2</v>
      </c>
      <c r="I34" s="5">
        <v>31</v>
      </c>
      <c r="J34" s="5">
        <v>0</v>
      </c>
      <c r="K34" s="5">
        <v>1</v>
      </c>
      <c r="L34" s="45">
        <f>_xlfn.XLOOKUP($I34, '[1]#칼럼명세'!$F:$F, '[1]#칼럼명세'!$J:$J)*IF(_xlfn.XLOOKUP($I34, '[1]#칼럼명세'!$F:$F, '[1]#칼럼명세'!$K:$K)="X", 1, _xlfn.XLOOKUP($K34, '[1]#무게관련'!$N:$N, '[1]#무게관련'!$O:$O))*100</f>
        <v>500</v>
      </c>
      <c r="M34" s="46" t="s">
        <v>336</v>
      </c>
      <c r="N34" s="46" t="s">
        <v>336</v>
      </c>
      <c r="O34" s="46" t="s">
        <v>336</v>
      </c>
      <c r="P34" s="46" t="s">
        <v>336</v>
      </c>
      <c r="Q34" s="5">
        <v>0</v>
      </c>
      <c r="R34" s="5">
        <v>0</v>
      </c>
      <c r="S34" s="5" t="s">
        <v>1986</v>
      </c>
      <c r="T34" s="5">
        <v>0</v>
      </c>
      <c r="U34" s="5">
        <v>0</v>
      </c>
      <c r="V34" s="5">
        <v>1000</v>
      </c>
      <c r="W34" s="5">
        <v>1</v>
      </c>
      <c r="X34" s="66">
        <v>1000</v>
      </c>
      <c r="Y34" s="66">
        <v>1000</v>
      </c>
      <c r="Z34" s="5">
        <v>1</v>
      </c>
      <c r="AA34" s="5">
        <v>10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 t="s">
        <v>1450</v>
      </c>
      <c r="AI34" s="5" t="s">
        <v>179</v>
      </c>
      <c r="AJ34" s="5" t="s">
        <v>179</v>
      </c>
      <c r="AK34" s="45">
        <f t="shared" si="2"/>
        <v>15</v>
      </c>
      <c r="AL34" s="47">
        <f>_xlfn.XLOOKUP(I34,'[1]#칼럼명세'!F:F,'[1]#칼럼명세'!I:I)</f>
        <v>1202</v>
      </c>
      <c r="AM34" s="44" t="str">
        <f t="shared" si="3"/>
        <v>Item_Name_23115018</v>
      </c>
      <c r="AN34" s="5" t="s">
        <v>1360</v>
      </c>
      <c r="AO34" s="44" t="str">
        <f t="shared" si="4"/>
        <v>Item_Desc_23115018</v>
      </c>
      <c r="AP34" s="5" t="s">
        <v>1547</v>
      </c>
      <c r="AQ34" s="44">
        <f>_xlfn.XLOOKUP(I34,[1]!표1[아이템 타입],[1]!표1[삭제여부])</f>
        <v>1</v>
      </c>
      <c r="AR34" s="63">
        <f>_xlfn.XLOOKUP(I34,'[1]#칼럼명세'!F:F,'[1]#칼럼명세'!H:H)</f>
        <v>1</v>
      </c>
      <c r="AS34" s="4">
        <v>1</v>
      </c>
      <c r="AT34" s="4"/>
      <c r="AU34" s="4"/>
      <c r="AV34" s="4"/>
      <c r="AW34" s="63" t="str">
        <f>_xlfn.XLOOKUP(I34,[1]!표1[아이템 타입],[1]!표1[타입 이름])</f>
        <v>버프</v>
      </c>
      <c r="AX34" s="63" t="str">
        <f t="shared" si="5"/>
        <v>가능</v>
      </c>
      <c r="AY34" s="63" t="str">
        <f t="shared" si="6"/>
        <v>불가</v>
      </c>
      <c r="AZ34" s="63" t="str">
        <f t="shared" si="8"/>
        <v>가능</v>
      </c>
      <c r="BA34" s="63" t="str">
        <f t="shared" si="8"/>
        <v>가능</v>
      </c>
    </row>
    <row r="35" spans="2:53" x14ac:dyDescent="0.3">
      <c r="B35" s="4">
        <v>23115019</v>
      </c>
      <c r="C35" s="4" t="str">
        <f t="shared" si="7"/>
        <v>019</v>
      </c>
      <c r="D35" s="44" t="str">
        <f t="shared" si="0"/>
        <v>Item_Name_23115019</v>
      </c>
      <c r="E35" s="5" t="s">
        <v>1042</v>
      </c>
      <c r="F35" s="44" t="str">
        <f t="shared" si="1"/>
        <v>Item_Desc_23115019</v>
      </c>
      <c r="G35" s="5" t="s">
        <v>554</v>
      </c>
      <c r="H35" s="5">
        <v>2</v>
      </c>
      <c r="I35" s="5">
        <v>31</v>
      </c>
      <c r="J35" s="5">
        <v>0</v>
      </c>
      <c r="K35" s="5">
        <v>1</v>
      </c>
      <c r="L35" s="45">
        <f>_xlfn.XLOOKUP($I35, '[1]#칼럼명세'!$F:$F, '[1]#칼럼명세'!$J:$J)*IF(_xlfn.XLOOKUP($I35, '[1]#칼럼명세'!$F:$F, '[1]#칼럼명세'!$K:$K)="X", 1, _xlfn.XLOOKUP($K35, '[1]#무게관련'!$N:$N, '[1]#무게관련'!$O:$O))*100</f>
        <v>500</v>
      </c>
      <c r="M35" s="46" t="s">
        <v>336</v>
      </c>
      <c r="N35" s="46" t="s">
        <v>336</v>
      </c>
      <c r="O35" s="46" t="s">
        <v>336</v>
      </c>
      <c r="P35" s="46" t="s">
        <v>336</v>
      </c>
      <c r="Q35" s="5">
        <v>0</v>
      </c>
      <c r="R35" s="5">
        <v>0</v>
      </c>
      <c r="S35" s="5" t="s">
        <v>1987</v>
      </c>
      <c r="T35" s="5">
        <v>0</v>
      </c>
      <c r="U35" s="5">
        <v>0</v>
      </c>
      <c r="V35" s="5">
        <v>1000</v>
      </c>
      <c r="W35" s="5">
        <v>1</v>
      </c>
      <c r="X35" s="66">
        <v>1000</v>
      </c>
      <c r="Y35" s="66">
        <v>1000</v>
      </c>
      <c r="Z35" s="5">
        <v>1</v>
      </c>
      <c r="AA35" s="5">
        <v>10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 t="s">
        <v>1451</v>
      </c>
      <c r="AI35" s="5" t="s">
        <v>179</v>
      </c>
      <c r="AJ35" s="5" t="s">
        <v>179</v>
      </c>
      <c r="AK35" s="45">
        <f t="shared" si="2"/>
        <v>15</v>
      </c>
      <c r="AL35" s="47">
        <f>_xlfn.XLOOKUP(I35,'[1]#칼럼명세'!F:F,'[1]#칼럼명세'!I:I)</f>
        <v>1202</v>
      </c>
      <c r="AM35" s="44" t="str">
        <f t="shared" si="3"/>
        <v>Item_Name_23115019</v>
      </c>
      <c r="AN35" s="5" t="s">
        <v>1361</v>
      </c>
      <c r="AO35" s="44" t="str">
        <f t="shared" si="4"/>
        <v>Item_Desc_23115019</v>
      </c>
      <c r="AP35" s="5" t="s">
        <v>1548</v>
      </c>
      <c r="AQ35" s="44">
        <f>_xlfn.XLOOKUP(I35,[1]!표1[아이템 타입],[1]!표1[삭제여부])</f>
        <v>1</v>
      </c>
      <c r="AR35" s="63">
        <f>_xlfn.XLOOKUP(I35,'[1]#칼럼명세'!F:F,'[1]#칼럼명세'!H:H)</f>
        <v>1</v>
      </c>
      <c r="AS35" s="4">
        <v>1</v>
      </c>
      <c r="AT35" s="4"/>
      <c r="AU35" s="4"/>
      <c r="AV35" s="4"/>
      <c r="AW35" s="63" t="str">
        <f>_xlfn.XLOOKUP(I35,[1]!표1[아이템 타입],[1]!표1[타입 이름])</f>
        <v>버프</v>
      </c>
      <c r="AX35" s="63" t="str">
        <f t="shared" si="5"/>
        <v>가능</v>
      </c>
      <c r="AY35" s="63" t="str">
        <f t="shared" si="6"/>
        <v>불가</v>
      </c>
      <c r="AZ35" s="63" t="str">
        <f t="shared" si="8"/>
        <v>가능</v>
      </c>
      <c r="BA35" s="63" t="str">
        <f t="shared" si="8"/>
        <v>가능</v>
      </c>
    </row>
    <row r="36" spans="2:53" x14ac:dyDescent="0.3">
      <c r="B36" s="4">
        <v>23115020</v>
      </c>
      <c r="C36" s="4" t="str">
        <f t="shared" si="7"/>
        <v>020</v>
      </c>
      <c r="D36" s="44" t="str">
        <f t="shared" si="0"/>
        <v>Item_Name_23115020</v>
      </c>
      <c r="E36" s="5" t="s">
        <v>1043</v>
      </c>
      <c r="F36" s="44" t="str">
        <f t="shared" si="1"/>
        <v>Item_Desc_23115020</v>
      </c>
      <c r="G36" s="5" t="s">
        <v>868</v>
      </c>
      <c r="H36" s="5">
        <v>2</v>
      </c>
      <c r="I36" s="5">
        <v>31</v>
      </c>
      <c r="J36" s="5">
        <v>0</v>
      </c>
      <c r="K36" s="5">
        <v>1</v>
      </c>
      <c r="L36" s="45">
        <f>_xlfn.XLOOKUP($I36, '[1]#칼럼명세'!$F:$F, '[1]#칼럼명세'!$J:$J)*IF(_xlfn.XLOOKUP($I36, '[1]#칼럼명세'!$F:$F, '[1]#칼럼명세'!$K:$K)="X", 1, _xlfn.XLOOKUP($K36, '[1]#무게관련'!$N:$N, '[1]#무게관련'!$O:$O))*100</f>
        <v>500</v>
      </c>
      <c r="M36" s="46" t="s">
        <v>336</v>
      </c>
      <c r="N36" s="46" t="s">
        <v>336</v>
      </c>
      <c r="O36" s="46" t="s">
        <v>339</v>
      </c>
      <c r="P36" s="46" t="s">
        <v>339</v>
      </c>
      <c r="Q36" s="5">
        <v>0</v>
      </c>
      <c r="R36" s="5">
        <v>0</v>
      </c>
      <c r="S36" s="5" t="s">
        <v>1988</v>
      </c>
      <c r="T36" s="5">
        <v>0</v>
      </c>
      <c r="U36" s="5">
        <v>0</v>
      </c>
      <c r="V36" s="5">
        <v>1000</v>
      </c>
      <c r="W36" s="5">
        <v>1</v>
      </c>
      <c r="X36" s="66">
        <v>1000</v>
      </c>
      <c r="Y36" s="66">
        <v>1000</v>
      </c>
      <c r="Z36" s="5">
        <v>1</v>
      </c>
      <c r="AA36" s="5">
        <v>10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 t="s">
        <v>1449</v>
      </c>
      <c r="AI36" s="5" t="s">
        <v>179</v>
      </c>
      <c r="AJ36" s="5" t="s">
        <v>179</v>
      </c>
      <c r="AK36" s="45">
        <f t="shared" si="2"/>
        <v>3</v>
      </c>
      <c r="AL36" s="47">
        <f>_xlfn.XLOOKUP(I36,'[1]#칼럼명세'!F:F,'[1]#칼럼명세'!I:I)</f>
        <v>1202</v>
      </c>
      <c r="AM36" s="44" t="str">
        <f t="shared" si="3"/>
        <v>Item_Name_23115020</v>
      </c>
      <c r="AN36" s="5" t="s">
        <v>1362</v>
      </c>
      <c r="AO36" s="44" t="str">
        <f t="shared" si="4"/>
        <v>Item_Desc_23115020</v>
      </c>
      <c r="AP36" s="5" t="s">
        <v>1549</v>
      </c>
      <c r="AQ36" s="44">
        <f>_xlfn.XLOOKUP(I36,[1]!표1[아이템 타입],[1]!표1[삭제여부])</f>
        <v>1</v>
      </c>
      <c r="AR36" s="63">
        <f>_xlfn.XLOOKUP(I36,'[1]#칼럼명세'!F:F,'[1]#칼럼명세'!H:H)</f>
        <v>1</v>
      </c>
      <c r="AS36" s="4">
        <v>1</v>
      </c>
      <c r="AT36" s="4"/>
      <c r="AU36" s="4"/>
      <c r="AV36" s="4"/>
      <c r="AW36" s="63" t="str">
        <f>_xlfn.XLOOKUP(I36,[1]!표1[아이템 타입],[1]!표1[타입 이름])</f>
        <v>버프</v>
      </c>
      <c r="AX36" s="63" t="str">
        <f t="shared" si="5"/>
        <v>가능</v>
      </c>
      <c r="AY36" s="63" t="str">
        <f t="shared" si="6"/>
        <v>불가</v>
      </c>
      <c r="AZ36" s="63" t="str">
        <f t="shared" si="8"/>
        <v>가능</v>
      </c>
      <c r="BA36" s="63" t="str">
        <f t="shared" si="8"/>
        <v>가능</v>
      </c>
    </row>
    <row r="37" spans="2:53" x14ac:dyDescent="0.3">
      <c r="B37" s="4">
        <v>23115021</v>
      </c>
      <c r="C37" s="4" t="str">
        <f t="shared" si="7"/>
        <v>021</v>
      </c>
      <c r="D37" s="44" t="str">
        <f t="shared" si="0"/>
        <v>Item_Name_23115021</v>
      </c>
      <c r="E37" s="5" t="s">
        <v>1044</v>
      </c>
      <c r="F37" s="44" t="str">
        <f t="shared" si="1"/>
        <v>Item_Desc_23115021</v>
      </c>
      <c r="G37" s="5" t="s">
        <v>555</v>
      </c>
      <c r="H37" s="5">
        <v>2</v>
      </c>
      <c r="I37" s="5">
        <v>31</v>
      </c>
      <c r="J37" s="5">
        <v>0</v>
      </c>
      <c r="K37" s="5">
        <v>1</v>
      </c>
      <c r="L37" s="45">
        <f>_xlfn.XLOOKUP($I37, '[1]#칼럼명세'!$F:$F, '[1]#칼럼명세'!$J:$J)*IF(_xlfn.XLOOKUP($I37, '[1]#칼럼명세'!$F:$F, '[1]#칼럼명세'!$K:$K)="X", 1, _xlfn.XLOOKUP($K37, '[1]#무게관련'!$N:$N, '[1]#무게관련'!$O:$O))*100</f>
        <v>500</v>
      </c>
      <c r="M37" s="46" t="s">
        <v>336</v>
      </c>
      <c r="N37" s="46" t="s">
        <v>336</v>
      </c>
      <c r="O37" s="46" t="s">
        <v>336</v>
      </c>
      <c r="P37" s="46" t="s">
        <v>336</v>
      </c>
      <c r="Q37" s="5">
        <v>0</v>
      </c>
      <c r="R37" s="5">
        <v>0</v>
      </c>
      <c r="S37" s="5" t="s">
        <v>1989</v>
      </c>
      <c r="T37" s="5">
        <v>0</v>
      </c>
      <c r="U37" s="5">
        <v>0</v>
      </c>
      <c r="V37" s="5">
        <v>1000</v>
      </c>
      <c r="W37" s="5">
        <v>1</v>
      </c>
      <c r="X37" s="66">
        <v>1000</v>
      </c>
      <c r="Y37" s="66">
        <v>1000</v>
      </c>
      <c r="Z37" s="5">
        <v>1</v>
      </c>
      <c r="AA37" s="5">
        <v>10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 t="s">
        <v>1447</v>
      </c>
      <c r="AI37" s="5" t="s">
        <v>179</v>
      </c>
      <c r="AJ37" s="5" t="s">
        <v>179</v>
      </c>
      <c r="AK37" s="45">
        <f t="shared" si="2"/>
        <v>15</v>
      </c>
      <c r="AL37" s="47">
        <f>_xlfn.XLOOKUP(I37,'[1]#칼럼명세'!F:F,'[1]#칼럼명세'!I:I)</f>
        <v>1202</v>
      </c>
      <c r="AM37" s="44" t="str">
        <f t="shared" si="3"/>
        <v>Item_Name_23115021</v>
      </c>
      <c r="AN37" s="5" t="s">
        <v>1363</v>
      </c>
      <c r="AO37" s="44" t="str">
        <f t="shared" si="4"/>
        <v>Item_Desc_23115021</v>
      </c>
      <c r="AP37" s="5" t="s">
        <v>1554</v>
      </c>
      <c r="AQ37" s="44">
        <f>_xlfn.XLOOKUP(I37,[1]!표1[아이템 타입],[1]!표1[삭제여부])</f>
        <v>1</v>
      </c>
      <c r="AR37" s="63">
        <f>_xlfn.XLOOKUP(I37,'[1]#칼럼명세'!F:F,'[1]#칼럼명세'!H:H)</f>
        <v>1</v>
      </c>
      <c r="AS37" s="4">
        <v>1</v>
      </c>
      <c r="AT37" s="4"/>
      <c r="AU37" s="4"/>
      <c r="AV37" s="4"/>
      <c r="AW37" s="63" t="str">
        <f>_xlfn.XLOOKUP(I37,[1]!표1[아이템 타입],[1]!표1[타입 이름])</f>
        <v>버프</v>
      </c>
      <c r="AX37" s="63" t="str">
        <f t="shared" si="5"/>
        <v>가능</v>
      </c>
      <c r="AY37" s="63" t="str">
        <f t="shared" si="6"/>
        <v>불가</v>
      </c>
      <c r="AZ37" s="63" t="str">
        <f t="shared" si="8"/>
        <v>가능</v>
      </c>
      <c r="BA37" s="63" t="str">
        <f t="shared" si="8"/>
        <v>가능</v>
      </c>
    </row>
    <row r="38" spans="2:53" x14ac:dyDescent="0.3">
      <c r="B38" s="4">
        <v>23115022</v>
      </c>
      <c r="C38" s="4" t="str">
        <f t="shared" si="7"/>
        <v>022</v>
      </c>
      <c r="D38" s="44" t="str">
        <f t="shared" si="0"/>
        <v>Item_Name_23115022</v>
      </c>
      <c r="E38" s="5" t="s">
        <v>1045</v>
      </c>
      <c r="F38" s="44" t="str">
        <f t="shared" si="1"/>
        <v>Item_Desc_23115022</v>
      </c>
      <c r="G38" s="5" t="s">
        <v>869</v>
      </c>
      <c r="H38" s="5">
        <v>2</v>
      </c>
      <c r="I38" s="5">
        <v>31</v>
      </c>
      <c r="J38" s="5">
        <v>0</v>
      </c>
      <c r="K38" s="5">
        <v>1</v>
      </c>
      <c r="L38" s="45">
        <f>_xlfn.XLOOKUP($I38, '[1]#칼럼명세'!$F:$F, '[1]#칼럼명세'!$J:$J)*IF(_xlfn.XLOOKUP($I38, '[1]#칼럼명세'!$F:$F, '[1]#칼럼명세'!$K:$K)="X", 1, _xlfn.XLOOKUP($K38, '[1]#무게관련'!$N:$N, '[1]#무게관련'!$O:$O))*100</f>
        <v>500</v>
      </c>
      <c r="M38" s="46" t="s">
        <v>339</v>
      </c>
      <c r="N38" s="46" t="s">
        <v>339</v>
      </c>
      <c r="O38" s="46" t="s">
        <v>336</v>
      </c>
      <c r="P38" s="46" t="s">
        <v>336</v>
      </c>
      <c r="Q38" s="5">
        <v>0</v>
      </c>
      <c r="R38" s="5">
        <v>0</v>
      </c>
      <c r="S38" s="5" t="s">
        <v>1990</v>
      </c>
      <c r="T38" s="5">
        <v>0</v>
      </c>
      <c r="U38" s="5">
        <v>0</v>
      </c>
      <c r="V38" s="5">
        <v>1000</v>
      </c>
      <c r="W38" s="5">
        <v>1</v>
      </c>
      <c r="X38" s="66">
        <v>1000</v>
      </c>
      <c r="Y38" s="66">
        <v>1000</v>
      </c>
      <c r="Z38" s="5">
        <v>1</v>
      </c>
      <c r="AA38" s="5">
        <v>10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 t="s">
        <v>1448</v>
      </c>
      <c r="AI38" s="5" t="s">
        <v>179</v>
      </c>
      <c r="AJ38" s="5" t="s">
        <v>179</v>
      </c>
      <c r="AK38" s="45">
        <f t="shared" si="2"/>
        <v>12</v>
      </c>
      <c r="AL38" s="47">
        <f>_xlfn.XLOOKUP(I38,'[1]#칼럼명세'!F:F,'[1]#칼럼명세'!I:I)</f>
        <v>1202</v>
      </c>
      <c r="AM38" s="44" t="str">
        <f t="shared" si="3"/>
        <v>Item_Name_23115022</v>
      </c>
      <c r="AN38" s="5" t="s">
        <v>1364</v>
      </c>
      <c r="AO38" s="44" t="str">
        <f t="shared" si="4"/>
        <v>Item_Desc_23115022</v>
      </c>
      <c r="AP38" s="5" t="s">
        <v>1550</v>
      </c>
      <c r="AQ38" s="44">
        <f>_xlfn.XLOOKUP(I38,[1]!표1[아이템 타입],[1]!표1[삭제여부])</f>
        <v>1</v>
      </c>
      <c r="AR38" s="63">
        <f>_xlfn.XLOOKUP(I38,'[1]#칼럼명세'!F:F,'[1]#칼럼명세'!H:H)</f>
        <v>1</v>
      </c>
      <c r="AS38" s="4">
        <v>1</v>
      </c>
      <c r="AT38" s="4"/>
      <c r="AU38" s="4"/>
      <c r="AV38" s="4"/>
      <c r="AW38" s="63" t="str">
        <f>_xlfn.XLOOKUP(I38,[1]!표1[아이템 타입],[1]!표1[타입 이름])</f>
        <v>버프</v>
      </c>
      <c r="AX38" s="63" t="str">
        <f t="shared" si="5"/>
        <v>가능</v>
      </c>
      <c r="AY38" s="63" t="str">
        <f t="shared" si="6"/>
        <v>불가</v>
      </c>
      <c r="AZ38" s="63" t="str">
        <f t="shared" si="8"/>
        <v>가능</v>
      </c>
      <c r="BA38" s="63" t="str">
        <f t="shared" si="8"/>
        <v>가능</v>
      </c>
    </row>
    <row r="39" spans="2:53" x14ac:dyDescent="0.3">
      <c r="B39" s="4">
        <v>23115023</v>
      </c>
      <c r="C39" s="4" t="str">
        <f t="shared" si="7"/>
        <v>023</v>
      </c>
      <c r="D39" s="44" t="str">
        <f t="shared" si="0"/>
        <v>Item_Name_23115023</v>
      </c>
      <c r="E39" s="5" t="s">
        <v>1365</v>
      </c>
      <c r="F39" s="44" t="str">
        <f t="shared" si="1"/>
        <v>Item_Desc_23115023</v>
      </c>
      <c r="G39" s="5" t="s">
        <v>714</v>
      </c>
      <c r="H39" s="5">
        <v>2</v>
      </c>
      <c r="I39" s="5">
        <v>31</v>
      </c>
      <c r="J39" s="5">
        <v>0</v>
      </c>
      <c r="K39" s="5">
        <v>3</v>
      </c>
      <c r="L39" s="45">
        <f>_xlfn.XLOOKUP($I39, '[1]#칼럼명세'!$F:$F, '[1]#칼럼명세'!$J:$J)*IF(_xlfn.XLOOKUP($I39, '[1]#칼럼명세'!$F:$F, '[1]#칼럼명세'!$K:$K)="X", 1, _xlfn.XLOOKUP($K39, '[1]#무게관련'!$N:$N, '[1]#무게관련'!$O:$O))*100</f>
        <v>1000</v>
      </c>
      <c r="M39" s="46" t="s">
        <v>339</v>
      </c>
      <c r="N39" s="46" t="s">
        <v>336</v>
      </c>
      <c r="O39" s="46" t="s">
        <v>339</v>
      </c>
      <c r="P39" s="46" t="s">
        <v>339</v>
      </c>
      <c r="Q39" s="5">
        <v>0</v>
      </c>
      <c r="R39" s="5">
        <v>0</v>
      </c>
      <c r="S39" s="5" t="s">
        <v>1978</v>
      </c>
      <c r="T39" s="5">
        <v>0</v>
      </c>
      <c r="U39" s="5">
        <v>0</v>
      </c>
      <c r="V39" s="5">
        <v>1000</v>
      </c>
      <c r="W39" s="5">
        <v>1</v>
      </c>
      <c r="X39" s="66">
        <v>1000</v>
      </c>
      <c r="Y39" s="66">
        <v>1000</v>
      </c>
      <c r="Z39" s="5">
        <v>1</v>
      </c>
      <c r="AA39" s="5">
        <v>10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 t="s">
        <v>1366</v>
      </c>
      <c r="AI39" s="5" t="s">
        <v>179</v>
      </c>
      <c r="AJ39" s="5" t="s">
        <v>179</v>
      </c>
      <c r="AK39" s="45">
        <f t="shared" si="2"/>
        <v>2</v>
      </c>
      <c r="AL39" s="47">
        <f>_xlfn.XLOOKUP(I39,'[1]#칼럼명세'!F:F,'[1]#칼럼명세'!I:I)</f>
        <v>1202</v>
      </c>
      <c r="AM39" s="44" t="str">
        <f t="shared" si="3"/>
        <v>Item_Name_23115023</v>
      </c>
      <c r="AN39" s="5" t="s">
        <v>1367</v>
      </c>
      <c r="AO39" s="44" t="str">
        <f t="shared" si="4"/>
        <v>Item_Desc_23115023</v>
      </c>
      <c r="AP39" s="5" t="s">
        <v>2352</v>
      </c>
      <c r="AQ39" s="44">
        <f>_xlfn.XLOOKUP(I39,[1]!표1[아이템 타입],[1]!표1[삭제여부])</f>
        <v>1</v>
      </c>
      <c r="AR39" s="63">
        <f>_xlfn.XLOOKUP(I39,'[1]#칼럼명세'!F:F,'[1]#칼럼명세'!H:H)</f>
        <v>1</v>
      </c>
      <c r="AS39" s="4">
        <v>1</v>
      </c>
      <c r="AT39" s="4"/>
      <c r="AU39" s="4"/>
      <c r="AV39" s="4"/>
      <c r="AW39" s="63" t="str">
        <f>_xlfn.XLOOKUP(I39,[1]!표1[아이템 타입],[1]!표1[타입 이름])</f>
        <v>버프</v>
      </c>
      <c r="AX39" s="63" t="str">
        <f t="shared" si="5"/>
        <v>가능</v>
      </c>
      <c r="AY39" s="63" t="str">
        <f t="shared" si="6"/>
        <v>불가</v>
      </c>
      <c r="AZ39" s="63" t="str">
        <f t="shared" si="8"/>
        <v>가능</v>
      </c>
      <c r="BA39" s="63" t="str">
        <f t="shared" si="8"/>
        <v>가능</v>
      </c>
    </row>
    <row r="40" spans="2:53" x14ac:dyDescent="0.3">
      <c r="B40" s="4">
        <v>23115024</v>
      </c>
      <c r="C40" s="4" t="str">
        <f t="shared" si="7"/>
        <v>024</v>
      </c>
      <c r="D40" s="44" t="str">
        <f t="shared" si="0"/>
        <v>Item_Name_23115024</v>
      </c>
      <c r="E40" s="5" t="s">
        <v>1431</v>
      </c>
      <c r="F40" s="44" t="str">
        <f t="shared" si="1"/>
        <v>Item_Desc_23115024</v>
      </c>
      <c r="G40" s="5" t="s">
        <v>714</v>
      </c>
      <c r="H40" s="5">
        <v>2</v>
      </c>
      <c r="I40" s="5">
        <v>31</v>
      </c>
      <c r="J40" s="5">
        <v>0</v>
      </c>
      <c r="K40" s="5">
        <v>1</v>
      </c>
      <c r="L40" s="45">
        <f>_xlfn.XLOOKUP($I40, '[1]#칼럼명세'!$F:$F, '[1]#칼럼명세'!$J:$J)*IF(_xlfn.XLOOKUP($I40, '[1]#칼럼명세'!$F:$F, '[1]#칼럼명세'!$K:$K)="X", 1, _xlfn.XLOOKUP($K40, '[1]#무게관련'!$N:$N, '[1]#무게관련'!$O:$O))*100</f>
        <v>500</v>
      </c>
      <c r="M40" s="46" t="s">
        <v>339</v>
      </c>
      <c r="N40" s="46" t="s">
        <v>339</v>
      </c>
      <c r="O40" s="46" t="s">
        <v>339</v>
      </c>
      <c r="P40" s="46" t="s">
        <v>336</v>
      </c>
      <c r="Q40" s="5">
        <v>0</v>
      </c>
      <c r="R40" s="5">
        <v>0</v>
      </c>
      <c r="S40" s="5" t="s">
        <v>1977</v>
      </c>
      <c r="T40" s="5">
        <v>0</v>
      </c>
      <c r="U40" s="5">
        <v>0</v>
      </c>
      <c r="V40" s="5">
        <v>1000</v>
      </c>
      <c r="W40" s="5">
        <v>1</v>
      </c>
      <c r="X40" s="66">
        <v>1000</v>
      </c>
      <c r="Y40" s="66">
        <v>1000</v>
      </c>
      <c r="Z40" s="5">
        <v>1</v>
      </c>
      <c r="AA40" s="5">
        <v>10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 t="s">
        <v>1371</v>
      </c>
      <c r="AI40" s="5" t="s">
        <v>179</v>
      </c>
      <c r="AJ40" s="5" t="s">
        <v>179</v>
      </c>
      <c r="AK40" s="45">
        <f t="shared" si="2"/>
        <v>8</v>
      </c>
      <c r="AL40" s="47">
        <f>_xlfn.XLOOKUP(I40,'[1]#칼럼명세'!F:F,'[1]#칼럼명세'!I:I)</f>
        <v>1202</v>
      </c>
      <c r="AM40" s="44" t="str">
        <f t="shared" si="3"/>
        <v>Item_Name_23115024</v>
      </c>
      <c r="AN40" s="5" t="s">
        <v>1375</v>
      </c>
      <c r="AO40" s="44" t="str">
        <f t="shared" si="4"/>
        <v>Item_Desc_23115024</v>
      </c>
      <c r="AP40" s="5" t="s">
        <v>2353</v>
      </c>
      <c r="AQ40" s="44">
        <f>_xlfn.XLOOKUP(I40,[1]!표1[아이템 타입],[1]!표1[삭제여부])</f>
        <v>1</v>
      </c>
      <c r="AR40" s="63">
        <f>_xlfn.XLOOKUP(I40,'[1]#칼럼명세'!F:F,'[1]#칼럼명세'!H:H)</f>
        <v>1</v>
      </c>
      <c r="AS40" s="4">
        <v>1</v>
      </c>
      <c r="AT40" s="4"/>
      <c r="AU40" s="4"/>
      <c r="AV40" s="4"/>
      <c r="AW40" s="63" t="str">
        <f>_xlfn.XLOOKUP(I40,[1]!표1[아이템 타입],[1]!표1[타입 이름])</f>
        <v>버프</v>
      </c>
      <c r="AX40" s="63" t="str">
        <f t="shared" si="5"/>
        <v>가능</v>
      </c>
      <c r="AY40" s="63" t="str">
        <f t="shared" si="6"/>
        <v>불가</v>
      </c>
      <c r="AZ40" s="63" t="str">
        <f t="shared" si="8"/>
        <v>가능</v>
      </c>
      <c r="BA40" s="63" t="str">
        <f t="shared" si="8"/>
        <v>가능</v>
      </c>
    </row>
    <row r="41" spans="2:53" x14ac:dyDescent="0.3">
      <c r="B41" s="4">
        <v>23115025</v>
      </c>
      <c r="C41" s="4" t="str">
        <f t="shared" si="7"/>
        <v>025</v>
      </c>
      <c r="D41" s="44" t="str">
        <f t="shared" si="0"/>
        <v>Item_Name_23115025</v>
      </c>
      <c r="E41" s="5" t="s">
        <v>1430</v>
      </c>
      <c r="F41" s="44" t="str">
        <f t="shared" si="1"/>
        <v>Item_Desc_23115025</v>
      </c>
      <c r="G41" s="5" t="s">
        <v>714</v>
      </c>
      <c r="H41" s="5">
        <v>2</v>
      </c>
      <c r="I41" s="5">
        <v>31</v>
      </c>
      <c r="J41" s="5">
        <v>0</v>
      </c>
      <c r="K41" s="5">
        <v>1</v>
      </c>
      <c r="L41" s="45">
        <f>_xlfn.XLOOKUP($I41, '[1]#칼럼명세'!$F:$F, '[1]#칼럼명세'!$J:$J)*IF(_xlfn.XLOOKUP($I41, '[1]#칼럼명세'!$F:$F, '[1]#칼럼명세'!$K:$K)="X", 1, _xlfn.XLOOKUP($K41, '[1]#무게관련'!$N:$N, '[1]#무게관련'!$O:$O))*100</f>
        <v>500</v>
      </c>
      <c r="M41" s="46" t="s">
        <v>339</v>
      </c>
      <c r="N41" s="46" t="s">
        <v>339</v>
      </c>
      <c r="O41" s="46" t="s">
        <v>339</v>
      </c>
      <c r="P41" s="46" t="s">
        <v>336</v>
      </c>
      <c r="Q41" s="5">
        <v>0</v>
      </c>
      <c r="R41" s="5">
        <v>0</v>
      </c>
      <c r="S41" s="5" t="s">
        <v>1974</v>
      </c>
      <c r="T41" s="5">
        <v>0</v>
      </c>
      <c r="U41" s="5">
        <v>0</v>
      </c>
      <c r="V41" s="5">
        <v>1000</v>
      </c>
      <c r="W41" s="5">
        <v>1</v>
      </c>
      <c r="X41" s="66">
        <v>1000</v>
      </c>
      <c r="Y41" s="66">
        <v>1000</v>
      </c>
      <c r="Z41" s="5">
        <v>1</v>
      </c>
      <c r="AA41" s="5">
        <v>10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 t="s">
        <v>1376</v>
      </c>
      <c r="AI41" s="5" t="s">
        <v>179</v>
      </c>
      <c r="AJ41" s="5" t="s">
        <v>179</v>
      </c>
      <c r="AK41" s="45">
        <f t="shared" si="2"/>
        <v>8</v>
      </c>
      <c r="AL41" s="47">
        <f>_xlfn.XLOOKUP(I41,'[1]#칼럼명세'!F:F,'[1]#칼럼명세'!I:I)</f>
        <v>1202</v>
      </c>
      <c r="AM41" s="44" t="str">
        <f t="shared" si="3"/>
        <v>Item_Name_23115025</v>
      </c>
      <c r="AN41" s="5" t="s">
        <v>1435</v>
      </c>
      <c r="AO41" s="44" t="str">
        <f t="shared" si="4"/>
        <v>Item_Desc_23115025</v>
      </c>
      <c r="AP41" s="5" t="s">
        <v>1555</v>
      </c>
      <c r="AQ41" s="44">
        <f>_xlfn.XLOOKUP(I41,[1]!표1[아이템 타입],[1]!표1[삭제여부])</f>
        <v>1</v>
      </c>
      <c r="AR41" s="63">
        <f>_xlfn.XLOOKUP(I41,'[1]#칼럼명세'!F:F,'[1]#칼럼명세'!H:H)</f>
        <v>1</v>
      </c>
      <c r="AS41" s="4">
        <v>1</v>
      </c>
      <c r="AT41" s="4"/>
      <c r="AU41" s="4"/>
      <c r="AV41" s="4"/>
      <c r="AW41" s="63" t="str">
        <f>_xlfn.XLOOKUP(I41,[1]!표1[아이템 타입],[1]!표1[타입 이름])</f>
        <v>버프</v>
      </c>
      <c r="AX41" s="63" t="str">
        <f t="shared" si="5"/>
        <v>가능</v>
      </c>
      <c r="AY41" s="63" t="str">
        <f t="shared" si="6"/>
        <v>불가</v>
      </c>
      <c r="AZ41" s="63" t="str">
        <f t="shared" si="8"/>
        <v>가능</v>
      </c>
      <c r="BA41" s="63" t="str">
        <f t="shared" si="8"/>
        <v>가능</v>
      </c>
    </row>
    <row r="42" spans="2:53" x14ac:dyDescent="0.3">
      <c r="B42" s="4">
        <v>23215001</v>
      </c>
      <c r="C42" s="4" t="str">
        <f t="shared" si="7"/>
        <v>001</v>
      </c>
      <c r="D42" s="44" t="str">
        <f t="shared" si="0"/>
        <v>Item_Name_23215001</v>
      </c>
      <c r="E42" s="5" t="s">
        <v>1046</v>
      </c>
      <c r="F42" s="44" t="str">
        <f t="shared" si="1"/>
        <v>Item_Desc_23215001</v>
      </c>
      <c r="G42" s="5" t="s">
        <v>512</v>
      </c>
      <c r="H42" s="5">
        <v>2</v>
      </c>
      <c r="I42" s="5">
        <v>32</v>
      </c>
      <c r="J42" s="5">
        <v>0</v>
      </c>
      <c r="K42" s="5">
        <v>1</v>
      </c>
      <c r="L42" s="45">
        <f>_xlfn.XLOOKUP($I42, '[1]#칼럼명세'!$F:$F, '[1]#칼럼명세'!$J:$J)*IF(_xlfn.XLOOKUP($I42, '[1]#칼럼명세'!$F:$F, '[1]#칼럼명세'!$K:$K)="X", 1, _xlfn.XLOOKUP($K42, '[1]#무게관련'!$N:$N, '[1]#무게관련'!$O:$O))*100</f>
        <v>1000</v>
      </c>
      <c r="M42" s="46" t="s">
        <v>336</v>
      </c>
      <c r="N42" s="46" t="s">
        <v>336</v>
      </c>
      <c r="O42" s="46" t="s">
        <v>336</v>
      </c>
      <c r="P42" s="46" t="s">
        <v>336</v>
      </c>
      <c r="Q42" s="5">
        <v>0</v>
      </c>
      <c r="R42" s="5">
        <v>0</v>
      </c>
      <c r="S42" s="5">
        <v>2912</v>
      </c>
      <c r="T42" s="5">
        <v>0</v>
      </c>
      <c r="U42" s="5">
        <v>10000</v>
      </c>
      <c r="V42" s="5">
        <v>1000</v>
      </c>
      <c r="W42" s="5">
        <v>1</v>
      </c>
      <c r="X42" s="66">
        <v>1000</v>
      </c>
      <c r="Y42" s="66">
        <v>10000</v>
      </c>
      <c r="Z42" s="5">
        <v>1</v>
      </c>
      <c r="AA42" s="5">
        <v>10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 t="s">
        <v>253</v>
      </c>
      <c r="AI42" s="5" t="s">
        <v>179</v>
      </c>
      <c r="AJ42" s="5" t="s">
        <v>179</v>
      </c>
      <c r="AK42" s="45">
        <f t="shared" si="2"/>
        <v>15</v>
      </c>
      <c r="AL42" s="47">
        <f>_xlfn.XLOOKUP(I42,'[1]#칼럼명세'!F:F,'[1]#칼럼명세'!I:I)</f>
        <v>1203</v>
      </c>
      <c r="AM42" s="44" t="str">
        <f t="shared" si="3"/>
        <v>Item_Name_23215001</v>
      </c>
      <c r="AN42" s="5" t="s">
        <v>414</v>
      </c>
      <c r="AO42" s="44" t="str">
        <f t="shared" si="4"/>
        <v>Item_Desc_23215001</v>
      </c>
      <c r="AP42" s="5" t="s">
        <v>663</v>
      </c>
      <c r="AQ42" s="44">
        <f>_xlfn.XLOOKUP(I42,[1]!표1[아이템 타입],[1]!표1[삭제여부])</f>
        <v>1</v>
      </c>
      <c r="AR42" s="63">
        <f>_xlfn.XLOOKUP(I42,'[1]#칼럼명세'!F:F,'[1]#칼럼명세'!H:H)</f>
        <v>1</v>
      </c>
      <c r="AS42" s="4">
        <v>1</v>
      </c>
      <c r="AT42" s="4"/>
      <c r="AU42" s="4"/>
      <c r="AV42" s="4"/>
      <c r="AW42" s="63" t="str">
        <f>_xlfn.XLOOKUP(I42,[1]!표1[아이템 타입],[1]!표1[타입 이름])</f>
        <v>디버프 해제</v>
      </c>
      <c r="AX42" s="63" t="str">
        <f t="shared" si="5"/>
        <v>가능</v>
      </c>
      <c r="AY42" s="63" t="str">
        <f t="shared" si="6"/>
        <v>불가</v>
      </c>
      <c r="AZ42" s="63" t="str">
        <f t="shared" si="8"/>
        <v>가능</v>
      </c>
      <c r="BA42" s="63" t="str">
        <f t="shared" si="8"/>
        <v>가능</v>
      </c>
    </row>
    <row r="43" spans="2:53" x14ac:dyDescent="0.3">
      <c r="B43" s="4">
        <v>23215002</v>
      </c>
      <c r="C43" s="4" t="str">
        <f t="shared" si="7"/>
        <v>002</v>
      </c>
      <c r="D43" s="44" t="str">
        <f t="shared" si="0"/>
        <v>Item_Name_23215002</v>
      </c>
      <c r="E43" s="5" t="s">
        <v>1047</v>
      </c>
      <c r="F43" s="44" t="str">
        <f t="shared" si="1"/>
        <v>Item_Desc_23215002</v>
      </c>
      <c r="G43" s="5" t="s">
        <v>560</v>
      </c>
      <c r="H43" s="5">
        <v>2</v>
      </c>
      <c r="I43" s="5">
        <v>32</v>
      </c>
      <c r="J43" s="5">
        <v>0</v>
      </c>
      <c r="K43" s="5">
        <v>1</v>
      </c>
      <c r="L43" s="45">
        <f>_xlfn.XLOOKUP($I43, '[1]#칼럼명세'!$F:$F, '[1]#칼럼명세'!$J:$J)*IF(_xlfn.XLOOKUP($I43, '[1]#칼럼명세'!$F:$F, '[1]#칼럼명세'!$K:$K)="X", 1, _xlfn.XLOOKUP($K43, '[1]#무게관련'!$N:$N, '[1]#무게관련'!$O:$O))*100</f>
        <v>1000</v>
      </c>
      <c r="M43" s="46" t="s">
        <v>336</v>
      </c>
      <c r="N43" s="46" t="s">
        <v>336</v>
      </c>
      <c r="O43" s="46" t="s">
        <v>336</v>
      </c>
      <c r="P43" s="46" t="s">
        <v>336</v>
      </c>
      <c r="Q43" s="5">
        <v>0</v>
      </c>
      <c r="R43" s="5">
        <v>0</v>
      </c>
      <c r="S43" s="5">
        <v>2915</v>
      </c>
      <c r="T43" s="5">
        <v>0</v>
      </c>
      <c r="U43" s="5">
        <v>10000</v>
      </c>
      <c r="V43" s="5">
        <v>1000</v>
      </c>
      <c r="W43" s="5">
        <v>1</v>
      </c>
      <c r="X43" s="66">
        <v>1000</v>
      </c>
      <c r="Y43" s="66">
        <v>10000</v>
      </c>
      <c r="Z43" s="5">
        <v>1</v>
      </c>
      <c r="AA43" s="5">
        <v>10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 t="s">
        <v>255</v>
      </c>
      <c r="AI43" s="5" t="s">
        <v>179</v>
      </c>
      <c r="AJ43" s="5" t="s">
        <v>179</v>
      </c>
      <c r="AK43" s="45">
        <f t="shared" si="2"/>
        <v>15</v>
      </c>
      <c r="AL43" s="47">
        <f>_xlfn.XLOOKUP(I43,'[1]#칼럼명세'!F:F,'[1]#칼럼명세'!I:I)</f>
        <v>1203</v>
      </c>
      <c r="AM43" s="44" t="str">
        <f t="shared" si="3"/>
        <v>Item_Name_23215002</v>
      </c>
      <c r="AN43" s="5" t="s">
        <v>489</v>
      </c>
      <c r="AO43" s="44" t="str">
        <f t="shared" si="4"/>
        <v>Item_Desc_23215002</v>
      </c>
      <c r="AP43" s="5" t="s">
        <v>662</v>
      </c>
      <c r="AQ43" s="44">
        <f>_xlfn.XLOOKUP(I43,[1]!표1[아이템 타입],[1]!표1[삭제여부])</f>
        <v>1</v>
      </c>
      <c r="AR43" s="63">
        <f>_xlfn.XLOOKUP(I43,'[1]#칼럼명세'!F:F,'[1]#칼럼명세'!H:H)</f>
        <v>1</v>
      </c>
      <c r="AS43" s="4">
        <v>1</v>
      </c>
      <c r="AT43" s="4"/>
      <c r="AU43" s="4"/>
      <c r="AV43" s="4"/>
      <c r="AW43" s="63" t="str">
        <f>_xlfn.XLOOKUP(I43,[1]!표1[아이템 타입],[1]!표1[타입 이름])</f>
        <v>디버프 해제</v>
      </c>
      <c r="AX43" s="63" t="str">
        <f t="shared" si="5"/>
        <v>가능</v>
      </c>
      <c r="AY43" s="63" t="str">
        <f t="shared" si="6"/>
        <v>불가</v>
      </c>
      <c r="AZ43" s="63" t="str">
        <f t="shared" si="8"/>
        <v>가능</v>
      </c>
      <c r="BA43" s="63" t="str">
        <f t="shared" si="8"/>
        <v>가능</v>
      </c>
    </row>
    <row r="44" spans="2:53" x14ac:dyDescent="0.3">
      <c r="B44" s="4">
        <v>23215003</v>
      </c>
      <c r="C44" s="4" t="str">
        <f t="shared" si="7"/>
        <v>003</v>
      </c>
      <c r="D44" s="44" t="str">
        <f t="shared" si="0"/>
        <v>Item_Name_23215003</v>
      </c>
      <c r="E44" s="5" t="s">
        <v>1048</v>
      </c>
      <c r="F44" s="44" t="str">
        <f t="shared" si="1"/>
        <v>Item_Desc_23215003</v>
      </c>
      <c r="G44" s="5" t="s">
        <v>561</v>
      </c>
      <c r="H44" s="5">
        <v>2</v>
      </c>
      <c r="I44" s="5">
        <v>32</v>
      </c>
      <c r="J44" s="5">
        <v>0</v>
      </c>
      <c r="K44" s="5">
        <v>1</v>
      </c>
      <c r="L44" s="45">
        <f>_xlfn.XLOOKUP($I44, '[1]#칼럼명세'!$F:$F, '[1]#칼럼명세'!$J:$J)*IF(_xlfn.XLOOKUP($I44, '[1]#칼럼명세'!$F:$F, '[1]#칼럼명세'!$K:$K)="X", 1, _xlfn.XLOOKUP($K44, '[1]#무게관련'!$N:$N, '[1]#무게관련'!$O:$O))*100</f>
        <v>1000</v>
      </c>
      <c r="M44" s="46" t="s">
        <v>336</v>
      </c>
      <c r="N44" s="46" t="s">
        <v>336</v>
      </c>
      <c r="O44" s="46" t="s">
        <v>336</v>
      </c>
      <c r="P44" s="46" t="s">
        <v>336</v>
      </c>
      <c r="Q44" s="5">
        <v>0</v>
      </c>
      <c r="R44" s="5">
        <v>0</v>
      </c>
      <c r="S44" s="5">
        <v>2916</v>
      </c>
      <c r="T44" s="5">
        <v>0</v>
      </c>
      <c r="U44" s="5">
        <v>10000</v>
      </c>
      <c r="V44" s="5">
        <v>1000</v>
      </c>
      <c r="W44" s="5">
        <v>1</v>
      </c>
      <c r="X44" s="66">
        <v>1000</v>
      </c>
      <c r="Y44" s="66">
        <v>10000</v>
      </c>
      <c r="Z44" s="5">
        <v>1</v>
      </c>
      <c r="AA44" s="5">
        <v>10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 t="s">
        <v>256</v>
      </c>
      <c r="AI44" s="5" t="s">
        <v>179</v>
      </c>
      <c r="AJ44" s="5" t="s">
        <v>179</v>
      </c>
      <c r="AK44" s="45">
        <f t="shared" si="2"/>
        <v>15</v>
      </c>
      <c r="AL44" s="47">
        <f>_xlfn.XLOOKUP(I44,'[1]#칼럼명세'!F:F,'[1]#칼럼명세'!I:I)</f>
        <v>1203</v>
      </c>
      <c r="AM44" s="44" t="str">
        <f t="shared" si="3"/>
        <v>Item_Name_23215003</v>
      </c>
      <c r="AN44" s="5" t="s">
        <v>490</v>
      </c>
      <c r="AO44" s="44" t="str">
        <f t="shared" si="4"/>
        <v>Item_Desc_23215003</v>
      </c>
      <c r="AP44" s="5" t="s">
        <v>661</v>
      </c>
      <c r="AQ44" s="44">
        <f>_xlfn.XLOOKUP(I44,[1]!표1[아이템 타입],[1]!표1[삭제여부])</f>
        <v>1</v>
      </c>
      <c r="AR44" s="63">
        <f>_xlfn.XLOOKUP(I44,'[1]#칼럼명세'!F:F,'[1]#칼럼명세'!H:H)</f>
        <v>1</v>
      </c>
      <c r="AS44" s="4">
        <v>1</v>
      </c>
      <c r="AT44" s="4"/>
      <c r="AU44" s="4"/>
      <c r="AV44" s="4"/>
      <c r="AW44" s="63" t="str">
        <f>_xlfn.XLOOKUP(I44,[1]!표1[아이템 타입],[1]!표1[타입 이름])</f>
        <v>디버프 해제</v>
      </c>
      <c r="AX44" s="63" t="str">
        <f t="shared" si="5"/>
        <v>가능</v>
      </c>
      <c r="AY44" s="63" t="str">
        <f t="shared" si="6"/>
        <v>불가</v>
      </c>
      <c r="AZ44" s="63" t="str">
        <f t="shared" si="8"/>
        <v>가능</v>
      </c>
      <c r="BA44" s="63" t="str">
        <f t="shared" si="8"/>
        <v>가능</v>
      </c>
    </row>
    <row r="45" spans="2:53" x14ac:dyDescent="0.3">
      <c r="B45" s="4">
        <v>23300001</v>
      </c>
      <c r="C45" s="4" t="str">
        <f t="shared" si="7"/>
        <v>001</v>
      </c>
      <c r="D45" s="44" t="str">
        <f t="shared" si="0"/>
        <v>Item_Name_23300001</v>
      </c>
      <c r="E45" s="5" t="s">
        <v>2444</v>
      </c>
      <c r="F45" s="44" t="str">
        <f t="shared" si="1"/>
        <v>Item_Desc_23300001</v>
      </c>
      <c r="G45" s="5" t="s">
        <v>714</v>
      </c>
      <c r="H45" s="5">
        <v>3</v>
      </c>
      <c r="I45" s="5">
        <v>33</v>
      </c>
      <c r="J45" s="5">
        <v>0</v>
      </c>
      <c r="K45" s="5">
        <v>1</v>
      </c>
      <c r="L45" s="45">
        <f>_xlfn.XLOOKUP($I45, '[1]#칼럼명세'!$F:$F, '[1]#칼럼명세'!$J:$J)*IF(_xlfn.XLOOKUP($I45, '[1]#칼럼명세'!$F:$F, '[1]#칼럼명세'!$K:$K)="X", 1, _xlfn.XLOOKUP($K45, '[1]#무게관련'!$N:$N, '[1]#무게관련'!$O:$O))*100</f>
        <v>0</v>
      </c>
      <c r="M45" s="46" t="s">
        <v>336</v>
      </c>
      <c r="N45" s="46" t="s">
        <v>336</v>
      </c>
      <c r="O45" s="46" t="s">
        <v>336</v>
      </c>
      <c r="P45" s="46" t="s">
        <v>336</v>
      </c>
      <c r="Q45" s="5">
        <v>0</v>
      </c>
      <c r="R45" s="5">
        <v>0</v>
      </c>
      <c r="S45" s="5">
        <v>1203</v>
      </c>
      <c r="T45" s="5">
        <v>0</v>
      </c>
      <c r="U45" s="5">
        <v>1</v>
      </c>
      <c r="V45" s="5">
        <v>0</v>
      </c>
      <c r="W45" s="5">
        <v>0</v>
      </c>
      <c r="X45" s="66">
        <v>1000</v>
      </c>
      <c r="Y45" s="66">
        <v>10000</v>
      </c>
      <c r="Z45" s="5">
        <v>0</v>
      </c>
      <c r="AA45" s="5">
        <v>0</v>
      </c>
      <c r="AB45" s="5">
        <v>1</v>
      </c>
      <c r="AC45" s="5">
        <v>0</v>
      </c>
      <c r="AD45" s="5">
        <v>0</v>
      </c>
      <c r="AE45" s="5">
        <v>30100</v>
      </c>
      <c r="AF45" s="5">
        <v>8</v>
      </c>
      <c r="AG45" s="5">
        <v>0</v>
      </c>
      <c r="AH45" s="5" t="s">
        <v>2670</v>
      </c>
      <c r="AI45" s="5" t="s">
        <v>235</v>
      </c>
      <c r="AJ45" s="5" t="s">
        <v>983</v>
      </c>
      <c r="AK45" s="45">
        <f t="shared" si="2"/>
        <v>15</v>
      </c>
      <c r="AL45" s="47">
        <f>_xlfn.XLOOKUP(I45,'[1]#칼럼명세'!F:F,'[1]#칼럼명세'!I:I)</f>
        <v>1302</v>
      </c>
      <c r="AM45" s="44" t="str">
        <f t="shared" si="3"/>
        <v>Item_Name_23300001</v>
      </c>
      <c r="AN45" s="5" t="s">
        <v>2595</v>
      </c>
      <c r="AO45" s="44" t="str">
        <f t="shared" si="4"/>
        <v>Item_Desc_23300001</v>
      </c>
      <c r="AP45" s="5" t="s">
        <v>2996</v>
      </c>
      <c r="AQ45" s="44">
        <f>_xlfn.XLOOKUP(I45,[1]!표1[아이템 타입],[1]!표1[삭제여부])</f>
        <v>1</v>
      </c>
      <c r="AR45" s="63">
        <f>_xlfn.XLOOKUP(I45,'[1]#칼럼명세'!F:F,'[1]#칼럼명세'!H:H)</f>
        <v>1</v>
      </c>
      <c r="AS45" s="4">
        <v>1</v>
      </c>
      <c r="AT45" s="4"/>
      <c r="AU45" s="4"/>
      <c r="AV45" s="4"/>
      <c r="AW45" s="63"/>
      <c r="AX45" s="63" t="str">
        <f t="shared" si="5"/>
        <v>불가</v>
      </c>
      <c r="AY45" s="63" t="str">
        <f t="shared" si="6"/>
        <v>가능</v>
      </c>
      <c r="AZ45" s="63"/>
      <c r="BA45" s="63"/>
    </row>
    <row r="46" spans="2:53" x14ac:dyDescent="0.3">
      <c r="B46" s="4">
        <v>23300002</v>
      </c>
      <c r="C46" s="4" t="str">
        <f t="shared" si="7"/>
        <v>002</v>
      </c>
      <c r="D46" s="44" t="str">
        <f t="shared" si="0"/>
        <v>Item_Name_23300002</v>
      </c>
      <c r="E46" s="5" t="s">
        <v>2445</v>
      </c>
      <c r="F46" s="44" t="str">
        <f t="shared" si="1"/>
        <v>Item_Desc_23300002</v>
      </c>
      <c r="G46" s="5" t="s">
        <v>714</v>
      </c>
      <c r="H46" s="5">
        <v>3</v>
      </c>
      <c r="I46" s="5">
        <v>33</v>
      </c>
      <c r="J46" s="5">
        <v>0</v>
      </c>
      <c r="K46" s="5">
        <v>1</v>
      </c>
      <c r="L46" s="45">
        <f>_xlfn.XLOOKUP($I46, '[1]#칼럼명세'!$F:$F, '[1]#칼럼명세'!$J:$J)*IF(_xlfn.XLOOKUP($I46, '[1]#칼럼명세'!$F:$F, '[1]#칼럼명세'!$K:$K)="X", 1, _xlfn.XLOOKUP($K46, '[1]#무게관련'!$N:$N, '[1]#무게관련'!$O:$O))*100</f>
        <v>0</v>
      </c>
      <c r="M46" s="46" t="s">
        <v>336</v>
      </c>
      <c r="N46" s="46" t="s">
        <v>336</v>
      </c>
      <c r="O46" s="46" t="s">
        <v>336</v>
      </c>
      <c r="P46" s="46" t="s">
        <v>336</v>
      </c>
      <c r="Q46" s="5">
        <v>0</v>
      </c>
      <c r="R46" s="5">
        <v>0</v>
      </c>
      <c r="S46" s="5">
        <v>1207</v>
      </c>
      <c r="T46" s="5">
        <v>0</v>
      </c>
      <c r="U46" s="5">
        <v>1</v>
      </c>
      <c r="V46" s="5">
        <v>0</v>
      </c>
      <c r="W46" s="5">
        <v>0</v>
      </c>
      <c r="X46" s="66">
        <v>1000</v>
      </c>
      <c r="Y46" s="66">
        <v>10000</v>
      </c>
      <c r="Z46" s="5">
        <v>0</v>
      </c>
      <c r="AA46" s="5">
        <v>0</v>
      </c>
      <c r="AB46" s="5">
        <v>1</v>
      </c>
      <c r="AC46" s="5">
        <v>0</v>
      </c>
      <c r="AD46" s="5">
        <v>0</v>
      </c>
      <c r="AE46" s="5">
        <v>30100</v>
      </c>
      <c r="AF46" s="5">
        <v>8</v>
      </c>
      <c r="AG46" s="5">
        <v>0</v>
      </c>
      <c r="AH46" s="5" t="s">
        <v>2671</v>
      </c>
      <c r="AI46" s="5" t="s">
        <v>235</v>
      </c>
      <c r="AJ46" s="5" t="s">
        <v>983</v>
      </c>
      <c r="AK46" s="45">
        <f t="shared" si="2"/>
        <v>15</v>
      </c>
      <c r="AL46" s="47">
        <f>_xlfn.XLOOKUP(I46,'[1]#칼럼명세'!F:F,'[1]#칼럼명세'!I:I)</f>
        <v>1302</v>
      </c>
      <c r="AM46" s="44" t="str">
        <f t="shared" si="3"/>
        <v>Item_Name_23300002</v>
      </c>
      <c r="AN46" s="5" t="s">
        <v>2596</v>
      </c>
      <c r="AO46" s="44" t="str">
        <f t="shared" si="4"/>
        <v>Item_Desc_23300002</v>
      </c>
      <c r="AP46" s="5" t="s">
        <v>2997</v>
      </c>
      <c r="AQ46" s="44">
        <f>_xlfn.XLOOKUP(I46,[1]!표1[아이템 타입],[1]!표1[삭제여부])</f>
        <v>1</v>
      </c>
      <c r="AR46" s="63">
        <f>_xlfn.XLOOKUP(I46,'[1]#칼럼명세'!F:F,'[1]#칼럼명세'!H:H)</f>
        <v>1</v>
      </c>
      <c r="AS46" s="4">
        <v>1</v>
      </c>
      <c r="AT46" s="4"/>
      <c r="AU46" s="4"/>
      <c r="AV46" s="4"/>
      <c r="AW46" s="63"/>
      <c r="AX46" s="63"/>
      <c r="AY46" s="63"/>
      <c r="AZ46" s="63"/>
      <c r="BA46" s="63"/>
    </row>
    <row r="47" spans="2:53" x14ac:dyDescent="0.3">
      <c r="B47" s="4">
        <v>23300003</v>
      </c>
      <c r="C47" s="4" t="str">
        <f t="shared" si="7"/>
        <v>003</v>
      </c>
      <c r="D47" s="44" t="str">
        <f t="shared" si="0"/>
        <v>Item_Name_23300003</v>
      </c>
      <c r="E47" s="5" t="s">
        <v>2446</v>
      </c>
      <c r="F47" s="44" t="str">
        <f t="shared" si="1"/>
        <v>Item_Desc_23300003</v>
      </c>
      <c r="G47" s="5" t="s">
        <v>714</v>
      </c>
      <c r="H47" s="5">
        <v>3</v>
      </c>
      <c r="I47" s="5">
        <v>33</v>
      </c>
      <c r="J47" s="5">
        <v>0</v>
      </c>
      <c r="K47" s="5">
        <v>1</v>
      </c>
      <c r="L47" s="45">
        <f>_xlfn.XLOOKUP($I47, '[1]#칼럼명세'!$F:$F, '[1]#칼럼명세'!$J:$J)*IF(_xlfn.XLOOKUP($I47, '[1]#칼럼명세'!$F:$F, '[1]#칼럼명세'!$K:$K)="X", 1, _xlfn.XLOOKUP($K47, '[1]#무게관련'!$N:$N, '[1]#무게관련'!$O:$O))*100</f>
        <v>0</v>
      </c>
      <c r="M47" s="46" t="s">
        <v>336</v>
      </c>
      <c r="N47" s="46" t="s">
        <v>336</v>
      </c>
      <c r="O47" s="46" t="s">
        <v>336</v>
      </c>
      <c r="P47" s="46" t="s">
        <v>336</v>
      </c>
      <c r="Q47" s="5">
        <v>0</v>
      </c>
      <c r="R47" s="5">
        <v>0</v>
      </c>
      <c r="S47" s="5">
        <v>5002</v>
      </c>
      <c r="T47" s="5">
        <v>0</v>
      </c>
      <c r="U47" s="5">
        <v>1</v>
      </c>
      <c r="V47" s="5">
        <v>0</v>
      </c>
      <c r="W47" s="5">
        <v>0</v>
      </c>
      <c r="X47" s="66">
        <v>1000</v>
      </c>
      <c r="Y47" s="66">
        <v>10000</v>
      </c>
      <c r="Z47" s="5">
        <v>0</v>
      </c>
      <c r="AA47" s="5">
        <v>0</v>
      </c>
      <c r="AB47" s="5">
        <v>1</v>
      </c>
      <c r="AC47" s="5">
        <v>0</v>
      </c>
      <c r="AD47" s="5">
        <v>0</v>
      </c>
      <c r="AE47" s="5">
        <v>30100</v>
      </c>
      <c r="AF47" s="5">
        <v>8</v>
      </c>
      <c r="AG47" s="5">
        <v>0</v>
      </c>
      <c r="AH47" s="5" t="s">
        <v>2672</v>
      </c>
      <c r="AI47" s="5" t="s">
        <v>235</v>
      </c>
      <c r="AJ47" s="5" t="s">
        <v>983</v>
      </c>
      <c r="AK47" s="45">
        <f t="shared" si="2"/>
        <v>15</v>
      </c>
      <c r="AL47" s="47">
        <f>_xlfn.XLOOKUP(I47,'[1]#칼럼명세'!F:F,'[1]#칼럼명세'!I:I)</f>
        <v>1302</v>
      </c>
      <c r="AM47" s="44" t="str">
        <f t="shared" si="3"/>
        <v>Item_Name_23300003</v>
      </c>
      <c r="AN47" s="5" t="s">
        <v>2597</v>
      </c>
      <c r="AO47" s="44" t="str">
        <f t="shared" si="4"/>
        <v>Item_Desc_23300003</v>
      </c>
      <c r="AP47" s="5" t="s">
        <v>2998</v>
      </c>
      <c r="AQ47" s="44">
        <f>_xlfn.XLOOKUP(I47,[1]!표1[아이템 타입],[1]!표1[삭제여부])</f>
        <v>1</v>
      </c>
      <c r="AR47" s="63">
        <f>_xlfn.XLOOKUP(I47,'[1]#칼럼명세'!F:F,'[1]#칼럼명세'!H:H)</f>
        <v>1</v>
      </c>
      <c r="AS47" s="4">
        <v>1</v>
      </c>
      <c r="AT47" s="4"/>
      <c r="AU47" s="4"/>
      <c r="AV47" s="4"/>
      <c r="AW47" s="63"/>
      <c r="AX47" s="63"/>
      <c r="AY47" s="63"/>
      <c r="AZ47" s="63"/>
      <c r="BA47" s="63"/>
    </row>
    <row r="48" spans="2:53" x14ac:dyDescent="0.3">
      <c r="B48" s="4">
        <v>23300004</v>
      </c>
      <c r="C48" s="4" t="str">
        <f t="shared" si="7"/>
        <v>004</v>
      </c>
      <c r="D48" s="44" t="str">
        <f t="shared" si="0"/>
        <v>Item_Name_23300004</v>
      </c>
      <c r="E48" s="5" t="s">
        <v>2447</v>
      </c>
      <c r="F48" s="44" t="str">
        <f t="shared" si="1"/>
        <v>Item_Desc_23300004</v>
      </c>
      <c r="G48" s="5" t="s">
        <v>714</v>
      </c>
      <c r="H48" s="5">
        <v>3</v>
      </c>
      <c r="I48" s="5">
        <v>33</v>
      </c>
      <c r="J48" s="5">
        <v>0</v>
      </c>
      <c r="K48" s="5">
        <v>1</v>
      </c>
      <c r="L48" s="45">
        <f>_xlfn.XLOOKUP($I48, '[1]#칼럼명세'!$F:$F, '[1]#칼럼명세'!$J:$J)*IF(_xlfn.XLOOKUP($I48, '[1]#칼럼명세'!$F:$F, '[1]#칼럼명세'!$K:$K)="X", 1, _xlfn.XLOOKUP($K48, '[1]#무게관련'!$N:$N, '[1]#무게관련'!$O:$O))*100</f>
        <v>0</v>
      </c>
      <c r="M48" s="46" t="s">
        <v>336</v>
      </c>
      <c r="N48" s="46" t="s">
        <v>336</v>
      </c>
      <c r="O48" s="46" t="s">
        <v>336</v>
      </c>
      <c r="P48" s="46" t="s">
        <v>336</v>
      </c>
      <c r="Q48" s="5">
        <v>0</v>
      </c>
      <c r="R48" s="5">
        <v>0</v>
      </c>
      <c r="S48" s="5">
        <v>5004</v>
      </c>
      <c r="T48" s="5">
        <v>0</v>
      </c>
      <c r="U48" s="5">
        <v>1</v>
      </c>
      <c r="V48" s="5">
        <v>0</v>
      </c>
      <c r="W48" s="5">
        <v>0</v>
      </c>
      <c r="X48" s="66">
        <v>1000</v>
      </c>
      <c r="Y48" s="66">
        <v>10000</v>
      </c>
      <c r="Z48" s="5">
        <v>0</v>
      </c>
      <c r="AA48" s="5">
        <v>0</v>
      </c>
      <c r="AB48" s="5">
        <v>1</v>
      </c>
      <c r="AC48" s="5">
        <v>0</v>
      </c>
      <c r="AD48" s="5">
        <v>0</v>
      </c>
      <c r="AE48" s="5">
        <v>30100</v>
      </c>
      <c r="AF48" s="5">
        <v>8</v>
      </c>
      <c r="AG48" s="5">
        <v>0</v>
      </c>
      <c r="AH48" s="5" t="s">
        <v>2673</v>
      </c>
      <c r="AI48" s="5" t="s">
        <v>235</v>
      </c>
      <c r="AJ48" s="5" t="s">
        <v>983</v>
      </c>
      <c r="AK48" s="45">
        <f t="shared" si="2"/>
        <v>15</v>
      </c>
      <c r="AL48" s="47">
        <f>_xlfn.XLOOKUP(I48,'[1]#칼럼명세'!F:F,'[1]#칼럼명세'!I:I)</f>
        <v>1302</v>
      </c>
      <c r="AM48" s="44" t="str">
        <f t="shared" si="3"/>
        <v>Item_Name_23300004</v>
      </c>
      <c r="AN48" s="5" t="s">
        <v>2598</v>
      </c>
      <c r="AO48" s="44" t="str">
        <f t="shared" si="4"/>
        <v>Item_Desc_23300004</v>
      </c>
      <c r="AP48" s="5" t="s">
        <v>2999</v>
      </c>
      <c r="AQ48" s="44">
        <f>_xlfn.XLOOKUP(I48,[1]!표1[아이템 타입],[1]!표1[삭제여부])</f>
        <v>1</v>
      </c>
      <c r="AR48" s="63">
        <f>_xlfn.XLOOKUP(I48,'[1]#칼럼명세'!F:F,'[1]#칼럼명세'!H:H)</f>
        <v>1</v>
      </c>
      <c r="AS48" s="4">
        <v>1</v>
      </c>
      <c r="AT48" s="4"/>
      <c r="AU48" s="4"/>
      <c r="AV48" s="4"/>
      <c r="AW48" s="63"/>
      <c r="AX48" s="63"/>
      <c r="AY48" s="63"/>
      <c r="AZ48" s="63"/>
      <c r="BA48" s="63"/>
    </row>
    <row r="49" spans="2:53" x14ac:dyDescent="0.3">
      <c r="B49" s="4">
        <v>23300005</v>
      </c>
      <c r="C49" s="4" t="str">
        <f t="shared" si="7"/>
        <v>005</v>
      </c>
      <c r="D49" s="44" t="str">
        <f t="shared" si="0"/>
        <v>Item_Name_23300005</v>
      </c>
      <c r="E49" s="5" t="s">
        <v>2448</v>
      </c>
      <c r="F49" s="44" t="str">
        <f t="shared" si="1"/>
        <v>Item_Desc_23300005</v>
      </c>
      <c r="G49" s="5" t="s">
        <v>714</v>
      </c>
      <c r="H49" s="5">
        <v>3</v>
      </c>
      <c r="I49" s="5">
        <v>33</v>
      </c>
      <c r="J49" s="5">
        <v>0</v>
      </c>
      <c r="K49" s="5">
        <v>1</v>
      </c>
      <c r="L49" s="45">
        <f>_xlfn.XLOOKUP($I49, '[1]#칼럼명세'!$F:$F, '[1]#칼럼명세'!$J:$J)*IF(_xlfn.XLOOKUP($I49, '[1]#칼럼명세'!$F:$F, '[1]#칼럼명세'!$K:$K)="X", 1, _xlfn.XLOOKUP($K49, '[1]#무게관련'!$N:$N, '[1]#무게관련'!$O:$O))*100</f>
        <v>0</v>
      </c>
      <c r="M49" s="46" t="s">
        <v>336</v>
      </c>
      <c r="N49" s="46" t="s">
        <v>336</v>
      </c>
      <c r="O49" s="46" t="s">
        <v>336</v>
      </c>
      <c r="P49" s="46" t="s">
        <v>336</v>
      </c>
      <c r="Q49" s="5">
        <v>0</v>
      </c>
      <c r="R49" s="5">
        <v>0</v>
      </c>
      <c r="S49" s="5">
        <v>5034</v>
      </c>
      <c r="T49" s="5">
        <v>0</v>
      </c>
      <c r="U49" s="5">
        <v>1</v>
      </c>
      <c r="V49" s="5">
        <v>0</v>
      </c>
      <c r="W49" s="5">
        <v>0</v>
      </c>
      <c r="X49" s="66">
        <v>1000</v>
      </c>
      <c r="Y49" s="66">
        <v>10000</v>
      </c>
      <c r="Z49" s="5">
        <v>0</v>
      </c>
      <c r="AA49" s="5">
        <v>0</v>
      </c>
      <c r="AB49" s="5">
        <v>1</v>
      </c>
      <c r="AC49" s="5">
        <v>0</v>
      </c>
      <c r="AD49" s="5">
        <v>0</v>
      </c>
      <c r="AE49" s="5">
        <v>30100</v>
      </c>
      <c r="AF49" s="5">
        <v>8</v>
      </c>
      <c r="AG49" s="5">
        <v>0</v>
      </c>
      <c r="AH49" s="5" t="s">
        <v>2674</v>
      </c>
      <c r="AI49" s="5" t="s">
        <v>235</v>
      </c>
      <c r="AJ49" s="5" t="s">
        <v>983</v>
      </c>
      <c r="AK49" s="45">
        <f t="shared" si="2"/>
        <v>15</v>
      </c>
      <c r="AL49" s="47">
        <f>_xlfn.XLOOKUP(I49,'[1]#칼럼명세'!F:F,'[1]#칼럼명세'!I:I)</f>
        <v>1302</v>
      </c>
      <c r="AM49" s="44" t="str">
        <f t="shared" si="3"/>
        <v>Item_Name_23300005</v>
      </c>
      <c r="AN49" s="5" t="s">
        <v>2599</v>
      </c>
      <c r="AO49" s="44" t="str">
        <f t="shared" si="4"/>
        <v>Item_Desc_23300005</v>
      </c>
      <c r="AP49" s="5" t="s">
        <v>3000</v>
      </c>
      <c r="AQ49" s="44">
        <f>_xlfn.XLOOKUP(I49,[1]!표1[아이템 타입],[1]!표1[삭제여부])</f>
        <v>1</v>
      </c>
      <c r="AR49" s="63">
        <f>_xlfn.XLOOKUP(I49,'[1]#칼럼명세'!F:F,'[1]#칼럼명세'!H:H)</f>
        <v>1</v>
      </c>
      <c r="AS49" s="4">
        <v>1</v>
      </c>
      <c r="AT49" s="4"/>
      <c r="AU49" s="4"/>
      <c r="AV49" s="4"/>
      <c r="AW49" s="63"/>
      <c r="AX49" s="63"/>
      <c r="AY49" s="63"/>
      <c r="AZ49" s="63"/>
      <c r="BA49" s="63"/>
    </row>
    <row r="50" spans="2:53" x14ac:dyDescent="0.3">
      <c r="B50" s="4">
        <v>23300006</v>
      </c>
      <c r="C50" s="4" t="str">
        <f t="shared" si="7"/>
        <v>006</v>
      </c>
      <c r="D50" s="44" t="str">
        <f t="shared" si="0"/>
        <v>Item_Name_23300006</v>
      </c>
      <c r="E50" s="5" t="s">
        <v>2449</v>
      </c>
      <c r="F50" s="44" t="str">
        <f t="shared" si="1"/>
        <v>Item_Desc_23300006</v>
      </c>
      <c r="G50" s="5" t="s">
        <v>714</v>
      </c>
      <c r="H50" s="5">
        <v>3</v>
      </c>
      <c r="I50" s="5">
        <v>33</v>
      </c>
      <c r="J50" s="5">
        <v>0</v>
      </c>
      <c r="K50" s="5">
        <v>1</v>
      </c>
      <c r="L50" s="45">
        <f>_xlfn.XLOOKUP($I50, '[1]#칼럼명세'!$F:$F, '[1]#칼럼명세'!$J:$J)*IF(_xlfn.XLOOKUP($I50, '[1]#칼럼명세'!$F:$F, '[1]#칼럼명세'!$K:$K)="X", 1, _xlfn.XLOOKUP($K50, '[1]#무게관련'!$N:$N, '[1]#무게관련'!$O:$O))*100</f>
        <v>0</v>
      </c>
      <c r="M50" s="46" t="s">
        <v>336</v>
      </c>
      <c r="N50" s="46" t="s">
        <v>336</v>
      </c>
      <c r="O50" s="46" t="s">
        <v>336</v>
      </c>
      <c r="P50" s="46" t="s">
        <v>336</v>
      </c>
      <c r="Q50" s="5">
        <v>0</v>
      </c>
      <c r="R50" s="5">
        <v>0</v>
      </c>
      <c r="S50" s="5">
        <v>5036</v>
      </c>
      <c r="T50" s="5">
        <v>0</v>
      </c>
      <c r="U50" s="5">
        <v>1</v>
      </c>
      <c r="V50" s="5">
        <v>0</v>
      </c>
      <c r="W50" s="5">
        <v>0</v>
      </c>
      <c r="X50" s="66">
        <v>1000</v>
      </c>
      <c r="Y50" s="66">
        <v>10000</v>
      </c>
      <c r="Z50" s="5">
        <v>0</v>
      </c>
      <c r="AA50" s="5">
        <v>0</v>
      </c>
      <c r="AB50" s="5">
        <v>1</v>
      </c>
      <c r="AC50" s="5">
        <v>0</v>
      </c>
      <c r="AD50" s="5">
        <v>0</v>
      </c>
      <c r="AE50" s="5">
        <v>30100</v>
      </c>
      <c r="AF50" s="5">
        <v>8</v>
      </c>
      <c r="AG50" s="5">
        <v>0</v>
      </c>
      <c r="AH50" s="5" t="s">
        <v>2675</v>
      </c>
      <c r="AI50" s="5" t="s">
        <v>235</v>
      </c>
      <c r="AJ50" s="5" t="s">
        <v>983</v>
      </c>
      <c r="AK50" s="45">
        <f t="shared" si="2"/>
        <v>15</v>
      </c>
      <c r="AL50" s="47">
        <f>_xlfn.XLOOKUP(I50,'[1]#칼럼명세'!F:F,'[1]#칼럼명세'!I:I)</f>
        <v>1302</v>
      </c>
      <c r="AM50" s="44" t="str">
        <f t="shared" si="3"/>
        <v>Item_Name_23300006</v>
      </c>
      <c r="AN50" s="5" t="s">
        <v>2832</v>
      </c>
      <c r="AO50" s="44" t="str">
        <f t="shared" si="4"/>
        <v>Item_Desc_23300006</v>
      </c>
      <c r="AP50" s="5" t="s">
        <v>3001</v>
      </c>
      <c r="AQ50" s="44">
        <f>_xlfn.XLOOKUP(I50,[1]!표1[아이템 타입],[1]!표1[삭제여부])</f>
        <v>1</v>
      </c>
      <c r="AR50" s="63">
        <f>_xlfn.XLOOKUP(I50,'[1]#칼럼명세'!F:F,'[1]#칼럼명세'!H:H)</f>
        <v>1</v>
      </c>
      <c r="AS50" s="4">
        <v>1</v>
      </c>
      <c r="AT50" s="4"/>
      <c r="AU50" s="4"/>
      <c r="AV50" s="4"/>
      <c r="AW50" s="63"/>
      <c r="AX50" s="63"/>
      <c r="AY50" s="63"/>
      <c r="AZ50" s="63"/>
      <c r="BA50" s="63"/>
    </row>
    <row r="51" spans="2:53" x14ac:dyDescent="0.3">
      <c r="B51" s="4">
        <v>23300007</v>
      </c>
      <c r="C51" s="4" t="str">
        <f t="shared" si="7"/>
        <v>007</v>
      </c>
      <c r="D51" s="44" t="str">
        <f t="shared" si="0"/>
        <v>Item_Name_23300007</v>
      </c>
      <c r="E51" s="5" t="s">
        <v>2450</v>
      </c>
      <c r="F51" s="44" t="str">
        <f t="shared" si="1"/>
        <v>Item_Desc_23300007</v>
      </c>
      <c r="G51" s="5" t="s">
        <v>714</v>
      </c>
      <c r="H51" s="5">
        <v>3</v>
      </c>
      <c r="I51" s="5">
        <v>33</v>
      </c>
      <c r="J51" s="5">
        <v>0</v>
      </c>
      <c r="K51" s="5">
        <v>1</v>
      </c>
      <c r="L51" s="45">
        <f>_xlfn.XLOOKUP($I51, '[1]#칼럼명세'!$F:$F, '[1]#칼럼명세'!$J:$J)*IF(_xlfn.XLOOKUP($I51, '[1]#칼럼명세'!$F:$F, '[1]#칼럼명세'!$K:$K)="X", 1, _xlfn.XLOOKUP($K51, '[1]#무게관련'!$N:$N, '[1]#무게관련'!$O:$O))*100</f>
        <v>0</v>
      </c>
      <c r="M51" s="46" t="s">
        <v>336</v>
      </c>
      <c r="N51" s="46" t="s">
        <v>336</v>
      </c>
      <c r="O51" s="46" t="s">
        <v>336</v>
      </c>
      <c r="P51" s="46" t="s">
        <v>336</v>
      </c>
      <c r="Q51" s="5">
        <v>0</v>
      </c>
      <c r="R51" s="5">
        <v>0</v>
      </c>
      <c r="S51" s="5">
        <v>5022</v>
      </c>
      <c r="T51" s="5">
        <v>0</v>
      </c>
      <c r="U51" s="5">
        <v>1</v>
      </c>
      <c r="V51" s="5">
        <v>0</v>
      </c>
      <c r="W51" s="5">
        <v>0</v>
      </c>
      <c r="X51" s="66">
        <v>1000</v>
      </c>
      <c r="Y51" s="66">
        <v>10000</v>
      </c>
      <c r="Z51" s="5">
        <v>0</v>
      </c>
      <c r="AA51" s="5">
        <v>0</v>
      </c>
      <c r="AB51" s="5">
        <v>1</v>
      </c>
      <c r="AC51" s="5">
        <v>0</v>
      </c>
      <c r="AD51" s="5">
        <v>0</v>
      </c>
      <c r="AE51" s="5">
        <v>30100</v>
      </c>
      <c r="AF51" s="5">
        <v>8</v>
      </c>
      <c r="AG51" s="5">
        <v>0</v>
      </c>
      <c r="AH51" s="5" t="s">
        <v>2676</v>
      </c>
      <c r="AI51" s="5" t="s">
        <v>235</v>
      </c>
      <c r="AJ51" s="5" t="s">
        <v>983</v>
      </c>
      <c r="AK51" s="45">
        <f t="shared" si="2"/>
        <v>15</v>
      </c>
      <c r="AL51" s="47">
        <f>_xlfn.XLOOKUP(I51,'[1]#칼럼명세'!F:F,'[1]#칼럼명세'!I:I)</f>
        <v>1302</v>
      </c>
      <c r="AM51" s="44" t="str">
        <f t="shared" si="3"/>
        <v>Item_Name_23300007</v>
      </c>
      <c r="AN51" s="5" t="s">
        <v>2833</v>
      </c>
      <c r="AO51" s="44" t="str">
        <f t="shared" si="4"/>
        <v>Item_Desc_23300007</v>
      </c>
      <c r="AP51" s="5" t="s">
        <v>3002</v>
      </c>
      <c r="AQ51" s="44">
        <f>_xlfn.XLOOKUP(I51,[1]!표1[아이템 타입],[1]!표1[삭제여부])</f>
        <v>1</v>
      </c>
      <c r="AR51" s="63">
        <f>_xlfn.XLOOKUP(I51,'[1]#칼럼명세'!F:F,'[1]#칼럼명세'!H:H)</f>
        <v>1</v>
      </c>
      <c r="AS51" s="4">
        <v>1</v>
      </c>
      <c r="AT51" s="4"/>
      <c r="AU51" s="4"/>
      <c r="AV51" s="4"/>
      <c r="AW51" s="63"/>
      <c r="AX51" s="63"/>
      <c r="AY51" s="63"/>
      <c r="AZ51" s="63"/>
      <c r="BA51" s="63"/>
    </row>
    <row r="52" spans="2:53" x14ac:dyDescent="0.3">
      <c r="B52" s="4">
        <v>23300008</v>
      </c>
      <c r="C52" s="4" t="str">
        <f t="shared" si="7"/>
        <v>008</v>
      </c>
      <c r="D52" s="44" t="str">
        <f t="shared" si="0"/>
        <v>Item_Name_23300008</v>
      </c>
      <c r="E52" s="5" t="s">
        <v>2451</v>
      </c>
      <c r="F52" s="44" t="str">
        <f t="shared" si="1"/>
        <v>Item_Desc_23300008</v>
      </c>
      <c r="G52" s="5" t="s">
        <v>714</v>
      </c>
      <c r="H52" s="5">
        <v>3</v>
      </c>
      <c r="I52" s="5">
        <v>33</v>
      </c>
      <c r="J52" s="5">
        <v>0</v>
      </c>
      <c r="K52" s="5">
        <v>1</v>
      </c>
      <c r="L52" s="45">
        <f>_xlfn.XLOOKUP($I52, '[1]#칼럼명세'!$F:$F, '[1]#칼럼명세'!$J:$J)*IF(_xlfn.XLOOKUP($I52, '[1]#칼럼명세'!$F:$F, '[1]#칼럼명세'!$K:$K)="X", 1, _xlfn.XLOOKUP($K52, '[1]#무게관련'!$N:$N, '[1]#무게관련'!$O:$O))*100</f>
        <v>0</v>
      </c>
      <c r="M52" s="46" t="s">
        <v>336</v>
      </c>
      <c r="N52" s="46" t="s">
        <v>336</v>
      </c>
      <c r="O52" s="46" t="s">
        <v>336</v>
      </c>
      <c r="P52" s="46" t="s">
        <v>336</v>
      </c>
      <c r="Q52" s="5">
        <v>0</v>
      </c>
      <c r="R52" s="5">
        <v>0</v>
      </c>
      <c r="S52" s="5">
        <v>5024</v>
      </c>
      <c r="T52" s="5">
        <v>0</v>
      </c>
      <c r="U52" s="5">
        <v>1</v>
      </c>
      <c r="V52" s="5">
        <v>0</v>
      </c>
      <c r="W52" s="5">
        <v>0</v>
      </c>
      <c r="X52" s="66">
        <v>1000</v>
      </c>
      <c r="Y52" s="66">
        <v>10000</v>
      </c>
      <c r="Z52" s="5">
        <v>0</v>
      </c>
      <c r="AA52" s="5">
        <v>0</v>
      </c>
      <c r="AB52" s="5">
        <v>1</v>
      </c>
      <c r="AC52" s="5">
        <v>0</v>
      </c>
      <c r="AD52" s="5">
        <v>0</v>
      </c>
      <c r="AE52" s="5">
        <v>30100</v>
      </c>
      <c r="AF52" s="5">
        <v>8</v>
      </c>
      <c r="AG52" s="5">
        <v>0</v>
      </c>
      <c r="AH52" s="5" t="s">
        <v>2677</v>
      </c>
      <c r="AI52" s="5" t="s">
        <v>235</v>
      </c>
      <c r="AJ52" s="5" t="s">
        <v>983</v>
      </c>
      <c r="AK52" s="45">
        <f t="shared" si="2"/>
        <v>15</v>
      </c>
      <c r="AL52" s="47">
        <f>_xlfn.XLOOKUP(I52,'[1]#칼럼명세'!F:F,'[1]#칼럼명세'!I:I)</f>
        <v>1302</v>
      </c>
      <c r="AM52" s="44" t="str">
        <f t="shared" si="3"/>
        <v>Item_Name_23300008</v>
      </c>
      <c r="AN52" s="5" t="s">
        <v>2836</v>
      </c>
      <c r="AO52" s="44" t="str">
        <f t="shared" si="4"/>
        <v>Item_Desc_23300008</v>
      </c>
      <c r="AP52" s="5" t="s">
        <v>3003</v>
      </c>
      <c r="AQ52" s="44">
        <f>_xlfn.XLOOKUP(I52,[1]!표1[아이템 타입],[1]!표1[삭제여부])</f>
        <v>1</v>
      </c>
      <c r="AR52" s="63">
        <f>_xlfn.XLOOKUP(I52,'[1]#칼럼명세'!F:F,'[1]#칼럼명세'!H:H)</f>
        <v>1</v>
      </c>
      <c r="AS52" s="4">
        <v>1</v>
      </c>
      <c r="AT52" s="4"/>
      <c r="AU52" s="4"/>
      <c r="AV52" s="4"/>
      <c r="AW52" s="63"/>
      <c r="AX52" s="63"/>
      <c r="AY52" s="63"/>
      <c r="AZ52" s="63"/>
      <c r="BA52" s="63"/>
    </row>
    <row r="53" spans="2:53" x14ac:dyDescent="0.3">
      <c r="B53" s="4">
        <v>23300009</v>
      </c>
      <c r="C53" s="4" t="str">
        <f t="shared" si="7"/>
        <v>009</v>
      </c>
      <c r="D53" s="44" t="str">
        <f t="shared" si="0"/>
        <v>Item_Name_23300009</v>
      </c>
      <c r="E53" s="5" t="s">
        <v>2452</v>
      </c>
      <c r="F53" s="44" t="str">
        <f t="shared" si="1"/>
        <v>Item_Desc_23300009</v>
      </c>
      <c r="G53" s="5" t="s">
        <v>714</v>
      </c>
      <c r="H53" s="5">
        <v>3</v>
      </c>
      <c r="I53" s="5">
        <v>33</v>
      </c>
      <c r="J53" s="5">
        <v>0</v>
      </c>
      <c r="K53" s="5">
        <v>1</v>
      </c>
      <c r="L53" s="45">
        <f>_xlfn.XLOOKUP($I53, '[1]#칼럼명세'!$F:$F, '[1]#칼럼명세'!$J:$J)*IF(_xlfn.XLOOKUP($I53, '[1]#칼럼명세'!$F:$F, '[1]#칼럼명세'!$K:$K)="X", 1, _xlfn.XLOOKUP($K53, '[1]#무게관련'!$N:$N, '[1]#무게관련'!$O:$O))*100</f>
        <v>0</v>
      </c>
      <c r="M53" s="46" t="s">
        <v>336</v>
      </c>
      <c r="N53" s="46" t="s">
        <v>336</v>
      </c>
      <c r="O53" s="46" t="s">
        <v>336</v>
      </c>
      <c r="P53" s="46" t="s">
        <v>336</v>
      </c>
      <c r="Q53" s="5">
        <v>0</v>
      </c>
      <c r="R53" s="5">
        <v>0</v>
      </c>
      <c r="S53" s="5">
        <v>1101</v>
      </c>
      <c r="T53" s="5">
        <v>0</v>
      </c>
      <c r="U53" s="5">
        <v>10</v>
      </c>
      <c r="V53" s="5">
        <v>0</v>
      </c>
      <c r="W53" s="5">
        <v>0</v>
      </c>
      <c r="X53" s="66">
        <v>1000</v>
      </c>
      <c r="Y53" s="66">
        <v>10000</v>
      </c>
      <c r="Z53" s="5">
        <v>0</v>
      </c>
      <c r="AA53" s="5">
        <v>0</v>
      </c>
      <c r="AB53" s="5">
        <v>1</v>
      </c>
      <c r="AC53" s="5">
        <v>0</v>
      </c>
      <c r="AD53" s="5">
        <v>0</v>
      </c>
      <c r="AE53" s="5">
        <v>30100</v>
      </c>
      <c r="AF53" s="5">
        <v>8</v>
      </c>
      <c r="AG53" s="5">
        <v>0</v>
      </c>
      <c r="AH53" s="5" t="s">
        <v>2678</v>
      </c>
      <c r="AI53" s="5" t="s">
        <v>235</v>
      </c>
      <c r="AJ53" s="5" t="s">
        <v>983</v>
      </c>
      <c r="AK53" s="45">
        <f t="shared" si="2"/>
        <v>15</v>
      </c>
      <c r="AL53" s="47">
        <f>_xlfn.XLOOKUP(I53,'[1]#칼럼명세'!F:F,'[1]#칼럼명세'!I:I)</f>
        <v>1302</v>
      </c>
      <c r="AM53" s="44" t="str">
        <f t="shared" si="3"/>
        <v>Item_Name_23300009</v>
      </c>
      <c r="AN53" s="5" t="s">
        <v>2834</v>
      </c>
      <c r="AO53" s="44" t="str">
        <f t="shared" si="4"/>
        <v>Item_Desc_23300009</v>
      </c>
      <c r="AP53" s="5" t="s">
        <v>3128</v>
      </c>
      <c r="AQ53" s="44">
        <f>_xlfn.XLOOKUP(I53,[1]!표1[아이템 타입],[1]!표1[삭제여부])</f>
        <v>1</v>
      </c>
      <c r="AR53" s="63">
        <f>_xlfn.XLOOKUP(I53,'[1]#칼럼명세'!F:F,'[1]#칼럼명세'!H:H)</f>
        <v>1</v>
      </c>
      <c r="AS53" s="4">
        <v>1</v>
      </c>
      <c r="AT53" s="4"/>
      <c r="AU53" s="4"/>
      <c r="AV53" s="4"/>
      <c r="AW53" s="63"/>
      <c r="AX53" s="63"/>
      <c r="AY53" s="63"/>
      <c r="AZ53" s="63"/>
      <c r="BA53" s="63"/>
    </row>
    <row r="54" spans="2:53" x14ac:dyDescent="0.3">
      <c r="B54" s="4">
        <v>23300010</v>
      </c>
      <c r="C54" s="4" t="str">
        <f t="shared" si="7"/>
        <v>010</v>
      </c>
      <c r="D54" s="44" t="str">
        <f t="shared" si="0"/>
        <v>Item_Name_23300010</v>
      </c>
      <c r="E54" s="5" t="s">
        <v>2453</v>
      </c>
      <c r="F54" s="44" t="str">
        <f t="shared" si="1"/>
        <v>Item_Desc_23300010</v>
      </c>
      <c r="G54" s="5" t="s">
        <v>714</v>
      </c>
      <c r="H54" s="5">
        <v>3</v>
      </c>
      <c r="I54" s="5">
        <v>33</v>
      </c>
      <c r="J54" s="5">
        <v>0</v>
      </c>
      <c r="K54" s="5">
        <v>1</v>
      </c>
      <c r="L54" s="45">
        <f>_xlfn.XLOOKUP($I54, '[1]#칼럼명세'!$F:$F, '[1]#칼럼명세'!$J:$J)*IF(_xlfn.XLOOKUP($I54, '[1]#칼럼명세'!$F:$F, '[1]#칼럼명세'!$K:$K)="X", 1, _xlfn.XLOOKUP($K54, '[1]#무게관련'!$N:$N, '[1]#무게관련'!$O:$O))*100</f>
        <v>0</v>
      </c>
      <c r="M54" s="46" t="s">
        <v>336</v>
      </c>
      <c r="N54" s="46" t="s">
        <v>336</v>
      </c>
      <c r="O54" s="46" t="s">
        <v>336</v>
      </c>
      <c r="P54" s="46" t="s">
        <v>336</v>
      </c>
      <c r="Q54" s="5">
        <v>0</v>
      </c>
      <c r="R54" s="5">
        <v>0</v>
      </c>
      <c r="S54" s="5">
        <v>1111</v>
      </c>
      <c r="T54" s="5">
        <v>0</v>
      </c>
      <c r="U54" s="5">
        <v>1</v>
      </c>
      <c r="V54" s="5">
        <v>0</v>
      </c>
      <c r="W54" s="5">
        <v>0</v>
      </c>
      <c r="X54" s="66">
        <v>1000</v>
      </c>
      <c r="Y54" s="66">
        <v>10000</v>
      </c>
      <c r="Z54" s="5">
        <v>0</v>
      </c>
      <c r="AA54" s="5">
        <v>0</v>
      </c>
      <c r="AB54" s="5">
        <v>1</v>
      </c>
      <c r="AC54" s="5">
        <v>0</v>
      </c>
      <c r="AD54" s="5">
        <v>0</v>
      </c>
      <c r="AE54" s="5">
        <v>30100</v>
      </c>
      <c r="AF54" s="5">
        <v>8</v>
      </c>
      <c r="AG54" s="5">
        <v>0</v>
      </c>
      <c r="AH54" s="5" t="s">
        <v>2679</v>
      </c>
      <c r="AI54" s="5" t="s">
        <v>235</v>
      </c>
      <c r="AJ54" s="5" t="s">
        <v>983</v>
      </c>
      <c r="AK54" s="45">
        <f t="shared" si="2"/>
        <v>15</v>
      </c>
      <c r="AL54" s="47">
        <f>_xlfn.XLOOKUP(I54,'[1]#칼럼명세'!F:F,'[1]#칼럼명세'!I:I)</f>
        <v>1302</v>
      </c>
      <c r="AM54" s="44" t="str">
        <f t="shared" si="3"/>
        <v>Item_Name_23300010</v>
      </c>
      <c r="AN54" s="5" t="s">
        <v>2835</v>
      </c>
      <c r="AO54" s="44" t="str">
        <f t="shared" si="4"/>
        <v>Item_Desc_23300010</v>
      </c>
      <c r="AP54" s="5" t="s">
        <v>3004</v>
      </c>
      <c r="AQ54" s="44">
        <f>_xlfn.XLOOKUP(I54,[1]!표1[아이템 타입],[1]!표1[삭제여부])</f>
        <v>1</v>
      </c>
      <c r="AR54" s="63">
        <f>_xlfn.XLOOKUP(I54,'[1]#칼럼명세'!F:F,'[1]#칼럼명세'!H:H)</f>
        <v>1</v>
      </c>
      <c r="AS54" s="4">
        <v>1</v>
      </c>
      <c r="AT54" s="4"/>
      <c r="AU54" s="4"/>
      <c r="AV54" s="4"/>
      <c r="AW54" s="63"/>
      <c r="AX54" s="63"/>
      <c r="AY54" s="63"/>
      <c r="AZ54" s="63"/>
      <c r="BA54" s="63"/>
    </row>
    <row r="55" spans="2:53" x14ac:dyDescent="0.3">
      <c r="B55" s="4">
        <v>23300011</v>
      </c>
      <c r="C55" s="4" t="str">
        <f t="shared" si="7"/>
        <v>011</v>
      </c>
      <c r="D55" s="44" t="str">
        <f t="shared" si="0"/>
        <v>Item_Name_23300011</v>
      </c>
      <c r="E55" s="5" t="s">
        <v>2454</v>
      </c>
      <c r="F55" s="44" t="str">
        <f t="shared" si="1"/>
        <v>Item_Desc_23300011</v>
      </c>
      <c r="G55" s="5" t="s">
        <v>714</v>
      </c>
      <c r="H55" s="5">
        <v>3</v>
      </c>
      <c r="I55" s="5">
        <v>33</v>
      </c>
      <c r="J55" s="5">
        <v>0</v>
      </c>
      <c r="K55" s="5">
        <v>1</v>
      </c>
      <c r="L55" s="45">
        <f>_xlfn.XLOOKUP($I55, '[1]#칼럼명세'!$F:$F, '[1]#칼럼명세'!$J:$J)*IF(_xlfn.XLOOKUP($I55, '[1]#칼럼명세'!$F:$F, '[1]#칼럼명세'!$K:$K)="X", 1, _xlfn.XLOOKUP($K55, '[1]#무게관련'!$N:$N, '[1]#무게관련'!$O:$O))*100</f>
        <v>0</v>
      </c>
      <c r="M55" s="46" t="s">
        <v>336</v>
      </c>
      <c r="N55" s="46" t="s">
        <v>336</v>
      </c>
      <c r="O55" s="46" t="s">
        <v>336</v>
      </c>
      <c r="P55" s="46" t="s">
        <v>336</v>
      </c>
      <c r="Q55" s="5">
        <v>0</v>
      </c>
      <c r="R55" s="5">
        <v>0</v>
      </c>
      <c r="S55" s="5">
        <v>1211</v>
      </c>
      <c r="T55" s="5">
        <v>0</v>
      </c>
      <c r="U55" s="5">
        <v>1</v>
      </c>
      <c r="V55" s="5">
        <v>0</v>
      </c>
      <c r="W55" s="5">
        <v>0</v>
      </c>
      <c r="X55" s="66">
        <v>1000</v>
      </c>
      <c r="Y55" s="66">
        <v>10000</v>
      </c>
      <c r="Z55" s="5">
        <v>0</v>
      </c>
      <c r="AA55" s="5">
        <v>0</v>
      </c>
      <c r="AB55" s="5">
        <v>1</v>
      </c>
      <c r="AC55" s="5">
        <v>0</v>
      </c>
      <c r="AD55" s="5">
        <v>0</v>
      </c>
      <c r="AE55" s="5">
        <v>30100</v>
      </c>
      <c r="AF55" s="5">
        <v>8</v>
      </c>
      <c r="AG55" s="5">
        <v>0</v>
      </c>
      <c r="AH55" s="5" t="s">
        <v>2680</v>
      </c>
      <c r="AI55" s="5" t="s">
        <v>235</v>
      </c>
      <c r="AJ55" s="5" t="s">
        <v>983</v>
      </c>
      <c r="AK55" s="45">
        <f t="shared" si="2"/>
        <v>15</v>
      </c>
      <c r="AL55" s="47">
        <f>_xlfn.XLOOKUP(I55,'[1]#칼럼명세'!F:F,'[1]#칼럼명세'!I:I)</f>
        <v>1302</v>
      </c>
      <c r="AM55" s="44" t="str">
        <f t="shared" si="3"/>
        <v>Item_Name_23300011</v>
      </c>
      <c r="AN55" s="5" t="s">
        <v>2600</v>
      </c>
      <c r="AO55" s="44" t="str">
        <f t="shared" si="4"/>
        <v>Item_Desc_23300011</v>
      </c>
      <c r="AP55" s="5" t="s">
        <v>3005</v>
      </c>
      <c r="AQ55" s="44">
        <f>_xlfn.XLOOKUP(I55,[1]!표1[아이템 타입],[1]!표1[삭제여부])</f>
        <v>1</v>
      </c>
      <c r="AR55" s="63">
        <f>_xlfn.XLOOKUP(I55,'[1]#칼럼명세'!F:F,'[1]#칼럼명세'!H:H)</f>
        <v>1</v>
      </c>
      <c r="AS55" s="4">
        <v>1</v>
      </c>
      <c r="AT55" s="4"/>
      <c r="AU55" s="4"/>
      <c r="AV55" s="4"/>
      <c r="AW55" s="63"/>
      <c r="AX55" s="63"/>
      <c r="AY55" s="63"/>
      <c r="AZ55" s="63"/>
      <c r="BA55" s="63"/>
    </row>
    <row r="56" spans="2:53" x14ac:dyDescent="0.3">
      <c r="B56" s="4">
        <v>23300012</v>
      </c>
      <c r="C56" s="4" t="str">
        <f t="shared" si="7"/>
        <v>012</v>
      </c>
      <c r="D56" s="44" t="str">
        <f t="shared" si="0"/>
        <v>Item_Name_23300012</v>
      </c>
      <c r="E56" s="5" t="s">
        <v>2455</v>
      </c>
      <c r="F56" s="44" t="str">
        <f t="shared" si="1"/>
        <v>Item_Desc_23300012</v>
      </c>
      <c r="G56" s="5" t="s">
        <v>714</v>
      </c>
      <c r="H56" s="5">
        <v>3</v>
      </c>
      <c r="I56" s="5">
        <v>33</v>
      </c>
      <c r="J56" s="5">
        <v>0</v>
      </c>
      <c r="K56" s="5">
        <v>1</v>
      </c>
      <c r="L56" s="45">
        <f>_xlfn.XLOOKUP($I56, '[1]#칼럼명세'!$F:$F, '[1]#칼럼명세'!$J:$J)*IF(_xlfn.XLOOKUP($I56, '[1]#칼럼명세'!$F:$F, '[1]#칼럼명세'!$K:$K)="X", 1, _xlfn.XLOOKUP($K56, '[1]#무게관련'!$N:$N, '[1]#무게관련'!$O:$O))*100</f>
        <v>0</v>
      </c>
      <c r="M56" s="46" t="s">
        <v>336</v>
      </c>
      <c r="N56" s="46" t="s">
        <v>336</v>
      </c>
      <c r="O56" s="46" t="s">
        <v>336</v>
      </c>
      <c r="P56" s="46" t="s">
        <v>336</v>
      </c>
      <c r="Q56" s="5">
        <v>0</v>
      </c>
      <c r="R56" s="5">
        <v>0</v>
      </c>
      <c r="S56" s="5">
        <v>1213</v>
      </c>
      <c r="T56" s="5">
        <v>0</v>
      </c>
      <c r="U56" s="5">
        <v>1</v>
      </c>
      <c r="V56" s="5">
        <v>0</v>
      </c>
      <c r="W56" s="5">
        <v>0</v>
      </c>
      <c r="X56" s="66">
        <v>1000</v>
      </c>
      <c r="Y56" s="66">
        <v>10000</v>
      </c>
      <c r="Z56" s="5">
        <v>0</v>
      </c>
      <c r="AA56" s="5">
        <v>0</v>
      </c>
      <c r="AB56" s="5">
        <v>1</v>
      </c>
      <c r="AC56" s="5">
        <v>0</v>
      </c>
      <c r="AD56" s="5">
        <v>0</v>
      </c>
      <c r="AE56" s="5">
        <v>30100</v>
      </c>
      <c r="AF56" s="5">
        <v>8</v>
      </c>
      <c r="AG56" s="5">
        <v>0</v>
      </c>
      <c r="AH56" s="5" t="s">
        <v>2681</v>
      </c>
      <c r="AI56" s="5" t="s">
        <v>235</v>
      </c>
      <c r="AJ56" s="5" t="s">
        <v>983</v>
      </c>
      <c r="AK56" s="45">
        <f t="shared" si="2"/>
        <v>15</v>
      </c>
      <c r="AL56" s="47">
        <f>_xlfn.XLOOKUP(I56,'[1]#칼럼명세'!F:F,'[1]#칼럼명세'!I:I)</f>
        <v>1302</v>
      </c>
      <c r="AM56" s="44" t="str">
        <f t="shared" si="3"/>
        <v>Item_Name_23300012</v>
      </c>
      <c r="AN56" s="5" t="s">
        <v>2601</v>
      </c>
      <c r="AO56" s="44" t="str">
        <f t="shared" si="4"/>
        <v>Item_Desc_23300012</v>
      </c>
      <c r="AP56" s="5" t="s">
        <v>3006</v>
      </c>
      <c r="AQ56" s="44">
        <f>_xlfn.XLOOKUP(I56,[1]!표1[아이템 타입],[1]!표1[삭제여부])</f>
        <v>1</v>
      </c>
      <c r="AR56" s="63">
        <f>_xlfn.XLOOKUP(I56,'[1]#칼럼명세'!F:F,'[1]#칼럼명세'!H:H)</f>
        <v>1</v>
      </c>
      <c r="AS56" s="4">
        <v>1</v>
      </c>
      <c r="AT56" s="4"/>
      <c r="AU56" s="4"/>
      <c r="AV56" s="4"/>
      <c r="AW56" s="63"/>
      <c r="AX56" s="63"/>
      <c r="AY56" s="63"/>
      <c r="AZ56" s="63"/>
      <c r="BA56" s="63"/>
    </row>
    <row r="57" spans="2:53" x14ac:dyDescent="0.3">
      <c r="B57" s="4">
        <v>23300013</v>
      </c>
      <c r="C57" s="4" t="str">
        <f t="shared" si="7"/>
        <v>013</v>
      </c>
      <c r="D57" s="44" t="str">
        <f t="shared" si="0"/>
        <v>Item_Name_23300013</v>
      </c>
      <c r="E57" s="5" t="s">
        <v>2456</v>
      </c>
      <c r="F57" s="44" t="str">
        <f t="shared" si="1"/>
        <v>Item_Desc_23300013</v>
      </c>
      <c r="G57" s="5" t="s">
        <v>714</v>
      </c>
      <c r="H57" s="5">
        <v>3</v>
      </c>
      <c r="I57" s="5">
        <v>33</v>
      </c>
      <c r="J57" s="5">
        <v>0</v>
      </c>
      <c r="K57" s="5">
        <v>1</v>
      </c>
      <c r="L57" s="45">
        <f>_xlfn.XLOOKUP($I57, '[1]#칼럼명세'!$F:$F, '[1]#칼럼명세'!$J:$J)*IF(_xlfn.XLOOKUP($I57, '[1]#칼럼명세'!$F:$F, '[1]#칼럼명세'!$K:$K)="X", 1, _xlfn.XLOOKUP($K57, '[1]#무게관련'!$N:$N, '[1]#무게관련'!$O:$O))*100</f>
        <v>0</v>
      </c>
      <c r="M57" s="46" t="s">
        <v>336</v>
      </c>
      <c r="N57" s="46" t="s">
        <v>336</v>
      </c>
      <c r="O57" s="46" t="s">
        <v>336</v>
      </c>
      <c r="P57" s="46" t="s">
        <v>336</v>
      </c>
      <c r="Q57" s="5">
        <v>0</v>
      </c>
      <c r="R57" s="5">
        <v>0</v>
      </c>
      <c r="S57" s="5">
        <v>5006</v>
      </c>
      <c r="T57" s="5">
        <v>0</v>
      </c>
      <c r="U57" s="5">
        <v>1</v>
      </c>
      <c r="V57" s="5">
        <v>0</v>
      </c>
      <c r="W57" s="5">
        <v>0</v>
      </c>
      <c r="X57" s="66">
        <v>1000</v>
      </c>
      <c r="Y57" s="66">
        <v>10000</v>
      </c>
      <c r="Z57" s="5">
        <v>0</v>
      </c>
      <c r="AA57" s="5">
        <v>0</v>
      </c>
      <c r="AB57" s="5">
        <v>1</v>
      </c>
      <c r="AC57" s="5">
        <v>0</v>
      </c>
      <c r="AD57" s="5">
        <v>0</v>
      </c>
      <c r="AE57" s="5">
        <v>30100</v>
      </c>
      <c r="AF57" s="5">
        <v>8</v>
      </c>
      <c r="AG57" s="5">
        <v>0</v>
      </c>
      <c r="AH57" s="5" t="s">
        <v>2682</v>
      </c>
      <c r="AI57" s="5" t="s">
        <v>235</v>
      </c>
      <c r="AJ57" s="5" t="s">
        <v>983</v>
      </c>
      <c r="AK57" s="45">
        <f t="shared" si="2"/>
        <v>15</v>
      </c>
      <c r="AL57" s="47">
        <f>_xlfn.XLOOKUP(I57,'[1]#칼럼명세'!F:F,'[1]#칼럼명세'!I:I)</f>
        <v>1302</v>
      </c>
      <c r="AM57" s="44" t="str">
        <f t="shared" si="3"/>
        <v>Item_Name_23300013</v>
      </c>
      <c r="AN57" s="5" t="s">
        <v>2602</v>
      </c>
      <c r="AO57" s="44" t="str">
        <f t="shared" si="4"/>
        <v>Item_Desc_23300013</v>
      </c>
      <c r="AP57" s="5" t="s">
        <v>3007</v>
      </c>
      <c r="AQ57" s="44">
        <f>_xlfn.XLOOKUP(I57,[1]!표1[아이템 타입],[1]!표1[삭제여부])</f>
        <v>1</v>
      </c>
      <c r="AR57" s="63">
        <f>_xlfn.XLOOKUP(I57,'[1]#칼럼명세'!F:F,'[1]#칼럼명세'!H:H)</f>
        <v>1</v>
      </c>
      <c r="AS57" s="4">
        <v>1</v>
      </c>
      <c r="AT57" s="4"/>
      <c r="AU57" s="4"/>
      <c r="AV57" s="4"/>
      <c r="AW57" s="63"/>
      <c r="AX57" s="63"/>
      <c r="AY57" s="63"/>
      <c r="AZ57" s="63"/>
      <c r="BA57" s="63"/>
    </row>
    <row r="58" spans="2:53" x14ac:dyDescent="0.3">
      <c r="B58" s="4">
        <v>23300014</v>
      </c>
      <c r="C58" s="4" t="str">
        <f t="shared" si="7"/>
        <v>014</v>
      </c>
      <c r="D58" s="44" t="str">
        <f t="shared" si="0"/>
        <v>Item_Name_23300014</v>
      </c>
      <c r="E58" s="5" t="s">
        <v>2457</v>
      </c>
      <c r="F58" s="44" t="str">
        <f t="shared" si="1"/>
        <v>Item_Desc_23300014</v>
      </c>
      <c r="G58" s="5" t="s">
        <v>714</v>
      </c>
      <c r="H58" s="5">
        <v>3</v>
      </c>
      <c r="I58" s="5">
        <v>33</v>
      </c>
      <c r="J58" s="5">
        <v>0</v>
      </c>
      <c r="K58" s="5">
        <v>1</v>
      </c>
      <c r="L58" s="45">
        <f>_xlfn.XLOOKUP($I58, '[1]#칼럼명세'!$F:$F, '[1]#칼럼명세'!$J:$J)*IF(_xlfn.XLOOKUP($I58, '[1]#칼럼명세'!$F:$F, '[1]#칼럼명세'!$K:$K)="X", 1, _xlfn.XLOOKUP($K58, '[1]#무게관련'!$N:$N, '[1]#무게관련'!$O:$O))*100</f>
        <v>0</v>
      </c>
      <c r="M58" s="46" t="s">
        <v>336</v>
      </c>
      <c r="N58" s="46" t="s">
        <v>336</v>
      </c>
      <c r="O58" s="46" t="s">
        <v>336</v>
      </c>
      <c r="P58" s="46" t="s">
        <v>336</v>
      </c>
      <c r="Q58" s="5">
        <v>0</v>
      </c>
      <c r="R58" s="5">
        <v>0</v>
      </c>
      <c r="S58" s="5">
        <v>5008</v>
      </c>
      <c r="T58" s="5">
        <v>0</v>
      </c>
      <c r="U58" s="5">
        <v>1</v>
      </c>
      <c r="V58" s="5">
        <v>0</v>
      </c>
      <c r="W58" s="5">
        <v>0</v>
      </c>
      <c r="X58" s="66">
        <v>1000</v>
      </c>
      <c r="Y58" s="66">
        <v>10000</v>
      </c>
      <c r="Z58" s="5">
        <v>0</v>
      </c>
      <c r="AA58" s="5">
        <v>0</v>
      </c>
      <c r="AB58" s="5">
        <v>1</v>
      </c>
      <c r="AC58" s="5">
        <v>0</v>
      </c>
      <c r="AD58" s="5">
        <v>0</v>
      </c>
      <c r="AE58" s="5">
        <v>30100</v>
      </c>
      <c r="AF58" s="5">
        <v>8</v>
      </c>
      <c r="AG58" s="5">
        <v>0</v>
      </c>
      <c r="AH58" s="5" t="s">
        <v>2683</v>
      </c>
      <c r="AI58" s="5" t="s">
        <v>235</v>
      </c>
      <c r="AJ58" s="5" t="s">
        <v>983</v>
      </c>
      <c r="AK58" s="45">
        <f t="shared" si="2"/>
        <v>15</v>
      </c>
      <c r="AL58" s="47">
        <f>_xlfn.XLOOKUP(I58,'[1]#칼럼명세'!F:F,'[1]#칼럼명세'!I:I)</f>
        <v>1302</v>
      </c>
      <c r="AM58" s="44" t="str">
        <f t="shared" si="3"/>
        <v>Item_Name_23300014</v>
      </c>
      <c r="AN58" s="5" t="s">
        <v>2603</v>
      </c>
      <c r="AO58" s="44" t="str">
        <f t="shared" si="4"/>
        <v>Item_Desc_23300014</v>
      </c>
      <c r="AP58" s="5" t="s">
        <v>3008</v>
      </c>
      <c r="AQ58" s="44">
        <f>_xlfn.XLOOKUP(I58,[1]!표1[아이템 타입],[1]!표1[삭제여부])</f>
        <v>1</v>
      </c>
      <c r="AR58" s="63">
        <f>_xlfn.XLOOKUP(I58,'[1]#칼럼명세'!F:F,'[1]#칼럼명세'!H:H)</f>
        <v>1</v>
      </c>
      <c r="AS58" s="4">
        <v>1</v>
      </c>
      <c r="AT58" s="4"/>
      <c r="AU58" s="4"/>
      <c r="AV58" s="4"/>
      <c r="AW58" s="63"/>
      <c r="AX58" s="63"/>
      <c r="AY58" s="63"/>
      <c r="AZ58" s="63"/>
      <c r="BA58" s="63"/>
    </row>
    <row r="59" spans="2:53" x14ac:dyDescent="0.3">
      <c r="B59" s="4">
        <v>23300015</v>
      </c>
      <c r="C59" s="4" t="str">
        <f t="shared" si="7"/>
        <v>015</v>
      </c>
      <c r="D59" s="44" t="str">
        <f t="shared" si="0"/>
        <v>Item_Name_23300015</v>
      </c>
      <c r="E59" s="5" t="s">
        <v>2458</v>
      </c>
      <c r="F59" s="44" t="str">
        <f t="shared" si="1"/>
        <v>Item_Desc_23300015</v>
      </c>
      <c r="G59" s="5" t="s">
        <v>714</v>
      </c>
      <c r="H59" s="5">
        <v>3</v>
      </c>
      <c r="I59" s="5">
        <v>33</v>
      </c>
      <c r="J59" s="5">
        <v>0</v>
      </c>
      <c r="K59" s="5">
        <v>1</v>
      </c>
      <c r="L59" s="45">
        <f>_xlfn.XLOOKUP($I59, '[1]#칼럼명세'!$F:$F, '[1]#칼럼명세'!$J:$J)*IF(_xlfn.XLOOKUP($I59, '[1]#칼럼명세'!$F:$F, '[1]#칼럼명세'!$K:$K)="X", 1, _xlfn.XLOOKUP($K59, '[1]#무게관련'!$N:$N, '[1]#무게관련'!$O:$O))*100</f>
        <v>0</v>
      </c>
      <c r="M59" s="46" t="s">
        <v>336</v>
      </c>
      <c r="N59" s="46" t="s">
        <v>336</v>
      </c>
      <c r="O59" s="46" t="s">
        <v>336</v>
      </c>
      <c r="P59" s="46" t="s">
        <v>336</v>
      </c>
      <c r="Q59" s="5">
        <v>0</v>
      </c>
      <c r="R59" s="5">
        <v>0</v>
      </c>
      <c r="S59" s="5">
        <v>5038</v>
      </c>
      <c r="T59" s="5">
        <v>0</v>
      </c>
      <c r="U59" s="5">
        <v>1</v>
      </c>
      <c r="V59" s="5">
        <v>0</v>
      </c>
      <c r="W59" s="5">
        <v>0</v>
      </c>
      <c r="X59" s="66">
        <v>1000</v>
      </c>
      <c r="Y59" s="66">
        <v>10000</v>
      </c>
      <c r="Z59" s="5">
        <v>0</v>
      </c>
      <c r="AA59" s="5">
        <v>0</v>
      </c>
      <c r="AB59" s="5">
        <v>1</v>
      </c>
      <c r="AC59" s="5">
        <v>0</v>
      </c>
      <c r="AD59" s="5">
        <v>0</v>
      </c>
      <c r="AE59" s="5">
        <v>30100</v>
      </c>
      <c r="AF59" s="5">
        <v>8</v>
      </c>
      <c r="AG59" s="5">
        <v>0</v>
      </c>
      <c r="AH59" s="5" t="s">
        <v>2684</v>
      </c>
      <c r="AI59" s="5" t="s">
        <v>235</v>
      </c>
      <c r="AJ59" s="5" t="s">
        <v>983</v>
      </c>
      <c r="AK59" s="45">
        <f t="shared" si="2"/>
        <v>15</v>
      </c>
      <c r="AL59" s="47">
        <f>_xlfn.XLOOKUP(I59,'[1]#칼럼명세'!F:F,'[1]#칼럼명세'!I:I)</f>
        <v>1302</v>
      </c>
      <c r="AM59" s="44" t="str">
        <f t="shared" si="3"/>
        <v>Item_Name_23300015</v>
      </c>
      <c r="AN59" s="5" t="s">
        <v>2604</v>
      </c>
      <c r="AO59" s="44" t="str">
        <f t="shared" si="4"/>
        <v>Item_Desc_23300015</v>
      </c>
      <c r="AP59" s="5" t="s">
        <v>3009</v>
      </c>
      <c r="AQ59" s="44">
        <f>_xlfn.XLOOKUP(I59,[1]!표1[아이템 타입],[1]!표1[삭제여부])</f>
        <v>1</v>
      </c>
      <c r="AR59" s="63">
        <f>_xlfn.XLOOKUP(I59,'[1]#칼럼명세'!F:F,'[1]#칼럼명세'!H:H)</f>
        <v>1</v>
      </c>
      <c r="AS59" s="4">
        <v>1</v>
      </c>
      <c r="AT59" s="4"/>
      <c r="AU59" s="4"/>
      <c r="AV59" s="4"/>
      <c r="AW59" s="63"/>
      <c r="AX59" s="63"/>
      <c r="AY59" s="63"/>
      <c r="AZ59" s="63"/>
      <c r="BA59" s="63"/>
    </row>
    <row r="60" spans="2:53" x14ac:dyDescent="0.3">
      <c r="B60" s="4">
        <v>23300016</v>
      </c>
      <c r="C60" s="4" t="str">
        <f t="shared" si="7"/>
        <v>016</v>
      </c>
      <c r="D60" s="44" t="str">
        <f t="shared" si="0"/>
        <v>Item_Name_23300016</v>
      </c>
      <c r="E60" s="5" t="s">
        <v>2459</v>
      </c>
      <c r="F60" s="44" t="str">
        <f t="shared" si="1"/>
        <v>Item_Desc_23300016</v>
      </c>
      <c r="G60" s="5" t="s">
        <v>714</v>
      </c>
      <c r="H60" s="5">
        <v>3</v>
      </c>
      <c r="I60" s="5">
        <v>33</v>
      </c>
      <c r="J60" s="5">
        <v>0</v>
      </c>
      <c r="K60" s="5">
        <v>1</v>
      </c>
      <c r="L60" s="45">
        <f>_xlfn.XLOOKUP($I60, '[1]#칼럼명세'!$F:$F, '[1]#칼럼명세'!$J:$J)*IF(_xlfn.XLOOKUP($I60, '[1]#칼럼명세'!$F:$F, '[1]#칼럼명세'!$K:$K)="X", 1, _xlfn.XLOOKUP($K60, '[1]#무게관련'!$N:$N, '[1]#무게관련'!$O:$O))*100</f>
        <v>0</v>
      </c>
      <c r="M60" s="46" t="s">
        <v>336</v>
      </c>
      <c r="N60" s="46" t="s">
        <v>336</v>
      </c>
      <c r="O60" s="46" t="s">
        <v>336</v>
      </c>
      <c r="P60" s="46" t="s">
        <v>336</v>
      </c>
      <c r="Q60" s="5">
        <v>0</v>
      </c>
      <c r="R60" s="5">
        <v>0</v>
      </c>
      <c r="S60" s="5">
        <v>5040</v>
      </c>
      <c r="T60" s="5">
        <v>0</v>
      </c>
      <c r="U60" s="5">
        <v>1</v>
      </c>
      <c r="V60" s="5">
        <v>0</v>
      </c>
      <c r="W60" s="5">
        <v>0</v>
      </c>
      <c r="X60" s="66">
        <v>1000</v>
      </c>
      <c r="Y60" s="66">
        <v>10000</v>
      </c>
      <c r="Z60" s="5">
        <v>0</v>
      </c>
      <c r="AA60" s="5">
        <v>0</v>
      </c>
      <c r="AB60" s="5">
        <v>1</v>
      </c>
      <c r="AC60" s="5">
        <v>0</v>
      </c>
      <c r="AD60" s="5">
        <v>0</v>
      </c>
      <c r="AE60" s="5">
        <v>30100</v>
      </c>
      <c r="AF60" s="5">
        <v>8</v>
      </c>
      <c r="AG60" s="5">
        <v>0</v>
      </c>
      <c r="AH60" s="5" t="s">
        <v>2685</v>
      </c>
      <c r="AI60" s="5" t="s">
        <v>235</v>
      </c>
      <c r="AJ60" s="5" t="s">
        <v>983</v>
      </c>
      <c r="AK60" s="45">
        <f t="shared" si="2"/>
        <v>15</v>
      </c>
      <c r="AL60" s="47">
        <f>_xlfn.XLOOKUP(I60,'[1]#칼럼명세'!F:F,'[1]#칼럼명세'!I:I)</f>
        <v>1302</v>
      </c>
      <c r="AM60" s="44" t="str">
        <f t="shared" si="3"/>
        <v>Item_Name_23300016</v>
      </c>
      <c r="AN60" s="5" t="s">
        <v>2837</v>
      </c>
      <c r="AO60" s="44" t="str">
        <f t="shared" si="4"/>
        <v>Item_Desc_23300016</v>
      </c>
      <c r="AP60" s="5" t="s">
        <v>3010</v>
      </c>
      <c r="AQ60" s="44">
        <f>_xlfn.XLOOKUP(I60,[1]!표1[아이템 타입],[1]!표1[삭제여부])</f>
        <v>1</v>
      </c>
      <c r="AR60" s="63">
        <f>_xlfn.XLOOKUP(I60,'[1]#칼럼명세'!F:F,'[1]#칼럼명세'!H:H)</f>
        <v>1</v>
      </c>
      <c r="AS60" s="4">
        <v>1</v>
      </c>
      <c r="AT60" s="4"/>
      <c r="AU60" s="4"/>
      <c r="AV60" s="4"/>
      <c r="AW60" s="63"/>
      <c r="AX60" s="63"/>
      <c r="AY60" s="63"/>
      <c r="AZ60" s="63"/>
      <c r="BA60" s="63"/>
    </row>
    <row r="61" spans="2:53" x14ac:dyDescent="0.3">
      <c r="B61" s="4">
        <v>23300017</v>
      </c>
      <c r="C61" s="4" t="str">
        <f t="shared" si="7"/>
        <v>017</v>
      </c>
      <c r="D61" s="44" t="str">
        <f t="shared" si="0"/>
        <v>Item_Name_23300017</v>
      </c>
      <c r="E61" s="5" t="s">
        <v>2460</v>
      </c>
      <c r="F61" s="44" t="str">
        <f t="shared" si="1"/>
        <v>Item_Desc_23300017</v>
      </c>
      <c r="G61" s="5" t="s">
        <v>714</v>
      </c>
      <c r="H61" s="5">
        <v>3</v>
      </c>
      <c r="I61" s="5">
        <v>33</v>
      </c>
      <c r="J61" s="5">
        <v>0</v>
      </c>
      <c r="K61" s="5">
        <v>1</v>
      </c>
      <c r="L61" s="45">
        <f>_xlfn.XLOOKUP($I61, '[1]#칼럼명세'!$F:$F, '[1]#칼럼명세'!$J:$J)*IF(_xlfn.XLOOKUP($I61, '[1]#칼럼명세'!$F:$F, '[1]#칼럼명세'!$K:$K)="X", 1, _xlfn.XLOOKUP($K61, '[1]#무게관련'!$N:$N, '[1]#무게관련'!$O:$O))*100</f>
        <v>0</v>
      </c>
      <c r="M61" s="46" t="s">
        <v>336</v>
      </c>
      <c r="N61" s="46" t="s">
        <v>336</v>
      </c>
      <c r="O61" s="46" t="s">
        <v>336</v>
      </c>
      <c r="P61" s="46" t="s">
        <v>336</v>
      </c>
      <c r="Q61" s="5">
        <v>0</v>
      </c>
      <c r="R61" s="5">
        <v>0</v>
      </c>
      <c r="S61" s="5">
        <v>5026</v>
      </c>
      <c r="T61" s="5">
        <v>0</v>
      </c>
      <c r="U61" s="5">
        <v>1</v>
      </c>
      <c r="V61" s="5">
        <v>0</v>
      </c>
      <c r="W61" s="5">
        <v>0</v>
      </c>
      <c r="X61" s="66">
        <v>1000</v>
      </c>
      <c r="Y61" s="66">
        <v>10000</v>
      </c>
      <c r="Z61" s="5">
        <v>0</v>
      </c>
      <c r="AA61" s="5">
        <v>0</v>
      </c>
      <c r="AB61" s="5">
        <v>1</v>
      </c>
      <c r="AC61" s="5">
        <v>0</v>
      </c>
      <c r="AD61" s="5">
        <v>0</v>
      </c>
      <c r="AE61" s="5">
        <v>30100</v>
      </c>
      <c r="AF61" s="5">
        <v>8</v>
      </c>
      <c r="AG61" s="5">
        <v>0</v>
      </c>
      <c r="AH61" s="5" t="s">
        <v>2686</v>
      </c>
      <c r="AI61" s="5" t="s">
        <v>235</v>
      </c>
      <c r="AJ61" s="5" t="s">
        <v>983</v>
      </c>
      <c r="AK61" s="45">
        <f t="shared" si="2"/>
        <v>15</v>
      </c>
      <c r="AL61" s="47">
        <f>_xlfn.XLOOKUP(I61,'[1]#칼럼명세'!F:F,'[1]#칼럼명세'!I:I)</f>
        <v>1302</v>
      </c>
      <c r="AM61" s="44" t="str">
        <f t="shared" si="3"/>
        <v>Item_Name_23300017</v>
      </c>
      <c r="AN61" s="5" t="s">
        <v>2838</v>
      </c>
      <c r="AO61" s="44" t="str">
        <f t="shared" si="4"/>
        <v>Item_Desc_23300017</v>
      </c>
      <c r="AP61" s="5" t="s">
        <v>3011</v>
      </c>
      <c r="AQ61" s="44">
        <f>_xlfn.XLOOKUP(I61,[1]!표1[아이템 타입],[1]!표1[삭제여부])</f>
        <v>1</v>
      </c>
      <c r="AR61" s="63">
        <f>_xlfn.XLOOKUP(I61,'[1]#칼럼명세'!F:F,'[1]#칼럼명세'!H:H)</f>
        <v>1</v>
      </c>
      <c r="AS61" s="4">
        <v>1</v>
      </c>
      <c r="AT61" s="4"/>
      <c r="AU61" s="4"/>
      <c r="AV61" s="4"/>
      <c r="AW61" s="63"/>
      <c r="AX61" s="63"/>
      <c r="AY61" s="63"/>
      <c r="AZ61" s="63"/>
      <c r="BA61" s="63"/>
    </row>
    <row r="62" spans="2:53" x14ac:dyDescent="0.3">
      <c r="B62" s="4">
        <v>23300018</v>
      </c>
      <c r="C62" s="4" t="str">
        <f t="shared" si="7"/>
        <v>018</v>
      </c>
      <c r="D62" s="44" t="str">
        <f t="shared" si="0"/>
        <v>Item_Name_23300018</v>
      </c>
      <c r="E62" s="5" t="s">
        <v>2461</v>
      </c>
      <c r="F62" s="44" t="str">
        <f t="shared" si="1"/>
        <v>Item_Desc_23300018</v>
      </c>
      <c r="G62" s="5" t="s">
        <v>714</v>
      </c>
      <c r="H62" s="5">
        <v>3</v>
      </c>
      <c r="I62" s="5">
        <v>33</v>
      </c>
      <c r="J62" s="5">
        <v>0</v>
      </c>
      <c r="K62" s="5">
        <v>1</v>
      </c>
      <c r="L62" s="45">
        <f>_xlfn.XLOOKUP($I62, '[1]#칼럼명세'!$F:$F, '[1]#칼럼명세'!$J:$J)*IF(_xlfn.XLOOKUP($I62, '[1]#칼럼명세'!$F:$F, '[1]#칼럼명세'!$K:$K)="X", 1, _xlfn.XLOOKUP($K62, '[1]#무게관련'!$N:$N, '[1]#무게관련'!$O:$O))*100</f>
        <v>0</v>
      </c>
      <c r="M62" s="46" t="s">
        <v>336</v>
      </c>
      <c r="N62" s="46" t="s">
        <v>336</v>
      </c>
      <c r="O62" s="46" t="s">
        <v>336</v>
      </c>
      <c r="P62" s="46" t="s">
        <v>336</v>
      </c>
      <c r="Q62" s="5">
        <v>0</v>
      </c>
      <c r="R62" s="5">
        <v>0</v>
      </c>
      <c r="S62" s="5">
        <v>5028</v>
      </c>
      <c r="T62" s="5">
        <v>0</v>
      </c>
      <c r="U62" s="5">
        <v>1</v>
      </c>
      <c r="V62" s="5">
        <v>0</v>
      </c>
      <c r="W62" s="5">
        <v>0</v>
      </c>
      <c r="X62" s="66">
        <v>1000</v>
      </c>
      <c r="Y62" s="66">
        <v>10000</v>
      </c>
      <c r="Z62" s="5">
        <v>0</v>
      </c>
      <c r="AA62" s="5">
        <v>0</v>
      </c>
      <c r="AB62" s="5">
        <v>1</v>
      </c>
      <c r="AC62" s="5">
        <v>0</v>
      </c>
      <c r="AD62" s="5">
        <v>0</v>
      </c>
      <c r="AE62" s="5">
        <v>30100</v>
      </c>
      <c r="AF62" s="5">
        <v>8</v>
      </c>
      <c r="AG62" s="5">
        <v>0</v>
      </c>
      <c r="AH62" s="5" t="s">
        <v>2687</v>
      </c>
      <c r="AI62" s="5" t="s">
        <v>235</v>
      </c>
      <c r="AJ62" s="5" t="s">
        <v>983</v>
      </c>
      <c r="AK62" s="45">
        <f t="shared" si="2"/>
        <v>15</v>
      </c>
      <c r="AL62" s="47">
        <f>_xlfn.XLOOKUP(I62,'[1]#칼럼명세'!F:F,'[1]#칼럼명세'!I:I)</f>
        <v>1302</v>
      </c>
      <c r="AM62" s="44" t="str">
        <f t="shared" si="3"/>
        <v>Item_Name_23300018</v>
      </c>
      <c r="AN62" s="5" t="s">
        <v>2839</v>
      </c>
      <c r="AO62" s="44" t="str">
        <f t="shared" si="4"/>
        <v>Item_Desc_23300018</v>
      </c>
      <c r="AP62" s="5" t="s">
        <v>3012</v>
      </c>
      <c r="AQ62" s="44">
        <f>_xlfn.XLOOKUP(I62,[1]!표1[아이템 타입],[1]!표1[삭제여부])</f>
        <v>1</v>
      </c>
      <c r="AR62" s="63">
        <f>_xlfn.XLOOKUP(I62,'[1]#칼럼명세'!F:F,'[1]#칼럼명세'!H:H)</f>
        <v>1</v>
      </c>
      <c r="AS62" s="4">
        <v>1</v>
      </c>
      <c r="AT62" s="4"/>
      <c r="AU62" s="4"/>
      <c r="AV62" s="4"/>
      <c r="AW62" s="63"/>
      <c r="AX62" s="63"/>
      <c r="AY62" s="63"/>
      <c r="AZ62" s="63"/>
      <c r="BA62" s="63"/>
    </row>
    <row r="63" spans="2:53" x14ac:dyDescent="0.3">
      <c r="B63" s="4">
        <v>23300019</v>
      </c>
      <c r="C63" s="4" t="str">
        <f t="shared" si="7"/>
        <v>019</v>
      </c>
      <c r="D63" s="44" t="str">
        <f t="shared" si="0"/>
        <v>Item_Name_23300019</v>
      </c>
      <c r="E63" s="5" t="s">
        <v>2462</v>
      </c>
      <c r="F63" s="44" t="str">
        <f t="shared" si="1"/>
        <v>Item_Desc_23300019</v>
      </c>
      <c r="G63" s="5" t="s">
        <v>714</v>
      </c>
      <c r="H63" s="5">
        <v>3</v>
      </c>
      <c r="I63" s="5">
        <v>33</v>
      </c>
      <c r="J63" s="5">
        <v>0</v>
      </c>
      <c r="K63" s="5">
        <v>1</v>
      </c>
      <c r="L63" s="45">
        <f>_xlfn.XLOOKUP($I63, '[1]#칼럼명세'!$F:$F, '[1]#칼럼명세'!$J:$J)*IF(_xlfn.XLOOKUP($I63, '[1]#칼럼명세'!$F:$F, '[1]#칼럼명세'!$K:$K)="X", 1, _xlfn.XLOOKUP($K63, '[1]#무게관련'!$N:$N, '[1]#무게관련'!$O:$O))*100</f>
        <v>0</v>
      </c>
      <c r="M63" s="46" t="s">
        <v>336</v>
      </c>
      <c r="N63" s="46" t="s">
        <v>336</v>
      </c>
      <c r="O63" s="46" t="s">
        <v>336</v>
      </c>
      <c r="P63" s="46" t="s">
        <v>336</v>
      </c>
      <c r="Q63" s="5">
        <v>0</v>
      </c>
      <c r="R63" s="5">
        <v>0</v>
      </c>
      <c r="S63" s="5">
        <v>1109</v>
      </c>
      <c r="T63" s="5">
        <v>0</v>
      </c>
      <c r="U63" s="5">
        <v>10</v>
      </c>
      <c r="V63" s="5">
        <v>0</v>
      </c>
      <c r="W63" s="5">
        <v>0</v>
      </c>
      <c r="X63" s="66">
        <v>1000</v>
      </c>
      <c r="Y63" s="66">
        <v>10000</v>
      </c>
      <c r="Z63" s="5">
        <v>0</v>
      </c>
      <c r="AA63" s="5">
        <v>0</v>
      </c>
      <c r="AB63" s="5">
        <v>1</v>
      </c>
      <c r="AC63" s="5">
        <v>0</v>
      </c>
      <c r="AD63" s="5">
        <v>0</v>
      </c>
      <c r="AE63" s="5">
        <v>30100</v>
      </c>
      <c r="AF63" s="5">
        <v>8</v>
      </c>
      <c r="AG63" s="5">
        <v>0</v>
      </c>
      <c r="AH63" s="5" t="s">
        <v>2688</v>
      </c>
      <c r="AI63" s="5" t="s">
        <v>235</v>
      </c>
      <c r="AJ63" s="5" t="s">
        <v>983</v>
      </c>
      <c r="AK63" s="45">
        <f t="shared" si="2"/>
        <v>15</v>
      </c>
      <c r="AL63" s="47">
        <f>_xlfn.XLOOKUP(I63,'[1]#칼럼명세'!F:F,'[1]#칼럼명세'!I:I)</f>
        <v>1302</v>
      </c>
      <c r="AM63" s="44" t="str">
        <f t="shared" si="3"/>
        <v>Item_Name_23300019</v>
      </c>
      <c r="AN63" s="5" t="s">
        <v>2840</v>
      </c>
      <c r="AO63" s="44" t="str">
        <f t="shared" si="4"/>
        <v>Item_Desc_23300019</v>
      </c>
      <c r="AP63" s="5" t="s">
        <v>3129</v>
      </c>
      <c r="AQ63" s="44">
        <f>_xlfn.XLOOKUP(I63,[1]!표1[아이템 타입],[1]!표1[삭제여부])</f>
        <v>1</v>
      </c>
      <c r="AR63" s="63">
        <f>_xlfn.XLOOKUP(I63,'[1]#칼럼명세'!F:F,'[1]#칼럼명세'!H:H)</f>
        <v>1</v>
      </c>
      <c r="AS63" s="4">
        <v>1</v>
      </c>
      <c r="AT63" s="4"/>
      <c r="AU63" s="4"/>
      <c r="AV63" s="4"/>
      <c r="AW63" s="63"/>
      <c r="AX63" s="63"/>
      <c r="AY63" s="63"/>
      <c r="AZ63" s="63"/>
      <c r="BA63" s="63"/>
    </row>
    <row r="64" spans="2:53" x14ac:dyDescent="0.3">
      <c r="B64" s="4">
        <v>23300020</v>
      </c>
      <c r="C64" s="4" t="str">
        <f t="shared" si="7"/>
        <v>020</v>
      </c>
      <c r="D64" s="44" t="str">
        <f t="shared" si="0"/>
        <v>Item_Name_23300020</v>
      </c>
      <c r="E64" s="5" t="s">
        <v>2463</v>
      </c>
      <c r="F64" s="44" t="str">
        <f t="shared" si="1"/>
        <v>Item_Desc_23300020</v>
      </c>
      <c r="G64" s="5" t="s">
        <v>714</v>
      </c>
      <c r="H64" s="5">
        <v>3</v>
      </c>
      <c r="I64" s="5">
        <v>33</v>
      </c>
      <c r="J64" s="5">
        <v>0</v>
      </c>
      <c r="K64" s="5">
        <v>1</v>
      </c>
      <c r="L64" s="45">
        <f>_xlfn.XLOOKUP($I64, '[1]#칼럼명세'!$F:$F, '[1]#칼럼명세'!$J:$J)*IF(_xlfn.XLOOKUP($I64, '[1]#칼럼명세'!$F:$F, '[1]#칼럼명세'!$K:$K)="X", 1, _xlfn.XLOOKUP($K64, '[1]#무게관련'!$N:$N, '[1]#무게관련'!$O:$O))*100</f>
        <v>0</v>
      </c>
      <c r="M64" s="46" t="s">
        <v>336</v>
      </c>
      <c r="N64" s="46" t="s">
        <v>336</v>
      </c>
      <c r="O64" s="46" t="s">
        <v>336</v>
      </c>
      <c r="P64" s="46" t="s">
        <v>336</v>
      </c>
      <c r="Q64" s="5">
        <v>0</v>
      </c>
      <c r="R64" s="5">
        <v>0</v>
      </c>
      <c r="S64" s="5">
        <v>1119</v>
      </c>
      <c r="T64" s="5">
        <v>0</v>
      </c>
      <c r="U64" s="5">
        <v>1</v>
      </c>
      <c r="V64" s="5">
        <v>0</v>
      </c>
      <c r="W64" s="5">
        <v>0</v>
      </c>
      <c r="X64" s="66">
        <v>1000</v>
      </c>
      <c r="Y64" s="66">
        <v>10000</v>
      </c>
      <c r="Z64" s="5">
        <v>0</v>
      </c>
      <c r="AA64" s="5">
        <v>0</v>
      </c>
      <c r="AB64" s="5">
        <v>1</v>
      </c>
      <c r="AC64" s="5">
        <v>0</v>
      </c>
      <c r="AD64" s="5">
        <v>0</v>
      </c>
      <c r="AE64" s="5">
        <v>30100</v>
      </c>
      <c r="AF64" s="5">
        <v>8</v>
      </c>
      <c r="AG64" s="5">
        <v>0</v>
      </c>
      <c r="AH64" s="5" t="s">
        <v>2689</v>
      </c>
      <c r="AI64" s="5" t="s">
        <v>235</v>
      </c>
      <c r="AJ64" s="5" t="s">
        <v>983</v>
      </c>
      <c r="AK64" s="45">
        <f t="shared" si="2"/>
        <v>15</v>
      </c>
      <c r="AL64" s="47">
        <f>_xlfn.XLOOKUP(I64,'[1]#칼럼명세'!F:F,'[1]#칼럼명세'!I:I)</f>
        <v>1302</v>
      </c>
      <c r="AM64" s="44" t="str">
        <f t="shared" si="3"/>
        <v>Item_Name_23300020</v>
      </c>
      <c r="AN64" s="5" t="s">
        <v>2841</v>
      </c>
      <c r="AO64" s="44" t="str">
        <f t="shared" si="4"/>
        <v>Item_Desc_23300020</v>
      </c>
      <c r="AP64" s="5" t="s">
        <v>3013</v>
      </c>
      <c r="AQ64" s="44">
        <f>_xlfn.XLOOKUP(I64,[1]!표1[아이템 타입],[1]!표1[삭제여부])</f>
        <v>1</v>
      </c>
      <c r="AR64" s="63">
        <f>_xlfn.XLOOKUP(I64,'[1]#칼럼명세'!F:F,'[1]#칼럼명세'!H:H)</f>
        <v>1</v>
      </c>
      <c r="AS64" s="4">
        <v>1</v>
      </c>
      <c r="AT64" s="4"/>
      <c r="AU64" s="4"/>
      <c r="AV64" s="4"/>
      <c r="AW64" s="63"/>
      <c r="AX64" s="63"/>
      <c r="AY64" s="63"/>
      <c r="AZ64" s="63"/>
      <c r="BA64" s="63"/>
    </row>
    <row r="65" spans="2:53" x14ac:dyDescent="0.3">
      <c r="B65" s="4">
        <v>23300021</v>
      </c>
      <c r="C65" s="4" t="str">
        <f t="shared" si="7"/>
        <v>021</v>
      </c>
      <c r="D65" s="44" t="str">
        <f t="shared" si="0"/>
        <v>Item_Name_23300021</v>
      </c>
      <c r="E65" s="5" t="s">
        <v>2464</v>
      </c>
      <c r="F65" s="44" t="str">
        <f t="shared" si="1"/>
        <v>Item_Desc_23300021</v>
      </c>
      <c r="G65" s="5" t="s">
        <v>714</v>
      </c>
      <c r="H65" s="5">
        <v>3</v>
      </c>
      <c r="I65" s="5">
        <v>33</v>
      </c>
      <c r="J65" s="5">
        <v>0</v>
      </c>
      <c r="K65" s="5">
        <v>1</v>
      </c>
      <c r="L65" s="45">
        <f>_xlfn.XLOOKUP($I65, '[1]#칼럼명세'!$F:$F, '[1]#칼럼명세'!$J:$J)*IF(_xlfn.XLOOKUP($I65, '[1]#칼럼명세'!$F:$F, '[1]#칼럼명세'!$K:$K)="X", 1, _xlfn.XLOOKUP($K65, '[1]#무게관련'!$N:$N, '[1]#무게관련'!$O:$O))*100</f>
        <v>0</v>
      </c>
      <c r="M65" s="46" t="s">
        <v>336</v>
      </c>
      <c r="N65" s="46" t="s">
        <v>336</v>
      </c>
      <c r="O65" s="46" t="s">
        <v>336</v>
      </c>
      <c r="P65" s="46" t="s">
        <v>336</v>
      </c>
      <c r="Q65" s="5">
        <v>0</v>
      </c>
      <c r="R65" s="5">
        <v>0</v>
      </c>
      <c r="S65" s="5">
        <v>1401</v>
      </c>
      <c r="T65" s="5">
        <v>0</v>
      </c>
      <c r="U65" s="5">
        <v>1</v>
      </c>
      <c r="V65" s="5">
        <v>0</v>
      </c>
      <c r="W65" s="5">
        <v>0</v>
      </c>
      <c r="X65" s="66">
        <v>1000</v>
      </c>
      <c r="Y65" s="66">
        <v>10000</v>
      </c>
      <c r="Z65" s="5">
        <v>0</v>
      </c>
      <c r="AA65" s="5">
        <v>0</v>
      </c>
      <c r="AB65" s="5">
        <v>1</v>
      </c>
      <c r="AC65" s="5">
        <v>0</v>
      </c>
      <c r="AD65" s="5">
        <v>0</v>
      </c>
      <c r="AE65" s="5">
        <v>30100</v>
      </c>
      <c r="AF65" s="5">
        <v>8</v>
      </c>
      <c r="AG65" s="5">
        <v>0</v>
      </c>
      <c r="AH65" s="5" t="s">
        <v>2782</v>
      </c>
      <c r="AI65" s="5" t="s">
        <v>235</v>
      </c>
      <c r="AJ65" s="5" t="s">
        <v>983</v>
      </c>
      <c r="AK65" s="45">
        <f t="shared" si="2"/>
        <v>15</v>
      </c>
      <c r="AL65" s="47">
        <f>_xlfn.XLOOKUP(I65,'[1]#칼럼명세'!F:F,'[1]#칼럼명세'!I:I)</f>
        <v>1302</v>
      </c>
      <c r="AM65" s="44" t="str">
        <f t="shared" si="3"/>
        <v>Item_Name_23300021</v>
      </c>
      <c r="AN65" s="5" t="s">
        <v>2605</v>
      </c>
      <c r="AO65" s="44" t="str">
        <f t="shared" si="4"/>
        <v>Item_Desc_23300021</v>
      </c>
      <c r="AP65" s="5" t="s">
        <v>3014</v>
      </c>
      <c r="AQ65" s="44">
        <f>_xlfn.XLOOKUP(I65,[1]!표1[아이템 타입],[1]!표1[삭제여부])</f>
        <v>1</v>
      </c>
      <c r="AR65" s="63">
        <f>_xlfn.XLOOKUP(I65,'[1]#칼럼명세'!F:F,'[1]#칼럼명세'!H:H)</f>
        <v>1</v>
      </c>
      <c r="AS65" s="4">
        <v>1</v>
      </c>
      <c r="AT65" s="4"/>
      <c r="AU65" s="4"/>
      <c r="AV65" s="4"/>
      <c r="AW65" s="63"/>
      <c r="AX65" s="63"/>
      <c r="AY65" s="63"/>
      <c r="AZ65" s="63"/>
      <c r="BA65" s="63"/>
    </row>
    <row r="66" spans="2:53" x14ac:dyDescent="0.3">
      <c r="B66" s="4">
        <v>23300022</v>
      </c>
      <c r="C66" s="4" t="str">
        <f t="shared" si="7"/>
        <v>022</v>
      </c>
      <c r="D66" s="44" t="str">
        <f t="shared" si="0"/>
        <v>Item_Name_23300022</v>
      </c>
      <c r="E66" s="5" t="s">
        <v>2465</v>
      </c>
      <c r="F66" s="44" t="str">
        <f t="shared" si="1"/>
        <v>Item_Desc_23300022</v>
      </c>
      <c r="G66" s="5" t="s">
        <v>714</v>
      </c>
      <c r="H66" s="5">
        <v>3</v>
      </c>
      <c r="I66" s="5">
        <v>33</v>
      </c>
      <c r="J66" s="5">
        <v>0</v>
      </c>
      <c r="K66" s="5">
        <v>1</v>
      </c>
      <c r="L66" s="45">
        <f>_xlfn.XLOOKUP($I66, '[1]#칼럼명세'!$F:$F, '[1]#칼럼명세'!$J:$J)*IF(_xlfn.XLOOKUP($I66, '[1]#칼럼명세'!$F:$F, '[1]#칼럼명세'!$K:$K)="X", 1, _xlfn.XLOOKUP($K66, '[1]#무게관련'!$N:$N, '[1]#무게관련'!$O:$O))*100</f>
        <v>0</v>
      </c>
      <c r="M66" s="46" t="s">
        <v>336</v>
      </c>
      <c r="N66" s="46" t="s">
        <v>336</v>
      </c>
      <c r="O66" s="46" t="s">
        <v>336</v>
      </c>
      <c r="P66" s="46" t="s">
        <v>336</v>
      </c>
      <c r="Q66" s="5">
        <v>0</v>
      </c>
      <c r="R66" s="5">
        <v>0</v>
      </c>
      <c r="S66" s="5">
        <v>1403</v>
      </c>
      <c r="T66" s="5">
        <v>0</v>
      </c>
      <c r="U66" s="5">
        <v>1</v>
      </c>
      <c r="V66" s="5">
        <v>0</v>
      </c>
      <c r="W66" s="5">
        <v>0</v>
      </c>
      <c r="X66" s="66">
        <v>1000</v>
      </c>
      <c r="Y66" s="66">
        <v>10000</v>
      </c>
      <c r="Z66" s="5">
        <v>0</v>
      </c>
      <c r="AA66" s="5">
        <v>0</v>
      </c>
      <c r="AB66" s="5">
        <v>1</v>
      </c>
      <c r="AC66" s="5">
        <v>0</v>
      </c>
      <c r="AD66" s="5">
        <v>0</v>
      </c>
      <c r="AE66" s="5">
        <v>30100</v>
      </c>
      <c r="AF66" s="5">
        <v>8</v>
      </c>
      <c r="AG66" s="5">
        <v>0</v>
      </c>
      <c r="AH66" s="5" t="s">
        <v>2783</v>
      </c>
      <c r="AI66" s="5" t="s">
        <v>235</v>
      </c>
      <c r="AJ66" s="5" t="s">
        <v>983</v>
      </c>
      <c r="AK66" s="45">
        <f t="shared" si="2"/>
        <v>15</v>
      </c>
      <c r="AL66" s="47">
        <f>_xlfn.XLOOKUP(I66,'[1]#칼럼명세'!F:F,'[1]#칼럼명세'!I:I)</f>
        <v>1302</v>
      </c>
      <c r="AM66" s="44" t="str">
        <f t="shared" si="3"/>
        <v>Item_Name_23300022</v>
      </c>
      <c r="AN66" s="5" t="s">
        <v>2606</v>
      </c>
      <c r="AO66" s="44" t="str">
        <f t="shared" si="4"/>
        <v>Item_Desc_23300022</v>
      </c>
      <c r="AP66" s="5" t="s">
        <v>3015</v>
      </c>
      <c r="AQ66" s="44">
        <f>_xlfn.XLOOKUP(I66,[1]!표1[아이템 타입],[1]!표1[삭제여부])</f>
        <v>1</v>
      </c>
      <c r="AR66" s="63">
        <f>_xlfn.XLOOKUP(I66,'[1]#칼럼명세'!F:F,'[1]#칼럼명세'!H:H)</f>
        <v>1</v>
      </c>
      <c r="AS66" s="4">
        <v>1</v>
      </c>
      <c r="AT66" s="4"/>
      <c r="AU66" s="4"/>
      <c r="AV66" s="4"/>
      <c r="AW66" s="63"/>
      <c r="AX66" s="63"/>
      <c r="AY66" s="63"/>
      <c r="AZ66" s="63"/>
      <c r="BA66" s="63"/>
    </row>
    <row r="67" spans="2:53" x14ac:dyDescent="0.3">
      <c r="B67" s="4">
        <v>23300023</v>
      </c>
      <c r="C67" s="4" t="str">
        <f t="shared" si="7"/>
        <v>023</v>
      </c>
      <c r="D67" s="44" t="str">
        <f t="shared" si="0"/>
        <v>Item_Name_23300023</v>
      </c>
      <c r="E67" s="5" t="s">
        <v>2466</v>
      </c>
      <c r="F67" s="44" t="str">
        <f t="shared" si="1"/>
        <v>Item_Desc_23300023</v>
      </c>
      <c r="G67" s="5" t="s">
        <v>714</v>
      </c>
      <c r="H67" s="5">
        <v>3</v>
      </c>
      <c r="I67" s="5">
        <v>33</v>
      </c>
      <c r="J67" s="5">
        <v>0</v>
      </c>
      <c r="K67" s="5">
        <v>1</v>
      </c>
      <c r="L67" s="45">
        <f>_xlfn.XLOOKUP($I67, '[1]#칼럼명세'!$F:$F, '[1]#칼럼명세'!$J:$J)*IF(_xlfn.XLOOKUP($I67, '[1]#칼럼명세'!$F:$F, '[1]#칼럼명세'!$K:$K)="X", 1, _xlfn.XLOOKUP($K67, '[1]#무게관련'!$N:$N, '[1]#무게관련'!$O:$O))*100</f>
        <v>0</v>
      </c>
      <c r="M67" s="46" t="s">
        <v>336</v>
      </c>
      <c r="N67" s="46" t="s">
        <v>336</v>
      </c>
      <c r="O67" s="46" t="s">
        <v>336</v>
      </c>
      <c r="P67" s="46" t="s">
        <v>336</v>
      </c>
      <c r="Q67" s="5">
        <v>0</v>
      </c>
      <c r="R67" s="5">
        <v>0</v>
      </c>
      <c r="S67" s="5">
        <v>5011</v>
      </c>
      <c r="T67" s="5">
        <v>0</v>
      </c>
      <c r="U67" s="5">
        <v>1</v>
      </c>
      <c r="V67" s="5">
        <v>0</v>
      </c>
      <c r="W67" s="5">
        <v>0</v>
      </c>
      <c r="X67" s="66">
        <v>1000</v>
      </c>
      <c r="Y67" s="66">
        <v>10000</v>
      </c>
      <c r="Z67" s="5">
        <v>0</v>
      </c>
      <c r="AA67" s="5">
        <v>0</v>
      </c>
      <c r="AB67" s="5">
        <v>1</v>
      </c>
      <c r="AC67" s="5">
        <v>0</v>
      </c>
      <c r="AD67" s="5">
        <v>0</v>
      </c>
      <c r="AE67" s="5">
        <v>30100</v>
      </c>
      <c r="AF67" s="5">
        <v>8</v>
      </c>
      <c r="AG67" s="5">
        <v>0</v>
      </c>
      <c r="AH67" s="5" t="s">
        <v>2784</v>
      </c>
      <c r="AI67" s="5" t="s">
        <v>235</v>
      </c>
      <c r="AJ67" s="5" t="s">
        <v>983</v>
      </c>
      <c r="AK67" s="45">
        <f t="shared" si="2"/>
        <v>15</v>
      </c>
      <c r="AL67" s="47">
        <f>_xlfn.XLOOKUP(I67,'[1]#칼럼명세'!F:F,'[1]#칼럼명세'!I:I)</f>
        <v>1302</v>
      </c>
      <c r="AM67" s="44" t="str">
        <f t="shared" si="3"/>
        <v>Item_Name_23300023</v>
      </c>
      <c r="AN67" s="5" t="s">
        <v>2607</v>
      </c>
      <c r="AO67" s="44" t="str">
        <f t="shared" si="4"/>
        <v>Item_Desc_23300023</v>
      </c>
      <c r="AP67" s="5" t="s">
        <v>3016</v>
      </c>
      <c r="AQ67" s="44">
        <f>_xlfn.XLOOKUP(I67,[1]!표1[아이템 타입],[1]!표1[삭제여부])</f>
        <v>1</v>
      </c>
      <c r="AR67" s="63">
        <f>_xlfn.XLOOKUP(I67,'[1]#칼럼명세'!F:F,'[1]#칼럼명세'!H:H)</f>
        <v>1</v>
      </c>
      <c r="AS67" s="4">
        <v>1</v>
      </c>
      <c r="AT67" s="4"/>
      <c r="AU67" s="4"/>
      <c r="AV67" s="4"/>
      <c r="AW67" s="63"/>
      <c r="AX67" s="63"/>
      <c r="AY67" s="63"/>
      <c r="AZ67" s="63"/>
      <c r="BA67" s="63"/>
    </row>
    <row r="68" spans="2:53" x14ac:dyDescent="0.3">
      <c r="B68" s="4">
        <v>23300024</v>
      </c>
      <c r="C68" s="4" t="str">
        <f t="shared" si="7"/>
        <v>024</v>
      </c>
      <c r="D68" s="44" t="str">
        <f t="shared" si="0"/>
        <v>Item_Name_23300024</v>
      </c>
      <c r="E68" s="5" t="s">
        <v>2467</v>
      </c>
      <c r="F68" s="44" t="str">
        <f t="shared" si="1"/>
        <v>Item_Desc_23300024</v>
      </c>
      <c r="G68" s="5" t="s">
        <v>714</v>
      </c>
      <c r="H68" s="5">
        <v>3</v>
      </c>
      <c r="I68" s="5">
        <v>33</v>
      </c>
      <c r="J68" s="5">
        <v>0</v>
      </c>
      <c r="K68" s="5">
        <v>1</v>
      </c>
      <c r="L68" s="45">
        <f>_xlfn.XLOOKUP($I68, '[1]#칼럼명세'!$F:$F, '[1]#칼럼명세'!$J:$J)*IF(_xlfn.XLOOKUP($I68, '[1]#칼럼명세'!$F:$F, '[1]#칼럼명세'!$K:$K)="X", 1, _xlfn.XLOOKUP($K68, '[1]#무게관련'!$N:$N, '[1]#무게관련'!$O:$O))*100</f>
        <v>0</v>
      </c>
      <c r="M68" s="46" t="s">
        <v>336</v>
      </c>
      <c r="N68" s="46" t="s">
        <v>336</v>
      </c>
      <c r="O68" s="46" t="s">
        <v>336</v>
      </c>
      <c r="P68" s="46" t="s">
        <v>336</v>
      </c>
      <c r="Q68" s="5">
        <v>0</v>
      </c>
      <c r="R68" s="5">
        <v>0</v>
      </c>
      <c r="S68" s="5">
        <v>5012</v>
      </c>
      <c r="T68" s="5">
        <v>0</v>
      </c>
      <c r="U68" s="5">
        <v>1</v>
      </c>
      <c r="V68" s="5">
        <v>0</v>
      </c>
      <c r="W68" s="5">
        <v>0</v>
      </c>
      <c r="X68" s="66">
        <v>1000</v>
      </c>
      <c r="Y68" s="66">
        <v>10000</v>
      </c>
      <c r="Z68" s="5">
        <v>0</v>
      </c>
      <c r="AA68" s="5">
        <v>0</v>
      </c>
      <c r="AB68" s="5">
        <v>1</v>
      </c>
      <c r="AC68" s="5">
        <v>0</v>
      </c>
      <c r="AD68" s="5">
        <v>0</v>
      </c>
      <c r="AE68" s="5">
        <v>30100</v>
      </c>
      <c r="AF68" s="5">
        <v>8</v>
      </c>
      <c r="AG68" s="5">
        <v>0</v>
      </c>
      <c r="AH68" s="5" t="s">
        <v>2785</v>
      </c>
      <c r="AI68" s="5" t="s">
        <v>235</v>
      </c>
      <c r="AJ68" s="5" t="s">
        <v>983</v>
      </c>
      <c r="AK68" s="45">
        <f t="shared" si="2"/>
        <v>15</v>
      </c>
      <c r="AL68" s="47">
        <f>_xlfn.XLOOKUP(I68,'[1]#칼럼명세'!F:F,'[1]#칼럼명세'!I:I)</f>
        <v>1302</v>
      </c>
      <c r="AM68" s="44" t="str">
        <f t="shared" si="3"/>
        <v>Item_Name_23300024</v>
      </c>
      <c r="AN68" s="5" t="s">
        <v>2608</v>
      </c>
      <c r="AO68" s="44" t="str">
        <f t="shared" si="4"/>
        <v>Item_Desc_23300024</v>
      </c>
      <c r="AP68" s="5" t="s">
        <v>3017</v>
      </c>
      <c r="AQ68" s="44">
        <f>_xlfn.XLOOKUP(I68,[1]!표1[아이템 타입],[1]!표1[삭제여부])</f>
        <v>1</v>
      </c>
      <c r="AR68" s="63">
        <f>_xlfn.XLOOKUP(I68,'[1]#칼럼명세'!F:F,'[1]#칼럼명세'!H:H)</f>
        <v>1</v>
      </c>
      <c r="AS68" s="4">
        <v>1</v>
      </c>
      <c r="AT68" s="4"/>
      <c r="AU68" s="4"/>
      <c r="AV68" s="4"/>
      <c r="AW68" s="63"/>
      <c r="AX68" s="63"/>
      <c r="AY68" s="63"/>
      <c r="AZ68" s="63"/>
      <c r="BA68" s="63"/>
    </row>
    <row r="69" spans="2:53" x14ac:dyDescent="0.3">
      <c r="B69" s="4">
        <v>23300025</v>
      </c>
      <c r="C69" s="4" t="str">
        <f t="shared" si="7"/>
        <v>025</v>
      </c>
      <c r="D69" s="44" t="str">
        <f t="shared" ref="D69:D132" si="9">"Item_Name_"&amp;B69</f>
        <v>Item_Name_23300025</v>
      </c>
      <c r="E69" s="5" t="s">
        <v>2468</v>
      </c>
      <c r="F69" s="44" t="str">
        <f t="shared" ref="F69:F132" si="10">"Item_Desc_"&amp;B69</f>
        <v>Item_Desc_23300025</v>
      </c>
      <c r="G69" s="5" t="s">
        <v>714</v>
      </c>
      <c r="H69" s="5">
        <v>3</v>
      </c>
      <c r="I69" s="5">
        <v>33</v>
      </c>
      <c r="J69" s="5">
        <v>0</v>
      </c>
      <c r="K69" s="5">
        <v>1</v>
      </c>
      <c r="L69" s="45">
        <f>_xlfn.XLOOKUP($I69, '[1]#칼럼명세'!$F:$F, '[1]#칼럼명세'!$J:$J)*IF(_xlfn.XLOOKUP($I69, '[1]#칼럼명세'!$F:$F, '[1]#칼럼명세'!$K:$K)="X", 1, _xlfn.XLOOKUP($K69, '[1]#무게관련'!$N:$N, '[1]#무게관련'!$O:$O))*100</f>
        <v>0</v>
      </c>
      <c r="M69" s="46" t="s">
        <v>336</v>
      </c>
      <c r="N69" s="46" t="s">
        <v>336</v>
      </c>
      <c r="O69" s="46" t="s">
        <v>336</v>
      </c>
      <c r="P69" s="46" t="s">
        <v>336</v>
      </c>
      <c r="Q69" s="5">
        <v>0</v>
      </c>
      <c r="R69" s="5">
        <v>0</v>
      </c>
      <c r="S69" s="5">
        <v>5042</v>
      </c>
      <c r="T69" s="5">
        <v>0</v>
      </c>
      <c r="U69" s="5">
        <v>1</v>
      </c>
      <c r="V69" s="5">
        <v>0</v>
      </c>
      <c r="W69" s="5">
        <v>0</v>
      </c>
      <c r="X69" s="66">
        <v>1000</v>
      </c>
      <c r="Y69" s="66">
        <v>10000</v>
      </c>
      <c r="Z69" s="5">
        <v>0</v>
      </c>
      <c r="AA69" s="5">
        <v>0</v>
      </c>
      <c r="AB69" s="5">
        <v>1</v>
      </c>
      <c r="AC69" s="5">
        <v>0</v>
      </c>
      <c r="AD69" s="5">
        <v>0</v>
      </c>
      <c r="AE69" s="5">
        <v>30100</v>
      </c>
      <c r="AF69" s="5">
        <v>8</v>
      </c>
      <c r="AG69" s="5">
        <v>0</v>
      </c>
      <c r="AH69" s="5" t="s">
        <v>2786</v>
      </c>
      <c r="AI69" s="5" t="s">
        <v>235</v>
      </c>
      <c r="AJ69" s="5" t="s">
        <v>983</v>
      </c>
      <c r="AK69" s="45">
        <f t="shared" ref="AK69:AK132" si="11">IF($M69="X", 0, M$3)+IF($N69="X", 0, N$3)+IF($O69="X", 0, O$3)+IF($P69="X", 0, P$3)</f>
        <v>15</v>
      </c>
      <c r="AL69" s="47">
        <f>_xlfn.XLOOKUP(I69,'[1]#칼럼명세'!F:F,'[1]#칼럼명세'!I:I)</f>
        <v>1302</v>
      </c>
      <c r="AM69" s="44" t="str">
        <f t="shared" ref="AM69:AM132" si="12">"Item_Name_"&amp;B69</f>
        <v>Item_Name_23300025</v>
      </c>
      <c r="AN69" s="5" t="s">
        <v>2609</v>
      </c>
      <c r="AO69" s="44" t="str">
        <f t="shared" ref="AO69:AO132" si="13">"Item_Desc_"&amp;B69</f>
        <v>Item_Desc_23300025</v>
      </c>
      <c r="AP69" s="5" t="s">
        <v>3018</v>
      </c>
      <c r="AQ69" s="44">
        <f>_xlfn.XLOOKUP(I69,[1]!표1[아이템 타입],[1]!표1[삭제여부])</f>
        <v>1</v>
      </c>
      <c r="AR69" s="63">
        <f>_xlfn.XLOOKUP(I69,'[1]#칼럼명세'!F:F,'[1]#칼럼명세'!H:H)</f>
        <v>1</v>
      </c>
      <c r="AS69" s="4">
        <v>1</v>
      </c>
      <c r="AT69" s="4"/>
      <c r="AU69" s="4"/>
      <c r="AV69" s="4"/>
      <c r="AW69" s="63"/>
      <c r="AX69" s="63"/>
      <c r="AY69" s="63"/>
      <c r="AZ69" s="63"/>
      <c r="BA69" s="63"/>
    </row>
    <row r="70" spans="2:53" x14ac:dyDescent="0.3">
      <c r="B70" s="4">
        <v>23300026</v>
      </c>
      <c r="C70" s="4" t="str">
        <f t="shared" ref="C70:C133" si="14">RIGHT(B70,3)</f>
        <v>026</v>
      </c>
      <c r="D70" s="44" t="str">
        <f t="shared" si="9"/>
        <v>Item_Name_23300026</v>
      </c>
      <c r="E70" s="5" t="s">
        <v>2469</v>
      </c>
      <c r="F70" s="44" t="str">
        <f t="shared" si="10"/>
        <v>Item_Desc_23300026</v>
      </c>
      <c r="G70" s="5" t="s">
        <v>714</v>
      </c>
      <c r="H70" s="5">
        <v>3</v>
      </c>
      <c r="I70" s="5">
        <v>33</v>
      </c>
      <c r="J70" s="5">
        <v>0</v>
      </c>
      <c r="K70" s="5">
        <v>1</v>
      </c>
      <c r="L70" s="45">
        <f>_xlfn.XLOOKUP($I70, '[1]#칼럼명세'!$F:$F, '[1]#칼럼명세'!$J:$J)*IF(_xlfn.XLOOKUP($I70, '[1]#칼럼명세'!$F:$F, '[1]#칼럼명세'!$K:$K)="X", 1, _xlfn.XLOOKUP($K70, '[1]#무게관련'!$N:$N, '[1]#무게관련'!$O:$O))*100</f>
        <v>0</v>
      </c>
      <c r="M70" s="46" t="s">
        <v>336</v>
      </c>
      <c r="N70" s="46" t="s">
        <v>336</v>
      </c>
      <c r="O70" s="46" t="s">
        <v>336</v>
      </c>
      <c r="P70" s="46" t="s">
        <v>336</v>
      </c>
      <c r="Q70" s="5">
        <v>0</v>
      </c>
      <c r="R70" s="5">
        <v>0</v>
      </c>
      <c r="S70" s="5">
        <v>5043</v>
      </c>
      <c r="T70" s="5">
        <v>0</v>
      </c>
      <c r="U70" s="5">
        <v>1</v>
      </c>
      <c r="V70" s="5">
        <v>0</v>
      </c>
      <c r="W70" s="5">
        <v>0</v>
      </c>
      <c r="X70" s="66">
        <v>1000</v>
      </c>
      <c r="Y70" s="66">
        <v>10000</v>
      </c>
      <c r="Z70" s="5">
        <v>0</v>
      </c>
      <c r="AA70" s="5">
        <v>0</v>
      </c>
      <c r="AB70" s="5">
        <v>1</v>
      </c>
      <c r="AC70" s="5">
        <v>0</v>
      </c>
      <c r="AD70" s="5">
        <v>0</v>
      </c>
      <c r="AE70" s="5">
        <v>30100</v>
      </c>
      <c r="AF70" s="5">
        <v>8</v>
      </c>
      <c r="AG70" s="5">
        <v>0</v>
      </c>
      <c r="AH70" s="5" t="s">
        <v>2787</v>
      </c>
      <c r="AI70" s="5" t="s">
        <v>235</v>
      </c>
      <c r="AJ70" s="5" t="s">
        <v>983</v>
      </c>
      <c r="AK70" s="45">
        <f t="shared" si="11"/>
        <v>15</v>
      </c>
      <c r="AL70" s="47">
        <f>_xlfn.XLOOKUP(I70,'[1]#칼럼명세'!F:F,'[1]#칼럼명세'!I:I)</f>
        <v>1302</v>
      </c>
      <c r="AM70" s="44" t="str">
        <f t="shared" si="12"/>
        <v>Item_Name_23300026</v>
      </c>
      <c r="AN70" s="5" t="s">
        <v>2842</v>
      </c>
      <c r="AO70" s="44" t="str">
        <f t="shared" si="13"/>
        <v>Item_Desc_23300026</v>
      </c>
      <c r="AP70" s="5" t="s">
        <v>3019</v>
      </c>
      <c r="AQ70" s="44">
        <f>_xlfn.XLOOKUP(I70,[1]!표1[아이템 타입],[1]!표1[삭제여부])</f>
        <v>1</v>
      </c>
      <c r="AR70" s="63">
        <f>_xlfn.XLOOKUP(I70,'[1]#칼럼명세'!F:F,'[1]#칼럼명세'!H:H)</f>
        <v>1</v>
      </c>
      <c r="AS70" s="4">
        <v>1</v>
      </c>
      <c r="AT70" s="4"/>
      <c r="AU70" s="4"/>
      <c r="AV70" s="4"/>
      <c r="AW70" s="63"/>
      <c r="AX70" s="63"/>
      <c r="AY70" s="63"/>
      <c r="AZ70" s="63"/>
      <c r="BA70" s="63"/>
    </row>
    <row r="71" spans="2:53" x14ac:dyDescent="0.3">
      <c r="B71" s="4">
        <v>23300027</v>
      </c>
      <c r="C71" s="4" t="str">
        <f t="shared" si="14"/>
        <v>027</v>
      </c>
      <c r="D71" s="44" t="str">
        <f t="shared" si="9"/>
        <v>Item_Name_23300027</v>
      </c>
      <c r="E71" s="5" t="s">
        <v>2470</v>
      </c>
      <c r="F71" s="44" t="str">
        <f t="shared" si="10"/>
        <v>Item_Desc_23300027</v>
      </c>
      <c r="G71" s="5" t="s">
        <v>714</v>
      </c>
      <c r="H71" s="5">
        <v>3</v>
      </c>
      <c r="I71" s="5">
        <v>33</v>
      </c>
      <c r="J71" s="5">
        <v>0</v>
      </c>
      <c r="K71" s="5">
        <v>1</v>
      </c>
      <c r="L71" s="45">
        <f>_xlfn.XLOOKUP($I71, '[1]#칼럼명세'!$F:$F, '[1]#칼럼명세'!$J:$J)*IF(_xlfn.XLOOKUP($I71, '[1]#칼럼명세'!$F:$F, '[1]#칼럼명세'!$K:$K)="X", 1, _xlfn.XLOOKUP($K71, '[1]#무게관련'!$N:$N, '[1]#무게관련'!$O:$O))*100</f>
        <v>0</v>
      </c>
      <c r="M71" s="46" t="s">
        <v>336</v>
      </c>
      <c r="N71" s="46" t="s">
        <v>336</v>
      </c>
      <c r="O71" s="46" t="s">
        <v>336</v>
      </c>
      <c r="P71" s="46" t="s">
        <v>336</v>
      </c>
      <c r="Q71" s="5">
        <v>0</v>
      </c>
      <c r="R71" s="5">
        <v>0</v>
      </c>
      <c r="S71" s="5">
        <v>5030</v>
      </c>
      <c r="T71" s="5">
        <v>0</v>
      </c>
      <c r="U71" s="5">
        <v>1</v>
      </c>
      <c r="V71" s="5">
        <v>0</v>
      </c>
      <c r="W71" s="5">
        <v>0</v>
      </c>
      <c r="X71" s="66">
        <v>1000</v>
      </c>
      <c r="Y71" s="66">
        <v>10000</v>
      </c>
      <c r="Z71" s="5">
        <v>0</v>
      </c>
      <c r="AA71" s="5">
        <v>0</v>
      </c>
      <c r="AB71" s="5">
        <v>1</v>
      </c>
      <c r="AC71" s="5">
        <v>0</v>
      </c>
      <c r="AD71" s="5">
        <v>0</v>
      </c>
      <c r="AE71" s="5">
        <v>30100</v>
      </c>
      <c r="AF71" s="5">
        <v>8</v>
      </c>
      <c r="AG71" s="5">
        <v>0</v>
      </c>
      <c r="AH71" s="5" t="s">
        <v>2788</v>
      </c>
      <c r="AI71" s="5" t="s">
        <v>235</v>
      </c>
      <c r="AJ71" s="5" t="s">
        <v>983</v>
      </c>
      <c r="AK71" s="45">
        <f t="shared" si="11"/>
        <v>15</v>
      </c>
      <c r="AL71" s="47">
        <f>_xlfn.XLOOKUP(I71,'[1]#칼럼명세'!F:F,'[1]#칼럼명세'!I:I)</f>
        <v>1302</v>
      </c>
      <c r="AM71" s="44" t="str">
        <f t="shared" si="12"/>
        <v>Item_Name_23300027</v>
      </c>
      <c r="AN71" s="5" t="s">
        <v>2843</v>
      </c>
      <c r="AO71" s="44" t="str">
        <f t="shared" si="13"/>
        <v>Item_Desc_23300027</v>
      </c>
      <c r="AP71" s="5" t="s">
        <v>3020</v>
      </c>
      <c r="AQ71" s="44">
        <f>_xlfn.XLOOKUP(I71,[1]!표1[아이템 타입],[1]!표1[삭제여부])</f>
        <v>1</v>
      </c>
      <c r="AR71" s="63">
        <f>_xlfn.XLOOKUP(I71,'[1]#칼럼명세'!F:F,'[1]#칼럼명세'!H:H)</f>
        <v>1</v>
      </c>
      <c r="AS71" s="4">
        <v>1</v>
      </c>
      <c r="AT71" s="4"/>
      <c r="AU71" s="4"/>
      <c r="AV71" s="4"/>
      <c r="AW71" s="63"/>
      <c r="AX71" s="63"/>
      <c r="AY71" s="63"/>
      <c r="AZ71" s="63"/>
      <c r="BA71" s="63"/>
    </row>
    <row r="72" spans="2:53" x14ac:dyDescent="0.3">
      <c r="B72" s="4">
        <v>23300028</v>
      </c>
      <c r="C72" s="4" t="str">
        <f t="shared" si="14"/>
        <v>028</v>
      </c>
      <c r="D72" s="44" t="str">
        <f t="shared" si="9"/>
        <v>Item_Name_23300028</v>
      </c>
      <c r="E72" s="5" t="s">
        <v>2471</v>
      </c>
      <c r="F72" s="44" t="str">
        <f t="shared" si="10"/>
        <v>Item_Desc_23300028</v>
      </c>
      <c r="G72" s="5" t="s">
        <v>714</v>
      </c>
      <c r="H72" s="5">
        <v>3</v>
      </c>
      <c r="I72" s="5">
        <v>33</v>
      </c>
      <c r="J72" s="5">
        <v>0</v>
      </c>
      <c r="K72" s="5">
        <v>1</v>
      </c>
      <c r="L72" s="45">
        <f>_xlfn.XLOOKUP($I72, '[1]#칼럼명세'!$F:$F, '[1]#칼럼명세'!$J:$J)*IF(_xlfn.XLOOKUP($I72, '[1]#칼럼명세'!$F:$F, '[1]#칼럼명세'!$K:$K)="X", 1, _xlfn.XLOOKUP($K72, '[1]#무게관련'!$N:$N, '[1]#무게관련'!$O:$O))*100</f>
        <v>0</v>
      </c>
      <c r="M72" s="46" t="s">
        <v>336</v>
      </c>
      <c r="N72" s="46" t="s">
        <v>336</v>
      </c>
      <c r="O72" s="46" t="s">
        <v>336</v>
      </c>
      <c r="P72" s="46" t="s">
        <v>336</v>
      </c>
      <c r="Q72" s="5">
        <v>0</v>
      </c>
      <c r="R72" s="5">
        <v>0</v>
      </c>
      <c r="S72" s="5">
        <v>5031</v>
      </c>
      <c r="T72" s="5">
        <v>0</v>
      </c>
      <c r="U72" s="5">
        <v>1</v>
      </c>
      <c r="V72" s="5">
        <v>0</v>
      </c>
      <c r="W72" s="5">
        <v>0</v>
      </c>
      <c r="X72" s="66">
        <v>1000</v>
      </c>
      <c r="Y72" s="66">
        <v>10000</v>
      </c>
      <c r="Z72" s="5">
        <v>0</v>
      </c>
      <c r="AA72" s="5">
        <v>0</v>
      </c>
      <c r="AB72" s="5">
        <v>1</v>
      </c>
      <c r="AC72" s="5">
        <v>0</v>
      </c>
      <c r="AD72" s="5">
        <v>0</v>
      </c>
      <c r="AE72" s="5">
        <v>30100</v>
      </c>
      <c r="AF72" s="5">
        <v>8</v>
      </c>
      <c r="AG72" s="5">
        <v>0</v>
      </c>
      <c r="AH72" s="5" t="s">
        <v>2789</v>
      </c>
      <c r="AI72" s="5" t="s">
        <v>235</v>
      </c>
      <c r="AJ72" s="5" t="s">
        <v>983</v>
      </c>
      <c r="AK72" s="45">
        <f t="shared" si="11"/>
        <v>15</v>
      </c>
      <c r="AL72" s="47">
        <f>_xlfn.XLOOKUP(I72,'[1]#칼럼명세'!F:F,'[1]#칼럼명세'!I:I)</f>
        <v>1302</v>
      </c>
      <c r="AM72" s="44" t="str">
        <f t="shared" si="12"/>
        <v>Item_Name_23300028</v>
      </c>
      <c r="AN72" s="5" t="s">
        <v>2844</v>
      </c>
      <c r="AO72" s="44" t="str">
        <f t="shared" si="13"/>
        <v>Item_Desc_23300028</v>
      </c>
      <c r="AP72" s="5" t="s">
        <v>3021</v>
      </c>
      <c r="AQ72" s="44">
        <f>_xlfn.XLOOKUP(I72,[1]!표1[아이템 타입],[1]!표1[삭제여부])</f>
        <v>1</v>
      </c>
      <c r="AR72" s="63">
        <f>_xlfn.XLOOKUP(I72,'[1]#칼럼명세'!F:F,'[1]#칼럼명세'!H:H)</f>
        <v>1</v>
      </c>
      <c r="AS72" s="4">
        <v>1</v>
      </c>
      <c r="AT72" s="4"/>
      <c r="AU72" s="4"/>
      <c r="AV72" s="4"/>
      <c r="AW72" s="63"/>
      <c r="AX72" s="63"/>
      <c r="AY72" s="63"/>
      <c r="AZ72" s="63"/>
      <c r="BA72" s="63"/>
    </row>
    <row r="73" spans="2:53" x14ac:dyDescent="0.3">
      <c r="B73" s="4">
        <v>23300029</v>
      </c>
      <c r="C73" s="4" t="str">
        <f t="shared" si="14"/>
        <v>029</v>
      </c>
      <c r="D73" s="44" t="str">
        <f t="shared" si="9"/>
        <v>Item_Name_23300029</v>
      </c>
      <c r="E73" s="5" t="s">
        <v>2472</v>
      </c>
      <c r="F73" s="44" t="str">
        <f t="shared" si="10"/>
        <v>Item_Desc_23300029</v>
      </c>
      <c r="G73" s="5" t="s">
        <v>714</v>
      </c>
      <c r="H73" s="5">
        <v>3</v>
      </c>
      <c r="I73" s="5">
        <v>33</v>
      </c>
      <c r="J73" s="5">
        <v>0</v>
      </c>
      <c r="K73" s="5">
        <v>1</v>
      </c>
      <c r="L73" s="45">
        <f>_xlfn.XLOOKUP($I73, '[1]#칼럼명세'!$F:$F, '[1]#칼럼명세'!$J:$J)*IF(_xlfn.XLOOKUP($I73, '[1]#칼럼명세'!$F:$F, '[1]#칼럼명세'!$K:$K)="X", 1, _xlfn.XLOOKUP($K73, '[1]#무게관련'!$N:$N, '[1]#무게관련'!$O:$O))*100</f>
        <v>0</v>
      </c>
      <c r="M73" s="46" t="s">
        <v>336</v>
      </c>
      <c r="N73" s="46" t="s">
        <v>336</v>
      </c>
      <c r="O73" s="46" t="s">
        <v>336</v>
      </c>
      <c r="P73" s="46" t="s">
        <v>336</v>
      </c>
      <c r="Q73" s="5">
        <v>0</v>
      </c>
      <c r="R73" s="5">
        <v>0</v>
      </c>
      <c r="S73" s="5">
        <v>1507</v>
      </c>
      <c r="T73" s="5">
        <v>0</v>
      </c>
      <c r="U73" s="5">
        <v>100</v>
      </c>
      <c r="V73" s="5">
        <v>0</v>
      </c>
      <c r="W73" s="5">
        <v>0</v>
      </c>
      <c r="X73" s="66">
        <v>1000</v>
      </c>
      <c r="Y73" s="66">
        <v>10000</v>
      </c>
      <c r="Z73" s="5">
        <v>0</v>
      </c>
      <c r="AA73" s="5">
        <v>0</v>
      </c>
      <c r="AB73" s="5">
        <v>1</v>
      </c>
      <c r="AC73" s="5">
        <v>0</v>
      </c>
      <c r="AD73" s="5">
        <v>0</v>
      </c>
      <c r="AE73" s="5">
        <v>30100</v>
      </c>
      <c r="AF73" s="5">
        <v>8</v>
      </c>
      <c r="AG73" s="5">
        <v>0</v>
      </c>
      <c r="AH73" s="5" t="s">
        <v>2790</v>
      </c>
      <c r="AI73" s="5" t="s">
        <v>235</v>
      </c>
      <c r="AJ73" s="5" t="s">
        <v>983</v>
      </c>
      <c r="AK73" s="45">
        <f t="shared" si="11"/>
        <v>15</v>
      </c>
      <c r="AL73" s="47">
        <f>_xlfn.XLOOKUP(I73,'[1]#칼럼명세'!F:F,'[1]#칼럼명세'!I:I)</f>
        <v>1302</v>
      </c>
      <c r="AM73" s="44" t="str">
        <f t="shared" si="12"/>
        <v>Item_Name_23300029</v>
      </c>
      <c r="AN73" s="5" t="s">
        <v>2845</v>
      </c>
      <c r="AO73" s="44" t="str">
        <f t="shared" si="13"/>
        <v>Item_Desc_23300029</v>
      </c>
      <c r="AP73" s="5" t="s">
        <v>3136</v>
      </c>
      <c r="AQ73" s="44">
        <f>_xlfn.XLOOKUP(I73,[1]!표1[아이템 타입],[1]!표1[삭제여부])</f>
        <v>1</v>
      </c>
      <c r="AR73" s="63">
        <f>_xlfn.XLOOKUP(I73,'[1]#칼럼명세'!F:F,'[1]#칼럼명세'!H:H)</f>
        <v>1</v>
      </c>
      <c r="AS73" s="4">
        <v>1</v>
      </c>
      <c r="AT73" s="4"/>
      <c r="AU73" s="4"/>
      <c r="AV73" s="4"/>
      <c r="AW73" s="63"/>
      <c r="AX73" s="63"/>
      <c r="AY73" s="63"/>
      <c r="AZ73" s="63"/>
      <c r="BA73" s="63"/>
    </row>
    <row r="74" spans="2:53" x14ac:dyDescent="0.3">
      <c r="B74" s="4">
        <v>23300030</v>
      </c>
      <c r="C74" s="4" t="str">
        <f t="shared" si="14"/>
        <v>030</v>
      </c>
      <c r="D74" s="44" t="str">
        <f t="shared" si="9"/>
        <v>Item_Name_23300030</v>
      </c>
      <c r="E74" s="5" t="s">
        <v>2473</v>
      </c>
      <c r="F74" s="44" t="str">
        <f t="shared" si="10"/>
        <v>Item_Desc_23300030</v>
      </c>
      <c r="G74" s="5" t="s">
        <v>714</v>
      </c>
      <c r="H74" s="5">
        <v>3</v>
      </c>
      <c r="I74" s="5">
        <v>33</v>
      </c>
      <c r="J74" s="5">
        <v>0</v>
      </c>
      <c r="K74" s="5">
        <v>1</v>
      </c>
      <c r="L74" s="45">
        <f>_xlfn.XLOOKUP($I74, '[1]#칼럼명세'!$F:$F, '[1]#칼럼명세'!$J:$J)*IF(_xlfn.XLOOKUP($I74, '[1]#칼럼명세'!$F:$F, '[1]#칼럼명세'!$K:$K)="X", 1, _xlfn.XLOOKUP($K74, '[1]#무게관련'!$N:$N, '[1]#무게관련'!$O:$O))*100</f>
        <v>0</v>
      </c>
      <c r="M74" s="46" t="s">
        <v>336</v>
      </c>
      <c r="N74" s="46" t="s">
        <v>336</v>
      </c>
      <c r="O74" s="46" t="s">
        <v>336</v>
      </c>
      <c r="P74" s="46" t="s">
        <v>336</v>
      </c>
      <c r="Q74" s="5">
        <v>0</v>
      </c>
      <c r="R74" s="5">
        <v>0</v>
      </c>
      <c r="S74" s="5">
        <v>1505</v>
      </c>
      <c r="T74" s="5">
        <v>0</v>
      </c>
      <c r="U74" s="5">
        <v>100</v>
      </c>
      <c r="V74" s="5">
        <v>0</v>
      </c>
      <c r="W74" s="5">
        <v>0</v>
      </c>
      <c r="X74" s="66">
        <v>1000</v>
      </c>
      <c r="Y74" s="66">
        <v>10000</v>
      </c>
      <c r="Z74" s="5">
        <v>0</v>
      </c>
      <c r="AA74" s="5">
        <v>0</v>
      </c>
      <c r="AB74" s="5">
        <v>1</v>
      </c>
      <c r="AC74" s="5">
        <v>0</v>
      </c>
      <c r="AD74" s="5">
        <v>0</v>
      </c>
      <c r="AE74" s="5">
        <v>30100</v>
      </c>
      <c r="AF74" s="5">
        <v>8</v>
      </c>
      <c r="AG74" s="5">
        <v>0</v>
      </c>
      <c r="AH74" s="5" t="s">
        <v>2791</v>
      </c>
      <c r="AI74" s="5" t="s">
        <v>235</v>
      </c>
      <c r="AJ74" s="5" t="s">
        <v>983</v>
      </c>
      <c r="AK74" s="45">
        <f t="shared" si="11"/>
        <v>15</v>
      </c>
      <c r="AL74" s="47">
        <f>_xlfn.XLOOKUP(I74,'[1]#칼럼명세'!F:F,'[1]#칼럼명세'!I:I)</f>
        <v>1302</v>
      </c>
      <c r="AM74" s="44" t="str">
        <f t="shared" si="12"/>
        <v>Item_Name_23300030</v>
      </c>
      <c r="AN74" s="5" t="s">
        <v>2846</v>
      </c>
      <c r="AO74" s="44" t="str">
        <f t="shared" si="13"/>
        <v>Item_Desc_23300030</v>
      </c>
      <c r="AP74" s="5" t="s">
        <v>3137</v>
      </c>
      <c r="AQ74" s="44">
        <f>_xlfn.XLOOKUP(I74,[1]!표1[아이템 타입],[1]!표1[삭제여부])</f>
        <v>1</v>
      </c>
      <c r="AR74" s="63">
        <f>_xlfn.XLOOKUP(I74,'[1]#칼럼명세'!F:F,'[1]#칼럼명세'!H:H)</f>
        <v>1</v>
      </c>
      <c r="AS74" s="4">
        <v>1</v>
      </c>
      <c r="AT74" s="4"/>
      <c r="AU74" s="4"/>
      <c r="AV74" s="4"/>
      <c r="AW74" s="63"/>
      <c r="AX74" s="63"/>
      <c r="AY74" s="63"/>
      <c r="AZ74" s="63"/>
      <c r="BA74" s="63"/>
    </row>
    <row r="75" spans="2:53" x14ac:dyDescent="0.3">
      <c r="B75" s="4">
        <v>23300031</v>
      </c>
      <c r="C75" s="4" t="str">
        <f t="shared" si="14"/>
        <v>031</v>
      </c>
      <c r="D75" s="44" t="str">
        <f t="shared" si="9"/>
        <v>Item_Name_23300031</v>
      </c>
      <c r="E75" s="5" t="s">
        <v>2474</v>
      </c>
      <c r="F75" s="44" t="str">
        <f t="shared" si="10"/>
        <v>Item_Desc_23300031</v>
      </c>
      <c r="G75" s="5" t="s">
        <v>714</v>
      </c>
      <c r="H75" s="5">
        <v>3</v>
      </c>
      <c r="I75" s="5">
        <v>33</v>
      </c>
      <c r="J75" s="5">
        <v>0</v>
      </c>
      <c r="K75" s="5">
        <v>2</v>
      </c>
      <c r="L75" s="45">
        <f>_xlfn.XLOOKUP($I75, '[1]#칼럼명세'!$F:$F, '[1]#칼럼명세'!$J:$J)*IF(_xlfn.XLOOKUP($I75, '[1]#칼럼명세'!$F:$F, '[1]#칼럼명세'!$K:$K)="X", 1, _xlfn.XLOOKUP($K75, '[1]#무게관련'!$N:$N, '[1]#무게관련'!$O:$O))*100</f>
        <v>0</v>
      </c>
      <c r="M75" s="46" t="s">
        <v>336</v>
      </c>
      <c r="N75" s="46" t="s">
        <v>336</v>
      </c>
      <c r="O75" s="46" t="s">
        <v>336</v>
      </c>
      <c r="P75" s="46" t="s">
        <v>336</v>
      </c>
      <c r="Q75" s="5">
        <v>0</v>
      </c>
      <c r="R75" s="5">
        <v>0</v>
      </c>
      <c r="S75" s="5">
        <v>1203</v>
      </c>
      <c r="T75" s="5">
        <v>0</v>
      </c>
      <c r="U75" s="5">
        <v>2</v>
      </c>
      <c r="V75" s="5">
        <v>0</v>
      </c>
      <c r="W75" s="5">
        <v>0</v>
      </c>
      <c r="X75" s="66">
        <v>1000</v>
      </c>
      <c r="Y75" s="66">
        <v>10000</v>
      </c>
      <c r="Z75" s="5">
        <v>0</v>
      </c>
      <c r="AA75" s="5">
        <v>0</v>
      </c>
      <c r="AB75" s="5">
        <v>1</v>
      </c>
      <c r="AC75" s="5">
        <v>0</v>
      </c>
      <c r="AD75" s="5">
        <v>0</v>
      </c>
      <c r="AE75" s="5">
        <v>30100</v>
      </c>
      <c r="AF75" s="5">
        <v>8</v>
      </c>
      <c r="AG75" s="5">
        <v>0</v>
      </c>
      <c r="AH75" s="5" t="s">
        <v>2690</v>
      </c>
      <c r="AI75" s="5" t="s">
        <v>235</v>
      </c>
      <c r="AJ75" s="5" t="s">
        <v>983</v>
      </c>
      <c r="AK75" s="45">
        <f t="shared" si="11"/>
        <v>15</v>
      </c>
      <c r="AL75" s="47">
        <f>_xlfn.XLOOKUP(I75,'[1]#칼럼명세'!F:F,'[1]#칼럼명세'!I:I)</f>
        <v>1302</v>
      </c>
      <c r="AM75" s="44" t="str">
        <f t="shared" si="12"/>
        <v>Item_Name_23300031</v>
      </c>
      <c r="AN75" s="5" t="s">
        <v>2610</v>
      </c>
      <c r="AO75" s="44" t="str">
        <f t="shared" si="13"/>
        <v>Item_Desc_23300031</v>
      </c>
      <c r="AP75" s="5" t="s">
        <v>3022</v>
      </c>
      <c r="AQ75" s="44">
        <f>_xlfn.XLOOKUP(I75,[1]!표1[아이템 타입],[1]!표1[삭제여부])</f>
        <v>1</v>
      </c>
      <c r="AR75" s="63">
        <f>_xlfn.XLOOKUP(I75,'[1]#칼럼명세'!F:F,'[1]#칼럼명세'!H:H)</f>
        <v>1</v>
      </c>
      <c r="AS75" s="4">
        <v>1</v>
      </c>
      <c r="AT75" s="4"/>
      <c r="AU75" s="4"/>
      <c r="AV75" s="4"/>
      <c r="AW75" s="63"/>
      <c r="AX75" s="63"/>
      <c r="AY75" s="63"/>
      <c r="AZ75" s="63"/>
      <c r="BA75" s="63"/>
    </row>
    <row r="76" spans="2:53" x14ac:dyDescent="0.3">
      <c r="B76" s="4">
        <v>23300032</v>
      </c>
      <c r="C76" s="4" t="str">
        <f t="shared" si="14"/>
        <v>032</v>
      </c>
      <c r="D76" s="44" t="str">
        <f t="shared" si="9"/>
        <v>Item_Name_23300032</v>
      </c>
      <c r="E76" s="5" t="s">
        <v>2475</v>
      </c>
      <c r="F76" s="44" t="str">
        <f t="shared" si="10"/>
        <v>Item_Desc_23300032</v>
      </c>
      <c r="G76" s="5" t="s">
        <v>714</v>
      </c>
      <c r="H76" s="5">
        <v>3</v>
      </c>
      <c r="I76" s="5">
        <v>33</v>
      </c>
      <c r="J76" s="5">
        <v>0</v>
      </c>
      <c r="K76" s="5">
        <v>2</v>
      </c>
      <c r="L76" s="45">
        <f>_xlfn.XLOOKUP($I76, '[1]#칼럼명세'!$F:$F, '[1]#칼럼명세'!$J:$J)*IF(_xlfn.XLOOKUP($I76, '[1]#칼럼명세'!$F:$F, '[1]#칼럼명세'!$K:$K)="X", 1, _xlfn.XLOOKUP($K76, '[1]#무게관련'!$N:$N, '[1]#무게관련'!$O:$O))*100</f>
        <v>0</v>
      </c>
      <c r="M76" s="46" t="s">
        <v>336</v>
      </c>
      <c r="N76" s="46" t="s">
        <v>336</v>
      </c>
      <c r="O76" s="46" t="s">
        <v>336</v>
      </c>
      <c r="P76" s="46" t="s">
        <v>336</v>
      </c>
      <c r="Q76" s="5">
        <v>0</v>
      </c>
      <c r="R76" s="5">
        <v>0</v>
      </c>
      <c r="S76" s="5">
        <v>1207</v>
      </c>
      <c r="T76" s="5">
        <v>0</v>
      </c>
      <c r="U76" s="5">
        <v>2</v>
      </c>
      <c r="V76" s="5">
        <v>0</v>
      </c>
      <c r="W76" s="5">
        <v>0</v>
      </c>
      <c r="X76" s="66">
        <v>1000</v>
      </c>
      <c r="Y76" s="66">
        <v>10000</v>
      </c>
      <c r="Z76" s="5">
        <v>0</v>
      </c>
      <c r="AA76" s="5">
        <v>0</v>
      </c>
      <c r="AB76" s="5">
        <v>1</v>
      </c>
      <c r="AC76" s="5">
        <v>0</v>
      </c>
      <c r="AD76" s="5">
        <v>0</v>
      </c>
      <c r="AE76" s="5">
        <v>30100</v>
      </c>
      <c r="AF76" s="5">
        <v>8</v>
      </c>
      <c r="AG76" s="5">
        <v>0</v>
      </c>
      <c r="AH76" s="5" t="s">
        <v>2691</v>
      </c>
      <c r="AI76" s="5" t="s">
        <v>235</v>
      </c>
      <c r="AJ76" s="5" t="s">
        <v>983</v>
      </c>
      <c r="AK76" s="45">
        <f t="shared" si="11"/>
        <v>15</v>
      </c>
      <c r="AL76" s="47">
        <f>_xlfn.XLOOKUP(I76,'[1]#칼럼명세'!F:F,'[1]#칼럼명세'!I:I)</f>
        <v>1302</v>
      </c>
      <c r="AM76" s="44" t="str">
        <f t="shared" si="12"/>
        <v>Item_Name_23300032</v>
      </c>
      <c r="AN76" s="5" t="s">
        <v>2611</v>
      </c>
      <c r="AO76" s="44" t="str">
        <f t="shared" si="13"/>
        <v>Item_Desc_23300032</v>
      </c>
      <c r="AP76" s="5" t="s">
        <v>3023</v>
      </c>
      <c r="AQ76" s="44">
        <f>_xlfn.XLOOKUP(I76,[1]!표1[아이템 타입],[1]!표1[삭제여부])</f>
        <v>1</v>
      </c>
      <c r="AR76" s="63">
        <f>_xlfn.XLOOKUP(I76,'[1]#칼럼명세'!F:F,'[1]#칼럼명세'!H:H)</f>
        <v>1</v>
      </c>
      <c r="AS76" s="4">
        <v>1</v>
      </c>
      <c r="AT76" s="4"/>
      <c r="AU76" s="4"/>
      <c r="AV76" s="4"/>
      <c r="AW76" s="63"/>
      <c r="AX76" s="63"/>
      <c r="AY76" s="63"/>
      <c r="AZ76" s="63"/>
      <c r="BA76" s="63"/>
    </row>
    <row r="77" spans="2:53" x14ac:dyDescent="0.3">
      <c r="B77" s="4">
        <v>23300033</v>
      </c>
      <c r="C77" s="4" t="str">
        <f t="shared" si="14"/>
        <v>033</v>
      </c>
      <c r="D77" s="44" t="str">
        <f t="shared" si="9"/>
        <v>Item_Name_23300033</v>
      </c>
      <c r="E77" s="5" t="s">
        <v>2476</v>
      </c>
      <c r="F77" s="44" t="str">
        <f t="shared" si="10"/>
        <v>Item_Desc_23300033</v>
      </c>
      <c r="G77" s="5" t="s">
        <v>714</v>
      </c>
      <c r="H77" s="5">
        <v>3</v>
      </c>
      <c r="I77" s="5">
        <v>33</v>
      </c>
      <c r="J77" s="5">
        <v>0</v>
      </c>
      <c r="K77" s="5">
        <v>2</v>
      </c>
      <c r="L77" s="45">
        <f>_xlfn.XLOOKUP($I77, '[1]#칼럼명세'!$F:$F, '[1]#칼럼명세'!$J:$J)*IF(_xlfn.XLOOKUP($I77, '[1]#칼럼명세'!$F:$F, '[1]#칼럼명세'!$K:$K)="X", 1, _xlfn.XLOOKUP($K77, '[1]#무게관련'!$N:$N, '[1]#무게관련'!$O:$O))*100</f>
        <v>0</v>
      </c>
      <c r="M77" s="46" t="s">
        <v>336</v>
      </c>
      <c r="N77" s="46" t="s">
        <v>336</v>
      </c>
      <c r="O77" s="46" t="s">
        <v>336</v>
      </c>
      <c r="P77" s="46" t="s">
        <v>336</v>
      </c>
      <c r="Q77" s="5">
        <v>0</v>
      </c>
      <c r="R77" s="5">
        <v>0</v>
      </c>
      <c r="S77" s="5">
        <v>5002</v>
      </c>
      <c r="T77" s="5">
        <v>0</v>
      </c>
      <c r="U77" s="5">
        <v>2</v>
      </c>
      <c r="V77" s="5">
        <v>0</v>
      </c>
      <c r="W77" s="5">
        <v>0</v>
      </c>
      <c r="X77" s="66">
        <v>1000</v>
      </c>
      <c r="Y77" s="66">
        <v>10000</v>
      </c>
      <c r="Z77" s="5">
        <v>0</v>
      </c>
      <c r="AA77" s="5">
        <v>0</v>
      </c>
      <c r="AB77" s="5">
        <v>1</v>
      </c>
      <c r="AC77" s="5">
        <v>0</v>
      </c>
      <c r="AD77" s="5">
        <v>0</v>
      </c>
      <c r="AE77" s="5">
        <v>30100</v>
      </c>
      <c r="AF77" s="5">
        <v>8</v>
      </c>
      <c r="AG77" s="5">
        <v>0</v>
      </c>
      <c r="AH77" s="5" t="s">
        <v>2692</v>
      </c>
      <c r="AI77" s="5" t="s">
        <v>235</v>
      </c>
      <c r="AJ77" s="5" t="s">
        <v>983</v>
      </c>
      <c r="AK77" s="45">
        <f t="shared" si="11"/>
        <v>15</v>
      </c>
      <c r="AL77" s="47">
        <f>_xlfn.XLOOKUP(I77,'[1]#칼럼명세'!F:F,'[1]#칼럼명세'!I:I)</f>
        <v>1302</v>
      </c>
      <c r="AM77" s="44" t="str">
        <f t="shared" si="12"/>
        <v>Item_Name_23300033</v>
      </c>
      <c r="AN77" s="5" t="s">
        <v>2612</v>
      </c>
      <c r="AO77" s="44" t="str">
        <f t="shared" si="13"/>
        <v>Item_Desc_23300033</v>
      </c>
      <c r="AP77" s="5" t="s">
        <v>3024</v>
      </c>
      <c r="AQ77" s="44">
        <f>_xlfn.XLOOKUP(I77,[1]!표1[아이템 타입],[1]!표1[삭제여부])</f>
        <v>1</v>
      </c>
      <c r="AR77" s="63">
        <f>_xlfn.XLOOKUP(I77,'[1]#칼럼명세'!F:F,'[1]#칼럼명세'!H:H)</f>
        <v>1</v>
      </c>
      <c r="AS77" s="4">
        <v>1</v>
      </c>
      <c r="AT77" s="4"/>
      <c r="AU77" s="4"/>
      <c r="AV77" s="4"/>
      <c r="AW77" s="63"/>
      <c r="AX77" s="63"/>
      <c r="AY77" s="63"/>
      <c r="AZ77" s="63"/>
      <c r="BA77" s="63"/>
    </row>
    <row r="78" spans="2:53" x14ac:dyDescent="0.3">
      <c r="B78" s="4">
        <v>23300034</v>
      </c>
      <c r="C78" s="4" t="str">
        <f t="shared" si="14"/>
        <v>034</v>
      </c>
      <c r="D78" s="44" t="str">
        <f t="shared" si="9"/>
        <v>Item_Name_23300034</v>
      </c>
      <c r="E78" s="5" t="s">
        <v>2477</v>
      </c>
      <c r="F78" s="44" t="str">
        <f t="shared" si="10"/>
        <v>Item_Desc_23300034</v>
      </c>
      <c r="G78" s="5" t="s">
        <v>714</v>
      </c>
      <c r="H78" s="5">
        <v>3</v>
      </c>
      <c r="I78" s="5">
        <v>33</v>
      </c>
      <c r="J78" s="5">
        <v>0</v>
      </c>
      <c r="K78" s="5">
        <v>2</v>
      </c>
      <c r="L78" s="45">
        <f>_xlfn.XLOOKUP($I78, '[1]#칼럼명세'!$F:$F, '[1]#칼럼명세'!$J:$J)*IF(_xlfn.XLOOKUP($I78, '[1]#칼럼명세'!$F:$F, '[1]#칼럼명세'!$K:$K)="X", 1, _xlfn.XLOOKUP($K78, '[1]#무게관련'!$N:$N, '[1]#무게관련'!$O:$O))*100</f>
        <v>0</v>
      </c>
      <c r="M78" s="46" t="s">
        <v>336</v>
      </c>
      <c r="N78" s="46" t="s">
        <v>336</v>
      </c>
      <c r="O78" s="46" t="s">
        <v>336</v>
      </c>
      <c r="P78" s="46" t="s">
        <v>336</v>
      </c>
      <c r="Q78" s="5">
        <v>0</v>
      </c>
      <c r="R78" s="5">
        <v>0</v>
      </c>
      <c r="S78" s="5">
        <v>5004</v>
      </c>
      <c r="T78" s="5">
        <v>0</v>
      </c>
      <c r="U78" s="5">
        <v>2</v>
      </c>
      <c r="V78" s="5">
        <v>0</v>
      </c>
      <c r="W78" s="5">
        <v>0</v>
      </c>
      <c r="X78" s="66">
        <v>1000</v>
      </c>
      <c r="Y78" s="66">
        <v>10000</v>
      </c>
      <c r="Z78" s="5">
        <v>0</v>
      </c>
      <c r="AA78" s="5">
        <v>0</v>
      </c>
      <c r="AB78" s="5">
        <v>1</v>
      </c>
      <c r="AC78" s="5">
        <v>0</v>
      </c>
      <c r="AD78" s="5">
        <v>0</v>
      </c>
      <c r="AE78" s="5">
        <v>30100</v>
      </c>
      <c r="AF78" s="5">
        <v>8</v>
      </c>
      <c r="AG78" s="5">
        <v>0</v>
      </c>
      <c r="AH78" s="5" t="s">
        <v>2693</v>
      </c>
      <c r="AI78" s="5" t="s">
        <v>235</v>
      </c>
      <c r="AJ78" s="5" t="s">
        <v>983</v>
      </c>
      <c r="AK78" s="45">
        <f t="shared" si="11"/>
        <v>15</v>
      </c>
      <c r="AL78" s="47">
        <f>_xlfn.XLOOKUP(I78,'[1]#칼럼명세'!F:F,'[1]#칼럼명세'!I:I)</f>
        <v>1302</v>
      </c>
      <c r="AM78" s="44" t="str">
        <f t="shared" si="12"/>
        <v>Item_Name_23300034</v>
      </c>
      <c r="AN78" s="5" t="s">
        <v>2613</v>
      </c>
      <c r="AO78" s="44" t="str">
        <f t="shared" si="13"/>
        <v>Item_Desc_23300034</v>
      </c>
      <c r="AP78" s="5" t="s">
        <v>3025</v>
      </c>
      <c r="AQ78" s="44">
        <f>_xlfn.XLOOKUP(I78,[1]!표1[아이템 타입],[1]!표1[삭제여부])</f>
        <v>1</v>
      </c>
      <c r="AR78" s="63">
        <f>_xlfn.XLOOKUP(I78,'[1]#칼럼명세'!F:F,'[1]#칼럼명세'!H:H)</f>
        <v>1</v>
      </c>
      <c r="AS78" s="4">
        <v>1</v>
      </c>
      <c r="AT78" s="4"/>
      <c r="AU78" s="4"/>
      <c r="AV78" s="4"/>
      <c r="AW78" s="63"/>
      <c r="AX78" s="63"/>
      <c r="AY78" s="63"/>
      <c r="AZ78" s="63"/>
      <c r="BA78" s="63"/>
    </row>
    <row r="79" spans="2:53" x14ac:dyDescent="0.3">
      <c r="B79" s="4">
        <v>23300035</v>
      </c>
      <c r="C79" s="4" t="str">
        <f t="shared" si="14"/>
        <v>035</v>
      </c>
      <c r="D79" s="44" t="str">
        <f t="shared" si="9"/>
        <v>Item_Name_23300035</v>
      </c>
      <c r="E79" s="5" t="s">
        <v>2478</v>
      </c>
      <c r="F79" s="44" t="str">
        <f t="shared" si="10"/>
        <v>Item_Desc_23300035</v>
      </c>
      <c r="G79" s="5" t="s">
        <v>714</v>
      </c>
      <c r="H79" s="5">
        <v>3</v>
      </c>
      <c r="I79" s="5">
        <v>33</v>
      </c>
      <c r="J79" s="5">
        <v>0</v>
      </c>
      <c r="K79" s="5">
        <v>2</v>
      </c>
      <c r="L79" s="45">
        <f>_xlfn.XLOOKUP($I79, '[1]#칼럼명세'!$F:$F, '[1]#칼럼명세'!$J:$J)*IF(_xlfn.XLOOKUP($I79, '[1]#칼럼명세'!$F:$F, '[1]#칼럼명세'!$K:$K)="X", 1, _xlfn.XLOOKUP($K79, '[1]#무게관련'!$N:$N, '[1]#무게관련'!$O:$O))*100</f>
        <v>0</v>
      </c>
      <c r="M79" s="46" t="s">
        <v>336</v>
      </c>
      <c r="N79" s="46" t="s">
        <v>336</v>
      </c>
      <c r="O79" s="46" t="s">
        <v>336</v>
      </c>
      <c r="P79" s="46" t="s">
        <v>336</v>
      </c>
      <c r="Q79" s="5">
        <v>0</v>
      </c>
      <c r="R79" s="5">
        <v>0</v>
      </c>
      <c r="S79" s="5">
        <v>5034</v>
      </c>
      <c r="T79" s="5">
        <v>0</v>
      </c>
      <c r="U79" s="5">
        <v>2</v>
      </c>
      <c r="V79" s="5">
        <v>0</v>
      </c>
      <c r="W79" s="5">
        <v>0</v>
      </c>
      <c r="X79" s="66">
        <v>1000</v>
      </c>
      <c r="Y79" s="66">
        <v>10000</v>
      </c>
      <c r="Z79" s="5">
        <v>0</v>
      </c>
      <c r="AA79" s="5">
        <v>0</v>
      </c>
      <c r="AB79" s="5">
        <v>1</v>
      </c>
      <c r="AC79" s="5">
        <v>0</v>
      </c>
      <c r="AD79" s="5">
        <v>0</v>
      </c>
      <c r="AE79" s="5">
        <v>30100</v>
      </c>
      <c r="AF79" s="5">
        <v>8</v>
      </c>
      <c r="AG79" s="5">
        <v>0</v>
      </c>
      <c r="AH79" s="5" t="s">
        <v>2694</v>
      </c>
      <c r="AI79" s="5" t="s">
        <v>235</v>
      </c>
      <c r="AJ79" s="5" t="s">
        <v>983</v>
      </c>
      <c r="AK79" s="45">
        <f t="shared" si="11"/>
        <v>15</v>
      </c>
      <c r="AL79" s="47">
        <f>_xlfn.XLOOKUP(I79,'[1]#칼럼명세'!F:F,'[1]#칼럼명세'!I:I)</f>
        <v>1302</v>
      </c>
      <c r="AM79" s="44" t="str">
        <f t="shared" si="12"/>
        <v>Item_Name_23300035</v>
      </c>
      <c r="AN79" s="5" t="s">
        <v>2614</v>
      </c>
      <c r="AO79" s="44" t="str">
        <f t="shared" si="13"/>
        <v>Item_Desc_23300035</v>
      </c>
      <c r="AP79" s="5" t="s">
        <v>3026</v>
      </c>
      <c r="AQ79" s="44">
        <f>_xlfn.XLOOKUP(I79,[1]!표1[아이템 타입],[1]!표1[삭제여부])</f>
        <v>1</v>
      </c>
      <c r="AR79" s="63">
        <f>_xlfn.XLOOKUP(I79,'[1]#칼럼명세'!F:F,'[1]#칼럼명세'!H:H)</f>
        <v>1</v>
      </c>
      <c r="AS79" s="4">
        <v>1</v>
      </c>
      <c r="AT79" s="4"/>
      <c r="AU79" s="4"/>
      <c r="AV79" s="4"/>
      <c r="AW79" s="63"/>
      <c r="AX79" s="63"/>
      <c r="AY79" s="63"/>
      <c r="AZ79" s="63"/>
      <c r="BA79" s="63"/>
    </row>
    <row r="80" spans="2:53" x14ac:dyDescent="0.3">
      <c r="B80" s="4">
        <v>23300036</v>
      </c>
      <c r="C80" s="4" t="str">
        <f t="shared" si="14"/>
        <v>036</v>
      </c>
      <c r="D80" s="44" t="str">
        <f t="shared" si="9"/>
        <v>Item_Name_23300036</v>
      </c>
      <c r="E80" s="5" t="s">
        <v>2479</v>
      </c>
      <c r="F80" s="44" t="str">
        <f t="shared" si="10"/>
        <v>Item_Desc_23300036</v>
      </c>
      <c r="G80" s="5" t="s">
        <v>714</v>
      </c>
      <c r="H80" s="5">
        <v>3</v>
      </c>
      <c r="I80" s="5">
        <v>33</v>
      </c>
      <c r="J80" s="5">
        <v>0</v>
      </c>
      <c r="K80" s="5">
        <v>2</v>
      </c>
      <c r="L80" s="45">
        <f>_xlfn.XLOOKUP($I80, '[1]#칼럼명세'!$F:$F, '[1]#칼럼명세'!$J:$J)*IF(_xlfn.XLOOKUP($I80, '[1]#칼럼명세'!$F:$F, '[1]#칼럼명세'!$K:$K)="X", 1, _xlfn.XLOOKUP($K80, '[1]#무게관련'!$N:$N, '[1]#무게관련'!$O:$O))*100</f>
        <v>0</v>
      </c>
      <c r="M80" s="46" t="s">
        <v>336</v>
      </c>
      <c r="N80" s="46" t="s">
        <v>336</v>
      </c>
      <c r="O80" s="46" t="s">
        <v>336</v>
      </c>
      <c r="P80" s="46" t="s">
        <v>336</v>
      </c>
      <c r="Q80" s="5">
        <v>0</v>
      </c>
      <c r="R80" s="5">
        <v>0</v>
      </c>
      <c r="S80" s="5">
        <v>5036</v>
      </c>
      <c r="T80" s="5">
        <v>0</v>
      </c>
      <c r="U80" s="5">
        <v>2</v>
      </c>
      <c r="V80" s="5">
        <v>0</v>
      </c>
      <c r="W80" s="5">
        <v>0</v>
      </c>
      <c r="X80" s="66">
        <v>1000</v>
      </c>
      <c r="Y80" s="66">
        <v>10000</v>
      </c>
      <c r="Z80" s="5">
        <v>0</v>
      </c>
      <c r="AA80" s="5">
        <v>0</v>
      </c>
      <c r="AB80" s="5">
        <v>1</v>
      </c>
      <c r="AC80" s="5">
        <v>0</v>
      </c>
      <c r="AD80" s="5">
        <v>0</v>
      </c>
      <c r="AE80" s="5">
        <v>30100</v>
      </c>
      <c r="AF80" s="5">
        <v>8</v>
      </c>
      <c r="AG80" s="5">
        <v>0</v>
      </c>
      <c r="AH80" s="5" t="s">
        <v>2695</v>
      </c>
      <c r="AI80" s="5" t="s">
        <v>235</v>
      </c>
      <c r="AJ80" s="5" t="s">
        <v>983</v>
      </c>
      <c r="AK80" s="45">
        <f t="shared" si="11"/>
        <v>15</v>
      </c>
      <c r="AL80" s="47">
        <f>_xlfn.XLOOKUP(I80,'[1]#칼럼명세'!F:F,'[1]#칼럼명세'!I:I)</f>
        <v>1302</v>
      </c>
      <c r="AM80" s="44" t="str">
        <f t="shared" si="12"/>
        <v>Item_Name_23300036</v>
      </c>
      <c r="AN80" s="5" t="s">
        <v>2847</v>
      </c>
      <c r="AO80" s="44" t="str">
        <f t="shared" si="13"/>
        <v>Item_Desc_23300036</v>
      </c>
      <c r="AP80" s="5" t="s">
        <v>3027</v>
      </c>
      <c r="AQ80" s="44">
        <f>_xlfn.XLOOKUP(I80,[1]!표1[아이템 타입],[1]!표1[삭제여부])</f>
        <v>1</v>
      </c>
      <c r="AR80" s="63">
        <f>_xlfn.XLOOKUP(I80,'[1]#칼럼명세'!F:F,'[1]#칼럼명세'!H:H)</f>
        <v>1</v>
      </c>
      <c r="AS80" s="4">
        <v>1</v>
      </c>
      <c r="AT80" s="4"/>
      <c r="AU80" s="4"/>
      <c r="AV80" s="4"/>
      <c r="AW80" s="63"/>
      <c r="AX80" s="63"/>
      <c r="AY80" s="63"/>
      <c r="AZ80" s="63"/>
      <c r="BA80" s="63"/>
    </row>
    <row r="81" spans="2:53" x14ac:dyDescent="0.3">
      <c r="B81" s="4">
        <v>23300037</v>
      </c>
      <c r="C81" s="4" t="str">
        <f t="shared" si="14"/>
        <v>037</v>
      </c>
      <c r="D81" s="44" t="str">
        <f t="shared" si="9"/>
        <v>Item_Name_23300037</v>
      </c>
      <c r="E81" s="5" t="s">
        <v>2480</v>
      </c>
      <c r="F81" s="44" t="str">
        <f t="shared" si="10"/>
        <v>Item_Desc_23300037</v>
      </c>
      <c r="G81" s="5" t="s">
        <v>714</v>
      </c>
      <c r="H81" s="5">
        <v>3</v>
      </c>
      <c r="I81" s="5">
        <v>33</v>
      </c>
      <c r="J81" s="5">
        <v>0</v>
      </c>
      <c r="K81" s="5">
        <v>2</v>
      </c>
      <c r="L81" s="45">
        <f>_xlfn.XLOOKUP($I81, '[1]#칼럼명세'!$F:$F, '[1]#칼럼명세'!$J:$J)*IF(_xlfn.XLOOKUP($I81, '[1]#칼럼명세'!$F:$F, '[1]#칼럼명세'!$K:$K)="X", 1, _xlfn.XLOOKUP($K81, '[1]#무게관련'!$N:$N, '[1]#무게관련'!$O:$O))*100</f>
        <v>0</v>
      </c>
      <c r="M81" s="46" t="s">
        <v>336</v>
      </c>
      <c r="N81" s="46" t="s">
        <v>336</v>
      </c>
      <c r="O81" s="46" t="s">
        <v>336</v>
      </c>
      <c r="P81" s="46" t="s">
        <v>336</v>
      </c>
      <c r="Q81" s="5">
        <v>0</v>
      </c>
      <c r="R81" s="5">
        <v>0</v>
      </c>
      <c r="S81" s="5">
        <v>5022</v>
      </c>
      <c r="T81" s="5">
        <v>0</v>
      </c>
      <c r="U81" s="5">
        <v>2</v>
      </c>
      <c r="V81" s="5">
        <v>0</v>
      </c>
      <c r="W81" s="5">
        <v>0</v>
      </c>
      <c r="X81" s="66">
        <v>1000</v>
      </c>
      <c r="Y81" s="66">
        <v>10000</v>
      </c>
      <c r="Z81" s="5">
        <v>0</v>
      </c>
      <c r="AA81" s="5">
        <v>0</v>
      </c>
      <c r="AB81" s="5">
        <v>1</v>
      </c>
      <c r="AC81" s="5">
        <v>0</v>
      </c>
      <c r="AD81" s="5">
        <v>0</v>
      </c>
      <c r="AE81" s="5">
        <v>30100</v>
      </c>
      <c r="AF81" s="5">
        <v>8</v>
      </c>
      <c r="AG81" s="5">
        <v>0</v>
      </c>
      <c r="AH81" s="5" t="s">
        <v>2696</v>
      </c>
      <c r="AI81" s="5" t="s">
        <v>235</v>
      </c>
      <c r="AJ81" s="5" t="s">
        <v>983</v>
      </c>
      <c r="AK81" s="45">
        <f t="shared" si="11"/>
        <v>15</v>
      </c>
      <c r="AL81" s="47">
        <f>_xlfn.XLOOKUP(I81,'[1]#칼럼명세'!F:F,'[1]#칼럼명세'!I:I)</f>
        <v>1302</v>
      </c>
      <c r="AM81" s="44" t="str">
        <f t="shared" si="12"/>
        <v>Item_Name_23300037</v>
      </c>
      <c r="AN81" s="5" t="s">
        <v>2848</v>
      </c>
      <c r="AO81" s="44" t="str">
        <f t="shared" si="13"/>
        <v>Item_Desc_23300037</v>
      </c>
      <c r="AP81" s="5" t="s">
        <v>3028</v>
      </c>
      <c r="AQ81" s="44">
        <f>_xlfn.XLOOKUP(I81,[1]!표1[아이템 타입],[1]!표1[삭제여부])</f>
        <v>1</v>
      </c>
      <c r="AR81" s="63">
        <f>_xlfn.XLOOKUP(I81,'[1]#칼럼명세'!F:F,'[1]#칼럼명세'!H:H)</f>
        <v>1</v>
      </c>
      <c r="AS81" s="4">
        <v>1</v>
      </c>
      <c r="AT81" s="4"/>
      <c r="AU81" s="4"/>
      <c r="AV81" s="4"/>
      <c r="AW81" s="63"/>
      <c r="AX81" s="63"/>
      <c r="AY81" s="63"/>
      <c r="AZ81" s="63"/>
      <c r="BA81" s="63"/>
    </row>
    <row r="82" spans="2:53" x14ac:dyDescent="0.3">
      <c r="B82" s="4">
        <v>23300038</v>
      </c>
      <c r="C82" s="4" t="str">
        <f t="shared" si="14"/>
        <v>038</v>
      </c>
      <c r="D82" s="44" t="str">
        <f t="shared" si="9"/>
        <v>Item_Name_23300038</v>
      </c>
      <c r="E82" s="5" t="s">
        <v>2481</v>
      </c>
      <c r="F82" s="44" t="str">
        <f t="shared" si="10"/>
        <v>Item_Desc_23300038</v>
      </c>
      <c r="G82" s="5" t="s">
        <v>714</v>
      </c>
      <c r="H82" s="5">
        <v>3</v>
      </c>
      <c r="I82" s="5">
        <v>33</v>
      </c>
      <c r="J82" s="5">
        <v>0</v>
      </c>
      <c r="K82" s="5">
        <v>2</v>
      </c>
      <c r="L82" s="45">
        <f>_xlfn.XLOOKUP($I82, '[1]#칼럼명세'!$F:$F, '[1]#칼럼명세'!$J:$J)*IF(_xlfn.XLOOKUP($I82, '[1]#칼럼명세'!$F:$F, '[1]#칼럼명세'!$K:$K)="X", 1, _xlfn.XLOOKUP($K82, '[1]#무게관련'!$N:$N, '[1]#무게관련'!$O:$O))*100</f>
        <v>0</v>
      </c>
      <c r="M82" s="46" t="s">
        <v>336</v>
      </c>
      <c r="N82" s="46" t="s">
        <v>336</v>
      </c>
      <c r="O82" s="46" t="s">
        <v>336</v>
      </c>
      <c r="P82" s="46" t="s">
        <v>336</v>
      </c>
      <c r="Q82" s="5">
        <v>0</v>
      </c>
      <c r="R82" s="5">
        <v>0</v>
      </c>
      <c r="S82" s="5">
        <v>5024</v>
      </c>
      <c r="T82" s="5">
        <v>0</v>
      </c>
      <c r="U82" s="5">
        <v>2</v>
      </c>
      <c r="V82" s="5">
        <v>0</v>
      </c>
      <c r="W82" s="5">
        <v>0</v>
      </c>
      <c r="X82" s="66">
        <v>1000</v>
      </c>
      <c r="Y82" s="66">
        <v>10000</v>
      </c>
      <c r="Z82" s="5">
        <v>0</v>
      </c>
      <c r="AA82" s="5">
        <v>0</v>
      </c>
      <c r="AB82" s="5">
        <v>1</v>
      </c>
      <c r="AC82" s="5">
        <v>0</v>
      </c>
      <c r="AD82" s="5">
        <v>0</v>
      </c>
      <c r="AE82" s="5">
        <v>30100</v>
      </c>
      <c r="AF82" s="5">
        <v>8</v>
      </c>
      <c r="AG82" s="5">
        <v>0</v>
      </c>
      <c r="AH82" s="5" t="s">
        <v>2697</v>
      </c>
      <c r="AI82" s="5" t="s">
        <v>235</v>
      </c>
      <c r="AJ82" s="5" t="s">
        <v>983</v>
      </c>
      <c r="AK82" s="45">
        <f t="shared" si="11"/>
        <v>15</v>
      </c>
      <c r="AL82" s="47">
        <f>_xlfn.XLOOKUP(I82,'[1]#칼럼명세'!F:F,'[1]#칼럼명세'!I:I)</f>
        <v>1302</v>
      </c>
      <c r="AM82" s="44" t="str">
        <f t="shared" si="12"/>
        <v>Item_Name_23300038</v>
      </c>
      <c r="AN82" s="5" t="s">
        <v>2849</v>
      </c>
      <c r="AO82" s="44" t="str">
        <f t="shared" si="13"/>
        <v>Item_Desc_23300038</v>
      </c>
      <c r="AP82" s="5" t="s">
        <v>3029</v>
      </c>
      <c r="AQ82" s="44">
        <f>_xlfn.XLOOKUP(I82,[1]!표1[아이템 타입],[1]!표1[삭제여부])</f>
        <v>1</v>
      </c>
      <c r="AR82" s="63">
        <f>_xlfn.XLOOKUP(I82,'[1]#칼럼명세'!F:F,'[1]#칼럼명세'!H:H)</f>
        <v>1</v>
      </c>
      <c r="AS82" s="4">
        <v>1</v>
      </c>
      <c r="AT82" s="4"/>
      <c r="AU82" s="4"/>
      <c r="AV82" s="4"/>
      <c r="AW82" s="63"/>
      <c r="AX82" s="63"/>
      <c r="AY82" s="63"/>
      <c r="AZ82" s="63"/>
      <c r="BA82" s="63"/>
    </row>
    <row r="83" spans="2:53" x14ac:dyDescent="0.3">
      <c r="B83" s="4">
        <v>23300039</v>
      </c>
      <c r="C83" s="4" t="str">
        <f t="shared" si="14"/>
        <v>039</v>
      </c>
      <c r="D83" s="44" t="str">
        <f t="shared" si="9"/>
        <v>Item_Name_23300039</v>
      </c>
      <c r="E83" s="5" t="s">
        <v>2482</v>
      </c>
      <c r="F83" s="44" t="str">
        <f t="shared" si="10"/>
        <v>Item_Desc_23300039</v>
      </c>
      <c r="G83" s="5" t="s">
        <v>714</v>
      </c>
      <c r="H83" s="5">
        <v>3</v>
      </c>
      <c r="I83" s="5">
        <v>33</v>
      </c>
      <c r="J83" s="5">
        <v>0</v>
      </c>
      <c r="K83" s="5">
        <v>2</v>
      </c>
      <c r="L83" s="45">
        <f>_xlfn.XLOOKUP($I83, '[1]#칼럼명세'!$F:$F, '[1]#칼럼명세'!$J:$J)*IF(_xlfn.XLOOKUP($I83, '[1]#칼럼명세'!$F:$F, '[1]#칼럼명세'!$K:$K)="X", 1, _xlfn.XLOOKUP($K83, '[1]#무게관련'!$N:$N, '[1]#무게관련'!$O:$O))*100</f>
        <v>0</v>
      </c>
      <c r="M83" s="46" t="s">
        <v>336</v>
      </c>
      <c r="N83" s="46" t="s">
        <v>336</v>
      </c>
      <c r="O83" s="46" t="s">
        <v>336</v>
      </c>
      <c r="P83" s="46" t="s">
        <v>336</v>
      </c>
      <c r="Q83" s="5">
        <v>0</v>
      </c>
      <c r="R83" s="5">
        <v>0</v>
      </c>
      <c r="S83" s="5">
        <v>1101</v>
      </c>
      <c r="T83" s="5">
        <v>0</v>
      </c>
      <c r="U83" s="5">
        <v>20</v>
      </c>
      <c r="V83" s="5">
        <v>0</v>
      </c>
      <c r="W83" s="5">
        <v>0</v>
      </c>
      <c r="X83" s="66">
        <v>1000</v>
      </c>
      <c r="Y83" s="66">
        <v>10000</v>
      </c>
      <c r="Z83" s="5">
        <v>0</v>
      </c>
      <c r="AA83" s="5">
        <v>0</v>
      </c>
      <c r="AB83" s="5">
        <v>1</v>
      </c>
      <c r="AC83" s="5">
        <v>0</v>
      </c>
      <c r="AD83" s="5">
        <v>0</v>
      </c>
      <c r="AE83" s="5">
        <v>30100</v>
      </c>
      <c r="AF83" s="5">
        <v>8</v>
      </c>
      <c r="AG83" s="5">
        <v>0</v>
      </c>
      <c r="AH83" s="5" t="s">
        <v>2698</v>
      </c>
      <c r="AI83" s="5" t="s">
        <v>235</v>
      </c>
      <c r="AJ83" s="5" t="s">
        <v>983</v>
      </c>
      <c r="AK83" s="45">
        <f t="shared" si="11"/>
        <v>15</v>
      </c>
      <c r="AL83" s="47">
        <f>_xlfn.XLOOKUP(I83,'[1]#칼럼명세'!F:F,'[1]#칼럼명세'!I:I)</f>
        <v>1302</v>
      </c>
      <c r="AM83" s="44" t="str">
        <f t="shared" si="12"/>
        <v>Item_Name_23300039</v>
      </c>
      <c r="AN83" s="5" t="s">
        <v>2850</v>
      </c>
      <c r="AO83" s="44" t="str">
        <f t="shared" si="13"/>
        <v>Item_Desc_23300039</v>
      </c>
      <c r="AP83" s="5" t="s">
        <v>3130</v>
      </c>
      <c r="AQ83" s="44">
        <f>_xlfn.XLOOKUP(I83,[1]!표1[아이템 타입],[1]!표1[삭제여부])</f>
        <v>1</v>
      </c>
      <c r="AR83" s="63">
        <f>_xlfn.XLOOKUP(I83,'[1]#칼럼명세'!F:F,'[1]#칼럼명세'!H:H)</f>
        <v>1</v>
      </c>
      <c r="AS83" s="4">
        <v>1</v>
      </c>
      <c r="AT83" s="4"/>
      <c r="AU83" s="4"/>
      <c r="AV83" s="4"/>
      <c r="AW83" s="63"/>
      <c r="AX83" s="63"/>
      <c r="AY83" s="63"/>
      <c r="AZ83" s="63"/>
      <c r="BA83" s="63"/>
    </row>
    <row r="84" spans="2:53" x14ac:dyDescent="0.3">
      <c r="B84" s="4">
        <v>23300040</v>
      </c>
      <c r="C84" s="4" t="str">
        <f t="shared" si="14"/>
        <v>040</v>
      </c>
      <c r="D84" s="44" t="str">
        <f t="shared" si="9"/>
        <v>Item_Name_23300040</v>
      </c>
      <c r="E84" s="5" t="s">
        <v>2483</v>
      </c>
      <c r="F84" s="44" t="str">
        <f t="shared" si="10"/>
        <v>Item_Desc_23300040</v>
      </c>
      <c r="G84" s="5" t="s">
        <v>714</v>
      </c>
      <c r="H84" s="5">
        <v>3</v>
      </c>
      <c r="I84" s="5">
        <v>33</v>
      </c>
      <c r="J84" s="5">
        <v>0</v>
      </c>
      <c r="K84" s="5">
        <v>2</v>
      </c>
      <c r="L84" s="45">
        <f>_xlfn.XLOOKUP($I84, '[1]#칼럼명세'!$F:$F, '[1]#칼럼명세'!$J:$J)*IF(_xlfn.XLOOKUP($I84, '[1]#칼럼명세'!$F:$F, '[1]#칼럼명세'!$K:$K)="X", 1, _xlfn.XLOOKUP($K84, '[1]#무게관련'!$N:$N, '[1]#무게관련'!$O:$O))*100</f>
        <v>0</v>
      </c>
      <c r="M84" s="46" t="s">
        <v>336</v>
      </c>
      <c r="N84" s="46" t="s">
        <v>336</v>
      </c>
      <c r="O84" s="46" t="s">
        <v>336</v>
      </c>
      <c r="P84" s="46" t="s">
        <v>336</v>
      </c>
      <c r="Q84" s="5">
        <v>0</v>
      </c>
      <c r="R84" s="5">
        <v>0</v>
      </c>
      <c r="S84" s="5">
        <v>1111</v>
      </c>
      <c r="T84" s="5">
        <v>0</v>
      </c>
      <c r="U84" s="5">
        <v>2</v>
      </c>
      <c r="V84" s="5">
        <v>0</v>
      </c>
      <c r="W84" s="5">
        <v>0</v>
      </c>
      <c r="X84" s="66">
        <v>1000</v>
      </c>
      <c r="Y84" s="66">
        <v>10000</v>
      </c>
      <c r="Z84" s="5">
        <v>0</v>
      </c>
      <c r="AA84" s="5">
        <v>0</v>
      </c>
      <c r="AB84" s="5">
        <v>1</v>
      </c>
      <c r="AC84" s="5">
        <v>0</v>
      </c>
      <c r="AD84" s="5">
        <v>0</v>
      </c>
      <c r="AE84" s="5">
        <v>30100</v>
      </c>
      <c r="AF84" s="5">
        <v>8</v>
      </c>
      <c r="AG84" s="5">
        <v>0</v>
      </c>
      <c r="AH84" s="5" t="s">
        <v>2699</v>
      </c>
      <c r="AI84" s="5" t="s">
        <v>235</v>
      </c>
      <c r="AJ84" s="5" t="s">
        <v>983</v>
      </c>
      <c r="AK84" s="45">
        <f t="shared" si="11"/>
        <v>15</v>
      </c>
      <c r="AL84" s="47">
        <f>_xlfn.XLOOKUP(I84,'[1]#칼럼명세'!F:F,'[1]#칼럼명세'!I:I)</f>
        <v>1302</v>
      </c>
      <c r="AM84" s="44" t="str">
        <f t="shared" si="12"/>
        <v>Item_Name_23300040</v>
      </c>
      <c r="AN84" s="5" t="s">
        <v>2851</v>
      </c>
      <c r="AO84" s="44" t="str">
        <f t="shared" si="13"/>
        <v>Item_Desc_23300040</v>
      </c>
      <c r="AP84" s="5" t="s">
        <v>3030</v>
      </c>
      <c r="AQ84" s="44">
        <f>_xlfn.XLOOKUP(I84,[1]!표1[아이템 타입],[1]!표1[삭제여부])</f>
        <v>1</v>
      </c>
      <c r="AR84" s="63">
        <f>_xlfn.XLOOKUP(I84,'[1]#칼럼명세'!F:F,'[1]#칼럼명세'!H:H)</f>
        <v>1</v>
      </c>
      <c r="AS84" s="4">
        <v>1</v>
      </c>
      <c r="AT84" s="4"/>
      <c r="AU84" s="4"/>
      <c r="AV84" s="4"/>
      <c r="AW84" s="63"/>
      <c r="AX84" s="63"/>
      <c r="AY84" s="63"/>
      <c r="AZ84" s="63"/>
      <c r="BA84" s="63"/>
    </row>
    <row r="85" spans="2:53" x14ac:dyDescent="0.3">
      <c r="B85" s="4">
        <v>23300041</v>
      </c>
      <c r="C85" s="4" t="str">
        <f t="shared" si="14"/>
        <v>041</v>
      </c>
      <c r="D85" s="44" t="str">
        <f t="shared" si="9"/>
        <v>Item_Name_23300041</v>
      </c>
      <c r="E85" s="5" t="s">
        <v>2484</v>
      </c>
      <c r="F85" s="44" t="str">
        <f t="shared" si="10"/>
        <v>Item_Desc_23300041</v>
      </c>
      <c r="G85" s="5" t="s">
        <v>714</v>
      </c>
      <c r="H85" s="5">
        <v>3</v>
      </c>
      <c r="I85" s="5">
        <v>33</v>
      </c>
      <c r="J85" s="5">
        <v>0</v>
      </c>
      <c r="K85" s="5">
        <v>2</v>
      </c>
      <c r="L85" s="45">
        <f>_xlfn.XLOOKUP($I85, '[1]#칼럼명세'!$F:$F, '[1]#칼럼명세'!$J:$J)*IF(_xlfn.XLOOKUP($I85, '[1]#칼럼명세'!$F:$F, '[1]#칼럼명세'!$K:$K)="X", 1, _xlfn.XLOOKUP($K85, '[1]#무게관련'!$N:$N, '[1]#무게관련'!$O:$O))*100</f>
        <v>0</v>
      </c>
      <c r="M85" s="46" t="s">
        <v>336</v>
      </c>
      <c r="N85" s="46" t="s">
        <v>336</v>
      </c>
      <c r="O85" s="46" t="s">
        <v>336</v>
      </c>
      <c r="P85" s="46" t="s">
        <v>336</v>
      </c>
      <c r="Q85" s="5">
        <v>0</v>
      </c>
      <c r="R85" s="5">
        <v>0</v>
      </c>
      <c r="S85" s="5">
        <v>1211</v>
      </c>
      <c r="T85" s="5">
        <v>0</v>
      </c>
      <c r="U85" s="5">
        <v>2</v>
      </c>
      <c r="V85" s="5">
        <v>0</v>
      </c>
      <c r="W85" s="5">
        <v>0</v>
      </c>
      <c r="X85" s="66">
        <v>1000</v>
      </c>
      <c r="Y85" s="66">
        <v>10000</v>
      </c>
      <c r="Z85" s="5">
        <v>0</v>
      </c>
      <c r="AA85" s="5">
        <v>0</v>
      </c>
      <c r="AB85" s="5">
        <v>1</v>
      </c>
      <c r="AC85" s="5">
        <v>0</v>
      </c>
      <c r="AD85" s="5">
        <v>0</v>
      </c>
      <c r="AE85" s="5">
        <v>30100</v>
      </c>
      <c r="AF85" s="5">
        <v>8</v>
      </c>
      <c r="AG85" s="5">
        <v>0</v>
      </c>
      <c r="AH85" s="5" t="s">
        <v>2700</v>
      </c>
      <c r="AI85" s="5" t="s">
        <v>235</v>
      </c>
      <c r="AJ85" s="5" t="s">
        <v>983</v>
      </c>
      <c r="AK85" s="45">
        <f t="shared" si="11"/>
        <v>15</v>
      </c>
      <c r="AL85" s="47">
        <f>_xlfn.XLOOKUP(I85,'[1]#칼럼명세'!F:F,'[1]#칼럼명세'!I:I)</f>
        <v>1302</v>
      </c>
      <c r="AM85" s="44" t="str">
        <f t="shared" si="12"/>
        <v>Item_Name_23300041</v>
      </c>
      <c r="AN85" s="5" t="s">
        <v>2615</v>
      </c>
      <c r="AO85" s="44" t="str">
        <f t="shared" si="13"/>
        <v>Item_Desc_23300041</v>
      </c>
      <c r="AP85" s="5" t="s">
        <v>3031</v>
      </c>
      <c r="AQ85" s="44">
        <f>_xlfn.XLOOKUP(I85,[1]!표1[아이템 타입],[1]!표1[삭제여부])</f>
        <v>1</v>
      </c>
      <c r="AR85" s="63">
        <f>_xlfn.XLOOKUP(I85,'[1]#칼럼명세'!F:F,'[1]#칼럼명세'!H:H)</f>
        <v>1</v>
      </c>
      <c r="AS85" s="4">
        <v>1</v>
      </c>
      <c r="AT85" s="4"/>
      <c r="AU85" s="4"/>
      <c r="AV85" s="4"/>
      <c r="AW85" s="63"/>
      <c r="AX85" s="63"/>
      <c r="AY85" s="63"/>
      <c r="AZ85" s="63"/>
      <c r="BA85" s="63"/>
    </row>
    <row r="86" spans="2:53" x14ac:dyDescent="0.3">
      <c r="B86" s="4">
        <v>23300042</v>
      </c>
      <c r="C86" s="4" t="str">
        <f t="shared" si="14"/>
        <v>042</v>
      </c>
      <c r="D86" s="44" t="str">
        <f t="shared" si="9"/>
        <v>Item_Name_23300042</v>
      </c>
      <c r="E86" s="5" t="s">
        <v>2485</v>
      </c>
      <c r="F86" s="44" t="str">
        <f t="shared" si="10"/>
        <v>Item_Desc_23300042</v>
      </c>
      <c r="G86" s="5" t="s">
        <v>714</v>
      </c>
      <c r="H86" s="5">
        <v>3</v>
      </c>
      <c r="I86" s="5">
        <v>33</v>
      </c>
      <c r="J86" s="5">
        <v>0</v>
      </c>
      <c r="K86" s="5">
        <v>2</v>
      </c>
      <c r="L86" s="45">
        <f>_xlfn.XLOOKUP($I86, '[1]#칼럼명세'!$F:$F, '[1]#칼럼명세'!$J:$J)*IF(_xlfn.XLOOKUP($I86, '[1]#칼럼명세'!$F:$F, '[1]#칼럼명세'!$K:$K)="X", 1, _xlfn.XLOOKUP($K86, '[1]#무게관련'!$N:$N, '[1]#무게관련'!$O:$O))*100</f>
        <v>0</v>
      </c>
      <c r="M86" s="46" t="s">
        <v>336</v>
      </c>
      <c r="N86" s="46" t="s">
        <v>336</v>
      </c>
      <c r="O86" s="46" t="s">
        <v>336</v>
      </c>
      <c r="P86" s="46" t="s">
        <v>336</v>
      </c>
      <c r="Q86" s="5">
        <v>0</v>
      </c>
      <c r="R86" s="5">
        <v>0</v>
      </c>
      <c r="S86" s="5">
        <v>1213</v>
      </c>
      <c r="T86" s="5">
        <v>0</v>
      </c>
      <c r="U86" s="5">
        <v>2</v>
      </c>
      <c r="V86" s="5">
        <v>0</v>
      </c>
      <c r="W86" s="5">
        <v>0</v>
      </c>
      <c r="X86" s="66">
        <v>1000</v>
      </c>
      <c r="Y86" s="66">
        <v>10000</v>
      </c>
      <c r="Z86" s="5">
        <v>0</v>
      </c>
      <c r="AA86" s="5">
        <v>0</v>
      </c>
      <c r="AB86" s="5">
        <v>1</v>
      </c>
      <c r="AC86" s="5">
        <v>0</v>
      </c>
      <c r="AD86" s="5">
        <v>0</v>
      </c>
      <c r="AE86" s="5">
        <v>30100</v>
      </c>
      <c r="AF86" s="5">
        <v>8</v>
      </c>
      <c r="AG86" s="5">
        <v>0</v>
      </c>
      <c r="AH86" s="5" t="s">
        <v>2701</v>
      </c>
      <c r="AI86" s="5" t="s">
        <v>235</v>
      </c>
      <c r="AJ86" s="5" t="s">
        <v>983</v>
      </c>
      <c r="AK86" s="45">
        <f t="shared" si="11"/>
        <v>15</v>
      </c>
      <c r="AL86" s="47">
        <f>_xlfn.XLOOKUP(I86,'[1]#칼럼명세'!F:F,'[1]#칼럼명세'!I:I)</f>
        <v>1302</v>
      </c>
      <c r="AM86" s="44" t="str">
        <f t="shared" si="12"/>
        <v>Item_Name_23300042</v>
      </c>
      <c r="AN86" s="5" t="s">
        <v>2616</v>
      </c>
      <c r="AO86" s="44" t="str">
        <f t="shared" si="13"/>
        <v>Item_Desc_23300042</v>
      </c>
      <c r="AP86" s="5" t="s">
        <v>3032</v>
      </c>
      <c r="AQ86" s="44">
        <f>_xlfn.XLOOKUP(I86,[1]!표1[아이템 타입],[1]!표1[삭제여부])</f>
        <v>1</v>
      </c>
      <c r="AR86" s="63">
        <f>_xlfn.XLOOKUP(I86,'[1]#칼럼명세'!F:F,'[1]#칼럼명세'!H:H)</f>
        <v>1</v>
      </c>
      <c r="AS86" s="4">
        <v>1</v>
      </c>
      <c r="AT86" s="4"/>
      <c r="AU86" s="4"/>
      <c r="AV86" s="4"/>
      <c r="AW86" s="63"/>
      <c r="AX86" s="63"/>
      <c r="AY86" s="63"/>
      <c r="AZ86" s="63"/>
      <c r="BA86" s="63"/>
    </row>
    <row r="87" spans="2:53" x14ac:dyDescent="0.3">
      <c r="B87" s="4">
        <v>23300043</v>
      </c>
      <c r="C87" s="4" t="str">
        <f t="shared" si="14"/>
        <v>043</v>
      </c>
      <c r="D87" s="44" t="str">
        <f t="shared" si="9"/>
        <v>Item_Name_23300043</v>
      </c>
      <c r="E87" s="5" t="s">
        <v>2486</v>
      </c>
      <c r="F87" s="44" t="str">
        <f t="shared" si="10"/>
        <v>Item_Desc_23300043</v>
      </c>
      <c r="G87" s="5" t="s">
        <v>714</v>
      </c>
      <c r="H87" s="5">
        <v>3</v>
      </c>
      <c r="I87" s="5">
        <v>33</v>
      </c>
      <c r="J87" s="5">
        <v>0</v>
      </c>
      <c r="K87" s="5">
        <v>2</v>
      </c>
      <c r="L87" s="45">
        <f>_xlfn.XLOOKUP($I87, '[1]#칼럼명세'!$F:$F, '[1]#칼럼명세'!$J:$J)*IF(_xlfn.XLOOKUP($I87, '[1]#칼럼명세'!$F:$F, '[1]#칼럼명세'!$K:$K)="X", 1, _xlfn.XLOOKUP($K87, '[1]#무게관련'!$N:$N, '[1]#무게관련'!$O:$O))*100</f>
        <v>0</v>
      </c>
      <c r="M87" s="46" t="s">
        <v>336</v>
      </c>
      <c r="N87" s="46" t="s">
        <v>336</v>
      </c>
      <c r="O87" s="46" t="s">
        <v>336</v>
      </c>
      <c r="P87" s="46" t="s">
        <v>336</v>
      </c>
      <c r="Q87" s="5">
        <v>0</v>
      </c>
      <c r="R87" s="5">
        <v>0</v>
      </c>
      <c r="S87" s="5">
        <v>5006</v>
      </c>
      <c r="T87" s="5">
        <v>0</v>
      </c>
      <c r="U87" s="5">
        <v>2</v>
      </c>
      <c r="V87" s="5">
        <v>0</v>
      </c>
      <c r="W87" s="5">
        <v>0</v>
      </c>
      <c r="X87" s="66">
        <v>1000</v>
      </c>
      <c r="Y87" s="66">
        <v>10000</v>
      </c>
      <c r="Z87" s="5">
        <v>0</v>
      </c>
      <c r="AA87" s="5">
        <v>0</v>
      </c>
      <c r="AB87" s="5">
        <v>1</v>
      </c>
      <c r="AC87" s="5">
        <v>0</v>
      </c>
      <c r="AD87" s="5">
        <v>0</v>
      </c>
      <c r="AE87" s="5">
        <v>30100</v>
      </c>
      <c r="AF87" s="5">
        <v>8</v>
      </c>
      <c r="AG87" s="5">
        <v>0</v>
      </c>
      <c r="AH87" s="5" t="s">
        <v>2702</v>
      </c>
      <c r="AI87" s="5" t="s">
        <v>235</v>
      </c>
      <c r="AJ87" s="5" t="s">
        <v>983</v>
      </c>
      <c r="AK87" s="45">
        <f t="shared" si="11"/>
        <v>15</v>
      </c>
      <c r="AL87" s="47">
        <f>_xlfn.XLOOKUP(I87,'[1]#칼럼명세'!F:F,'[1]#칼럼명세'!I:I)</f>
        <v>1302</v>
      </c>
      <c r="AM87" s="44" t="str">
        <f t="shared" si="12"/>
        <v>Item_Name_23300043</v>
      </c>
      <c r="AN87" s="5" t="s">
        <v>2617</v>
      </c>
      <c r="AO87" s="44" t="str">
        <f t="shared" si="13"/>
        <v>Item_Desc_23300043</v>
      </c>
      <c r="AP87" s="5" t="s">
        <v>3033</v>
      </c>
      <c r="AQ87" s="44">
        <f>_xlfn.XLOOKUP(I87,[1]!표1[아이템 타입],[1]!표1[삭제여부])</f>
        <v>1</v>
      </c>
      <c r="AR87" s="63">
        <f>_xlfn.XLOOKUP(I87,'[1]#칼럼명세'!F:F,'[1]#칼럼명세'!H:H)</f>
        <v>1</v>
      </c>
      <c r="AS87" s="4">
        <v>1</v>
      </c>
      <c r="AT87" s="4"/>
      <c r="AU87" s="4"/>
      <c r="AV87" s="4"/>
      <c r="AW87" s="63"/>
      <c r="AX87" s="63"/>
      <c r="AY87" s="63"/>
      <c r="AZ87" s="63"/>
      <c r="BA87" s="63"/>
    </row>
    <row r="88" spans="2:53" x14ac:dyDescent="0.3">
      <c r="B88" s="4">
        <v>23300044</v>
      </c>
      <c r="C88" s="4" t="str">
        <f t="shared" si="14"/>
        <v>044</v>
      </c>
      <c r="D88" s="44" t="str">
        <f t="shared" si="9"/>
        <v>Item_Name_23300044</v>
      </c>
      <c r="E88" s="5" t="s">
        <v>2487</v>
      </c>
      <c r="F88" s="44" t="str">
        <f t="shared" si="10"/>
        <v>Item_Desc_23300044</v>
      </c>
      <c r="G88" s="5" t="s">
        <v>714</v>
      </c>
      <c r="H88" s="5">
        <v>3</v>
      </c>
      <c r="I88" s="5">
        <v>33</v>
      </c>
      <c r="J88" s="5">
        <v>0</v>
      </c>
      <c r="K88" s="5">
        <v>2</v>
      </c>
      <c r="L88" s="45">
        <f>_xlfn.XLOOKUP($I88, '[1]#칼럼명세'!$F:$F, '[1]#칼럼명세'!$J:$J)*IF(_xlfn.XLOOKUP($I88, '[1]#칼럼명세'!$F:$F, '[1]#칼럼명세'!$K:$K)="X", 1, _xlfn.XLOOKUP($K88, '[1]#무게관련'!$N:$N, '[1]#무게관련'!$O:$O))*100</f>
        <v>0</v>
      </c>
      <c r="M88" s="46" t="s">
        <v>336</v>
      </c>
      <c r="N88" s="46" t="s">
        <v>336</v>
      </c>
      <c r="O88" s="46" t="s">
        <v>336</v>
      </c>
      <c r="P88" s="46" t="s">
        <v>336</v>
      </c>
      <c r="Q88" s="5">
        <v>0</v>
      </c>
      <c r="R88" s="5">
        <v>0</v>
      </c>
      <c r="S88" s="5">
        <v>5008</v>
      </c>
      <c r="T88" s="5">
        <v>0</v>
      </c>
      <c r="U88" s="5">
        <v>2</v>
      </c>
      <c r="V88" s="5">
        <v>0</v>
      </c>
      <c r="W88" s="5">
        <v>0</v>
      </c>
      <c r="X88" s="66">
        <v>1000</v>
      </c>
      <c r="Y88" s="66">
        <v>10000</v>
      </c>
      <c r="Z88" s="5">
        <v>0</v>
      </c>
      <c r="AA88" s="5">
        <v>0</v>
      </c>
      <c r="AB88" s="5">
        <v>1</v>
      </c>
      <c r="AC88" s="5">
        <v>0</v>
      </c>
      <c r="AD88" s="5">
        <v>0</v>
      </c>
      <c r="AE88" s="5">
        <v>30100</v>
      </c>
      <c r="AF88" s="5">
        <v>8</v>
      </c>
      <c r="AG88" s="5">
        <v>0</v>
      </c>
      <c r="AH88" s="5" t="s">
        <v>2703</v>
      </c>
      <c r="AI88" s="5" t="s">
        <v>235</v>
      </c>
      <c r="AJ88" s="5" t="s">
        <v>983</v>
      </c>
      <c r="AK88" s="45">
        <f t="shared" si="11"/>
        <v>15</v>
      </c>
      <c r="AL88" s="47">
        <f>_xlfn.XLOOKUP(I88,'[1]#칼럼명세'!F:F,'[1]#칼럼명세'!I:I)</f>
        <v>1302</v>
      </c>
      <c r="AM88" s="44" t="str">
        <f t="shared" si="12"/>
        <v>Item_Name_23300044</v>
      </c>
      <c r="AN88" s="5" t="s">
        <v>2618</v>
      </c>
      <c r="AO88" s="44" t="str">
        <f t="shared" si="13"/>
        <v>Item_Desc_23300044</v>
      </c>
      <c r="AP88" s="5" t="s">
        <v>3034</v>
      </c>
      <c r="AQ88" s="44">
        <f>_xlfn.XLOOKUP(I88,[1]!표1[아이템 타입],[1]!표1[삭제여부])</f>
        <v>1</v>
      </c>
      <c r="AR88" s="63">
        <f>_xlfn.XLOOKUP(I88,'[1]#칼럼명세'!F:F,'[1]#칼럼명세'!H:H)</f>
        <v>1</v>
      </c>
      <c r="AS88" s="4">
        <v>1</v>
      </c>
      <c r="AT88" s="4"/>
      <c r="AU88" s="4"/>
      <c r="AV88" s="4"/>
      <c r="AW88" s="63"/>
      <c r="AX88" s="63"/>
      <c r="AY88" s="63"/>
      <c r="AZ88" s="63"/>
      <c r="BA88" s="63"/>
    </row>
    <row r="89" spans="2:53" x14ac:dyDescent="0.3">
      <c r="B89" s="4">
        <v>23300045</v>
      </c>
      <c r="C89" s="4" t="str">
        <f t="shared" si="14"/>
        <v>045</v>
      </c>
      <c r="D89" s="44" t="str">
        <f t="shared" si="9"/>
        <v>Item_Name_23300045</v>
      </c>
      <c r="E89" s="5" t="s">
        <v>2488</v>
      </c>
      <c r="F89" s="44" t="str">
        <f t="shared" si="10"/>
        <v>Item_Desc_23300045</v>
      </c>
      <c r="G89" s="5" t="s">
        <v>714</v>
      </c>
      <c r="H89" s="5">
        <v>3</v>
      </c>
      <c r="I89" s="5">
        <v>33</v>
      </c>
      <c r="J89" s="5">
        <v>0</v>
      </c>
      <c r="K89" s="5">
        <v>2</v>
      </c>
      <c r="L89" s="45">
        <f>_xlfn.XLOOKUP($I89, '[1]#칼럼명세'!$F:$F, '[1]#칼럼명세'!$J:$J)*IF(_xlfn.XLOOKUP($I89, '[1]#칼럼명세'!$F:$F, '[1]#칼럼명세'!$K:$K)="X", 1, _xlfn.XLOOKUP($K89, '[1]#무게관련'!$N:$N, '[1]#무게관련'!$O:$O))*100</f>
        <v>0</v>
      </c>
      <c r="M89" s="46" t="s">
        <v>336</v>
      </c>
      <c r="N89" s="46" t="s">
        <v>336</v>
      </c>
      <c r="O89" s="46" t="s">
        <v>336</v>
      </c>
      <c r="P89" s="46" t="s">
        <v>336</v>
      </c>
      <c r="Q89" s="5">
        <v>0</v>
      </c>
      <c r="R89" s="5">
        <v>0</v>
      </c>
      <c r="S89" s="5">
        <v>5038</v>
      </c>
      <c r="T89" s="5">
        <v>0</v>
      </c>
      <c r="U89" s="5">
        <v>2</v>
      </c>
      <c r="V89" s="5">
        <v>0</v>
      </c>
      <c r="W89" s="5">
        <v>0</v>
      </c>
      <c r="X89" s="66">
        <v>1000</v>
      </c>
      <c r="Y89" s="66">
        <v>10000</v>
      </c>
      <c r="Z89" s="5">
        <v>0</v>
      </c>
      <c r="AA89" s="5">
        <v>0</v>
      </c>
      <c r="AB89" s="5">
        <v>1</v>
      </c>
      <c r="AC89" s="5">
        <v>0</v>
      </c>
      <c r="AD89" s="5">
        <v>0</v>
      </c>
      <c r="AE89" s="5">
        <v>30100</v>
      </c>
      <c r="AF89" s="5">
        <v>8</v>
      </c>
      <c r="AG89" s="5">
        <v>0</v>
      </c>
      <c r="AH89" s="5" t="s">
        <v>2704</v>
      </c>
      <c r="AI89" s="5" t="s">
        <v>235</v>
      </c>
      <c r="AJ89" s="5" t="s">
        <v>983</v>
      </c>
      <c r="AK89" s="45">
        <f t="shared" si="11"/>
        <v>15</v>
      </c>
      <c r="AL89" s="47">
        <f>_xlfn.XLOOKUP(I89,'[1]#칼럼명세'!F:F,'[1]#칼럼명세'!I:I)</f>
        <v>1302</v>
      </c>
      <c r="AM89" s="44" t="str">
        <f t="shared" si="12"/>
        <v>Item_Name_23300045</v>
      </c>
      <c r="AN89" s="5" t="s">
        <v>2619</v>
      </c>
      <c r="AO89" s="44" t="str">
        <f t="shared" si="13"/>
        <v>Item_Desc_23300045</v>
      </c>
      <c r="AP89" s="5" t="s">
        <v>3035</v>
      </c>
      <c r="AQ89" s="44">
        <f>_xlfn.XLOOKUP(I89,[1]!표1[아이템 타입],[1]!표1[삭제여부])</f>
        <v>1</v>
      </c>
      <c r="AR89" s="63">
        <f>_xlfn.XLOOKUP(I89,'[1]#칼럼명세'!F:F,'[1]#칼럼명세'!H:H)</f>
        <v>1</v>
      </c>
      <c r="AS89" s="4">
        <v>1</v>
      </c>
      <c r="AT89" s="4"/>
      <c r="AU89" s="4"/>
      <c r="AV89" s="4"/>
      <c r="AW89" s="63"/>
      <c r="AX89" s="63"/>
      <c r="AY89" s="63"/>
      <c r="AZ89" s="63"/>
      <c r="BA89" s="63"/>
    </row>
    <row r="90" spans="2:53" x14ac:dyDescent="0.3">
      <c r="B90" s="4">
        <v>23300046</v>
      </c>
      <c r="C90" s="4" t="str">
        <f t="shared" si="14"/>
        <v>046</v>
      </c>
      <c r="D90" s="44" t="str">
        <f t="shared" si="9"/>
        <v>Item_Name_23300046</v>
      </c>
      <c r="E90" s="5" t="s">
        <v>2489</v>
      </c>
      <c r="F90" s="44" t="str">
        <f t="shared" si="10"/>
        <v>Item_Desc_23300046</v>
      </c>
      <c r="G90" s="5" t="s">
        <v>714</v>
      </c>
      <c r="H90" s="5">
        <v>3</v>
      </c>
      <c r="I90" s="5">
        <v>33</v>
      </c>
      <c r="J90" s="5">
        <v>0</v>
      </c>
      <c r="K90" s="5">
        <v>2</v>
      </c>
      <c r="L90" s="45">
        <f>_xlfn.XLOOKUP($I90, '[1]#칼럼명세'!$F:$F, '[1]#칼럼명세'!$J:$J)*IF(_xlfn.XLOOKUP($I90, '[1]#칼럼명세'!$F:$F, '[1]#칼럼명세'!$K:$K)="X", 1, _xlfn.XLOOKUP($K90, '[1]#무게관련'!$N:$N, '[1]#무게관련'!$O:$O))*100</f>
        <v>0</v>
      </c>
      <c r="M90" s="46" t="s">
        <v>336</v>
      </c>
      <c r="N90" s="46" t="s">
        <v>336</v>
      </c>
      <c r="O90" s="46" t="s">
        <v>336</v>
      </c>
      <c r="P90" s="46" t="s">
        <v>336</v>
      </c>
      <c r="Q90" s="5">
        <v>0</v>
      </c>
      <c r="R90" s="5">
        <v>0</v>
      </c>
      <c r="S90" s="5">
        <v>5040</v>
      </c>
      <c r="T90" s="5">
        <v>0</v>
      </c>
      <c r="U90" s="5">
        <v>2</v>
      </c>
      <c r="V90" s="5">
        <v>0</v>
      </c>
      <c r="W90" s="5">
        <v>0</v>
      </c>
      <c r="X90" s="66">
        <v>1000</v>
      </c>
      <c r="Y90" s="66">
        <v>10000</v>
      </c>
      <c r="Z90" s="5">
        <v>0</v>
      </c>
      <c r="AA90" s="5">
        <v>0</v>
      </c>
      <c r="AB90" s="5">
        <v>1</v>
      </c>
      <c r="AC90" s="5">
        <v>0</v>
      </c>
      <c r="AD90" s="5">
        <v>0</v>
      </c>
      <c r="AE90" s="5">
        <v>30100</v>
      </c>
      <c r="AF90" s="5">
        <v>8</v>
      </c>
      <c r="AG90" s="5">
        <v>0</v>
      </c>
      <c r="AH90" s="5" t="s">
        <v>2705</v>
      </c>
      <c r="AI90" s="5" t="s">
        <v>235</v>
      </c>
      <c r="AJ90" s="5" t="s">
        <v>983</v>
      </c>
      <c r="AK90" s="45">
        <f t="shared" si="11"/>
        <v>15</v>
      </c>
      <c r="AL90" s="47">
        <f>_xlfn.XLOOKUP(I90,'[1]#칼럼명세'!F:F,'[1]#칼럼명세'!I:I)</f>
        <v>1302</v>
      </c>
      <c r="AM90" s="44" t="str">
        <f t="shared" si="12"/>
        <v>Item_Name_23300046</v>
      </c>
      <c r="AN90" s="5" t="s">
        <v>2852</v>
      </c>
      <c r="AO90" s="44" t="str">
        <f t="shared" si="13"/>
        <v>Item_Desc_23300046</v>
      </c>
      <c r="AP90" s="5" t="s">
        <v>3036</v>
      </c>
      <c r="AQ90" s="44">
        <f>_xlfn.XLOOKUP(I90,[1]!표1[아이템 타입],[1]!표1[삭제여부])</f>
        <v>1</v>
      </c>
      <c r="AR90" s="63">
        <f>_xlfn.XLOOKUP(I90,'[1]#칼럼명세'!F:F,'[1]#칼럼명세'!H:H)</f>
        <v>1</v>
      </c>
      <c r="AS90" s="4">
        <v>1</v>
      </c>
      <c r="AT90" s="4"/>
      <c r="AU90" s="4"/>
      <c r="AV90" s="4"/>
      <c r="AW90" s="63"/>
      <c r="AX90" s="63"/>
      <c r="AY90" s="63"/>
      <c r="AZ90" s="63"/>
      <c r="BA90" s="63"/>
    </row>
    <row r="91" spans="2:53" x14ac:dyDescent="0.3">
      <c r="B91" s="4">
        <v>23300047</v>
      </c>
      <c r="C91" s="4" t="str">
        <f t="shared" si="14"/>
        <v>047</v>
      </c>
      <c r="D91" s="44" t="str">
        <f t="shared" si="9"/>
        <v>Item_Name_23300047</v>
      </c>
      <c r="E91" s="5" t="s">
        <v>2490</v>
      </c>
      <c r="F91" s="44" t="str">
        <f t="shared" si="10"/>
        <v>Item_Desc_23300047</v>
      </c>
      <c r="G91" s="5" t="s">
        <v>714</v>
      </c>
      <c r="H91" s="5">
        <v>3</v>
      </c>
      <c r="I91" s="5">
        <v>33</v>
      </c>
      <c r="J91" s="5">
        <v>0</v>
      </c>
      <c r="K91" s="5">
        <v>2</v>
      </c>
      <c r="L91" s="45">
        <f>_xlfn.XLOOKUP($I91, '[1]#칼럼명세'!$F:$F, '[1]#칼럼명세'!$J:$J)*IF(_xlfn.XLOOKUP($I91, '[1]#칼럼명세'!$F:$F, '[1]#칼럼명세'!$K:$K)="X", 1, _xlfn.XLOOKUP($K91, '[1]#무게관련'!$N:$N, '[1]#무게관련'!$O:$O))*100</f>
        <v>0</v>
      </c>
      <c r="M91" s="46" t="s">
        <v>336</v>
      </c>
      <c r="N91" s="46" t="s">
        <v>336</v>
      </c>
      <c r="O91" s="46" t="s">
        <v>336</v>
      </c>
      <c r="P91" s="46" t="s">
        <v>336</v>
      </c>
      <c r="Q91" s="5">
        <v>0</v>
      </c>
      <c r="R91" s="5">
        <v>0</v>
      </c>
      <c r="S91" s="5">
        <v>5026</v>
      </c>
      <c r="T91" s="5">
        <v>0</v>
      </c>
      <c r="U91" s="5">
        <v>2</v>
      </c>
      <c r="V91" s="5">
        <v>0</v>
      </c>
      <c r="W91" s="5">
        <v>0</v>
      </c>
      <c r="X91" s="66">
        <v>1000</v>
      </c>
      <c r="Y91" s="66">
        <v>10000</v>
      </c>
      <c r="Z91" s="5">
        <v>0</v>
      </c>
      <c r="AA91" s="5">
        <v>0</v>
      </c>
      <c r="AB91" s="5">
        <v>1</v>
      </c>
      <c r="AC91" s="5">
        <v>0</v>
      </c>
      <c r="AD91" s="5">
        <v>0</v>
      </c>
      <c r="AE91" s="5">
        <v>30100</v>
      </c>
      <c r="AF91" s="5">
        <v>8</v>
      </c>
      <c r="AG91" s="5">
        <v>0</v>
      </c>
      <c r="AH91" s="5" t="s">
        <v>2706</v>
      </c>
      <c r="AI91" s="5" t="s">
        <v>235</v>
      </c>
      <c r="AJ91" s="5" t="s">
        <v>983</v>
      </c>
      <c r="AK91" s="45">
        <f t="shared" si="11"/>
        <v>15</v>
      </c>
      <c r="AL91" s="47">
        <f>_xlfn.XLOOKUP(I91,'[1]#칼럼명세'!F:F,'[1]#칼럼명세'!I:I)</f>
        <v>1302</v>
      </c>
      <c r="AM91" s="44" t="str">
        <f t="shared" si="12"/>
        <v>Item_Name_23300047</v>
      </c>
      <c r="AN91" s="5" t="s">
        <v>2853</v>
      </c>
      <c r="AO91" s="44" t="str">
        <f t="shared" si="13"/>
        <v>Item_Desc_23300047</v>
      </c>
      <c r="AP91" s="5" t="s">
        <v>3037</v>
      </c>
      <c r="AQ91" s="44">
        <f>_xlfn.XLOOKUP(I91,[1]!표1[아이템 타입],[1]!표1[삭제여부])</f>
        <v>1</v>
      </c>
      <c r="AR91" s="63">
        <f>_xlfn.XLOOKUP(I91,'[1]#칼럼명세'!F:F,'[1]#칼럼명세'!H:H)</f>
        <v>1</v>
      </c>
      <c r="AS91" s="4">
        <v>1</v>
      </c>
      <c r="AT91" s="4"/>
      <c r="AU91" s="4"/>
      <c r="AV91" s="4"/>
      <c r="AW91" s="63"/>
      <c r="AX91" s="63"/>
      <c r="AY91" s="63"/>
      <c r="AZ91" s="63"/>
      <c r="BA91" s="63"/>
    </row>
    <row r="92" spans="2:53" x14ac:dyDescent="0.3">
      <c r="B92" s="4">
        <v>23300048</v>
      </c>
      <c r="C92" s="4" t="str">
        <f t="shared" si="14"/>
        <v>048</v>
      </c>
      <c r="D92" s="44" t="str">
        <f t="shared" si="9"/>
        <v>Item_Name_23300048</v>
      </c>
      <c r="E92" s="5" t="s">
        <v>2491</v>
      </c>
      <c r="F92" s="44" t="str">
        <f t="shared" si="10"/>
        <v>Item_Desc_23300048</v>
      </c>
      <c r="G92" s="5" t="s">
        <v>714</v>
      </c>
      <c r="H92" s="5">
        <v>3</v>
      </c>
      <c r="I92" s="5">
        <v>33</v>
      </c>
      <c r="J92" s="5">
        <v>0</v>
      </c>
      <c r="K92" s="5">
        <v>2</v>
      </c>
      <c r="L92" s="45">
        <f>_xlfn.XLOOKUP($I92, '[1]#칼럼명세'!$F:$F, '[1]#칼럼명세'!$J:$J)*IF(_xlfn.XLOOKUP($I92, '[1]#칼럼명세'!$F:$F, '[1]#칼럼명세'!$K:$K)="X", 1, _xlfn.XLOOKUP($K92, '[1]#무게관련'!$N:$N, '[1]#무게관련'!$O:$O))*100</f>
        <v>0</v>
      </c>
      <c r="M92" s="46" t="s">
        <v>336</v>
      </c>
      <c r="N92" s="46" t="s">
        <v>336</v>
      </c>
      <c r="O92" s="46" t="s">
        <v>336</v>
      </c>
      <c r="P92" s="46" t="s">
        <v>336</v>
      </c>
      <c r="Q92" s="5">
        <v>0</v>
      </c>
      <c r="R92" s="5">
        <v>0</v>
      </c>
      <c r="S92" s="5">
        <v>5028</v>
      </c>
      <c r="T92" s="5">
        <v>0</v>
      </c>
      <c r="U92" s="5">
        <v>2</v>
      </c>
      <c r="V92" s="5">
        <v>0</v>
      </c>
      <c r="W92" s="5">
        <v>0</v>
      </c>
      <c r="X92" s="66">
        <v>1000</v>
      </c>
      <c r="Y92" s="66">
        <v>10000</v>
      </c>
      <c r="Z92" s="5">
        <v>0</v>
      </c>
      <c r="AA92" s="5">
        <v>0</v>
      </c>
      <c r="AB92" s="5">
        <v>1</v>
      </c>
      <c r="AC92" s="5">
        <v>0</v>
      </c>
      <c r="AD92" s="5">
        <v>0</v>
      </c>
      <c r="AE92" s="5">
        <v>30100</v>
      </c>
      <c r="AF92" s="5">
        <v>8</v>
      </c>
      <c r="AG92" s="5">
        <v>0</v>
      </c>
      <c r="AH92" s="5" t="s">
        <v>2707</v>
      </c>
      <c r="AI92" s="5" t="s">
        <v>235</v>
      </c>
      <c r="AJ92" s="5" t="s">
        <v>983</v>
      </c>
      <c r="AK92" s="45">
        <f t="shared" si="11"/>
        <v>15</v>
      </c>
      <c r="AL92" s="47">
        <f>_xlfn.XLOOKUP(I92,'[1]#칼럼명세'!F:F,'[1]#칼럼명세'!I:I)</f>
        <v>1302</v>
      </c>
      <c r="AM92" s="44" t="str">
        <f t="shared" si="12"/>
        <v>Item_Name_23300048</v>
      </c>
      <c r="AN92" s="5" t="s">
        <v>2854</v>
      </c>
      <c r="AO92" s="44" t="str">
        <f t="shared" si="13"/>
        <v>Item_Desc_23300048</v>
      </c>
      <c r="AP92" s="5" t="s">
        <v>3038</v>
      </c>
      <c r="AQ92" s="44">
        <f>_xlfn.XLOOKUP(I92,[1]!표1[아이템 타입],[1]!표1[삭제여부])</f>
        <v>1</v>
      </c>
      <c r="AR92" s="63">
        <f>_xlfn.XLOOKUP(I92,'[1]#칼럼명세'!F:F,'[1]#칼럼명세'!H:H)</f>
        <v>1</v>
      </c>
      <c r="AS92" s="4">
        <v>1</v>
      </c>
      <c r="AT92" s="4"/>
      <c r="AU92" s="4"/>
      <c r="AV92" s="4"/>
      <c r="AW92" s="63"/>
      <c r="AX92" s="63"/>
      <c r="AY92" s="63"/>
      <c r="AZ92" s="63"/>
      <c r="BA92" s="63"/>
    </row>
    <row r="93" spans="2:53" x14ac:dyDescent="0.3">
      <c r="B93" s="4">
        <v>23300049</v>
      </c>
      <c r="C93" s="4" t="str">
        <f t="shared" si="14"/>
        <v>049</v>
      </c>
      <c r="D93" s="44" t="str">
        <f t="shared" si="9"/>
        <v>Item_Name_23300049</v>
      </c>
      <c r="E93" s="5" t="s">
        <v>2492</v>
      </c>
      <c r="F93" s="44" t="str">
        <f t="shared" si="10"/>
        <v>Item_Desc_23300049</v>
      </c>
      <c r="G93" s="5" t="s">
        <v>714</v>
      </c>
      <c r="H93" s="5">
        <v>3</v>
      </c>
      <c r="I93" s="5">
        <v>33</v>
      </c>
      <c r="J93" s="5">
        <v>0</v>
      </c>
      <c r="K93" s="5">
        <v>2</v>
      </c>
      <c r="L93" s="45">
        <f>_xlfn.XLOOKUP($I93, '[1]#칼럼명세'!$F:$F, '[1]#칼럼명세'!$J:$J)*IF(_xlfn.XLOOKUP($I93, '[1]#칼럼명세'!$F:$F, '[1]#칼럼명세'!$K:$K)="X", 1, _xlfn.XLOOKUP($K93, '[1]#무게관련'!$N:$N, '[1]#무게관련'!$O:$O))*100</f>
        <v>0</v>
      </c>
      <c r="M93" s="46" t="s">
        <v>336</v>
      </c>
      <c r="N93" s="46" t="s">
        <v>336</v>
      </c>
      <c r="O93" s="46" t="s">
        <v>336</v>
      </c>
      <c r="P93" s="46" t="s">
        <v>336</v>
      </c>
      <c r="Q93" s="5">
        <v>0</v>
      </c>
      <c r="R93" s="5">
        <v>0</v>
      </c>
      <c r="S93" s="5">
        <v>1109</v>
      </c>
      <c r="T93" s="5">
        <v>0</v>
      </c>
      <c r="U93" s="5">
        <v>20</v>
      </c>
      <c r="V93" s="5">
        <v>0</v>
      </c>
      <c r="W93" s="5">
        <v>0</v>
      </c>
      <c r="X93" s="66">
        <v>1000</v>
      </c>
      <c r="Y93" s="66">
        <v>10000</v>
      </c>
      <c r="Z93" s="5">
        <v>0</v>
      </c>
      <c r="AA93" s="5">
        <v>0</v>
      </c>
      <c r="AB93" s="5">
        <v>1</v>
      </c>
      <c r="AC93" s="5">
        <v>0</v>
      </c>
      <c r="AD93" s="5">
        <v>0</v>
      </c>
      <c r="AE93" s="5">
        <v>30100</v>
      </c>
      <c r="AF93" s="5">
        <v>8</v>
      </c>
      <c r="AG93" s="5">
        <v>0</v>
      </c>
      <c r="AH93" s="5" t="s">
        <v>2708</v>
      </c>
      <c r="AI93" s="5" t="s">
        <v>235</v>
      </c>
      <c r="AJ93" s="5" t="s">
        <v>983</v>
      </c>
      <c r="AK93" s="45">
        <f t="shared" si="11"/>
        <v>15</v>
      </c>
      <c r="AL93" s="47">
        <f>_xlfn.XLOOKUP(I93,'[1]#칼럼명세'!F:F,'[1]#칼럼명세'!I:I)</f>
        <v>1302</v>
      </c>
      <c r="AM93" s="44" t="str">
        <f t="shared" si="12"/>
        <v>Item_Name_23300049</v>
      </c>
      <c r="AN93" s="5" t="s">
        <v>2855</v>
      </c>
      <c r="AO93" s="44" t="str">
        <f t="shared" si="13"/>
        <v>Item_Desc_23300049</v>
      </c>
      <c r="AP93" s="5" t="s">
        <v>3131</v>
      </c>
      <c r="AQ93" s="44">
        <f>_xlfn.XLOOKUP(I93,[1]!표1[아이템 타입],[1]!표1[삭제여부])</f>
        <v>1</v>
      </c>
      <c r="AR93" s="63">
        <f>_xlfn.XLOOKUP(I93,'[1]#칼럼명세'!F:F,'[1]#칼럼명세'!H:H)</f>
        <v>1</v>
      </c>
      <c r="AS93" s="4">
        <v>1</v>
      </c>
      <c r="AT93" s="4"/>
      <c r="AU93" s="4"/>
      <c r="AV93" s="4"/>
      <c r="AW93" s="63"/>
      <c r="AX93" s="63"/>
      <c r="AY93" s="63"/>
      <c r="AZ93" s="63"/>
      <c r="BA93" s="63"/>
    </row>
    <row r="94" spans="2:53" x14ac:dyDescent="0.3">
      <c r="B94" s="4">
        <v>23300050</v>
      </c>
      <c r="C94" s="4" t="str">
        <f t="shared" si="14"/>
        <v>050</v>
      </c>
      <c r="D94" s="44" t="str">
        <f t="shared" si="9"/>
        <v>Item_Name_23300050</v>
      </c>
      <c r="E94" s="5" t="s">
        <v>2493</v>
      </c>
      <c r="F94" s="44" t="str">
        <f t="shared" si="10"/>
        <v>Item_Desc_23300050</v>
      </c>
      <c r="G94" s="5" t="s">
        <v>714</v>
      </c>
      <c r="H94" s="5">
        <v>3</v>
      </c>
      <c r="I94" s="5">
        <v>33</v>
      </c>
      <c r="J94" s="5">
        <v>0</v>
      </c>
      <c r="K94" s="5">
        <v>2</v>
      </c>
      <c r="L94" s="45">
        <f>_xlfn.XLOOKUP($I94, '[1]#칼럼명세'!$F:$F, '[1]#칼럼명세'!$J:$J)*IF(_xlfn.XLOOKUP($I94, '[1]#칼럼명세'!$F:$F, '[1]#칼럼명세'!$K:$K)="X", 1, _xlfn.XLOOKUP($K94, '[1]#무게관련'!$N:$N, '[1]#무게관련'!$O:$O))*100</f>
        <v>0</v>
      </c>
      <c r="M94" s="46" t="s">
        <v>336</v>
      </c>
      <c r="N94" s="46" t="s">
        <v>336</v>
      </c>
      <c r="O94" s="46" t="s">
        <v>336</v>
      </c>
      <c r="P94" s="46" t="s">
        <v>336</v>
      </c>
      <c r="Q94" s="5">
        <v>0</v>
      </c>
      <c r="R94" s="5">
        <v>0</v>
      </c>
      <c r="S94" s="5">
        <v>1119</v>
      </c>
      <c r="T94" s="5">
        <v>0</v>
      </c>
      <c r="U94" s="5">
        <v>2</v>
      </c>
      <c r="V94" s="5">
        <v>0</v>
      </c>
      <c r="W94" s="5">
        <v>0</v>
      </c>
      <c r="X94" s="66">
        <v>1000</v>
      </c>
      <c r="Y94" s="66">
        <v>10000</v>
      </c>
      <c r="Z94" s="5">
        <v>0</v>
      </c>
      <c r="AA94" s="5">
        <v>0</v>
      </c>
      <c r="AB94" s="5">
        <v>1</v>
      </c>
      <c r="AC94" s="5">
        <v>0</v>
      </c>
      <c r="AD94" s="5">
        <v>0</v>
      </c>
      <c r="AE94" s="5">
        <v>30100</v>
      </c>
      <c r="AF94" s="5">
        <v>8</v>
      </c>
      <c r="AG94" s="5">
        <v>0</v>
      </c>
      <c r="AH94" s="5" t="s">
        <v>2709</v>
      </c>
      <c r="AI94" s="5" t="s">
        <v>235</v>
      </c>
      <c r="AJ94" s="5" t="s">
        <v>983</v>
      </c>
      <c r="AK94" s="45">
        <f t="shared" si="11"/>
        <v>15</v>
      </c>
      <c r="AL94" s="47">
        <f>_xlfn.XLOOKUP(I94,'[1]#칼럼명세'!F:F,'[1]#칼럼명세'!I:I)</f>
        <v>1302</v>
      </c>
      <c r="AM94" s="44" t="str">
        <f t="shared" si="12"/>
        <v>Item_Name_23300050</v>
      </c>
      <c r="AN94" s="5" t="s">
        <v>2856</v>
      </c>
      <c r="AO94" s="44" t="str">
        <f t="shared" si="13"/>
        <v>Item_Desc_23300050</v>
      </c>
      <c r="AP94" s="5" t="s">
        <v>3039</v>
      </c>
      <c r="AQ94" s="44">
        <f>_xlfn.XLOOKUP(I94,[1]!표1[아이템 타입],[1]!표1[삭제여부])</f>
        <v>1</v>
      </c>
      <c r="AR94" s="63">
        <f>_xlfn.XLOOKUP(I94,'[1]#칼럼명세'!F:F,'[1]#칼럼명세'!H:H)</f>
        <v>1</v>
      </c>
      <c r="AS94" s="4">
        <v>1</v>
      </c>
      <c r="AT94" s="4"/>
      <c r="AU94" s="4"/>
      <c r="AV94" s="4"/>
      <c r="AW94" s="63"/>
      <c r="AX94" s="63"/>
      <c r="AY94" s="63"/>
      <c r="AZ94" s="63"/>
      <c r="BA94" s="63"/>
    </row>
    <row r="95" spans="2:53" x14ac:dyDescent="0.3">
      <c r="B95" s="4">
        <v>23300051</v>
      </c>
      <c r="C95" s="4" t="str">
        <f t="shared" si="14"/>
        <v>051</v>
      </c>
      <c r="D95" s="44" t="str">
        <f t="shared" si="9"/>
        <v>Item_Name_23300051</v>
      </c>
      <c r="E95" s="5" t="s">
        <v>2494</v>
      </c>
      <c r="F95" s="44" t="str">
        <f t="shared" si="10"/>
        <v>Item_Desc_23300051</v>
      </c>
      <c r="G95" s="5" t="s">
        <v>714</v>
      </c>
      <c r="H95" s="5">
        <v>3</v>
      </c>
      <c r="I95" s="5">
        <v>33</v>
      </c>
      <c r="J95" s="5">
        <v>0</v>
      </c>
      <c r="K95" s="5">
        <v>2</v>
      </c>
      <c r="L95" s="45">
        <f>_xlfn.XLOOKUP($I95, '[1]#칼럼명세'!$F:$F, '[1]#칼럼명세'!$J:$J)*IF(_xlfn.XLOOKUP($I95, '[1]#칼럼명세'!$F:$F, '[1]#칼럼명세'!$K:$K)="X", 1, _xlfn.XLOOKUP($K95, '[1]#무게관련'!$N:$N, '[1]#무게관련'!$O:$O))*100</f>
        <v>0</v>
      </c>
      <c r="M95" s="46" t="s">
        <v>336</v>
      </c>
      <c r="N95" s="46" t="s">
        <v>336</v>
      </c>
      <c r="O95" s="46" t="s">
        <v>336</v>
      </c>
      <c r="P95" s="46" t="s">
        <v>336</v>
      </c>
      <c r="Q95" s="5">
        <v>0</v>
      </c>
      <c r="R95" s="5">
        <v>0</v>
      </c>
      <c r="S95" s="5">
        <v>1401</v>
      </c>
      <c r="T95" s="5">
        <v>0</v>
      </c>
      <c r="U95" s="5">
        <v>2</v>
      </c>
      <c r="V95" s="5">
        <v>0</v>
      </c>
      <c r="W95" s="5">
        <v>0</v>
      </c>
      <c r="X95" s="66">
        <v>1000</v>
      </c>
      <c r="Y95" s="66">
        <v>10000</v>
      </c>
      <c r="Z95" s="5">
        <v>0</v>
      </c>
      <c r="AA95" s="5">
        <v>0</v>
      </c>
      <c r="AB95" s="5">
        <v>1</v>
      </c>
      <c r="AC95" s="5">
        <v>0</v>
      </c>
      <c r="AD95" s="5">
        <v>0</v>
      </c>
      <c r="AE95" s="5">
        <v>30100</v>
      </c>
      <c r="AF95" s="5">
        <v>8</v>
      </c>
      <c r="AG95" s="5">
        <v>0</v>
      </c>
      <c r="AH95" s="5" t="s">
        <v>2792</v>
      </c>
      <c r="AI95" s="5" t="s">
        <v>235</v>
      </c>
      <c r="AJ95" s="5" t="s">
        <v>983</v>
      </c>
      <c r="AK95" s="45">
        <f t="shared" si="11"/>
        <v>15</v>
      </c>
      <c r="AL95" s="47">
        <f>_xlfn.XLOOKUP(I95,'[1]#칼럼명세'!F:F,'[1]#칼럼명세'!I:I)</f>
        <v>1302</v>
      </c>
      <c r="AM95" s="44" t="str">
        <f t="shared" si="12"/>
        <v>Item_Name_23300051</v>
      </c>
      <c r="AN95" s="5" t="s">
        <v>2620</v>
      </c>
      <c r="AO95" s="44" t="str">
        <f t="shared" si="13"/>
        <v>Item_Desc_23300051</v>
      </c>
      <c r="AP95" s="5" t="s">
        <v>3040</v>
      </c>
      <c r="AQ95" s="44">
        <f>_xlfn.XLOOKUP(I95,[1]!표1[아이템 타입],[1]!표1[삭제여부])</f>
        <v>1</v>
      </c>
      <c r="AR95" s="63">
        <f>_xlfn.XLOOKUP(I95,'[1]#칼럼명세'!F:F,'[1]#칼럼명세'!H:H)</f>
        <v>1</v>
      </c>
      <c r="AS95" s="4">
        <v>1</v>
      </c>
      <c r="AT95" s="4"/>
      <c r="AU95" s="4"/>
      <c r="AV95" s="4"/>
      <c r="AW95" s="63"/>
      <c r="AX95" s="63"/>
      <c r="AY95" s="63"/>
      <c r="AZ95" s="63"/>
      <c r="BA95" s="63"/>
    </row>
    <row r="96" spans="2:53" x14ac:dyDescent="0.3">
      <c r="B96" s="4">
        <v>23300052</v>
      </c>
      <c r="C96" s="4" t="str">
        <f t="shared" si="14"/>
        <v>052</v>
      </c>
      <c r="D96" s="44" t="str">
        <f t="shared" si="9"/>
        <v>Item_Name_23300052</v>
      </c>
      <c r="E96" s="5" t="s">
        <v>2495</v>
      </c>
      <c r="F96" s="44" t="str">
        <f t="shared" si="10"/>
        <v>Item_Desc_23300052</v>
      </c>
      <c r="G96" s="5" t="s">
        <v>714</v>
      </c>
      <c r="H96" s="5">
        <v>3</v>
      </c>
      <c r="I96" s="5">
        <v>33</v>
      </c>
      <c r="J96" s="5">
        <v>0</v>
      </c>
      <c r="K96" s="5">
        <v>2</v>
      </c>
      <c r="L96" s="45">
        <f>_xlfn.XLOOKUP($I96, '[1]#칼럼명세'!$F:$F, '[1]#칼럼명세'!$J:$J)*IF(_xlfn.XLOOKUP($I96, '[1]#칼럼명세'!$F:$F, '[1]#칼럼명세'!$K:$K)="X", 1, _xlfn.XLOOKUP($K96, '[1]#무게관련'!$N:$N, '[1]#무게관련'!$O:$O))*100</f>
        <v>0</v>
      </c>
      <c r="M96" s="46" t="s">
        <v>336</v>
      </c>
      <c r="N96" s="46" t="s">
        <v>336</v>
      </c>
      <c r="O96" s="46" t="s">
        <v>336</v>
      </c>
      <c r="P96" s="46" t="s">
        <v>336</v>
      </c>
      <c r="Q96" s="5">
        <v>0</v>
      </c>
      <c r="R96" s="5">
        <v>0</v>
      </c>
      <c r="S96" s="5">
        <v>1403</v>
      </c>
      <c r="T96" s="5">
        <v>0</v>
      </c>
      <c r="U96" s="5">
        <v>2</v>
      </c>
      <c r="V96" s="5">
        <v>0</v>
      </c>
      <c r="W96" s="5">
        <v>0</v>
      </c>
      <c r="X96" s="66">
        <v>1000</v>
      </c>
      <c r="Y96" s="66">
        <v>10000</v>
      </c>
      <c r="Z96" s="5">
        <v>0</v>
      </c>
      <c r="AA96" s="5">
        <v>0</v>
      </c>
      <c r="AB96" s="5">
        <v>1</v>
      </c>
      <c r="AC96" s="5">
        <v>0</v>
      </c>
      <c r="AD96" s="5">
        <v>0</v>
      </c>
      <c r="AE96" s="5">
        <v>30100</v>
      </c>
      <c r="AF96" s="5">
        <v>8</v>
      </c>
      <c r="AG96" s="5">
        <v>0</v>
      </c>
      <c r="AH96" s="5" t="s">
        <v>2793</v>
      </c>
      <c r="AI96" s="5" t="s">
        <v>235</v>
      </c>
      <c r="AJ96" s="5" t="s">
        <v>983</v>
      </c>
      <c r="AK96" s="45">
        <f t="shared" si="11"/>
        <v>15</v>
      </c>
      <c r="AL96" s="47">
        <f>_xlfn.XLOOKUP(I96,'[1]#칼럼명세'!F:F,'[1]#칼럼명세'!I:I)</f>
        <v>1302</v>
      </c>
      <c r="AM96" s="44" t="str">
        <f t="shared" si="12"/>
        <v>Item_Name_23300052</v>
      </c>
      <c r="AN96" s="5" t="s">
        <v>2621</v>
      </c>
      <c r="AO96" s="44" t="str">
        <f t="shared" si="13"/>
        <v>Item_Desc_23300052</v>
      </c>
      <c r="AP96" s="5" t="s">
        <v>3041</v>
      </c>
      <c r="AQ96" s="44">
        <f>_xlfn.XLOOKUP(I96,[1]!표1[아이템 타입],[1]!표1[삭제여부])</f>
        <v>1</v>
      </c>
      <c r="AR96" s="63">
        <f>_xlfn.XLOOKUP(I96,'[1]#칼럼명세'!F:F,'[1]#칼럼명세'!H:H)</f>
        <v>1</v>
      </c>
      <c r="AS96" s="4">
        <v>1</v>
      </c>
      <c r="AT96" s="4"/>
      <c r="AU96" s="4"/>
      <c r="AV96" s="4"/>
      <c r="AW96" s="63"/>
      <c r="AX96" s="63"/>
      <c r="AY96" s="63"/>
      <c r="AZ96" s="63"/>
      <c r="BA96" s="63"/>
    </row>
    <row r="97" spans="2:53" x14ac:dyDescent="0.3">
      <c r="B97" s="4">
        <v>23300053</v>
      </c>
      <c r="C97" s="4" t="str">
        <f t="shared" si="14"/>
        <v>053</v>
      </c>
      <c r="D97" s="44" t="str">
        <f t="shared" si="9"/>
        <v>Item_Name_23300053</v>
      </c>
      <c r="E97" s="5" t="s">
        <v>2496</v>
      </c>
      <c r="F97" s="44" t="str">
        <f t="shared" si="10"/>
        <v>Item_Desc_23300053</v>
      </c>
      <c r="G97" s="5" t="s">
        <v>714</v>
      </c>
      <c r="H97" s="5">
        <v>3</v>
      </c>
      <c r="I97" s="5">
        <v>33</v>
      </c>
      <c r="J97" s="5">
        <v>0</v>
      </c>
      <c r="K97" s="5">
        <v>2</v>
      </c>
      <c r="L97" s="45">
        <f>_xlfn.XLOOKUP($I97, '[1]#칼럼명세'!$F:$F, '[1]#칼럼명세'!$J:$J)*IF(_xlfn.XLOOKUP($I97, '[1]#칼럼명세'!$F:$F, '[1]#칼럼명세'!$K:$K)="X", 1, _xlfn.XLOOKUP($K97, '[1]#무게관련'!$N:$N, '[1]#무게관련'!$O:$O))*100</f>
        <v>0</v>
      </c>
      <c r="M97" s="46" t="s">
        <v>336</v>
      </c>
      <c r="N97" s="46" t="s">
        <v>336</v>
      </c>
      <c r="O97" s="46" t="s">
        <v>336</v>
      </c>
      <c r="P97" s="46" t="s">
        <v>336</v>
      </c>
      <c r="Q97" s="5">
        <v>0</v>
      </c>
      <c r="R97" s="5">
        <v>0</v>
      </c>
      <c r="S97" s="5">
        <v>5011</v>
      </c>
      <c r="T97" s="5">
        <v>0</v>
      </c>
      <c r="U97" s="5">
        <v>2</v>
      </c>
      <c r="V97" s="5">
        <v>0</v>
      </c>
      <c r="W97" s="5">
        <v>0</v>
      </c>
      <c r="X97" s="66">
        <v>1000</v>
      </c>
      <c r="Y97" s="66">
        <v>10000</v>
      </c>
      <c r="Z97" s="5">
        <v>0</v>
      </c>
      <c r="AA97" s="5">
        <v>0</v>
      </c>
      <c r="AB97" s="5">
        <v>1</v>
      </c>
      <c r="AC97" s="5">
        <v>0</v>
      </c>
      <c r="AD97" s="5">
        <v>0</v>
      </c>
      <c r="AE97" s="5">
        <v>30100</v>
      </c>
      <c r="AF97" s="5">
        <v>8</v>
      </c>
      <c r="AG97" s="5">
        <v>0</v>
      </c>
      <c r="AH97" s="5" t="s">
        <v>2794</v>
      </c>
      <c r="AI97" s="5" t="s">
        <v>235</v>
      </c>
      <c r="AJ97" s="5" t="s">
        <v>983</v>
      </c>
      <c r="AK97" s="45">
        <f t="shared" si="11"/>
        <v>15</v>
      </c>
      <c r="AL97" s="47">
        <f>_xlfn.XLOOKUP(I97,'[1]#칼럼명세'!F:F,'[1]#칼럼명세'!I:I)</f>
        <v>1302</v>
      </c>
      <c r="AM97" s="44" t="str">
        <f t="shared" si="12"/>
        <v>Item_Name_23300053</v>
      </c>
      <c r="AN97" s="5" t="s">
        <v>2622</v>
      </c>
      <c r="AO97" s="44" t="str">
        <f t="shared" si="13"/>
        <v>Item_Desc_23300053</v>
      </c>
      <c r="AP97" s="5" t="s">
        <v>3042</v>
      </c>
      <c r="AQ97" s="44">
        <f>_xlfn.XLOOKUP(I97,[1]!표1[아이템 타입],[1]!표1[삭제여부])</f>
        <v>1</v>
      </c>
      <c r="AR97" s="63">
        <f>_xlfn.XLOOKUP(I97,'[1]#칼럼명세'!F:F,'[1]#칼럼명세'!H:H)</f>
        <v>1</v>
      </c>
      <c r="AS97" s="4">
        <v>1</v>
      </c>
      <c r="AT97" s="4"/>
      <c r="AU97" s="4"/>
      <c r="AV97" s="4"/>
      <c r="AW97" s="63"/>
      <c r="AX97" s="63"/>
      <c r="AY97" s="63"/>
      <c r="AZ97" s="63"/>
      <c r="BA97" s="63"/>
    </row>
    <row r="98" spans="2:53" x14ac:dyDescent="0.3">
      <c r="B98" s="4">
        <v>23300054</v>
      </c>
      <c r="C98" s="4" t="str">
        <f t="shared" si="14"/>
        <v>054</v>
      </c>
      <c r="D98" s="44" t="str">
        <f t="shared" si="9"/>
        <v>Item_Name_23300054</v>
      </c>
      <c r="E98" s="5" t="s">
        <v>2497</v>
      </c>
      <c r="F98" s="44" t="str">
        <f t="shared" si="10"/>
        <v>Item_Desc_23300054</v>
      </c>
      <c r="G98" s="5" t="s">
        <v>714</v>
      </c>
      <c r="H98" s="5">
        <v>3</v>
      </c>
      <c r="I98" s="5">
        <v>33</v>
      </c>
      <c r="J98" s="5">
        <v>0</v>
      </c>
      <c r="K98" s="5">
        <v>2</v>
      </c>
      <c r="L98" s="45">
        <f>_xlfn.XLOOKUP($I98, '[1]#칼럼명세'!$F:$F, '[1]#칼럼명세'!$J:$J)*IF(_xlfn.XLOOKUP($I98, '[1]#칼럼명세'!$F:$F, '[1]#칼럼명세'!$K:$K)="X", 1, _xlfn.XLOOKUP($K98, '[1]#무게관련'!$N:$N, '[1]#무게관련'!$O:$O))*100</f>
        <v>0</v>
      </c>
      <c r="M98" s="46" t="s">
        <v>336</v>
      </c>
      <c r="N98" s="46" t="s">
        <v>336</v>
      </c>
      <c r="O98" s="46" t="s">
        <v>336</v>
      </c>
      <c r="P98" s="46" t="s">
        <v>336</v>
      </c>
      <c r="Q98" s="5">
        <v>0</v>
      </c>
      <c r="R98" s="5">
        <v>0</v>
      </c>
      <c r="S98" s="5">
        <v>5012</v>
      </c>
      <c r="T98" s="5">
        <v>0</v>
      </c>
      <c r="U98" s="5">
        <v>2</v>
      </c>
      <c r="V98" s="5">
        <v>0</v>
      </c>
      <c r="W98" s="5">
        <v>0</v>
      </c>
      <c r="X98" s="66">
        <v>1000</v>
      </c>
      <c r="Y98" s="66">
        <v>10000</v>
      </c>
      <c r="Z98" s="5">
        <v>0</v>
      </c>
      <c r="AA98" s="5">
        <v>0</v>
      </c>
      <c r="AB98" s="5">
        <v>1</v>
      </c>
      <c r="AC98" s="5">
        <v>0</v>
      </c>
      <c r="AD98" s="5">
        <v>0</v>
      </c>
      <c r="AE98" s="5">
        <v>30100</v>
      </c>
      <c r="AF98" s="5">
        <v>8</v>
      </c>
      <c r="AG98" s="5">
        <v>0</v>
      </c>
      <c r="AH98" s="5" t="s">
        <v>2795</v>
      </c>
      <c r="AI98" s="5" t="s">
        <v>235</v>
      </c>
      <c r="AJ98" s="5" t="s">
        <v>983</v>
      </c>
      <c r="AK98" s="45">
        <f t="shared" si="11"/>
        <v>15</v>
      </c>
      <c r="AL98" s="47">
        <f>_xlfn.XLOOKUP(I98,'[1]#칼럼명세'!F:F,'[1]#칼럼명세'!I:I)</f>
        <v>1302</v>
      </c>
      <c r="AM98" s="44" t="str">
        <f t="shared" si="12"/>
        <v>Item_Name_23300054</v>
      </c>
      <c r="AN98" s="5" t="s">
        <v>2623</v>
      </c>
      <c r="AO98" s="44" t="str">
        <f t="shared" si="13"/>
        <v>Item_Desc_23300054</v>
      </c>
      <c r="AP98" s="5" t="s">
        <v>3043</v>
      </c>
      <c r="AQ98" s="44">
        <f>_xlfn.XLOOKUP(I98,[1]!표1[아이템 타입],[1]!표1[삭제여부])</f>
        <v>1</v>
      </c>
      <c r="AR98" s="63">
        <f>_xlfn.XLOOKUP(I98,'[1]#칼럼명세'!F:F,'[1]#칼럼명세'!H:H)</f>
        <v>1</v>
      </c>
      <c r="AS98" s="4">
        <v>1</v>
      </c>
      <c r="AT98" s="4"/>
      <c r="AU98" s="4"/>
      <c r="AV98" s="4"/>
      <c r="AW98" s="63"/>
      <c r="AX98" s="63"/>
      <c r="AY98" s="63"/>
      <c r="AZ98" s="63"/>
      <c r="BA98" s="63"/>
    </row>
    <row r="99" spans="2:53" x14ac:dyDescent="0.3">
      <c r="B99" s="4">
        <v>23300055</v>
      </c>
      <c r="C99" s="4" t="str">
        <f t="shared" si="14"/>
        <v>055</v>
      </c>
      <c r="D99" s="44" t="str">
        <f t="shared" si="9"/>
        <v>Item_Name_23300055</v>
      </c>
      <c r="E99" s="5" t="s">
        <v>2498</v>
      </c>
      <c r="F99" s="44" t="str">
        <f t="shared" si="10"/>
        <v>Item_Desc_23300055</v>
      </c>
      <c r="G99" s="5" t="s">
        <v>714</v>
      </c>
      <c r="H99" s="5">
        <v>3</v>
      </c>
      <c r="I99" s="5">
        <v>33</v>
      </c>
      <c r="J99" s="5">
        <v>0</v>
      </c>
      <c r="K99" s="5">
        <v>2</v>
      </c>
      <c r="L99" s="45">
        <f>_xlfn.XLOOKUP($I99, '[1]#칼럼명세'!$F:$F, '[1]#칼럼명세'!$J:$J)*IF(_xlfn.XLOOKUP($I99, '[1]#칼럼명세'!$F:$F, '[1]#칼럼명세'!$K:$K)="X", 1, _xlfn.XLOOKUP($K99, '[1]#무게관련'!$N:$N, '[1]#무게관련'!$O:$O))*100</f>
        <v>0</v>
      </c>
      <c r="M99" s="46" t="s">
        <v>336</v>
      </c>
      <c r="N99" s="46" t="s">
        <v>336</v>
      </c>
      <c r="O99" s="46" t="s">
        <v>336</v>
      </c>
      <c r="P99" s="46" t="s">
        <v>336</v>
      </c>
      <c r="Q99" s="5">
        <v>0</v>
      </c>
      <c r="R99" s="5">
        <v>0</v>
      </c>
      <c r="S99" s="5">
        <v>5042</v>
      </c>
      <c r="T99" s="5">
        <v>0</v>
      </c>
      <c r="U99" s="5">
        <v>2</v>
      </c>
      <c r="V99" s="5">
        <v>0</v>
      </c>
      <c r="W99" s="5">
        <v>0</v>
      </c>
      <c r="X99" s="66">
        <v>1000</v>
      </c>
      <c r="Y99" s="66">
        <v>10000</v>
      </c>
      <c r="Z99" s="5">
        <v>0</v>
      </c>
      <c r="AA99" s="5">
        <v>0</v>
      </c>
      <c r="AB99" s="5">
        <v>1</v>
      </c>
      <c r="AC99" s="5">
        <v>0</v>
      </c>
      <c r="AD99" s="5">
        <v>0</v>
      </c>
      <c r="AE99" s="5">
        <v>30100</v>
      </c>
      <c r="AF99" s="5">
        <v>8</v>
      </c>
      <c r="AG99" s="5">
        <v>0</v>
      </c>
      <c r="AH99" s="5" t="s">
        <v>2796</v>
      </c>
      <c r="AI99" s="5" t="s">
        <v>235</v>
      </c>
      <c r="AJ99" s="5" t="s">
        <v>983</v>
      </c>
      <c r="AK99" s="45">
        <f t="shared" si="11"/>
        <v>15</v>
      </c>
      <c r="AL99" s="47">
        <f>_xlfn.XLOOKUP(I99,'[1]#칼럼명세'!F:F,'[1]#칼럼명세'!I:I)</f>
        <v>1302</v>
      </c>
      <c r="AM99" s="44" t="str">
        <f t="shared" si="12"/>
        <v>Item_Name_23300055</v>
      </c>
      <c r="AN99" s="5" t="s">
        <v>2624</v>
      </c>
      <c r="AO99" s="44" t="str">
        <f t="shared" si="13"/>
        <v>Item_Desc_23300055</v>
      </c>
      <c r="AP99" s="5" t="s">
        <v>3044</v>
      </c>
      <c r="AQ99" s="44">
        <f>_xlfn.XLOOKUP(I99,[1]!표1[아이템 타입],[1]!표1[삭제여부])</f>
        <v>1</v>
      </c>
      <c r="AR99" s="63">
        <f>_xlfn.XLOOKUP(I99,'[1]#칼럼명세'!F:F,'[1]#칼럼명세'!H:H)</f>
        <v>1</v>
      </c>
      <c r="AS99" s="4">
        <v>1</v>
      </c>
      <c r="AT99" s="4"/>
      <c r="AU99" s="4"/>
      <c r="AV99" s="4"/>
      <c r="AW99" s="63"/>
      <c r="AX99" s="63"/>
      <c r="AY99" s="63"/>
      <c r="AZ99" s="63"/>
      <c r="BA99" s="63"/>
    </row>
    <row r="100" spans="2:53" x14ac:dyDescent="0.3">
      <c r="B100" s="4">
        <v>23300056</v>
      </c>
      <c r="C100" s="4" t="str">
        <f t="shared" si="14"/>
        <v>056</v>
      </c>
      <c r="D100" s="44" t="str">
        <f t="shared" si="9"/>
        <v>Item_Name_23300056</v>
      </c>
      <c r="E100" s="5" t="s">
        <v>2499</v>
      </c>
      <c r="F100" s="44" t="str">
        <f t="shared" si="10"/>
        <v>Item_Desc_23300056</v>
      </c>
      <c r="G100" s="5" t="s">
        <v>714</v>
      </c>
      <c r="H100" s="5">
        <v>3</v>
      </c>
      <c r="I100" s="5">
        <v>33</v>
      </c>
      <c r="J100" s="5">
        <v>0</v>
      </c>
      <c r="K100" s="5">
        <v>2</v>
      </c>
      <c r="L100" s="45">
        <f>_xlfn.XLOOKUP($I100, '[1]#칼럼명세'!$F:$F, '[1]#칼럼명세'!$J:$J)*IF(_xlfn.XLOOKUP($I100, '[1]#칼럼명세'!$F:$F, '[1]#칼럼명세'!$K:$K)="X", 1, _xlfn.XLOOKUP($K100, '[1]#무게관련'!$N:$N, '[1]#무게관련'!$O:$O))*100</f>
        <v>0</v>
      </c>
      <c r="M100" s="46" t="s">
        <v>336</v>
      </c>
      <c r="N100" s="46" t="s">
        <v>336</v>
      </c>
      <c r="O100" s="46" t="s">
        <v>336</v>
      </c>
      <c r="P100" s="46" t="s">
        <v>336</v>
      </c>
      <c r="Q100" s="5">
        <v>0</v>
      </c>
      <c r="R100" s="5">
        <v>0</v>
      </c>
      <c r="S100" s="5">
        <v>5043</v>
      </c>
      <c r="T100" s="5">
        <v>0</v>
      </c>
      <c r="U100" s="5">
        <v>2</v>
      </c>
      <c r="V100" s="5">
        <v>0</v>
      </c>
      <c r="W100" s="5">
        <v>0</v>
      </c>
      <c r="X100" s="66">
        <v>1000</v>
      </c>
      <c r="Y100" s="66">
        <v>10000</v>
      </c>
      <c r="Z100" s="5">
        <v>0</v>
      </c>
      <c r="AA100" s="5">
        <v>0</v>
      </c>
      <c r="AB100" s="5">
        <v>1</v>
      </c>
      <c r="AC100" s="5">
        <v>0</v>
      </c>
      <c r="AD100" s="5">
        <v>0</v>
      </c>
      <c r="AE100" s="5">
        <v>30100</v>
      </c>
      <c r="AF100" s="5">
        <v>8</v>
      </c>
      <c r="AG100" s="5">
        <v>0</v>
      </c>
      <c r="AH100" s="5" t="s">
        <v>2797</v>
      </c>
      <c r="AI100" s="5" t="s">
        <v>235</v>
      </c>
      <c r="AJ100" s="5" t="s">
        <v>983</v>
      </c>
      <c r="AK100" s="45">
        <f t="shared" si="11"/>
        <v>15</v>
      </c>
      <c r="AL100" s="47">
        <f>_xlfn.XLOOKUP(I100,'[1]#칼럼명세'!F:F,'[1]#칼럼명세'!I:I)</f>
        <v>1302</v>
      </c>
      <c r="AM100" s="44" t="str">
        <f t="shared" si="12"/>
        <v>Item_Name_23300056</v>
      </c>
      <c r="AN100" s="5" t="s">
        <v>2857</v>
      </c>
      <c r="AO100" s="44" t="str">
        <f t="shared" si="13"/>
        <v>Item_Desc_23300056</v>
      </c>
      <c r="AP100" s="5" t="s">
        <v>3045</v>
      </c>
      <c r="AQ100" s="44">
        <f>_xlfn.XLOOKUP(I100,[1]!표1[아이템 타입],[1]!표1[삭제여부])</f>
        <v>1</v>
      </c>
      <c r="AR100" s="63">
        <f>_xlfn.XLOOKUP(I100,'[1]#칼럼명세'!F:F,'[1]#칼럼명세'!H:H)</f>
        <v>1</v>
      </c>
      <c r="AS100" s="4">
        <v>1</v>
      </c>
      <c r="AT100" s="4"/>
      <c r="AU100" s="4"/>
      <c r="AV100" s="4"/>
      <c r="AW100" s="63"/>
      <c r="AX100" s="63"/>
      <c r="AY100" s="63"/>
      <c r="AZ100" s="63"/>
      <c r="BA100" s="63"/>
    </row>
    <row r="101" spans="2:53" x14ac:dyDescent="0.3">
      <c r="B101" s="4">
        <v>23300057</v>
      </c>
      <c r="C101" s="4" t="str">
        <f t="shared" si="14"/>
        <v>057</v>
      </c>
      <c r="D101" s="44" t="str">
        <f t="shared" si="9"/>
        <v>Item_Name_23300057</v>
      </c>
      <c r="E101" s="5" t="s">
        <v>2500</v>
      </c>
      <c r="F101" s="44" t="str">
        <f t="shared" si="10"/>
        <v>Item_Desc_23300057</v>
      </c>
      <c r="G101" s="5" t="s">
        <v>714</v>
      </c>
      <c r="H101" s="5">
        <v>3</v>
      </c>
      <c r="I101" s="5">
        <v>33</v>
      </c>
      <c r="J101" s="5">
        <v>0</v>
      </c>
      <c r="K101" s="5">
        <v>2</v>
      </c>
      <c r="L101" s="45">
        <f>_xlfn.XLOOKUP($I101, '[1]#칼럼명세'!$F:$F, '[1]#칼럼명세'!$J:$J)*IF(_xlfn.XLOOKUP($I101, '[1]#칼럼명세'!$F:$F, '[1]#칼럼명세'!$K:$K)="X", 1, _xlfn.XLOOKUP($K101, '[1]#무게관련'!$N:$N, '[1]#무게관련'!$O:$O))*100</f>
        <v>0</v>
      </c>
      <c r="M101" s="46" t="s">
        <v>336</v>
      </c>
      <c r="N101" s="46" t="s">
        <v>336</v>
      </c>
      <c r="O101" s="46" t="s">
        <v>336</v>
      </c>
      <c r="P101" s="46" t="s">
        <v>336</v>
      </c>
      <c r="Q101" s="5">
        <v>0</v>
      </c>
      <c r="R101" s="5">
        <v>0</v>
      </c>
      <c r="S101" s="5">
        <v>5030</v>
      </c>
      <c r="T101" s="5">
        <v>0</v>
      </c>
      <c r="U101" s="5">
        <v>2</v>
      </c>
      <c r="V101" s="5">
        <v>0</v>
      </c>
      <c r="W101" s="5">
        <v>0</v>
      </c>
      <c r="X101" s="66">
        <v>1000</v>
      </c>
      <c r="Y101" s="66">
        <v>10000</v>
      </c>
      <c r="Z101" s="5">
        <v>0</v>
      </c>
      <c r="AA101" s="5">
        <v>0</v>
      </c>
      <c r="AB101" s="5">
        <v>1</v>
      </c>
      <c r="AC101" s="5">
        <v>0</v>
      </c>
      <c r="AD101" s="5">
        <v>0</v>
      </c>
      <c r="AE101" s="5">
        <v>30100</v>
      </c>
      <c r="AF101" s="5">
        <v>8</v>
      </c>
      <c r="AG101" s="5">
        <v>0</v>
      </c>
      <c r="AH101" s="5" t="s">
        <v>2798</v>
      </c>
      <c r="AI101" s="5" t="s">
        <v>235</v>
      </c>
      <c r="AJ101" s="5" t="s">
        <v>983</v>
      </c>
      <c r="AK101" s="45">
        <f t="shared" si="11"/>
        <v>15</v>
      </c>
      <c r="AL101" s="47">
        <f>_xlfn.XLOOKUP(I101,'[1]#칼럼명세'!F:F,'[1]#칼럼명세'!I:I)</f>
        <v>1302</v>
      </c>
      <c r="AM101" s="44" t="str">
        <f t="shared" si="12"/>
        <v>Item_Name_23300057</v>
      </c>
      <c r="AN101" s="5" t="s">
        <v>2858</v>
      </c>
      <c r="AO101" s="44" t="str">
        <f t="shared" si="13"/>
        <v>Item_Desc_23300057</v>
      </c>
      <c r="AP101" s="5" t="s">
        <v>3046</v>
      </c>
      <c r="AQ101" s="44">
        <f>_xlfn.XLOOKUP(I101,[1]!표1[아이템 타입],[1]!표1[삭제여부])</f>
        <v>1</v>
      </c>
      <c r="AR101" s="63">
        <f>_xlfn.XLOOKUP(I101,'[1]#칼럼명세'!F:F,'[1]#칼럼명세'!H:H)</f>
        <v>1</v>
      </c>
      <c r="AS101" s="4">
        <v>1</v>
      </c>
      <c r="AT101" s="4"/>
      <c r="AU101" s="4"/>
      <c r="AV101" s="4"/>
      <c r="AW101" s="63"/>
      <c r="AX101" s="63"/>
      <c r="AY101" s="63"/>
      <c r="AZ101" s="63"/>
      <c r="BA101" s="63"/>
    </row>
    <row r="102" spans="2:53" x14ac:dyDescent="0.3">
      <c r="B102" s="4">
        <v>23300058</v>
      </c>
      <c r="C102" s="4" t="str">
        <f t="shared" si="14"/>
        <v>058</v>
      </c>
      <c r="D102" s="44" t="str">
        <f t="shared" si="9"/>
        <v>Item_Name_23300058</v>
      </c>
      <c r="E102" s="5" t="s">
        <v>2501</v>
      </c>
      <c r="F102" s="44" t="str">
        <f t="shared" si="10"/>
        <v>Item_Desc_23300058</v>
      </c>
      <c r="G102" s="5" t="s">
        <v>714</v>
      </c>
      <c r="H102" s="5">
        <v>3</v>
      </c>
      <c r="I102" s="5">
        <v>33</v>
      </c>
      <c r="J102" s="5">
        <v>0</v>
      </c>
      <c r="K102" s="5">
        <v>2</v>
      </c>
      <c r="L102" s="45">
        <f>_xlfn.XLOOKUP($I102, '[1]#칼럼명세'!$F:$F, '[1]#칼럼명세'!$J:$J)*IF(_xlfn.XLOOKUP($I102, '[1]#칼럼명세'!$F:$F, '[1]#칼럼명세'!$K:$K)="X", 1, _xlfn.XLOOKUP($K102, '[1]#무게관련'!$N:$N, '[1]#무게관련'!$O:$O))*100</f>
        <v>0</v>
      </c>
      <c r="M102" s="46" t="s">
        <v>336</v>
      </c>
      <c r="N102" s="46" t="s">
        <v>336</v>
      </c>
      <c r="O102" s="46" t="s">
        <v>336</v>
      </c>
      <c r="P102" s="46" t="s">
        <v>336</v>
      </c>
      <c r="Q102" s="5">
        <v>0</v>
      </c>
      <c r="R102" s="5">
        <v>0</v>
      </c>
      <c r="S102" s="5">
        <v>5031</v>
      </c>
      <c r="T102" s="5">
        <v>0</v>
      </c>
      <c r="U102" s="5">
        <v>2</v>
      </c>
      <c r="V102" s="5">
        <v>0</v>
      </c>
      <c r="W102" s="5">
        <v>0</v>
      </c>
      <c r="X102" s="66">
        <v>1000</v>
      </c>
      <c r="Y102" s="66">
        <v>10000</v>
      </c>
      <c r="Z102" s="5">
        <v>0</v>
      </c>
      <c r="AA102" s="5">
        <v>0</v>
      </c>
      <c r="AB102" s="5">
        <v>1</v>
      </c>
      <c r="AC102" s="5">
        <v>0</v>
      </c>
      <c r="AD102" s="5">
        <v>0</v>
      </c>
      <c r="AE102" s="5">
        <v>30100</v>
      </c>
      <c r="AF102" s="5">
        <v>8</v>
      </c>
      <c r="AG102" s="5">
        <v>0</v>
      </c>
      <c r="AH102" s="5" t="s">
        <v>2799</v>
      </c>
      <c r="AI102" s="5" t="s">
        <v>235</v>
      </c>
      <c r="AJ102" s="5" t="s">
        <v>983</v>
      </c>
      <c r="AK102" s="45">
        <f t="shared" si="11"/>
        <v>15</v>
      </c>
      <c r="AL102" s="47">
        <f>_xlfn.XLOOKUP(I102,'[1]#칼럼명세'!F:F,'[1]#칼럼명세'!I:I)</f>
        <v>1302</v>
      </c>
      <c r="AM102" s="44" t="str">
        <f t="shared" si="12"/>
        <v>Item_Name_23300058</v>
      </c>
      <c r="AN102" s="5" t="s">
        <v>2859</v>
      </c>
      <c r="AO102" s="44" t="str">
        <f t="shared" si="13"/>
        <v>Item_Desc_23300058</v>
      </c>
      <c r="AP102" s="5" t="s">
        <v>3047</v>
      </c>
      <c r="AQ102" s="44">
        <f>_xlfn.XLOOKUP(I102,[1]!표1[아이템 타입],[1]!표1[삭제여부])</f>
        <v>1</v>
      </c>
      <c r="AR102" s="63">
        <f>_xlfn.XLOOKUP(I102,'[1]#칼럼명세'!F:F,'[1]#칼럼명세'!H:H)</f>
        <v>1</v>
      </c>
      <c r="AS102" s="4">
        <v>1</v>
      </c>
      <c r="AT102" s="4"/>
      <c r="AU102" s="4"/>
      <c r="AV102" s="4"/>
      <c r="AW102" s="63"/>
      <c r="AX102" s="63"/>
      <c r="AY102" s="63"/>
      <c r="AZ102" s="63"/>
      <c r="BA102" s="63"/>
    </row>
    <row r="103" spans="2:53" x14ac:dyDescent="0.3">
      <c r="B103" s="4">
        <v>23300059</v>
      </c>
      <c r="C103" s="4" t="str">
        <f t="shared" si="14"/>
        <v>059</v>
      </c>
      <c r="D103" s="44" t="str">
        <f t="shared" si="9"/>
        <v>Item_Name_23300059</v>
      </c>
      <c r="E103" s="5" t="s">
        <v>2502</v>
      </c>
      <c r="F103" s="44" t="str">
        <f t="shared" si="10"/>
        <v>Item_Desc_23300059</v>
      </c>
      <c r="G103" s="5" t="s">
        <v>714</v>
      </c>
      <c r="H103" s="5">
        <v>3</v>
      </c>
      <c r="I103" s="5">
        <v>33</v>
      </c>
      <c r="J103" s="5">
        <v>0</v>
      </c>
      <c r="K103" s="5">
        <v>2</v>
      </c>
      <c r="L103" s="45">
        <f>_xlfn.XLOOKUP($I103, '[1]#칼럼명세'!$F:$F, '[1]#칼럼명세'!$J:$J)*IF(_xlfn.XLOOKUP($I103, '[1]#칼럼명세'!$F:$F, '[1]#칼럼명세'!$K:$K)="X", 1, _xlfn.XLOOKUP($K103, '[1]#무게관련'!$N:$N, '[1]#무게관련'!$O:$O))*100</f>
        <v>0</v>
      </c>
      <c r="M103" s="46" t="s">
        <v>336</v>
      </c>
      <c r="N103" s="46" t="s">
        <v>336</v>
      </c>
      <c r="O103" s="46" t="s">
        <v>336</v>
      </c>
      <c r="P103" s="46" t="s">
        <v>336</v>
      </c>
      <c r="Q103" s="5">
        <v>0</v>
      </c>
      <c r="R103" s="5">
        <v>0</v>
      </c>
      <c r="S103" s="5">
        <v>1507</v>
      </c>
      <c r="T103" s="5">
        <v>0</v>
      </c>
      <c r="U103" s="5">
        <v>150</v>
      </c>
      <c r="V103" s="5">
        <v>0</v>
      </c>
      <c r="W103" s="5">
        <v>0</v>
      </c>
      <c r="X103" s="66">
        <v>1000</v>
      </c>
      <c r="Y103" s="66">
        <v>10000</v>
      </c>
      <c r="Z103" s="5">
        <v>0</v>
      </c>
      <c r="AA103" s="5">
        <v>0</v>
      </c>
      <c r="AB103" s="5">
        <v>1</v>
      </c>
      <c r="AC103" s="5">
        <v>0</v>
      </c>
      <c r="AD103" s="5">
        <v>0</v>
      </c>
      <c r="AE103" s="5">
        <v>30100</v>
      </c>
      <c r="AF103" s="5">
        <v>8</v>
      </c>
      <c r="AG103" s="5">
        <v>0</v>
      </c>
      <c r="AH103" s="5" t="s">
        <v>2800</v>
      </c>
      <c r="AI103" s="5" t="s">
        <v>235</v>
      </c>
      <c r="AJ103" s="5" t="s">
        <v>983</v>
      </c>
      <c r="AK103" s="45">
        <f t="shared" si="11"/>
        <v>15</v>
      </c>
      <c r="AL103" s="47">
        <f>_xlfn.XLOOKUP(I103,'[1]#칼럼명세'!F:F,'[1]#칼럼명세'!I:I)</f>
        <v>1302</v>
      </c>
      <c r="AM103" s="44" t="str">
        <f t="shared" si="12"/>
        <v>Item_Name_23300059</v>
      </c>
      <c r="AN103" s="5" t="s">
        <v>2860</v>
      </c>
      <c r="AO103" s="44" t="str">
        <f t="shared" si="13"/>
        <v>Item_Desc_23300059</v>
      </c>
      <c r="AP103" s="5" t="s">
        <v>3138</v>
      </c>
      <c r="AQ103" s="44">
        <f>_xlfn.XLOOKUP(I103,[1]!표1[아이템 타입],[1]!표1[삭제여부])</f>
        <v>1</v>
      </c>
      <c r="AR103" s="63">
        <f>_xlfn.XLOOKUP(I103,'[1]#칼럼명세'!F:F,'[1]#칼럼명세'!H:H)</f>
        <v>1</v>
      </c>
      <c r="AS103" s="4">
        <v>1</v>
      </c>
      <c r="AT103" s="4"/>
      <c r="AU103" s="4"/>
      <c r="AV103" s="4"/>
      <c r="AW103" s="63"/>
      <c r="AX103" s="63"/>
      <c r="AY103" s="63"/>
      <c r="AZ103" s="63"/>
      <c r="BA103" s="63"/>
    </row>
    <row r="104" spans="2:53" x14ac:dyDescent="0.3">
      <c r="B104" s="4">
        <v>23300060</v>
      </c>
      <c r="C104" s="4" t="str">
        <f t="shared" si="14"/>
        <v>060</v>
      </c>
      <c r="D104" s="44" t="str">
        <f t="shared" si="9"/>
        <v>Item_Name_23300060</v>
      </c>
      <c r="E104" s="5" t="s">
        <v>2503</v>
      </c>
      <c r="F104" s="44" t="str">
        <f t="shared" si="10"/>
        <v>Item_Desc_23300060</v>
      </c>
      <c r="G104" s="5" t="s">
        <v>714</v>
      </c>
      <c r="H104" s="5">
        <v>3</v>
      </c>
      <c r="I104" s="5">
        <v>33</v>
      </c>
      <c r="J104" s="5">
        <v>0</v>
      </c>
      <c r="K104" s="5">
        <v>2</v>
      </c>
      <c r="L104" s="45">
        <f>_xlfn.XLOOKUP($I104, '[1]#칼럼명세'!$F:$F, '[1]#칼럼명세'!$J:$J)*IF(_xlfn.XLOOKUP($I104, '[1]#칼럼명세'!$F:$F, '[1]#칼럼명세'!$K:$K)="X", 1, _xlfn.XLOOKUP($K104, '[1]#무게관련'!$N:$N, '[1]#무게관련'!$O:$O))*100</f>
        <v>0</v>
      </c>
      <c r="M104" s="46" t="s">
        <v>336</v>
      </c>
      <c r="N104" s="46" t="s">
        <v>336</v>
      </c>
      <c r="O104" s="46" t="s">
        <v>336</v>
      </c>
      <c r="P104" s="46" t="s">
        <v>336</v>
      </c>
      <c r="Q104" s="5">
        <v>0</v>
      </c>
      <c r="R104" s="5">
        <v>0</v>
      </c>
      <c r="S104" s="5">
        <v>1505</v>
      </c>
      <c r="T104" s="5">
        <v>0</v>
      </c>
      <c r="U104" s="5">
        <v>150</v>
      </c>
      <c r="V104" s="5">
        <v>0</v>
      </c>
      <c r="W104" s="5">
        <v>0</v>
      </c>
      <c r="X104" s="66">
        <v>1000</v>
      </c>
      <c r="Y104" s="66">
        <v>10000</v>
      </c>
      <c r="Z104" s="5">
        <v>0</v>
      </c>
      <c r="AA104" s="5">
        <v>0</v>
      </c>
      <c r="AB104" s="5">
        <v>1</v>
      </c>
      <c r="AC104" s="5">
        <v>0</v>
      </c>
      <c r="AD104" s="5">
        <v>0</v>
      </c>
      <c r="AE104" s="5">
        <v>30100</v>
      </c>
      <c r="AF104" s="5">
        <v>8</v>
      </c>
      <c r="AG104" s="5">
        <v>0</v>
      </c>
      <c r="AH104" s="5" t="s">
        <v>2801</v>
      </c>
      <c r="AI104" s="5" t="s">
        <v>235</v>
      </c>
      <c r="AJ104" s="5" t="s">
        <v>983</v>
      </c>
      <c r="AK104" s="45">
        <f t="shared" si="11"/>
        <v>15</v>
      </c>
      <c r="AL104" s="47">
        <f>_xlfn.XLOOKUP(I104,'[1]#칼럼명세'!F:F,'[1]#칼럼명세'!I:I)</f>
        <v>1302</v>
      </c>
      <c r="AM104" s="44" t="str">
        <f t="shared" si="12"/>
        <v>Item_Name_23300060</v>
      </c>
      <c r="AN104" s="5" t="s">
        <v>2861</v>
      </c>
      <c r="AO104" s="44" t="str">
        <f t="shared" si="13"/>
        <v>Item_Desc_23300060</v>
      </c>
      <c r="AP104" s="5" t="s">
        <v>3139</v>
      </c>
      <c r="AQ104" s="44">
        <f>_xlfn.XLOOKUP(I104,[1]!표1[아이템 타입],[1]!표1[삭제여부])</f>
        <v>1</v>
      </c>
      <c r="AR104" s="63">
        <f>_xlfn.XLOOKUP(I104,'[1]#칼럼명세'!F:F,'[1]#칼럼명세'!H:H)</f>
        <v>1</v>
      </c>
      <c r="AS104" s="4">
        <v>1</v>
      </c>
      <c r="AT104" s="4"/>
      <c r="AU104" s="4"/>
      <c r="AV104" s="4"/>
      <c r="AW104" s="63"/>
      <c r="AX104" s="63"/>
      <c r="AY104" s="63"/>
      <c r="AZ104" s="63"/>
      <c r="BA104" s="63"/>
    </row>
    <row r="105" spans="2:53" x14ac:dyDescent="0.3">
      <c r="B105" s="4">
        <v>23300061</v>
      </c>
      <c r="C105" s="4" t="str">
        <f t="shared" si="14"/>
        <v>061</v>
      </c>
      <c r="D105" s="44" t="str">
        <f t="shared" si="9"/>
        <v>Item_Name_23300061</v>
      </c>
      <c r="E105" s="5" t="s">
        <v>2504</v>
      </c>
      <c r="F105" s="44" t="str">
        <f t="shared" si="10"/>
        <v>Item_Desc_23300061</v>
      </c>
      <c r="G105" s="5" t="s">
        <v>714</v>
      </c>
      <c r="H105" s="5">
        <v>3</v>
      </c>
      <c r="I105" s="5">
        <v>33</v>
      </c>
      <c r="J105" s="5">
        <v>0</v>
      </c>
      <c r="K105" s="5">
        <v>3</v>
      </c>
      <c r="L105" s="45">
        <f>_xlfn.XLOOKUP($I105, '[1]#칼럼명세'!$F:$F, '[1]#칼럼명세'!$J:$J)*IF(_xlfn.XLOOKUP($I105, '[1]#칼럼명세'!$F:$F, '[1]#칼럼명세'!$K:$K)="X", 1, _xlfn.XLOOKUP($K105, '[1]#무게관련'!$N:$N, '[1]#무게관련'!$O:$O))*100</f>
        <v>0</v>
      </c>
      <c r="M105" s="46" t="s">
        <v>336</v>
      </c>
      <c r="N105" s="46" t="s">
        <v>336</v>
      </c>
      <c r="O105" s="46" t="s">
        <v>336</v>
      </c>
      <c r="P105" s="46" t="s">
        <v>336</v>
      </c>
      <c r="Q105" s="5">
        <v>0</v>
      </c>
      <c r="R105" s="5">
        <v>0</v>
      </c>
      <c r="S105" s="5">
        <v>1203</v>
      </c>
      <c r="T105" s="5">
        <v>0</v>
      </c>
      <c r="U105" s="5">
        <v>3</v>
      </c>
      <c r="V105" s="5">
        <v>0</v>
      </c>
      <c r="W105" s="5">
        <v>0</v>
      </c>
      <c r="X105" s="66">
        <v>1000</v>
      </c>
      <c r="Y105" s="66">
        <v>10000</v>
      </c>
      <c r="Z105" s="5">
        <v>0</v>
      </c>
      <c r="AA105" s="5">
        <v>0</v>
      </c>
      <c r="AB105" s="5">
        <v>1</v>
      </c>
      <c r="AC105" s="5">
        <v>0</v>
      </c>
      <c r="AD105" s="5">
        <v>0</v>
      </c>
      <c r="AE105" s="5">
        <v>30100</v>
      </c>
      <c r="AF105" s="5">
        <v>8</v>
      </c>
      <c r="AG105" s="5">
        <v>0</v>
      </c>
      <c r="AH105" s="5" t="s">
        <v>2710</v>
      </c>
      <c r="AI105" s="5" t="s">
        <v>235</v>
      </c>
      <c r="AJ105" s="5" t="s">
        <v>983</v>
      </c>
      <c r="AK105" s="45">
        <f t="shared" si="11"/>
        <v>15</v>
      </c>
      <c r="AL105" s="47">
        <f>_xlfn.XLOOKUP(I105,'[1]#칼럼명세'!F:F,'[1]#칼럼명세'!I:I)</f>
        <v>1302</v>
      </c>
      <c r="AM105" s="44" t="str">
        <f t="shared" si="12"/>
        <v>Item_Name_23300061</v>
      </c>
      <c r="AN105" s="5" t="s">
        <v>2625</v>
      </c>
      <c r="AO105" s="44" t="str">
        <f t="shared" si="13"/>
        <v>Item_Desc_23300061</v>
      </c>
      <c r="AP105" s="5" t="s">
        <v>3048</v>
      </c>
      <c r="AQ105" s="44">
        <f>_xlfn.XLOOKUP(I105,[1]!표1[아이템 타입],[1]!표1[삭제여부])</f>
        <v>1</v>
      </c>
      <c r="AR105" s="63">
        <f>_xlfn.XLOOKUP(I105,'[1]#칼럼명세'!F:F,'[1]#칼럼명세'!H:H)</f>
        <v>1</v>
      </c>
      <c r="AS105" s="4">
        <v>1</v>
      </c>
      <c r="AT105" s="4"/>
      <c r="AU105" s="4"/>
      <c r="AV105" s="4"/>
      <c r="AW105" s="63"/>
      <c r="AX105" s="63"/>
      <c r="AY105" s="63"/>
      <c r="AZ105" s="63"/>
      <c r="BA105" s="63"/>
    </row>
    <row r="106" spans="2:53" x14ac:dyDescent="0.3">
      <c r="B106" s="4">
        <v>23300062</v>
      </c>
      <c r="C106" s="4" t="str">
        <f t="shared" si="14"/>
        <v>062</v>
      </c>
      <c r="D106" s="44" t="str">
        <f t="shared" si="9"/>
        <v>Item_Name_23300062</v>
      </c>
      <c r="E106" s="5" t="s">
        <v>2505</v>
      </c>
      <c r="F106" s="44" t="str">
        <f t="shared" si="10"/>
        <v>Item_Desc_23300062</v>
      </c>
      <c r="G106" s="5" t="s">
        <v>714</v>
      </c>
      <c r="H106" s="5">
        <v>3</v>
      </c>
      <c r="I106" s="5">
        <v>33</v>
      </c>
      <c r="J106" s="5">
        <v>0</v>
      </c>
      <c r="K106" s="5">
        <v>3</v>
      </c>
      <c r="L106" s="45">
        <f>_xlfn.XLOOKUP($I106, '[1]#칼럼명세'!$F:$F, '[1]#칼럼명세'!$J:$J)*IF(_xlfn.XLOOKUP($I106, '[1]#칼럼명세'!$F:$F, '[1]#칼럼명세'!$K:$K)="X", 1, _xlfn.XLOOKUP($K106, '[1]#무게관련'!$N:$N, '[1]#무게관련'!$O:$O))*100</f>
        <v>0</v>
      </c>
      <c r="M106" s="46" t="s">
        <v>336</v>
      </c>
      <c r="N106" s="46" t="s">
        <v>336</v>
      </c>
      <c r="O106" s="46" t="s">
        <v>336</v>
      </c>
      <c r="P106" s="46" t="s">
        <v>336</v>
      </c>
      <c r="Q106" s="5">
        <v>0</v>
      </c>
      <c r="R106" s="5">
        <v>0</v>
      </c>
      <c r="S106" s="5">
        <v>1207</v>
      </c>
      <c r="T106" s="5">
        <v>0</v>
      </c>
      <c r="U106" s="5">
        <v>3</v>
      </c>
      <c r="V106" s="5">
        <v>0</v>
      </c>
      <c r="W106" s="5">
        <v>0</v>
      </c>
      <c r="X106" s="66">
        <v>1000</v>
      </c>
      <c r="Y106" s="66">
        <v>10000</v>
      </c>
      <c r="Z106" s="5">
        <v>0</v>
      </c>
      <c r="AA106" s="5">
        <v>0</v>
      </c>
      <c r="AB106" s="5">
        <v>1</v>
      </c>
      <c r="AC106" s="5">
        <v>0</v>
      </c>
      <c r="AD106" s="5">
        <v>0</v>
      </c>
      <c r="AE106" s="5">
        <v>30100</v>
      </c>
      <c r="AF106" s="5">
        <v>8</v>
      </c>
      <c r="AG106" s="5">
        <v>0</v>
      </c>
      <c r="AH106" s="5" t="s">
        <v>2711</v>
      </c>
      <c r="AI106" s="5" t="s">
        <v>235</v>
      </c>
      <c r="AJ106" s="5" t="s">
        <v>983</v>
      </c>
      <c r="AK106" s="45">
        <f t="shared" si="11"/>
        <v>15</v>
      </c>
      <c r="AL106" s="47">
        <f>_xlfn.XLOOKUP(I106,'[1]#칼럼명세'!F:F,'[1]#칼럼명세'!I:I)</f>
        <v>1302</v>
      </c>
      <c r="AM106" s="44" t="str">
        <f t="shared" si="12"/>
        <v>Item_Name_23300062</v>
      </c>
      <c r="AN106" s="5" t="s">
        <v>2626</v>
      </c>
      <c r="AO106" s="44" t="str">
        <f t="shared" si="13"/>
        <v>Item_Desc_23300062</v>
      </c>
      <c r="AP106" s="5" t="s">
        <v>3049</v>
      </c>
      <c r="AQ106" s="44">
        <f>_xlfn.XLOOKUP(I106,[1]!표1[아이템 타입],[1]!표1[삭제여부])</f>
        <v>1</v>
      </c>
      <c r="AR106" s="63">
        <f>_xlfn.XLOOKUP(I106,'[1]#칼럼명세'!F:F,'[1]#칼럼명세'!H:H)</f>
        <v>1</v>
      </c>
      <c r="AS106" s="4">
        <v>1</v>
      </c>
      <c r="AT106" s="4"/>
      <c r="AU106" s="4"/>
      <c r="AV106" s="4"/>
      <c r="AW106" s="63"/>
      <c r="AX106" s="63"/>
      <c r="AY106" s="63"/>
      <c r="AZ106" s="63"/>
      <c r="BA106" s="63"/>
    </row>
    <row r="107" spans="2:53" x14ac:dyDescent="0.3">
      <c r="B107" s="4">
        <v>23300063</v>
      </c>
      <c r="C107" s="4" t="str">
        <f t="shared" si="14"/>
        <v>063</v>
      </c>
      <c r="D107" s="44" t="str">
        <f t="shared" si="9"/>
        <v>Item_Name_23300063</v>
      </c>
      <c r="E107" s="5" t="s">
        <v>2506</v>
      </c>
      <c r="F107" s="44" t="str">
        <f t="shared" si="10"/>
        <v>Item_Desc_23300063</v>
      </c>
      <c r="G107" s="5" t="s">
        <v>714</v>
      </c>
      <c r="H107" s="5">
        <v>3</v>
      </c>
      <c r="I107" s="5">
        <v>33</v>
      </c>
      <c r="J107" s="5">
        <v>0</v>
      </c>
      <c r="K107" s="5">
        <v>3</v>
      </c>
      <c r="L107" s="45">
        <f>_xlfn.XLOOKUP($I107, '[1]#칼럼명세'!$F:$F, '[1]#칼럼명세'!$J:$J)*IF(_xlfn.XLOOKUP($I107, '[1]#칼럼명세'!$F:$F, '[1]#칼럼명세'!$K:$K)="X", 1, _xlfn.XLOOKUP($K107, '[1]#무게관련'!$N:$N, '[1]#무게관련'!$O:$O))*100</f>
        <v>0</v>
      </c>
      <c r="M107" s="46" t="s">
        <v>336</v>
      </c>
      <c r="N107" s="46" t="s">
        <v>336</v>
      </c>
      <c r="O107" s="46" t="s">
        <v>336</v>
      </c>
      <c r="P107" s="46" t="s">
        <v>336</v>
      </c>
      <c r="Q107" s="5">
        <v>0</v>
      </c>
      <c r="R107" s="5">
        <v>0</v>
      </c>
      <c r="S107" s="5">
        <v>5002</v>
      </c>
      <c r="T107" s="5">
        <v>0</v>
      </c>
      <c r="U107" s="5">
        <v>3</v>
      </c>
      <c r="V107" s="5">
        <v>0</v>
      </c>
      <c r="W107" s="5">
        <v>0</v>
      </c>
      <c r="X107" s="66">
        <v>1000</v>
      </c>
      <c r="Y107" s="66">
        <v>10000</v>
      </c>
      <c r="Z107" s="5">
        <v>0</v>
      </c>
      <c r="AA107" s="5">
        <v>0</v>
      </c>
      <c r="AB107" s="5">
        <v>1</v>
      </c>
      <c r="AC107" s="5">
        <v>0</v>
      </c>
      <c r="AD107" s="5">
        <v>0</v>
      </c>
      <c r="AE107" s="5">
        <v>30100</v>
      </c>
      <c r="AF107" s="5">
        <v>8</v>
      </c>
      <c r="AG107" s="5">
        <v>0</v>
      </c>
      <c r="AH107" s="5" t="s">
        <v>2712</v>
      </c>
      <c r="AI107" s="5" t="s">
        <v>235</v>
      </c>
      <c r="AJ107" s="5" t="s">
        <v>983</v>
      </c>
      <c r="AK107" s="45">
        <f t="shared" si="11"/>
        <v>15</v>
      </c>
      <c r="AL107" s="47">
        <f>_xlfn.XLOOKUP(I107,'[1]#칼럼명세'!F:F,'[1]#칼럼명세'!I:I)</f>
        <v>1302</v>
      </c>
      <c r="AM107" s="44" t="str">
        <f t="shared" si="12"/>
        <v>Item_Name_23300063</v>
      </c>
      <c r="AN107" s="5" t="s">
        <v>2627</v>
      </c>
      <c r="AO107" s="44" t="str">
        <f t="shared" si="13"/>
        <v>Item_Desc_23300063</v>
      </c>
      <c r="AP107" s="5" t="s">
        <v>3050</v>
      </c>
      <c r="AQ107" s="44">
        <f>_xlfn.XLOOKUP(I107,[1]!표1[아이템 타입],[1]!표1[삭제여부])</f>
        <v>1</v>
      </c>
      <c r="AR107" s="63">
        <f>_xlfn.XLOOKUP(I107,'[1]#칼럼명세'!F:F,'[1]#칼럼명세'!H:H)</f>
        <v>1</v>
      </c>
      <c r="AS107" s="4">
        <v>1</v>
      </c>
      <c r="AT107" s="4"/>
      <c r="AU107" s="4"/>
      <c r="AV107" s="4"/>
      <c r="AW107" s="63"/>
      <c r="AX107" s="63"/>
      <c r="AY107" s="63"/>
      <c r="AZ107" s="63"/>
      <c r="BA107" s="63"/>
    </row>
    <row r="108" spans="2:53" x14ac:dyDescent="0.3">
      <c r="B108" s="4">
        <v>23300064</v>
      </c>
      <c r="C108" s="4" t="str">
        <f t="shared" si="14"/>
        <v>064</v>
      </c>
      <c r="D108" s="44" t="str">
        <f t="shared" si="9"/>
        <v>Item_Name_23300064</v>
      </c>
      <c r="E108" s="5" t="s">
        <v>2507</v>
      </c>
      <c r="F108" s="44" t="str">
        <f t="shared" si="10"/>
        <v>Item_Desc_23300064</v>
      </c>
      <c r="G108" s="5" t="s">
        <v>714</v>
      </c>
      <c r="H108" s="5">
        <v>3</v>
      </c>
      <c r="I108" s="5">
        <v>33</v>
      </c>
      <c r="J108" s="5">
        <v>0</v>
      </c>
      <c r="K108" s="5">
        <v>3</v>
      </c>
      <c r="L108" s="45">
        <f>_xlfn.XLOOKUP($I108, '[1]#칼럼명세'!$F:$F, '[1]#칼럼명세'!$J:$J)*IF(_xlfn.XLOOKUP($I108, '[1]#칼럼명세'!$F:$F, '[1]#칼럼명세'!$K:$K)="X", 1, _xlfn.XLOOKUP($K108, '[1]#무게관련'!$N:$N, '[1]#무게관련'!$O:$O))*100</f>
        <v>0</v>
      </c>
      <c r="M108" s="46" t="s">
        <v>336</v>
      </c>
      <c r="N108" s="46" t="s">
        <v>336</v>
      </c>
      <c r="O108" s="46" t="s">
        <v>336</v>
      </c>
      <c r="P108" s="46" t="s">
        <v>336</v>
      </c>
      <c r="Q108" s="5">
        <v>0</v>
      </c>
      <c r="R108" s="5">
        <v>0</v>
      </c>
      <c r="S108" s="5">
        <v>5004</v>
      </c>
      <c r="T108" s="5">
        <v>0</v>
      </c>
      <c r="U108" s="5">
        <v>3</v>
      </c>
      <c r="V108" s="5">
        <v>0</v>
      </c>
      <c r="W108" s="5">
        <v>0</v>
      </c>
      <c r="X108" s="66">
        <v>1000</v>
      </c>
      <c r="Y108" s="66">
        <v>10000</v>
      </c>
      <c r="Z108" s="5">
        <v>0</v>
      </c>
      <c r="AA108" s="5">
        <v>0</v>
      </c>
      <c r="AB108" s="5">
        <v>1</v>
      </c>
      <c r="AC108" s="5">
        <v>0</v>
      </c>
      <c r="AD108" s="5">
        <v>0</v>
      </c>
      <c r="AE108" s="5">
        <v>30100</v>
      </c>
      <c r="AF108" s="5">
        <v>8</v>
      </c>
      <c r="AG108" s="5">
        <v>0</v>
      </c>
      <c r="AH108" s="5" t="s">
        <v>2713</v>
      </c>
      <c r="AI108" s="5" t="s">
        <v>235</v>
      </c>
      <c r="AJ108" s="5" t="s">
        <v>983</v>
      </c>
      <c r="AK108" s="45">
        <f t="shared" si="11"/>
        <v>15</v>
      </c>
      <c r="AL108" s="47">
        <f>_xlfn.XLOOKUP(I108,'[1]#칼럼명세'!F:F,'[1]#칼럼명세'!I:I)</f>
        <v>1302</v>
      </c>
      <c r="AM108" s="44" t="str">
        <f t="shared" si="12"/>
        <v>Item_Name_23300064</v>
      </c>
      <c r="AN108" s="5" t="s">
        <v>2628</v>
      </c>
      <c r="AO108" s="44" t="str">
        <f t="shared" si="13"/>
        <v>Item_Desc_23300064</v>
      </c>
      <c r="AP108" s="5" t="s">
        <v>3051</v>
      </c>
      <c r="AQ108" s="44">
        <f>_xlfn.XLOOKUP(I108,[1]!표1[아이템 타입],[1]!표1[삭제여부])</f>
        <v>1</v>
      </c>
      <c r="AR108" s="63">
        <f>_xlfn.XLOOKUP(I108,'[1]#칼럼명세'!F:F,'[1]#칼럼명세'!H:H)</f>
        <v>1</v>
      </c>
      <c r="AS108" s="4">
        <v>1</v>
      </c>
      <c r="AT108" s="4"/>
      <c r="AU108" s="4"/>
      <c r="AV108" s="4"/>
      <c r="AW108" s="63"/>
      <c r="AX108" s="63"/>
      <c r="AY108" s="63"/>
      <c r="AZ108" s="63"/>
      <c r="BA108" s="63"/>
    </row>
    <row r="109" spans="2:53" x14ac:dyDescent="0.3">
      <c r="B109" s="4">
        <v>23300065</v>
      </c>
      <c r="C109" s="4" t="str">
        <f t="shared" si="14"/>
        <v>065</v>
      </c>
      <c r="D109" s="44" t="str">
        <f t="shared" si="9"/>
        <v>Item_Name_23300065</v>
      </c>
      <c r="E109" s="5" t="s">
        <v>2508</v>
      </c>
      <c r="F109" s="44" t="str">
        <f t="shared" si="10"/>
        <v>Item_Desc_23300065</v>
      </c>
      <c r="G109" s="5" t="s">
        <v>714</v>
      </c>
      <c r="H109" s="5">
        <v>3</v>
      </c>
      <c r="I109" s="5">
        <v>33</v>
      </c>
      <c r="J109" s="5">
        <v>0</v>
      </c>
      <c r="K109" s="5">
        <v>3</v>
      </c>
      <c r="L109" s="45">
        <f>_xlfn.XLOOKUP($I109, '[1]#칼럼명세'!$F:$F, '[1]#칼럼명세'!$J:$J)*IF(_xlfn.XLOOKUP($I109, '[1]#칼럼명세'!$F:$F, '[1]#칼럼명세'!$K:$K)="X", 1, _xlfn.XLOOKUP($K109, '[1]#무게관련'!$N:$N, '[1]#무게관련'!$O:$O))*100</f>
        <v>0</v>
      </c>
      <c r="M109" s="46" t="s">
        <v>336</v>
      </c>
      <c r="N109" s="46" t="s">
        <v>336</v>
      </c>
      <c r="O109" s="46" t="s">
        <v>336</v>
      </c>
      <c r="P109" s="46" t="s">
        <v>336</v>
      </c>
      <c r="Q109" s="5">
        <v>0</v>
      </c>
      <c r="R109" s="5">
        <v>0</v>
      </c>
      <c r="S109" s="5">
        <v>5034</v>
      </c>
      <c r="T109" s="5">
        <v>0</v>
      </c>
      <c r="U109" s="5">
        <v>3</v>
      </c>
      <c r="V109" s="5">
        <v>0</v>
      </c>
      <c r="W109" s="5">
        <v>0</v>
      </c>
      <c r="X109" s="66">
        <v>1000</v>
      </c>
      <c r="Y109" s="66">
        <v>10000</v>
      </c>
      <c r="Z109" s="5">
        <v>0</v>
      </c>
      <c r="AA109" s="5">
        <v>0</v>
      </c>
      <c r="AB109" s="5">
        <v>1</v>
      </c>
      <c r="AC109" s="5">
        <v>0</v>
      </c>
      <c r="AD109" s="5">
        <v>0</v>
      </c>
      <c r="AE109" s="5">
        <v>30100</v>
      </c>
      <c r="AF109" s="5">
        <v>8</v>
      </c>
      <c r="AG109" s="5">
        <v>0</v>
      </c>
      <c r="AH109" s="5" t="s">
        <v>2714</v>
      </c>
      <c r="AI109" s="5" t="s">
        <v>235</v>
      </c>
      <c r="AJ109" s="5" t="s">
        <v>983</v>
      </c>
      <c r="AK109" s="45">
        <f t="shared" si="11"/>
        <v>15</v>
      </c>
      <c r="AL109" s="47">
        <f>_xlfn.XLOOKUP(I109,'[1]#칼럼명세'!F:F,'[1]#칼럼명세'!I:I)</f>
        <v>1302</v>
      </c>
      <c r="AM109" s="44" t="str">
        <f t="shared" si="12"/>
        <v>Item_Name_23300065</v>
      </c>
      <c r="AN109" s="5" t="s">
        <v>2629</v>
      </c>
      <c r="AO109" s="44" t="str">
        <f t="shared" si="13"/>
        <v>Item_Desc_23300065</v>
      </c>
      <c r="AP109" s="5" t="s">
        <v>3052</v>
      </c>
      <c r="AQ109" s="44">
        <f>_xlfn.XLOOKUP(I109,[1]!표1[아이템 타입],[1]!표1[삭제여부])</f>
        <v>1</v>
      </c>
      <c r="AR109" s="63">
        <f>_xlfn.XLOOKUP(I109,'[1]#칼럼명세'!F:F,'[1]#칼럼명세'!H:H)</f>
        <v>1</v>
      </c>
      <c r="AS109" s="4">
        <v>1</v>
      </c>
      <c r="AT109" s="4"/>
      <c r="AU109" s="4"/>
      <c r="AV109" s="4"/>
      <c r="AW109" s="63"/>
      <c r="AX109" s="63"/>
      <c r="AY109" s="63"/>
      <c r="AZ109" s="63"/>
      <c r="BA109" s="63"/>
    </row>
    <row r="110" spans="2:53" x14ac:dyDescent="0.3">
      <c r="B110" s="4">
        <v>23300066</v>
      </c>
      <c r="C110" s="4" t="str">
        <f t="shared" si="14"/>
        <v>066</v>
      </c>
      <c r="D110" s="44" t="str">
        <f t="shared" si="9"/>
        <v>Item_Name_23300066</v>
      </c>
      <c r="E110" s="5" t="s">
        <v>2509</v>
      </c>
      <c r="F110" s="44" t="str">
        <f t="shared" si="10"/>
        <v>Item_Desc_23300066</v>
      </c>
      <c r="G110" s="5" t="s">
        <v>714</v>
      </c>
      <c r="H110" s="5">
        <v>3</v>
      </c>
      <c r="I110" s="5">
        <v>33</v>
      </c>
      <c r="J110" s="5">
        <v>0</v>
      </c>
      <c r="K110" s="5">
        <v>3</v>
      </c>
      <c r="L110" s="45">
        <f>_xlfn.XLOOKUP($I110, '[1]#칼럼명세'!$F:$F, '[1]#칼럼명세'!$J:$J)*IF(_xlfn.XLOOKUP($I110, '[1]#칼럼명세'!$F:$F, '[1]#칼럼명세'!$K:$K)="X", 1, _xlfn.XLOOKUP($K110, '[1]#무게관련'!$N:$N, '[1]#무게관련'!$O:$O))*100</f>
        <v>0</v>
      </c>
      <c r="M110" s="46" t="s">
        <v>336</v>
      </c>
      <c r="N110" s="46" t="s">
        <v>336</v>
      </c>
      <c r="O110" s="46" t="s">
        <v>336</v>
      </c>
      <c r="P110" s="46" t="s">
        <v>336</v>
      </c>
      <c r="Q110" s="5">
        <v>0</v>
      </c>
      <c r="R110" s="5">
        <v>0</v>
      </c>
      <c r="S110" s="5">
        <v>5036</v>
      </c>
      <c r="T110" s="5">
        <v>0</v>
      </c>
      <c r="U110" s="5">
        <v>3</v>
      </c>
      <c r="V110" s="5">
        <v>0</v>
      </c>
      <c r="W110" s="5">
        <v>0</v>
      </c>
      <c r="X110" s="66">
        <v>1000</v>
      </c>
      <c r="Y110" s="66">
        <v>10000</v>
      </c>
      <c r="Z110" s="5">
        <v>0</v>
      </c>
      <c r="AA110" s="5">
        <v>0</v>
      </c>
      <c r="AB110" s="5">
        <v>1</v>
      </c>
      <c r="AC110" s="5">
        <v>0</v>
      </c>
      <c r="AD110" s="5">
        <v>0</v>
      </c>
      <c r="AE110" s="5">
        <v>30100</v>
      </c>
      <c r="AF110" s="5">
        <v>8</v>
      </c>
      <c r="AG110" s="5">
        <v>0</v>
      </c>
      <c r="AH110" s="5" t="s">
        <v>2715</v>
      </c>
      <c r="AI110" s="5" t="s">
        <v>235</v>
      </c>
      <c r="AJ110" s="5" t="s">
        <v>983</v>
      </c>
      <c r="AK110" s="45">
        <f t="shared" si="11"/>
        <v>15</v>
      </c>
      <c r="AL110" s="47">
        <f>_xlfn.XLOOKUP(I110,'[1]#칼럼명세'!F:F,'[1]#칼럼명세'!I:I)</f>
        <v>1302</v>
      </c>
      <c r="AM110" s="44" t="str">
        <f t="shared" si="12"/>
        <v>Item_Name_23300066</v>
      </c>
      <c r="AN110" s="5" t="s">
        <v>2862</v>
      </c>
      <c r="AO110" s="44" t="str">
        <f t="shared" si="13"/>
        <v>Item_Desc_23300066</v>
      </c>
      <c r="AP110" s="5" t="s">
        <v>3053</v>
      </c>
      <c r="AQ110" s="44">
        <f>_xlfn.XLOOKUP(I110,[1]!표1[아이템 타입],[1]!표1[삭제여부])</f>
        <v>1</v>
      </c>
      <c r="AR110" s="63">
        <f>_xlfn.XLOOKUP(I110,'[1]#칼럼명세'!F:F,'[1]#칼럼명세'!H:H)</f>
        <v>1</v>
      </c>
      <c r="AS110" s="4">
        <v>1</v>
      </c>
      <c r="AT110" s="4"/>
      <c r="AU110" s="4"/>
      <c r="AV110" s="4"/>
      <c r="AW110" s="63"/>
      <c r="AX110" s="63"/>
      <c r="AY110" s="63"/>
      <c r="AZ110" s="63"/>
      <c r="BA110" s="63"/>
    </row>
    <row r="111" spans="2:53" x14ac:dyDescent="0.3">
      <c r="B111" s="4">
        <v>23300067</v>
      </c>
      <c r="C111" s="4" t="str">
        <f t="shared" si="14"/>
        <v>067</v>
      </c>
      <c r="D111" s="44" t="str">
        <f t="shared" si="9"/>
        <v>Item_Name_23300067</v>
      </c>
      <c r="E111" s="5" t="s">
        <v>2510</v>
      </c>
      <c r="F111" s="44" t="str">
        <f t="shared" si="10"/>
        <v>Item_Desc_23300067</v>
      </c>
      <c r="G111" s="5" t="s">
        <v>714</v>
      </c>
      <c r="H111" s="5">
        <v>3</v>
      </c>
      <c r="I111" s="5">
        <v>33</v>
      </c>
      <c r="J111" s="5">
        <v>0</v>
      </c>
      <c r="K111" s="5">
        <v>3</v>
      </c>
      <c r="L111" s="45">
        <f>_xlfn.XLOOKUP($I111, '[1]#칼럼명세'!$F:$F, '[1]#칼럼명세'!$J:$J)*IF(_xlfn.XLOOKUP($I111, '[1]#칼럼명세'!$F:$F, '[1]#칼럼명세'!$K:$K)="X", 1, _xlfn.XLOOKUP($K111, '[1]#무게관련'!$N:$N, '[1]#무게관련'!$O:$O))*100</f>
        <v>0</v>
      </c>
      <c r="M111" s="46" t="s">
        <v>336</v>
      </c>
      <c r="N111" s="46" t="s">
        <v>336</v>
      </c>
      <c r="O111" s="46" t="s">
        <v>336</v>
      </c>
      <c r="P111" s="46" t="s">
        <v>336</v>
      </c>
      <c r="Q111" s="5">
        <v>0</v>
      </c>
      <c r="R111" s="5">
        <v>0</v>
      </c>
      <c r="S111" s="5">
        <v>5022</v>
      </c>
      <c r="T111" s="5">
        <v>0</v>
      </c>
      <c r="U111" s="5">
        <v>3</v>
      </c>
      <c r="V111" s="5">
        <v>0</v>
      </c>
      <c r="W111" s="5">
        <v>0</v>
      </c>
      <c r="X111" s="66">
        <v>1000</v>
      </c>
      <c r="Y111" s="66">
        <v>10000</v>
      </c>
      <c r="Z111" s="5">
        <v>0</v>
      </c>
      <c r="AA111" s="5">
        <v>0</v>
      </c>
      <c r="AB111" s="5">
        <v>1</v>
      </c>
      <c r="AC111" s="5">
        <v>0</v>
      </c>
      <c r="AD111" s="5">
        <v>0</v>
      </c>
      <c r="AE111" s="5">
        <v>30100</v>
      </c>
      <c r="AF111" s="5">
        <v>8</v>
      </c>
      <c r="AG111" s="5">
        <v>0</v>
      </c>
      <c r="AH111" s="5" t="s">
        <v>2716</v>
      </c>
      <c r="AI111" s="5" t="s">
        <v>235</v>
      </c>
      <c r="AJ111" s="5" t="s">
        <v>983</v>
      </c>
      <c r="AK111" s="45">
        <f t="shared" si="11"/>
        <v>15</v>
      </c>
      <c r="AL111" s="47">
        <f>_xlfn.XLOOKUP(I111,'[1]#칼럼명세'!F:F,'[1]#칼럼명세'!I:I)</f>
        <v>1302</v>
      </c>
      <c r="AM111" s="44" t="str">
        <f t="shared" si="12"/>
        <v>Item_Name_23300067</v>
      </c>
      <c r="AN111" s="5" t="s">
        <v>2863</v>
      </c>
      <c r="AO111" s="44" t="str">
        <f t="shared" si="13"/>
        <v>Item_Desc_23300067</v>
      </c>
      <c r="AP111" s="5" t="s">
        <v>3054</v>
      </c>
      <c r="AQ111" s="44">
        <f>_xlfn.XLOOKUP(I111,[1]!표1[아이템 타입],[1]!표1[삭제여부])</f>
        <v>1</v>
      </c>
      <c r="AR111" s="63">
        <f>_xlfn.XLOOKUP(I111,'[1]#칼럼명세'!F:F,'[1]#칼럼명세'!H:H)</f>
        <v>1</v>
      </c>
      <c r="AS111" s="4">
        <v>1</v>
      </c>
      <c r="AT111" s="4"/>
      <c r="AU111" s="4"/>
      <c r="AV111" s="4"/>
      <c r="AW111" s="63"/>
      <c r="AX111" s="63"/>
      <c r="AY111" s="63"/>
      <c r="AZ111" s="63"/>
      <c r="BA111" s="63"/>
    </row>
    <row r="112" spans="2:53" x14ac:dyDescent="0.3">
      <c r="B112" s="4">
        <v>23300068</v>
      </c>
      <c r="C112" s="4" t="str">
        <f t="shared" si="14"/>
        <v>068</v>
      </c>
      <c r="D112" s="44" t="str">
        <f t="shared" si="9"/>
        <v>Item_Name_23300068</v>
      </c>
      <c r="E112" s="5" t="s">
        <v>2511</v>
      </c>
      <c r="F112" s="44" t="str">
        <f t="shared" si="10"/>
        <v>Item_Desc_23300068</v>
      </c>
      <c r="G112" s="5" t="s">
        <v>714</v>
      </c>
      <c r="H112" s="5">
        <v>3</v>
      </c>
      <c r="I112" s="5">
        <v>33</v>
      </c>
      <c r="J112" s="5">
        <v>0</v>
      </c>
      <c r="K112" s="5">
        <v>3</v>
      </c>
      <c r="L112" s="45">
        <f>_xlfn.XLOOKUP($I112, '[1]#칼럼명세'!$F:$F, '[1]#칼럼명세'!$J:$J)*IF(_xlfn.XLOOKUP($I112, '[1]#칼럼명세'!$F:$F, '[1]#칼럼명세'!$K:$K)="X", 1, _xlfn.XLOOKUP($K112, '[1]#무게관련'!$N:$N, '[1]#무게관련'!$O:$O))*100</f>
        <v>0</v>
      </c>
      <c r="M112" s="46" t="s">
        <v>336</v>
      </c>
      <c r="N112" s="46" t="s">
        <v>336</v>
      </c>
      <c r="O112" s="46" t="s">
        <v>336</v>
      </c>
      <c r="P112" s="46" t="s">
        <v>336</v>
      </c>
      <c r="Q112" s="5">
        <v>0</v>
      </c>
      <c r="R112" s="5">
        <v>0</v>
      </c>
      <c r="S112" s="5">
        <v>5024</v>
      </c>
      <c r="T112" s="5">
        <v>0</v>
      </c>
      <c r="U112" s="5">
        <v>3</v>
      </c>
      <c r="V112" s="5">
        <v>0</v>
      </c>
      <c r="W112" s="5">
        <v>0</v>
      </c>
      <c r="X112" s="66">
        <v>1000</v>
      </c>
      <c r="Y112" s="66">
        <v>10000</v>
      </c>
      <c r="Z112" s="5">
        <v>0</v>
      </c>
      <c r="AA112" s="5">
        <v>0</v>
      </c>
      <c r="AB112" s="5">
        <v>1</v>
      </c>
      <c r="AC112" s="5">
        <v>0</v>
      </c>
      <c r="AD112" s="5">
        <v>0</v>
      </c>
      <c r="AE112" s="5">
        <v>30100</v>
      </c>
      <c r="AF112" s="5">
        <v>8</v>
      </c>
      <c r="AG112" s="5">
        <v>0</v>
      </c>
      <c r="AH112" s="5" t="s">
        <v>2717</v>
      </c>
      <c r="AI112" s="5" t="s">
        <v>235</v>
      </c>
      <c r="AJ112" s="5" t="s">
        <v>983</v>
      </c>
      <c r="AK112" s="45">
        <f t="shared" si="11"/>
        <v>15</v>
      </c>
      <c r="AL112" s="47">
        <f>_xlfn.XLOOKUP(I112,'[1]#칼럼명세'!F:F,'[1]#칼럼명세'!I:I)</f>
        <v>1302</v>
      </c>
      <c r="AM112" s="44" t="str">
        <f t="shared" si="12"/>
        <v>Item_Name_23300068</v>
      </c>
      <c r="AN112" s="5" t="s">
        <v>2864</v>
      </c>
      <c r="AO112" s="44" t="str">
        <f t="shared" si="13"/>
        <v>Item_Desc_23300068</v>
      </c>
      <c r="AP112" s="5" t="s">
        <v>3055</v>
      </c>
      <c r="AQ112" s="44">
        <f>_xlfn.XLOOKUP(I112,[1]!표1[아이템 타입],[1]!표1[삭제여부])</f>
        <v>1</v>
      </c>
      <c r="AR112" s="63">
        <f>_xlfn.XLOOKUP(I112,'[1]#칼럼명세'!F:F,'[1]#칼럼명세'!H:H)</f>
        <v>1</v>
      </c>
      <c r="AS112" s="4">
        <v>1</v>
      </c>
      <c r="AT112" s="4"/>
      <c r="AU112" s="4"/>
      <c r="AV112" s="4"/>
      <c r="AW112" s="63"/>
      <c r="AX112" s="63"/>
      <c r="AY112" s="63"/>
      <c r="AZ112" s="63"/>
      <c r="BA112" s="63"/>
    </row>
    <row r="113" spans="2:53" x14ac:dyDescent="0.3">
      <c r="B113" s="4">
        <v>23300069</v>
      </c>
      <c r="C113" s="4" t="str">
        <f t="shared" si="14"/>
        <v>069</v>
      </c>
      <c r="D113" s="44" t="str">
        <f t="shared" si="9"/>
        <v>Item_Name_23300069</v>
      </c>
      <c r="E113" s="5" t="s">
        <v>2512</v>
      </c>
      <c r="F113" s="44" t="str">
        <f t="shared" si="10"/>
        <v>Item_Desc_23300069</v>
      </c>
      <c r="G113" s="5" t="s">
        <v>714</v>
      </c>
      <c r="H113" s="5">
        <v>3</v>
      </c>
      <c r="I113" s="5">
        <v>33</v>
      </c>
      <c r="J113" s="5">
        <v>0</v>
      </c>
      <c r="K113" s="5">
        <v>3</v>
      </c>
      <c r="L113" s="45">
        <f>_xlfn.XLOOKUP($I113, '[1]#칼럼명세'!$F:$F, '[1]#칼럼명세'!$J:$J)*IF(_xlfn.XLOOKUP($I113, '[1]#칼럼명세'!$F:$F, '[1]#칼럼명세'!$K:$K)="X", 1, _xlfn.XLOOKUP($K113, '[1]#무게관련'!$N:$N, '[1]#무게관련'!$O:$O))*100</f>
        <v>0</v>
      </c>
      <c r="M113" s="46" t="s">
        <v>336</v>
      </c>
      <c r="N113" s="46" t="s">
        <v>336</v>
      </c>
      <c r="O113" s="46" t="s">
        <v>336</v>
      </c>
      <c r="P113" s="46" t="s">
        <v>336</v>
      </c>
      <c r="Q113" s="5">
        <v>0</v>
      </c>
      <c r="R113" s="5">
        <v>0</v>
      </c>
      <c r="S113" s="5">
        <v>1101</v>
      </c>
      <c r="T113" s="5">
        <v>0</v>
      </c>
      <c r="U113" s="5">
        <v>30</v>
      </c>
      <c r="V113" s="5">
        <v>0</v>
      </c>
      <c r="W113" s="5">
        <v>0</v>
      </c>
      <c r="X113" s="66">
        <v>1000</v>
      </c>
      <c r="Y113" s="66">
        <v>10000</v>
      </c>
      <c r="Z113" s="5">
        <v>0</v>
      </c>
      <c r="AA113" s="5">
        <v>0</v>
      </c>
      <c r="AB113" s="5">
        <v>1</v>
      </c>
      <c r="AC113" s="5">
        <v>0</v>
      </c>
      <c r="AD113" s="5">
        <v>0</v>
      </c>
      <c r="AE113" s="5">
        <v>30100</v>
      </c>
      <c r="AF113" s="5">
        <v>8</v>
      </c>
      <c r="AG113" s="5">
        <v>0</v>
      </c>
      <c r="AH113" s="5" t="s">
        <v>2718</v>
      </c>
      <c r="AI113" s="5" t="s">
        <v>235</v>
      </c>
      <c r="AJ113" s="5" t="s">
        <v>983</v>
      </c>
      <c r="AK113" s="45">
        <f t="shared" si="11"/>
        <v>15</v>
      </c>
      <c r="AL113" s="47">
        <f>_xlfn.XLOOKUP(I113,'[1]#칼럼명세'!F:F,'[1]#칼럼명세'!I:I)</f>
        <v>1302</v>
      </c>
      <c r="AM113" s="44" t="str">
        <f t="shared" si="12"/>
        <v>Item_Name_23300069</v>
      </c>
      <c r="AN113" s="5" t="s">
        <v>2865</v>
      </c>
      <c r="AO113" s="44" t="str">
        <f t="shared" si="13"/>
        <v>Item_Desc_23300069</v>
      </c>
      <c r="AP113" s="5" t="s">
        <v>3132</v>
      </c>
      <c r="AQ113" s="44">
        <f>_xlfn.XLOOKUP(I113,[1]!표1[아이템 타입],[1]!표1[삭제여부])</f>
        <v>1</v>
      </c>
      <c r="AR113" s="63">
        <f>_xlfn.XLOOKUP(I113,'[1]#칼럼명세'!F:F,'[1]#칼럼명세'!H:H)</f>
        <v>1</v>
      </c>
      <c r="AS113" s="4">
        <v>1</v>
      </c>
      <c r="AT113" s="4"/>
      <c r="AU113" s="4"/>
      <c r="AV113" s="4"/>
      <c r="AW113" s="63"/>
      <c r="AX113" s="63"/>
      <c r="AY113" s="63"/>
      <c r="AZ113" s="63"/>
      <c r="BA113" s="63"/>
    </row>
    <row r="114" spans="2:53" x14ac:dyDescent="0.3">
      <c r="B114" s="4">
        <v>23300070</v>
      </c>
      <c r="C114" s="4" t="str">
        <f t="shared" si="14"/>
        <v>070</v>
      </c>
      <c r="D114" s="44" t="str">
        <f t="shared" si="9"/>
        <v>Item_Name_23300070</v>
      </c>
      <c r="E114" s="5" t="s">
        <v>2513</v>
      </c>
      <c r="F114" s="44" t="str">
        <f t="shared" si="10"/>
        <v>Item_Desc_23300070</v>
      </c>
      <c r="G114" s="5" t="s">
        <v>714</v>
      </c>
      <c r="H114" s="5">
        <v>3</v>
      </c>
      <c r="I114" s="5">
        <v>33</v>
      </c>
      <c r="J114" s="5">
        <v>0</v>
      </c>
      <c r="K114" s="5">
        <v>3</v>
      </c>
      <c r="L114" s="45">
        <f>_xlfn.XLOOKUP($I114, '[1]#칼럼명세'!$F:$F, '[1]#칼럼명세'!$J:$J)*IF(_xlfn.XLOOKUP($I114, '[1]#칼럼명세'!$F:$F, '[1]#칼럼명세'!$K:$K)="X", 1, _xlfn.XLOOKUP($K114, '[1]#무게관련'!$N:$N, '[1]#무게관련'!$O:$O))*100</f>
        <v>0</v>
      </c>
      <c r="M114" s="46" t="s">
        <v>336</v>
      </c>
      <c r="N114" s="46" t="s">
        <v>336</v>
      </c>
      <c r="O114" s="46" t="s">
        <v>336</v>
      </c>
      <c r="P114" s="46" t="s">
        <v>336</v>
      </c>
      <c r="Q114" s="5">
        <v>0</v>
      </c>
      <c r="R114" s="5">
        <v>0</v>
      </c>
      <c r="S114" s="5">
        <v>1111</v>
      </c>
      <c r="T114" s="5">
        <v>0</v>
      </c>
      <c r="U114" s="5">
        <v>3</v>
      </c>
      <c r="V114" s="5">
        <v>0</v>
      </c>
      <c r="W114" s="5">
        <v>0</v>
      </c>
      <c r="X114" s="66">
        <v>1000</v>
      </c>
      <c r="Y114" s="66">
        <v>10000</v>
      </c>
      <c r="Z114" s="5">
        <v>0</v>
      </c>
      <c r="AA114" s="5">
        <v>0</v>
      </c>
      <c r="AB114" s="5">
        <v>1</v>
      </c>
      <c r="AC114" s="5">
        <v>0</v>
      </c>
      <c r="AD114" s="5">
        <v>0</v>
      </c>
      <c r="AE114" s="5">
        <v>30100</v>
      </c>
      <c r="AF114" s="5">
        <v>8</v>
      </c>
      <c r="AG114" s="5">
        <v>0</v>
      </c>
      <c r="AH114" s="5" t="s">
        <v>2719</v>
      </c>
      <c r="AI114" s="5" t="s">
        <v>235</v>
      </c>
      <c r="AJ114" s="5" t="s">
        <v>983</v>
      </c>
      <c r="AK114" s="45">
        <f t="shared" si="11"/>
        <v>15</v>
      </c>
      <c r="AL114" s="47">
        <f>_xlfn.XLOOKUP(I114,'[1]#칼럼명세'!F:F,'[1]#칼럼명세'!I:I)</f>
        <v>1302</v>
      </c>
      <c r="AM114" s="44" t="str">
        <f t="shared" si="12"/>
        <v>Item_Name_23300070</v>
      </c>
      <c r="AN114" s="5" t="s">
        <v>2866</v>
      </c>
      <c r="AO114" s="44" t="str">
        <f t="shared" si="13"/>
        <v>Item_Desc_23300070</v>
      </c>
      <c r="AP114" s="5" t="s">
        <v>3056</v>
      </c>
      <c r="AQ114" s="44">
        <f>_xlfn.XLOOKUP(I114,[1]!표1[아이템 타입],[1]!표1[삭제여부])</f>
        <v>1</v>
      </c>
      <c r="AR114" s="63">
        <f>_xlfn.XLOOKUP(I114,'[1]#칼럼명세'!F:F,'[1]#칼럼명세'!H:H)</f>
        <v>1</v>
      </c>
      <c r="AS114" s="4">
        <v>1</v>
      </c>
      <c r="AT114" s="4"/>
      <c r="AU114" s="4"/>
      <c r="AV114" s="4"/>
      <c r="AW114" s="63"/>
      <c r="AX114" s="63"/>
      <c r="AY114" s="63"/>
      <c r="AZ114" s="63"/>
      <c r="BA114" s="63"/>
    </row>
    <row r="115" spans="2:53" x14ac:dyDescent="0.3">
      <c r="B115" s="4">
        <v>23300071</v>
      </c>
      <c r="C115" s="4" t="str">
        <f t="shared" si="14"/>
        <v>071</v>
      </c>
      <c r="D115" s="44" t="str">
        <f t="shared" si="9"/>
        <v>Item_Name_23300071</v>
      </c>
      <c r="E115" s="5" t="s">
        <v>2514</v>
      </c>
      <c r="F115" s="44" t="str">
        <f t="shared" si="10"/>
        <v>Item_Desc_23300071</v>
      </c>
      <c r="G115" s="5" t="s">
        <v>714</v>
      </c>
      <c r="H115" s="5">
        <v>3</v>
      </c>
      <c r="I115" s="5">
        <v>33</v>
      </c>
      <c r="J115" s="5">
        <v>0</v>
      </c>
      <c r="K115" s="5">
        <v>3</v>
      </c>
      <c r="L115" s="45">
        <f>_xlfn.XLOOKUP($I115, '[1]#칼럼명세'!$F:$F, '[1]#칼럼명세'!$J:$J)*IF(_xlfn.XLOOKUP($I115, '[1]#칼럼명세'!$F:$F, '[1]#칼럼명세'!$K:$K)="X", 1, _xlfn.XLOOKUP($K115, '[1]#무게관련'!$N:$N, '[1]#무게관련'!$O:$O))*100</f>
        <v>0</v>
      </c>
      <c r="M115" s="46" t="s">
        <v>336</v>
      </c>
      <c r="N115" s="46" t="s">
        <v>336</v>
      </c>
      <c r="O115" s="46" t="s">
        <v>336</v>
      </c>
      <c r="P115" s="46" t="s">
        <v>336</v>
      </c>
      <c r="Q115" s="5">
        <v>0</v>
      </c>
      <c r="R115" s="5">
        <v>0</v>
      </c>
      <c r="S115" s="5">
        <v>1211</v>
      </c>
      <c r="T115" s="5">
        <v>0</v>
      </c>
      <c r="U115" s="5">
        <v>3</v>
      </c>
      <c r="V115" s="5">
        <v>0</v>
      </c>
      <c r="W115" s="5">
        <v>0</v>
      </c>
      <c r="X115" s="66">
        <v>1000</v>
      </c>
      <c r="Y115" s="66">
        <v>10000</v>
      </c>
      <c r="Z115" s="5">
        <v>0</v>
      </c>
      <c r="AA115" s="5">
        <v>0</v>
      </c>
      <c r="AB115" s="5">
        <v>1</v>
      </c>
      <c r="AC115" s="5">
        <v>0</v>
      </c>
      <c r="AD115" s="5">
        <v>0</v>
      </c>
      <c r="AE115" s="5">
        <v>30100</v>
      </c>
      <c r="AF115" s="5">
        <v>8</v>
      </c>
      <c r="AG115" s="5">
        <v>0</v>
      </c>
      <c r="AH115" s="5" t="s">
        <v>2720</v>
      </c>
      <c r="AI115" s="5" t="s">
        <v>235</v>
      </c>
      <c r="AJ115" s="5" t="s">
        <v>983</v>
      </c>
      <c r="AK115" s="45">
        <f t="shared" si="11"/>
        <v>15</v>
      </c>
      <c r="AL115" s="47">
        <f>_xlfn.XLOOKUP(I115,'[1]#칼럼명세'!F:F,'[1]#칼럼명세'!I:I)</f>
        <v>1302</v>
      </c>
      <c r="AM115" s="44" t="str">
        <f t="shared" si="12"/>
        <v>Item_Name_23300071</v>
      </c>
      <c r="AN115" s="5" t="s">
        <v>2630</v>
      </c>
      <c r="AO115" s="44" t="str">
        <f t="shared" si="13"/>
        <v>Item_Desc_23300071</v>
      </c>
      <c r="AP115" s="5" t="s">
        <v>3057</v>
      </c>
      <c r="AQ115" s="44">
        <f>_xlfn.XLOOKUP(I115,[1]!표1[아이템 타입],[1]!표1[삭제여부])</f>
        <v>1</v>
      </c>
      <c r="AR115" s="63">
        <f>_xlfn.XLOOKUP(I115,'[1]#칼럼명세'!F:F,'[1]#칼럼명세'!H:H)</f>
        <v>1</v>
      </c>
      <c r="AS115" s="4">
        <v>1</v>
      </c>
      <c r="AT115" s="4"/>
      <c r="AU115" s="4"/>
      <c r="AV115" s="4"/>
      <c r="AW115" s="63"/>
      <c r="AX115" s="63"/>
      <c r="AY115" s="63"/>
      <c r="AZ115" s="63"/>
      <c r="BA115" s="63"/>
    </row>
    <row r="116" spans="2:53" x14ac:dyDescent="0.3">
      <c r="B116" s="4">
        <v>23300072</v>
      </c>
      <c r="C116" s="4" t="str">
        <f t="shared" si="14"/>
        <v>072</v>
      </c>
      <c r="D116" s="44" t="str">
        <f t="shared" si="9"/>
        <v>Item_Name_23300072</v>
      </c>
      <c r="E116" s="5" t="s">
        <v>2515</v>
      </c>
      <c r="F116" s="44" t="str">
        <f t="shared" si="10"/>
        <v>Item_Desc_23300072</v>
      </c>
      <c r="G116" s="5" t="s">
        <v>714</v>
      </c>
      <c r="H116" s="5">
        <v>3</v>
      </c>
      <c r="I116" s="5">
        <v>33</v>
      </c>
      <c r="J116" s="5">
        <v>0</v>
      </c>
      <c r="K116" s="5">
        <v>3</v>
      </c>
      <c r="L116" s="45">
        <f>_xlfn.XLOOKUP($I116, '[1]#칼럼명세'!$F:$F, '[1]#칼럼명세'!$J:$J)*IF(_xlfn.XLOOKUP($I116, '[1]#칼럼명세'!$F:$F, '[1]#칼럼명세'!$K:$K)="X", 1, _xlfn.XLOOKUP($K116, '[1]#무게관련'!$N:$N, '[1]#무게관련'!$O:$O))*100</f>
        <v>0</v>
      </c>
      <c r="M116" s="46" t="s">
        <v>336</v>
      </c>
      <c r="N116" s="46" t="s">
        <v>336</v>
      </c>
      <c r="O116" s="46" t="s">
        <v>336</v>
      </c>
      <c r="P116" s="46" t="s">
        <v>336</v>
      </c>
      <c r="Q116" s="5">
        <v>0</v>
      </c>
      <c r="R116" s="5">
        <v>0</v>
      </c>
      <c r="S116" s="5">
        <v>1213</v>
      </c>
      <c r="T116" s="5">
        <v>0</v>
      </c>
      <c r="U116" s="5">
        <v>3</v>
      </c>
      <c r="V116" s="5">
        <v>0</v>
      </c>
      <c r="W116" s="5">
        <v>0</v>
      </c>
      <c r="X116" s="66">
        <v>1000</v>
      </c>
      <c r="Y116" s="66">
        <v>10000</v>
      </c>
      <c r="Z116" s="5">
        <v>0</v>
      </c>
      <c r="AA116" s="5">
        <v>0</v>
      </c>
      <c r="AB116" s="5">
        <v>1</v>
      </c>
      <c r="AC116" s="5">
        <v>0</v>
      </c>
      <c r="AD116" s="5">
        <v>0</v>
      </c>
      <c r="AE116" s="5">
        <v>30100</v>
      </c>
      <c r="AF116" s="5">
        <v>8</v>
      </c>
      <c r="AG116" s="5">
        <v>0</v>
      </c>
      <c r="AH116" s="5" t="s">
        <v>2721</v>
      </c>
      <c r="AI116" s="5" t="s">
        <v>235</v>
      </c>
      <c r="AJ116" s="5" t="s">
        <v>983</v>
      </c>
      <c r="AK116" s="45">
        <f t="shared" si="11"/>
        <v>15</v>
      </c>
      <c r="AL116" s="47">
        <f>_xlfn.XLOOKUP(I116,'[1]#칼럼명세'!F:F,'[1]#칼럼명세'!I:I)</f>
        <v>1302</v>
      </c>
      <c r="AM116" s="44" t="str">
        <f t="shared" si="12"/>
        <v>Item_Name_23300072</v>
      </c>
      <c r="AN116" s="5" t="s">
        <v>2631</v>
      </c>
      <c r="AO116" s="44" t="str">
        <f t="shared" si="13"/>
        <v>Item_Desc_23300072</v>
      </c>
      <c r="AP116" s="5" t="s">
        <v>3058</v>
      </c>
      <c r="AQ116" s="44">
        <f>_xlfn.XLOOKUP(I116,[1]!표1[아이템 타입],[1]!표1[삭제여부])</f>
        <v>1</v>
      </c>
      <c r="AR116" s="63">
        <f>_xlfn.XLOOKUP(I116,'[1]#칼럼명세'!F:F,'[1]#칼럼명세'!H:H)</f>
        <v>1</v>
      </c>
      <c r="AS116" s="4">
        <v>1</v>
      </c>
      <c r="AT116" s="4"/>
      <c r="AU116" s="4"/>
      <c r="AV116" s="4"/>
      <c r="AW116" s="63"/>
      <c r="AX116" s="63"/>
      <c r="AY116" s="63"/>
      <c r="AZ116" s="63"/>
      <c r="BA116" s="63"/>
    </row>
    <row r="117" spans="2:53" x14ac:dyDescent="0.3">
      <c r="B117" s="4">
        <v>23300073</v>
      </c>
      <c r="C117" s="4" t="str">
        <f t="shared" si="14"/>
        <v>073</v>
      </c>
      <c r="D117" s="44" t="str">
        <f t="shared" si="9"/>
        <v>Item_Name_23300073</v>
      </c>
      <c r="E117" s="5" t="s">
        <v>2516</v>
      </c>
      <c r="F117" s="44" t="str">
        <f t="shared" si="10"/>
        <v>Item_Desc_23300073</v>
      </c>
      <c r="G117" s="5" t="s">
        <v>714</v>
      </c>
      <c r="H117" s="5">
        <v>3</v>
      </c>
      <c r="I117" s="5">
        <v>33</v>
      </c>
      <c r="J117" s="5">
        <v>0</v>
      </c>
      <c r="K117" s="5">
        <v>3</v>
      </c>
      <c r="L117" s="45">
        <f>_xlfn.XLOOKUP($I117, '[1]#칼럼명세'!$F:$F, '[1]#칼럼명세'!$J:$J)*IF(_xlfn.XLOOKUP($I117, '[1]#칼럼명세'!$F:$F, '[1]#칼럼명세'!$K:$K)="X", 1, _xlfn.XLOOKUP($K117, '[1]#무게관련'!$N:$N, '[1]#무게관련'!$O:$O))*100</f>
        <v>0</v>
      </c>
      <c r="M117" s="46" t="s">
        <v>336</v>
      </c>
      <c r="N117" s="46" t="s">
        <v>336</v>
      </c>
      <c r="O117" s="46" t="s">
        <v>336</v>
      </c>
      <c r="P117" s="46" t="s">
        <v>336</v>
      </c>
      <c r="Q117" s="5">
        <v>0</v>
      </c>
      <c r="R117" s="5">
        <v>0</v>
      </c>
      <c r="S117" s="5">
        <v>5006</v>
      </c>
      <c r="T117" s="5">
        <v>0</v>
      </c>
      <c r="U117" s="5">
        <v>3</v>
      </c>
      <c r="V117" s="5">
        <v>0</v>
      </c>
      <c r="W117" s="5">
        <v>0</v>
      </c>
      <c r="X117" s="66">
        <v>1000</v>
      </c>
      <c r="Y117" s="66">
        <v>10000</v>
      </c>
      <c r="Z117" s="5">
        <v>0</v>
      </c>
      <c r="AA117" s="5">
        <v>0</v>
      </c>
      <c r="AB117" s="5">
        <v>1</v>
      </c>
      <c r="AC117" s="5">
        <v>0</v>
      </c>
      <c r="AD117" s="5">
        <v>0</v>
      </c>
      <c r="AE117" s="5">
        <v>30100</v>
      </c>
      <c r="AF117" s="5">
        <v>8</v>
      </c>
      <c r="AG117" s="5">
        <v>0</v>
      </c>
      <c r="AH117" s="5" t="s">
        <v>2722</v>
      </c>
      <c r="AI117" s="5" t="s">
        <v>235</v>
      </c>
      <c r="AJ117" s="5" t="s">
        <v>983</v>
      </c>
      <c r="AK117" s="45">
        <f t="shared" si="11"/>
        <v>15</v>
      </c>
      <c r="AL117" s="47">
        <f>_xlfn.XLOOKUP(I117,'[1]#칼럼명세'!F:F,'[1]#칼럼명세'!I:I)</f>
        <v>1302</v>
      </c>
      <c r="AM117" s="44" t="str">
        <f t="shared" si="12"/>
        <v>Item_Name_23300073</v>
      </c>
      <c r="AN117" s="5" t="s">
        <v>2632</v>
      </c>
      <c r="AO117" s="44" t="str">
        <f t="shared" si="13"/>
        <v>Item_Desc_23300073</v>
      </c>
      <c r="AP117" s="5" t="s">
        <v>3059</v>
      </c>
      <c r="AQ117" s="44">
        <f>_xlfn.XLOOKUP(I117,[1]!표1[아이템 타입],[1]!표1[삭제여부])</f>
        <v>1</v>
      </c>
      <c r="AR117" s="63">
        <f>_xlfn.XLOOKUP(I117,'[1]#칼럼명세'!F:F,'[1]#칼럼명세'!H:H)</f>
        <v>1</v>
      </c>
      <c r="AS117" s="4">
        <v>1</v>
      </c>
      <c r="AT117" s="4"/>
      <c r="AU117" s="4"/>
      <c r="AV117" s="4"/>
      <c r="AW117" s="63"/>
      <c r="AX117" s="63"/>
      <c r="AY117" s="63"/>
      <c r="AZ117" s="63"/>
      <c r="BA117" s="63"/>
    </row>
    <row r="118" spans="2:53" x14ac:dyDescent="0.3">
      <c r="B118" s="4">
        <v>23300074</v>
      </c>
      <c r="C118" s="4" t="str">
        <f t="shared" si="14"/>
        <v>074</v>
      </c>
      <c r="D118" s="44" t="str">
        <f t="shared" si="9"/>
        <v>Item_Name_23300074</v>
      </c>
      <c r="E118" s="5" t="s">
        <v>2517</v>
      </c>
      <c r="F118" s="44" t="str">
        <f t="shared" si="10"/>
        <v>Item_Desc_23300074</v>
      </c>
      <c r="G118" s="5" t="s">
        <v>714</v>
      </c>
      <c r="H118" s="5">
        <v>3</v>
      </c>
      <c r="I118" s="5">
        <v>33</v>
      </c>
      <c r="J118" s="5">
        <v>0</v>
      </c>
      <c r="K118" s="5">
        <v>3</v>
      </c>
      <c r="L118" s="45">
        <f>_xlfn.XLOOKUP($I118, '[1]#칼럼명세'!$F:$F, '[1]#칼럼명세'!$J:$J)*IF(_xlfn.XLOOKUP($I118, '[1]#칼럼명세'!$F:$F, '[1]#칼럼명세'!$K:$K)="X", 1, _xlfn.XLOOKUP($K118, '[1]#무게관련'!$N:$N, '[1]#무게관련'!$O:$O))*100</f>
        <v>0</v>
      </c>
      <c r="M118" s="46" t="s">
        <v>336</v>
      </c>
      <c r="N118" s="46" t="s">
        <v>336</v>
      </c>
      <c r="O118" s="46" t="s">
        <v>336</v>
      </c>
      <c r="P118" s="46" t="s">
        <v>336</v>
      </c>
      <c r="Q118" s="5">
        <v>0</v>
      </c>
      <c r="R118" s="5">
        <v>0</v>
      </c>
      <c r="S118" s="5">
        <v>5008</v>
      </c>
      <c r="T118" s="5">
        <v>0</v>
      </c>
      <c r="U118" s="5">
        <v>3</v>
      </c>
      <c r="V118" s="5">
        <v>0</v>
      </c>
      <c r="W118" s="5">
        <v>0</v>
      </c>
      <c r="X118" s="66">
        <v>1000</v>
      </c>
      <c r="Y118" s="66">
        <v>10000</v>
      </c>
      <c r="Z118" s="5">
        <v>0</v>
      </c>
      <c r="AA118" s="5">
        <v>0</v>
      </c>
      <c r="AB118" s="5">
        <v>1</v>
      </c>
      <c r="AC118" s="5">
        <v>0</v>
      </c>
      <c r="AD118" s="5">
        <v>0</v>
      </c>
      <c r="AE118" s="5">
        <v>30100</v>
      </c>
      <c r="AF118" s="5">
        <v>8</v>
      </c>
      <c r="AG118" s="5">
        <v>0</v>
      </c>
      <c r="AH118" s="5" t="s">
        <v>2723</v>
      </c>
      <c r="AI118" s="5" t="s">
        <v>235</v>
      </c>
      <c r="AJ118" s="5" t="s">
        <v>983</v>
      </c>
      <c r="AK118" s="45">
        <f t="shared" si="11"/>
        <v>15</v>
      </c>
      <c r="AL118" s="47">
        <f>_xlfn.XLOOKUP(I118,'[1]#칼럼명세'!F:F,'[1]#칼럼명세'!I:I)</f>
        <v>1302</v>
      </c>
      <c r="AM118" s="44" t="str">
        <f t="shared" si="12"/>
        <v>Item_Name_23300074</v>
      </c>
      <c r="AN118" s="5" t="s">
        <v>2633</v>
      </c>
      <c r="AO118" s="44" t="str">
        <f t="shared" si="13"/>
        <v>Item_Desc_23300074</v>
      </c>
      <c r="AP118" s="5" t="s">
        <v>3060</v>
      </c>
      <c r="AQ118" s="44">
        <f>_xlfn.XLOOKUP(I118,[1]!표1[아이템 타입],[1]!표1[삭제여부])</f>
        <v>1</v>
      </c>
      <c r="AR118" s="63">
        <f>_xlfn.XLOOKUP(I118,'[1]#칼럼명세'!F:F,'[1]#칼럼명세'!H:H)</f>
        <v>1</v>
      </c>
      <c r="AS118" s="4">
        <v>1</v>
      </c>
      <c r="AT118" s="4"/>
      <c r="AU118" s="4"/>
      <c r="AV118" s="4"/>
      <c r="AW118" s="63"/>
      <c r="AX118" s="63"/>
      <c r="AY118" s="63"/>
      <c r="AZ118" s="63"/>
      <c r="BA118" s="63"/>
    </row>
    <row r="119" spans="2:53" x14ac:dyDescent="0.3">
      <c r="B119" s="4">
        <v>23300075</v>
      </c>
      <c r="C119" s="4" t="str">
        <f t="shared" si="14"/>
        <v>075</v>
      </c>
      <c r="D119" s="44" t="str">
        <f t="shared" si="9"/>
        <v>Item_Name_23300075</v>
      </c>
      <c r="E119" s="5" t="s">
        <v>2518</v>
      </c>
      <c r="F119" s="44" t="str">
        <f t="shared" si="10"/>
        <v>Item_Desc_23300075</v>
      </c>
      <c r="G119" s="5" t="s">
        <v>714</v>
      </c>
      <c r="H119" s="5">
        <v>3</v>
      </c>
      <c r="I119" s="5">
        <v>33</v>
      </c>
      <c r="J119" s="5">
        <v>0</v>
      </c>
      <c r="K119" s="5">
        <v>3</v>
      </c>
      <c r="L119" s="45">
        <f>_xlfn.XLOOKUP($I119, '[1]#칼럼명세'!$F:$F, '[1]#칼럼명세'!$J:$J)*IF(_xlfn.XLOOKUP($I119, '[1]#칼럼명세'!$F:$F, '[1]#칼럼명세'!$K:$K)="X", 1, _xlfn.XLOOKUP($K119, '[1]#무게관련'!$N:$N, '[1]#무게관련'!$O:$O))*100</f>
        <v>0</v>
      </c>
      <c r="M119" s="46" t="s">
        <v>336</v>
      </c>
      <c r="N119" s="46" t="s">
        <v>336</v>
      </c>
      <c r="O119" s="46" t="s">
        <v>336</v>
      </c>
      <c r="P119" s="46" t="s">
        <v>336</v>
      </c>
      <c r="Q119" s="5">
        <v>0</v>
      </c>
      <c r="R119" s="5">
        <v>0</v>
      </c>
      <c r="S119" s="5">
        <v>5038</v>
      </c>
      <c r="T119" s="5">
        <v>0</v>
      </c>
      <c r="U119" s="5">
        <v>3</v>
      </c>
      <c r="V119" s="5">
        <v>0</v>
      </c>
      <c r="W119" s="5">
        <v>0</v>
      </c>
      <c r="X119" s="66">
        <v>1000</v>
      </c>
      <c r="Y119" s="66">
        <v>10000</v>
      </c>
      <c r="Z119" s="5">
        <v>0</v>
      </c>
      <c r="AA119" s="5">
        <v>0</v>
      </c>
      <c r="AB119" s="5">
        <v>1</v>
      </c>
      <c r="AC119" s="5">
        <v>0</v>
      </c>
      <c r="AD119" s="5">
        <v>0</v>
      </c>
      <c r="AE119" s="5">
        <v>30100</v>
      </c>
      <c r="AF119" s="5">
        <v>8</v>
      </c>
      <c r="AG119" s="5">
        <v>0</v>
      </c>
      <c r="AH119" s="5" t="s">
        <v>2724</v>
      </c>
      <c r="AI119" s="5" t="s">
        <v>235</v>
      </c>
      <c r="AJ119" s="5" t="s">
        <v>983</v>
      </c>
      <c r="AK119" s="45">
        <f t="shared" si="11"/>
        <v>15</v>
      </c>
      <c r="AL119" s="47">
        <f>_xlfn.XLOOKUP(I119,'[1]#칼럼명세'!F:F,'[1]#칼럼명세'!I:I)</f>
        <v>1302</v>
      </c>
      <c r="AM119" s="44" t="str">
        <f t="shared" si="12"/>
        <v>Item_Name_23300075</v>
      </c>
      <c r="AN119" s="5" t="s">
        <v>2634</v>
      </c>
      <c r="AO119" s="44" t="str">
        <f t="shared" si="13"/>
        <v>Item_Desc_23300075</v>
      </c>
      <c r="AP119" s="5" t="s">
        <v>3061</v>
      </c>
      <c r="AQ119" s="44">
        <f>_xlfn.XLOOKUP(I119,[1]!표1[아이템 타입],[1]!표1[삭제여부])</f>
        <v>1</v>
      </c>
      <c r="AR119" s="63">
        <f>_xlfn.XLOOKUP(I119,'[1]#칼럼명세'!F:F,'[1]#칼럼명세'!H:H)</f>
        <v>1</v>
      </c>
      <c r="AS119" s="4">
        <v>1</v>
      </c>
      <c r="AT119" s="4"/>
      <c r="AU119" s="4"/>
      <c r="AV119" s="4"/>
      <c r="AW119" s="63"/>
      <c r="AX119" s="63"/>
      <c r="AY119" s="63"/>
      <c r="AZ119" s="63"/>
      <c r="BA119" s="63"/>
    </row>
    <row r="120" spans="2:53" x14ac:dyDescent="0.3">
      <c r="B120" s="4">
        <v>23300076</v>
      </c>
      <c r="C120" s="4" t="str">
        <f t="shared" si="14"/>
        <v>076</v>
      </c>
      <c r="D120" s="44" t="str">
        <f t="shared" si="9"/>
        <v>Item_Name_23300076</v>
      </c>
      <c r="E120" s="5" t="s">
        <v>2519</v>
      </c>
      <c r="F120" s="44" t="str">
        <f t="shared" si="10"/>
        <v>Item_Desc_23300076</v>
      </c>
      <c r="G120" s="5" t="s">
        <v>714</v>
      </c>
      <c r="H120" s="5">
        <v>3</v>
      </c>
      <c r="I120" s="5">
        <v>33</v>
      </c>
      <c r="J120" s="5">
        <v>0</v>
      </c>
      <c r="K120" s="5">
        <v>3</v>
      </c>
      <c r="L120" s="45">
        <f>_xlfn.XLOOKUP($I120, '[1]#칼럼명세'!$F:$F, '[1]#칼럼명세'!$J:$J)*IF(_xlfn.XLOOKUP($I120, '[1]#칼럼명세'!$F:$F, '[1]#칼럼명세'!$K:$K)="X", 1, _xlfn.XLOOKUP($K120, '[1]#무게관련'!$N:$N, '[1]#무게관련'!$O:$O))*100</f>
        <v>0</v>
      </c>
      <c r="M120" s="46" t="s">
        <v>336</v>
      </c>
      <c r="N120" s="46" t="s">
        <v>336</v>
      </c>
      <c r="O120" s="46" t="s">
        <v>336</v>
      </c>
      <c r="P120" s="46" t="s">
        <v>336</v>
      </c>
      <c r="Q120" s="5">
        <v>0</v>
      </c>
      <c r="R120" s="5">
        <v>0</v>
      </c>
      <c r="S120" s="5">
        <v>5040</v>
      </c>
      <c r="T120" s="5">
        <v>0</v>
      </c>
      <c r="U120" s="5">
        <v>3</v>
      </c>
      <c r="V120" s="5">
        <v>0</v>
      </c>
      <c r="W120" s="5">
        <v>0</v>
      </c>
      <c r="X120" s="66">
        <v>1000</v>
      </c>
      <c r="Y120" s="66">
        <v>10000</v>
      </c>
      <c r="Z120" s="5">
        <v>0</v>
      </c>
      <c r="AA120" s="5">
        <v>0</v>
      </c>
      <c r="AB120" s="5">
        <v>1</v>
      </c>
      <c r="AC120" s="5">
        <v>0</v>
      </c>
      <c r="AD120" s="5">
        <v>0</v>
      </c>
      <c r="AE120" s="5">
        <v>30100</v>
      </c>
      <c r="AF120" s="5">
        <v>8</v>
      </c>
      <c r="AG120" s="5">
        <v>0</v>
      </c>
      <c r="AH120" s="5" t="s">
        <v>2725</v>
      </c>
      <c r="AI120" s="5" t="s">
        <v>235</v>
      </c>
      <c r="AJ120" s="5" t="s">
        <v>983</v>
      </c>
      <c r="AK120" s="45">
        <f t="shared" si="11"/>
        <v>15</v>
      </c>
      <c r="AL120" s="47">
        <f>_xlfn.XLOOKUP(I120,'[1]#칼럼명세'!F:F,'[1]#칼럼명세'!I:I)</f>
        <v>1302</v>
      </c>
      <c r="AM120" s="44" t="str">
        <f t="shared" si="12"/>
        <v>Item_Name_23300076</v>
      </c>
      <c r="AN120" s="5" t="s">
        <v>2867</v>
      </c>
      <c r="AO120" s="44" t="str">
        <f t="shared" si="13"/>
        <v>Item_Desc_23300076</v>
      </c>
      <c r="AP120" s="5" t="s">
        <v>3062</v>
      </c>
      <c r="AQ120" s="44">
        <f>_xlfn.XLOOKUP(I120,[1]!표1[아이템 타입],[1]!표1[삭제여부])</f>
        <v>1</v>
      </c>
      <c r="AR120" s="63">
        <f>_xlfn.XLOOKUP(I120,'[1]#칼럼명세'!F:F,'[1]#칼럼명세'!H:H)</f>
        <v>1</v>
      </c>
      <c r="AS120" s="4">
        <v>1</v>
      </c>
      <c r="AT120" s="4"/>
      <c r="AU120" s="4"/>
      <c r="AV120" s="4"/>
      <c r="AW120" s="63"/>
      <c r="AX120" s="63"/>
      <c r="AY120" s="63"/>
      <c r="AZ120" s="63"/>
      <c r="BA120" s="63"/>
    </row>
    <row r="121" spans="2:53" x14ac:dyDescent="0.3">
      <c r="B121" s="4">
        <v>23300077</v>
      </c>
      <c r="C121" s="4" t="str">
        <f t="shared" si="14"/>
        <v>077</v>
      </c>
      <c r="D121" s="44" t="str">
        <f t="shared" si="9"/>
        <v>Item_Name_23300077</v>
      </c>
      <c r="E121" s="5" t="s">
        <v>2520</v>
      </c>
      <c r="F121" s="44" t="str">
        <f t="shared" si="10"/>
        <v>Item_Desc_23300077</v>
      </c>
      <c r="G121" s="5" t="s">
        <v>714</v>
      </c>
      <c r="H121" s="5">
        <v>3</v>
      </c>
      <c r="I121" s="5">
        <v>33</v>
      </c>
      <c r="J121" s="5">
        <v>0</v>
      </c>
      <c r="K121" s="5">
        <v>3</v>
      </c>
      <c r="L121" s="45">
        <f>_xlfn.XLOOKUP($I121, '[1]#칼럼명세'!$F:$F, '[1]#칼럼명세'!$J:$J)*IF(_xlfn.XLOOKUP($I121, '[1]#칼럼명세'!$F:$F, '[1]#칼럼명세'!$K:$K)="X", 1, _xlfn.XLOOKUP($K121, '[1]#무게관련'!$N:$N, '[1]#무게관련'!$O:$O))*100</f>
        <v>0</v>
      </c>
      <c r="M121" s="46" t="s">
        <v>336</v>
      </c>
      <c r="N121" s="46" t="s">
        <v>336</v>
      </c>
      <c r="O121" s="46" t="s">
        <v>336</v>
      </c>
      <c r="P121" s="46" t="s">
        <v>336</v>
      </c>
      <c r="Q121" s="5">
        <v>0</v>
      </c>
      <c r="R121" s="5">
        <v>0</v>
      </c>
      <c r="S121" s="5">
        <v>5026</v>
      </c>
      <c r="T121" s="5">
        <v>0</v>
      </c>
      <c r="U121" s="5">
        <v>3</v>
      </c>
      <c r="V121" s="5">
        <v>0</v>
      </c>
      <c r="W121" s="5">
        <v>0</v>
      </c>
      <c r="X121" s="66">
        <v>1000</v>
      </c>
      <c r="Y121" s="66">
        <v>10000</v>
      </c>
      <c r="Z121" s="5">
        <v>0</v>
      </c>
      <c r="AA121" s="5">
        <v>0</v>
      </c>
      <c r="AB121" s="5">
        <v>1</v>
      </c>
      <c r="AC121" s="5">
        <v>0</v>
      </c>
      <c r="AD121" s="5">
        <v>0</v>
      </c>
      <c r="AE121" s="5">
        <v>30100</v>
      </c>
      <c r="AF121" s="5">
        <v>8</v>
      </c>
      <c r="AG121" s="5">
        <v>0</v>
      </c>
      <c r="AH121" s="5" t="s">
        <v>2726</v>
      </c>
      <c r="AI121" s="5" t="s">
        <v>235</v>
      </c>
      <c r="AJ121" s="5" t="s">
        <v>983</v>
      </c>
      <c r="AK121" s="45">
        <f t="shared" si="11"/>
        <v>15</v>
      </c>
      <c r="AL121" s="47">
        <f>_xlfn.XLOOKUP(I121,'[1]#칼럼명세'!F:F,'[1]#칼럼명세'!I:I)</f>
        <v>1302</v>
      </c>
      <c r="AM121" s="44" t="str">
        <f t="shared" si="12"/>
        <v>Item_Name_23300077</v>
      </c>
      <c r="AN121" s="5" t="s">
        <v>2868</v>
      </c>
      <c r="AO121" s="44" t="str">
        <f t="shared" si="13"/>
        <v>Item_Desc_23300077</v>
      </c>
      <c r="AP121" s="5" t="s">
        <v>3063</v>
      </c>
      <c r="AQ121" s="44">
        <f>_xlfn.XLOOKUP(I121,[1]!표1[아이템 타입],[1]!표1[삭제여부])</f>
        <v>1</v>
      </c>
      <c r="AR121" s="63">
        <f>_xlfn.XLOOKUP(I121,'[1]#칼럼명세'!F:F,'[1]#칼럼명세'!H:H)</f>
        <v>1</v>
      </c>
      <c r="AS121" s="4">
        <v>1</v>
      </c>
      <c r="AT121" s="4"/>
      <c r="AU121" s="4"/>
      <c r="AV121" s="4"/>
      <c r="AW121" s="63"/>
      <c r="AX121" s="63"/>
      <c r="AY121" s="63"/>
      <c r="AZ121" s="63"/>
      <c r="BA121" s="63"/>
    </row>
    <row r="122" spans="2:53" x14ac:dyDescent="0.3">
      <c r="B122" s="4">
        <v>23300078</v>
      </c>
      <c r="C122" s="4" t="str">
        <f t="shared" si="14"/>
        <v>078</v>
      </c>
      <c r="D122" s="44" t="str">
        <f t="shared" si="9"/>
        <v>Item_Name_23300078</v>
      </c>
      <c r="E122" s="5" t="s">
        <v>2521</v>
      </c>
      <c r="F122" s="44" t="str">
        <f t="shared" si="10"/>
        <v>Item_Desc_23300078</v>
      </c>
      <c r="G122" s="5" t="s">
        <v>714</v>
      </c>
      <c r="H122" s="5">
        <v>3</v>
      </c>
      <c r="I122" s="5">
        <v>33</v>
      </c>
      <c r="J122" s="5">
        <v>0</v>
      </c>
      <c r="K122" s="5">
        <v>3</v>
      </c>
      <c r="L122" s="45">
        <f>_xlfn.XLOOKUP($I122, '[1]#칼럼명세'!$F:$F, '[1]#칼럼명세'!$J:$J)*IF(_xlfn.XLOOKUP($I122, '[1]#칼럼명세'!$F:$F, '[1]#칼럼명세'!$K:$K)="X", 1, _xlfn.XLOOKUP($K122, '[1]#무게관련'!$N:$N, '[1]#무게관련'!$O:$O))*100</f>
        <v>0</v>
      </c>
      <c r="M122" s="46" t="s">
        <v>336</v>
      </c>
      <c r="N122" s="46" t="s">
        <v>336</v>
      </c>
      <c r="O122" s="46" t="s">
        <v>336</v>
      </c>
      <c r="P122" s="46" t="s">
        <v>336</v>
      </c>
      <c r="Q122" s="5">
        <v>0</v>
      </c>
      <c r="R122" s="5">
        <v>0</v>
      </c>
      <c r="S122" s="5">
        <v>5028</v>
      </c>
      <c r="T122" s="5">
        <v>0</v>
      </c>
      <c r="U122" s="5">
        <v>3</v>
      </c>
      <c r="V122" s="5">
        <v>0</v>
      </c>
      <c r="W122" s="5">
        <v>0</v>
      </c>
      <c r="X122" s="66">
        <v>1000</v>
      </c>
      <c r="Y122" s="66">
        <v>10000</v>
      </c>
      <c r="Z122" s="5">
        <v>0</v>
      </c>
      <c r="AA122" s="5">
        <v>0</v>
      </c>
      <c r="AB122" s="5">
        <v>1</v>
      </c>
      <c r="AC122" s="5">
        <v>0</v>
      </c>
      <c r="AD122" s="5">
        <v>0</v>
      </c>
      <c r="AE122" s="5">
        <v>30100</v>
      </c>
      <c r="AF122" s="5">
        <v>8</v>
      </c>
      <c r="AG122" s="5">
        <v>0</v>
      </c>
      <c r="AH122" s="5" t="s">
        <v>2727</v>
      </c>
      <c r="AI122" s="5" t="s">
        <v>235</v>
      </c>
      <c r="AJ122" s="5" t="s">
        <v>983</v>
      </c>
      <c r="AK122" s="45">
        <f t="shared" si="11"/>
        <v>15</v>
      </c>
      <c r="AL122" s="47">
        <f>_xlfn.XLOOKUP(I122,'[1]#칼럼명세'!F:F,'[1]#칼럼명세'!I:I)</f>
        <v>1302</v>
      </c>
      <c r="AM122" s="44" t="str">
        <f t="shared" si="12"/>
        <v>Item_Name_23300078</v>
      </c>
      <c r="AN122" s="5" t="s">
        <v>2869</v>
      </c>
      <c r="AO122" s="44" t="str">
        <f t="shared" si="13"/>
        <v>Item_Desc_23300078</v>
      </c>
      <c r="AP122" s="5" t="s">
        <v>3064</v>
      </c>
      <c r="AQ122" s="44">
        <f>_xlfn.XLOOKUP(I122,[1]!표1[아이템 타입],[1]!표1[삭제여부])</f>
        <v>1</v>
      </c>
      <c r="AR122" s="63">
        <f>_xlfn.XLOOKUP(I122,'[1]#칼럼명세'!F:F,'[1]#칼럼명세'!H:H)</f>
        <v>1</v>
      </c>
      <c r="AS122" s="4">
        <v>1</v>
      </c>
      <c r="AT122" s="4"/>
      <c r="AU122" s="4"/>
      <c r="AV122" s="4"/>
      <c r="AW122" s="63"/>
      <c r="AX122" s="63"/>
      <c r="AY122" s="63"/>
      <c r="AZ122" s="63"/>
      <c r="BA122" s="63"/>
    </row>
    <row r="123" spans="2:53" x14ac:dyDescent="0.3">
      <c r="B123" s="4">
        <v>23300079</v>
      </c>
      <c r="C123" s="4" t="str">
        <f t="shared" si="14"/>
        <v>079</v>
      </c>
      <c r="D123" s="44" t="str">
        <f t="shared" si="9"/>
        <v>Item_Name_23300079</v>
      </c>
      <c r="E123" s="5" t="s">
        <v>2522</v>
      </c>
      <c r="F123" s="44" t="str">
        <f t="shared" si="10"/>
        <v>Item_Desc_23300079</v>
      </c>
      <c r="G123" s="5" t="s">
        <v>714</v>
      </c>
      <c r="H123" s="5">
        <v>3</v>
      </c>
      <c r="I123" s="5">
        <v>33</v>
      </c>
      <c r="J123" s="5">
        <v>0</v>
      </c>
      <c r="K123" s="5">
        <v>3</v>
      </c>
      <c r="L123" s="45">
        <f>_xlfn.XLOOKUP($I123, '[1]#칼럼명세'!$F:$F, '[1]#칼럼명세'!$J:$J)*IF(_xlfn.XLOOKUP($I123, '[1]#칼럼명세'!$F:$F, '[1]#칼럼명세'!$K:$K)="X", 1, _xlfn.XLOOKUP($K123, '[1]#무게관련'!$N:$N, '[1]#무게관련'!$O:$O))*100</f>
        <v>0</v>
      </c>
      <c r="M123" s="46" t="s">
        <v>336</v>
      </c>
      <c r="N123" s="46" t="s">
        <v>336</v>
      </c>
      <c r="O123" s="46" t="s">
        <v>336</v>
      </c>
      <c r="P123" s="46" t="s">
        <v>336</v>
      </c>
      <c r="Q123" s="5">
        <v>0</v>
      </c>
      <c r="R123" s="5">
        <v>0</v>
      </c>
      <c r="S123" s="5">
        <v>1109</v>
      </c>
      <c r="T123" s="5">
        <v>0</v>
      </c>
      <c r="U123" s="5">
        <v>30</v>
      </c>
      <c r="V123" s="5">
        <v>0</v>
      </c>
      <c r="W123" s="5">
        <v>0</v>
      </c>
      <c r="X123" s="66">
        <v>1000</v>
      </c>
      <c r="Y123" s="66">
        <v>10000</v>
      </c>
      <c r="Z123" s="5">
        <v>0</v>
      </c>
      <c r="AA123" s="5">
        <v>0</v>
      </c>
      <c r="AB123" s="5">
        <v>1</v>
      </c>
      <c r="AC123" s="5">
        <v>0</v>
      </c>
      <c r="AD123" s="5">
        <v>0</v>
      </c>
      <c r="AE123" s="5">
        <v>30100</v>
      </c>
      <c r="AF123" s="5">
        <v>8</v>
      </c>
      <c r="AG123" s="5">
        <v>0</v>
      </c>
      <c r="AH123" s="5" t="s">
        <v>2728</v>
      </c>
      <c r="AI123" s="5" t="s">
        <v>235</v>
      </c>
      <c r="AJ123" s="5" t="s">
        <v>983</v>
      </c>
      <c r="AK123" s="45">
        <f t="shared" si="11"/>
        <v>15</v>
      </c>
      <c r="AL123" s="47">
        <f>_xlfn.XLOOKUP(I123,'[1]#칼럼명세'!F:F,'[1]#칼럼명세'!I:I)</f>
        <v>1302</v>
      </c>
      <c r="AM123" s="44" t="str">
        <f t="shared" si="12"/>
        <v>Item_Name_23300079</v>
      </c>
      <c r="AN123" s="5" t="s">
        <v>2870</v>
      </c>
      <c r="AO123" s="44" t="str">
        <f t="shared" si="13"/>
        <v>Item_Desc_23300079</v>
      </c>
      <c r="AP123" s="5" t="s">
        <v>3133</v>
      </c>
      <c r="AQ123" s="44">
        <f>_xlfn.XLOOKUP(I123,[1]!표1[아이템 타입],[1]!표1[삭제여부])</f>
        <v>1</v>
      </c>
      <c r="AR123" s="63">
        <f>_xlfn.XLOOKUP(I123,'[1]#칼럼명세'!F:F,'[1]#칼럼명세'!H:H)</f>
        <v>1</v>
      </c>
      <c r="AS123" s="4">
        <v>1</v>
      </c>
      <c r="AT123" s="4"/>
      <c r="AU123" s="4"/>
      <c r="AV123" s="4"/>
      <c r="AW123" s="63"/>
      <c r="AX123" s="63"/>
      <c r="AY123" s="63"/>
      <c r="AZ123" s="63"/>
      <c r="BA123" s="63"/>
    </row>
    <row r="124" spans="2:53" x14ac:dyDescent="0.3">
      <c r="B124" s="4">
        <v>23300080</v>
      </c>
      <c r="C124" s="4" t="str">
        <f t="shared" si="14"/>
        <v>080</v>
      </c>
      <c r="D124" s="44" t="str">
        <f t="shared" si="9"/>
        <v>Item_Name_23300080</v>
      </c>
      <c r="E124" s="5" t="s">
        <v>2523</v>
      </c>
      <c r="F124" s="44" t="str">
        <f t="shared" si="10"/>
        <v>Item_Desc_23300080</v>
      </c>
      <c r="G124" s="5" t="s">
        <v>714</v>
      </c>
      <c r="H124" s="5">
        <v>3</v>
      </c>
      <c r="I124" s="5">
        <v>33</v>
      </c>
      <c r="J124" s="5">
        <v>0</v>
      </c>
      <c r="K124" s="5">
        <v>3</v>
      </c>
      <c r="L124" s="45">
        <f>_xlfn.XLOOKUP($I124, '[1]#칼럼명세'!$F:$F, '[1]#칼럼명세'!$J:$J)*IF(_xlfn.XLOOKUP($I124, '[1]#칼럼명세'!$F:$F, '[1]#칼럼명세'!$K:$K)="X", 1, _xlfn.XLOOKUP($K124, '[1]#무게관련'!$N:$N, '[1]#무게관련'!$O:$O))*100</f>
        <v>0</v>
      </c>
      <c r="M124" s="46" t="s">
        <v>336</v>
      </c>
      <c r="N124" s="46" t="s">
        <v>336</v>
      </c>
      <c r="O124" s="46" t="s">
        <v>336</v>
      </c>
      <c r="P124" s="46" t="s">
        <v>336</v>
      </c>
      <c r="Q124" s="5">
        <v>0</v>
      </c>
      <c r="R124" s="5">
        <v>0</v>
      </c>
      <c r="S124" s="5">
        <v>1119</v>
      </c>
      <c r="T124" s="5">
        <v>0</v>
      </c>
      <c r="U124" s="5">
        <v>3</v>
      </c>
      <c r="V124" s="5">
        <v>0</v>
      </c>
      <c r="W124" s="5">
        <v>0</v>
      </c>
      <c r="X124" s="66">
        <v>1000</v>
      </c>
      <c r="Y124" s="66">
        <v>10000</v>
      </c>
      <c r="Z124" s="5">
        <v>0</v>
      </c>
      <c r="AA124" s="5">
        <v>0</v>
      </c>
      <c r="AB124" s="5">
        <v>1</v>
      </c>
      <c r="AC124" s="5">
        <v>0</v>
      </c>
      <c r="AD124" s="5">
        <v>0</v>
      </c>
      <c r="AE124" s="5">
        <v>30100</v>
      </c>
      <c r="AF124" s="5">
        <v>8</v>
      </c>
      <c r="AG124" s="5">
        <v>0</v>
      </c>
      <c r="AH124" s="5" t="s">
        <v>2729</v>
      </c>
      <c r="AI124" s="5" t="s">
        <v>235</v>
      </c>
      <c r="AJ124" s="5" t="s">
        <v>983</v>
      </c>
      <c r="AK124" s="45">
        <f t="shared" si="11"/>
        <v>15</v>
      </c>
      <c r="AL124" s="47">
        <f>_xlfn.XLOOKUP(I124,'[1]#칼럼명세'!F:F,'[1]#칼럼명세'!I:I)</f>
        <v>1302</v>
      </c>
      <c r="AM124" s="44" t="str">
        <f t="shared" si="12"/>
        <v>Item_Name_23300080</v>
      </c>
      <c r="AN124" s="5" t="s">
        <v>2871</v>
      </c>
      <c r="AO124" s="44" t="str">
        <f t="shared" si="13"/>
        <v>Item_Desc_23300080</v>
      </c>
      <c r="AP124" s="5" t="s">
        <v>3065</v>
      </c>
      <c r="AQ124" s="44">
        <f>_xlfn.XLOOKUP(I124,[1]!표1[아이템 타입],[1]!표1[삭제여부])</f>
        <v>1</v>
      </c>
      <c r="AR124" s="63">
        <f>_xlfn.XLOOKUP(I124,'[1]#칼럼명세'!F:F,'[1]#칼럼명세'!H:H)</f>
        <v>1</v>
      </c>
      <c r="AS124" s="4">
        <v>1</v>
      </c>
      <c r="AT124" s="4"/>
      <c r="AU124" s="4"/>
      <c r="AV124" s="4"/>
      <c r="AW124" s="63"/>
      <c r="AX124" s="63"/>
      <c r="AY124" s="63"/>
      <c r="AZ124" s="63"/>
      <c r="BA124" s="63"/>
    </row>
    <row r="125" spans="2:53" x14ac:dyDescent="0.3">
      <c r="B125" s="4">
        <v>23300081</v>
      </c>
      <c r="C125" s="4" t="str">
        <f t="shared" si="14"/>
        <v>081</v>
      </c>
      <c r="D125" s="44" t="str">
        <f t="shared" si="9"/>
        <v>Item_Name_23300081</v>
      </c>
      <c r="E125" s="5" t="s">
        <v>2524</v>
      </c>
      <c r="F125" s="44" t="str">
        <f t="shared" si="10"/>
        <v>Item_Desc_23300081</v>
      </c>
      <c r="G125" s="5" t="s">
        <v>714</v>
      </c>
      <c r="H125" s="5">
        <v>3</v>
      </c>
      <c r="I125" s="5">
        <v>33</v>
      </c>
      <c r="J125" s="5">
        <v>0</v>
      </c>
      <c r="K125" s="5">
        <v>3</v>
      </c>
      <c r="L125" s="45">
        <f>_xlfn.XLOOKUP($I125, '[1]#칼럼명세'!$F:$F, '[1]#칼럼명세'!$J:$J)*IF(_xlfn.XLOOKUP($I125, '[1]#칼럼명세'!$F:$F, '[1]#칼럼명세'!$K:$K)="X", 1, _xlfn.XLOOKUP($K125, '[1]#무게관련'!$N:$N, '[1]#무게관련'!$O:$O))*100</f>
        <v>0</v>
      </c>
      <c r="M125" s="46" t="s">
        <v>336</v>
      </c>
      <c r="N125" s="46" t="s">
        <v>336</v>
      </c>
      <c r="O125" s="46" t="s">
        <v>336</v>
      </c>
      <c r="P125" s="46" t="s">
        <v>336</v>
      </c>
      <c r="Q125" s="5">
        <v>0</v>
      </c>
      <c r="R125" s="5">
        <v>0</v>
      </c>
      <c r="S125" s="5">
        <v>1401</v>
      </c>
      <c r="T125" s="5">
        <v>0</v>
      </c>
      <c r="U125" s="5">
        <v>3</v>
      </c>
      <c r="V125" s="5">
        <v>0</v>
      </c>
      <c r="W125" s="5">
        <v>0</v>
      </c>
      <c r="X125" s="66">
        <v>1000</v>
      </c>
      <c r="Y125" s="66">
        <v>10000</v>
      </c>
      <c r="Z125" s="5">
        <v>0</v>
      </c>
      <c r="AA125" s="5">
        <v>0</v>
      </c>
      <c r="AB125" s="5">
        <v>1</v>
      </c>
      <c r="AC125" s="5">
        <v>0</v>
      </c>
      <c r="AD125" s="5">
        <v>0</v>
      </c>
      <c r="AE125" s="5">
        <v>30100</v>
      </c>
      <c r="AF125" s="5">
        <v>8</v>
      </c>
      <c r="AG125" s="5">
        <v>0</v>
      </c>
      <c r="AH125" s="5" t="s">
        <v>2802</v>
      </c>
      <c r="AI125" s="5" t="s">
        <v>235</v>
      </c>
      <c r="AJ125" s="5" t="s">
        <v>983</v>
      </c>
      <c r="AK125" s="45">
        <f t="shared" si="11"/>
        <v>15</v>
      </c>
      <c r="AL125" s="47">
        <f>_xlfn.XLOOKUP(I125,'[1]#칼럼명세'!F:F,'[1]#칼럼명세'!I:I)</f>
        <v>1302</v>
      </c>
      <c r="AM125" s="44" t="str">
        <f t="shared" si="12"/>
        <v>Item_Name_23300081</v>
      </c>
      <c r="AN125" s="5" t="s">
        <v>2635</v>
      </c>
      <c r="AO125" s="44" t="str">
        <f t="shared" si="13"/>
        <v>Item_Desc_23300081</v>
      </c>
      <c r="AP125" s="5" t="s">
        <v>3066</v>
      </c>
      <c r="AQ125" s="44">
        <f>_xlfn.XLOOKUP(I125,[1]!표1[아이템 타입],[1]!표1[삭제여부])</f>
        <v>1</v>
      </c>
      <c r="AR125" s="63">
        <f>_xlfn.XLOOKUP(I125,'[1]#칼럼명세'!F:F,'[1]#칼럼명세'!H:H)</f>
        <v>1</v>
      </c>
      <c r="AS125" s="4">
        <v>1</v>
      </c>
      <c r="AT125" s="4"/>
      <c r="AU125" s="4"/>
      <c r="AV125" s="4"/>
      <c r="AW125" s="63"/>
      <c r="AX125" s="63"/>
      <c r="AY125" s="63"/>
      <c r="AZ125" s="63"/>
      <c r="BA125" s="63"/>
    </row>
    <row r="126" spans="2:53" x14ac:dyDescent="0.3">
      <c r="B126" s="4">
        <v>23300082</v>
      </c>
      <c r="C126" s="4" t="str">
        <f t="shared" si="14"/>
        <v>082</v>
      </c>
      <c r="D126" s="44" t="str">
        <f t="shared" si="9"/>
        <v>Item_Name_23300082</v>
      </c>
      <c r="E126" s="5" t="s">
        <v>2525</v>
      </c>
      <c r="F126" s="44" t="str">
        <f t="shared" si="10"/>
        <v>Item_Desc_23300082</v>
      </c>
      <c r="G126" s="5" t="s">
        <v>714</v>
      </c>
      <c r="H126" s="5">
        <v>3</v>
      </c>
      <c r="I126" s="5">
        <v>33</v>
      </c>
      <c r="J126" s="5">
        <v>0</v>
      </c>
      <c r="K126" s="5">
        <v>3</v>
      </c>
      <c r="L126" s="45">
        <f>_xlfn.XLOOKUP($I126, '[1]#칼럼명세'!$F:$F, '[1]#칼럼명세'!$J:$J)*IF(_xlfn.XLOOKUP($I126, '[1]#칼럼명세'!$F:$F, '[1]#칼럼명세'!$K:$K)="X", 1, _xlfn.XLOOKUP($K126, '[1]#무게관련'!$N:$N, '[1]#무게관련'!$O:$O))*100</f>
        <v>0</v>
      </c>
      <c r="M126" s="46" t="s">
        <v>336</v>
      </c>
      <c r="N126" s="46" t="s">
        <v>336</v>
      </c>
      <c r="O126" s="46" t="s">
        <v>336</v>
      </c>
      <c r="P126" s="46" t="s">
        <v>336</v>
      </c>
      <c r="Q126" s="5">
        <v>0</v>
      </c>
      <c r="R126" s="5">
        <v>0</v>
      </c>
      <c r="S126" s="5">
        <v>1403</v>
      </c>
      <c r="T126" s="5">
        <v>0</v>
      </c>
      <c r="U126" s="5">
        <v>3</v>
      </c>
      <c r="V126" s="5">
        <v>0</v>
      </c>
      <c r="W126" s="5">
        <v>0</v>
      </c>
      <c r="X126" s="66">
        <v>1000</v>
      </c>
      <c r="Y126" s="66">
        <v>10000</v>
      </c>
      <c r="Z126" s="5">
        <v>0</v>
      </c>
      <c r="AA126" s="5">
        <v>0</v>
      </c>
      <c r="AB126" s="5">
        <v>1</v>
      </c>
      <c r="AC126" s="5">
        <v>0</v>
      </c>
      <c r="AD126" s="5">
        <v>0</v>
      </c>
      <c r="AE126" s="5">
        <v>30100</v>
      </c>
      <c r="AF126" s="5">
        <v>8</v>
      </c>
      <c r="AG126" s="5">
        <v>0</v>
      </c>
      <c r="AH126" s="5" t="s">
        <v>2803</v>
      </c>
      <c r="AI126" s="5" t="s">
        <v>235</v>
      </c>
      <c r="AJ126" s="5" t="s">
        <v>983</v>
      </c>
      <c r="AK126" s="45">
        <f t="shared" si="11"/>
        <v>15</v>
      </c>
      <c r="AL126" s="47">
        <f>_xlfn.XLOOKUP(I126,'[1]#칼럼명세'!F:F,'[1]#칼럼명세'!I:I)</f>
        <v>1302</v>
      </c>
      <c r="AM126" s="44" t="str">
        <f t="shared" si="12"/>
        <v>Item_Name_23300082</v>
      </c>
      <c r="AN126" s="5" t="s">
        <v>2636</v>
      </c>
      <c r="AO126" s="44" t="str">
        <f t="shared" si="13"/>
        <v>Item_Desc_23300082</v>
      </c>
      <c r="AP126" s="5" t="s">
        <v>3067</v>
      </c>
      <c r="AQ126" s="44">
        <f>_xlfn.XLOOKUP(I126,[1]!표1[아이템 타입],[1]!표1[삭제여부])</f>
        <v>1</v>
      </c>
      <c r="AR126" s="63">
        <f>_xlfn.XLOOKUP(I126,'[1]#칼럼명세'!F:F,'[1]#칼럼명세'!H:H)</f>
        <v>1</v>
      </c>
      <c r="AS126" s="4">
        <v>1</v>
      </c>
      <c r="AT126" s="4"/>
      <c r="AU126" s="4"/>
      <c r="AV126" s="4"/>
      <c r="AW126" s="63"/>
      <c r="AX126" s="63"/>
      <c r="AY126" s="63"/>
      <c r="AZ126" s="63"/>
      <c r="BA126" s="63"/>
    </row>
    <row r="127" spans="2:53" x14ac:dyDescent="0.3">
      <c r="B127" s="4">
        <v>23300083</v>
      </c>
      <c r="C127" s="4" t="str">
        <f t="shared" si="14"/>
        <v>083</v>
      </c>
      <c r="D127" s="44" t="str">
        <f t="shared" si="9"/>
        <v>Item_Name_23300083</v>
      </c>
      <c r="E127" s="5" t="s">
        <v>2526</v>
      </c>
      <c r="F127" s="44" t="str">
        <f t="shared" si="10"/>
        <v>Item_Desc_23300083</v>
      </c>
      <c r="G127" s="5" t="s">
        <v>714</v>
      </c>
      <c r="H127" s="5">
        <v>3</v>
      </c>
      <c r="I127" s="5">
        <v>33</v>
      </c>
      <c r="J127" s="5">
        <v>0</v>
      </c>
      <c r="K127" s="5">
        <v>3</v>
      </c>
      <c r="L127" s="45">
        <f>_xlfn.XLOOKUP($I127, '[1]#칼럼명세'!$F:$F, '[1]#칼럼명세'!$J:$J)*IF(_xlfn.XLOOKUP($I127, '[1]#칼럼명세'!$F:$F, '[1]#칼럼명세'!$K:$K)="X", 1, _xlfn.XLOOKUP($K127, '[1]#무게관련'!$N:$N, '[1]#무게관련'!$O:$O))*100</f>
        <v>0</v>
      </c>
      <c r="M127" s="46" t="s">
        <v>336</v>
      </c>
      <c r="N127" s="46" t="s">
        <v>336</v>
      </c>
      <c r="O127" s="46" t="s">
        <v>336</v>
      </c>
      <c r="P127" s="46" t="s">
        <v>336</v>
      </c>
      <c r="Q127" s="5">
        <v>0</v>
      </c>
      <c r="R127" s="5">
        <v>0</v>
      </c>
      <c r="S127" s="5">
        <v>5011</v>
      </c>
      <c r="T127" s="5">
        <v>0</v>
      </c>
      <c r="U127" s="5">
        <v>3</v>
      </c>
      <c r="V127" s="5">
        <v>0</v>
      </c>
      <c r="W127" s="5">
        <v>0</v>
      </c>
      <c r="X127" s="66">
        <v>1000</v>
      </c>
      <c r="Y127" s="66">
        <v>10000</v>
      </c>
      <c r="Z127" s="5">
        <v>0</v>
      </c>
      <c r="AA127" s="5">
        <v>0</v>
      </c>
      <c r="AB127" s="5">
        <v>1</v>
      </c>
      <c r="AC127" s="5">
        <v>0</v>
      </c>
      <c r="AD127" s="5">
        <v>0</v>
      </c>
      <c r="AE127" s="5">
        <v>30100</v>
      </c>
      <c r="AF127" s="5">
        <v>8</v>
      </c>
      <c r="AG127" s="5">
        <v>0</v>
      </c>
      <c r="AH127" s="5" t="s">
        <v>2804</v>
      </c>
      <c r="AI127" s="5" t="s">
        <v>235</v>
      </c>
      <c r="AJ127" s="5" t="s">
        <v>983</v>
      </c>
      <c r="AK127" s="45">
        <f t="shared" si="11"/>
        <v>15</v>
      </c>
      <c r="AL127" s="47">
        <f>_xlfn.XLOOKUP(I127,'[1]#칼럼명세'!F:F,'[1]#칼럼명세'!I:I)</f>
        <v>1302</v>
      </c>
      <c r="AM127" s="44" t="str">
        <f t="shared" si="12"/>
        <v>Item_Name_23300083</v>
      </c>
      <c r="AN127" s="5" t="s">
        <v>2637</v>
      </c>
      <c r="AO127" s="44" t="str">
        <f t="shared" si="13"/>
        <v>Item_Desc_23300083</v>
      </c>
      <c r="AP127" s="5" t="s">
        <v>3068</v>
      </c>
      <c r="AQ127" s="44">
        <f>_xlfn.XLOOKUP(I127,[1]!표1[아이템 타입],[1]!표1[삭제여부])</f>
        <v>1</v>
      </c>
      <c r="AR127" s="63">
        <f>_xlfn.XLOOKUP(I127,'[1]#칼럼명세'!F:F,'[1]#칼럼명세'!H:H)</f>
        <v>1</v>
      </c>
      <c r="AS127" s="4">
        <v>1</v>
      </c>
      <c r="AT127" s="4"/>
      <c r="AU127" s="4"/>
      <c r="AV127" s="4"/>
      <c r="AW127" s="63"/>
      <c r="AX127" s="63"/>
      <c r="AY127" s="63"/>
      <c r="AZ127" s="63"/>
      <c r="BA127" s="63"/>
    </row>
    <row r="128" spans="2:53" x14ac:dyDescent="0.3">
      <c r="B128" s="4">
        <v>23300084</v>
      </c>
      <c r="C128" s="4" t="str">
        <f t="shared" si="14"/>
        <v>084</v>
      </c>
      <c r="D128" s="44" t="str">
        <f t="shared" si="9"/>
        <v>Item_Name_23300084</v>
      </c>
      <c r="E128" s="5" t="s">
        <v>2527</v>
      </c>
      <c r="F128" s="44" t="str">
        <f t="shared" si="10"/>
        <v>Item_Desc_23300084</v>
      </c>
      <c r="G128" s="5" t="s">
        <v>714</v>
      </c>
      <c r="H128" s="5">
        <v>3</v>
      </c>
      <c r="I128" s="5">
        <v>33</v>
      </c>
      <c r="J128" s="5">
        <v>0</v>
      </c>
      <c r="K128" s="5">
        <v>3</v>
      </c>
      <c r="L128" s="45">
        <f>_xlfn.XLOOKUP($I128, '[1]#칼럼명세'!$F:$F, '[1]#칼럼명세'!$J:$J)*IF(_xlfn.XLOOKUP($I128, '[1]#칼럼명세'!$F:$F, '[1]#칼럼명세'!$K:$K)="X", 1, _xlfn.XLOOKUP($K128, '[1]#무게관련'!$N:$N, '[1]#무게관련'!$O:$O))*100</f>
        <v>0</v>
      </c>
      <c r="M128" s="46" t="s">
        <v>336</v>
      </c>
      <c r="N128" s="46" t="s">
        <v>336</v>
      </c>
      <c r="O128" s="46" t="s">
        <v>336</v>
      </c>
      <c r="P128" s="46" t="s">
        <v>336</v>
      </c>
      <c r="Q128" s="5">
        <v>0</v>
      </c>
      <c r="R128" s="5">
        <v>0</v>
      </c>
      <c r="S128" s="5">
        <v>5012</v>
      </c>
      <c r="T128" s="5">
        <v>0</v>
      </c>
      <c r="U128" s="5">
        <v>3</v>
      </c>
      <c r="V128" s="5">
        <v>0</v>
      </c>
      <c r="W128" s="5">
        <v>0</v>
      </c>
      <c r="X128" s="66">
        <v>1000</v>
      </c>
      <c r="Y128" s="66">
        <v>10000</v>
      </c>
      <c r="Z128" s="5">
        <v>0</v>
      </c>
      <c r="AA128" s="5">
        <v>0</v>
      </c>
      <c r="AB128" s="5">
        <v>1</v>
      </c>
      <c r="AC128" s="5">
        <v>0</v>
      </c>
      <c r="AD128" s="5">
        <v>0</v>
      </c>
      <c r="AE128" s="5">
        <v>30100</v>
      </c>
      <c r="AF128" s="5">
        <v>8</v>
      </c>
      <c r="AG128" s="5">
        <v>0</v>
      </c>
      <c r="AH128" s="5" t="s">
        <v>2805</v>
      </c>
      <c r="AI128" s="5" t="s">
        <v>235</v>
      </c>
      <c r="AJ128" s="5" t="s">
        <v>983</v>
      </c>
      <c r="AK128" s="45">
        <f t="shared" si="11"/>
        <v>15</v>
      </c>
      <c r="AL128" s="47">
        <f>_xlfn.XLOOKUP(I128,'[1]#칼럼명세'!F:F,'[1]#칼럼명세'!I:I)</f>
        <v>1302</v>
      </c>
      <c r="AM128" s="44" t="str">
        <f t="shared" si="12"/>
        <v>Item_Name_23300084</v>
      </c>
      <c r="AN128" s="5" t="s">
        <v>2638</v>
      </c>
      <c r="AO128" s="44" t="str">
        <f t="shared" si="13"/>
        <v>Item_Desc_23300084</v>
      </c>
      <c r="AP128" s="5" t="s">
        <v>3069</v>
      </c>
      <c r="AQ128" s="44">
        <f>_xlfn.XLOOKUP(I128,[1]!표1[아이템 타입],[1]!표1[삭제여부])</f>
        <v>1</v>
      </c>
      <c r="AR128" s="63">
        <f>_xlfn.XLOOKUP(I128,'[1]#칼럼명세'!F:F,'[1]#칼럼명세'!H:H)</f>
        <v>1</v>
      </c>
      <c r="AS128" s="4">
        <v>1</v>
      </c>
      <c r="AT128" s="4"/>
      <c r="AU128" s="4"/>
      <c r="AV128" s="4"/>
      <c r="AW128" s="63"/>
      <c r="AX128" s="63"/>
      <c r="AY128" s="63"/>
      <c r="AZ128" s="63"/>
      <c r="BA128" s="63"/>
    </row>
    <row r="129" spans="2:53" x14ac:dyDescent="0.3">
      <c r="B129" s="4">
        <v>23300085</v>
      </c>
      <c r="C129" s="4" t="str">
        <f t="shared" si="14"/>
        <v>085</v>
      </c>
      <c r="D129" s="44" t="str">
        <f t="shared" si="9"/>
        <v>Item_Name_23300085</v>
      </c>
      <c r="E129" s="5" t="s">
        <v>2528</v>
      </c>
      <c r="F129" s="44" t="str">
        <f t="shared" si="10"/>
        <v>Item_Desc_23300085</v>
      </c>
      <c r="G129" s="5" t="s">
        <v>714</v>
      </c>
      <c r="H129" s="5">
        <v>3</v>
      </c>
      <c r="I129" s="5">
        <v>33</v>
      </c>
      <c r="J129" s="5">
        <v>0</v>
      </c>
      <c r="K129" s="5">
        <v>3</v>
      </c>
      <c r="L129" s="45">
        <f>_xlfn.XLOOKUP($I129, '[1]#칼럼명세'!$F:$F, '[1]#칼럼명세'!$J:$J)*IF(_xlfn.XLOOKUP($I129, '[1]#칼럼명세'!$F:$F, '[1]#칼럼명세'!$K:$K)="X", 1, _xlfn.XLOOKUP($K129, '[1]#무게관련'!$N:$N, '[1]#무게관련'!$O:$O))*100</f>
        <v>0</v>
      </c>
      <c r="M129" s="46" t="s">
        <v>336</v>
      </c>
      <c r="N129" s="46" t="s">
        <v>336</v>
      </c>
      <c r="O129" s="46" t="s">
        <v>336</v>
      </c>
      <c r="P129" s="46" t="s">
        <v>336</v>
      </c>
      <c r="Q129" s="5">
        <v>0</v>
      </c>
      <c r="R129" s="5">
        <v>0</v>
      </c>
      <c r="S129" s="5">
        <v>5042</v>
      </c>
      <c r="T129" s="5">
        <v>0</v>
      </c>
      <c r="U129" s="5">
        <v>3</v>
      </c>
      <c r="V129" s="5">
        <v>0</v>
      </c>
      <c r="W129" s="5">
        <v>0</v>
      </c>
      <c r="X129" s="66">
        <v>1000</v>
      </c>
      <c r="Y129" s="66">
        <v>10000</v>
      </c>
      <c r="Z129" s="5">
        <v>0</v>
      </c>
      <c r="AA129" s="5">
        <v>0</v>
      </c>
      <c r="AB129" s="5">
        <v>1</v>
      </c>
      <c r="AC129" s="5">
        <v>0</v>
      </c>
      <c r="AD129" s="5">
        <v>0</v>
      </c>
      <c r="AE129" s="5">
        <v>30100</v>
      </c>
      <c r="AF129" s="5">
        <v>8</v>
      </c>
      <c r="AG129" s="5">
        <v>0</v>
      </c>
      <c r="AH129" s="5" t="s">
        <v>2806</v>
      </c>
      <c r="AI129" s="5" t="s">
        <v>235</v>
      </c>
      <c r="AJ129" s="5" t="s">
        <v>983</v>
      </c>
      <c r="AK129" s="45">
        <f t="shared" si="11"/>
        <v>15</v>
      </c>
      <c r="AL129" s="47">
        <f>_xlfn.XLOOKUP(I129,'[1]#칼럼명세'!F:F,'[1]#칼럼명세'!I:I)</f>
        <v>1302</v>
      </c>
      <c r="AM129" s="44" t="str">
        <f t="shared" si="12"/>
        <v>Item_Name_23300085</v>
      </c>
      <c r="AN129" s="5" t="s">
        <v>2639</v>
      </c>
      <c r="AO129" s="44" t="str">
        <f t="shared" si="13"/>
        <v>Item_Desc_23300085</v>
      </c>
      <c r="AP129" s="5" t="s">
        <v>3070</v>
      </c>
      <c r="AQ129" s="44">
        <f>_xlfn.XLOOKUP(I129,[1]!표1[아이템 타입],[1]!표1[삭제여부])</f>
        <v>1</v>
      </c>
      <c r="AR129" s="63">
        <f>_xlfn.XLOOKUP(I129,'[1]#칼럼명세'!F:F,'[1]#칼럼명세'!H:H)</f>
        <v>1</v>
      </c>
      <c r="AS129" s="4">
        <v>1</v>
      </c>
      <c r="AT129" s="4"/>
      <c r="AU129" s="4"/>
      <c r="AV129" s="4"/>
      <c r="AW129" s="63"/>
      <c r="AX129" s="63"/>
      <c r="AY129" s="63"/>
      <c r="AZ129" s="63"/>
      <c r="BA129" s="63"/>
    </row>
    <row r="130" spans="2:53" x14ac:dyDescent="0.3">
      <c r="B130" s="4">
        <v>23300086</v>
      </c>
      <c r="C130" s="4" t="str">
        <f t="shared" si="14"/>
        <v>086</v>
      </c>
      <c r="D130" s="44" t="str">
        <f t="shared" si="9"/>
        <v>Item_Name_23300086</v>
      </c>
      <c r="E130" s="5" t="s">
        <v>2529</v>
      </c>
      <c r="F130" s="44" t="str">
        <f t="shared" si="10"/>
        <v>Item_Desc_23300086</v>
      </c>
      <c r="G130" s="5" t="s">
        <v>714</v>
      </c>
      <c r="H130" s="5">
        <v>3</v>
      </c>
      <c r="I130" s="5">
        <v>33</v>
      </c>
      <c r="J130" s="5">
        <v>0</v>
      </c>
      <c r="K130" s="5">
        <v>3</v>
      </c>
      <c r="L130" s="45">
        <f>_xlfn.XLOOKUP($I130, '[1]#칼럼명세'!$F:$F, '[1]#칼럼명세'!$J:$J)*IF(_xlfn.XLOOKUP($I130, '[1]#칼럼명세'!$F:$F, '[1]#칼럼명세'!$K:$K)="X", 1, _xlfn.XLOOKUP($K130, '[1]#무게관련'!$N:$N, '[1]#무게관련'!$O:$O))*100</f>
        <v>0</v>
      </c>
      <c r="M130" s="46" t="s">
        <v>336</v>
      </c>
      <c r="N130" s="46" t="s">
        <v>336</v>
      </c>
      <c r="O130" s="46" t="s">
        <v>336</v>
      </c>
      <c r="P130" s="46" t="s">
        <v>336</v>
      </c>
      <c r="Q130" s="5">
        <v>0</v>
      </c>
      <c r="R130" s="5">
        <v>0</v>
      </c>
      <c r="S130" s="5">
        <v>5043</v>
      </c>
      <c r="T130" s="5">
        <v>0</v>
      </c>
      <c r="U130" s="5">
        <v>3</v>
      </c>
      <c r="V130" s="5">
        <v>0</v>
      </c>
      <c r="W130" s="5">
        <v>0</v>
      </c>
      <c r="X130" s="66">
        <v>1000</v>
      </c>
      <c r="Y130" s="66">
        <v>10000</v>
      </c>
      <c r="Z130" s="5">
        <v>0</v>
      </c>
      <c r="AA130" s="5">
        <v>0</v>
      </c>
      <c r="AB130" s="5">
        <v>1</v>
      </c>
      <c r="AC130" s="5">
        <v>0</v>
      </c>
      <c r="AD130" s="5">
        <v>0</v>
      </c>
      <c r="AE130" s="5">
        <v>30100</v>
      </c>
      <c r="AF130" s="5">
        <v>8</v>
      </c>
      <c r="AG130" s="5">
        <v>0</v>
      </c>
      <c r="AH130" s="5" t="s">
        <v>2807</v>
      </c>
      <c r="AI130" s="5" t="s">
        <v>235</v>
      </c>
      <c r="AJ130" s="5" t="s">
        <v>983</v>
      </c>
      <c r="AK130" s="45">
        <f t="shared" si="11"/>
        <v>15</v>
      </c>
      <c r="AL130" s="47">
        <f>_xlfn.XLOOKUP(I130,'[1]#칼럼명세'!F:F,'[1]#칼럼명세'!I:I)</f>
        <v>1302</v>
      </c>
      <c r="AM130" s="44" t="str">
        <f t="shared" si="12"/>
        <v>Item_Name_23300086</v>
      </c>
      <c r="AN130" s="5" t="s">
        <v>2872</v>
      </c>
      <c r="AO130" s="44" t="str">
        <f t="shared" si="13"/>
        <v>Item_Desc_23300086</v>
      </c>
      <c r="AP130" s="5" t="s">
        <v>3071</v>
      </c>
      <c r="AQ130" s="44">
        <f>_xlfn.XLOOKUP(I130,[1]!표1[아이템 타입],[1]!표1[삭제여부])</f>
        <v>1</v>
      </c>
      <c r="AR130" s="63">
        <f>_xlfn.XLOOKUP(I130,'[1]#칼럼명세'!F:F,'[1]#칼럼명세'!H:H)</f>
        <v>1</v>
      </c>
      <c r="AS130" s="4">
        <v>1</v>
      </c>
      <c r="AT130" s="4"/>
      <c r="AU130" s="4"/>
      <c r="AV130" s="4"/>
      <c r="AW130" s="63"/>
      <c r="AX130" s="63"/>
      <c r="AY130" s="63"/>
      <c r="AZ130" s="63"/>
      <c r="BA130" s="63"/>
    </row>
    <row r="131" spans="2:53" x14ac:dyDescent="0.3">
      <c r="B131" s="4">
        <v>23300087</v>
      </c>
      <c r="C131" s="4" t="str">
        <f t="shared" si="14"/>
        <v>087</v>
      </c>
      <c r="D131" s="44" t="str">
        <f t="shared" si="9"/>
        <v>Item_Name_23300087</v>
      </c>
      <c r="E131" s="5" t="s">
        <v>2530</v>
      </c>
      <c r="F131" s="44" t="str">
        <f t="shared" si="10"/>
        <v>Item_Desc_23300087</v>
      </c>
      <c r="G131" s="5" t="s">
        <v>714</v>
      </c>
      <c r="H131" s="5">
        <v>3</v>
      </c>
      <c r="I131" s="5">
        <v>33</v>
      </c>
      <c r="J131" s="5">
        <v>0</v>
      </c>
      <c r="K131" s="5">
        <v>3</v>
      </c>
      <c r="L131" s="45">
        <f>_xlfn.XLOOKUP($I131, '[1]#칼럼명세'!$F:$F, '[1]#칼럼명세'!$J:$J)*IF(_xlfn.XLOOKUP($I131, '[1]#칼럼명세'!$F:$F, '[1]#칼럼명세'!$K:$K)="X", 1, _xlfn.XLOOKUP($K131, '[1]#무게관련'!$N:$N, '[1]#무게관련'!$O:$O))*100</f>
        <v>0</v>
      </c>
      <c r="M131" s="46" t="s">
        <v>336</v>
      </c>
      <c r="N131" s="46" t="s">
        <v>336</v>
      </c>
      <c r="O131" s="46" t="s">
        <v>336</v>
      </c>
      <c r="P131" s="46" t="s">
        <v>336</v>
      </c>
      <c r="Q131" s="5">
        <v>0</v>
      </c>
      <c r="R131" s="5">
        <v>0</v>
      </c>
      <c r="S131" s="5">
        <v>5030</v>
      </c>
      <c r="T131" s="5">
        <v>0</v>
      </c>
      <c r="U131" s="5">
        <v>3</v>
      </c>
      <c r="V131" s="5">
        <v>0</v>
      </c>
      <c r="W131" s="5">
        <v>0</v>
      </c>
      <c r="X131" s="66">
        <v>1000</v>
      </c>
      <c r="Y131" s="66">
        <v>10000</v>
      </c>
      <c r="Z131" s="5">
        <v>0</v>
      </c>
      <c r="AA131" s="5">
        <v>0</v>
      </c>
      <c r="AB131" s="5">
        <v>1</v>
      </c>
      <c r="AC131" s="5">
        <v>0</v>
      </c>
      <c r="AD131" s="5">
        <v>0</v>
      </c>
      <c r="AE131" s="5">
        <v>30100</v>
      </c>
      <c r="AF131" s="5">
        <v>8</v>
      </c>
      <c r="AG131" s="5">
        <v>0</v>
      </c>
      <c r="AH131" s="5" t="s">
        <v>2808</v>
      </c>
      <c r="AI131" s="5" t="s">
        <v>235</v>
      </c>
      <c r="AJ131" s="5" t="s">
        <v>983</v>
      </c>
      <c r="AK131" s="45">
        <f t="shared" si="11"/>
        <v>15</v>
      </c>
      <c r="AL131" s="47">
        <f>_xlfn.XLOOKUP(I131,'[1]#칼럼명세'!F:F,'[1]#칼럼명세'!I:I)</f>
        <v>1302</v>
      </c>
      <c r="AM131" s="44" t="str">
        <f t="shared" si="12"/>
        <v>Item_Name_23300087</v>
      </c>
      <c r="AN131" s="5" t="s">
        <v>2873</v>
      </c>
      <c r="AO131" s="44" t="str">
        <f t="shared" si="13"/>
        <v>Item_Desc_23300087</v>
      </c>
      <c r="AP131" s="5" t="s">
        <v>3072</v>
      </c>
      <c r="AQ131" s="44">
        <f>_xlfn.XLOOKUP(I131,[1]!표1[아이템 타입],[1]!표1[삭제여부])</f>
        <v>1</v>
      </c>
      <c r="AR131" s="63">
        <f>_xlfn.XLOOKUP(I131,'[1]#칼럼명세'!F:F,'[1]#칼럼명세'!H:H)</f>
        <v>1</v>
      </c>
      <c r="AS131" s="4">
        <v>1</v>
      </c>
      <c r="AT131" s="4"/>
      <c r="AU131" s="4"/>
      <c r="AV131" s="4"/>
      <c r="AW131" s="63"/>
      <c r="AX131" s="63"/>
      <c r="AY131" s="63"/>
      <c r="AZ131" s="63"/>
      <c r="BA131" s="63"/>
    </row>
    <row r="132" spans="2:53" x14ac:dyDescent="0.3">
      <c r="B132" s="4">
        <v>23300088</v>
      </c>
      <c r="C132" s="4" t="str">
        <f t="shared" si="14"/>
        <v>088</v>
      </c>
      <c r="D132" s="44" t="str">
        <f t="shared" si="9"/>
        <v>Item_Name_23300088</v>
      </c>
      <c r="E132" s="5" t="s">
        <v>2531</v>
      </c>
      <c r="F132" s="44" t="str">
        <f t="shared" si="10"/>
        <v>Item_Desc_23300088</v>
      </c>
      <c r="G132" s="5" t="s">
        <v>714</v>
      </c>
      <c r="H132" s="5">
        <v>3</v>
      </c>
      <c r="I132" s="5">
        <v>33</v>
      </c>
      <c r="J132" s="5">
        <v>0</v>
      </c>
      <c r="K132" s="5">
        <v>3</v>
      </c>
      <c r="L132" s="45">
        <f>_xlfn.XLOOKUP($I132, '[1]#칼럼명세'!$F:$F, '[1]#칼럼명세'!$J:$J)*IF(_xlfn.XLOOKUP($I132, '[1]#칼럼명세'!$F:$F, '[1]#칼럼명세'!$K:$K)="X", 1, _xlfn.XLOOKUP($K132, '[1]#무게관련'!$N:$N, '[1]#무게관련'!$O:$O))*100</f>
        <v>0</v>
      </c>
      <c r="M132" s="46" t="s">
        <v>336</v>
      </c>
      <c r="N132" s="46" t="s">
        <v>336</v>
      </c>
      <c r="O132" s="46" t="s">
        <v>336</v>
      </c>
      <c r="P132" s="46" t="s">
        <v>336</v>
      </c>
      <c r="Q132" s="5">
        <v>0</v>
      </c>
      <c r="R132" s="5">
        <v>0</v>
      </c>
      <c r="S132" s="5">
        <v>5031</v>
      </c>
      <c r="T132" s="5">
        <v>0</v>
      </c>
      <c r="U132" s="5">
        <v>3</v>
      </c>
      <c r="V132" s="5">
        <v>0</v>
      </c>
      <c r="W132" s="5">
        <v>0</v>
      </c>
      <c r="X132" s="66">
        <v>1000</v>
      </c>
      <c r="Y132" s="66">
        <v>10000</v>
      </c>
      <c r="Z132" s="5">
        <v>0</v>
      </c>
      <c r="AA132" s="5">
        <v>0</v>
      </c>
      <c r="AB132" s="5">
        <v>1</v>
      </c>
      <c r="AC132" s="5">
        <v>0</v>
      </c>
      <c r="AD132" s="5">
        <v>0</v>
      </c>
      <c r="AE132" s="5">
        <v>30100</v>
      </c>
      <c r="AF132" s="5">
        <v>8</v>
      </c>
      <c r="AG132" s="5">
        <v>0</v>
      </c>
      <c r="AH132" s="5" t="s">
        <v>2809</v>
      </c>
      <c r="AI132" s="5" t="s">
        <v>235</v>
      </c>
      <c r="AJ132" s="5" t="s">
        <v>983</v>
      </c>
      <c r="AK132" s="45">
        <f t="shared" si="11"/>
        <v>15</v>
      </c>
      <c r="AL132" s="47">
        <f>_xlfn.XLOOKUP(I132,'[1]#칼럼명세'!F:F,'[1]#칼럼명세'!I:I)</f>
        <v>1302</v>
      </c>
      <c r="AM132" s="44" t="str">
        <f t="shared" si="12"/>
        <v>Item_Name_23300088</v>
      </c>
      <c r="AN132" s="5" t="s">
        <v>2874</v>
      </c>
      <c r="AO132" s="44" t="str">
        <f t="shared" si="13"/>
        <v>Item_Desc_23300088</v>
      </c>
      <c r="AP132" s="5" t="s">
        <v>3073</v>
      </c>
      <c r="AQ132" s="44">
        <f>_xlfn.XLOOKUP(I132,[1]!표1[아이템 타입],[1]!표1[삭제여부])</f>
        <v>1</v>
      </c>
      <c r="AR132" s="63">
        <f>_xlfn.XLOOKUP(I132,'[1]#칼럼명세'!F:F,'[1]#칼럼명세'!H:H)</f>
        <v>1</v>
      </c>
      <c r="AS132" s="4">
        <v>1</v>
      </c>
      <c r="AT132" s="4"/>
      <c r="AU132" s="4"/>
      <c r="AV132" s="4"/>
      <c r="AW132" s="63"/>
      <c r="AX132" s="63"/>
      <c r="AY132" s="63"/>
      <c r="AZ132" s="63"/>
      <c r="BA132" s="63"/>
    </row>
    <row r="133" spans="2:53" x14ac:dyDescent="0.3">
      <c r="B133" s="4">
        <v>23300089</v>
      </c>
      <c r="C133" s="4" t="str">
        <f t="shared" si="14"/>
        <v>089</v>
      </c>
      <c r="D133" s="44" t="str">
        <f t="shared" ref="D133:D196" si="15">"Item_Name_"&amp;B133</f>
        <v>Item_Name_23300089</v>
      </c>
      <c r="E133" s="5" t="s">
        <v>2532</v>
      </c>
      <c r="F133" s="44" t="str">
        <f t="shared" ref="F133:F196" si="16">"Item_Desc_"&amp;B133</f>
        <v>Item_Desc_23300089</v>
      </c>
      <c r="G133" s="5" t="s">
        <v>714</v>
      </c>
      <c r="H133" s="5">
        <v>3</v>
      </c>
      <c r="I133" s="5">
        <v>33</v>
      </c>
      <c r="J133" s="5">
        <v>0</v>
      </c>
      <c r="K133" s="5">
        <v>3</v>
      </c>
      <c r="L133" s="45">
        <f>_xlfn.XLOOKUP($I133, '[1]#칼럼명세'!$F:$F, '[1]#칼럼명세'!$J:$J)*IF(_xlfn.XLOOKUP($I133, '[1]#칼럼명세'!$F:$F, '[1]#칼럼명세'!$K:$K)="X", 1, _xlfn.XLOOKUP($K133, '[1]#무게관련'!$N:$N, '[1]#무게관련'!$O:$O))*100</f>
        <v>0</v>
      </c>
      <c r="M133" s="46" t="s">
        <v>336</v>
      </c>
      <c r="N133" s="46" t="s">
        <v>336</v>
      </c>
      <c r="O133" s="46" t="s">
        <v>336</v>
      </c>
      <c r="P133" s="46" t="s">
        <v>336</v>
      </c>
      <c r="Q133" s="5">
        <v>0</v>
      </c>
      <c r="R133" s="5">
        <v>0</v>
      </c>
      <c r="S133" s="5">
        <v>1507</v>
      </c>
      <c r="T133" s="5">
        <v>0</v>
      </c>
      <c r="U133" s="5">
        <v>200</v>
      </c>
      <c r="V133" s="5">
        <v>0</v>
      </c>
      <c r="W133" s="5">
        <v>0</v>
      </c>
      <c r="X133" s="66">
        <v>1000</v>
      </c>
      <c r="Y133" s="66">
        <v>10000</v>
      </c>
      <c r="Z133" s="5">
        <v>0</v>
      </c>
      <c r="AA133" s="5">
        <v>0</v>
      </c>
      <c r="AB133" s="5">
        <v>1</v>
      </c>
      <c r="AC133" s="5">
        <v>0</v>
      </c>
      <c r="AD133" s="5">
        <v>0</v>
      </c>
      <c r="AE133" s="5">
        <v>30100</v>
      </c>
      <c r="AF133" s="5">
        <v>8</v>
      </c>
      <c r="AG133" s="5">
        <v>0</v>
      </c>
      <c r="AH133" s="5" t="s">
        <v>2810</v>
      </c>
      <c r="AI133" s="5" t="s">
        <v>235</v>
      </c>
      <c r="AJ133" s="5" t="s">
        <v>983</v>
      </c>
      <c r="AK133" s="45">
        <f t="shared" ref="AK133:AK196" si="17">IF($M133="X", 0, M$3)+IF($N133="X", 0, N$3)+IF($O133="X", 0, O$3)+IF($P133="X", 0, P$3)</f>
        <v>15</v>
      </c>
      <c r="AL133" s="47">
        <f>_xlfn.XLOOKUP(I133,'[1]#칼럼명세'!F:F,'[1]#칼럼명세'!I:I)</f>
        <v>1302</v>
      </c>
      <c r="AM133" s="44" t="str">
        <f t="shared" ref="AM133:AM196" si="18">"Item_Name_"&amp;B133</f>
        <v>Item_Name_23300089</v>
      </c>
      <c r="AN133" s="5" t="s">
        <v>2875</v>
      </c>
      <c r="AO133" s="44" t="str">
        <f t="shared" ref="AO133:AO196" si="19">"Item_Desc_"&amp;B133</f>
        <v>Item_Desc_23300089</v>
      </c>
      <c r="AP133" s="5" t="s">
        <v>3140</v>
      </c>
      <c r="AQ133" s="44">
        <f>_xlfn.XLOOKUP(I133,[1]!표1[아이템 타입],[1]!표1[삭제여부])</f>
        <v>1</v>
      </c>
      <c r="AR133" s="63">
        <f>_xlfn.XLOOKUP(I133,'[1]#칼럼명세'!F:F,'[1]#칼럼명세'!H:H)</f>
        <v>1</v>
      </c>
      <c r="AS133" s="4">
        <v>1</v>
      </c>
      <c r="AT133" s="4"/>
      <c r="AU133" s="4"/>
      <c r="AV133" s="4"/>
      <c r="AW133" s="63"/>
      <c r="AX133" s="63"/>
      <c r="AY133" s="63"/>
      <c r="AZ133" s="63"/>
      <c r="BA133" s="63"/>
    </row>
    <row r="134" spans="2:53" x14ac:dyDescent="0.3">
      <c r="B134" s="4">
        <v>23300090</v>
      </c>
      <c r="C134" s="4" t="str">
        <f t="shared" ref="C134:C197" si="20">RIGHT(B134,3)</f>
        <v>090</v>
      </c>
      <c r="D134" s="44" t="str">
        <f t="shared" si="15"/>
        <v>Item_Name_23300090</v>
      </c>
      <c r="E134" s="5" t="s">
        <v>2533</v>
      </c>
      <c r="F134" s="44" t="str">
        <f t="shared" si="16"/>
        <v>Item_Desc_23300090</v>
      </c>
      <c r="G134" s="5" t="s">
        <v>714</v>
      </c>
      <c r="H134" s="5">
        <v>3</v>
      </c>
      <c r="I134" s="5">
        <v>33</v>
      </c>
      <c r="J134" s="5">
        <v>0</v>
      </c>
      <c r="K134" s="5">
        <v>3</v>
      </c>
      <c r="L134" s="45">
        <f>_xlfn.XLOOKUP($I134, '[1]#칼럼명세'!$F:$F, '[1]#칼럼명세'!$J:$J)*IF(_xlfn.XLOOKUP($I134, '[1]#칼럼명세'!$F:$F, '[1]#칼럼명세'!$K:$K)="X", 1, _xlfn.XLOOKUP($K134, '[1]#무게관련'!$N:$N, '[1]#무게관련'!$O:$O))*100</f>
        <v>0</v>
      </c>
      <c r="M134" s="46" t="s">
        <v>336</v>
      </c>
      <c r="N134" s="46" t="s">
        <v>336</v>
      </c>
      <c r="O134" s="46" t="s">
        <v>336</v>
      </c>
      <c r="P134" s="46" t="s">
        <v>336</v>
      </c>
      <c r="Q134" s="5">
        <v>0</v>
      </c>
      <c r="R134" s="5">
        <v>0</v>
      </c>
      <c r="S134" s="5">
        <v>1505</v>
      </c>
      <c r="T134" s="5">
        <v>0</v>
      </c>
      <c r="U134" s="5">
        <v>200</v>
      </c>
      <c r="V134" s="5">
        <v>0</v>
      </c>
      <c r="W134" s="5">
        <v>0</v>
      </c>
      <c r="X134" s="66">
        <v>1000</v>
      </c>
      <c r="Y134" s="66">
        <v>10000</v>
      </c>
      <c r="Z134" s="5">
        <v>0</v>
      </c>
      <c r="AA134" s="5">
        <v>0</v>
      </c>
      <c r="AB134" s="5">
        <v>1</v>
      </c>
      <c r="AC134" s="5">
        <v>0</v>
      </c>
      <c r="AD134" s="5">
        <v>0</v>
      </c>
      <c r="AE134" s="5">
        <v>30100</v>
      </c>
      <c r="AF134" s="5">
        <v>8</v>
      </c>
      <c r="AG134" s="5">
        <v>0</v>
      </c>
      <c r="AH134" s="5" t="s">
        <v>2811</v>
      </c>
      <c r="AI134" s="5" t="s">
        <v>235</v>
      </c>
      <c r="AJ134" s="5" t="s">
        <v>983</v>
      </c>
      <c r="AK134" s="45">
        <f t="shared" si="17"/>
        <v>15</v>
      </c>
      <c r="AL134" s="47">
        <f>_xlfn.XLOOKUP(I134,'[1]#칼럼명세'!F:F,'[1]#칼럼명세'!I:I)</f>
        <v>1302</v>
      </c>
      <c r="AM134" s="44" t="str">
        <f t="shared" si="18"/>
        <v>Item_Name_23300090</v>
      </c>
      <c r="AN134" s="5" t="s">
        <v>2876</v>
      </c>
      <c r="AO134" s="44" t="str">
        <f t="shared" si="19"/>
        <v>Item_Desc_23300090</v>
      </c>
      <c r="AP134" s="5" t="s">
        <v>3141</v>
      </c>
      <c r="AQ134" s="44">
        <f>_xlfn.XLOOKUP(I134,[1]!표1[아이템 타입],[1]!표1[삭제여부])</f>
        <v>1</v>
      </c>
      <c r="AR134" s="63">
        <f>_xlfn.XLOOKUP(I134,'[1]#칼럼명세'!F:F,'[1]#칼럼명세'!H:H)</f>
        <v>1</v>
      </c>
      <c r="AS134" s="4">
        <v>1</v>
      </c>
      <c r="AT134" s="4"/>
      <c r="AU134" s="4"/>
      <c r="AV134" s="4"/>
      <c r="AW134" s="63"/>
      <c r="AX134" s="63"/>
      <c r="AY134" s="63"/>
      <c r="AZ134" s="63"/>
      <c r="BA134" s="63"/>
    </row>
    <row r="135" spans="2:53" x14ac:dyDescent="0.3">
      <c r="B135" s="4">
        <v>23300091</v>
      </c>
      <c r="C135" s="4" t="str">
        <f t="shared" si="20"/>
        <v>091</v>
      </c>
      <c r="D135" s="44" t="str">
        <f t="shared" si="15"/>
        <v>Item_Name_23300091</v>
      </c>
      <c r="E135" s="5" t="s">
        <v>2534</v>
      </c>
      <c r="F135" s="44" t="str">
        <f t="shared" si="16"/>
        <v>Item_Desc_23300091</v>
      </c>
      <c r="G135" s="5" t="s">
        <v>714</v>
      </c>
      <c r="H135" s="5">
        <v>3</v>
      </c>
      <c r="I135" s="5">
        <v>33</v>
      </c>
      <c r="J135" s="5">
        <v>0</v>
      </c>
      <c r="K135" s="5">
        <v>4</v>
      </c>
      <c r="L135" s="45">
        <f>_xlfn.XLOOKUP($I135, '[1]#칼럼명세'!$F:$F, '[1]#칼럼명세'!$J:$J)*IF(_xlfn.XLOOKUP($I135, '[1]#칼럼명세'!$F:$F, '[1]#칼럼명세'!$K:$K)="X", 1, _xlfn.XLOOKUP($K135, '[1]#무게관련'!$N:$N, '[1]#무게관련'!$O:$O))*100</f>
        <v>0</v>
      </c>
      <c r="M135" s="46" t="s">
        <v>336</v>
      </c>
      <c r="N135" s="46" t="s">
        <v>336</v>
      </c>
      <c r="O135" s="46" t="s">
        <v>336</v>
      </c>
      <c r="P135" s="46" t="s">
        <v>336</v>
      </c>
      <c r="Q135" s="5">
        <v>0</v>
      </c>
      <c r="R135" s="5">
        <v>0</v>
      </c>
      <c r="S135" s="5">
        <v>1203</v>
      </c>
      <c r="T135" s="5">
        <v>0</v>
      </c>
      <c r="U135" s="5">
        <v>4</v>
      </c>
      <c r="V135" s="5">
        <v>0</v>
      </c>
      <c r="W135" s="5">
        <v>0</v>
      </c>
      <c r="X135" s="66">
        <v>1000</v>
      </c>
      <c r="Y135" s="66">
        <v>10000</v>
      </c>
      <c r="Z135" s="5">
        <v>0</v>
      </c>
      <c r="AA135" s="5">
        <v>0</v>
      </c>
      <c r="AB135" s="5">
        <v>1</v>
      </c>
      <c r="AC135" s="5">
        <v>0</v>
      </c>
      <c r="AD135" s="5">
        <v>0</v>
      </c>
      <c r="AE135" s="5">
        <v>30100</v>
      </c>
      <c r="AF135" s="5">
        <v>8</v>
      </c>
      <c r="AG135" s="5">
        <v>0</v>
      </c>
      <c r="AH135" s="5" t="s">
        <v>2730</v>
      </c>
      <c r="AI135" s="5" t="s">
        <v>235</v>
      </c>
      <c r="AJ135" s="5" t="s">
        <v>983</v>
      </c>
      <c r="AK135" s="45">
        <f t="shared" si="17"/>
        <v>15</v>
      </c>
      <c r="AL135" s="47">
        <f>_xlfn.XLOOKUP(I135,'[1]#칼럼명세'!F:F,'[1]#칼럼명세'!I:I)</f>
        <v>1302</v>
      </c>
      <c r="AM135" s="44" t="str">
        <f t="shared" si="18"/>
        <v>Item_Name_23300091</v>
      </c>
      <c r="AN135" s="5" t="s">
        <v>2640</v>
      </c>
      <c r="AO135" s="44" t="str">
        <f t="shared" si="19"/>
        <v>Item_Desc_23300091</v>
      </c>
      <c r="AP135" s="5" t="s">
        <v>3074</v>
      </c>
      <c r="AQ135" s="44">
        <f>_xlfn.XLOOKUP(I135,[1]!표1[아이템 타입],[1]!표1[삭제여부])</f>
        <v>1</v>
      </c>
      <c r="AR135" s="63">
        <f>_xlfn.XLOOKUP(I135,'[1]#칼럼명세'!F:F,'[1]#칼럼명세'!H:H)</f>
        <v>1</v>
      </c>
      <c r="AS135" s="4">
        <v>1</v>
      </c>
      <c r="AT135" s="4"/>
      <c r="AU135" s="4"/>
      <c r="AV135" s="4"/>
      <c r="AW135" s="63"/>
      <c r="AX135" s="63"/>
      <c r="AY135" s="63"/>
      <c r="AZ135" s="63"/>
      <c r="BA135" s="63"/>
    </row>
    <row r="136" spans="2:53" x14ac:dyDescent="0.3">
      <c r="B136" s="4">
        <v>23300092</v>
      </c>
      <c r="C136" s="4" t="str">
        <f t="shared" si="20"/>
        <v>092</v>
      </c>
      <c r="D136" s="44" t="str">
        <f t="shared" si="15"/>
        <v>Item_Name_23300092</v>
      </c>
      <c r="E136" s="5" t="s">
        <v>2535</v>
      </c>
      <c r="F136" s="44" t="str">
        <f t="shared" si="16"/>
        <v>Item_Desc_23300092</v>
      </c>
      <c r="G136" s="5" t="s">
        <v>714</v>
      </c>
      <c r="H136" s="5">
        <v>3</v>
      </c>
      <c r="I136" s="5">
        <v>33</v>
      </c>
      <c r="J136" s="5">
        <v>0</v>
      </c>
      <c r="K136" s="5">
        <v>4</v>
      </c>
      <c r="L136" s="45">
        <f>_xlfn.XLOOKUP($I136, '[1]#칼럼명세'!$F:$F, '[1]#칼럼명세'!$J:$J)*IF(_xlfn.XLOOKUP($I136, '[1]#칼럼명세'!$F:$F, '[1]#칼럼명세'!$K:$K)="X", 1, _xlfn.XLOOKUP($K136, '[1]#무게관련'!$N:$N, '[1]#무게관련'!$O:$O))*100</f>
        <v>0</v>
      </c>
      <c r="M136" s="46" t="s">
        <v>336</v>
      </c>
      <c r="N136" s="46" t="s">
        <v>336</v>
      </c>
      <c r="O136" s="46" t="s">
        <v>336</v>
      </c>
      <c r="P136" s="46" t="s">
        <v>336</v>
      </c>
      <c r="Q136" s="5">
        <v>0</v>
      </c>
      <c r="R136" s="5">
        <v>0</v>
      </c>
      <c r="S136" s="5">
        <v>1207</v>
      </c>
      <c r="T136" s="5">
        <v>0</v>
      </c>
      <c r="U136" s="5">
        <v>4</v>
      </c>
      <c r="V136" s="5">
        <v>0</v>
      </c>
      <c r="W136" s="5">
        <v>0</v>
      </c>
      <c r="X136" s="66">
        <v>1000</v>
      </c>
      <c r="Y136" s="66">
        <v>10000</v>
      </c>
      <c r="Z136" s="5">
        <v>0</v>
      </c>
      <c r="AA136" s="5">
        <v>0</v>
      </c>
      <c r="AB136" s="5">
        <v>1</v>
      </c>
      <c r="AC136" s="5">
        <v>0</v>
      </c>
      <c r="AD136" s="5">
        <v>0</v>
      </c>
      <c r="AE136" s="5">
        <v>30100</v>
      </c>
      <c r="AF136" s="5">
        <v>8</v>
      </c>
      <c r="AG136" s="5">
        <v>0</v>
      </c>
      <c r="AH136" s="5" t="s">
        <v>2731</v>
      </c>
      <c r="AI136" s="5" t="s">
        <v>235</v>
      </c>
      <c r="AJ136" s="5" t="s">
        <v>983</v>
      </c>
      <c r="AK136" s="45">
        <f t="shared" si="17"/>
        <v>15</v>
      </c>
      <c r="AL136" s="47">
        <f>_xlfn.XLOOKUP(I136,'[1]#칼럼명세'!F:F,'[1]#칼럼명세'!I:I)</f>
        <v>1302</v>
      </c>
      <c r="AM136" s="44" t="str">
        <f t="shared" si="18"/>
        <v>Item_Name_23300092</v>
      </c>
      <c r="AN136" s="5" t="s">
        <v>2641</v>
      </c>
      <c r="AO136" s="44" t="str">
        <f t="shared" si="19"/>
        <v>Item_Desc_23300092</v>
      </c>
      <c r="AP136" s="5" t="s">
        <v>3075</v>
      </c>
      <c r="AQ136" s="44">
        <f>_xlfn.XLOOKUP(I136,[1]!표1[아이템 타입],[1]!표1[삭제여부])</f>
        <v>1</v>
      </c>
      <c r="AR136" s="63">
        <f>_xlfn.XLOOKUP(I136,'[1]#칼럼명세'!F:F,'[1]#칼럼명세'!H:H)</f>
        <v>1</v>
      </c>
      <c r="AS136" s="4">
        <v>1</v>
      </c>
      <c r="AT136" s="4"/>
      <c r="AU136" s="4"/>
      <c r="AV136" s="4"/>
      <c r="AW136" s="63"/>
      <c r="AX136" s="63"/>
      <c r="AY136" s="63"/>
      <c r="AZ136" s="63"/>
      <c r="BA136" s="63"/>
    </row>
    <row r="137" spans="2:53" x14ac:dyDescent="0.3">
      <c r="B137" s="4">
        <v>23300093</v>
      </c>
      <c r="C137" s="4" t="str">
        <f t="shared" si="20"/>
        <v>093</v>
      </c>
      <c r="D137" s="44" t="str">
        <f t="shared" si="15"/>
        <v>Item_Name_23300093</v>
      </c>
      <c r="E137" s="5" t="s">
        <v>2536</v>
      </c>
      <c r="F137" s="44" t="str">
        <f t="shared" si="16"/>
        <v>Item_Desc_23300093</v>
      </c>
      <c r="G137" s="5" t="s">
        <v>714</v>
      </c>
      <c r="H137" s="5">
        <v>3</v>
      </c>
      <c r="I137" s="5">
        <v>33</v>
      </c>
      <c r="J137" s="5">
        <v>0</v>
      </c>
      <c r="K137" s="5">
        <v>4</v>
      </c>
      <c r="L137" s="45">
        <f>_xlfn.XLOOKUP($I137, '[1]#칼럼명세'!$F:$F, '[1]#칼럼명세'!$J:$J)*IF(_xlfn.XLOOKUP($I137, '[1]#칼럼명세'!$F:$F, '[1]#칼럼명세'!$K:$K)="X", 1, _xlfn.XLOOKUP($K137, '[1]#무게관련'!$N:$N, '[1]#무게관련'!$O:$O))*100</f>
        <v>0</v>
      </c>
      <c r="M137" s="46" t="s">
        <v>336</v>
      </c>
      <c r="N137" s="46" t="s">
        <v>336</v>
      </c>
      <c r="O137" s="46" t="s">
        <v>336</v>
      </c>
      <c r="P137" s="46" t="s">
        <v>336</v>
      </c>
      <c r="Q137" s="5">
        <v>0</v>
      </c>
      <c r="R137" s="5">
        <v>0</v>
      </c>
      <c r="S137" s="5">
        <v>5002</v>
      </c>
      <c r="T137" s="5">
        <v>0</v>
      </c>
      <c r="U137" s="5">
        <v>4</v>
      </c>
      <c r="V137" s="5">
        <v>0</v>
      </c>
      <c r="W137" s="5">
        <v>0</v>
      </c>
      <c r="X137" s="66">
        <v>1000</v>
      </c>
      <c r="Y137" s="66">
        <v>10000</v>
      </c>
      <c r="Z137" s="5">
        <v>0</v>
      </c>
      <c r="AA137" s="5">
        <v>0</v>
      </c>
      <c r="AB137" s="5">
        <v>1</v>
      </c>
      <c r="AC137" s="5">
        <v>0</v>
      </c>
      <c r="AD137" s="5">
        <v>0</v>
      </c>
      <c r="AE137" s="5">
        <v>30100</v>
      </c>
      <c r="AF137" s="5">
        <v>8</v>
      </c>
      <c r="AG137" s="5">
        <v>0</v>
      </c>
      <c r="AH137" s="5" t="s">
        <v>2732</v>
      </c>
      <c r="AI137" s="5" t="s">
        <v>235</v>
      </c>
      <c r="AJ137" s="5" t="s">
        <v>983</v>
      </c>
      <c r="AK137" s="45">
        <f t="shared" si="17"/>
        <v>15</v>
      </c>
      <c r="AL137" s="47">
        <f>_xlfn.XLOOKUP(I137,'[1]#칼럼명세'!F:F,'[1]#칼럼명세'!I:I)</f>
        <v>1302</v>
      </c>
      <c r="AM137" s="44" t="str">
        <f t="shared" si="18"/>
        <v>Item_Name_23300093</v>
      </c>
      <c r="AN137" s="5" t="s">
        <v>2642</v>
      </c>
      <c r="AO137" s="44" t="str">
        <f t="shared" si="19"/>
        <v>Item_Desc_23300093</v>
      </c>
      <c r="AP137" s="5" t="s">
        <v>3076</v>
      </c>
      <c r="AQ137" s="44">
        <f>_xlfn.XLOOKUP(I137,[1]!표1[아이템 타입],[1]!표1[삭제여부])</f>
        <v>1</v>
      </c>
      <c r="AR137" s="63">
        <f>_xlfn.XLOOKUP(I137,'[1]#칼럼명세'!F:F,'[1]#칼럼명세'!H:H)</f>
        <v>1</v>
      </c>
      <c r="AS137" s="4">
        <v>1</v>
      </c>
      <c r="AT137" s="4"/>
      <c r="AU137" s="4"/>
      <c r="AV137" s="4"/>
      <c r="AW137" s="63"/>
      <c r="AX137" s="63"/>
      <c r="AY137" s="63"/>
      <c r="AZ137" s="63"/>
      <c r="BA137" s="63"/>
    </row>
    <row r="138" spans="2:53" x14ac:dyDescent="0.3">
      <c r="B138" s="4">
        <v>23300094</v>
      </c>
      <c r="C138" s="4" t="str">
        <f t="shared" si="20"/>
        <v>094</v>
      </c>
      <c r="D138" s="44" t="str">
        <f t="shared" si="15"/>
        <v>Item_Name_23300094</v>
      </c>
      <c r="E138" s="5" t="s">
        <v>2537</v>
      </c>
      <c r="F138" s="44" t="str">
        <f t="shared" si="16"/>
        <v>Item_Desc_23300094</v>
      </c>
      <c r="G138" s="5" t="s">
        <v>714</v>
      </c>
      <c r="H138" s="5">
        <v>3</v>
      </c>
      <c r="I138" s="5">
        <v>33</v>
      </c>
      <c r="J138" s="5">
        <v>0</v>
      </c>
      <c r="K138" s="5">
        <v>4</v>
      </c>
      <c r="L138" s="45">
        <f>_xlfn.XLOOKUP($I138, '[1]#칼럼명세'!$F:$F, '[1]#칼럼명세'!$J:$J)*IF(_xlfn.XLOOKUP($I138, '[1]#칼럼명세'!$F:$F, '[1]#칼럼명세'!$K:$K)="X", 1, _xlfn.XLOOKUP($K138, '[1]#무게관련'!$N:$N, '[1]#무게관련'!$O:$O))*100</f>
        <v>0</v>
      </c>
      <c r="M138" s="46" t="s">
        <v>336</v>
      </c>
      <c r="N138" s="46" t="s">
        <v>336</v>
      </c>
      <c r="O138" s="46" t="s">
        <v>336</v>
      </c>
      <c r="P138" s="46" t="s">
        <v>336</v>
      </c>
      <c r="Q138" s="5">
        <v>0</v>
      </c>
      <c r="R138" s="5">
        <v>0</v>
      </c>
      <c r="S138" s="5">
        <v>5004</v>
      </c>
      <c r="T138" s="5">
        <v>0</v>
      </c>
      <c r="U138" s="5">
        <v>4</v>
      </c>
      <c r="V138" s="5">
        <v>0</v>
      </c>
      <c r="W138" s="5">
        <v>0</v>
      </c>
      <c r="X138" s="66">
        <v>1000</v>
      </c>
      <c r="Y138" s="66">
        <v>10000</v>
      </c>
      <c r="Z138" s="5">
        <v>0</v>
      </c>
      <c r="AA138" s="5">
        <v>0</v>
      </c>
      <c r="AB138" s="5">
        <v>1</v>
      </c>
      <c r="AC138" s="5">
        <v>0</v>
      </c>
      <c r="AD138" s="5">
        <v>0</v>
      </c>
      <c r="AE138" s="5">
        <v>30100</v>
      </c>
      <c r="AF138" s="5">
        <v>8</v>
      </c>
      <c r="AG138" s="5">
        <v>0</v>
      </c>
      <c r="AH138" s="5" t="s">
        <v>2733</v>
      </c>
      <c r="AI138" s="5" t="s">
        <v>235</v>
      </c>
      <c r="AJ138" s="5" t="s">
        <v>983</v>
      </c>
      <c r="AK138" s="45">
        <f t="shared" si="17"/>
        <v>15</v>
      </c>
      <c r="AL138" s="47">
        <f>_xlfn.XLOOKUP(I138,'[1]#칼럼명세'!F:F,'[1]#칼럼명세'!I:I)</f>
        <v>1302</v>
      </c>
      <c r="AM138" s="44" t="str">
        <f t="shared" si="18"/>
        <v>Item_Name_23300094</v>
      </c>
      <c r="AN138" s="5" t="s">
        <v>2643</v>
      </c>
      <c r="AO138" s="44" t="str">
        <f t="shared" si="19"/>
        <v>Item_Desc_23300094</v>
      </c>
      <c r="AP138" s="5" t="s">
        <v>3077</v>
      </c>
      <c r="AQ138" s="44">
        <f>_xlfn.XLOOKUP(I138,[1]!표1[아이템 타입],[1]!표1[삭제여부])</f>
        <v>1</v>
      </c>
      <c r="AR138" s="63">
        <f>_xlfn.XLOOKUP(I138,'[1]#칼럼명세'!F:F,'[1]#칼럼명세'!H:H)</f>
        <v>1</v>
      </c>
      <c r="AS138" s="4">
        <v>1</v>
      </c>
      <c r="AT138" s="4"/>
      <c r="AU138" s="4"/>
      <c r="AV138" s="4"/>
      <c r="AW138" s="63"/>
      <c r="AX138" s="63"/>
      <c r="AY138" s="63"/>
      <c r="AZ138" s="63"/>
      <c r="BA138" s="63"/>
    </row>
    <row r="139" spans="2:53" x14ac:dyDescent="0.3">
      <c r="B139" s="4">
        <v>23300095</v>
      </c>
      <c r="C139" s="4" t="str">
        <f t="shared" si="20"/>
        <v>095</v>
      </c>
      <c r="D139" s="44" t="str">
        <f t="shared" si="15"/>
        <v>Item_Name_23300095</v>
      </c>
      <c r="E139" s="5" t="s">
        <v>2538</v>
      </c>
      <c r="F139" s="44" t="str">
        <f t="shared" si="16"/>
        <v>Item_Desc_23300095</v>
      </c>
      <c r="G139" s="5" t="s">
        <v>714</v>
      </c>
      <c r="H139" s="5">
        <v>3</v>
      </c>
      <c r="I139" s="5">
        <v>33</v>
      </c>
      <c r="J139" s="5">
        <v>0</v>
      </c>
      <c r="K139" s="5">
        <v>4</v>
      </c>
      <c r="L139" s="45">
        <f>_xlfn.XLOOKUP($I139, '[1]#칼럼명세'!$F:$F, '[1]#칼럼명세'!$J:$J)*IF(_xlfn.XLOOKUP($I139, '[1]#칼럼명세'!$F:$F, '[1]#칼럼명세'!$K:$K)="X", 1, _xlfn.XLOOKUP($K139, '[1]#무게관련'!$N:$N, '[1]#무게관련'!$O:$O))*100</f>
        <v>0</v>
      </c>
      <c r="M139" s="46" t="s">
        <v>336</v>
      </c>
      <c r="N139" s="46" t="s">
        <v>336</v>
      </c>
      <c r="O139" s="46" t="s">
        <v>336</v>
      </c>
      <c r="P139" s="46" t="s">
        <v>336</v>
      </c>
      <c r="Q139" s="5">
        <v>0</v>
      </c>
      <c r="R139" s="5">
        <v>0</v>
      </c>
      <c r="S139" s="5">
        <v>5034</v>
      </c>
      <c r="T139" s="5">
        <v>0</v>
      </c>
      <c r="U139" s="5">
        <v>4</v>
      </c>
      <c r="V139" s="5">
        <v>0</v>
      </c>
      <c r="W139" s="5">
        <v>0</v>
      </c>
      <c r="X139" s="66">
        <v>1000</v>
      </c>
      <c r="Y139" s="66">
        <v>10000</v>
      </c>
      <c r="Z139" s="5">
        <v>0</v>
      </c>
      <c r="AA139" s="5">
        <v>0</v>
      </c>
      <c r="AB139" s="5">
        <v>1</v>
      </c>
      <c r="AC139" s="5">
        <v>0</v>
      </c>
      <c r="AD139" s="5">
        <v>0</v>
      </c>
      <c r="AE139" s="5">
        <v>30100</v>
      </c>
      <c r="AF139" s="5">
        <v>8</v>
      </c>
      <c r="AG139" s="5">
        <v>0</v>
      </c>
      <c r="AH139" s="5" t="s">
        <v>2734</v>
      </c>
      <c r="AI139" s="5" t="s">
        <v>235</v>
      </c>
      <c r="AJ139" s="5" t="s">
        <v>983</v>
      </c>
      <c r="AK139" s="45">
        <f t="shared" si="17"/>
        <v>15</v>
      </c>
      <c r="AL139" s="47">
        <f>_xlfn.XLOOKUP(I139,'[1]#칼럼명세'!F:F,'[1]#칼럼명세'!I:I)</f>
        <v>1302</v>
      </c>
      <c r="AM139" s="44" t="str">
        <f t="shared" si="18"/>
        <v>Item_Name_23300095</v>
      </c>
      <c r="AN139" s="5" t="s">
        <v>2644</v>
      </c>
      <c r="AO139" s="44" t="str">
        <f t="shared" si="19"/>
        <v>Item_Desc_23300095</v>
      </c>
      <c r="AP139" s="5" t="s">
        <v>3078</v>
      </c>
      <c r="AQ139" s="44">
        <f>_xlfn.XLOOKUP(I139,[1]!표1[아이템 타입],[1]!표1[삭제여부])</f>
        <v>1</v>
      </c>
      <c r="AR139" s="63">
        <f>_xlfn.XLOOKUP(I139,'[1]#칼럼명세'!F:F,'[1]#칼럼명세'!H:H)</f>
        <v>1</v>
      </c>
      <c r="AS139" s="4">
        <v>1</v>
      </c>
      <c r="AT139" s="4"/>
      <c r="AU139" s="4"/>
      <c r="AV139" s="4"/>
      <c r="AW139" s="63"/>
      <c r="AX139" s="63"/>
      <c r="AY139" s="63"/>
      <c r="AZ139" s="63"/>
      <c r="BA139" s="63"/>
    </row>
    <row r="140" spans="2:53" x14ac:dyDescent="0.3">
      <c r="B140" s="4">
        <v>23300096</v>
      </c>
      <c r="C140" s="4" t="str">
        <f t="shared" si="20"/>
        <v>096</v>
      </c>
      <c r="D140" s="44" t="str">
        <f t="shared" si="15"/>
        <v>Item_Name_23300096</v>
      </c>
      <c r="E140" s="5" t="s">
        <v>2539</v>
      </c>
      <c r="F140" s="44" t="str">
        <f t="shared" si="16"/>
        <v>Item_Desc_23300096</v>
      </c>
      <c r="G140" s="5" t="s">
        <v>714</v>
      </c>
      <c r="H140" s="5">
        <v>3</v>
      </c>
      <c r="I140" s="5">
        <v>33</v>
      </c>
      <c r="J140" s="5">
        <v>0</v>
      </c>
      <c r="K140" s="5">
        <v>4</v>
      </c>
      <c r="L140" s="45">
        <f>_xlfn.XLOOKUP($I140, '[1]#칼럼명세'!$F:$F, '[1]#칼럼명세'!$J:$J)*IF(_xlfn.XLOOKUP($I140, '[1]#칼럼명세'!$F:$F, '[1]#칼럼명세'!$K:$K)="X", 1, _xlfn.XLOOKUP($K140, '[1]#무게관련'!$N:$N, '[1]#무게관련'!$O:$O))*100</f>
        <v>0</v>
      </c>
      <c r="M140" s="46" t="s">
        <v>336</v>
      </c>
      <c r="N140" s="46" t="s">
        <v>336</v>
      </c>
      <c r="O140" s="46" t="s">
        <v>336</v>
      </c>
      <c r="P140" s="46" t="s">
        <v>336</v>
      </c>
      <c r="Q140" s="5">
        <v>0</v>
      </c>
      <c r="R140" s="5">
        <v>0</v>
      </c>
      <c r="S140" s="5">
        <v>5036</v>
      </c>
      <c r="T140" s="5">
        <v>0</v>
      </c>
      <c r="U140" s="5">
        <v>4</v>
      </c>
      <c r="V140" s="5">
        <v>0</v>
      </c>
      <c r="W140" s="5">
        <v>0</v>
      </c>
      <c r="X140" s="66">
        <v>1000</v>
      </c>
      <c r="Y140" s="66">
        <v>10000</v>
      </c>
      <c r="Z140" s="5">
        <v>0</v>
      </c>
      <c r="AA140" s="5">
        <v>0</v>
      </c>
      <c r="AB140" s="5">
        <v>1</v>
      </c>
      <c r="AC140" s="5">
        <v>0</v>
      </c>
      <c r="AD140" s="5">
        <v>0</v>
      </c>
      <c r="AE140" s="5">
        <v>30100</v>
      </c>
      <c r="AF140" s="5">
        <v>8</v>
      </c>
      <c r="AG140" s="5">
        <v>0</v>
      </c>
      <c r="AH140" s="5" t="s">
        <v>2735</v>
      </c>
      <c r="AI140" s="5" t="s">
        <v>235</v>
      </c>
      <c r="AJ140" s="5" t="s">
        <v>983</v>
      </c>
      <c r="AK140" s="45">
        <f t="shared" si="17"/>
        <v>15</v>
      </c>
      <c r="AL140" s="47">
        <f>_xlfn.XLOOKUP(I140,'[1]#칼럼명세'!F:F,'[1]#칼럼명세'!I:I)</f>
        <v>1302</v>
      </c>
      <c r="AM140" s="44" t="str">
        <f t="shared" si="18"/>
        <v>Item_Name_23300096</v>
      </c>
      <c r="AN140" s="5" t="s">
        <v>2877</v>
      </c>
      <c r="AO140" s="44" t="str">
        <f t="shared" si="19"/>
        <v>Item_Desc_23300096</v>
      </c>
      <c r="AP140" s="5" t="s">
        <v>3079</v>
      </c>
      <c r="AQ140" s="44">
        <f>_xlfn.XLOOKUP(I140,[1]!표1[아이템 타입],[1]!표1[삭제여부])</f>
        <v>1</v>
      </c>
      <c r="AR140" s="63">
        <f>_xlfn.XLOOKUP(I140,'[1]#칼럼명세'!F:F,'[1]#칼럼명세'!H:H)</f>
        <v>1</v>
      </c>
      <c r="AS140" s="4">
        <v>1</v>
      </c>
      <c r="AT140" s="4"/>
      <c r="AU140" s="4"/>
      <c r="AV140" s="4"/>
      <c r="AW140" s="63"/>
      <c r="AX140" s="63"/>
      <c r="AY140" s="63"/>
      <c r="AZ140" s="63"/>
      <c r="BA140" s="63"/>
    </row>
    <row r="141" spans="2:53" x14ac:dyDescent="0.3">
      <c r="B141" s="4">
        <v>23300097</v>
      </c>
      <c r="C141" s="4" t="str">
        <f t="shared" si="20"/>
        <v>097</v>
      </c>
      <c r="D141" s="44" t="str">
        <f t="shared" si="15"/>
        <v>Item_Name_23300097</v>
      </c>
      <c r="E141" s="5" t="s">
        <v>2540</v>
      </c>
      <c r="F141" s="44" t="str">
        <f t="shared" si="16"/>
        <v>Item_Desc_23300097</v>
      </c>
      <c r="G141" s="5" t="s">
        <v>714</v>
      </c>
      <c r="H141" s="5">
        <v>3</v>
      </c>
      <c r="I141" s="5">
        <v>33</v>
      </c>
      <c r="J141" s="5">
        <v>0</v>
      </c>
      <c r="K141" s="5">
        <v>4</v>
      </c>
      <c r="L141" s="45">
        <f>_xlfn.XLOOKUP($I141, '[1]#칼럼명세'!$F:$F, '[1]#칼럼명세'!$J:$J)*IF(_xlfn.XLOOKUP($I141, '[1]#칼럼명세'!$F:$F, '[1]#칼럼명세'!$K:$K)="X", 1, _xlfn.XLOOKUP($K141, '[1]#무게관련'!$N:$N, '[1]#무게관련'!$O:$O))*100</f>
        <v>0</v>
      </c>
      <c r="M141" s="46" t="s">
        <v>336</v>
      </c>
      <c r="N141" s="46" t="s">
        <v>336</v>
      </c>
      <c r="O141" s="46" t="s">
        <v>336</v>
      </c>
      <c r="P141" s="46" t="s">
        <v>336</v>
      </c>
      <c r="Q141" s="5">
        <v>0</v>
      </c>
      <c r="R141" s="5">
        <v>0</v>
      </c>
      <c r="S141" s="5">
        <v>5022</v>
      </c>
      <c r="T141" s="5">
        <v>0</v>
      </c>
      <c r="U141" s="5">
        <v>4</v>
      </c>
      <c r="V141" s="5">
        <v>0</v>
      </c>
      <c r="W141" s="5">
        <v>0</v>
      </c>
      <c r="X141" s="66">
        <v>1000</v>
      </c>
      <c r="Y141" s="66">
        <v>10000</v>
      </c>
      <c r="Z141" s="5">
        <v>0</v>
      </c>
      <c r="AA141" s="5">
        <v>0</v>
      </c>
      <c r="AB141" s="5">
        <v>1</v>
      </c>
      <c r="AC141" s="5">
        <v>0</v>
      </c>
      <c r="AD141" s="5">
        <v>0</v>
      </c>
      <c r="AE141" s="5">
        <v>30100</v>
      </c>
      <c r="AF141" s="5">
        <v>8</v>
      </c>
      <c r="AG141" s="5">
        <v>0</v>
      </c>
      <c r="AH141" s="5" t="s">
        <v>2736</v>
      </c>
      <c r="AI141" s="5" t="s">
        <v>235</v>
      </c>
      <c r="AJ141" s="5" t="s">
        <v>983</v>
      </c>
      <c r="AK141" s="45">
        <f t="shared" si="17"/>
        <v>15</v>
      </c>
      <c r="AL141" s="47">
        <f>_xlfn.XLOOKUP(I141,'[1]#칼럼명세'!F:F,'[1]#칼럼명세'!I:I)</f>
        <v>1302</v>
      </c>
      <c r="AM141" s="44" t="str">
        <f t="shared" si="18"/>
        <v>Item_Name_23300097</v>
      </c>
      <c r="AN141" s="5" t="s">
        <v>2878</v>
      </c>
      <c r="AO141" s="44" t="str">
        <f t="shared" si="19"/>
        <v>Item_Desc_23300097</v>
      </c>
      <c r="AP141" s="5" t="s">
        <v>3080</v>
      </c>
      <c r="AQ141" s="44">
        <f>_xlfn.XLOOKUP(I141,[1]!표1[아이템 타입],[1]!표1[삭제여부])</f>
        <v>1</v>
      </c>
      <c r="AR141" s="63">
        <f>_xlfn.XLOOKUP(I141,'[1]#칼럼명세'!F:F,'[1]#칼럼명세'!H:H)</f>
        <v>1</v>
      </c>
      <c r="AS141" s="4">
        <v>1</v>
      </c>
      <c r="AT141" s="4"/>
      <c r="AU141" s="4"/>
      <c r="AV141" s="4"/>
      <c r="AW141" s="63"/>
      <c r="AX141" s="63"/>
      <c r="AY141" s="63"/>
      <c r="AZ141" s="63"/>
      <c r="BA141" s="63"/>
    </row>
    <row r="142" spans="2:53" x14ac:dyDescent="0.3">
      <c r="B142" s="4">
        <v>23300098</v>
      </c>
      <c r="C142" s="4" t="str">
        <f t="shared" si="20"/>
        <v>098</v>
      </c>
      <c r="D142" s="44" t="str">
        <f t="shared" si="15"/>
        <v>Item_Name_23300098</v>
      </c>
      <c r="E142" s="5" t="s">
        <v>2541</v>
      </c>
      <c r="F142" s="44" t="str">
        <f t="shared" si="16"/>
        <v>Item_Desc_23300098</v>
      </c>
      <c r="G142" s="5" t="s">
        <v>714</v>
      </c>
      <c r="H142" s="5">
        <v>3</v>
      </c>
      <c r="I142" s="5">
        <v>33</v>
      </c>
      <c r="J142" s="5">
        <v>0</v>
      </c>
      <c r="K142" s="5">
        <v>4</v>
      </c>
      <c r="L142" s="45">
        <f>_xlfn.XLOOKUP($I142, '[1]#칼럼명세'!$F:$F, '[1]#칼럼명세'!$J:$J)*IF(_xlfn.XLOOKUP($I142, '[1]#칼럼명세'!$F:$F, '[1]#칼럼명세'!$K:$K)="X", 1, _xlfn.XLOOKUP($K142, '[1]#무게관련'!$N:$N, '[1]#무게관련'!$O:$O))*100</f>
        <v>0</v>
      </c>
      <c r="M142" s="46" t="s">
        <v>336</v>
      </c>
      <c r="N142" s="46" t="s">
        <v>336</v>
      </c>
      <c r="O142" s="46" t="s">
        <v>336</v>
      </c>
      <c r="P142" s="46" t="s">
        <v>336</v>
      </c>
      <c r="Q142" s="5">
        <v>0</v>
      </c>
      <c r="R142" s="5">
        <v>0</v>
      </c>
      <c r="S142" s="5">
        <v>5024</v>
      </c>
      <c r="T142" s="5">
        <v>0</v>
      </c>
      <c r="U142" s="5">
        <v>4</v>
      </c>
      <c r="V142" s="5">
        <v>0</v>
      </c>
      <c r="W142" s="5">
        <v>0</v>
      </c>
      <c r="X142" s="66">
        <v>1000</v>
      </c>
      <c r="Y142" s="66">
        <v>10000</v>
      </c>
      <c r="Z142" s="5">
        <v>0</v>
      </c>
      <c r="AA142" s="5">
        <v>0</v>
      </c>
      <c r="AB142" s="5">
        <v>1</v>
      </c>
      <c r="AC142" s="5">
        <v>0</v>
      </c>
      <c r="AD142" s="5">
        <v>0</v>
      </c>
      <c r="AE142" s="5">
        <v>30100</v>
      </c>
      <c r="AF142" s="5">
        <v>8</v>
      </c>
      <c r="AG142" s="5">
        <v>0</v>
      </c>
      <c r="AH142" s="5" t="s">
        <v>2737</v>
      </c>
      <c r="AI142" s="5" t="s">
        <v>235</v>
      </c>
      <c r="AJ142" s="5" t="s">
        <v>983</v>
      </c>
      <c r="AK142" s="45">
        <f t="shared" si="17"/>
        <v>15</v>
      </c>
      <c r="AL142" s="47">
        <f>_xlfn.XLOOKUP(I142,'[1]#칼럼명세'!F:F,'[1]#칼럼명세'!I:I)</f>
        <v>1302</v>
      </c>
      <c r="AM142" s="44" t="str">
        <f t="shared" si="18"/>
        <v>Item_Name_23300098</v>
      </c>
      <c r="AN142" s="5" t="s">
        <v>2879</v>
      </c>
      <c r="AO142" s="44" t="str">
        <f t="shared" si="19"/>
        <v>Item_Desc_23300098</v>
      </c>
      <c r="AP142" s="5" t="s">
        <v>3081</v>
      </c>
      <c r="AQ142" s="44">
        <f>_xlfn.XLOOKUP(I142,[1]!표1[아이템 타입],[1]!표1[삭제여부])</f>
        <v>1</v>
      </c>
      <c r="AR142" s="63">
        <f>_xlfn.XLOOKUP(I142,'[1]#칼럼명세'!F:F,'[1]#칼럼명세'!H:H)</f>
        <v>1</v>
      </c>
      <c r="AS142" s="4">
        <v>1</v>
      </c>
      <c r="AT142" s="4"/>
      <c r="AU142" s="4"/>
      <c r="AV142" s="4"/>
      <c r="AW142" s="63"/>
      <c r="AX142" s="63"/>
      <c r="AY142" s="63"/>
      <c r="AZ142" s="63"/>
      <c r="BA142" s="63"/>
    </row>
    <row r="143" spans="2:53" x14ac:dyDescent="0.3">
      <c r="B143" s="4">
        <v>23300099</v>
      </c>
      <c r="C143" s="4" t="str">
        <f t="shared" si="20"/>
        <v>099</v>
      </c>
      <c r="D143" s="44" t="str">
        <f t="shared" si="15"/>
        <v>Item_Name_23300099</v>
      </c>
      <c r="E143" s="5" t="s">
        <v>2542</v>
      </c>
      <c r="F143" s="44" t="str">
        <f t="shared" si="16"/>
        <v>Item_Desc_23300099</v>
      </c>
      <c r="G143" s="5" t="s">
        <v>714</v>
      </c>
      <c r="H143" s="5">
        <v>3</v>
      </c>
      <c r="I143" s="5">
        <v>33</v>
      </c>
      <c r="J143" s="5">
        <v>0</v>
      </c>
      <c r="K143" s="5">
        <v>4</v>
      </c>
      <c r="L143" s="45">
        <f>_xlfn.XLOOKUP($I143, '[1]#칼럼명세'!$F:$F, '[1]#칼럼명세'!$J:$J)*IF(_xlfn.XLOOKUP($I143, '[1]#칼럼명세'!$F:$F, '[1]#칼럼명세'!$K:$K)="X", 1, _xlfn.XLOOKUP($K143, '[1]#무게관련'!$N:$N, '[1]#무게관련'!$O:$O))*100</f>
        <v>0</v>
      </c>
      <c r="M143" s="46" t="s">
        <v>336</v>
      </c>
      <c r="N143" s="46" t="s">
        <v>336</v>
      </c>
      <c r="O143" s="46" t="s">
        <v>336</v>
      </c>
      <c r="P143" s="46" t="s">
        <v>336</v>
      </c>
      <c r="Q143" s="5">
        <v>0</v>
      </c>
      <c r="R143" s="5">
        <v>0</v>
      </c>
      <c r="S143" s="5">
        <v>1101</v>
      </c>
      <c r="T143" s="5">
        <v>0</v>
      </c>
      <c r="U143" s="5">
        <v>40</v>
      </c>
      <c r="V143" s="5">
        <v>0</v>
      </c>
      <c r="W143" s="5">
        <v>0</v>
      </c>
      <c r="X143" s="66">
        <v>1000</v>
      </c>
      <c r="Y143" s="66">
        <v>10000</v>
      </c>
      <c r="Z143" s="5">
        <v>0</v>
      </c>
      <c r="AA143" s="5">
        <v>0</v>
      </c>
      <c r="AB143" s="5">
        <v>1</v>
      </c>
      <c r="AC143" s="5">
        <v>0</v>
      </c>
      <c r="AD143" s="5">
        <v>0</v>
      </c>
      <c r="AE143" s="5">
        <v>30100</v>
      </c>
      <c r="AF143" s="5">
        <v>8</v>
      </c>
      <c r="AG143" s="5">
        <v>0</v>
      </c>
      <c r="AH143" s="5" t="s">
        <v>2738</v>
      </c>
      <c r="AI143" s="5" t="s">
        <v>235</v>
      </c>
      <c r="AJ143" s="5" t="s">
        <v>983</v>
      </c>
      <c r="AK143" s="45">
        <f t="shared" si="17"/>
        <v>15</v>
      </c>
      <c r="AL143" s="47">
        <f>_xlfn.XLOOKUP(I143,'[1]#칼럼명세'!F:F,'[1]#칼럼명세'!I:I)</f>
        <v>1302</v>
      </c>
      <c r="AM143" s="44" t="str">
        <f t="shared" si="18"/>
        <v>Item_Name_23300099</v>
      </c>
      <c r="AN143" s="5" t="s">
        <v>2880</v>
      </c>
      <c r="AO143" s="44" t="str">
        <f t="shared" si="19"/>
        <v>Item_Desc_23300099</v>
      </c>
      <c r="AP143" s="5" t="s">
        <v>3134</v>
      </c>
      <c r="AQ143" s="44">
        <f>_xlfn.XLOOKUP(I143,[1]!표1[아이템 타입],[1]!표1[삭제여부])</f>
        <v>1</v>
      </c>
      <c r="AR143" s="63">
        <f>_xlfn.XLOOKUP(I143,'[1]#칼럼명세'!F:F,'[1]#칼럼명세'!H:H)</f>
        <v>1</v>
      </c>
      <c r="AS143" s="4">
        <v>1</v>
      </c>
      <c r="AT143" s="4"/>
      <c r="AU143" s="4"/>
      <c r="AV143" s="4"/>
      <c r="AW143" s="63"/>
      <c r="AX143" s="63"/>
      <c r="AY143" s="63"/>
      <c r="AZ143" s="63"/>
      <c r="BA143" s="63"/>
    </row>
    <row r="144" spans="2:53" x14ac:dyDescent="0.3">
      <c r="B144" s="4">
        <v>23300100</v>
      </c>
      <c r="C144" s="4" t="str">
        <f t="shared" si="20"/>
        <v>100</v>
      </c>
      <c r="D144" s="44" t="str">
        <f t="shared" si="15"/>
        <v>Item_Name_23300100</v>
      </c>
      <c r="E144" s="5" t="s">
        <v>2543</v>
      </c>
      <c r="F144" s="44" t="str">
        <f t="shared" si="16"/>
        <v>Item_Desc_23300100</v>
      </c>
      <c r="G144" s="5" t="s">
        <v>714</v>
      </c>
      <c r="H144" s="5">
        <v>3</v>
      </c>
      <c r="I144" s="5">
        <v>33</v>
      </c>
      <c r="J144" s="5">
        <v>0</v>
      </c>
      <c r="K144" s="5">
        <v>4</v>
      </c>
      <c r="L144" s="45">
        <f>_xlfn.XLOOKUP($I144, '[1]#칼럼명세'!$F:$F, '[1]#칼럼명세'!$J:$J)*IF(_xlfn.XLOOKUP($I144, '[1]#칼럼명세'!$F:$F, '[1]#칼럼명세'!$K:$K)="X", 1, _xlfn.XLOOKUP($K144, '[1]#무게관련'!$N:$N, '[1]#무게관련'!$O:$O))*100</f>
        <v>0</v>
      </c>
      <c r="M144" s="46" t="s">
        <v>336</v>
      </c>
      <c r="N144" s="46" t="s">
        <v>336</v>
      </c>
      <c r="O144" s="46" t="s">
        <v>336</v>
      </c>
      <c r="P144" s="46" t="s">
        <v>336</v>
      </c>
      <c r="Q144" s="5">
        <v>0</v>
      </c>
      <c r="R144" s="5">
        <v>0</v>
      </c>
      <c r="S144" s="5">
        <v>1111</v>
      </c>
      <c r="T144" s="5">
        <v>0</v>
      </c>
      <c r="U144" s="5">
        <v>4</v>
      </c>
      <c r="V144" s="5">
        <v>0</v>
      </c>
      <c r="W144" s="5">
        <v>0</v>
      </c>
      <c r="X144" s="66">
        <v>1000</v>
      </c>
      <c r="Y144" s="66">
        <v>10000</v>
      </c>
      <c r="Z144" s="5">
        <v>0</v>
      </c>
      <c r="AA144" s="5">
        <v>0</v>
      </c>
      <c r="AB144" s="5">
        <v>1</v>
      </c>
      <c r="AC144" s="5">
        <v>0</v>
      </c>
      <c r="AD144" s="5">
        <v>0</v>
      </c>
      <c r="AE144" s="5">
        <v>30100</v>
      </c>
      <c r="AF144" s="5">
        <v>8</v>
      </c>
      <c r="AG144" s="5">
        <v>0</v>
      </c>
      <c r="AH144" s="5" t="s">
        <v>2739</v>
      </c>
      <c r="AI144" s="5" t="s">
        <v>235</v>
      </c>
      <c r="AJ144" s="5" t="s">
        <v>983</v>
      </c>
      <c r="AK144" s="45">
        <f t="shared" si="17"/>
        <v>15</v>
      </c>
      <c r="AL144" s="47">
        <f>_xlfn.XLOOKUP(I144,'[1]#칼럼명세'!F:F,'[1]#칼럼명세'!I:I)</f>
        <v>1302</v>
      </c>
      <c r="AM144" s="44" t="str">
        <f t="shared" si="18"/>
        <v>Item_Name_23300100</v>
      </c>
      <c r="AN144" s="5" t="s">
        <v>2881</v>
      </c>
      <c r="AO144" s="44" t="str">
        <f t="shared" si="19"/>
        <v>Item_Desc_23300100</v>
      </c>
      <c r="AP144" s="5" t="s">
        <v>3082</v>
      </c>
      <c r="AQ144" s="44">
        <f>_xlfn.XLOOKUP(I144,[1]!표1[아이템 타입],[1]!표1[삭제여부])</f>
        <v>1</v>
      </c>
      <c r="AR144" s="63">
        <f>_xlfn.XLOOKUP(I144,'[1]#칼럼명세'!F:F,'[1]#칼럼명세'!H:H)</f>
        <v>1</v>
      </c>
      <c r="AS144" s="4">
        <v>1</v>
      </c>
      <c r="AT144" s="4"/>
      <c r="AU144" s="4"/>
      <c r="AV144" s="4"/>
      <c r="AW144" s="63"/>
      <c r="AX144" s="63"/>
      <c r="AY144" s="63"/>
      <c r="AZ144" s="63"/>
      <c r="BA144" s="63"/>
    </row>
    <row r="145" spans="2:53" x14ac:dyDescent="0.3">
      <c r="B145" s="4">
        <v>23300101</v>
      </c>
      <c r="C145" s="4" t="str">
        <f t="shared" si="20"/>
        <v>101</v>
      </c>
      <c r="D145" s="44" t="str">
        <f t="shared" si="15"/>
        <v>Item_Name_23300101</v>
      </c>
      <c r="E145" s="5" t="s">
        <v>2544</v>
      </c>
      <c r="F145" s="44" t="str">
        <f t="shared" si="16"/>
        <v>Item_Desc_23300101</v>
      </c>
      <c r="G145" s="5" t="s">
        <v>714</v>
      </c>
      <c r="H145" s="5">
        <v>3</v>
      </c>
      <c r="I145" s="5">
        <v>33</v>
      </c>
      <c r="J145" s="5">
        <v>0</v>
      </c>
      <c r="K145" s="5">
        <v>4</v>
      </c>
      <c r="L145" s="45">
        <f>_xlfn.XLOOKUP($I145, '[1]#칼럼명세'!$F:$F, '[1]#칼럼명세'!$J:$J)*IF(_xlfn.XLOOKUP($I145, '[1]#칼럼명세'!$F:$F, '[1]#칼럼명세'!$K:$K)="X", 1, _xlfn.XLOOKUP($K145, '[1]#무게관련'!$N:$N, '[1]#무게관련'!$O:$O))*100</f>
        <v>0</v>
      </c>
      <c r="M145" s="46" t="s">
        <v>336</v>
      </c>
      <c r="N145" s="46" t="s">
        <v>336</v>
      </c>
      <c r="O145" s="46" t="s">
        <v>336</v>
      </c>
      <c r="P145" s="46" t="s">
        <v>336</v>
      </c>
      <c r="Q145" s="5">
        <v>0</v>
      </c>
      <c r="R145" s="5">
        <v>0</v>
      </c>
      <c r="S145" s="5">
        <v>1211</v>
      </c>
      <c r="T145" s="5">
        <v>0</v>
      </c>
      <c r="U145" s="5">
        <v>4</v>
      </c>
      <c r="V145" s="5">
        <v>0</v>
      </c>
      <c r="W145" s="5">
        <v>0</v>
      </c>
      <c r="X145" s="66">
        <v>1000</v>
      </c>
      <c r="Y145" s="66">
        <v>10000</v>
      </c>
      <c r="Z145" s="5">
        <v>0</v>
      </c>
      <c r="AA145" s="5">
        <v>0</v>
      </c>
      <c r="AB145" s="5">
        <v>1</v>
      </c>
      <c r="AC145" s="5">
        <v>0</v>
      </c>
      <c r="AD145" s="5">
        <v>0</v>
      </c>
      <c r="AE145" s="5">
        <v>30100</v>
      </c>
      <c r="AF145" s="5">
        <v>8</v>
      </c>
      <c r="AG145" s="5">
        <v>0</v>
      </c>
      <c r="AH145" s="5" t="s">
        <v>2740</v>
      </c>
      <c r="AI145" s="5" t="s">
        <v>235</v>
      </c>
      <c r="AJ145" s="5" t="s">
        <v>983</v>
      </c>
      <c r="AK145" s="45">
        <f t="shared" si="17"/>
        <v>15</v>
      </c>
      <c r="AL145" s="47">
        <f>_xlfn.XLOOKUP(I145,'[1]#칼럼명세'!F:F,'[1]#칼럼명세'!I:I)</f>
        <v>1302</v>
      </c>
      <c r="AM145" s="44" t="str">
        <f t="shared" si="18"/>
        <v>Item_Name_23300101</v>
      </c>
      <c r="AN145" s="5" t="s">
        <v>2645</v>
      </c>
      <c r="AO145" s="44" t="str">
        <f t="shared" si="19"/>
        <v>Item_Desc_23300101</v>
      </c>
      <c r="AP145" s="5" t="s">
        <v>3083</v>
      </c>
      <c r="AQ145" s="44">
        <f>_xlfn.XLOOKUP(I145,[1]!표1[아이템 타입],[1]!표1[삭제여부])</f>
        <v>1</v>
      </c>
      <c r="AR145" s="63">
        <f>_xlfn.XLOOKUP(I145,'[1]#칼럼명세'!F:F,'[1]#칼럼명세'!H:H)</f>
        <v>1</v>
      </c>
      <c r="AS145" s="4">
        <v>1</v>
      </c>
      <c r="AT145" s="4"/>
      <c r="AU145" s="4"/>
      <c r="AV145" s="4"/>
      <c r="AW145" s="63"/>
      <c r="AX145" s="63"/>
      <c r="AY145" s="63"/>
      <c r="AZ145" s="63"/>
      <c r="BA145" s="63"/>
    </row>
    <row r="146" spans="2:53" x14ac:dyDescent="0.3">
      <c r="B146" s="4">
        <v>23300102</v>
      </c>
      <c r="C146" s="4" t="str">
        <f t="shared" si="20"/>
        <v>102</v>
      </c>
      <c r="D146" s="44" t="str">
        <f t="shared" si="15"/>
        <v>Item_Name_23300102</v>
      </c>
      <c r="E146" s="5" t="s">
        <v>2545</v>
      </c>
      <c r="F146" s="44" t="str">
        <f t="shared" si="16"/>
        <v>Item_Desc_23300102</v>
      </c>
      <c r="G146" s="5" t="s">
        <v>714</v>
      </c>
      <c r="H146" s="5">
        <v>3</v>
      </c>
      <c r="I146" s="5">
        <v>33</v>
      </c>
      <c r="J146" s="5">
        <v>0</v>
      </c>
      <c r="K146" s="5">
        <v>4</v>
      </c>
      <c r="L146" s="45">
        <f>_xlfn.XLOOKUP($I146, '[1]#칼럼명세'!$F:$F, '[1]#칼럼명세'!$J:$J)*IF(_xlfn.XLOOKUP($I146, '[1]#칼럼명세'!$F:$F, '[1]#칼럼명세'!$K:$K)="X", 1, _xlfn.XLOOKUP($K146, '[1]#무게관련'!$N:$N, '[1]#무게관련'!$O:$O))*100</f>
        <v>0</v>
      </c>
      <c r="M146" s="46" t="s">
        <v>336</v>
      </c>
      <c r="N146" s="46" t="s">
        <v>336</v>
      </c>
      <c r="O146" s="46" t="s">
        <v>336</v>
      </c>
      <c r="P146" s="46" t="s">
        <v>336</v>
      </c>
      <c r="Q146" s="5">
        <v>0</v>
      </c>
      <c r="R146" s="5">
        <v>0</v>
      </c>
      <c r="S146" s="5">
        <v>1213</v>
      </c>
      <c r="T146" s="5">
        <v>0</v>
      </c>
      <c r="U146" s="5">
        <v>4</v>
      </c>
      <c r="V146" s="5">
        <v>0</v>
      </c>
      <c r="W146" s="5">
        <v>0</v>
      </c>
      <c r="X146" s="66">
        <v>1000</v>
      </c>
      <c r="Y146" s="66">
        <v>10000</v>
      </c>
      <c r="Z146" s="5">
        <v>0</v>
      </c>
      <c r="AA146" s="5">
        <v>0</v>
      </c>
      <c r="AB146" s="5">
        <v>1</v>
      </c>
      <c r="AC146" s="5">
        <v>0</v>
      </c>
      <c r="AD146" s="5">
        <v>0</v>
      </c>
      <c r="AE146" s="5">
        <v>30100</v>
      </c>
      <c r="AF146" s="5">
        <v>8</v>
      </c>
      <c r="AG146" s="5">
        <v>0</v>
      </c>
      <c r="AH146" s="5" t="s">
        <v>2741</v>
      </c>
      <c r="AI146" s="5" t="s">
        <v>235</v>
      </c>
      <c r="AJ146" s="5" t="s">
        <v>983</v>
      </c>
      <c r="AK146" s="45">
        <f t="shared" si="17"/>
        <v>15</v>
      </c>
      <c r="AL146" s="47">
        <f>_xlfn.XLOOKUP(I146,'[1]#칼럼명세'!F:F,'[1]#칼럼명세'!I:I)</f>
        <v>1302</v>
      </c>
      <c r="AM146" s="44" t="str">
        <f t="shared" si="18"/>
        <v>Item_Name_23300102</v>
      </c>
      <c r="AN146" s="5" t="s">
        <v>2646</v>
      </c>
      <c r="AO146" s="44" t="str">
        <f t="shared" si="19"/>
        <v>Item_Desc_23300102</v>
      </c>
      <c r="AP146" s="5" t="s">
        <v>3084</v>
      </c>
      <c r="AQ146" s="44">
        <f>_xlfn.XLOOKUP(I146,[1]!표1[아이템 타입],[1]!표1[삭제여부])</f>
        <v>1</v>
      </c>
      <c r="AR146" s="63">
        <f>_xlfn.XLOOKUP(I146,'[1]#칼럼명세'!F:F,'[1]#칼럼명세'!H:H)</f>
        <v>1</v>
      </c>
      <c r="AS146" s="4">
        <v>1</v>
      </c>
      <c r="AT146" s="4"/>
      <c r="AU146" s="4"/>
      <c r="AV146" s="4"/>
      <c r="AW146" s="63"/>
      <c r="AX146" s="63"/>
      <c r="AY146" s="63"/>
      <c r="AZ146" s="63"/>
      <c r="BA146" s="63"/>
    </row>
    <row r="147" spans="2:53" x14ac:dyDescent="0.3">
      <c r="B147" s="4">
        <v>23300103</v>
      </c>
      <c r="C147" s="4" t="str">
        <f t="shared" si="20"/>
        <v>103</v>
      </c>
      <c r="D147" s="44" t="str">
        <f t="shared" si="15"/>
        <v>Item_Name_23300103</v>
      </c>
      <c r="E147" s="5" t="s">
        <v>2546</v>
      </c>
      <c r="F147" s="44" t="str">
        <f t="shared" si="16"/>
        <v>Item_Desc_23300103</v>
      </c>
      <c r="G147" s="5" t="s">
        <v>714</v>
      </c>
      <c r="H147" s="5">
        <v>3</v>
      </c>
      <c r="I147" s="5">
        <v>33</v>
      </c>
      <c r="J147" s="5">
        <v>0</v>
      </c>
      <c r="K147" s="5">
        <v>4</v>
      </c>
      <c r="L147" s="45">
        <f>_xlfn.XLOOKUP($I147, '[1]#칼럼명세'!$F:$F, '[1]#칼럼명세'!$J:$J)*IF(_xlfn.XLOOKUP($I147, '[1]#칼럼명세'!$F:$F, '[1]#칼럼명세'!$K:$K)="X", 1, _xlfn.XLOOKUP($K147, '[1]#무게관련'!$N:$N, '[1]#무게관련'!$O:$O))*100</f>
        <v>0</v>
      </c>
      <c r="M147" s="46" t="s">
        <v>336</v>
      </c>
      <c r="N147" s="46" t="s">
        <v>336</v>
      </c>
      <c r="O147" s="46" t="s">
        <v>336</v>
      </c>
      <c r="P147" s="46" t="s">
        <v>336</v>
      </c>
      <c r="Q147" s="5">
        <v>0</v>
      </c>
      <c r="R147" s="5">
        <v>0</v>
      </c>
      <c r="S147" s="5">
        <v>5006</v>
      </c>
      <c r="T147" s="5">
        <v>0</v>
      </c>
      <c r="U147" s="5">
        <v>4</v>
      </c>
      <c r="V147" s="5">
        <v>0</v>
      </c>
      <c r="W147" s="5">
        <v>0</v>
      </c>
      <c r="X147" s="66">
        <v>1000</v>
      </c>
      <c r="Y147" s="66">
        <v>10000</v>
      </c>
      <c r="Z147" s="5">
        <v>0</v>
      </c>
      <c r="AA147" s="5">
        <v>0</v>
      </c>
      <c r="AB147" s="5">
        <v>1</v>
      </c>
      <c r="AC147" s="5">
        <v>0</v>
      </c>
      <c r="AD147" s="5">
        <v>0</v>
      </c>
      <c r="AE147" s="5">
        <v>30100</v>
      </c>
      <c r="AF147" s="5">
        <v>8</v>
      </c>
      <c r="AG147" s="5">
        <v>0</v>
      </c>
      <c r="AH147" s="5" t="s">
        <v>2742</v>
      </c>
      <c r="AI147" s="5" t="s">
        <v>235</v>
      </c>
      <c r="AJ147" s="5" t="s">
        <v>983</v>
      </c>
      <c r="AK147" s="45">
        <f t="shared" si="17"/>
        <v>15</v>
      </c>
      <c r="AL147" s="47">
        <f>_xlfn.XLOOKUP(I147,'[1]#칼럼명세'!F:F,'[1]#칼럼명세'!I:I)</f>
        <v>1302</v>
      </c>
      <c r="AM147" s="44" t="str">
        <f t="shared" si="18"/>
        <v>Item_Name_23300103</v>
      </c>
      <c r="AN147" s="5" t="s">
        <v>2647</v>
      </c>
      <c r="AO147" s="44" t="str">
        <f t="shared" si="19"/>
        <v>Item_Desc_23300103</v>
      </c>
      <c r="AP147" s="5" t="s">
        <v>3085</v>
      </c>
      <c r="AQ147" s="44">
        <f>_xlfn.XLOOKUP(I147,[1]!표1[아이템 타입],[1]!표1[삭제여부])</f>
        <v>1</v>
      </c>
      <c r="AR147" s="63">
        <f>_xlfn.XLOOKUP(I147,'[1]#칼럼명세'!F:F,'[1]#칼럼명세'!H:H)</f>
        <v>1</v>
      </c>
      <c r="AS147" s="4">
        <v>1</v>
      </c>
      <c r="AT147" s="4"/>
      <c r="AU147" s="4"/>
      <c r="AV147" s="4"/>
      <c r="AW147" s="63"/>
      <c r="AX147" s="63"/>
      <c r="AY147" s="63"/>
      <c r="AZ147" s="63"/>
      <c r="BA147" s="63"/>
    </row>
    <row r="148" spans="2:53" x14ac:dyDescent="0.3">
      <c r="B148" s="4">
        <v>23300104</v>
      </c>
      <c r="C148" s="4" t="str">
        <f t="shared" si="20"/>
        <v>104</v>
      </c>
      <c r="D148" s="44" t="str">
        <f t="shared" si="15"/>
        <v>Item_Name_23300104</v>
      </c>
      <c r="E148" s="5" t="s">
        <v>2547</v>
      </c>
      <c r="F148" s="44" t="str">
        <f t="shared" si="16"/>
        <v>Item_Desc_23300104</v>
      </c>
      <c r="G148" s="5" t="s">
        <v>714</v>
      </c>
      <c r="H148" s="5">
        <v>3</v>
      </c>
      <c r="I148" s="5">
        <v>33</v>
      </c>
      <c r="J148" s="5">
        <v>0</v>
      </c>
      <c r="K148" s="5">
        <v>4</v>
      </c>
      <c r="L148" s="45">
        <f>_xlfn.XLOOKUP($I148, '[1]#칼럼명세'!$F:$F, '[1]#칼럼명세'!$J:$J)*IF(_xlfn.XLOOKUP($I148, '[1]#칼럼명세'!$F:$F, '[1]#칼럼명세'!$K:$K)="X", 1, _xlfn.XLOOKUP($K148, '[1]#무게관련'!$N:$N, '[1]#무게관련'!$O:$O))*100</f>
        <v>0</v>
      </c>
      <c r="M148" s="46" t="s">
        <v>336</v>
      </c>
      <c r="N148" s="46" t="s">
        <v>336</v>
      </c>
      <c r="O148" s="46" t="s">
        <v>336</v>
      </c>
      <c r="P148" s="46" t="s">
        <v>336</v>
      </c>
      <c r="Q148" s="5">
        <v>0</v>
      </c>
      <c r="R148" s="5">
        <v>0</v>
      </c>
      <c r="S148" s="5">
        <v>5008</v>
      </c>
      <c r="T148" s="5">
        <v>0</v>
      </c>
      <c r="U148" s="5">
        <v>4</v>
      </c>
      <c r="V148" s="5">
        <v>0</v>
      </c>
      <c r="W148" s="5">
        <v>0</v>
      </c>
      <c r="X148" s="66">
        <v>1000</v>
      </c>
      <c r="Y148" s="66">
        <v>10000</v>
      </c>
      <c r="Z148" s="5">
        <v>0</v>
      </c>
      <c r="AA148" s="5">
        <v>0</v>
      </c>
      <c r="AB148" s="5">
        <v>1</v>
      </c>
      <c r="AC148" s="5">
        <v>0</v>
      </c>
      <c r="AD148" s="5">
        <v>0</v>
      </c>
      <c r="AE148" s="5">
        <v>30100</v>
      </c>
      <c r="AF148" s="5">
        <v>8</v>
      </c>
      <c r="AG148" s="5">
        <v>0</v>
      </c>
      <c r="AH148" s="5" t="s">
        <v>2743</v>
      </c>
      <c r="AI148" s="5" t="s">
        <v>235</v>
      </c>
      <c r="AJ148" s="5" t="s">
        <v>983</v>
      </c>
      <c r="AK148" s="45">
        <f t="shared" si="17"/>
        <v>15</v>
      </c>
      <c r="AL148" s="47">
        <f>_xlfn.XLOOKUP(I148,'[1]#칼럼명세'!F:F,'[1]#칼럼명세'!I:I)</f>
        <v>1302</v>
      </c>
      <c r="AM148" s="44" t="str">
        <f t="shared" si="18"/>
        <v>Item_Name_23300104</v>
      </c>
      <c r="AN148" s="5" t="s">
        <v>2648</v>
      </c>
      <c r="AO148" s="44" t="str">
        <f t="shared" si="19"/>
        <v>Item_Desc_23300104</v>
      </c>
      <c r="AP148" s="5" t="s">
        <v>3086</v>
      </c>
      <c r="AQ148" s="44">
        <f>_xlfn.XLOOKUP(I148,[1]!표1[아이템 타입],[1]!표1[삭제여부])</f>
        <v>1</v>
      </c>
      <c r="AR148" s="63">
        <f>_xlfn.XLOOKUP(I148,'[1]#칼럼명세'!F:F,'[1]#칼럼명세'!H:H)</f>
        <v>1</v>
      </c>
      <c r="AS148" s="4">
        <v>1</v>
      </c>
      <c r="AT148" s="4"/>
      <c r="AU148" s="4"/>
      <c r="AV148" s="4"/>
      <c r="AW148" s="63"/>
      <c r="AX148" s="63"/>
      <c r="AY148" s="63"/>
      <c r="AZ148" s="63"/>
      <c r="BA148" s="63"/>
    </row>
    <row r="149" spans="2:53" x14ac:dyDescent="0.3">
      <c r="B149" s="4">
        <v>23300105</v>
      </c>
      <c r="C149" s="4" t="str">
        <f t="shared" si="20"/>
        <v>105</v>
      </c>
      <c r="D149" s="44" t="str">
        <f t="shared" si="15"/>
        <v>Item_Name_23300105</v>
      </c>
      <c r="E149" s="5" t="s">
        <v>2548</v>
      </c>
      <c r="F149" s="44" t="str">
        <f t="shared" si="16"/>
        <v>Item_Desc_23300105</v>
      </c>
      <c r="G149" s="5" t="s">
        <v>714</v>
      </c>
      <c r="H149" s="5">
        <v>3</v>
      </c>
      <c r="I149" s="5">
        <v>33</v>
      </c>
      <c r="J149" s="5">
        <v>0</v>
      </c>
      <c r="K149" s="5">
        <v>4</v>
      </c>
      <c r="L149" s="45">
        <f>_xlfn.XLOOKUP($I149, '[1]#칼럼명세'!$F:$F, '[1]#칼럼명세'!$J:$J)*IF(_xlfn.XLOOKUP($I149, '[1]#칼럼명세'!$F:$F, '[1]#칼럼명세'!$K:$K)="X", 1, _xlfn.XLOOKUP($K149, '[1]#무게관련'!$N:$N, '[1]#무게관련'!$O:$O))*100</f>
        <v>0</v>
      </c>
      <c r="M149" s="46" t="s">
        <v>336</v>
      </c>
      <c r="N149" s="46" t="s">
        <v>336</v>
      </c>
      <c r="O149" s="46" t="s">
        <v>336</v>
      </c>
      <c r="P149" s="46" t="s">
        <v>336</v>
      </c>
      <c r="Q149" s="5">
        <v>0</v>
      </c>
      <c r="R149" s="5">
        <v>0</v>
      </c>
      <c r="S149" s="5">
        <v>5038</v>
      </c>
      <c r="T149" s="5">
        <v>0</v>
      </c>
      <c r="U149" s="5">
        <v>4</v>
      </c>
      <c r="V149" s="5">
        <v>0</v>
      </c>
      <c r="W149" s="5">
        <v>0</v>
      </c>
      <c r="X149" s="66">
        <v>1000</v>
      </c>
      <c r="Y149" s="66">
        <v>10000</v>
      </c>
      <c r="Z149" s="5">
        <v>0</v>
      </c>
      <c r="AA149" s="5">
        <v>0</v>
      </c>
      <c r="AB149" s="5">
        <v>1</v>
      </c>
      <c r="AC149" s="5">
        <v>0</v>
      </c>
      <c r="AD149" s="5">
        <v>0</v>
      </c>
      <c r="AE149" s="5">
        <v>30100</v>
      </c>
      <c r="AF149" s="5">
        <v>8</v>
      </c>
      <c r="AG149" s="5">
        <v>0</v>
      </c>
      <c r="AH149" s="5" t="s">
        <v>2744</v>
      </c>
      <c r="AI149" s="5" t="s">
        <v>235</v>
      </c>
      <c r="AJ149" s="5" t="s">
        <v>983</v>
      </c>
      <c r="AK149" s="45">
        <f t="shared" si="17"/>
        <v>15</v>
      </c>
      <c r="AL149" s="47">
        <f>_xlfn.XLOOKUP(I149,'[1]#칼럼명세'!F:F,'[1]#칼럼명세'!I:I)</f>
        <v>1302</v>
      </c>
      <c r="AM149" s="44" t="str">
        <f t="shared" si="18"/>
        <v>Item_Name_23300105</v>
      </c>
      <c r="AN149" s="5" t="s">
        <v>2649</v>
      </c>
      <c r="AO149" s="44" t="str">
        <f t="shared" si="19"/>
        <v>Item_Desc_23300105</v>
      </c>
      <c r="AP149" s="5" t="s">
        <v>3087</v>
      </c>
      <c r="AQ149" s="44">
        <f>_xlfn.XLOOKUP(I149,[1]!표1[아이템 타입],[1]!표1[삭제여부])</f>
        <v>1</v>
      </c>
      <c r="AR149" s="63">
        <f>_xlfn.XLOOKUP(I149,'[1]#칼럼명세'!F:F,'[1]#칼럼명세'!H:H)</f>
        <v>1</v>
      </c>
      <c r="AS149" s="4">
        <v>1</v>
      </c>
      <c r="AT149" s="4"/>
      <c r="AU149" s="4"/>
      <c r="AV149" s="4"/>
      <c r="AW149" s="63"/>
      <c r="AX149" s="63"/>
      <c r="AY149" s="63"/>
      <c r="AZ149" s="63"/>
      <c r="BA149" s="63"/>
    </row>
    <row r="150" spans="2:53" x14ac:dyDescent="0.3">
      <c r="B150" s="4">
        <v>23300106</v>
      </c>
      <c r="C150" s="4" t="str">
        <f t="shared" si="20"/>
        <v>106</v>
      </c>
      <c r="D150" s="44" t="str">
        <f t="shared" si="15"/>
        <v>Item_Name_23300106</v>
      </c>
      <c r="E150" s="5" t="s">
        <v>2549</v>
      </c>
      <c r="F150" s="44" t="str">
        <f t="shared" si="16"/>
        <v>Item_Desc_23300106</v>
      </c>
      <c r="G150" s="5" t="s">
        <v>714</v>
      </c>
      <c r="H150" s="5">
        <v>3</v>
      </c>
      <c r="I150" s="5">
        <v>33</v>
      </c>
      <c r="J150" s="5">
        <v>0</v>
      </c>
      <c r="K150" s="5">
        <v>4</v>
      </c>
      <c r="L150" s="45">
        <f>_xlfn.XLOOKUP($I150, '[1]#칼럼명세'!$F:$F, '[1]#칼럼명세'!$J:$J)*IF(_xlfn.XLOOKUP($I150, '[1]#칼럼명세'!$F:$F, '[1]#칼럼명세'!$K:$K)="X", 1, _xlfn.XLOOKUP($K150, '[1]#무게관련'!$N:$N, '[1]#무게관련'!$O:$O))*100</f>
        <v>0</v>
      </c>
      <c r="M150" s="46" t="s">
        <v>336</v>
      </c>
      <c r="N150" s="46" t="s">
        <v>336</v>
      </c>
      <c r="O150" s="46" t="s">
        <v>336</v>
      </c>
      <c r="P150" s="46" t="s">
        <v>336</v>
      </c>
      <c r="Q150" s="5">
        <v>0</v>
      </c>
      <c r="R150" s="5">
        <v>0</v>
      </c>
      <c r="S150" s="5">
        <v>5040</v>
      </c>
      <c r="T150" s="5">
        <v>0</v>
      </c>
      <c r="U150" s="5">
        <v>4</v>
      </c>
      <c r="V150" s="5">
        <v>0</v>
      </c>
      <c r="W150" s="5">
        <v>0</v>
      </c>
      <c r="X150" s="66">
        <v>1000</v>
      </c>
      <c r="Y150" s="66">
        <v>10000</v>
      </c>
      <c r="Z150" s="5">
        <v>0</v>
      </c>
      <c r="AA150" s="5">
        <v>0</v>
      </c>
      <c r="AB150" s="5">
        <v>1</v>
      </c>
      <c r="AC150" s="5">
        <v>0</v>
      </c>
      <c r="AD150" s="5">
        <v>0</v>
      </c>
      <c r="AE150" s="5">
        <v>30100</v>
      </c>
      <c r="AF150" s="5">
        <v>8</v>
      </c>
      <c r="AG150" s="5">
        <v>0</v>
      </c>
      <c r="AH150" s="5" t="s">
        <v>2745</v>
      </c>
      <c r="AI150" s="5" t="s">
        <v>235</v>
      </c>
      <c r="AJ150" s="5" t="s">
        <v>983</v>
      </c>
      <c r="AK150" s="45">
        <f t="shared" si="17"/>
        <v>15</v>
      </c>
      <c r="AL150" s="47">
        <f>_xlfn.XLOOKUP(I150,'[1]#칼럼명세'!F:F,'[1]#칼럼명세'!I:I)</f>
        <v>1302</v>
      </c>
      <c r="AM150" s="44" t="str">
        <f t="shared" si="18"/>
        <v>Item_Name_23300106</v>
      </c>
      <c r="AN150" s="5" t="s">
        <v>2882</v>
      </c>
      <c r="AO150" s="44" t="str">
        <f t="shared" si="19"/>
        <v>Item_Desc_23300106</v>
      </c>
      <c r="AP150" s="5" t="s">
        <v>3088</v>
      </c>
      <c r="AQ150" s="44">
        <f>_xlfn.XLOOKUP(I150,[1]!표1[아이템 타입],[1]!표1[삭제여부])</f>
        <v>1</v>
      </c>
      <c r="AR150" s="63">
        <f>_xlfn.XLOOKUP(I150,'[1]#칼럼명세'!F:F,'[1]#칼럼명세'!H:H)</f>
        <v>1</v>
      </c>
      <c r="AS150" s="4">
        <v>1</v>
      </c>
      <c r="AT150" s="4"/>
      <c r="AU150" s="4"/>
      <c r="AV150" s="4"/>
      <c r="AW150" s="63"/>
      <c r="AX150" s="63"/>
      <c r="AY150" s="63"/>
      <c r="AZ150" s="63"/>
      <c r="BA150" s="63"/>
    </row>
    <row r="151" spans="2:53" x14ac:dyDescent="0.3">
      <c r="B151" s="4">
        <v>23300107</v>
      </c>
      <c r="C151" s="4" t="str">
        <f t="shared" si="20"/>
        <v>107</v>
      </c>
      <c r="D151" s="44" t="str">
        <f t="shared" si="15"/>
        <v>Item_Name_23300107</v>
      </c>
      <c r="E151" s="5" t="s">
        <v>2550</v>
      </c>
      <c r="F151" s="44" t="str">
        <f t="shared" si="16"/>
        <v>Item_Desc_23300107</v>
      </c>
      <c r="G151" s="5" t="s">
        <v>714</v>
      </c>
      <c r="H151" s="5">
        <v>3</v>
      </c>
      <c r="I151" s="5">
        <v>33</v>
      </c>
      <c r="J151" s="5">
        <v>0</v>
      </c>
      <c r="K151" s="5">
        <v>4</v>
      </c>
      <c r="L151" s="45">
        <f>_xlfn.XLOOKUP($I151, '[1]#칼럼명세'!$F:$F, '[1]#칼럼명세'!$J:$J)*IF(_xlfn.XLOOKUP($I151, '[1]#칼럼명세'!$F:$F, '[1]#칼럼명세'!$K:$K)="X", 1, _xlfn.XLOOKUP($K151, '[1]#무게관련'!$N:$N, '[1]#무게관련'!$O:$O))*100</f>
        <v>0</v>
      </c>
      <c r="M151" s="46" t="s">
        <v>336</v>
      </c>
      <c r="N151" s="46" t="s">
        <v>336</v>
      </c>
      <c r="O151" s="46" t="s">
        <v>336</v>
      </c>
      <c r="P151" s="46" t="s">
        <v>336</v>
      </c>
      <c r="Q151" s="5">
        <v>0</v>
      </c>
      <c r="R151" s="5">
        <v>0</v>
      </c>
      <c r="S151" s="5">
        <v>5026</v>
      </c>
      <c r="T151" s="5">
        <v>0</v>
      </c>
      <c r="U151" s="5">
        <v>4</v>
      </c>
      <c r="V151" s="5">
        <v>0</v>
      </c>
      <c r="W151" s="5">
        <v>0</v>
      </c>
      <c r="X151" s="66">
        <v>1000</v>
      </c>
      <c r="Y151" s="66">
        <v>10000</v>
      </c>
      <c r="Z151" s="5">
        <v>0</v>
      </c>
      <c r="AA151" s="5">
        <v>0</v>
      </c>
      <c r="AB151" s="5">
        <v>1</v>
      </c>
      <c r="AC151" s="5">
        <v>0</v>
      </c>
      <c r="AD151" s="5">
        <v>0</v>
      </c>
      <c r="AE151" s="5">
        <v>30100</v>
      </c>
      <c r="AF151" s="5">
        <v>8</v>
      </c>
      <c r="AG151" s="5">
        <v>0</v>
      </c>
      <c r="AH151" s="5" t="s">
        <v>2746</v>
      </c>
      <c r="AI151" s="5" t="s">
        <v>235</v>
      </c>
      <c r="AJ151" s="5" t="s">
        <v>983</v>
      </c>
      <c r="AK151" s="45">
        <f t="shared" si="17"/>
        <v>15</v>
      </c>
      <c r="AL151" s="47">
        <f>_xlfn.XLOOKUP(I151,'[1]#칼럼명세'!F:F,'[1]#칼럼명세'!I:I)</f>
        <v>1302</v>
      </c>
      <c r="AM151" s="44" t="str">
        <f t="shared" si="18"/>
        <v>Item_Name_23300107</v>
      </c>
      <c r="AN151" s="5" t="s">
        <v>2883</v>
      </c>
      <c r="AO151" s="44" t="str">
        <f t="shared" si="19"/>
        <v>Item_Desc_23300107</v>
      </c>
      <c r="AP151" s="5" t="s">
        <v>3089</v>
      </c>
      <c r="AQ151" s="44">
        <f>_xlfn.XLOOKUP(I151,[1]!표1[아이템 타입],[1]!표1[삭제여부])</f>
        <v>1</v>
      </c>
      <c r="AR151" s="63">
        <f>_xlfn.XLOOKUP(I151,'[1]#칼럼명세'!F:F,'[1]#칼럼명세'!H:H)</f>
        <v>1</v>
      </c>
      <c r="AS151" s="4">
        <v>1</v>
      </c>
      <c r="AT151" s="4"/>
      <c r="AU151" s="4"/>
      <c r="AV151" s="4"/>
      <c r="AW151" s="63"/>
      <c r="AX151" s="63"/>
      <c r="AY151" s="63"/>
      <c r="AZ151" s="63"/>
      <c r="BA151" s="63"/>
    </row>
    <row r="152" spans="2:53" x14ac:dyDescent="0.3">
      <c r="B152" s="4">
        <v>23300108</v>
      </c>
      <c r="C152" s="4" t="str">
        <f t="shared" si="20"/>
        <v>108</v>
      </c>
      <c r="D152" s="44" t="str">
        <f t="shared" si="15"/>
        <v>Item_Name_23300108</v>
      </c>
      <c r="E152" s="5" t="s">
        <v>2551</v>
      </c>
      <c r="F152" s="44" t="str">
        <f t="shared" si="16"/>
        <v>Item_Desc_23300108</v>
      </c>
      <c r="G152" s="5" t="s">
        <v>714</v>
      </c>
      <c r="H152" s="5">
        <v>3</v>
      </c>
      <c r="I152" s="5">
        <v>33</v>
      </c>
      <c r="J152" s="5">
        <v>0</v>
      </c>
      <c r="K152" s="5">
        <v>4</v>
      </c>
      <c r="L152" s="45">
        <f>_xlfn.XLOOKUP($I152, '[1]#칼럼명세'!$F:$F, '[1]#칼럼명세'!$J:$J)*IF(_xlfn.XLOOKUP($I152, '[1]#칼럼명세'!$F:$F, '[1]#칼럼명세'!$K:$K)="X", 1, _xlfn.XLOOKUP($K152, '[1]#무게관련'!$N:$N, '[1]#무게관련'!$O:$O))*100</f>
        <v>0</v>
      </c>
      <c r="M152" s="46" t="s">
        <v>336</v>
      </c>
      <c r="N152" s="46" t="s">
        <v>336</v>
      </c>
      <c r="O152" s="46" t="s">
        <v>336</v>
      </c>
      <c r="P152" s="46" t="s">
        <v>336</v>
      </c>
      <c r="Q152" s="5">
        <v>0</v>
      </c>
      <c r="R152" s="5">
        <v>0</v>
      </c>
      <c r="S152" s="5">
        <v>5028</v>
      </c>
      <c r="T152" s="5">
        <v>0</v>
      </c>
      <c r="U152" s="5">
        <v>4</v>
      </c>
      <c r="V152" s="5">
        <v>0</v>
      </c>
      <c r="W152" s="5">
        <v>0</v>
      </c>
      <c r="X152" s="66">
        <v>1000</v>
      </c>
      <c r="Y152" s="66">
        <v>10000</v>
      </c>
      <c r="Z152" s="5">
        <v>0</v>
      </c>
      <c r="AA152" s="5">
        <v>0</v>
      </c>
      <c r="AB152" s="5">
        <v>1</v>
      </c>
      <c r="AC152" s="5">
        <v>0</v>
      </c>
      <c r="AD152" s="5">
        <v>0</v>
      </c>
      <c r="AE152" s="5">
        <v>30100</v>
      </c>
      <c r="AF152" s="5">
        <v>8</v>
      </c>
      <c r="AG152" s="5">
        <v>0</v>
      </c>
      <c r="AH152" s="5" t="s">
        <v>2747</v>
      </c>
      <c r="AI152" s="5" t="s">
        <v>235</v>
      </c>
      <c r="AJ152" s="5" t="s">
        <v>983</v>
      </c>
      <c r="AK152" s="45">
        <f t="shared" si="17"/>
        <v>15</v>
      </c>
      <c r="AL152" s="47">
        <f>_xlfn.XLOOKUP(I152,'[1]#칼럼명세'!F:F,'[1]#칼럼명세'!I:I)</f>
        <v>1302</v>
      </c>
      <c r="AM152" s="44" t="str">
        <f t="shared" si="18"/>
        <v>Item_Name_23300108</v>
      </c>
      <c r="AN152" s="5" t="s">
        <v>2884</v>
      </c>
      <c r="AO152" s="44" t="str">
        <f t="shared" si="19"/>
        <v>Item_Desc_23300108</v>
      </c>
      <c r="AP152" s="5" t="s">
        <v>3090</v>
      </c>
      <c r="AQ152" s="44">
        <f>_xlfn.XLOOKUP(I152,[1]!표1[아이템 타입],[1]!표1[삭제여부])</f>
        <v>1</v>
      </c>
      <c r="AR152" s="63">
        <f>_xlfn.XLOOKUP(I152,'[1]#칼럼명세'!F:F,'[1]#칼럼명세'!H:H)</f>
        <v>1</v>
      </c>
      <c r="AS152" s="4">
        <v>1</v>
      </c>
      <c r="AT152" s="4"/>
      <c r="AU152" s="4"/>
      <c r="AV152" s="4"/>
      <c r="AW152" s="63"/>
      <c r="AX152" s="63"/>
      <c r="AY152" s="63"/>
      <c r="AZ152" s="63"/>
      <c r="BA152" s="63"/>
    </row>
    <row r="153" spans="2:53" x14ac:dyDescent="0.3">
      <c r="B153" s="4">
        <v>23300109</v>
      </c>
      <c r="C153" s="4" t="str">
        <f t="shared" si="20"/>
        <v>109</v>
      </c>
      <c r="D153" s="44" t="str">
        <f t="shared" si="15"/>
        <v>Item_Name_23300109</v>
      </c>
      <c r="E153" s="5" t="s">
        <v>2552</v>
      </c>
      <c r="F153" s="44" t="str">
        <f t="shared" si="16"/>
        <v>Item_Desc_23300109</v>
      </c>
      <c r="G153" s="5" t="s">
        <v>714</v>
      </c>
      <c r="H153" s="5">
        <v>3</v>
      </c>
      <c r="I153" s="5">
        <v>33</v>
      </c>
      <c r="J153" s="5">
        <v>0</v>
      </c>
      <c r="K153" s="5">
        <v>4</v>
      </c>
      <c r="L153" s="45">
        <f>_xlfn.XLOOKUP($I153, '[1]#칼럼명세'!$F:$F, '[1]#칼럼명세'!$J:$J)*IF(_xlfn.XLOOKUP($I153, '[1]#칼럼명세'!$F:$F, '[1]#칼럼명세'!$K:$K)="X", 1, _xlfn.XLOOKUP($K153, '[1]#무게관련'!$N:$N, '[1]#무게관련'!$O:$O))*100</f>
        <v>0</v>
      </c>
      <c r="M153" s="46" t="s">
        <v>336</v>
      </c>
      <c r="N153" s="46" t="s">
        <v>336</v>
      </c>
      <c r="O153" s="46" t="s">
        <v>336</v>
      </c>
      <c r="P153" s="46" t="s">
        <v>336</v>
      </c>
      <c r="Q153" s="5">
        <v>0</v>
      </c>
      <c r="R153" s="5">
        <v>0</v>
      </c>
      <c r="S153" s="5">
        <v>1109</v>
      </c>
      <c r="T153" s="5">
        <v>0</v>
      </c>
      <c r="U153" s="5">
        <v>40</v>
      </c>
      <c r="V153" s="5">
        <v>0</v>
      </c>
      <c r="W153" s="5">
        <v>0</v>
      </c>
      <c r="X153" s="66">
        <v>1000</v>
      </c>
      <c r="Y153" s="66">
        <v>10000</v>
      </c>
      <c r="Z153" s="5">
        <v>0</v>
      </c>
      <c r="AA153" s="5">
        <v>0</v>
      </c>
      <c r="AB153" s="5">
        <v>1</v>
      </c>
      <c r="AC153" s="5">
        <v>0</v>
      </c>
      <c r="AD153" s="5">
        <v>0</v>
      </c>
      <c r="AE153" s="5">
        <v>30100</v>
      </c>
      <c r="AF153" s="5">
        <v>8</v>
      </c>
      <c r="AG153" s="5">
        <v>0</v>
      </c>
      <c r="AH153" s="5" t="s">
        <v>2748</v>
      </c>
      <c r="AI153" s="5" t="s">
        <v>235</v>
      </c>
      <c r="AJ153" s="5" t="s">
        <v>983</v>
      </c>
      <c r="AK153" s="45">
        <f t="shared" si="17"/>
        <v>15</v>
      </c>
      <c r="AL153" s="47">
        <f>_xlfn.XLOOKUP(I153,'[1]#칼럼명세'!F:F,'[1]#칼럼명세'!I:I)</f>
        <v>1302</v>
      </c>
      <c r="AM153" s="44" t="str">
        <f t="shared" si="18"/>
        <v>Item_Name_23300109</v>
      </c>
      <c r="AN153" s="5" t="s">
        <v>2885</v>
      </c>
      <c r="AO153" s="44" t="str">
        <f t="shared" si="19"/>
        <v>Item_Desc_23300109</v>
      </c>
      <c r="AP153" s="5" t="s">
        <v>3091</v>
      </c>
      <c r="AQ153" s="44">
        <f>_xlfn.XLOOKUP(I153,[1]!표1[아이템 타입],[1]!표1[삭제여부])</f>
        <v>1</v>
      </c>
      <c r="AR153" s="63">
        <f>_xlfn.XLOOKUP(I153,'[1]#칼럼명세'!F:F,'[1]#칼럼명세'!H:H)</f>
        <v>1</v>
      </c>
      <c r="AS153" s="4">
        <v>1</v>
      </c>
      <c r="AT153" s="4"/>
      <c r="AU153" s="4"/>
      <c r="AV153" s="4"/>
      <c r="AW153" s="63"/>
      <c r="AX153" s="63"/>
      <c r="AY153" s="63"/>
      <c r="AZ153" s="63"/>
      <c r="BA153" s="63"/>
    </row>
    <row r="154" spans="2:53" x14ac:dyDescent="0.3">
      <c r="B154" s="4">
        <v>23300110</v>
      </c>
      <c r="C154" s="4" t="str">
        <f t="shared" si="20"/>
        <v>110</v>
      </c>
      <c r="D154" s="44" t="str">
        <f t="shared" si="15"/>
        <v>Item_Name_23300110</v>
      </c>
      <c r="E154" s="5" t="s">
        <v>2553</v>
      </c>
      <c r="F154" s="44" t="str">
        <f t="shared" si="16"/>
        <v>Item_Desc_23300110</v>
      </c>
      <c r="G154" s="5" t="s">
        <v>714</v>
      </c>
      <c r="H154" s="5">
        <v>3</v>
      </c>
      <c r="I154" s="5">
        <v>33</v>
      </c>
      <c r="J154" s="5">
        <v>0</v>
      </c>
      <c r="K154" s="5">
        <v>4</v>
      </c>
      <c r="L154" s="45">
        <f>_xlfn.XLOOKUP($I154, '[1]#칼럼명세'!$F:$F, '[1]#칼럼명세'!$J:$J)*IF(_xlfn.XLOOKUP($I154, '[1]#칼럼명세'!$F:$F, '[1]#칼럼명세'!$K:$K)="X", 1, _xlfn.XLOOKUP($K154, '[1]#무게관련'!$N:$N, '[1]#무게관련'!$O:$O))*100</f>
        <v>0</v>
      </c>
      <c r="M154" s="46" t="s">
        <v>336</v>
      </c>
      <c r="N154" s="46" t="s">
        <v>336</v>
      </c>
      <c r="O154" s="46" t="s">
        <v>336</v>
      </c>
      <c r="P154" s="46" t="s">
        <v>336</v>
      </c>
      <c r="Q154" s="5">
        <v>0</v>
      </c>
      <c r="R154" s="5">
        <v>0</v>
      </c>
      <c r="S154" s="5">
        <v>1119</v>
      </c>
      <c r="T154" s="5">
        <v>0</v>
      </c>
      <c r="U154" s="5">
        <v>4</v>
      </c>
      <c r="V154" s="5">
        <v>0</v>
      </c>
      <c r="W154" s="5">
        <v>0</v>
      </c>
      <c r="X154" s="66">
        <v>1000</v>
      </c>
      <c r="Y154" s="66">
        <v>10000</v>
      </c>
      <c r="Z154" s="5">
        <v>0</v>
      </c>
      <c r="AA154" s="5">
        <v>0</v>
      </c>
      <c r="AB154" s="5">
        <v>1</v>
      </c>
      <c r="AC154" s="5">
        <v>0</v>
      </c>
      <c r="AD154" s="5">
        <v>0</v>
      </c>
      <c r="AE154" s="5">
        <v>30100</v>
      </c>
      <c r="AF154" s="5">
        <v>8</v>
      </c>
      <c r="AG154" s="5">
        <v>0</v>
      </c>
      <c r="AH154" s="5" t="s">
        <v>2749</v>
      </c>
      <c r="AI154" s="5" t="s">
        <v>235</v>
      </c>
      <c r="AJ154" s="5" t="s">
        <v>983</v>
      </c>
      <c r="AK154" s="45">
        <f t="shared" si="17"/>
        <v>15</v>
      </c>
      <c r="AL154" s="47">
        <f>_xlfn.XLOOKUP(I154,'[1]#칼럼명세'!F:F,'[1]#칼럼명세'!I:I)</f>
        <v>1302</v>
      </c>
      <c r="AM154" s="44" t="str">
        <f t="shared" si="18"/>
        <v>Item_Name_23300110</v>
      </c>
      <c r="AN154" s="5" t="s">
        <v>2886</v>
      </c>
      <c r="AO154" s="44" t="str">
        <f t="shared" si="19"/>
        <v>Item_Desc_23300110</v>
      </c>
      <c r="AP154" s="5" t="s">
        <v>3092</v>
      </c>
      <c r="AQ154" s="44">
        <f>_xlfn.XLOOKUP(I154,[1]!표1[아이템 타입],[1]!표1[삭제여부])</f>
        <v>1</v>
      </c>
      <c r="AR154" s="63">
        <f>_xlfn.XLOOKUP(I154,'[1]#칼럼명세'!F:F,'[1]#칼럼명세'!H:H)</f>
        <v>1</v>
      </c>
      <c r="AS154" s="4">
        <v>1</v>
      </c>
      <c r="AT154" s="4"/>
      <c r="AU154" s="4"/>
      <c r="AV154" s="4"/>
      <c r="AW154" s="63"/>
      <c r="AX154" s="63"/>
      <c r="AY154" s="63"/>
      <c r="AZ154" s="63"/>
      <c r="BA154" s="63"/>
    </row>
    <row r="155" spans="2:53" x14ac:dyDescent="0.3">
      <c r="B155" s="4">
        <v>23300111</v>
      </c>
      <c r="C155" s="4" t="str">
        <f t="shared" si="20"/>
        <v>111</v>
      </c>
      <c r="D155" s="44" t="str">
        <f t="shared" si="15"/>
        <v>Item_Name_23300111</v>
      </c>
      <c r="E155" s="5" t="s">
        <v>2554</v>
      </c>
      <c r="F155" s="44" t="str">
        <f t="shared" si="16"/>
        <v>Item_Desc_23300111</v>
      </c>
      <c r="G155" s="5" t="s">
        <v>714</v>
      </c>
      <c r="H155" s="5">
        <v>3</v>
      </c>
      <c r="I155" s="5">
        <v>33</v>
      </c>
      <c r="J155" s="5">
        <v>0</v>
      </c>
      <c r="K155" s="5">
        <v>4</v>
      </c>
      <c r="L155" s="45">
        <f>_xlfn.XLOOKUP($I155, '[1]#칼럼명세'!$F:$F, '[1]#칼럼명세'!$J:$J)*IF(_xlfn.XLOOKUP($I155, '[1]#칼럼명세'!$F:$F, '[1]#칼럼명세'!$K:$K)="X", 1, _xlfn.XLOOKUP($K155, '[1]#무게관련'!$N:$N, '[1]#무게관련'!$O:$O))*100</f>
        <v>0</v>
      </c>
      <c r="M155" s="46" t="s">
        <v>336</v>
      </c>
      <c r="N155" s="46" t="s">
        <v>336</v>
      </c>
      <c r="O155" s="46" t="s">
        <v>336</v>
      </c>
      <c r="P155" s="46" t="s">
        <v>336</v>
      </c>
      <c r="Q155" s="5">
        <v>0</v>
      </c>
      <c r="R155" s="5">
        <v>0</v>
      </c>
      <c r="S155" s="5">
        <v>1401</v>
      </c>
      <c r="T155" s="5">
        <v>0</v>
      </c>
      <c r="U155" s="5">
        <v>4</v>
      </c>
      <c r="V155" s="5">
        <v>0</v>
      </c>
      <c r="W155" s="5">
        <v>0</v>
      </c>
      <c r="X155" s="66">
        <v>1000</v>
      </c>
      <c r="Y155" s="66">
        <v>10000</v>
      </c>
      <c r="Z155" s="5">
        <v>0</v>
      </c>
      <c r="AA155" s="5">
        <v>0</v>
      </c>
      <c r="AB155" s="5">
        <v>1</v>
      </c>
      <c r="AC155" s="5">
        <v>0</v>
      </c>
      <c r="AD155" s="5">
        <v>0</v>
      </c>
      <c r="AE155" s="5">
        <v>30100</v>
      </c>
      <c r="AF155" s="5">
        <v>8</v>
      </c>
      <c r="AG155" s="5">
        <v>0</v>
      </c>
      <c r="AH155" s="5" t="s">
        <v>2812</v>
      </c>
      <c r="AI155" s="5" t="s">
        <v>235</v>
      </c>
      <c r="AJ155" s="5" t="s">
        <v>983</v>
      </c>
      <c r="AK155" s="45">
        <f t="shared" si="17"/>
        <v>15</v>
      </c>
      <c r="AL155" s="47">
        <f>_xlfn.XLOOKUP(I155,'[1]#칼럼명세'!F:F,'[1]#칼럼명세'!I:I)</f>
        <v>1302</v>
      </c>
      <c r="AM155" s="44" t="str">
        <f t="shared" si="18"/>
        <v>Item_Name_23300111</v>
      </c>
      <c r="AN155" s="5" t="s">
        <v>2650</v>
      </c>
      <c r="AO155" s="44" t="str">
        <f t="shared" si="19"/>
        <v>Item_Desc_23300111</v>
      </c>
      <c r="AP155" s="5" t="s">
        <v>3093</v>
      </c>
      <c r="AQ155" s="44">
        <f>_xlfn.XLOOKUP(I155,[1]!표1[아이템 타입],[1]!표1[삭제여부])</f>
        <v>1</v>
      </c>
      <c r="AR155" s="63">
        <f>_xlfn.XLOOKUP(I155,'[1]#칼럼명세'!F:F,'[1]#칼럼명세'!H:H)</f>
        <v>1</v>
      </c>
      <c r="AS155" s="4">
        <v>1</v>
      </c>
      <c r="AT155" s="4"/>
      <c r="AU155" s="4"/>
      <c r="AV155" s="4"/>
      <c r="AW155" s="63"/>
      <c r="AX155" s="63"/>
      <c r="AY155" s="63"/>
      <c r="AZ155" s="63"/>
      <c r="BA155" s="63"/>
    </row>
    <row r="156" spans="2:53" x14ac:dyDescent="0.3">
      <c r="B156" s="4">
        <v>23300112</v>
      </c>
      <c r="C156" s="4" t="str">
        <f t="shared" si="20"/>
        <v>112</v>
      </c>
      <c r="D156" s="44" t="str">
        <f t="shared" si="15"/>
        <v>Item_Name_23300112</v>
      </c>
      <c r="E156" s="5" t="s">
        <v>2555</v>
      </c>
      <c r="F156" s="44" t="str">
        <f t="shared" si="16"/>
        <v>Item_Desc_23300112</v>
      </c>
      <c r="G156" s="5" t="s">
        <v>714</v>
      </c>
      <c r="H156" s="5">
        <v>3</v>
      </c>
      <c r="I156" s="5">
        <v>33</v>
      </c>
      <c r="J156" s="5">
        <v>0</v>
      </c>
      <c r="K156" s="5">
        <v>4</v>
      </c>
      <c r="L156" s="45">
        <f>_xlfn.XLOOKUP($I156, '[1]#칼럼명세'!$F:$F, '[1]#칼럼명세'!$J:$J)*IF(_xlfn.XLOOKUP($I156, '[1]#칼럼명세'!$F:$F, '[1]#칼럼명세'!$K:$K)="X", 1, _xlfn.XLOOKUP($K156, '[1]#무게관련'!$N:$N, '[1]#무게관련'!$O:$O))*100</f>
        <v>0</v>
      </c>
      <c r="M156" s="46" t="s">
        <v>336</v>
      </c>
      <c r="N156" s="46" t="s">
        <v>336</v>
      </c>
      <c r="O156" s="46" t="s">
        <v>336</v>
      </c>
      <c r="P156" s="46" t="s">
        <v>336</v>
      </c>
      <c r="Q156" s="5">
        <v>0</v>
      </c>
      <c r="R156" s="5">
        <v>0</v>
      </c>
      <c r="S156" s="5">
        <v>1403</v>
      </c>
      <c r="T156" s="5">
        <v>0</v>
      </c>
      <c r="U156" s="5">
        <v>4</v>
      </c>
      <c r="V156" s="5">
        <v>0</v>
      </c>
      <c r="W156" s="5">
        <v>0</v>
      </c>
      <c r="X156" s="66">
        <v>1000</v>
      </c>
      <c r="Y156" s="66">
        <v>10000</v>
      </c>
      <c r="Z156" s="5">
        <v>0</v>
      </c>
      <c r="AA156" s="5">
        <v>0</v>
      </c>
      <c r="AB156" s="5">
        <v>1</v>
      </c>
      <c r="AC156" s="5">
        <v>0</v>
      </c>
      <c r="AD156" s="5">
        <v>0</v>
      </c>
      <c r="AE156" s="5">
        <v>30100</v>
      </c>
      <c r="AF156" s="5">
        <v>8</v>
      </c>
      <c r="AG156" s="5">
        <v>0</v>
      </c>
      <c r="AH156" s="5" t="s">
        <v>2813</v>
      </c>
      <c r="AI156" s="5" t="s">
        <v>235</v>
      </c>
      <c r="AJ156" s="5" t="s">
        <v>983</v>
      </c>
      <c r="AK156" s="45">
        <f t="shared" si="17"/>
        <v>15</v>
      </c>
      <c r="AL156" s="47">
        <f>_xlfn.XLOOKUP(I156,'[1]#칼럼명세'!F:F,'[1]#칼럼명세'!I:I)</f>
        <v>1302</v>
      </c>
      <c r="AM156" s="44" t="str">
        <f t="shared" si="18"/>
        <v>Item_Name_23300112</v>
      </c>
      <c r="AN156" s="5" t="s">
        <v>2651</v>
      </c>
      <c r="AO156" s="44" t="str">
        <f t="shared" si="19"/>
        <v>Item_Desc_23300112</v>
      </c>
      <c r="AP156" s="5" t="s">
        <v>3094</v>
      </c>
      <c r="AQ156" s="44">
        <f>_xlfn.XLOOKUP(I156,[1]!표1[아이템 타입],[1]!표1[삭제여부])</f>
        <v>1</v>
      </c>
      <c r="AR156" s="63">
        <f>_xlfn.XLOOKUP(I156,'[1]#칼럼명세'!F:F,'[1]#칼럼명세'!H:H)</f>
        <v>1</v>
      </c>
      <c r="AS156" s="4">
        <v>1</v>
      </c>
      <c r="AT156" s="4"/>
      <c r="AU156" s="4"/>
      <c r="AV156" s="4"/>
      <c r="AW156" s="63"/>
      <c r="AX156" s="63"/>
      <c r="AY156" s="63"/>
      <c r="AZ156" s="63"/>
      <c r="BA156" s="63"/>
    </row>
    <row r="157" spans="2:53" x14ac:dyDescent="0.3">
      <c r="B157" s="4">
        <v>23300113</v>
      </c>
      <c r="C157" s="4" t="str">
        <f t="shared" si="20"/>
        <v>113</v>
      </c>
      <c r="D157" s="44" t="str">
        <f t="shared" si="15"/>
        <v>Item_Name_23300113</v>
      </c>
      <c r="E157" s="5" t="s">
        <v>2556</v>
      </c>
      <c r="F157" s="44" t="str">
        <f t="shared" si="16"/>
        <v>Item_Desc_23300113</v>
      </c>
      <c r="G157" s="5" t="s">
        <v>714</v>
      </c>
      <c r="H157" s="5">
        <v>3</v>
      </c>
      <c r="I157" s="5">
        <v>33</v>
      </c>
      <c r="J157" s="5">
        <v>0</v>
      </c>
      <c r="K157" s="5">
        <v>4</v>
      </c>
      <c r="L157" s="45">
        <f>_xlfn.XLOOKUP($I157, '[1]#칼럼명세'!$F:$F, '[1]#칼럼명세'!$J:$J)*IF(_xlfn.XLOOKUP($I157, '[1]#칼럼명세'!$F:$F, '[1]#칼럼명세'!$K:$K)="X", 1, _xlfn.XLOOKUP($K157, '[1]#무게관련'!$N:$N, '[1]#무게관련'!$O:$O))*100</f>
        <v>0</v>
      </c>
      <c r="M157" s="46" t="s">
        <v>336</v>
      </c>
      <c r="N157" s="46" t="s">
        <v>336</v>
      </c>
      <c r="O157" s="46" t="s">
        <v>336</v>
      </c>
      <c r="P157" s="46" t="s">
        <v>336</v>
      </c>
      <c r="Q157" s="5">
        <v>0</v>
      </c>
      <c r="R157" s="5">
        <v>0</v>
      </c>
      <c r="S157" s="5">
        <v>5011</v>
      </c>
      <c r="T157" s="5">
        <v>0</v>
      </c>
      <c r="U157" s="5">
        <v>4</v>
      </c>
      <c r="V157" s="5">
        <v>0</v>
      </c>
      <c r="W157" s="5">
        <v>0</v>
      </c>
      <c r="X157" s="66">
        <v>1000</v>
      </c>
      <c r="Y157" s="66">
        <v>10000</v>
      </c>
      <c r="Z157" s="5">
        <v>0</v>
      </c>
      <c r="AA157" s="5">
        <v>0</v>
      </c>
      <c r="AB157" s="5">
        <v>1</v>
      </c>
      <c r="AC157" s="5">
        <v>0</v>
      </c>
      <c r="AD157" s="5">
        <v>0</v>
      </c>
      <c r="AE157" s="5">
        <v>30100</v>
      </c>
      <c r="AF157" s="5">
        <v>8</v>
      </c>
      <c r="AG157" s="5">
        <v>0</v>
      </c>
      <c r="AH157" s="5" t="s">
        <v>2814</v>
      </c>
      <c r="AI157" s="5" t="s">
        <v>235</v>
      </c>
      <c r="AJ157" s="5" t="s">
        <v>983</v>
      </c>
      <c r="AK157" s="45">
        <f t="shared" si="17"/>
        <v>15</v>
      </c>
      <c r="AL157" s="47">
        <f>_xlfn.XLOOKUP(I157,'[1]#칼럼명세'!F:F,'[1]#칼럼명세'!I:I)</f>
        <v>1302</v>
      </c>
      <c r="AM157" s="44" t="str">
        <f t="shared" si="18"/>
        <v>Item_Name_23300113</v>
      </c>
      <c r="AN157" s="5" t="s">
        <v>2652</v>
      </c>
      <c r="AO157" s="44" t="str">
        <f t="shared" si="19"/>
        <v>Item_Desc_23300113</v>
      </c>
      <c r="AP157" s="5" t="s">
        <v>3095</v>
      </c>
      <c r="AQ157" s="44">
        <f>_xlfn.XLOOKUP(I157,[1]!표1[아이템 타입],[1]!표1[삭제여부])</f>
        <v>1</v>
      </c>
      <c r="AR157" s="63">
        <f>_xlfn.XLOOKUP(I157,'[1]#칼럼명세'!F:F,'[1]#칼럼명세'!H:H)</f>
        <v>1</v>
      </c>
      <c r="AS157" s="4">
        <v>1</v>
      </c>
      <c r="AT157" s="4"/>
      <c r="AU157" s="4"/>
      <c r="AV157" s="4"/>
      <c r="AW157" s="63"/>
      <c r="AX157" s="63"/>
      <c r="AY157" s="63"/>
      <c r="AZ157" s="63"/>
      <c r="BA157" s="63"/>
    </row>
    <row r="158" spans="2:53" x14ac:dyDescent="0.3">
      <c r="B158" s="4">
        <v>23300114</v>
      </c>
      <c r="C158" s="4" t="str">
        <f t="shared" si="20"/>
        <v>114</v>
      </c>
      <c r="D158" s="44" t="str">
        <f t="shared" si="15"/>
        <v>Item_Name_23300114</v>
      </c>
      <c r="E158" s="5" t="s">
        <v>2557</v>
      </c>
      <c r="F158" s="44" t="str">
        <f t="shared" si="16"/>
        <v>Item_Desc_23300114</v>
      </c>
      <c r="G158" s="5" t="s">
        <v>714</v>
      </c>
      <c r="H158" s="5">
        <v>3</v>
      </c>
      <c r="I158" s="5">
        <v>33</v>
      </c>
      <c r="J158" s="5">
        <v>0</v>
      </c>
      <c r="K158" s="5">
        <v>4</v>
      </c>
      <c r="L158" s="45">
        <f>_xlfn.XLOOKUP($I158, '[1]#칼럼명세'!$F:$F, '[1]#칼럼명세'!$J:$J)*IF(_xlfn.XLOOKUP($I158, '[1]#칼럼명세'!$F:$F, '[1]#칼럼명세'!$K:$K)="X", 1, _xlfn.XLOOKUP($K158, '[1]#무게관련'!$N:$N, '[1]#무게관련'!$O:$O))*100</f>
        <v>0</v>
      </c>
      <c r="M158" s="46" t="s">
        <v>336</v>
      </c>
      <c r="N158" s="46" t="s">
        <v>336</v>
      </c>
      <c r="O158" s="46" t="s">
        <v>336</v>
      </c>
      <c r="P158" s="46" t="s">
        <v>336</v>
      </c>
      <c r="Q158" s="5">
        <v>0</v>
      </c>
      <c r="R158" s="5">
        <v>0</v>
      </c>
      <c r="S158" s="5">
        <v>5012</v>
      </c>
      <c r="T158" s="5">
        <v>0</v>
      </c>
      <c r="U158" s="5">
        <v>4</v>
      </c>
      <c r="V158" s="5">
        <v>0</v>
      </c>
      <c r="W158" s="5">
        <v>0</v>
      </c>
      <c r="X158" s="66">
        <v>1000</v>
      </c>
      <c r="Y158" s="66">
        <v>10000</v>
      </c>
      <c r="Z158" s="5">
        <v>0</v>
      </c>
      <c r="AA158" s="5">
        <v>0</v>
      </c>
      <c r="AB158" s="5">
        <v>1</v>
      </c>
      <c r="AC158" s="5">
        <v>0</v>
      </c>
      <c r="AD158" s="5">
        <v>0</v>
      </c>
      <c r="AE158" s="5">
        <v>30100</v>
      </c>
      <c r="AF158" s="5">
        <v>8</v>
      </c>
      <c r="AG158" s="5">
        <v>0</v>
      </c>
      <c r="AH158" s="5" t="s">
        <v>2815</v>
      </c>
      <c r="AI158" s="5" t="s">
        <v>235</v>
      </c>
      <c r="AJ158" s="5" t="s">
        <v>983</v>
      </c>
      <c r="AK158" s="45">
        <f t="shared" si="17"/>
        <v>15</v>
      </c>
      <c r="AL158" s="47">
        <f>_xlfn.XLOOKUP(I158,'[1]#칼럼명세'!F:F,'[1]#칼럼명세'!I:I)</f>
        <v>1302</v>
      </c>
      <c r="AM158" s="44" t="str">
        <f t="shared" si="18"/>
        <v>Item_Name_23300114</v>
      </c>
      <c r="AN158" s="5" t="s">
        <v>2653</v>
      </c>
      <c r="AO158" s="44" t="str">
        <f t="shared" si="19"/>
        <v>Item_Desc_23300114</v>
      </c>
      <c r="AP158" s="5" t="s">
        <v>3096</v>
      </c>
      <c r="AQ158" s="44">
        <f>_xlfn.XLOOKUP(I158,[1]!표1[아이템 타입],[1]!표1[삭제여부])</f>
        <v>1</v>
      </c>
      <c r="AR158" s="63">
        <f>_xlfn.XLOOKUP(I158,'[1]#칼럼명세'!F:F,'[1]#칼럼명세'!H:H)</f>
        <v>1</v>
      </c>
      <c r="AS158" s="4">
        <v>1</v>
      </c>
      <c r="AT158" s="4"/>
      <c r="AU158" s="4"/>
      <c r="AV158" s="4"/>
      <c r="AW158" s="63"/>
      <c r="AX158" s="63"/>
      <c r="AY158" s="63"/>
      <c r="AZ158" s="63"/>
      <c r="BA158" s="63"/>
    </row>
    <row r="159" spans="2:53" x14ac:dyDescent="0.3">
      <c r="B159" s="4">
        <v>23300115</v>
      </c>
      <c r="C159" s="4" t="str">
        <f t="shared" si="20"/>
        <v>115</v>
      </c>
      <c r="D159" s="44" t="str">
        <f t="shared" si="15"/>
        <v>Item_Name_23300115</v>
      </c>
      <c r="E159" s="5" t="s">
        <v>2558</v>
      </c>
      <c r="F159" s="44" t="str">
        <f t="shared" si="16"/>
        <v>Item_Desc_23300115</v>
      </c>
      <c r="G159" s="5" t="s">
        <v>714</v>
      </c>
      <c r="H159" s="5">
        <v>3</v>
      </c>
      <c r="I159" s="5">
        <v>33</v>
      </c>
      <c r="J159" s="5">
        <v>0</v>
      </c>
      <c r="K159" s="5">
        <v>4</v>
      </c>
      <c r="L159" s="45">
        <f>_xlfn.XLOOKUP($I159, '[1]#칼럼명세'!$F:$F, '[1]#칼럼명세'!$J:$J)*IF(_xlfn.XLOOKUP($I159, '[1]#칼럼명세'!$F:$F, '[1]#칼럼명세'!$K:$K)="X", 1, _xlfn.XLOOKUP($K159, '[1]#무게관련'!$N:$N, '[1]#무게관련'!$O:$O))*100</f>
        <v>0</v>
      </c>
      <c r="M159" s="46" t="s">
        <v>336</v>
      </c>
      <c r="N159" s="46" t="s">
        <v>336</v>
      </c>
      <c r="O159" s="46" t="s">
        <v>336</v>
      </c>
      <c r="P159" s="46" t="s">
        <v>336</v>
      </c>
      <c r="Q159" s="5">
        <v>0</v>
      </c>
      <c r="R159" s="5">
        <v>0</v>
      </c>
      <c r="S159" s="5">
        <v>5042</v>
      </c>
      <c r="T159" s="5">
        <v>0</v>
      </c>
      <c r="U159" s="5">
        <v>4</v>
      </c>
      <c r="V159" s="5">
        <v>0</v>
      </c>
      <c r="W159" s="5">
        <v>0</v>
      </c>
      <c r="X159" s="66">
        <v>1000</v>
      </c>
      <c r="Y159" s="66">
        <v>10000</v>
      </c>
      <c r="Z159" s="5">
        <v>0</v>
      </c>
      <c r="AA159" s="5">
        <v>0</v>
      </c>
      <c r="AB159" s="5">
        <v>1</v>
      </c>
      <c r="AC159" s="5">
        <v>0</v>
      </c>
      <c r="AD159" s="5">
        <v>0</v>
      </c>
      <c r="AE159" s="5">
        <v>30100</v>
      </c>
      <c r="AF159" s="5">
        <v>8</v>
      </c>
      <c r="AG159" s="5">
        <v>0</v>
      </c>
      <c r="AH159" s="5" t="s">
        <v>2816</v>
      </c>
      <c r="AI159" s="5" t="s">
        <v>235</v>
      </c>
      <c r="AJ159" s="5" t="s">
        <v>983</v>
      </c>
      <c r="AK159" s="45">
        <f t="shared" si="17"/>
        <v>15</v>
      </c>
      <c r="AL159" s="47">
        <f>_xlfn.XLOOKUP(I159,'[1]#칼럼명세'!F:F,'[1]#칼럼명세'!I:I)</f>
        <v>1302</v>
      </c>
      <c r="AM159" s="44" t="str">
        <f t="shared" si="18"/>
        <v>Item_Name_23300115</v>
      </c>
      <c r="AN159" s="5" t="s">
        <v>2654</v>
      </c>
      <c r="AO159" s="44" t="str">
        <f t="shared" si="19"/>
        <v>Item_Desc_23300115</v>
      </c>
      <c r="AP159" s="5" t="s">
        <v>3097</v>
      </c>
      <c r="AQ159" s="44">
        <f>_xlfn.XLOOKUP(I159,[1]!표1[아이템 타입],[1]!표1[삭제여부])</f>
        <v>1</v>
      </c>
      <c r="AR159" s="63">
        <f>_xlfn.XLOOKUP(I159,'[1]#칼럼명세'!F:F,'[1]#칼럼명세'!H:H)</f>
        <v>1</v>
      </c>
      <c r="AS159" s="4">
        <v>1</v>
      </c>
      <c r="AT159" s="4"/>
      <c r="AU159" s="4"/>
      <c r="AV159" s="4"/>
      <c r="AW159" s="63"/>
      <c r="AX159" s="63"/>
      <c r="AY159" s="63"/>
      <c r="AZ159" s="63"/>
      <c r="BA159" s="63"/>
    </row>
    <row r="160" spans="2:53" x14ac:dyDescent="0.3">
      <c r="B160" s="4">
        <v>23300116</v>
      </c>
      <c r="C160" s="4" t="str">
        <f t="shared" si="20"/>
        <v>116</v>
      </c>
      <c r="D160" s="44" t="str">
        <f t="shared" si="15"/>
        <v>Item_Name_23300116</v>
      </c>
      <c r="E160" s="5" t="s">
        <v>2559</v>
      </c>
      <c r="F160" s="44" t="str">
        <f t="shared" si="16"/>
        <v>Item_Desc_23300116</v>
      </c>
      <c r="G160" s="5" t="s">
        <v>714</v>
      </c>
      <c r="H160" s="5">
        <v>3</v>
      </c>
      <c r="I160" s="5">
        <v>33</v>
      </c>
      <c r="J160" s="5">
        <v>0</v>
      </c>
      <c r="K160" s="5">
        <v>4</v>
      </c>
      <c r="L160" s="45">
        <f>_xlfn.XLOOKUP($I160, '[1]#칼럼명세'!$F:$F, '[1]#칼럼명세'!$J:$J)*IF(_xlfn.XLOOKUP($I160, '[1]#칼럼명세'!$F:$F, '[1]#칼럼명세'!$K:$K)="X", 1, _xlfn.XLOOKUP($K160, '[1]#무게관련'!$N:$N, '[1]#무게관련'!$O:$O))*100</f>
        <v>0</v>
      </c>
      <c r="M160" s="46" t="s">
        <v>336</v>
      </c>
      <c r="N160" s="46" t="s">
        <v>336</v>
      </c>
      <c r="O160" s="46" t="s">
        <v>336</v>
      </c>
      <c r="P160" s="46" t="s">
        <v>336</v>
      </c>
      <c r="Q160" s="5">
        <v>0</v>
      </c>
      <c r="R160" s="5">
        <v>0</v>
      </c>
      <c r="S160" s="5">
        <v>5043</v>
      </c>
      <c r="T160" s="5">
        <v>0</v>
      </c>
      <c r="U160" s="5">
        <v>4</v>
      </c>
      <c r="V160" s="5">
        <v>0</v>
      </c>
      <c r="W160" s="5">
        <v>0</v>
      </c>
      <c r="X160" s="66">
        <v>1000</v>
      </c>
      <c r="Y160" s="66">
        <v>10000</v>
      </c>
      <c r="Z160" s="5">
        <v>0</v>
      </c>
      <c r="AA160" s="5">
        <v>0</v>
      </c>
      <c r="AB160" s="5">
        <v>1</v>
      </c>
      <c r="AC160" s="5">
        <v>0</v>
      </c>
      <c r="AD160" s="5">
        <v>0</v>
      </c>
      <c r="AE160" s="5">
        <v>30100</v>
      </c>
      <c r="AF160" s="5">
        <v>8</v>
      </c>
      <c r="AG160" s="5">
        <v>0</v>
      </c>
      <c r="AH160" s="5" t="s">
        <v>2817</v>
      </c>
      <c r="AI160" s="5" t="s">
        <v>235</v>
      </c>
      <c r="AJ160" s="5" t="s">
        <v>983</v>
      </c>
      <c r="AK160" s="45">
        <f t="shared" si="17"/>
        <v>15</v>
      </c>
      <c r="AL160" s="47">
        <f>_xlfn.XLOOKUP(I160,'[1]#칼럼명세'!F:F,'[1]#칼럼명세'!I:I)</f>
        <v>1302</v>
      </c>
      <c r="AM160" s="44" t="str">
        <f t="shared" si="18"/>
        <v>Item_Name_23300116</v>
      </c>
      <c r="AN160" s="5" t="s">
        <v>2887</v>
      </c>
      <c r="AO160" s="44" t="str">
        <f t="shared" si="19"/>
        <v>Item_Desc_23300116</v>
      </c>
      <c r="AP160" s="5" t="s">
        <v>3098</v>
      </c>
      <c r="AQ160" s="44">
        <f>_xlfn.XLOOKUP(I160,[1]!표1[아이템 타입],[1]!표1[삭제여부])</f>
        <v>1</v>
      </c>
      <c r="AR160" s="63">
        <f>_xlfn.XLOOKUP(I160,'[1]#칼럼명세'!F:F,'[1]#칼럼명세'!H:H)</f>
        <v>1</v>
      </c>
      <c r="AS160" s="4">
        <v>1</v>
      </c>
      <c r="AT160" s="4"/>
      <c r="AU160" s="4"/>
      <c r="AV160" s="4"/>
      <c r="AW160" s="63"/>
      <c r="AX160" s="63"/>
      <c r="AY160" s="63"/>
      <c r="AZ160" s="63"/>
      <c r="BA160" s="63"/>
    </row>
    <row r="161" spans="2:53" x14ac:dyDescent="0.3">
      <c r="B161" s="4">
        <v>23300117</v>
      </c>
      <c r="C161" s="4" t="str">
        <f t="shared" si="20"/>
        <v>117</v>
      </c>
      <c r="D161" s="44" t="str">
        <f t="shared" si="15"/>
        <v>Item_Name_23300117</v>
      </c>
      <c r="E161" s="5" t="s">
        <v>2560</v>
      </c>
      <c r="F161" s="44" t="str">
        <f t="shared" si="16"/>
        <v>Item_Desc_23300117</v>
      </c>
      <c r="G161" s="5" t="s">
        <v>714</v>
      </c>
      <c r="H161" s="5">
        <v>3</v>
      </c>
      <c r="I161" s="5">
        <v>33</v>
      </c>
      <c r="J161" s="5">
        <v>0</v>
      </c>
      <c r="K161" s="5">
        <v>4</v>
      </c>
      <c r="L161" s="45">
        <f>_xlfn.XLOOKUP($I161, '[1]#칼럼명세'!$F:$F, '[1]#칼럼명세'!$J:$J)*IF(_xlfn.XLOOKUP($I161, '[1]#칼럼명세'!$F:$F, '[1]#칼럼명세'!$K:$K)="X", 1, _xlfn.XLOOKUP($K161, '[1]#무게관련'!$N:$N, '[1]#무게관련'!$O:$O))*100</f>
        <v>0</v>
      </c>
      <c r="M161" s="46" t="s">
        <v>336</v>
      </c>
      <c r="N161" s="46" t="s">
        <v>336</v>
      </c>
      <c r="O161" s="46" t="s">
        <v>336</v>
      </c>
      <c r="P161" s="46" t="s">
        <v>336</v>
      </c>
      <c r="Q161" s="5">
        <v>0</v>
      </c>
      <c r="R161" s="5">
        <v>0</v>
      </c>
      <c r="S161" s="5">
        <v>5030</v>
      </c>
      <c r="T161" s="5">
        <v>0</v>
      </c>
      <c r="U161" s="5">
        <v>4</v>
      </c>
      <c r="V161" s="5">
        <v>0</v>
      </c>
      <c r="W161" s="5">
        <v>0</v>
      </c>
      <c r="X161" s="66">
        <v>1000</v>
      </c>
      <c r="Y161" s="66">
        <v>10000</v>
      </c>
      <c r="Z161" s="5">
        <v>0</v>
      </c>
      <c r="AA161" s="5">
        <v>0</v>
      </c>
      <c r="AB161" s="5">
        <v>1</v>
      </c>
      <c r="AC161" s="5">
        <v>0</v>
      </c>
      <c r="AD161" s="5">
        <v>0</v>
      </c>
      <c r="AE161" s="5">
        <v>30100</v>
      </c>
      <c r="AF161" s="5">
        <v>8</v>
      </c>
      <c r="AG161" s="5">
        <v>0</v>
      </c>
      <c r="AH161" s="5" t="s">
        <v>2818</v>
      </c>
      <c r="AI161" s="5" t="s">
        <v>235</v>
      </c>
      <c r="AJ161" s="5" t="s">
        <v>983</v>
      </c>
      <c r="AK161" s="45">
        <f t="shared" si="17"/>
        <v>15</v>
      </c>
      <c r="AL161" s="47">
        <f>_xlfn.XLOOKUP(I161,'[1]#칼럼명세'!F:F,'[1]#칼럼명세'!I:I)</f>
        <v>1302</v>
      </c>
      <c r="AM161" s="44" t="str">
        <f t="shared" si="18"/>
        <v>Item_Name_23300117</v>
      </c>
      <c r="AN161" s="5" t="s">
        <v>2888</v>
      </c>
      <c r="AO161" s="44" t="str">
        <f t="shared" si="19"/>
        <v>Item_Desc_23300117</v>
      </c>
      <c r="AP161" s="5" t="s">
        <v>3099</v>
      </c>
      <c r="AQ161" s="44">
        <f>_xlfn.XLOOKUP(I161,[1]!표1[아이템 타입],[1]!표1[삭제여부])</f>
        <v>1</v>
      </c>
      <c r="AR161" s="63">
        <f>_xlfn.XLOOKUP(I161,'[1]#칼럼명세'!F:F,'[1]#칼럼명세'!H:H)</f>
        <v>1</v>
      </c>
      <c r="AS161" s="4">
        <v>1</v>
      </c>
      <c r="AT161" s="4"/>
      <c r="AU161" s="4"/>
      <c r="AV161" s="4"/>
      <c r="AW161" s="63"/>
      <c r="AX161" s="63"/>
      <c r="AY161" s="63"/>
      <c r="AZ161" s="63"/>
      <c r="BA161" s="63"/>
    </row>
    <row r="162" spans="2:53" x14ac:dyDescent="0.3">
      <c r="B162" s="4">
        <v>23300118</v>
      </c>
      <c r="C162" s="4" t="str">
        <f t="shared" si="20"/>
        <v>118</v>
      </c>
      <c r="D162" s="44" t="str">
        <f t="shared" si="15"/>
        <v>Item_Name_23300118</v>
      </c>
      <c r="E162" s="5" t="s">
        <v>2561</v>
      </c>
      <c r="F162" s="44" t="str">
        <f t="shared" si="16"/>
        <v>Item_Desc_23300118</v>
      </c>
      <c r="G162" s="5" t="s">
        <v>714</v>
      </c>
      <c r="H162" s="5">
        <v>3</v>
      </c>
      <c r="I162" s="5">
        <v>33</v>
      </c>
      <c r="J162" s="5">
        <v>0</v>
      </c>
      <c r="K162" s="5">
        <v>4</v>
      </c>
      <c r="L162" s="45">
        <f>_xlfn.XLOOKUP($I162, '[1]#칼럼명세'!$F:$F, '[1]#칼럼명세'!$J:$J)*IF(_xlfn.XLOOKUP($I162, '[1]#칼럼명세'!$F:$F, '[1]#칼럼명세'!$K:$K)="X", 1, _xlfn.XLOOKUP($K162, '[1]#무게관련'!$N:$N, '[1]#무게관련'!$O:$O))*100</f>
        <v>0</v>
      </c>
      <c r="M162" s="46" t="s">
        <v>336</v>
      </c>
      <c r="N162" s="46" t="s">
        <v>336</v>
      </c>
      <c r="O162" s="46" t="s">
        <v>336</v>
      </c>
      <c r="P162" s="46" t="s">
        <v>336</v>
      </c>
      <c r="Q162" s="5">
        <v>0</v>
      </c>
      <c r="R162" s="5">
        <v>0</v>
      </c>
      <c r="S162" s="5">
        <v>5031</v>
      </c>
      <c r="T162" s="5">
        <v>0</v>
      </c>
      <c r="U162" s="5">
        <v>4</v>
      </c>
      <c r="V162" s="5">
        <v>0</v>
      </c>
      <c r="W162" s="5">
        <v>0</v>
      </c>
      <c r="X162" s="66">
        <v>1000</v>
      </c>
      <c r="Y162" s="66">
        <v>10000</v>
      </c>
      <c r="Z162" s="5">
        <v>0</v>
      </c>
      <c r="AA162" s="5">
        <v>0</v>
      </c>
      <c r="AB162" s="5">
        <v>1</v>
      </c>
      <c r="AC162" s="5">
        <v>0</v>
      </c>
      <c r="AD162" s="5">
        <v>0</v>
      </c>
      <c r="AE162" s="5">
        <v>30100</v>
      </c>
      <c r="AF162" s="5">
        <v>8</v>
      </c>
      <c r="AG162" s="5">
        <v>0</v>
      </c>
      <c r="AH162" s="5" t="s">
        <v>2819</v>
      </c>
      <c r="AI162" s="5" t="s">
        <v>235</v>
      </c>
      <c r="AJ162" s="5" t="s">
        <v>983</v>
      </c>
      <c r="AK162" s="45">
        <f t="shared" si="17"/>
        <v>15</v>
      </c>
      <c r="AL162" s="47">
        <f>_xlfn.XLOOKUP(I162,'[1]#칼럼명세'!F:F,'[1]#칼럼명세'!I:I)</f>
        <v>1302</v>
      </c>
      <c r="AM162" s="44" t="str">
        <f t="shared" si="18"/>
        <v>Item_Name_23300118</v>
      </c>
      <c r="AN162" s="5" t="s">
        <v>2889</v>
      </c>
      <c r="AO162" s="44" t="str">
        <f t="shared" si="19"/>
        <v>Item_Desc_23300118</v>
      </c>
      <c r="AP162" s="5" t="s">
        <v>3100</v>
      </c>
      <c r="AQ162" s="44">
        <f>_xlfn.XLOOKUP(I162,[1]!표1[아이템 타입],[1]!표1[삭제여부])</f>
        <v>1</v>
      </c>
      <c r="AR162" s="63">
        <f>_xlfn.XLOOKUP(I162,'[1]#칼럼명세'!F:F,'[1]#칼럼명세'!H:H)</f>
        <v>1</v>
      </c>
      <c r="AS162" s="4">
        <v>1</v>
      </c>
      <c r="AT162" s="4"/>
      <c r="AU162" s="4"/>
      <c r="AV162" s="4"/>
      <c r="AW162" s="63"/>
      <c r="AX162" s="63"/>
      <c r="AY162" s="63"/>
      <c r="AZ162" s="63"/>
      <c r="BA162" s="63"/>
    </row>
    <row r="163" spans="2:53" x14ac:dyDescent="0.3">
      <c r="B163" s="4">
        <v>23300119</v>
      </c>
      <c r="C163" s="4" t="str">
        <f t="shared" si="20"/>
        <v>119</v>
      </c>
      <c r="D163" s="44" t="str">
        <f t="shared" si="15"/>
        <v>Item_Name_23300119</v>
      </c>
      <c r="E163" s="5" t="s">
        <v>2562</v>
      </c>
      <c r="F163" s="44" t="str">
        <f t="shared" si="16"/>
        <v>Item_Desc_23300119</v>
      </c>
      <c r="G163" s="5" t="s">
        <v>714</v>
      </c>
      <c r="H163" s="5">
        <v>3</v>
      </c>
      <c r="I163" s="5">
        <v>33</v>
      </c>
      <c r="J163" s="5">
        <v>0</v>
      </c>
      <c r="K163" s="5">
        <v>4</v>
      </c>
      <c r="L163" s="45">
        <f>_xlfn.XLOOKUP($I163, '[1]#칼럼명세'!$F:$F, '[1]#칼럼명세'!$J:$J)*IF(_xlfn.XLOOKUP($I163, '[1]#칼럼명세'!$F:$F, '[1]#칼럼명세'!$K:$K)="X", 1, _xlfn.XLOOKUP($K163, '[1]#무게관련'!$N:$N, '[1]#무게관련'!$O:$O))*100</f>
        <v>0</v>
      </c>
      <c r="M163" s="46" t="s">
        <v>336</v>
      </c>
      <c r="N163" s="46" t="s">
        <v>336</v>
      </c>
      <c r="O163" s="46" t="s">
        <v>336</v>
      </c>
      <c r="P163" s="46" t="s">
        <v>336</v>
      </c>
      <c r="Q163" s="5">
        <v>0</v>
      </c>
      <c r="R163" s="5">
        <v>0</v>
      </c>
      <c r="S163" s="5">
        <v>1507</v>
      </c>
      <c r="T163" s="5">
        <v>0</v>
      </c>
      <c r="U163" s="5">
        <v>250</v>
      </c>
      <c r="V163" s="5">
        <v>0</v>
      </c>
      <c r="W163" s="5">
        <v>0</v>
      </c>
      <c r="X163" s="66">
        <v>1000</v>
      </c>
      <c r="Y163" s="66">
        <v>10000</v>
      </c>
      <c r="Z163" s="5">
        <v>0</v>
      </c>
      <c r="AA163" s="5">
        <v>0</v>
      </c>
      <c r="AB163" s="5">
        <v>1</v>
      </c>
      <c r="AC163" s="5">
        <v>0</v>
      </c>
      <c r="AD163" s="5">
        <v>0</v>
      </c>
      <c r="AE163" s="5">
        <v>30100</v>
      </c>
      <c r="AF163" s="5">
        <v>8</v>
      </c>
      <c r="AG163" s="5">
        <v>0</v>
      </c>
      <c r="AH163" s="5" t="s">
        <v>2820</v>
      </c>
      <c r="AI163" s="5" t="s">
        <v>235</v>
      </c>
      <c r="AJ163" s="5" t="s">
        <v>983</v>
      </c>
      <c r="AK163" s="45">
        <f t="shared" si="17"/>
        <v>15</v>
      </c>
      <c r="AL163" s="47">
        <f>_xlfn.XLOOKUP(I163,'[1]#칼럼명세'!F:F,'[1]#칼럼명세'!I:I)</f>
        <v>1302</v>
      </c>
      <c r="AM163" s="44" t="str">
        <f t="shared" si="18"/>
        <v>Item_Name_23300119</v>
      </c>
      <c r="AN163" s="5" t="s">
        <v>2890</v>
      </c>
      <c r="AO163" s="44" t="str">
        <f t="shared" si="19"/>
        <v>Item_Desc_23300119</v>
      </c>
      <c r="AP163" s="5" t="s">
        <v>3142</v>
      </c>
      <c r="AQ163" s="44">
        <f>_xlfn.XLOOKUP(I163,[1]!표1[아이템 타입],[1]!표1[삭제여부])</f>
        <v>1</v>
      </c>
      <c r="AR163" s="63">
        <f>_xlfn.XLOOKUP(I163,'[1]#칼럼명세'!F:F,'[1]#칼럼명세'!H:H)</f>
        <v>1</v>
      </c>
      <c r="AS163" s="4">
        <v>1</v>
      </c>
      <c r="AT163" s="4"/>
      <c r="AU163" s="4"/>
      <c r="AV163" s="4"/>
      <c r="AW163" s="63"/>
      <c r="AX163" s="63"/>
      <c r="AY163" s="63"/>
      <c r="AZ163" s="63"/>
      <c r="BA163" s="63"/>
    </row>
    <row r="164" spans="2:53" x14ac:dyDescent="0.3">
      <c r="B164" s="4">
        <v>23300120</v>
      </c>
      <c r="C164" s="4" t="str">
        <f t="shared" si="20"/>
        <v>120</v>
      </c>
      <c r="D164" s="44" t="str">
        <f t="shared" si="15"/>
        <v>Item_Name_23300120</v>
      </c>
      <c r="E164" s="5" t="s">
        <v>2563</v>
      </c>
      <c r="F164" s="44" t="str">
        <f t="shared" si="16"/>
        <v>Item_Desc_23300120</v>
      </c>
      <c r="G164" s="5" t="s">
        <v>714</v>
      </c>
      <c r="H164" s="5">
        <v>3</v>
      </c>
      <c r="I164" s="5">
        <v>33</v>
      </c>
      <c r="J164" s="5">
        <v>0</v>
      </c>
      <c r="K164" s="5">
        <v>4</v>
      </c>
      <c r="L164" s="45">
        <f>_xlfn.XLOOKUP($I164, '[1]#칼럼명세'!$F:$F, '[1]#칼럼명세'!$J:$J)*IF(_xlfn.XLOOKUP($I164, '[1]#칼럼명세'!$F:$F, '[1]#칼럼명세'!$K:$K)="X", 1, _xlfn.XLOOKUP($K164, '[1]#무게관련'!$N:$N, '[1]#무게관련'!$O:$O))*100</f>
        <v>0</v>
      </c>
      <c r="M164" s="46" t="s">
        <v>336</v>
      </c>
      <c r="N164" s="46" t="s">
        <v>336</v>
      </c>
      <c r="O164" s="46" t="s">
        <v>336</v>
      </c>
      <c r="P164" s="46" t="s">
        <v>336</v>
      </c>
      <c r="Q164" s="5">
        <v>0</v>
      </c>
      <c r="R164" s="5">
        <v>0</v>
      </c>
      <c r="S164" s="5">
        <v>1505</v>
      </c>
      <c r="T164" s="5">
        <v>0</v>
      </c>
      <c r="U164" s="5">
        <v>250</v>
      </c>
      <c r="V164" s="5">
        <v>0</v>
      </c>
      <c r="W164" s="5">
        <v>0</v>
      </c>
      <c r="X164" s="66">
        <v>1000</v>
      </c>
      <c r="Y164" s="66">
        <v>10000</v>
      </c>
      <c r="Z164" s="5">
        <v>0</v>
      </c>
      <c r="AA164" s="5">
        <v>0</v>
      </c>
      <c r="AB164" s="5">
        <v>1</v>
      </c>
      <c r="AC164" s="5">
        <v>0</v>
      </c>
      <c r="AD164" s="5">
        <v>0</v>
      </c>
      <c r="AE164" s="5">
        <v>30100</v>
      </c>
      <c r="AF164" s="5">
        <v>8</v>
      </c>
      <c r="AG164" s="5">
        <v>0</v>
      </c>
      <c r="AH164" s="5" t="s">
        <v>2821</v>
      </c>
      <c r="AI164" s="5" t="s">
        <v>235</v>
      </c>
      <c r="AJ164" s="5" t="s">
        <v>983</v>
      </c>
      <c r="AK164" s="45">
        <f t="shared" si="17"/>
        <v>15</v>
      </c>
      <c r="AL164" s="47">
        <f>_xlfn.XLOOKUP(I164,'[1]#칼럼명세'!F:F,'[1]#칼럼명세'!I:I)</f>
        <v>1302</v>
      </c>
      <c r="AM164" s="44" t="str">
        <f t="shared" si="18"/>
        <v>Item_Name_23300120</v>
      </c>
      <c r="AN164" s="5" t="s">
        <v>2891</v>
      </c>
      <c r="AO164" s="44" t="str">
        <f t="shared" si="19"/>
        <v>Item_Desc_23300120</v>
      </c>
      <c r="AP164" s="5" t="s">
        <v>3143</v>
      </c>
      <c r="AQ164" s="44">
        <f>_xlfn.XLOOKUP(I164,[1]!표1[아이템 타입],[1]!표1[삭제여부])</f>
        <v>1</v>
      </c>
      <c r="AR164" s="63">
        <f>_xlfn.XLOOKUP(I164,'[1]#칼럼명세'!F:F,'[1]#칼럼명세'!H:H)</f>
        <v>1</v>
      </c>
      <c r="AS164" s="4">
        <v>1</v>
      </c>
      <c r="AT164" s="4"/>
      <c r="AU164" s="4"/>
      <c r="AV164" s="4"/>
      <c r="AW164" s="63"/>
      <c r="AX164" s="63"/>
      <c r="AY164" s="63"/>
      <c r="AZ164" s="63"/>
      <c r="BA164" s="63"/>
    </row>
    <row r="165" spans="2:53" x14ac:dyDescent="0.3">
      <c r="B165" s="4">
        <v>23300121</v>
      </c>
      <c r="C165" s="4" t="str">
        <f t="shared" si="20"/>
        <v>121</v>
      </c>
      <c r="D165" s="44" t="str">
        <f t="shared" si="15"/>
        <v>Item_Name_23300121</v>
      </c>
      <c r="E165" s="5" t="s">
        <v>2564</v>
      </c>
      <c r="F165" s="44" t="str">
        <f t="shared" si="16"/>
        <v>Item_Desc_23300121</v>
      </c>
      <c r="G165" s="5" t="s">
        <v>714</v>
      </c>
      <c r="H165" s="5">
        <v>3</v>
      </c>
      <c r="I165" s="5">
        <v>33</v>
      </c>
      <c r="J165" s="5">
        <v>0</v>
      </c>
      <c r="K165" s="5">
        <v>5</v>
      </c>
      <c r="L165" s="45">
        <f>_xlfn.XLOOKUP($I165, '[1]#칼럼명세'!$F:$F, '[1]#칼럼명세'!$J:$J)*IF(_xlfn.XLOOKUP($I165, '[1]#칼럼명세'!$F:$F, '[1]#칼럼명세'!$K:$K)="X", 1, _xlfn.XLOOKUP($K165, '[1]#무게관련'!$N:$N, '[1]#무게관련'!$O:$O))*100</f>
        <v>0</v>
      </c>
      <c r="M165" s="46" t="s">
        <v>336</v>
      </c>
      <c r="N165" s="46" t="s">
        <v>336</v>
      </c>
      <c r="O165" s="46" t="s">
        <v>336</v>
      </c>
      <c r="P165" s="46" t="s">
        <v>336</v>
      </c>
      <c r="Q165" s="5">
        <v>0</v>
      </c>
      <c r="R165" s="5">
        <v>0</v>
      </c>
      <c r="S165" s="5">
        <v>1203</v>
      </c>
      <c r="T165" s="5">
        <v>0</v>
      </c>
      <c r="U165" s="5">
        <v>5</v>
      </c>
      <c r="V165" s="5">
        <v>0</v>
      </c>
      <c r="W165" s="5">
        <v>0</v>
      </c>
      <c r="X165" s="66">
        <v>1000</v>
      </c>
      <c r="Y165" s="66">
        <v>10000</v>
      </c>
      <c r="Z165" s="5">
        <v>0</v>
      </c>
      <c r="AA165" s="5">
        <v>0</v>
      </c>
      <c r="AB165" s="5">
        <v>1</v>
      </c>
      <c r="AC165" s="5">
        <v>0</v>
      </c>
      <c r="AD165" s="5">
        <v>0</v>
      </c>
      <c r="AE165" s="5">
        <v>30100</v>
      </c>
      <c r="AF165" s="5">
        <v>8</v>
      </c>
      <c r="AG165" s="5">
        <v>0</v>
      </c>
      <c r="AH165" s="5" t="s">
        <v>2750</v>
      </c>
      <c r="AI165" s="5" t="s">
        <v>235</v>
      </c>
      <c r="AJ165" s="5" t="s">
        <v>983</v>
      </c>
      <c r="AK165" s="45">
        <f t="shared" si="17"/>
        <v>15</v>
      </c>
      <c r="AL165" s="47">
        <f>_xlfn.XLOOKUP(I165,'[1]#칼럼명세'!F:F,'[1]#칼럼명세'!I:I)</f>
        <v>1302</v>
      </c>
      <c r="AM165" s="44" t="str">
        <f t="shared" si="18"/>
        <v>Item_Name_23300121</v>
      </c>
      <c r="AN165" s="5" t="s">
        <v>2655</v>
      </c>
      <c r="AO165" s="44" t="str">
        <f t="shared" si="19"/>
        <v>Item_Desc_23300121</v>
      </c>
      <c r="AP165" s="5" t="s">
        <v>3101</v>
      </c>
      <c r="AQ165" s="44">
        <f>_xlfn.XLOOKUP(I165,[1]!표1[아이템 타입],[1]!표1[삭제여부])</f>
        <v>1</v>
      </c>
      <c r="AR165" s="63">
        <f>_xlfn.XLOOKUP(I165,'[1]#칼럼명세'!F:F,'[1]#칼럼명세'!H:H)</f>
        <v>1</v>
      </c>
      <c r="AS165" s="4">
        <v>1</v>
      </c>
      <c r="AT165" s="4"/>
      <c r="AU165" s="4"/>
      <c r="AV165" s="4"/>
      <c r="AW165" s="63"/>
      <c r="AX165" s="63"/>
      <c r="AY165" s="63"/>
      <c r="AZ165" s="63"/>
      <c r="BA165" s="63"/>
    </row>
    <row r="166" spans="2:53" x14ac:dyDescent="0.3">
      <c r="B166" s="4">
        <v>23300122</v>
      </c>
      <c r="C166" s="4" t="str">
        <f t="shared" si="20"/>
        <v>122</v>
      </c>
      <c r="D166" s="44" t="str">
        <f t="shared" si="15"/>
        <v>Item_Name_23300122</v>
      </c>
      <c r="E166" s="5" t="s">
        <v>2565</v>
      </c>
      <c r="F166" s="44" t="str">
        <f t="shared" si="16"/>
        <v>Item_Desc_23300122</v>
      </c>
      <c r="G166" s="5" t="s">
        <v>714</v>
      </c>
      <c r="H166" s="5">
        <v>3</v>
      </c>
      <c r="I166" s="5">
        <v>33</v>
      </c>
      <c r="J166" s="5">
        <v>0</v>
      </c>
      <c r="K166" s="5">
        <v>5</v>
      </c>
      <c r="L166" s="45">
        <f>_xlfn.XLOOKUP($I166, '[1]#칼럼명세'!$F:$F, '[1]#칼럼명세'!$J:$J)*IF(_xlfn.XLOOKUP($I166, '[1]#칼럼명세'!$F:$F, '[1]#칼럼명세'!$K:$K)="X", 1, _xlfn.XLOOKUP($K166, '[1]#무게관련'!$N:$N, '[1]#무게관련'!$O:$O))*100</f>
        <v>0</v>
      </c>
      <c r="M166" s="46" t="s">
        <v>336</v>
      </c>
      <c r="N166" s="46" t="s">
        <v>336</v>
      </c>
      <c r="O166" s="46" t="s">
        <v>336</v>
      </c>
      <c r="P166" s="46" t="s">
        <v>336</v>
      </c>
      <c r="Q166" s="5">
        <v>0</v>
      </c>
      <c r="R166" s="5">
        <v>0</v>
      </c>
      <c r="S166" s="5">
        <v>1207</v>
      </c>
      <c r="T166" s="5">
        <v>0</v>
      </c>
      <c r="U166" s="5">
        <v>5</v>
      </c>
      <c r="V166" s="5">
        <v>0</v>
      </c>
      <c r="W166" s="5">
        <v>0</v>
      </c>
      <c r="X166" s="66">
        <v>1000</v>
      </c>
      <c r="Y166" s="66">
        <v>10000</v>
      </c>
      <c r="Z166" s="5">
        <v>0</v>
      </c>
      <c r="AA166" s="5">
        <v>0</v>
      </c>
      <c r="AB166" s="5">
        <v>1</v>
      </c>
      <c r="AC166" s="5">
        <v>0</v>
      </c>
      <c r="AD166" s="5">
        <v>0</v>
      </c>
      <c r="AE166" s="5">
        <v>30100</v>
      </c>
      <c r="AF166" s="5">
        <v>8</v>
      </c>
      <c r="AG166" s="5">
        <v>0</v>
      </c>
      <c r="AH166" s="5" t="s">
        <v>2751</v>
      </c>
      <c r="AI166" s="5" t="s">
        <v>235</v>
      </c>
      <c r="AJ166" s="5" t="s">
        <v>983</v>
      </c>
      <c r="AK166" s="45">
        <f t="shared" si="17"/>
        <v>15</v>
      </c>
      <c r="AL166" s="47">
        <f>_xlfn.XLOOKUP(I166,'[1]#칼럼명세'!F:F,'[1]#칼럼명세'!I:I)</f>
        <v>1302</v>
      </c>
      <c r="AM166" s="44" t="str">
        <f t="shared" si="18"/>
        <v>Item_Name_23300122</v>
      </c>
      <c r="AN166" s="5" t="s">
        <v>2656</v>
      </c>
      <c r="AO166" s="44" t="str">
        <f t="shared" si="19"/>
        <v>Item_Desc_23300122</v>
      </c>
      <c r="AP166" s="5" t="s">
        <v>3102</v>
      </c>
      <c r="AQ166" s="44">
        <f>_xlfn.XLOOKUP(I166,[1]!표1[아이템 타입],[1]!표1[삭제여부])</f>
        <v>1</v>
      </c>
      <c r="AR166" s="63">
        <f>_xlfn.XLOOKUP(I166,'[1]#칼럼명세'!F:F,'[1]#칼럼명세'!H:H)</f>
        <v>1</v>
      </c>
      <c r="AS166" s="4">
        <v>1</v>
      </c>
      <c r="AT166" s="4"/>
      <c r="AU166" s="4"/>
      <c r="AV166" s="4"/>
      <c r="AW166" s="63"/>
      <c r="AX166" s="63"/>
      <c r="AY166" s="63"/>
      <c r="AZ166" s="63"/>
      <c r="BA166" s="63"/>
    </row>
    <row r="167" spans="2:53" x14ac:dyDescent="0.3">
      <c r="B167" s="4">
        <v>23300123</v>
      </c>
      <c r="C167" s="4" t="str">
        <f t="shared" si="20"/>
        <v>123</v>
      </c>
      <c r="D167" s="44" t="str">
        <f t="shared" si="15"/>
        <v>Item_Name_23300123</v>
      </c>
      <c r="E167" s="5" t="s">
        <v>2566</v>
      </c>
      <c r="F167" s="44" t="str">
        <f t="shared" si="16"/>
        <v>Item_Desc_23300123</v>
      </c>
      <c r="G167" s="5" t="s">
        <v>714</v>
      </c>
      <c r="H167" s="5">
        <v>3</v>
      </c>
      <c r="I167" s="5">
        <v>33</v>
      </c>
      <c r="J167" s="5">
        <v>0</v>
      </c>
      <c r="K167" s="5">
        <v>5</v>
      </c>
      <c r="L167" s="45">
        <f>_xlfn.XLOOKUP($I167, '[1]#칼럼명세'!$F:$F, '[1]#칼럼명세'!$J:$J)*IF(_xlfn.XLOOKUP($I167, '[1]#칼럼명세'!$F:$F, '[1]#칼럼명세'!$K:$K)="X", 1, _xlfn.XLOOKUP($K167, '[1]#무게관련'!$N:$N, '[1]#무게관련'!$O:$O))*100</f>
        <v>0</v>
      </c>
      <c r="M167" s="46" t="s">
        <v>336</v>
      </c>
      <c r="N167" s="46" t="s">
        <v>336</v>
      </c>
      <c r="O167" s="46" t="s">
        <v>336</v>
      </c>
      <c r="P167" s="46" t="s">
        <v>336</v>
      </c>
      <c r="Q167" s="5">
        <v>0</v>
      </c>
      <c r="R167" s="5">
        <v>0</v>
      </c>
      <c r="S167" s="5">
        <v>5002</v>
      </c>
      <c r="T167" s="5">
        <v>0</v>
      </c>
      <c r="U167" s="5">
        <v>5</v>
      </c>
      <c r="V167" s="5">
        <v>0</v>
      </c>
      <c r="W167" s="5">
        <v>0</v>
      </c>
      <c r="X167" s="66">
        <v>1000</v>
      </c>
      <c r="Y167" s="66">
        <v>10000</v>
      </c>
      <c r="Z167" s="5">
        <v>0</v>
      </c>
      <c r="AA167" s="5">
        <v>0</v>
      </c>
      <c r="AB167" s="5">
        <v>1</v>
      </c>
      <c r="AC167" s="5">
        <v>0</v>
      </c>
      <c r="AD167" s="5">
        <v>0</v>
      </c>
      <c r="AE167" s="5">
        <v>30100</v>
      </c>
      <c r="AF167" s="5">
        <v>8</v>
      </c>
      <c r="AG167" s="5">
        <v>0</v>
      </c>
      <c r="AH167" s="5" t="s">
        <v>2752</v>
      </c>
      <c r="AI167" s="5" t="s">
        <v>235</v>
      </c>
      <c r="AJ167" s="5" t="s">
        <v>983</v>
      </c>
      <c r="AK167" s="45">
        <f t="shared" si="17"/>
        <v>15</v>
      </c>
      <c r="AL167" s="47">
        <f>_xlfn.XLOOKUP(I167,'[1]#칼럼명세'!F:F,'[1]#칼럼명세'!I:I)</f>
        <v>1302</v>
      </c>
      <c r="AM167" s="44" t="str">
        <f t="shared" si="18"/>
        <v>Item_Name_23300123</v>
      </c>
      <c r="AN167" s="5" t="s">
        <v>2657</v>
      </c>
      <c r="AO167" s="44" t="str">
        <f t="shared" si="19"/>
        <v>Item_Desc_23300123</v>
      </c>
      <c r="AP167" s="5" t="s">
        <v>3103</v>
      </c>
      <c r="AQ167" s="44">
        <f>_xlfn.XLOOKUP(I167,[1]!표1[아이템 타입],[1]!표1[삭제여부])</f>
        <v>1</v>
      </c>
      <c r="AR167" s="63">
        <f>_xlfn.XLOOKUP(I167,'[1]#칼럼명세'!F:F,'[1]#칼럼명세'!H:H)</f>
        <v>1</v>
      </c>
      <c r="AS167" s="4">
        <v>1</v>
      </c>
      <c r="AT167" s="4"/>
      <c r="AU167" s="4"/>
      <c r="AV167" s="4"/>
      <c r="AW167" s="63"/>
      <c r="AX167" s="63"/>
      <c r="AY167" s="63"/>
      <c r="AZ167" s="63"/>
      <c r="BA167" s="63"/>
    </row>
    <row r="168" spans="2:53" x14ac:dyDescent="0.3">
      <c r="B168" s="4">
        <v>23300124</v>
      </c>
      <c r="C168" s="4" t="str">
        <f t="shared" si="20"/>
        <v>124</v>
      </c>
      <c r="D168" s="44" t="str">
        <f t="shared" si="15"/>
        <v>Item_Name_23300124</v>
      </c>
      <c r="E168" s="5" t="s">
        <v>2567</v>
      </c>
      <c r="F168" s="44" t="str">
        <f t="shared" si="16"/>
        <v>Item_Desc_23300124</v>
      </c>
      <c r="G168" s="5" t="s">
        <v>714</v>
      </c>
      <c r="H168" s="5">
        <v>3</v>
      </c>
      <c r="I168" s="5">
        <v>33</v>
      </c>
      <c r="J168" s="5">
        <v>0</v>
      </c>
      <c r="K168" s="5">
        <v>5</v>
      </c>
      <c r="L168" s="45">
        <f>_xlfn.XLOOKUP($I168, '[1]#칼럼명세'!$F:$F, '[1]#칼럼명세'!$J:$J)*IF(_xlfn.XLOOKUP($I168, '[1]#칼럼명세'!$F:$F, '[1]#칼럼명세'!$K:$K)="X", 1, _xlfn.XLOOKUP($K168, '[1]#무게관련'!$N:$N, '[1]#무게관련'!$O:$O))*100</f>
        <v>0</v>
      </c>
      <c r="M168" s="46" t="s">
        <v>336</v>
      </c>
      <c r="N168" s="46" t="s">
        <v>336</v>
      </c>
      <c r="O168" s="46" t="s">
        <v>336</v>
      </c>
      <c r="P168" s="46" t="s">
        <v>336</v>
      </c>
      <c r="Q168" s="5">
        <v>0</v>
      </c>
      <c r="R168" s="5">
        <v>0</v>
      </c>
      <c r="S168" s="5">
        <v>5004</v>
      </c>
      <c r="T168" s="5">
        <v>0</v>
      </c>
      <c r="U168" s="5">
        <v>5</v>
      </c>
      <c r="V168" s="5">
        <v>0</v>
      </c>
      <c r="W168" s="5">
        <v>0</v>
      </c>
      <c r="X168" s="66">
        <v>1000</v>
      </c>
      <c r="Y168" s="66">
        <v>10000</v>
      </c>
      <c r="Z168" s="5">
        <v>0</v>
      </c>
      <c r="AA168" s="5">
        <v>0</v>
      </c>
      <c r="AB168" s="5">
        <v>1</v>
      </c>
      <c r="AC168" s="5">
        <v>0</v>
      </c>
      <c r="AD168" s="5">
        <v>0</v>
      </c>
      <c r="AE168" s="5">
        <v>30100</v>
      </c>
      <c r="AF168" s="5">
        <v>8</v>
      </c>
      <c r="AG168" s="5">
        <v>0</v>
      </c>
      <c r="AH168" s="5" t="s">
        <v>2753</v>
      </c>
      <c r="AI168" s="5" t="s">
        <v>235</v>
      </c>
      <c r="AJ168" s="5" t="s">
        <v>983</v>
      </c>
      <c r="AK168" s="45">
        <f t="shared" si="17"/>
        <v>15</v>
      </c>
      <c r="AL168" s="47">
        <f>_xlfn.XLOOKUP(I168,'[1]#칼럼명세'!F:F,'[1]#칼럼명세'!I:I)</f>
        <v>1302</v>
      </c>
      <c r="AM168" s="44" t="str">
        <f t="shared" si="18"/>
        <v>Item_Name_23300124</v>
      </c>
      <c r="AN168" s="5" t="s">
        <v>2658</v>
      </c>
      <c r="AO168" s="44" t="str">
        <f t="shared" si="19"/>
        <v>Item_Desc_23300124</v>
      </c>
      <c r="AP168" s="5" t="s">
        <v>3104</v>
      </c>
      <c r="AQ168" s="44">
        <f>_xlfn.XLOOKUP(I168,[1]!표1[아이템 타입],[1]!표1[삭제여부])</f>
        <v>1</v>
      </c>
      <c r="AR168" s="63">
        <f>_xlfn.XLOOKUP(I168,'[1]#칼럼명세'!F:F,'[1]#칼럼명세'!H:H)</f>
        <v>1</v>
      </c>
      <c r="AS168" s="4">
        <v>1</v>
      </c>
      <c r="AT168" s="4"/>
      <c r="AU168" s="4"/>
      <c r="AV168" s="4"/>
      <c r="AW168" s="63"/>
      <c r="AX168" s="63"/>
      <c r="AY168" s="63"/>
      <c r="AZ168" s="63"/>
      <c r="BA168" s="63"/>
    </row>
    <row r="169" spans="2:53" x14ac:dyDescent="0.3">
      <c r="B169" s="4">
        <v>23300125</v>
      </c>
      <c r="C169" s="4" t="str">
        <f t="shared" si="20"/>
        <v>125</v>
      </c>
      <c r="D169" s="44" t="str">
        <f t="shared" si="15"/>
        <v>Item_Name_23300125</v>
      </c>
      <c r="E169" s="5" t="s">
        <v>2568</v>
      </c>
      <c r="F169" s="44" t="str">
        <f t="shared" si="16"/>
        <v>Item_Desc_23300125</v>
      </c>
      <c r="G169" s="5" t="s">
        <v>714</v>
      </c>
      <c r="H169" s="5">
        <v>3</v>
      </c>
      <c r="I169" s="5">
        <v>33</v>
      </c>
      <c r="J169" s="5">
        <v>0</v>
      </c>
      <c r="K169" s="5">
        <v>5</v>
      </c>
      <c r="L169" s="45">
        <f>_xlfn.XLOOKUP($I169, '[1]#칼럼명세'!$F:$F, '[1]#칼럼명세'!$J:$J)*IF(_xlfn.XLOOKUP($I169, '[1]#칼럼명세'!$F:$F, '[1]#칼럼명세'!$K:$K)="X", 1, _xlfn.XLOOKUP($K169, '[1]#무게관련'!$N:$N, '[1]#무게관련'!$O:$O))*100</f>
        <v>0</v>
      </c>
      <c r="M169" s="46" t="s">
        <v>336</v>
      </c>
      <c r="N169" s="46" t="s">
        <v>336</v>
      </c>
      <c r="O169" s="46" t="s">
        <v>336</v>
      </c>
      <c r="P169" s="46" t="s">
        <v>336</v>
      </c>
      <c r="Q169" s="5">
        <v>0</v>
      </c>
      <c r="R169" s="5">
        <v>0</v>
      </c>
      <c r="S169" s="5">
        <v>5034</v>
      </c>
      <c r="T169" s="5">
        <v>0</v>
      </c>
      <c r="U169" s="5">
        <v>5</v>
      </c>
      <c r="V169" s="5">
        <v>0</v>
      </c>
      <c r="W169" s="5">
        <v>0</v>
      </c>
      <c r="X169" s="66">
        <v>1000</v>
      </c>
      <c r="Y169" s="66">
        <v>10000</v>
      </c>
      <c r="Z169" s="5">
        <v>0</v>
      </c>
      <c r="AA169" s="5">
        <v>0</v>
      </c>
      <c r="AB169" s="5">
        <v>1</v>
      </c>
      <c r="AC169" s="5">
        <v>0</v>
      </c>
      <c r="AD169" s="5">
        <v>0</v>
      </c>
      <c r="AE169" s="5">
        <v>30100</v>
      </c>
      <c r="AF169" s="5">
        <v>8</v>
      </c>
      <c r="AG169" s="5">
        <v>0</v>
      </c>
      <c r="AH169" s="5" t="s">
        <v>2781</v>
      </c>
      <c r="AI169" s="5" t="s">
        <v>235</v>
      </c>
      <c r="AJ169" s="5" t="s">
        <v>983</v>
      </c>
      <c r="AK169" s="45">
        <f t="shared" si="17"/>
        <v>15</v>
      </c>
      <c r="AL169" s="47">
        <f>_xlfn.XLOOKUP(I169,'[1]#칼럼명세'!F:F,'[1]#칼럼명세'!I:I)</f>
        <v>1302</v>
      </c>
      <c r="AM169" s="44" t="str">
        <f t="shared" si="18"/>
        <v>Item_Name_23300125</v>
      </c>
      <c r="AN169" s="5" t="s">
        <v>2659</v>
      </c>
      <c r="AO169" s="44" t="str">
        <f t="shared" si="19"/>
        <v>Item_Desc_23300125</v>
      </c>
      <c r="AP169" s="5" t="s">
        <v>3105</v>
      </c>
      <c r="AQ169" s="44">
        <f>_xlfn.XLOOKUP(I169,[1]!표1[아이템 타입],[1]!표1[삭제여부])</f>
        <v>1</v>
      </c>
      <c r="AR169" s="63">
        <f>_xlfn.XLOOKUP(I169,'[1]#칼럼명세'!F:F,'[1]#칼럼명세'!H:H)</f>
        <v>1</v>
      </c>
      <c r="AS169" s="4">
        <v>1</v>
      </c>
      <c r="AT169" s="4"/>
      <c r="AU169" s="4"/>
      <c r="AV169" s="4"/>
      <c r="AW169" s="63"/>
      <c r="AX169" s="63"/>
      <c r="AY169" s="63"/>
      <c r="AZ169" s="63"/>
      <c r="BA169" s="63"/>
    </row>
    <row r="170" spans="2:53" x14ac:dyDescent="0.3">
      <c r="B170" s="4">
        <v>23300126</v>
      </c>
      <c r="C170" s="4" t="str">
        <f t="shared" si="20"/>
        <v>126</v>
      </c>
      <c r="D170" s="44" t="str">
        <f t="shared" si="15"/>
        <v>Item_Name_23300126</v>
      </c>
      <c r="E170" s="5" t="s">
        <v>2569</v>
      </c>
      <c r="F170" s="44" t="str">
        <f t="shared" si="16"/>
        <v>Item_Desc_23300126</v>
      </c>
      <c r="G170" s="5" t="s">
        <v>714</v>
      </c>
      <c r="H170" s="5">
        <v>3</v>
      </c>
      <c r="I170" s="5">
        <v>33</v>
      </c>
      <c r="J170" s="5">
        <v>0</v>
      </c>
      <c r="K170" s="5">
        <v>5</v>
      </c>
      <c r="L170" s="45">
        <f>_xlfn.XLOOKUP($I170, '[1]#칼럼명세'!$F:$F, '[1]#칼럼명세'!$J:$J)*IF(_xlfn.XLOOKUP($I170, '[1]#칼럼명세'!$F:$F, '[1]#칼럼명세'!$K:$K)="X", 1, _xlfn.XLOOKUP($K170, '[1]#무게관련'!$N:$N, '[1]#무게관련'!$O:$O))*100</f>
        <v>0</v>
      </c>
      <c r="M170" s="46" t="s">
        <v>336</v>
      </c>
      <c r="N170" s="46" t="s">
        <v>336</v>
      </c>
      <c r="O170" s="46" t="s">
        <v>336</v>
      </c>
      <c r="P170" s="46" t="s">
        <v>336</v>
      </c>
      <c r="Q170" s="5">
        <v>0</v>
      </c>
      <c r="R170" s="5">
        <v>0</v>
      </c>
      <c r="S170" s="5">
        <v>5036</v>
      </c>
      <c r="T170" s="5">
        <v>0</v>
      </c>
      <c r="U170" s="5">
        <v>5</v>
      </c>
      <c r="V170" s="5">
        <v>0</v>
      </c>
      <c r="W170" s="5">
        <v>0</v>
      </c>
      <c r="X170" s="66">
        <v>1000</v>
      </c>
      <c r="Y170" s="66">
        <v>10000</v>
      </c>
      <c r="Z170" s="5">
        <v>0</v>
      </c>
      <c r="AA170" s="5">
        <v>0</v>
      </c>
      <c r="AB170" s="5">
        <v>1</v>
      </c>
      <c r="AC170" s="5">
        <v>0</v>
      </c>
      <c r="AD170" s="5">
        <v>0</v>
      </c>
      <c r="AE170" s="5">
        <v>30100</v>
      </c>
      <c r="AF170" s="5">
        <v>8</v>
      </c>
      <c r="AG170" s="5">
        <v>0</v>
      </c>
      <c r="AH170" s="5" t="s">
        <v>2754</v>
      </c>
      <c r="AI170" s="5" t="s">
        <v>235</v>
      </c>
      <c r="AJ170" s="5" t="s">
        <v>983</v>
      </c>
      <c r="AK170" s="45">
        <f t="shared" si="17"/>
        <v>15</v>
      </c>
      <c r="AL170" s="47">
        <f>_xlfn.XLOOKUP(I170,'[1]#칼럼명세'!F:F,'[1]#칼럼명세'!I:I)</f>
        <v>1302</v>
      </c>
      <c r="AM170" s="44" t="str">
        <f t="shared" si="18"/>
        <v>Item_Name_23300126</v>
      </c>
      <c r="AN170" s="5" t="s">
        <v>2892</v>
      </c>
      <c r="AO170" s="44" t="str">
        <f t="shared" si="19"/>
        <v>Item_Desc_23300126</v>
      </c>
      <c r="AP170" s="5" t="s">
        <v>3106</v>
      </c>
      <c r="AQ170" s="44">
        <f>_xlfn.XLOOKUP(I170,[1]!표1[아이템 타입],[1]!표1[삭제여부])</f>
        <v>1</v>
      </c>
      <c r="AR170" s="63">
        <f>_xlfn.XLOOKUP(I170,'[1]#칼럼명세'!F:F,'[1]#칼럼명세'!H:H)</f>
        <v>1</v>
      </c>
      <c r="AS170" s="4">
        <v>1</v>
      </c>
      <c r="AT170" s="4"/>
      <c r="AU170" s="4"/>
      <c r="AV170" s="4"/>
      <c r="AW170" s="63"/>
      <c r="AX170" s="63"/>
      <c r="AY170" s="63"/>
      <c r="AZ170" s="63"/>
      <c r="BA170" s="63"/>
    </row>
    <row r="171" spans="2:53" x14ac:dyDescent="0.3">
      <c r="B171" s="4">
        <v>23300127</v>
      </c>
      <c r="C171" s="4" t="str">
        <f t="shared" si="20"/>
        <v>127</v>
      </c>
      <c r="D171" s="44" t="str">
        <f t="shared" si="15"/>
        <v>Item_Name_23300127</v>
      </c>
      <c r="E171" s="5" t="s">
        <v>2570</v>
      </c>
      <c r="F171" s="44" t="str">
        <f t="shared" si="16"/>
        <v>Item_Desc_23300127</v>
      </c>
      <c r="G171" s="5" t="s">
        <v>714</v>
      </c>
      <c r="H171" s="5">
        <v>3</v>
      </c>
      <c r="I171" s="5">
        <v>33</v>
      </c>
      <c r="J171" s="5">
        <v>0</v>
      </c>
      <c r="K171" s="5">
        <v>5</v>
      </c>
      <c r="L171" s="45">
        <f>_xlfn.XLOOKUP($I171, '[1]#칼럼명세'!$F:$F, '[1]#칼럼명세'!$J:$J)*IF(_xlfn.XLOOKUP($I171, '[1]#칼럼명세'!$F:$F, '[1]#칼럼명세'!$K:$K)="X", 1, _xlfn.XLOOKUP($K171, '[1]#무게관련'!$N:$N, '[1]#무게관련'!$O:$O))*100</f>
        <v>0</v>
      </c>
      <c r="M171" s="46" t="s">
        <v>336</v>
      </c>
      <c r="N171" s="46" t="s">
        <v>336</v>
      </c>
      <c r="O171" s="46" t="s">
        <v>336</v>
      </c>
      <c r="P171" s="46" t="s">
        <v>336</v>
      </c>
      <c r="Q171" s="5">
        <v>0</v>
      </c>
      <c r="R171" s="5">
        <v>0</v>
      </c>
      <c r="S171" s="5">
        <v>5022</v>
      </c>
      <c r="T171" s="5">
        <v>0</v>
      </c>
      <c r="U171" s="5">
        <v>5</v>
      </c>
      <c r="V171" s="5">
        <v>0</v>
      </c>
      <c r="W171" s="5">
        <v>0</v>
      </c>
      <c r="X171" s="66">
        <v>1000</v>
      </c>
      <c r="Y171" s="66">
        <v>10000</v>
      </c>
      <c r="Z171" s="5">
        <v>0</v>
      </c>
      <c r="AA171" s="5">
        <v>0</v>
      </c>
      <c r="AB171" s="5">
        <v>1</v>
      </c>
      <c r="AC171" s="5">
        <v>0</v>
      </c>
      <c r="AD171" s="5">
        <v>0</v>
      </c>
      <c r="AE171" s="5">
        <v>30100</v>
      </c>
      <c r="AF171" s="5">
        <v>8</v>
      </c>
      <c r="AG171" s="5">
        <v>0</v>
      </c>
      <c r="AH171" s="5" t="s">
        <v>2755</v>
      </c>
      <c r="AI171" s="5" t="s">
        <v>235</v>
      </c>
      <c r="AJ171" s="5" t="s">
        <v>983</v>
      </c>
      <c r="AK171" s="45">
        <f t="shared" si="17"/>
        <v>15</v>
      </c>
      <c r="AL171" s="47">
        <f>_xlfn.XLOOKUP(I171,'[1]#칼럼명세'!F:F,'[1]#칼럼명세'!I:I)</f>
        <v>1302</v>
      </c>
      <c r="AM171" s="44" t="str">
        <f t="shared" si="18"/>
        <v>Item_Name_23300127</v>
      </c>
      <c r="AN171" s="5" t="s">
        <v>2893</v>
      </c>
      <c r="AO171" s="44" t="str">
        <f t="shared" si="19"/>
        <v>Item_Desc_23300127</v>
      </c>
      <c r="AP171" s="5" t="s">
        <v>3107</v>
      </c>
      <c r="AQ171" s="44">
        <f>_xlfn.XLOOKUP(I171,[1]!표1[아이템 타입],[1]!표1[삭제여부])</f>
        <v>1</v>
      </c>
      <c r="AR171" s="63">
        <f>_xlfn.XLOOKUP(I171,'[1]#칼럼명세'!F:F,'[1]#칼럼명세'!H:H)</f>
        <v>1</v>
      </c>
      <c r="AS171" s="4">
        <v>1</v>
      </c>
      <c r="AT171" s="4"/>
      <c r="AU171" s="4"/>
      <c r="AV171" s="4"/>
      <c r="AW171" s="63"/>
      <c r="AX171" s="63"/>
      <c r="AY171" s="63"/>
      <c r="AZ171" s="63"/>
      <c r="BA171" s="63"/>
    </row>
    <row r="172" spans="2:53" x14ac:dyDescent="0.3">
      <c r="B172" s="4">
        <v>23300128</v>
      </c>
      <c r="C172" s="4" t="str">
        <f t="shared" si="20"/>
        <v>128</v>
      </c>
      <c r="D172" s="44" t="str">
        <f t="shared" si="15"/>
        <v>Item_Name_23300128</v>
      </c>
      <c r="E172" s="5" t="s">
        <v>2571</v>
      </c>
      <c r="F172" s="44" t="str">
        <f t="shared" si="16"/>
        <v>Item_Desc_23300128</v>
      </c>
      <c r="G172" s="5" t="s">
        <v>714</v>
      </c>
      <c r="H172" s="5">
        <v>3</v>
      </c>
      <c r="I172" s="5">
        <v>33</v>
      </c>
      <c r="J172" s="5">
        <v>0</v>
      </c>
      <c r="K172" s="5">
        <v>5</v>
      </c>
      <c r="L172" s="45">
        <f>_xlfn.XLOOKUP($I172, '[1]#칼럼명세'!$F:$F, '[1]#칼럼명세'!$J:$J)*IF(_xlfn.XLOOKUP($I172, '[1]#칼럼명세'!$F:$F, '[1]#칼럼명세'!$K:$K)="X", 1, _xlfn.XLOOKUP($K172, '[1]#무게관련'!$N:$N, '[1]#무게관련'!$O:$O))*100</f>
        <v>0</v>
      </c>
      <c r="M172" s="46" t="s">
        <v>336</v>
      </c>
      <c r="N172" s="46" t="s">
        <v>336</v>
      </c>
      <c r="O172" s="46" t="s">
        <v>336</v>
      </c>
      <c r="P172" s="46" t="s">
        <v>336</v>
      </c>
      <c r="Q172" s="5">
        <v>0</v>
      </c>
      <c r="R172" s="5">
        <v>0</v>
      </c>
      <c r="S172" s="5">
        <v>5024</v>
      </c>
      <c r="T172" s="5">
        <v>0</v>
      </c>
      <c r="U172" s="5">
        <v>5</v>
      </c>
      <c r="V172" s="5">
        <v>0</v>
      </c>
      <c r="W172" s="5">
        <v>0</v>
      </c>
      <c r="X172" s="66">
        <v>1000</v>
      </c>
      <c r="Y172" s="66">
        <v>10000</v>
      </c>
      <c r="Z172" s="5">
        <v>0</v>
      </c>
      <c r="AA172" s="5">
        <v>0</v>
      </c>
      <c r="AB172" s="5">
        <v>1</v>
      </c>
      <c r="AC172" s="5">
        <v>0</v>
      </c>
      <c r="AD172" s="5">
        <v>0</v>
      </c>
      <c r="AE172" s="5">
        <v>30100</v>
      </c>
      <c r="AF172" s="5">
        <v>8</v>
      </c>
      <c r="AG172" s="5">
        <v>0</v>
      </c>
      <c r="AH172" s="5" t="s">
        <v>2756</v>
      </c>
      <c r="AI172" s="5" t="s">
        <v>235</v>
      </c>
      <c r="AJ172" s="5" t="s">
        <v>983</v>
      </c>
      <c r="AK172" s="45">
        <f t="shared" si="17"/>
        <v>15</v>
      </c>
      <c r="AL172" s="47">
        <f>_xlfn.XLOOKUP(I172,'[1]#칼럼명세'!F:F,'[1]#칼럼명세'!I:I)</f>
        <v>1302</v>
      </c>
      <c r="AM172" s="44" t="str">
        <f t="shared" si="18"/>
        <v>Item_Name_23300128</v>
      </c>
      <c r="AN172" s="5" t="s">
        <v>2894</v>
      </c>
      <c r="AO172" s="44" t="str">
        <f t="shared" si="19"/>
        <v>Item_Desc_23300128</v>
      </c>
      <c r="AP172" s="5" t="s">
        <v>3108</v>
      </c>
      <c r="AQ172" s="44">
        <f>_xlfn.XLOOKUP(I172,[1]!표1[아이템 타입],[1]!표1[삭제여부])</f>
        <v>1</v>
      </c>
      <c r="AR172" s="63">
        <f>_xlfn.XLOOKUP(I172,'[1]#칼럼명세'!F:F,'[1]#칼럼명세'!H:H)</f>
        <v>1</v>
      </c>
      <c r="AS172" s="4">
        <v>1</v>
      </c>
      <c r="AT172" s="4"/>
      <c r="AU172" s="4"/>
      <c r="AV172" s="4"/>
      <c r="AW172" s="63"/>
      <c r="AX172" s="63"/>
      <c r="AY172" s="63"/>
      <c r="AZ172" s="63"/>
      <c r="BA172" s="63"/>
    </row>
    <row r="173" spans="2:53" x14ac:dyDescent="0.3">
      <c r="B173" s="4">
        <v>23300129</v>
      </c>
      <c r="C173" s="4" t="str">
        <f t="shared" si="20"/>
        <v>129</v>
      </c>
      <c r="D173" s="44" t="str">
        <f t="shared" si="15"/>
        <v>Item_Name_23300129</v>
      </c>
      <c r="E173" s="5" t="s">
        <v>2572</v>
      </c>
      <c r="F173" s="44" t="str">
        <f t="shared" si="16"/>
        <v>Item_Desc_23300129</v>
      </c>
      <c r="G173" s="5" t="s">
        <v>714</v>
      </c>
      <c r="H173" s="5">
        <v>3</v>
      </c>
      <c r="I173" s="5">
        <v>33</v>
      </c>
      <c r="J173" s="5">
        <v>0</v>
      </c>
      <c r="K173" s="5">
        <v>5</v>
      </c>
      <c r="L173" s="45">
        <f>_xlfn.XLOOKUP($I173, '[1]#칼럼명세'!$F:$F, '[1]#칼럼명세'!$J:$J)*IF(_xlfn.XLOOKUP($I173, '[1]#칼럼명세'!$F:$F, '[1]#칼럼명세'!$K:$K)="X", 1, _xlfn.XLOOKUP($K173, '[1]#무게관련'!$N:$N, '[1]#무게관련'!$O:$O))*100</f>
        <v>0</v>
      </c>
      <c r="M173" s="46" t="s">
        <v>336</v>
      </c>
      <c r="N173" s="46" t="s">
        <v>336</v>
      </c>
      <c r="O173" s="46" t="s">
        <v>336</v>
      </c>
      <c r="P173" s="46" t="s">
        <v>336</v>
      </c>
      <c r="Q173" s="5">
        <v>0</v>
      </c>
      <c r="R173" s="5">
        <v>0</v>
      </c>
      <c r="S173" s="5">
        <v>1101</v>
      </c>
      <c r="T173" s="5">
        <v>0</v>
      </c>
      <c r="U173" s="5">
        <v>50</v>
      </c>
      <c r="V173" s="5">
        <v>0</v>
      </c>
      <c r="W173" s="5">
        <v>0</v>
      </c>
      <c r="X173" s="66">
        <v>1000</v>
      </c>
      <c r="Y173" s="66">
        <v>10000</v>
      </c>
      <c r="Z173" s="5">
        <v>0</v>
      </c>
      <c r="AA173" s="5">
        <v>0</v>
      </c>
      <c r="AB173" s="5">
        <v>1</v>
      </c>
      <c r="AC173" s="5">
        <v>0</v>
      </c>
      <c r="AD173" s="5">
        <v>0</v>
      </c>
      <c r="AE173" s="5">
        <v>30100</v>
      </c>
      <c r="AF173" s="5">
        <v>8</v>
      </c>
      <c r="AG173" s="5">
        <v>0</v>
      </c>
      <c r="AH173" s="5" t="s">
        <v>2757</v>
      </c>
      <c r="AI173" s="5" t="s">
        <v>235</v>
      </c>
      <c r="AJ173" s="5" t="s">
        <v>983</v>
      </c>
      <c r="AK173" s="45">
        <f t="shared" si="17"/>
        <v>15</v>
      </c>
      <c r="AL173" s="47">
        <f>_xlfn.XLOOKUP(I173,'[1]#칼럼명세'!F:F,'[1]#칼럼명세'!I:I)</f>
        <v>1302</v>
      </c>
      <c r="AM173" s="44" t="str">
        <f t="shared" si="18"/>
        <v>Item_Name_23300129</v>
      </c>
      <c r="AN173" s="5" t="s">
        <v>2895</v>
      </c>
      <c r="AO173" s="44" t="str">
        <f t="shared" si="19"/>
        <v>Item_Desc_23300129</v>
      </c>
      <c r="AP173" s="5" t="s">
        <v>3109</v>
      </c>
      <c r="AQ173" s="44">
        <f>_xlfn.XLOOKUP(I173,[1]!표1[아이템 타입],[1]!표1[삭제여부])</f>
        <v>1</v>
      </c>
      <c r="AR173" s="63">
        <f>_xlfn.XLOOKUP(I173,'[1]#칼럼명세'!F:F,'[1]#칼럼명세'!H:H)</f>
        <v>1</v>
      </c>
      <c r="AS173" s="4">
        <v>1</v>
      </c>
      <c r="AT173" s="4"/>
      <c r="AU173" s="4"/>
      <c r="AV173" s="4"/>
      <c r="AW173" s="63"/>
      <c r="AX173" s="63"/>
      <c r="AY173" s="63"/>
      <c r="AZ173" s="63"/>
      <c r="BA173" s="63"/>
    </row>
    <row r="174" spans="2:53" x14ac:dyDescent="0.3">
      <c r="B174" s="4">
        <v>23300130</v>
      </c>
      <c r="C174" s="4" t="str">
        <f t="shared" si="20"/>
        <v>130</v>
      </c>
      <c r="D174" s="44" t="str">
        <f t="shared" si="15"/>
        <v>Item_Name_23300130</v>
      </c>
      <c r="E174" s="5" t="s">
        <v>2573</v>
      </c>
      <c r="F174" s="44" t="str">
        <f t="shared" si="16"/>
        <v>Item_Desc_23300130</v>
      </c>
      <c r="G174" s="5" t="s">
        <v>714</v>
      </c>
      <c r="H174" s="5">
        <v>3</v>
      </c>
      <c r="I174" s="5">
        <v>33</v>
      </c>
      <c r="J174" s="5">
        <v>0</v>
      </c>
      <c r="K174" s="5">
        <v>5</v>
      </c>
      <c r="L174" s="45">
        <f>_xlfn.XLOOKUP($I174, '[1]#칼럼명세'!$F:$F, '[1]#칼럼명세'!$J:$J)*IF(_xlfn.XLOOKUP($I174, '[1]#칼럼명세'!$F:$F, '[1]#칼럼명세'!$K:$K)="X", 1, _xlfn.XLOOKUP($K174, '[1]#무게관련'!$N:$N, '[1]#무게관련'!$O:$O))*100</f>
        <v>0</v>
      </c>
      <c r="M174" s="46" t="s">
        <v>336</v>
      </c>
      <c r="N174" s="46" t="s">
        <v>336</v>
      </c>
      <c r="O174" s="46" t="s">
        <v>336</v>
      </c>
      <c r="P174" s="46" t="s">
        <v>336</v>
      </c>
      <c r="Q174" s="5">
        <v>0</v>
      </c>
      <c r="R174" s="5">
        <v>0</v>
      </c>
      <c r="S174" s="5">
        <v>1111</v>
      </c>
      <c r="T174" s="5">
        <v>0</v>
      </c>
      <c r="U174" s="5">
        <v>5</v>
      </c>
      <c r="V174" s="5">
        <v>0</v>
      </c>
      <c r="W174" s="5">
        <v>0</v>
      </c>
      <c r="X174" s="66">
        <v>1000</v>
      </c>
      <c r="Y174" s="66">
        <v>10000</v>
      </c>
      <c r="Z174" s="5">
        <v>0</v>
      </c>
      <c r="AA174" s="5">
        <v>0</v>
      </c>
      <c r="AB174" s="5">
        <v>1</v>
      </c>
      <c r="AC174" s="5">
        <v>0</v>
      </c>
      <c r="AD174" s="5">
        <v>0</v>
      </c>
      <c r="AE174" s="5">
        <v>30100</v>
      </c>
      <c r="AF174" s="5">
        <v>8</v>
      </c>
      <c r="AG174" s="5">
        <v>0</v>
      </c>
      <c r="AH174" s="5" t="s">
        <v>2758</v>
      </c>
      <c r="AI174" s="5" t="s">
        <v>235</v>
      </c>
      <c r="AJ174" s="5" t="s">
        <v>983</v>
      </c>
      <c r="AK174" s="45">
        <f t="shared" si="17"/>
        <v>15</v>
      </c>
      <c r="AL174" s="47">
        <f>_xlfn.XLOOKUP(I174,'[1]#칼럼명세'!F:F,'[1]#칼럼명세'!I:I)</f>
        <v>1302</v>
      </c>
      <c r="AM174" s="44" t="str">
        <f t="shared" si="18"/>
        <v>Item_Name_23300130</v>
      </c>
      <c r="AN174" s="5" t="s">
        <v>2896</v>
      </c>
      <c r="AO174" s="44" t="str">
        <f t="shared" si="19"/>
        <v>Item_Desc_23300130</v>
      </c>
      <c r="AP174" s="5" t="s">
        <v>3110</v>
      </c>
      <c r="AQ174" s="44">
        <f>_xlfn.XLOOKUP(I174,[1]!표1[아이템 타입],[1]!표1[삭제여부])</f>
        <v>1</v>
      </c>
      <c r="AR174" s="63">
        <f>_xlfn.XLOOKUP(I174,'[1]#칼럼명세'!F:F,'[1]#칼럼명세'!H:H)</f>
        <v>1</v>
      </c>
      <c r="AS174" s="4">
        <v>1</v>
      </c>
      <c r="AT174" s="4"/>
      <c r="AU174" s="4"/>
      <c r="AV174" s="4"/>
      <c r="AW174" s="63"/>
      <c r="AX174" s="63"/>
      <c r="AY174" s="63"/>
      <c r="AZ174" s="63"/>
      <c r="BA174" s="63"/>
    </row>
    <row r="175" spans="2:53" x14ac:dyDescent="0.3">
      <c r="B175" s="4">
        <v>23300131</v>
      </c>
      <c r="C175" s="4" t="str">
        <f t="shared" si="20"/>
        <v>131</v>
      </c>
      <c r="D175" s="44" t="str">
        <f t="shared" si="15"/>
        <v>Item_Name_23300131</v>
      </c>
      <c r="E175" s="5" t="s">
        <v>2574</v>
      </c>
      <c r="F175" s="44" t="str">
        <f t="shared" si="16"/>
        <v>Item_Desc_23300131</v>
      </c>
      <c r="G175" s="5" t="s">
        <v>714</v>
      </c>
      <c r="H175" s="5">
        <v>3</v>
      </c>
      <c r="I175" s="5">
        <v>33</v>
      </c>
      <c r="J175" s="5">
        <v>0</v>
      </c>
      <c r="K175" s="5">
        <v>5</v>
      </c>
      <c r="L175" s="45">
        <f>_xlfn.XLOOKUP($I175, '[1]#칼럼명세'!$F:$F, '[1]#칼럼명세'!$J:$J)*IF(_xlfn.XLOOKUP($I175, '[1]#칼럼명세'!$F:$F, '[1]#칼럼명세'!$K:$K)="X", 1, _xlfn.XLOOKUP($K175, '[1]#무게관련'!$N:$N, '[1]#무게관련'!$O:$O))*100</f>
        <v>0</v>
      </c>
      <c r="M175" s="46" t="s">
        <v>336</v>
      </c>
      <c r="N175" s="46" t="s">
        <v>336</v>
      </c>
      <c r="O175" s="46" t="s">
        <v>336</v>
      </c>
      <c r="P175" s="46" t="s">
        <v>336</v>
      </c>
      <c r="Q175" s="5">
        <v>0</v>
      </c>
      <c r="R175" s="5">
        <v>0</v>
      </c>
      <c r="S175" s="5">
        <v>1211</v>
      </c>
      <c r="T175" s="5">
        <v>0</v>
      </c>
      <c r="U175" s="5">
        <v>5</v>
      </c>
      <c r="V175" s="5">
        <v>0</v>
      </c>
      <c r="W175" s="5">
        <v>0</v>
      </c>
      <c r="X175" s="66">
        <v>1000</v>
      </c>
      <c r="Y175" s="66">
        <v>10000</v>
      </c>
      <c r="Z175" s="5">
        <v>0</v>
      </c>
      <c r="AA175" s="5">
        <v>0</v>
      </c>
      <c r="AB175" s="5">
        <v>1</v>
      </c>
      <c r="AC175" s="5">
        <v>0</v>
      </c>
      <c r="AD175" s="5">
        <v>0</v>
      </c>
      <c r="AE175" s="5">
        <v>30100</v>
      </c>
      <c r="AF175" s="5">
        <v>8</v>
      </c>
      <c r="AG175" s="5">
        <v>0</v>
      </c>
      <c r="AH175" s="5" t="s">
        <v>2759</v>
      </c>
      <c r="AI175" s="5" t="s">
        <v>235</v>
      </c>
      <c r="AJ175" s="5" t="s">
        <v>983</v>
      </c>
      <c r="AK175" s="45">
        <f t="shared" si="17"/>
        <v>15</v>
      </c>
      <c r="AL175" s="47">
        <f>_xlfn.XLOOKUP(I175,'[1]#칼럼명세'!F:F,'[1]#칼럼명세'!I:I)</f>
        <v>1302</v>
      </c>
      <c r="AM175" s="44" t="str">
        <f t="shared" si="18"/>
        <v>Item_Name_23300131</v>
      </c>
      <c r="AN175" s="5" t="s">
        <v>2660</v>
      </c>
      <c r="AO175" s="44" t="str">
        <f t="shared" si="19"/>
        <v>Item_Desc_23300131</v>
      </c>
      <c r="AP175" s="5" t="s">
        <v>3111</v>
      </c>
      <c r="AQ175" s="44">
        <f>_xlfn.XLOOKUP(I175,[1]!표1[아이템 타입],[1]!표1[삭제여부])</f>
        <v>1</v>
      </c>
      <c r="AR175" s="63">
        <f>_xlfn.XLOOKUP(I175,'[1]#칼럼명세'!F:F,'[1]#칼럼명세'!H:H)</f>
        <v>1</v>
      </c>
      <c r="AS175" s="4">
        <v>1</v>
      </c>
      <c r="AT175" s="4"/>
      <c r="AU175" s="4"/>
      <c r="AV175" s="4"/>
      <c r="AW175" s="63"/>
      <c r="AX175" s="63"/>
      <c r="AY175" s="63"/>
      <c r="AZ175" s="63"/>
      <c r="BA175" s="63"/>
    </row>
    <row r="176" spans="2:53" x14ac:dyDescent="0.3">
      <c r="B176" s="4">
        <v>23300132</v>
      </c>
      <c r="C176" s="4" t="str">
        <f t="shared" si="20"/>
        <v>132</v>
      </c>
      <c r="D176" s="44" t="str">
        <f t="shared" si="15"/>
        <v>Item_Name_23300132</v>
      </c>
      <c r="E176" s="5" t="s">
        <v>2575</v>
      </c>
      <c r="F176" s="44" t="str">
        <f t="shared" si="16"/>
        <v>Item_Desc_23300132</v>
      </c>
      <c r="G176" s="5" t="s">
        <v>714</v>
      </c>
      <c r="H176" s="5">
        <v>3</v>
      </c>
      <c r="I176" s="5">
        <v>33</v>
      </c>
      <c r="J176" s="5">
        <v>0</v>
      </c>
      <c r="K176" s="5">
        <v>5</v>
      </c>
      <c r="L176" s="45">
        <f>_xlfn.XLOOKUP($I176, '[1]#칼럼명세'!$F:$F, '[1]#칼럼명세'!$J:$J)*IF(_xlfn.XLOOKUP($I176, '[1]#칼럼명세'!$F:$F, '[1]#칼럼명세'!$K:$K)="X", 1, _xlfn.XLOOKUP($K176, '[1]#무게관련'!$N:$N, '[1]#무게관련'!$O:$O))*100</f>
        <v>0</v>
      </c>
      <c r="M176" s="46" t="s">
        <v>336</v>
      </c>
      <c r="N176" s="46" t="s">
        <v>336</v>
      </c>
      <c r="O176" s="46" t="s">
        <v>336</v>
      </c>
      <c r="P176" s="46" t="s">
        <v>336</v>
      </c>
      <c r="Q176" s="5">
        <v>0</v>
      </c>
      <c r="R176" s="5">
        <v>0</v>
      </c>
      <c r="S176" s="5">
        <v>1213</v>
      </c>
      <c r="T176" s="5">
        <v>0</v>
      </c>
      <c r="U176" s="5">
        <v>5</v>
      </c>
      <c r="V176" s="5">
        <v>0</v>
      </c>
      <c r="W176" s="5">
        <v>0</v>
      </c>
      <c r="X176" s="66">
        <v>1000</v>
      </c>
      <c r="Y176" s="66">
        <v>10000</v>
      </c>
      <c r="Z176" s="5">
        <v>0</v>
      </c>
      <c r="AA176" s="5">
        <v>0</v>
      </c>
      <c r="AB176" s="5">
        <v>1</v>
      </c>
      <c r="AC176" s="5">
        <v>0</v>
      </c>
      <c r="AD176" s="5">
        <v>0</v>
      </c>
      <c r="AE176" s="5">
        <v>30100</v>
      </c>
      <c r="AF176" s="5">
        <v>8</v>
      </c>
      <c r="AG176" s="5">
        <v>0</v>
      </c>
      <c r="AH176" s="5" t="s">
        <v>2760</v>
      </c>
      <c r="AI176" s="5" t="s">
        <v>235</v>
      </c>
      <c r="AJ176" s="5" t="s">
        <v>983</v>
      </c>
      <c r="AK176" s="45">
        <f t="shared" si="17"/>
        <v>15</v>
      </c>
      <c r="AL176" s="47">
        <f>_xlfn.XLOOKUP(I176,'[1]#칼럼명세'!F:F,'[1]#칼럼명세'!I:I)</f>
        <v>1302</v>
      </c>
      <c r="AM176" s="44" t="str">
        <f t="shared" si="18"/>
        <v>Item_Name_23300132</v>
      </c>
      <c r="AN176" s="5" t="s">
        <v>2661</v>
      </c>
      <c r="AO176" s="44" t="str">
        <f t="shared" si="19"/>
        <v>Item_Desc_23300132</v>
      </c>
      <c r="AP176" s="5" t="s">
        <v>3112</v>
      </c>
      <c r="AQ176" s="44">
        <f>_xlfn.XLOOKUP(I176,[1]!표1[아이템 타입],[1]!표1[삭제여부])</f>
        <v>1</v>
      </c>
      <c r="AR176" s="63">
        <f>_xlfn.XLOOKUP(I176,'[1]#칼럼명세'!F:F,'[1]#칼럼명세'!H:H)</f>
        <v>1</v>
      </c>
      <c r="AS176" s="4">
        <v>1</v>
      </c>
      <c r="AT176" s="4"/>
      <c r="AU176" s="4"/>
      <c r="AV176" s="4"/>
      <c r="AW176" s="63"/>
      <c r="AX176" s="63"/>
      <c r="AY176" s="63"/>
      <c r="AZ176" s="63"/>
      <c r="BA176" s="63"/>
    </row>
    <row r="177" spans="2:53" x14ac:dyDescent="0.3">
      <c r="B177" s="4">
        <v>23300133</v>
      </c>
      <c r="C177" s="4" t="str">
        <f t="shared" si="20"/>
        <v>133</v>
      </c>
      <c r="D177" s="44" t="str">
        <f t="shared" si="15"/>
        <v>Item_Name_23300133</v>
      </c>
      <c r="E177" s="5" t="s">
        <v>2576</v>
      </c>
      <c r="F177" s="44" t="str">
        <f t="shared" si="16"/>
        <v>Item_Desc_23300133</v>
      </c>
      <c r="G177" s="5" t="s">
        <v>714</v>
      </c>
      <c r="H177" s="5">
        <v>3</v>
      </c>
      <c r="I177" s="5">
        <v>33</v>
      </c>
      <c r="J177" s="5">
        <v>0</v>
      </c>
      <c r="K177" s="5">
        <v>5</v>
      </c>
      <c r="L177" s="45">
        <f>_xlfn.XLOOKUP($I177, '[1]#칼럼명세'!$F:$F, '[1]#칼럼명세'!$J:$J)*IF(_xlfn.XLOOKUP($I177, '[1]#칼럼명세'!$F:$F, '[1]#칼럼명세'!$K:$K)="X", 1, _xlfn.XLOOKUP($K177, '[1]#무게관련'!$N:$N, '[1]#무게관련'!$O:$O))*100</f>
        <v>0</v>
      </c>
      <c r="M177" s="46" t="s">
        <v>336</v>
      </c>
      <c r="N177" s="46" t="s">
        <v>336</v>
      </c>
      <c r="O177" s="46" t="s">
        <v>336</v>
      </c>
      <c r="P177" s="46" t="s">
        <v>336</v>
      </c>
      <c r="Q177" s="5">
        <v>0</v>
      </c>
      <c r="R177" s="5">
        <v>0</v>
      </c>
      <c r="S177" s="5">
        <v>5006</v>
      </c>
      <c r="T177" s="5">
        <v>0</v>
      </c>
      <c r="U177" s="5">
        <v>5</v>
      </c>
      <c r="V177" s="5">
        <v>0</v>
      </c>
      <c r="W177" s="5">
        <v>0</v>
      </c>
      <c r="X177" s="66">
        <v>1000</v>
      </c>
      <c r="Y177" s="66">
        <v>10000</v>
      </c>
      <c r="Z177" s="5">
        <v>0</v>
      </c>
      <c r="AA177" s="5">
        <v>0</v>
      </c>
      <c r="AB177" s="5">
        <v>1</v>
      </c>
      <c r="AC177" s="5">
        <v>0</v>
      </c>
      <c r="AD177" s="5">
        <v>0</v>
      </c>
      <c r="AE177" s="5">
        <v>30100</v>
      </c>
      <c r="AF177" s="5">
        <v>8</v>
      </c>
      <c r="AG177" s="5">
        <v>0</v>
      </c>
      <c r="AH177" s="5" t="s">
        <v>2761</v>
      </c>
      <c r="AI177" s="5" t="s">
        <v>235</v>
      </c>
      <c r="AJ177" s="5" t="s">
        <v>983</v>
      </c>
      <c r="AK177" s="45">
        <f t="shared" si="17"/>
        <v>15</v>
      </c>
      <c r="AL177" s="47">
        <f>_xlfn.XLOOKUP(I177,'[1]#칼럼명세'!F:F,'[1]#칼럼명세'!I:I)</f>
        <v>1302</v>
      </c>
      <c r="AM177" s="44" t="str">
        <f t="shared" si="18"/>
        <v>Item_Name_23300133</v>
      </c>
      <c r="AN177" s="5" t="s">
        <v>2662</v>
      </c>
      <c r="AO177" s="44" t="str">
        <f t="shared" si="19"/>
        <v>Item_Desc_23300133</v>
      </c>
      <c r="AP177" s="5" t="s">
        <v>3113</v>
      </c>
      <c r="AQ177" s="44">
        <f>_xlfn.XLOOKUP(I177,[1]!표1[아이템 타입],[1]!표1[삭제여부])</f>
        <v>1</v>
      </c>
      <c r="AR177" s="63">
        <f>_xlfn.XLOOKUP(I177,'[1]#칼럼명세'!F:F,'[1]#칼럼명세'!H:H)</f>
        <v>1</v>
      </c>
      <c r="AS177" s="4">
        <v>1</v>
      </c>
      <c r="AT177" s="4"/>
      <c r="AU177" s="4"/>
      <c r="AV177" s="4"/>
      <c r="AW177" s="63"/>
      <c r="AX177" s="63"/>
      <c r="AY177" s="63"/>
      <c r="AZ177" s="63"/>
      <c r="BA177" s="63"/>
    </row>
    <row r="178" spans="2:53" x14ac:dyDescent="0.3">
      <c r="B178" s="4">
        <v>23300134</v>
      </c>
      <c r="C178" s="4" t="str">
        <f t="shared" si="20"/>
        <v>134</v>
      </c>
      <c r="D178" s="44" t="str">
        <f t="shared" si="15"/>
        <v>Item_Name_23300134</v>
      </c>
      <c r="E178" s="5" t="s">
        <v>2577</v>
      </c>
      <c r="F178" s="44" t="str">
        <f t="shared" si="16"/>
        <v>Item_Desc_23300134</v>
      </c>
      <c r="G178" s="5" t="s">
        <v>714</v>
      </c>
      <c r="H178" s="5">
        <v>3</v>
      </c>
      <c r="I178" s="5">
        <v>33</v>
      </c>
      <c r="J178" s="5">
        <v>0</v>
      </c>
      <c r="K178" s="5">
        <v>5</v>
      </c>
      <c r="L178" s="45">
        <f>_xlfn.XLOOKUP($I178, '[1]#칼럼명세'!$F:$F, '[1]#칼럼명세'!$J:$J)*IF(_xlfn.XLOOKUP($I178, '[1]#칼럼명세'!$F:$F, '[1]#칼럼명세'!$K:$K)="X", 1, _xlfn.XLOOKUP($K178, '[1]#무게관련'!$N:$N, '[1]#무게관련'!$O:$O))*100</f>
        <v>0</v>
      </c>
      <c r="M178" s="46" t="s">
        <v>336</v>
      </c>
      <c r="N178" s="46" t="s">
        <v>336</v>
      </c>
      <c r="O178" s="46" t="s">
        <v>336</v>
      </c>
      <c r="P178" s="46" t="s">
        <v>336</v>
      </c>
      <c r="Q178" s="5">
        <v>0</v>
      </c>
      <c r="R178" s="5">
        <v>0</v>
      </c>
      <c r="S178" s="5">
        <v>5008</v>
      </c>
      <c r="T178" s="5">
        <v>0</v>
      </c>
      <c r="U178" s="5">
        <v>5</v>
      </c>
      <c r="V178" s="5">
        <v>0</v>
      </c>
      <c r="W178" s="5">
        <v>0</v>
      </c>
      <c r="X178" s="66">
        <v>1000</v>
      </c>
      <c r="Y178" s="66">
        <v>10000</v>
      </c>
      <c r="Z178" s="5">
        <v>0</v>
      </c>
      <c r="AA178" s="5">
        <v>0</v>
      </c>
      <c r="AB178" s="5">
        <v>1</v>
      </c>
      <c r="AC178" s="5">
        <v>0</v>
      </c>
      <c r="AD178" s="5">
        <v>0</v>
      </c>
      <c r="AE178" s="5">
        <v>30100</v>
      </c>
      <c r="AF178" s="5">
        <v>8</v>
      </c>
      <c r="AG178" s="5">
        <v>0</v>
      </c>
      <c r="AH178" s="5" t="s">
        <v>2762</v>
      </c>
      <c r="AI178" s="5" t="s">
        <v>235</v>
      </c>
      <c r="AJ178" s="5" t="s">
        <v>983</v>
      </c>
      <c r="AK178" s="45">
        <f t="shared" si="17"/>
        <v>15</v>
      </c>
      <c r="AL178" s="47">
        <f>_xlfn.XLOOKUP(I178,'[1]#칼럼명세'!F:F,'[1]#칼럼명세'!I:I)</f>
        <v>1302</v>
      </c>
      <c r="AM178" s="44" t="str">
        <f t="shared" si="18"/>
        <v>Item_Name_23300134</v>
      </c>
      <c r="AN178" s="5" t="s">
        <v>2663</v>
      </c>
      <c r="AO178" s="44" t="str">
        <f t="shared" si="19"/>
        <v>Item_Desc_23300134</v>
      </c>
      <c r="AP178" s="5" t="s">
        <v>3114</v>
      </c>
      <c r="AQ178" s="44">
        <f>_xlfn.XLOOKUP(I178,[1]!표1[아이템 타입],[1]!표1[삭제여부])</f>
        <v>1</v>
      </c>
      <c r="AR178" s="63">
        <f>_xlfn.XLOOKUP(I178,'[1]#칼럼명세'!F:F,'[1]#칼럼명세'!H:H)</f>
        <v>1</v>
      </c>
      <c r="AS178" s="4">
        <v>1</v>
      </c>
      <c r="AT178" s="4"/>
      <c r="AU178" s="4"/>
      <c r="AV178" s="4"/>
      <c r="AW178" s="63"/>
      <c r="AX178" s="63"/>
      <c r="AY178" s="63"/>
      <c r="AZ178" s="63"/>
      <c r="BA178" s="63"/>
    </row>
    <row r="179" spans="2:53" x14ac:dyDescent="0.3">
      <c r="B179" s="4">
        <v>23300135</v>
      </c>
      <c r="C179" s="4" t="str">
        <f t="shared" si="20"/>
        <v>135</v>
      </c>
      <c r="D179" s="44" t="str">
        <f t="shared" si="15"/>
        <v>Item_Name_23300135</v>
      </c>
      <c r="E179" s="5" t="s">
        <v>2578</v>
      </c>
      <c r="F179" s="44" t="str">
        <f t="shared" si="16"/>
        <v>Item_Desc_23300135</v>
      </c>
      <c r="G179" s="5" t="s">
        <v>714</v>
      </c>
      <c r="H179" s="5">
        <v>3</v>
      </c>
      <c r="I179" s="5">
        <v>33</v>
      </c>
      <c r="J179" s="5">
        <v>0</v>
      </c>
      <c r="K179" s="5">
        <v>5</v>
      </c>
      <c r="L179" s="45">
        <f>_xlfn.XLOOKUP($I179, '[1]#칼럼명세'!$F:$F, '[1]#칼럼명세'!$J:$J)*IF(_xlfn.XLOOKUP($I179, '[1]#칼럼명세'!$F:$F, '[1]#칼럼명세'!$K:$K)="X", 1, _xlfn.XLOOKUP($K179, '[1]#무게관련'!$N:$N, '[1]#무게관련'!$O:$O))*100</f>
        <v>0</v>
      </c>
      <c r="M179" s="46" t="s">
        <v>336</v>
      </c>
      <c r="N179" s="46" t="s">
        <v>336</v>
      </c>
      <c r="O179" s="46" t="s">
        <v>336</v>
      </c>
      <c r="P179" s="46" t="s">
        <v>336</v>
      </c>
      <c r="Q179" s="5">
        <v>0</v>
      </c>
      <c r="R179" s="5">
        <v>0</v>
      </c>
      <c r="S179" s="5">
        <v>5038</v>
      </c>
      <c r="T179" s="5">
        <v>0</v>
      </c>
      <c r="U179" s="5">
        <v>5</v>
      </c>
      <c r="V179" s="5">
        <v>0</v>
      </c>
      <c r="W179" s="5">
        <v>0</v>
      </c>
      <c r="X179" s="66">
        <v>1000</v>
      </c>
      <c r="Y179" s="66">
        <v>10000</v>
      </c>
      <c r="Z179" s="5">
        <v>0</v>
      </c>
      <c r="AA179" s="5">
        <v>0</v>
      </c>
      <c r="AB179" s="5">
        <v>1</v>
      </c>
      <c r="AC179" s="5">
        <v>0</v>
      </c>
      <c r="AD179" s="5">
        <v>0</v>
      </c>
      <c r="AE179" s="5">
        <v>30100</v>
      </c>
      <c r="AF179" s="5">
        <v>8</v>
      </c>
      <c r="AG179" s="5">
        <v>0</v>
      </c>
      <c r="AH179" s="5" t="s">
        <v>2763</v>
      </c>
      <c r="AI179" s="5" t="s">
        <v>235</v>
      </c>
      <c r="AJ179" s="5" t="s">
        <v>983</v>
      </c>
      <c r="AK179" s="45">
        <f t="shared" si="17"/>
        <v>15</v>
      </c>
      <c r="AL179" s="47">
        <f>_xlfn.XLOOKUP(I179,'[1]#칼럼명세'!F:F,'[1]#칼럼명세'!I:I)</f>
        <v>1302</v>
      </c>
      <c r="AM179" s="44" t="str">
        <f t="shared" si="18"/>
        <v>Item_Name_23300135</v>
      </c>
      <c r="AN179" s="5" t="s">
        <v>2664</v>
      </c>
      <c r="AO179" s="44" t="str">
        <f t="shared" si="19"/>
        <v>Item_Desc_23300135</v>
      </c>
      <c r="AP179" s="5" t="s">
        <v>3115</v>
      </c>
      <c r="AQ179" s="44">
        <f>_xlfn.XLOOKUP(I179,[1]!표1[아이템 타입],[1]!표1[삭제여부])</f>
        <v>1</v>
      </c>
      <c r="AR179" s="63">
        <f>_xlfn.XLOOKUP(I179,'[1]#칼럼명세'!F:F,'[1]#칼럼명세'!H:H)</f>
        <v>1</v>
      </c>
      <c r="AS179" s="4">
        <v>1</v>
      </c>
      <c r="AT179" s="4"/>
      <c r="AU179" s="4"/>
      <c r="AV179" s="4"/>
      <c r="AW179" s="63"/>
      <c r="AX179" s="63"/>
      <c r="AY179" s="63"/>
      <c r="AZ179" s="63"/>
      <c r="BA179" s="63"/>
    </row>
    <row r="180" spans="2:53" x14ac:dyDescent="0.3">
      <c r="B180" s="4">
        <v>23300136</v>
      </c>
      <c r="C180" s="4" t="str">
        <f t="shared" si="20"/>
        <v>136</v>
      </c>
      <c r="D180" s="44" t="str">
        <f t="shared" si="15"/>
        <v>Item_Name_23300136</v>
      </c>
      <c r="E180" s="5" t="s">
        <v>2579</v>
      </c>
      <c r="F180" s="44" t="str">
        <f t="shared" si="16"/>
        <v>Item_Desc_23300136</v>
      </c>
      <c r="G180" s="5" t="s">
        <v>714</v>
      </c>
      <c r="H180" s="5">
        <v>3</v>
      </c>
      <c r="I180" s="5">
        <v>33</v>
      </c>
      <c r="J180" s="5">
        <v>0</v>
      </c>
      <c r="K180" s="5">
        <v>5</v>
      </c>
      <c r="L180" s="45">
        <f>_xlfn.XLOOKUP($I180, '[1]#칼럼명세'!$F:$F, '[1]#칼럼명세'!$J:$J)*IF(_xlfn.XLOOKUP($I180, '[1]#칼럼명세'!$F:$F, '[1]#칼럼명세'!$K:$K)="X", 1, _xlfn.XLOOKUP($K180, '[1]#무게관련'!$N:$N, '[1]#무게관련'!$O:$O))*100</f>
        <v>0</v>
      </c>
      <c r="M180" s="46" t="s">
        <v>336</v>
      </c>
      <c r="N180" s="46" t="s">
        <v>336</v>
      </c>
      <c r="O180" s="46" t="s">
        <v>336</v>
      </c>
      <c r="P180" s="46" t="s">
        <v>336</v>
      </c>
      <c r="Q180" s="5">
        <v>0</v>
      </c>
      <c r="R180" s="5">
        <v>0</v>
      </c>
      <c r="S180" s="5">
        <v>5040</v>
      </c>
      <c r="T180" s="5">
        <v>0</v>
      </c>
      <c r="U180" s="5">
        <v>5</v>
      </c>
      <c r="V180" s="5">
        <v>0</v>
      </c>
      <c r="W180" s="5">
        <v>0</v>
      </c>
      <c r="X180" s="66">
        <v>1000</v>
      </c>
      <c r="Y180" s="66">
        <v>10000</v>
      </c>
      <c r="Z180" s="5">
        <v>0</v>
      </c>
      <c r="AA180" s="5">
        <v>0</v>
      </c>
      <c r="AB180" s="5">
        <v>1</v>
      </c>
      <c r="AC180" s="5">
        <v>0</v>
      </c>
      <c r="AD180" s="5">
        <v>0</v>
      </c>
      <c r="AE180" s="5">
        <v>30100</v>
      </c>
      <c r="AF180" s="5">
        <v>8</v>
      </c>
      <c r="AG180" s="5">
        <v>0</v>
      </c>
      <c r="AH180" s="5" t="s">
        <v>2764</v>
      </c>
      <c r="AI180" s="5" t="s">
        <v>235</v>
      </c>
      <c r="AJ180" s="5" t="s">
        <v>983</v>
      </c>
      <c r="AK180" s="45">
        <f t="shared" si="17"/>
        <v>15</v>
      </c>
      <c r="AL180" s="47">
        <f>_xlfn.XLOOKUP(I180,'[1]#칼럼명세'!F:F,'[1]#칼럼명세'!I:I)</f>
        <v>1302</v>
      </c>
      <c r="AM180" s="44" t="str">
        <f t="shared" si="18"/>
        <v>Item_Name_23300136</v>
      </c>
      <c r="AN180" s="5" t="s">
        <v>2897</v>
      </c>
      <c r="AO180" s="44" t="str">
        <f t="shared" si="19"/>
        <v>Item_Desc_23300136</v>
      </c>
      <c r="AP180" s="5" t="s">
        <v>3116</v>
      </c>
      <c r="AQ180" s="44">
        <f>_xlfn.XLOOKUP(I180,[1]!표1[아이템 타입],[1]!표1[삭제여부])</f>
        <v>1</v>
      </c>
      <c r="AR180" s="63">
        <f>_xlfn.XLOOKUP(I180,'[1]#칼럼명세'!F:F,'[1]#칼럼명세'!H:H)</f>
        <v>1</v>
      </c>
      <c r="AS180" s="4">
        <v>1</v>
      </c>
      <c r="AT180" s="4"/>
      <c r="AU180" s="4"/>
      <c r="AV180" s="4"/>
      <c r="AW180" s="63"/>
      <c r="AX180" s="63"/>
      <c r="AY180" s="63"/>
      <c r="AZ180" s="63"/>
      <c r="BA180" s="63"/>
    </row>
    <row r="181" spans="2:53" x14ac:dyDescent="0.3">
      <c r="B181" s="4">
        <v>23300137</v>
      </c>
      <c r="C181" s="4" t="str">
        <f t="shared" si="20"/>
        <v>137</v>
      </c>
      <c r="D181" s="44" t="str">
        <f t="shared" si="15"/>
        <v>Item_Name_23300137</v>
      </c>
      <c r="E181" s="5" t="s">
        <v>2580</v>
      </c>
      <c r="F181" s="44" t="str">
        <f t="shared" si="16"/>
        <v>Item_Desc_23300137</v>
      </c>
      <c r="G181" s="5" t="s">
        <v>714</v>
      </c>
      <c r="H181" s="5">
        <v>3</v>
      </c>
      <c r="I181" s="5">
        <v>33</v>
      </c>
      <c r="J181" s="5">
        <v>0</v>
      </c>
      <c r="K181" s="5">
        <v>5</v>
      </c>
      <c r="L181" s="45">
        <f>_xlfn.XLOOKUP($I181, '[1]#칼럼명세'!$F:$F, '[1]#칼럼명세'!$J:$J)*IF(_xlfn.XLOOKUP($I181, '[1]#칼럼명세'!$F:$F, '[1]#칼럼명세'!$K:$K)="X", 1, _xlfn.XLOOKUP($K181, '[1]#무게관련'!$N:$N, '[1]#무게관련'!$O:$O))*100</f>
        <v>0</v>
      </c>
      <c r="M181" s="46" t="s">
        <v>336</v>
      </c>
      <c r="N181" s="46" t="s">
        <v>336</v>
      </c>
      <c r="O181" s="46" t="s">
        <v>336</v>
      </c>
      <c r="P181" s="46" t="s">
        <v>336</v>
      </c>
      <c r="Q181" s="5">
        <v>0</v>
      </c>
      <c r="R181" s="5">
        <v>0</v>
      </c>
      <c r="S181" s="5">
        <v>5026</v>
      </c>
      <c r="T181" s="5">
        <v>0</v>
      </c>
      <c r="U181" s="5">
        <v>5</v>
      </c>
      <c r="V181" s="5">
        <v>0</v>
      </c>
      <c r="W181" s="5">
        <v>0</v>
      </c>
      <c r="X181" s="66">
        <v>1000</v>
      </c>
      <c r="Y181" s="66">
        <v>10000</v>
      </c>
      <c r="Z181" s="5">
        <v>0</v>
      </c>
      <c r="AA181" s="5">
        <v>0</v>
      </c>
      <c r="AB181" s="5">
        <v>1</v>
      </c>
      <c r="AC181" s="5">
        <v>0</v>
      </c>
      <c r="AD181" s="5">
        <v>0</v>
      </c>
      <c r="AE181" s="5">
        <v>30100</v>
      </c>
      <c r="AF181" s="5">
        <v>8</v>
      </c>
      <c r="AG181" s="5">
        <v>0</v>
      </c>
      <c r="AH181" s="5" t="s">
        <v>2765</v>
      </c>
      <c r="AI181" s="5" t="s">
        <v>235</v>
      </c>
      <c r="AJ181" s="5" t="s">
        <v>983</v>
      </c>
      <c r="AK181" s="45">
        <f t="shared" si="17"/>
        <v>15</v>
      </c>
      <c r="AL181" s="47">
        <f>_xlfn.XLOOKUP(I181,'[1]#칼럼명세'!F:F,'[1]#칼럼명세'!I:I)</f>
        <v>1302</v>
      </c>
      <c r="AM181" s="44" t="str">
        <f t="shared" si="18"/>
        <v>Item_Name_23300137</v>
      </c>
      <c r="AN181" s="5" t="s">
        <v>2898</v>
      </c>
      <c r="AO181" s="44" t="str">
        <f t="shared" si="19"/>
        <v>Item_Desc_23300137</v>
      </c>
      <c r="AP181" s="5" t="s">
        <v>3117</v>
      </c>
      <c r="AQ181" s="44">
        <f>_xlfn.XLOOKUP(I181,[1]!표1[아이템 타입],[1]!표1[삭제여부])</f>
        <v>1</v>
      </c>
      <c r="AR181" s="63">
        <f>_xlfn.XLOOKUP(I181,'[1]#칼럼명세'!F:F,'[1]#칼럼명세'!H:H)</f>
        <v>1</v>
      </c>
      <c r="AS181" s="4">
        <v>1</v>
      </c>
      <c r="AT181" s="4"/>
      <c r="AU181" s="4"/>
      <c r="AV181" s="4"/>
      <c r="AW181" s="63"/>
      <c r="AX181" s="63"/>
      <c r="AY181" s="63"/>
      <c r="AZ181" s="63"/>
      <c r="BA181" s="63"/>
    </row>
    <row r="182" spans="2:53" x14ac:dyDescent="0.3">
      <c r="B182" s="4">
        <v>23300138</v>
      </c>
      <c r="C182" s="4" t="str">
        <f t="shared" si="20"/>
        <v>138</v>
      </c>
      <c r="D182" s="44" t="str">
        <f t="shared" si="15"/>
        <v>Item_Name_23300138</v>
      </c>
      <c r="E182" s="5" t="s">
        <v>2581</v>
      </c>
      <c r="F182" s="44" t="str">
        <f t="shared" si="16"/>
        <v>Item_Desc_23300138</v>
      </c>
      <c r="G182" s="5" t="s">
        <v>714</v>
      </c>
      <c r="H182" s="5">
        <v>3</v>
      </c>
      <c r="I182" s="5">
        <v>33</v>
      </c>
      <c r="J182" s="5">
        <v>0</v>
      </c>
      <c r="K182" s="5">
        <v>5</v>
      </c>
      <c r="L182" s="45">
        <f>_xlfn.XLOOKUP($I182, '[1]#칼럼명세'!$F:$F, '[1]#칼럼명세'!$J:$J)*IF(_xlfn.XLOOKUP($I182, '[1]#칼럼명세'!$F:$F, '[1]#칼럼명세'!$K:$K)="X", 1, _xlfn.XLOOKUP($K182, '[1]#무게관련'!$N:$N, '[1]#무게관련'!$O:$O))*100</f>
        <v>0</v>
      </c>
      <c r="M182" s="46" t="s">
        <v>336</v>
      </c>
      <c r="N182" s="46" t="s">
        <v>336</v>
      </c>
      <c r="O182" s="46" t="s">
        <v>336</v>
      </c>
      <c r="P182" s="46" t="s">
        <v>336</v>
      </c>
      <c r="Q182" s="5">
        <v>0</v>
      </c>
      <c r="R182" s="5">
        <v>0</v>
      </c>
      <c r="S182" s="5">
        <v>5028</v>
      </c>
      <c r="T182" s="5">
        <v>0</v>
      </c>
      <c r="U182" s="5">
        <v>5</v>
      </c>
      <c r="V182" s="5">
        <v>0</v>
      </c>
      <c r="W182" s="5">
        <v>0</v>
      </c>
      <c r="X182" s="66">
        <v>1000</v>
      </c>
      <c r="Y182" s="66">
        <v>10000</v>
      </c>
      <c r="Z182" s="5">
        <v>0</v>
      </c>
      <c r="AA182" s="5">
        <v>0</v>
      </c>
      <c r="AB182" s="5">
        <v>1</v>
      </c>
      <c r="AC182" s="5">
        <v>0</v>
      </c>
      <c r="AD182" s="5">
        <v>0</v>
      </c>
      <c r="AE182" s="5">
        <v>30100</v>
      </c>
      <c r="AF182" s="5">
        <v>8</v>
      </c>
      <c r="AG182" s="5">
        <v>0</v>
      </c>
      <c r="AH182" s="5" t="s">
        <v>2766</v>
      </c>
      <c r="AI182" s="5" t="s">
        <v>235</v>
      </c>
      <c r="AJ182" s="5" t="s">
        <v>983</v>
      </c>
      <c r="AK182" s="45">
        <f t="shared" si="17"/>
        <v>15</v>
      </c>
      <c r="AL182" s="47">
        <f>_xlfn.XLOOKUP(I182,'[1]#칼럼명세'!F:F,'[1]#칼럼명세'!I:I)</f>
        <v>1302</v>
      </c>
      <c r="AM182" s="44" t="str">
        <f t="shared" si="18"/>
        <v>Item_Name_23300138</v>
      </c>
      <c r="AN182" s="5" t="s">
        <v>2899</v>
      </c>
      <c r="AO182" s="44" t="str">
        <f t="shared" si="19"/>
        <v>Item_Desc_23300138</v>
      </c>
      <c r="AP182" s="5" t="s">
        <v>3118</v>
      </c>
      <c r="AQ182" s="44">
        <f>_xlfn.XLOOKUP(I182,[1]!표1[아이템 타입],[1]!표1[삭제여부])</f>
        <v>1</v>
      </c>
      <c r="AR182" s="63">
        <f>_xlfn.XLOOKUP(I182,'[1]#칼럼명세'!F:F,'[1]#칼럼명세'!H:H)</f>
        <v>1</v>
      </c>
      <c r="AS182" s="4">
        <v>1</v>
      </c>
      <c r="AT182" s="4"/>
      <c r="AU182" s="4"/>
      <c r="AV182" s="4"/>
      <c r="AW182" s="63"/>
      <c r="AX182" s="63"/>
      <c r="AY182" s="63"/>
      <c r="AZ182" s="63"/>
      <c r="BA182" s="63"/>
    </row>
    <row r="183" spans="2:53" x14ac:dyDescent="0.3">
      <c r="B183" s="4">
        <v>23300139</v>
      </c>
      <c r="C183" s="4" t="str">
        <f t="shared" si="20"/>
        <v>139</v>
      </c>
      <c r="D183" s="44" t="str">
        <f t="shared" si="15"/>
        <v>Item_Name_23300139</v>
      </c>
      <c r="E183" s="5" t="s">
        <v>2582</v>
      </c>
      <c r="F183" s="44" t="str">
        <f t="shared" si="16"/>
        <v>Item_Desc_23300139</v>
      </c>
      <c r="G183" s="5" t="s">
        <v>714</v>
      </c>
      <c r="H183" s="5">
        <v>3</v>
      </c>
      <c r="I183" s="5">
        <v>33</v>
      </c>
      <c r="J183" s="5">
        <v>0</v>
      </c>
      <c r="K183" s="5">
        <v>5</v>
      </c>
      <c r="L183" s="45">
        <f>_xlfn.XLOOKUP($I183, '[1]#칼럼명세'!$F:$F, '[1]#칼럼명세'!$J:$J)*IF(_xlfn.XLOOKUP($I183, '[1]#칼럼명세'!$F:$F, '[1]#칼럼명세'!$K:$K)="X", 1, _xlfn.XLOOKUP($K183, '[1]#무게관련'!$N:$N, '[1]#무게관련'!$O:$O))*100</f>
        <v>0</v>
      </c>
      <c r="M183" s="46" t="s">
        <v>336</v>
      </c>
      <c r="N183" s="46" t="s">
        <v>336</v>
      </c>
      <c r="O183" s="46" t="s">
        <v>336</v>
      </c>
      <c r="P183" s="46" t="s">
        <v>336</v>
      </c>
      <c r="Q183" s="5">
        <v>0</v>
      </c>
      <c r="R183" s="5">
        <v>0</v>
      </c>
      <c r="S183" s="5">
        <v>1109</v>
      </c>
      <c r="T183" s="5">
        <v>0</v>
      </c>
      <c r="U183" s="5">
        <v>50</v>
      </c>
      <c r="V183" s="5">
        <v>0</v>
      </c>
      <c r="W183" s="5">
        <v>0</v>
      </c>
      <c r="X183" s="66">
        <v>1000</v>
      </c>
      <c r="Y183" s="66">
        <v>10000</v>
      </c>
      <c r="Z183" s="5">
        <v>0</v>
      </c>
      <c r="AA183" s="5">
        <v>0</v>
      </c>
      <c r="AB183" s="5">
        <v>1</v>
      </c>
      <c r="AC183" s="5">
        <v>0</v>
      </c>
      <c r="AD183" s="5">
        <v>0</v>
      </c>
      <c r="AE183" s="5">
        <v>30100</v>
      </c>
      <c r="AF183" s="5">
        <v>8</v>
      </c>
      <c r="AG183" s="5">
        <v>0</v>
      </c>
      <c r="AH183" s="5" t="s">
        <v>2767</v>
      </c>
      <c r="AI183" s="5" t="s">
        <v>235</v>
      </c>
      <c r="AJ183" s="5" t="s">
        <v>983</v>
      </c>
      <c r="AK183" s="45">
        <f t="shared" si="17"/>
        <v>15</v>
      </c>
      <c r="AL183" s="47">
        <f>_xlfn.XLOOKUP(I183,'[1]#칼럼명세'!F:F,'[1]#칼럼명세'!I:I)</f>
        <v>1302</v>
      </c>
      <c r="AM183" s="44" t="str">
        <f t="shared" si="18"/>
        <v>Item_Name_23300139</v>
      </c>
      <c r="AN183" s="5" t="s">
        <v>2900</v>
      </c>
      <c r="AO183" s="44" t="str">
        <f t="shared" si="19"/>
        <v>Item_Desc_23300139</v>
      </c>
      <c r="AP183" s="5" t="s">
        <v>3135</v>
      </c>
      <c r="AQ183" s="44">
        <f>_xlfn.XLOOKUP(I183,[1]!표1[아이템 타입],[1]!표1[삭제여부])</f>
        <v>1</v>
      </c>
      <c r="AR183" s="63">
        <f>_xlfn.XLOOKUP(I183,'[1]#칼럼명세'!F:F,'[1]#칼럼명세'!H:H)</f>
        <v>1</v>
      </c>
      <c r="AS183" s="4">
        <v>1</v>
      </c>
      <c r="AT183" s="4"/>
      <c r="AU183" s="4"/>
      <c r="AV183" s="4"/>
      <c r="AW183" s="63"/>
      <c r="AX183" s="63"/>
      <c r="AY183" s="63"/>
      <c r="AZ183" s="63"/>
      <c r="BA183" s="63"/>
    </row>
    <row r="184" spans="2:53" x14ac:dyDescent="0.3">
      <c r="B184" s="4">
        <v>23300140</v>
      </c>
      <c r="C184" s="4" t="str">
        <f t="shared" si="20"/>
        <v>140</v>
      </c>
      <c r="D184" s="44" t="str">
        <f t="shared" si="15"/>
        <v>Item_Name_23300140</v>
      </c>
      <c r="E184" s="5" t="s">
        <v>2583</v>
      </c>
      <c r="F184" s="44" t="str">
        <f t="shared" si="16"/>
        <v>Item_Desc_23300140</v>
      </c>
      <c r="G184" s="5" t="s">
        <v>714</v>
      </c>
      <c r="H184" s="5">
        <v>3</v>
      </c>
      <c r="I184" s="5">
        <v>33</v>
      </c>
      <c r="J184" s="5">
        <v>0</v>
      </c>
      <c r="K184" s="5">
        <v>5</v>
      </c>
      <c r="L184" s="45">
        <f>_xlfn.XLOOKUP($I184, '[1]#칼럼명세'!$F:$F, '[1]#칼럼명세'!$J:$J)*IF(_xlfn.XLOOKUP($I184, '[1]#칼럼명세'!$F:$F, '[1]#칼럼명세'!$K:$K)="X", 1, _xlfn.XLOOKUP($K184, '[1]#무게관련'!$N:$N, '[1]#무게관련'!$O:$O))*100</f>
        <v>0</v>
      </c>
      <c r="M184" s="46" t="s">
        <v>336</v>
      </c>
      <c r="N184" s="46" t="s">
        <v>336</v>
      </c>
      <c r="O184" s="46" t="s">
        <v>336</v>
      </c>
      <c r="P184" s="46" t="s">
        <v>336</v>
      </c>
      <c r="Q184" s="5">
        <v>0</v>
      </c>
      <c r="R184" s="5">
        <v>0</v>
      </c>
      <c r="S184" s="5">
        <v>1119</v>
      </c>
      <c r="T184" s="5">
        <v>0</v>
      </c>
      <c r="U184" s="5">
        <v>5</v>
      </c>
      <c r="V184" s="5">
        <v>0</v>
      </c>
      <c r="W184" s="5">
        <v>0</v>
      </c>
      <c r="X184" s="66">
        <v>1000</v>
      </c>
      <c r="Y184" s="66">
        <v>10000</v>
      </c>
      <c r="Z184" s="5">
        <v>0</v>
      </c>
      <c r="AA184" s="5">
        <v>0</v>
      </c>
      <c r="AB184" s="5">
        <v>1</v>
      </c>
      <c r="AC184" s="5">
        <v>0</v>
      </c>
      <c r="AD184" s="5">
        <v>0</v>
      </c>
      <c r="AE184" s="5">
        <v>30100</v>
      </c>
      <c r="AF184" s="5">
        <v>8</v>
      </c>
      <c r="AG184" s="5">
        <v>0</v>
      </c>
      <c r="AH184" s="5" t="s">
        <v>2768</v>
      </c>
      <c r="AI184" s="5" t="s">
        <v>235</v>
      </c>
      <c r="AJ184" s="5" t="s">
        <v>983</v>
      </c>
      <c r="AK184" s="45">
        <f t="shared" si="17"/>
        <v>15</v>
      </c>
      <c r="AL184" s="47">
        <f>_xlfn.XLOOKUP(I184,'[1]#칼럼명세'!F:F,'[1]#칼럼명세'!I:I)</f>
        <v>1302</v>
      </c>
      <c r="AM184" s="44" t="str">
        <f t="shared" si="18"/>
        <v>Item_Name_23300140</v>
      </c>
      <c r="AN184" s="5" t="s">
        <v>2901</v>
      </c>
      <c r="AO184" s="44" t="str">
        <f t="shared" si="19"/>
        <v>Item_Desc_23300140</v>
      </c>
      <c r="AP184" s="5" t="s">
        <v>3119</v>
      </c>
      <c r="AQ184" s="44">
        <f>_xlfn.XLOOKUP(I184,[1]!표1[아이템 타입],[1]!표1[삭제여부])</f>
        <v>1</v>
      </c>
      <c r="AR184" s="63">
        <f>_xlfn.XLOOKUP(I184,'[1]#칼럼명세'!F:F,'[1]#칼럼명세'!H:H)</f>
        <v>1</v>
      </c>
      <c r="AS184" s="4">
        <v>1</v>
      </c>
      <c r="AT184" s="4"/>
      <c r="AU184" s="4"/>
      <c r="AV184" s="4"/>
      <c r="AW184" s="63"/>
      <c r="AX184" s="63"/>
      <c r="AY184" s="63"/>
      <c r="AZ184" s="63"/>
      <c r="BA184" s="63"/>
    </row>
    <row r="185" spans="2:53" x14ac:dyDescent="0.3">
      <c r="B185" s="4">
        <v>23300141</v>
      </c>
      <c r="C185" s="4" t="str">
        <f t="shared" si="20"/>
        <v>141</v>
      </c>
      <c r="D185" s="44" t="str">
        <f t="shared" si="15"/>
        <v>Item_Name_23300141</v>
      </c>
      <c r="E185" s="5" t="s">
        <v>2584</v>
      </c>
      <c r="F185" s="44" t="str">
        <f t="shared" si="16"/>
        <v>Item_Desc_23300141</v>
      </c>
      <c r="G185" s="5" t="s">
        <v>714</v>
      </c>
      <c r="H185" s="5">
        <v>3</v>
      </c>
      <c r="I185" s="5">
        <v>33</v>
      </c>
      <c r="J185" s="5">
        <v>0</v>
      </c>
      <c r="K185" s="5">
        <v>5</v>
      </c>
      <c r="L185" s="45">
        <f>_xlfn.XLOOKUP($I185, '[1]#칼럼명세'!$F:$F, '[1]#칼럼명세'!$J:$J)*IF(_xlfn.XLOOKUP($I185, '[1]#칼럼명세'!$F:$F, '[1]#칼럼명세'!$K:$K)="X", 1, _xlfn.XLOOKUP($K185, '[1]#무게관련'!$N:$N, '[1]#무게관련'!$O:$O))*100</f>
        <v>0</v>
      </c>
      <c r="M185" s="46" t="s">
        <v>336</v>
      </c>
      <c r="N185" s="46" t="s">
        <v>336</v>
      </c>
      <c r="O185" s="46" t="s">
        <v>336</v>
      </c>
      <c r="P185" s="46" t="s">
        <v>336</v>
      </c>
      <c r="Q185" s="5">
        <v>0</v>
      </c>
      <c r="R185" s="5">
        <v>0</v>
      </c>
      <c r="S185" s="5">
        <v>1401</v>
      </c>
      <c r="T185" s="5">
        <v>0</v>
      </c>
      <c r="U185" s="5">
        <v>5</v>
      </c>
      <c r="V185" s="5">
        <v>0</v>
      </c>
      <c r="W185" s="5">
        <v>0</v>
      </c>
      <c r="X185" s="66">
        <v>1000</v>
      </c>
      <c r="Y185" s="66">
        <v>10000</v>
      </c>
      <c r="Z185" s="5">
        <v>0</v>
      </c>
      <c r="AA185" s="5">
        <v>0</v>
      </c>
      <c r="AB185" s="5">
        <v>1</v>
      </c>
      <c r="AC185" s="5">
        <v>0</v>
      </c>
      <c r="AD185" s="5">
        <v>0</v>
      </c>
      <c r="AE185" s="5">
        <v>30100</v>
      </c>
      <c r="AF185" s="5">
        <v>8</v>
      </c>
      <c r="AG185" s="5">
        <v>0</v>
      </c>
      <c r="AH185" s="5" t="s">
        <v>2822</v>
      </c>
      <c r="AI185" s="5" t="s">
        <v>235</v>
      </c>
      <c r="AJ185" s="5" t="s">
        <v>983</v>
      </c>
      <c r="AK185" s="45">
        <f t="shared" si="17"/>
        <v>15</v>
      </c>
      <c r="AL185" s="47">
        <f>_xlfn.XLOOKUP(I185,'[1]#칼럼명세'!F:F,'[1]#칼럼명세'!I:I)</f>
        <v>1302</v>
      </c>
      <c r="AM185" s="44" t="str">
        <f t="shared" si="18"/>
        <v>Item_Name_23300141</v>
      </c>
      <c r="AN185" s="5" t="s">
        <v>2665</v>
      </c>
      <c r="AO185" s="44" t="str">
        <f t="shared" si="19"/>
        <v>Item_Desc_23300141</v>
      </c>
      <c r="AP185" s="5" t="s">
        <v>3120</v>
      </c>
      <c r="AQ185" s="44">
        <f>_xlfn.XLOOKUP(I185,[1]!표1[아이템 타입],[1]!표1[삭제여부])</f>
        <v>1</v>
      </c>
      <c r="AR185" s="63">
        <f>_xlfn.XLOOKUP(I185,'[1]#칼럼명세'!F:F,'[1]#칼럼명세'!H:H)</f>
        <v>1</v>
      </c>
      <c r="AS185" s="4">
        <v>1</v>
      </c>
      <c r="AT185" s="4"/>
      <c r="AU185" s="4"/>
      <c r="AV185" s="4"/>
      <c r="AW185" s="63"/>
      <c r="AX185" s="63"/>
      <c r="AY185" s="63"/>
      <c r="AZ185" s="63"/>
      <c r="BA185" s="63"/>
    </row>
    <row r="186" spans="2:53" x14ac:dyDescent="0.3">
      <c r="B186" s="4">
        <v>23300142</v>
      </c>
      <c r="C186" s="4" t="str">
        <f t="shared" si="20"/>
        <v>142</v>
      </c>
      <c r="D186" s="44" t="str">
        <f t="shared" si="15"/>
        <v>Item_Name_23300142</v>
      </c>
      <c r="E186" s="5" t="s">
        <v>2585</v>
      </c>
      <c r="F186" s="44" t="str">
        <f t="shared" si="16"/>
        <v>Item_Desc_23300142</v>
      </c>
      <c r="G186" s="5" t="s">
        <v>714</v>
      </c>
      <c r="H186" s="5">
        <v>3</v>
      </c>
      <c r="I186" s="5">
        <v>33</v>
      </c>
      <c r="J186" s="5">
        <v>0</v>
      </c>
      <c r="K186" s="5">
        <v>5</v>
      </c>
      <c r="L186" s="45">
        <f>_xlfn.XLOOKUP($I186, '[1]#칼럼명세'!$F:$F, '[1]#칼럼명세'!$J:$J)*IF(_xlfn.XLOOKUP($I186, '[1]#칼럼명세'!$F:$F, '[1]#칼럼명세'!$K:$K)="X", 1, _xlfn.XLOOKUP($K186, '[1]#무게관련'!$N:$N, '[1]#무게관련'!$O:$O))*100</f>
        <v>0</v>
      </c>
      <c r="M186" s="46" t="s">
        <v>336</v>
      </c>
      <c r="N186" s="46" t="s">
        <v>336</v>
      </c>
      <c r="O186" s="46" t="s">
        <v>336</v>
      </c>
      <c r="P186" s="46" t="s">
        <v>336</v>
      </c>
      <c r="Q186" s="5">
        <v>0</v>
      </c>
      <c r="R186" s="5">
        <v>0</v>
      </c>
      <c r="S186" s="5">
        <v>1403</v>
      </c>
      <c r="T186" s="5">
        <v>0</v>
      </c>
      <c r="U186" s="5">
        <v>5</v>
      </c>
      <c r="V186" s="5">
        <v>0</v>
      </c>
      <c r="W186" s="5">
        <v>0</v>
      </c>
      <c r="X186" s="66">
        <v>1000</v>
      </c>
      <c r="Y186" s="66">
        <v>10000</v>
      </c>
      <c r="Z186" s="5">
        <v>0</v>
      </c>
      <c r="AA186" s="5">
        <v>0</v>
      </c>
      <c r="AB186" s="5">
        <v>1</v>
      </c>
      <c r="AC186" s="5">
        <v>0</v>
      </c>
      <c r="AD186" s="5">
        <v>0</v>
      </c>
      <c r="AE186" s="5">
        <v>30100</v>
      </c>
      <c r="AF186" s="5">
        <v>8</v>
      </c>
      <c r="AG186" s="5">
        <v>0</v>
      </c>
      <c r="AH186" s="5" t="s">
        <v>2823</v>
      </c>
      <c r="AI186" s="5" t="s">
        <v>235</v>
      </c>
      <c r="AJ186" s="5" t="s">
        <v>983</v>
      </c>
      <c r="AK186" s="45">
        <f t="shared" si="17"/>
        <v>15</v>
      </c>
      <c r="AL186" s="47">
        <f>_xlfn.XLOOKUP(I186,'[1]#칼럼명세'!F:F,'[1]#칼럼명세'!I:I)</f>
        <v>1302</v>
      </c>
      <c r="AM186" s="44" t="str">
        <f t="shared" si="18"/>
        <v>Item_Name_23300142</v>
      </c>
      <c r="AN186" s="5" t="s">
        <v>2666</v>
      </c>
      <c r="AO186" s="44" t="str">
        <f t="shared" si="19"/>
        <v>Item_Desc_23300142</v>
      </c>
      <c r="AP186" s="5" t="s">
        <v>3121</v>
      </c>
      <c r="AQ186" s="44">
        <f>_xlfn.XLOOKUP(I186,[1]!표1[아이템 타입],[1]!표1[삭제여부])</f>
        <v>1</v>
      </c>
      <c r="AR186" s="63">
        <f>_xlfn.XLOOKUP(I186,'[1]#칼럼명세'!F:F,'[1]#칼럼명세'!H:H)</f>
        <v>1</v>
      </c>
      <c r="AS186" s="4">
        <v>1</v>
      </c>
      <c r="AT186" s="4"/>
      <c r="AU186" s="4"/>
      <c r="AV186" s="4"/>
      <c r="AW186" s="63"/>
      <c r="AX186" s="63"/>
      <c r="AY186" s="63"/>
      <c r="AZ186" s="63"/>
      <c r="BA186" s="63"/>
    </row>
    <row r="187" spans="2:53" x14ac:dyDescent="0.3">
      <c r="B187" s="4">
        <v>23300143</v>
      </c>
      <c r="C187" s="4" t="str">
        <f t="shared" si="20"/>
        <v>143</v>
      </c>
      <c r="D187" s="44" t="str">
        <f t="shared" si="15"/>
        <v>Item_Name_23300143</v>
      </c>
      <c r="E187" s="5" t="s">
        <v>2586</v>
      </c>
      <c r="F187" s="44" t="str">
        <f t="shared" si="16"/>
        <v>Item_Desc_23300143</v>
      </c>
      <c r="G187" s="5" t="s">
        <v>714</v>
      </c>
      <c r="H187" s="5">
        <v>3</v>
      </c>
      <c r="I187" s="5">
        <v>33</v>
      </c>
      <c r="J187" s="5">
        <v>0</v>
      </c>
      <c r="K187" s="5">
        <v>5</v>
      </c>
      <c r="L187" s="45">
        <f>_xlfn.XLOOKUP($I187, '[1]#칼럼명세'!$F:$F, '[1]#칼럼명세'!$J:$J)*IF(_xlfn.XLOOKUP($I187, '[1]#칼럼명세'!$F:$F, '[1]#칼럼명세'!$K:$K)="X", 1, _xlfn.XLOOKUP($K187, '[1]#무게관련'!$N:$N, '[1]#무게관련'!$O:$O))*100</f>
        <v>0</v>
      </c>
      <c r="M187" s="46" t="s">
        <v>336</v>
      </c>
      <c r="N187" s="46" t="s">
        <v>336</v>
      </c>
      <c r="O187" s="46" t="s">
        <v>336</v>
      </c>
      <c r="P187" s="46" t="s">
        <v>336</v>
      </c>
      <c r="Q187" s="5">
        <v>0</v>
      </c>
      <c r="R187" s="5">
        <v>0</v>
      </c>
      <c r="S187" s="5">
        <v>5011</v>
      </c>
      <c r="T187" s="5">
        <v>0</v>
      </c>
      <c r="U187" s="5">
        <v>5</v>
      </c>
      <c r="V187" s="5">
        <v>0</v>
      </c>
      <c r="W187" s="5">
        <v>0</v>
      </c>
      <c r="X187" s="66">
        <v>1000</v>
      </c>
      <c r="Y187" s="66">
        <v>10000</v>
      </c>
      <c r="Z187" s="5">
        <v>0</v>
      </c>
      <c r="AA187" s="5">
        <v>0</v>
      </c>
      <c r="AB187" s="5">
        <v>1</v>
      </c>
      <c r="AC187" s="5">
        <v>0</v>
      </c>
      <c r="AD187" s="5">
        <v>0</v>
      </c>
      <c r="AE187" s="5">
        <v>30100</v>
      </c>
      <c r="AF187" s="5">
        <v>8</v>
      </c>
      <c r="AG187" s="5">
        <v>0</v>
      </c>
      <c r="AH187" s="5" t="s">
        <v>2824</v>
      </c>
      <c r="AI187" s="5" t="s">
        <v>235</v>
      </c>
      <c r="AJ187" s="5" t="s">
        <v>983</v>
      </c>
      <c r="AK187" s="45">
        <f t="shared" si="17"/>
        <v>15</v>
      </c>
      <c r="AL187" s="47">
        <f>_xlfn.XLOOKUP(I187,'[1]#칼럼명세'!F:F,'[1]#칼럼명세'!I:I)</f>
        <v>1302</v>
      </c>
      <c r="AM187" s="44" t="str">
        <f t="shared" si="18"/>
        <v>Item_Name_23300143</v>
      </c>
      <c r="AN187" s="5" t="s">
        <v>2667</v>
      </c>
      <c r="AO187" s="44" t="str">
        <f t="shared" si="19"/>
        <v>Item_Desc_23300143</v>
      </c>
      <c r="AP187" s="5" t="s">
        <v>3122</v>
      </c>
      <c r="AQ187" s="44">
        <f>_xlfn.XLOOKUP(I187,[1]!표1[아이템 타입],[1]!표1[삭제여부])</f>
        <v>1</v>
      </c>
      <c r="AR187" s="63">
        <f>_xlfn.XLOOKUP(I187,'[1]#칼럼명세'!F:F,'[1]#칼럼명세'!H:H)</f>
        <v>1</v>
      </c>
      <c r="AS187" s="4">
        <v>1</v>
      </c>
      <c r="AT187" s="4"/>
      <c r="AU187" s="4"/>
      <c r="AV187" s="4"/>
      <c r="AW187" s="63"/>
      <c r="AX187" s="63"/>
      <c r="AY187" s="63"/>
      <c r="AZ187" s="63"/>
      <c r="BA187" s="63"/>
    </row>
    <row r="188" spans="2:53" x14ac:dyDescent="0.3">
      <c r="B188" s="4">
        <v>23300144</v>
      </c>
      <c r="C188" s="4" t="str">
        <f t="shared" si="20"/>
        <v>144</v>
      </c>
      <c r="D188" s="44" t="str">
        <f t="shared" si="15"/>
        <v>Item_Name_23300144</v>
      </c>
      <c r="E188" s="5" t="s">
        <v>2587</v>
      </c>
      <c r="F188" s="44" t="str">
        <f t="shared" si="16"/>
        <v>Item_Desc_23300144</v>
      </c>
      <c r="G188" s="5" t="s">
        <v>714</v>
      </c>
      <c r="H188" s="5">
        <v>3</v>
      </c>
      <c r="I188" s="5">
        <v>33</v>
      </c>
      <c r="J188" s="5">
        <v>0</v>
      </c>
      <c r="K188" s="5">
        <v>5</v>
      </c>
      <c r="L188" s="45">
        <f>_xlfn.XLOOKUP($I188, '[1]#칼럼명세'!$F:$F, '[1]#칼럼명세'!$J:$J)*IF(_xlfn.XLOOKUP($I188, '[1]#칼럼명세'!$F:$F, '[1]#칼럼명세'!$K:$K)="X", 1, _xlfn.XLOOKUP($K188, '[1]#무게관련'!$N:$N, '[1]#무게관련'!$O:$O))*100</f>
        <v>0</v>
      </c>
      <c r="M188" s="46" t="s">
        <v>336</v>
      </c>
      <c r="N188" s="46" t="s">
        <v>336</v>
      </c>
      <c r="O188" s="46" t="s">
        <v>336</v>
      </c>
      <c r="P188" s="46" t="s">
        <v>336</v>
      </c>
      <c r="Q188" s="5">
        <v>0</v>
      </c>
      <c r="R188" s="5">
        <v>0</v>
      </c>
      <c r="S188" s="5">
        <v>5012</v>
      </c>
      <c r="T188" s="5">
        <v>0</v>
      </c>
      <c r="U188" s="5">
        <v>5</v>
      </c>
      <c r="V188" s="5">
        <v>0</v>
      </c>
      <c r="W188" s="5">
        <v>0</v>
      </c>
      <c r="X188" s="66">
        <v>1000</v>
      </c>
      <c r="Y188" s="66">
        <v>10000</v>
      </c>
      <c r="Z188" s="5">
        <v>0</v>
      </c>
      <c r="AA188" s="5">
        <v>0</v>
      </c>
      <c r="AB188" s="5">
        <v>1</v>
      </c>
      <c r="AC188" s="5">
        <v>0</v>
      </c>
      <c r="AD188" s="5">
        <v>0</v>
      </c>
      <c r="AE188" s="5">
        <v>30100</v>
      </c>
      <c r="AF188" s="5">
        <v>8</v>
      </c>
      <c r="AG188" s="5">
        <v>0</v>
      </c>
      <c r="AH188" s="5" t="s">
        <v>2825</v>
      </c>
      <c r="AI188" s="5" t="s">
        <v>235</v>
      </c>
      <c r="AJ188" s="5" t="s">
        <v>983</v>
      </c>
      <c r="AK188" s="45">
        <f t="shared" si="17"/>
        <v>15</v>
      </c>
      <c r="AL188" s="47">
        <f>_xlfn.XLOOKUP(I188,'[1]#칼럼명세'!F:F,'[1]#칼럼명세'!I:I)</f>
        <v>1302</v>
      </c>
      <c r="AM188" s="44" t="str">
        <f t="shared" si="18"/>
        <v>Item_Name_23300144</v>
      </c>
      <c r="AN188" s="5" t="s">
        <v>2668</v>
      </c>
      <c r="AO188" s="44" t="str">
        <f t="shared" si="19"/>
        <v>Item_Desc_23300144</v>
      </c>
      <c r="AP188" s="5" t="s">
        <v>3123</v>
      </c>
      <c r="AQ188" s="44">
        <f>_xlfn.XLOOKUP(I188,[1]!표1[아이템 타입],[1]!표1[삭제여부])</f>
        <v>1</v>
      </c>
      <c r="AR188" s="63">
        <f>_xlfn.XLOOKUP(I188,'[1]#칼럼명세'!F:F,'[1]#칼럼명세'!H:H)</f>
        <v>1</v>
      </c>
      <c r="AS188" s="4">
        <v>1</v>
      </c>
      <c r="AT188" s="4"/>
      <c r="AU188" s="4"/>
      <c r="AV188" s="4"/>
      <c r="AW188" s="63"/>
      <c r="AX188" s="63"/>
      <c r="AY188" s="63"/>
      <c r="AZ188" s="63"/>
      <c r="BA188" s="63"/>
    </row>
    <row r="189" spans="2:53" x14ac:dyDescent="0.3">
      <c r="B189" s="4">
        <v>23300145</v>
      </c>
      <c r="C189" s="4" t="str">
        <f t="shared" si="20"/>
        <v>145</v>
      </c>
      <c r="D189" s="44" t="str">
        <f t="shared" si="15"/>
        <v>Item_Name_23300145</v>
      </c>
      <c r="E189" s="5" t="s">
        <v>2588</v>
      </c>
      <c r="F189" s="44" t="str">
        <f t="shared" si="16"/>
        <v>Item_Desc_23300145</v>
      </c>
      <c r="G189" s="5" t="s">
        <v>714</v>
      </c>
      <c r="H189" s="5">
        <v>3</v>
      </c>
      <c r="I189" s="5">
        <v>33</v>
      </c>
      <c r="J189" s="5">
        <v>0</v>
      </c>
      <c r="K189" s="5">
        <v>5</v>
      </c>
      <c r="L189" s="45">
        <f>_xlfn.XLOOKUP($I189, '[1]#칼럼명세'!$F:$F, '[1]#칼럼명세'!$J:$J)*IF(_xlfn.XLOOKUP($I189, '[1]#칼럼명세'!$F:$F, '[1]#칼럼명세'!$K:$K)="X", 1, _xlfn.XLOOKUP($K189, '[1]#무게관련'!$N:$N, '[1]#무게관련'!$O:$O))*100</f>
        <v>0</v>
      </c>
      <c r="M189" s="46" t="s">
        <v>336</v>
      </c>
      <c r="N189" s="46" t="s">
        <v>336</v>
      </c>
      <c r="O189" s="46" t="s">
        <v>336</v>
      </c>
      <c r="P189" s="46" t="s">
        <v>336</v>
      </c>
      <c r="Q189" s="5">
        <v>0</v>
      </c>
      <c r="R189" s="5">
        <v>0</v>
      </c>
      <c r="S189" s="5">
        <v>5042</v>
      </c>
      <c r="T189" s="5">
        <v>0</v>
      </c>
      <c r="U189" s="5">
        <v>5</v>
      </c>
      <c r="V189" s="5">
        <v>0</v>
      </c>
      <c r="W189" s="5">
        <v>0</v>
      </c>
      <c r="X189" s="66">
        <v>1000</v>
      </c>
      <c r="Y189" s="66">
        <v>10000</v>
      </c>
      <c r="Z189" s="5">
        <v>0</v>
      </c>
      <c r="AA189" s="5">
        <v>0</v>
      </c>
      <c r="AB189" s="5">
        <v>1</v>
      </c>
      <c r="AC189" s="5">
        <v>0</v>
      </c>
      <c r="AD189" s="5">
        <v>0</v>
      </c>
      <c r="AE189" s="5">
        <v>30100</v>
      </c>
      <c r="AF189" s="5">
        <v>8</v>
      </c>
      <c r="AG189" s="5">
        <v>0</v>
      </c>
      <c r="AH189" s="5" t="s">
        <v>2826</v>
      </c>
      <c r="AI189" s="5" t="s">
        <v>235</v>
      </c>
      <c r="AJ189" s="5" t="s">
        <v>983</v>
      </c>
      <c r="AK189" s="45">
        <f t="shared" si="17"/>
        <v>15</v>
      </c>
      <c r="AL189" s="47">
        <f>_xlfn.XLOOKUP(I189,'[1]#칼럼명세'!F:F,'[1]#칼럼명세'!I:I)</f>
        <v>1302</v>
      </c>
      <c r="AM189" s="44" t="str">
        <f t="shared" si="18"/>
        <v>Item_Name_23300145</v>
      </c>
      <c r="AN189" s="5" t="s">
        <v>2669</v>
      </c>
      <c r="AO189" s="44" t="str">
        <f t="shared" si="19"/>
        <v>Item_Desc_23300145</v>
      </c>
      <c r="AP189" s="5" t="s">
        <v>3124</v>
      </c>
      <c r="AQ189" s="44">
        <f>_xlfn.XLOOKUP(I189,[1]!표1[아이템 타입],[1]!표1[삭제여부])</f>
        <v>1</v>
      </c>
      <c r="AR189" s="63">
        <f>_xlfn.XLOOKUP(I189,'[1]#칼럼명세'!F:F,'[1]#칼럼명세'!H:H)</f>
        <v>1</v>
      </c>
      <c r="AS189" s="4">
        <v>1</v>
      </c>
      <c r="AT189" s="4"/>
      <c r="AU189" s="4"/>
      <c r="AV189" s="4"/>
      <c r="AW189" s="63"/>
      <c r="AX189" s="63"/>
      <c r="AY189" s="63"/>
      <c r="AZ189" s="63"/>
      <c r="BA189" s="63"/>
    </row>
    <row r="190" spans="2:53" x14ac:dyDescent="0.3">
      <c r="B190" s="4">
        <v>23300146</v>
      </c>
      <c r="C190" s="4" t="str">
        <f t="shared" si="20"/>
        <v>146</v>
      </c>
      <c r="D190" s="44" t="str">
        <f t="shared" si="15"/>
        <v>Item_Name_23300146</v>
      </c>
      <c r="E190" s="5" t="s">
        <v>2589</v>
      </c>
      <c r="F190" s="44" t="str">
        <f t="shared" si="16"/>
        <v>Item_Desc_23300146</v>
      </c>
      <c r="G190" s="5" t="s">
        <v>714</v>
      </c>
      <c r="H190" s="5">
        <v>3</v>
      </c>
      <c r="I190" s="5">
        <v>33</v>
      </c>
      <c r="J190" s="5">
        <v>0</v>
      </c>
      <c r="K190" s="5">
        <v>5</v>
      </c>
      <c r="L190" s="45">
        <f>_xlfn.XLOOKUP($I190, '[1]#칼럼명세'!$F:$F, '[1]#칼럼명세'!$J:$J)*IF(_xlfn.XLOOKUP($I190, '[1]#칼럼명세'!$F:$F, '[1]#칼럼명세'!$K:$K)="X", 1, _xlfn.XLOOKUP($K190, '[1]#무게관련'!$N:$N, '[1]#무게관련'!$O:$O))*100</f>
        <v>0</v>
      </c>
      <c r="M190" s="46" t="s">
        <v>336</v>
      </c>
      <c r="N190" s="46" t="s">
        <v>336</v>
      </c>
      <c r="O190" s="46" t="s">
        <v>336</v>
      </c>
      <c r="P190" s="46" t="s">
        <v>336</v>
      </c>
      <c r="Q190" s="5">
        <v>0</v>
      </c>
      <c r="R190" s="5">
        <v>0</v>
      </c>
      <c r="S190" s="5">
        <v>5043</v>
      </c>
      <c r="T190" s="5">
        <v>0</v>
      </c>
      <c r="U190" s="5">
        <v>5</v>
      </c>
      <c r="V190" s="5">
        <v>0</v>
      </c>
      <c r="W190" s="5">
        <v>0</v>
      </c>
      <c r="X190" s="66">
        <v>1000</v>
      </c>
      <c r="Y190" s="66">
        <v>10000</v>
      </c>
      <c r="Z190" s="5">
        <v>0</v>
      </c>
      <c r="AA190" s="5">
        <v>0</v>
      </c>
      <c r="AB190" s="5">
        <v>1</v>
      </c>
      <c r="AC190" s="5">
        <v>0</v>
      </c>
      <c r="AD190" s="5">
        <v>0</v>
      </c>
      <c r="AE190" s="5">
        <v>30100</v>
      </c>
      <c r="AF190" s="5">
        <v>8</v>
      </c>
      <c r="AG190" s="5">
        <v>0</v>
      </c>
      <c r="AH190" s="5" t="s">
        <v>2827</v>
      </c>
      <c r="AI190" s="5" t="s">
        <v>235</v>
      </c>
      <c r="AJ190" s="5" t="s">
        <v>983</v>
      </c>
      <c r="AK190" s="45">
        <f t="shared" si="17"/>
        <v>15</v>
      </c>
      <c r="AL190" s="47">
        <f>_xlfn.XLOOKUP(I190,'[1]#칼럼명세'!F:F,'[1]#칼럼명세'!I:I)</f>
        <v>1302</v>
      </c>
      <c r="AM190" s="44" t="str">
        <f t="shared" si="18"/>
        <v>Item_Name_23300146</v>
      </c>
      <c r="AN190" s="5" t="s">
        <v>2902</v>
      </c>
      <c r="AO190" s="44" t="str">
        <f t="shared" si="19"/>
        <v>Item_Desc_23300146</v>
      </c>
      <c r="AP190" s="5" t="s">
        <v>3125</v>
      </c>
      <c r="AQ190" s="44">
        <f>_xlfn.XLOOKUP(I190,[1]!표1[아이템 타입],[1]!표1[삭제여부])</f>
        <v>1</v>
      </c>
      <c r="AR190" s="63">
        <f>_xlfn.XLOOKUP(I190,'[1]#칼럼명세'!F:F,'[1]#칼럼명세'!H:H)</f>
        <v>1</v>
      </c>
      <c r="AS190" s="4">
        <v>1</v>
      </c>
      <c r="AT190" s="4"/>
      <c r="AU190" s="4"/>
      <c r="AV190" s="4"/>
      <c r="AW190" s="63"/>
      <c r="AX190" s="63"/>
      <c r="AY190" s="63"/>
      <c r="AZ190" s="63"/>
      <c r="BA190" s="63"/>
    </row>
    <row r="191" spans="2:53" x14ac:dyDescent="0.3">
      <c r="B191" s="4">
        <v>23300147</v>
      </c>
      <c r="C191" s="4" t="str">
        <f t="shared" si="20"/>
        <v>147</v>
      </c>
      <c r="D191" s="44" t="str">
        <f t="shared" si="15"/>
        <v>Item_Name_23300147</v>
      </c>
      <c r="E191" s="5" t="s">
        <v>2590</v>
      </c>
      <c r="F191" s="44" t="str">
        <f t="shared" si="16"/>
        <v>Item_Desc_23300147</v>
      </c>
      <c r="G191" s="5" t="s">
        <v>714</v>
      </c>
      <c r="H191" s="5">
        <v>3</v>
      </c>
      <c r="I191" s="5">
        <v>33</v>
      </c>
      <c r="J191" s="5">
        <v>0</v>
      </c>
      <c r="K191" s="5">
        <v>5</v>
      </c>
      <c r="L191" s="45">
        <f>_xlfn.XLOOKUP($I191, '[1]#칼럼명세'!$F:$F, '[1]#칼럼명세'!$J:$J)*IF(_xlfn.XLOOKUP($I191, '[1]#칼럼명세'!$F:$F, '[1]#칼럼명세'!$K:$K)="X", 1, _xlfn.XLOOKUP($K191, '[1]#무게관련'!$N:$N, '[1]#무게관련'!$O:$O))*100</f>
        <v>0</v>
      </c>
      <c r="M191" s="46" t="s">
        <v>336</v>
      </c>
      <c r="N191" s="46" t="s">
        <v>336</v>
      </c>
      <c r="O191" s="46" t="s">
        <v>336</v>
      </c>
      <c r="P191" s="46" t="s">
        <v>336</v>
      </c>
      <c r="Q191" s="5">
        <v>0</v>
      </c>
      <c r="R191" s="5">
        <v>0</v>
      </c>
      <c r="S191" s="5">
        <v>5030</v>
      </c>
      <c r="T191" s="5">
        <v>0</v>
      </c>
      <c r="U191" s="5">
        <v>5</v>
      </c>
      <c r="V191" s="5">
        <v>0</v>
      </c>
      <c r="W191" s="5">
        <v>0</v>
      </c>
      <c r="X191" s="66">
        <v>1000</v>
      </c>
      <c r="Y191" s="66">
        <v>10000</v>
      </c>
      <c r="Z191" s="5">
        <v>0</v>
      </c>
      <c r="AA191" s="5">
        <v>0</v>
      </c>
      <c r="AB191" s="5">
        <v>1</v>
      </c>
      <c r="AC191" s="5">
        <v>0</v>
      </c>
      <c r="AD191" s="5">
        <v>0</v>
      </c>
      <c r="AE191" s="5">
        <v>30100</v>
      </c>
      <c r="AF191" s="5">
        <v>8</v>
      </c>
      <c r="AG191" s="5">
        <v>0</v>
      </c>
      <c r="AH191" s="5" t="s">
        <v>2828</v>
      </c>
      <c r="AI191" s="5" t="s">
        <v>235</v>
      </c>
      <c r="AJ191" s="5" t="s">
        <v>983</v>
      </c>
      <c r="AK191" s="45">
        <f t="shared" si="17"/>
        <v>15</v>
      </c>
      <c r="AL191" s="47">
        <f>_xlfn.XLOOKUP(I191,'[1]#칼럼명세'!F:F,'[1]#칼럼명세'!I:I)</f>
        <v>1302</v>
      </c>
      <c r="AM191" s="44" t="str">
        <f t="shared" si="18"/>
        <v>Item_Name_23300147</v>
      </c>
      <c r="AN191" s="5" t="s">
        <v>2903</v>
      </c>
      <c r="AO191" s="44" t="str">
        <f t="shared" si="19"/>
        <v>Item_Desc_23300147</v>
      </c>
      <c r="AP191" s="5" t="s">
        <v>3126</v>
      </c>
      <c r="AQ191" s="44">
        <f>_xlfn.XLOOKUP(I191,[1]!표1[아이템 타입],[1]!표1[삭제여부])</f>
        <v>1</v>
      </c>
      <c r="AR191" s="63">
        <f>_xlfn.XLOOKUP(I191,'[1]#칼럼명세'!F:F,'[1]#칼럼명세'!H:H)</f>
        <v>1</v>
      </c>
      <c r="AS191" s="4">
        <v>1</v>
      </c>
      <c r="AT191" s="4"/>
      <c r="AU191" s="4"/>
      <c r="AV191" s="4"/>
      <c r="AW191" s="63"/>
      <c r="AX191" s="63"/>
      <c r="AY191" s="63"/>
      <c r="AZ191" s="63"/>
      <c r="BA191" s="63"/>
    </row>
    <row r="192" spans="2:53" x14ac:dyDescent="0.3">
      <c r="B192" s="4">
        <v>23300148</v>
      </c>
      <c r="C192" s="4" t="str">
        <f t="shared" si="20"/>
        <v>148</v>
      </c>
      <c r="D192" s="44" t="str">
        <f t="shared" si="15"/>
        <v>Item_Name_23300148</v>
      </c>
      <c r="E192" s="5" t="s">
        <v>2591</v>
      </c>
      <c r="F192" s="44" t="str">
        <f t="shared" si="16"/>
        <v>Item_Desc_23300148</v>
      </c>
      <c r="G192" s="5" t="s">
        <v>714</v>
      </c>
      <c r="H192" s="5">
        <v>3</v>
      </c>
      <c r="I192" s="5">
        <v>33</v>
      </c>
      <c r="J192" s="5">
        <v>0</v>
      </c>
      <c r="K192" s="5">
        <v>5</v>
      </c>
      <c r="L192" s="45">
        <f>_xlfn.XLOOKUP($I192, '[1]#칼럼명세'!$F:$F, '[1]#칼럼명세'!$J:$J)*IF(_xlfn.XLOOKUP($I192, '[1]#칼럼명세'!$F:$F, '[1]#칼럼명세'!$K:$K)="X", 1, _xlfn.XLOOKUP($K192, '[1]#무게관련'!$N:$N, '[1]#무게관련'!$O:$O))*100</f>
        <v>0</v>
      </c>
      <c r="M192" s="46" t="s">
        <v>336</v>
      </c>
      <c r="N192" s="46" t="s">
        <v>336</v>
      </c>
      <c r="O192" s="46" t="s">
        <v>336</v>
      </c>
      <c r="P192" s="46" t="s">
        <v>336</v>
      </c>
      <c r="Q192" s="5">
        <v>0</v>
      </c>
      <c r="R192" s="5">
        <v>0</v>
      </c>
      <c r="S192" s="5">
        <v>5031</v>
      </c>
      <c r="T192" s="5">
        <v>0</v>
      </c>
      <c r="U192" s="5">
        <v>5</v>
      </c>
      <c r="V192" s="5">
        <v>0</v>
      </c>
      <c r="W192" s="5">
        <v>0</v>
      </c>
      <c r="X192" s="66">
        <v>1000</v>
      </c>
      <c r="Y192" s="66">
        <v>10000</v>
      </c>
      <c r="Z192" s="5">
        <v>0</v>
      </c>
      <c r="AA192" s="5">
        <v>0</v>
      </c>
      <c r="AB192" s="5">
        <v>1</v>
      </c>
      <c r="AC192" s="5">
        <v>0</v>
      </c>
      <c r="AD192" s="5">
        <v>0</v>
      </c>
      <c r="AE192" s="5">
        <v>30100</v>
      </c>
      <c r="AF192" s="5">
        <v>8</v>
      </c>
      <c r="AG192" s="5">
        <v>0</v>
      </c>
      <c r="AH192" s="5" t="s">
        <v>2829</v>
      </c>
      <c r="AI192" s="5" t="s">
        <v>235</v>
      </c>
      <c r="AJ192" s="5" t="s">
        <v>983</v>
      </c>
      <c r="AK192" s="45">
        <f t="shared" si="17"/>
        <v>15</v>
      </c>
      <c r="AL192" s="47">
        <f>_xlfn.XLOOKUP(I192,'[1]#칼럼명세'!F:F,'[1]#칼럼명세'!I:I)</f>
        <v>1302</v>
      </c>
      <c r="AM192" s="44" t="str">
        <f t="shared" si="18"/>
        <v>Item_Name_23300148</v>
      </c>
      <c r="AN192" s="5" t="s">
        <v>2904</v>
      </c>
      <c r="AO192" s="44" t="str">
        <f t="shared" si="19"/>
        <v>Item_Desc_23300148</v>
      </c>
      <c r="AP192" s="5" t="s">
        <v>3127</v>
      </c>
      <c r="AQ192" s="44">
        <f>_xlfn.XLOOKUP(I192,[1]!표1[아이템 타입],[1]!표1[삭제여부])</f>
        <v>1</v>
      </c>
      <c r="AR192" s="63">
        <f>_xlfn.XLOOKUP(I192,'[1]#칼럼명세'!F:F,'[1]#칼럼명세'!H:H)</f>
        <v>1</v>
      </c>
      <c r="AS192" s="4">
        <v>1</v>
      </c>
      <c r="AT192" s="4"/>
      <c r="AU192" s="4"/>
      <c r="AV192" s="4"/>
      <c r="AW192" s="63"/>
      <c r="AX192" s="63"/>
      <c r="AY192" s="63"/>
      <c r="AZ192" s="63"/>
      <c r="BA192" s="63"/>
    </row>
    <row r="193" spans="2:53" x14ac:dyDescent="0.3">
      <c r="B193" s="4">
        <v>23300149</v>
      </c>
      <c r="C193" s="4" t="str">
        <f t="shared" si="20"/>
        <v>149</v>
      </c>
      <c r="D193" s="44" t="str">
        <f t="shared" si="15"/>
        <v>Item_Name_23300149</v>
      </c>
      <c r="E193" s="5" t="s">
        <v>2592</v>
      </c>
      <c r="F193" s="44" t="str">
        <f t="shared" si="16"/>
        <v>Item_Desc_23300149</v>
      </c>
      <c r="G193" s="5" t="s">
        <v>714</v>
      </c>
      <c r="H193" s="5">
        <v>3</v>
      </c>
      <c r="I193" s="5">
        <v>33</v>
      </c>
      <c r="J193" s="5">
        <v>0</v>
      </c>
      <c r="K193" s="5">
        <v>5</v>
      </c>
      <c r="L193" s="45">
        <f>_xlfn.XLOOKUP($I193, '[1]#칼럼명세'!$F:$F, '[1]#칼럼명세'!$J:$J)*IF(_xlfn.XLOOKUP($I193, '[1]#칼럼명세'!$F:$F, '[1]#칼럼명세'!$K:$K)="X", 1, _xlfn.XLOOKUP($K193, '[1]#무게관련'!$N:$N, '[1]#무게관련'!$O:$O))*100</f>
        <v>0</v>
      </c>
      <c r="M193" s="46" t="s">
        <v>336</v>
      </c>
      <c r="N193" s="46" t="s">
        <v>336</v>
      </c>
      <c r="O193" s="46" t="s">
        <v>336</v>
      </c>
      <c r="P193" s="46" t="s">
        <v>336</v>
      </c>
      <c r="Q193" s="5">
        <v>0</v>
      </c>
      <c r="R193" s="5">
        <v>0</v>
      </c>
      <c r="S193" s="5">
        <v>1507</v>
      </c>
      <c r="T193" s="5">
        <v>0</v>
      </c>
      <c r="U193" s="5">
        <v>300</v>
      </c>
      <c r="V193" s="5">
        <v>0</v>
      </c>
      <c r="W193" s="5">
        <v>0</v>
      </c>
      <c r="X193" s="66">
        <v>1000</v>
      </c>
      <c r="Y193" s="66">
        <v>10000</v>
      </c>
      <c r="Z193" s="5">
        <v>0</v>
      </c>
      <c r="AA193" s="5">
        <v>0</v>
      </c>
      <c r="AB193" s="5">
        <v>1</v>
      </c>
      <c r="AC193" s="5">
        <v>0</v>
      </c>
      <c r="AD193" s="5">
        <v>0</v>
      </c>
      <c r="AE193" s="5">
        <v>30100</v>
      </c>
      <c r="AF193" s="5">
        <v>8</v>
      </c>
      <c r="AG193" s="5">
        <v>0</v>
      </c>
      <c r="AH193" s="5" t="s">
        <v>2830</v>
      </c>
      <c r="AI193" s="5" t="s">
        <v>235</v>
      </c>
      <c r="AJ193" s="5" t="s">
        <v>983</v>
      </c>
      <c r="AK193" s="45">
        <f t="shared" si="17"/>
        <v>15</v>
      </c>
      <c r="AL193" s="47">
        <f>_xlfn.XLOOKUP(I193,'[1]#칼럼명세'!F:F,'[1]#칼럼명세'!I:I)</f>
        <v>1302</v>
      </c>
      <c r="AM193" s="44" t="str">
        <f t="shared" si="18"/>
        <v>Item_Name_23300149</v>
      </c>
      <c r="AN193" s="5" t="s">
        <v>2905</v>
      </c>
      <c r="AO193" s="44" t="str">
        <f t="shared" si="19"/>
        <v>Item_Desc_23300149</v>
      </c>
      <c r="AP193" s="5" t="s">
        <v>3144</v>
      </c>
      <c r="AQ193" s="44">
        <f>_xlfn.XLOOKUP(I193,[1]!표1[아이템 타입],[1]!표1[삭제여부])</f>
        <v>1</v>
      </c>
      <c r="AR193" s="63">
        <f>_xlfn.XLOOKUP(I193,'[1]#칼럼명세'!F:F,'[1]#칼럼명세'!H:H)</f>
        <v>1</v>
      </c>
      <c r="AS193" s="4">
        <v>1</v>
      </c>
      <c r="AT193" s="4"/>
      <c r="AU193" s="4"/>
      <c r="AV193" s="4"/>
      <c r="AW193" s="63"/>
      <c r="AX193" s="63"/>
      <c r="AY193" s="63"/>
      <c r="AZ193" s="63"/>
      <c r="BA193" s="63"/>
    </row>
    <row r="194" spans="2:53" x14ac:dyDescent="0.3">
      <c r="B194" s="4">
        <v>23300150</v>
      </c>
      <c r="C194" s="4" t="str">
        <f t="shared" si="20"/>
        <v>150</v>
      </c>
      <c r="D194" s="44" t="str">
        <f t="shared" si="15"/>
        <v>Item_Name_23300150</v>
      </c>
      <c r="E194" s="5" t="s">
        <v>2593</v>
      </c>
      <c r="F194" s="44" t="str">
        <f t="shared" si="16"/>
        <v>Item_Desc_23300150</v>
      </c>
      <c r="G194" s="5" t="s">
        <v>714</v>
      </c>
      <c r="H194" s="5">
        <v>3</v>
      </c>
      <c r="I194" s="5">
        <v>33</v>
      </c>
      <c r="J194" s="5">
        <v>0</v>
      </c>
      <c r="K194" s="5">
        <v>5</v>
      </c>
      <c r="L194" s="45">
        <f>_xlfn.XLOOKUP($I194, '[1]#칼럼명세'!$F:$F, '[1]#칼럼명세'!$J:$J)*IF(_xlfn.XLOOKUP($I194, '[1]#칼럼명세'!$F:$F, '[1]#칼럼명세'!$K:$K)="X", 1, _xlfn.XLOOKUP($K194, '[1]#무게관련'!$N:$N, '[1]#무게관련'!$O:$O))*100</f>
        <v>0</v>
      </c>
      <c r="M194" s="46" t="s">
        <v>336</v>
      </c>
      <c r="N194" s="46" t="s">
        <v>336</v>
      </c>
      <c r="O194" s="46" t="s">
        <v>336</v>
      </c>
      <c r="P194" s="46" t="s">
        <v>336</v>
      </c>
      <c r="Q194" s="5">
        <v>0</v>
      </c>
      <c r="R194" s="5">
        <v>0</v>
      </c>
      <c r="S194" s="5">
        <v>1505</v>
      </c>
      <c r="T194" s="5">
        <v>0</v>
      </c>
      <c r="U194" s="5">
        <v>300</v>
      </c>
      <c r="V194" s="5">
        <v>0</v>
      </c>
      <c r="W194" s="5">
        <v>0</v>
      </c>
      <c r="X194" s="66">
        <v>1000</v>
      </c>
      <c r="Y194" s="66">
        <v>10000</v>
      </c>
      <c r="Z194" s="5">
        <v>0</v>
      </c>
      <c r="AA194" s="5">
        <v>0</v>
      </c>
      <c r="AB194" s="5">
        <v>1</v>
      </c>
      <c r="AC194" s="5">
        <v>0</v>
      </c>
      <c r="AD194" s="5">
        <v>0</v>
      </c>
      <c r="AE194" s="5">
        <v>30100</v>
      </c>
      <c r="AF194" s="5">
        <v>8</v>
      </c>
      <c r="AG194" s="5">
        <v>0</v>
      </c>
      <c r="AH194" s="5" t="s">
        <v>2831</v>
      </c>
      <c r="AI194" s="5" t="s">
        <v>235</v>
      </c>
      <c r="AJ194" s="5" t="s">
        <v>983</v>
      </c>
      <c r="AK194" s="45">
        <f t="shared" si="17"/>
        <v>15</v>
      </c>
      <c r="AL194" s="47">
        <f>_xlfn.XLOOKUP(I194,'[1]#칼럼명세'!F:F,'[1]#칼럼명세'!I:I)</f>
        <v>1302</v>
      </c>
      <c r="AM194" s="44" t="str">
        <f t="shared" si="18"/>
        <v>Item_Name_23300150</v>
      </c>
      <c r="AN194" s="5" t="s">
        <v>2906</v>
      </c>
      <c r="AO194" s="44" t="str">
        <f t="shared" si="19"/>
        <v>Item_Desc_23300150</v>
      </c>
      <c r="AP194" s="5" t="s">
        <v>3145</v>
      </c>
      <c r="AQ194" s="44">
        <f>_xlfn.XLOOKUP(I194,[1]!표1[아이템 타입],[1]!표1[삭제여부])</f>
        <v>1</v>
      </c>
      <c r="AR194" s="63">
        <f>_xlfn.XLOOKUP(I194,'[1]#칼럼명세'!F:F,'[1]#칼럼명세'!H:H)</f>
        <v>1</v>
      </c>
      <c r="AS194" s="4">
        <v>1</v>
      </c>
      <c r="AT194" s="4"/>
      <c r="AU194" s="4"/>
      <c r="AV194" s="4"/>
      <c r="AW194" s="63"/>
      <c r="AX194" s="63"/>
      <c r="AY194" s="63"/>
      <c r="AZ194" s="63"/>
      <c r="BA194" s="63"/>
    </row>
    <row r="195" spans="2:53" x14ac:dyDescent="0.3">
      <c r="B195" s="4">
        <v>23400001</v>
      </c>
      <c r="C195" s="4" t="str">
        <f t="shared" si="20"/>
        <v>001</v>
      </c>
      <c r="D195" s="44" t="str">
        <f t="shared" si="15"/>
        <v>Item_Name_23400001</v>
      </c>
      <c r="E195" s="5" t="s">
        <v>165</v>
      </c>
      <c r="F195" s="44" t="str">
        <f t="shared" si="16"/>
        <v>Item_Desc_23400001</v>
      </c>
      <c r="G195" s="5" t="s">
        <v>522</v>
      </c>
      <c r="H195" s="5">
        <v>3</v>
      </c>
      <c r="I195" s="5">
        <v>34</v>
      </c>
      <c r="J195" s="5">
        <v>0</v>
      </c>
      <c r="K195" s="5">
        <v>1</v>
      </c>
      <c r="L195" s="45">
        <f>_xlfn.XLOOKUP($I195, '[1]#칼럼명세'!$F:$F, '[1]#칼럼명세'!$J:$J)*IF(_xlfn.XLOOKUP($I195, '[1]#칼럼명세'!$F:$F, '[1]#칼럼명세'!$K:$K)="X", 1, _xlfn.XLOOKUP($K195, '[1]#무게관련'!$N:$N, '[1]#무게관련'!$O:$O))*100</f>
        <v>1</v>
      </c>
      <c r="M195" s="46" t="s">
        <v>336</v>
      </c>
      <c r="N195" s="46" t="s">
        <v>336</v>
      </c>
      <c r="O195" s="46" t="s">
        <v>336</v>
      </c>
      <c r="P195" s="46" t="s">
        <v>336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66">
        <v>1000</v>
      </c>
      <c r="Y195" s="66">
        <v>1000</v>
      </c>
      <c r="Z195" s="5">
        <v>1</v>
      </c>
      <c r="AA195" s="5">
        <v>10</v>
      </c>
      <c r="AB195" s="5">
        <v>1</v>
      </c>
      <c r="AC195" s="5">
        <v>0</v>
      </c>
      <c r="AD195" s="5">
        <v>0</v>
      </c>
      <c r="AE195" s="5">
        <v>30200</v>
      </c>
      <c r="AF195" s="5">
        <v>10</v>
      </c>
      <c r="AG195" s="5">
        <v>0</v>
      </c>
      <c r="AH195" s="5" t="s">
        <v>163</v>
      </c>
      <c r="AI195" s="5" t="s">
        <v>235</v>
      </c>
      <c r="AJ195" s="5" t="s">
        <v>983</v>
      </c>
      <c r="AK195" s="45">
        <f t="shared" si="17"/>
        <v>15</v>
      </c>
      <c r="AL195" s="47">
        <f>_xlfn.XLOOKUP(I195,'[1]#칼럼명세'!F:F,'[1]#칼럼명세'!I:I)</f>
        <v>10000</v>
      </c>
      <c r="AM195" s="44" t="str">
        <f t="shared" si="18"/>
        <v>Item_Name_23400001</v>
      </c>
      <c r="AN195" s="5" t="s">
        <v>3163</v>
      </c>
      <c r="AO195" s="44" t="str">
        <f t="shared" si="19"/>
        <v>Item_Desc_23400001</v>
      </c>
      <c r="AP195" s="5" t="s">
        <v>649</v>
      </c>
      <c r="AQ195" s="44">
        <f>_xlfn.XLOOKUP(I195,[1]!표1[아이템 타입],[1]!표1[삭제여부])</f>
        <v>1</v>
      </c>
      <c r="AR195" s="63">
        <f>_xlfn.XLOOKUP(I195,'[1]#칼럼명세'!F:F,'[1]#칼럼명세'!H:H)</f>
        <v>1</v>
      </c>
      <c r="AS195" s="4">
        <v>1</v>
      </c>
      <c r="AT195" s="4"/>
      <c r="AU195" s="4"/>
      <c r="AV195" s="4"/>
      <c r="AW195" s="63" t="str">
        <f>_xlfn.XLOOKUP(I195,[1]!표1[아이템 타입],[1]!표1[타입 이름])</f>
        <v>재료 - 판매 및 거래 가능</v>
      </c>
      <c r="AX195" s="63" t="str">
        <f t="shared" ref="AX195:AX274" si="21">IF(Z195=0,"불가","가능")</f>
        <v>가능</v>
      </c>
      <c r="AY195" s="63" t="str">
        <f t="shared" ref="AY195:AY274" si="22">IF(AB195=0,"불가","가능")</f>
        <v>가능</v>
      </c>
      <c r="AZ195" s="63" t="str">
        <f t="shared" ref="AZ195:BA257" si="23">IF(AR195=0,"불가","가능")</f>
        <v>가능</v>
      </c>
      <c r="BA195" s="63" t="str">
        <f t="shared" si="23"/>
        <v>가능</v>
      </c>
    </row>
    <row r="196" spans="2:53" x14ac:dyDescent="0.3">
      <c r="B196" s="4">
        <v>23400002</v>
      </c>
      <c r="C196" s="4" t="str">
        <f t="shared" si="20"/>
        <v>002</v>
      </c>
      <c r="D196" s="44" t="str">
        <f t="shared" si="15"/>
        <v>Item_Name_23400002</v>
      </c>
      <c r="E196" s="5" t="s">
        <v>166</v>
      </c>
      <c r="F196" s="44" t="str">
        <f t="shared" si="16"/>
        <v>Item_Desc_23400002</v>
      </c>
      <c r="G196" s="5" t="s">
        <v>522</v>
      </c>
      <c r="H196" s="5">
        <v>3</v>
      </c>
      <c r="I196" s="5">
        <v>34</v>
      </c>
      <c r="J196" s="5">
        <v>0</v>
      </c>
      <c r="K196" s="5">
        <v>1</v>
      </c>
      <c r="L196" s="45">
        <f>_xlfn.XLOOKUP($I196, '[1]#칼럼명세'!$F:$F, '[1]#칼럼명세'!$J:$J)*IF(_xlfn.XLOOKUP($I196, '[1]#칼럼명세'!$F:$F, '[1]#칼럼명세'!$K:$K)="X", 1, _xlfn.XLOOKUP($K196, '[1]#무게관련'!$N:$N, '[1]#무게관련'!$O:$O))*100</f>
        <v>1</v>
      </c>
      <c r="M196" s="46" t="s">
        <v>336</v>
      </c>
      <c r="N196" s="46" t="s">
        <v>336</v>
      </c>
      <c r="O196" s="46" t="s">
        <v>336</v>
      </c>
      <c r="P196" s="46" t="s">
        <v>336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66">
        <v>1000</v>
      </c>
      <c r="Y196" s="66">
        <v>1000</v>
      </c>
      <c r="Z196" s="5">
        <v>1</v>
      </c>
      <c r="AA196" s="5">
        <v>10</v>
      </c>
      <c r="AB196" s="5">
        <v>1</v>
      </c>
      <c r="AC196" s="5">
        <v>0</v>
      </c>
      <c r="AD196" s="5">
        <v>0</v>
      </c>
      <c r="AE196" s="5">
        <v>30200</v>
      </c>
      <c r="AF196" s="5">
        <v>10</v>
      </c>
      <c r="AG196" s="5">
        <v>0</v>
      </c>
      <c r="AH196" s="5" t="s">
        <v>164</v>
      </c>
      <c r="AI196" s="5" t="s">
        <v>235</v>
      </c>
      <c r="AJ196" s="5" t="s">
        <v>983</v>
      </c>
      <c r="AK196" s="45">
        <f t="shared" si="17"/>
        <v>15</v>
      </c>
      <c r="AL196" s="47">
        <f>_xlfn.XLOOKUP(I196,'[1]#칼럼명세'!F:F,'[1]#칼럼명세'!I:I)</f>
        <v>10000</v>
      </c>
      <c r="AM196" s="44" t="str">
        <f t="shared" si="18"/>
        <v>Item_Name_23400002</v>
      </c>
      <c r="AN196" s="5" t="s">
        <v>3164</v>
      </c>
      <c r="AO196" s="44" t="str">
        <f t="shared" si="19"/>
        <v>Item_Desc_23400002</v>
      </c>
      <c r="AP196" s="5" t="s">
        <v>649</v>
      </c>
      <c r="AQ196" s="44">
        <f>_xlfn.XLOOKUP(I196,[1]!표1[아이템 타입],[1]!표1[삭제여부])</f>
        <v>1</v>
      </c>
      <c r="AR196" s="63">
        <f>_xlfn.XLOOKUP(I196,'[1]#칼럼명세'!F:F,'[1]#칼럼명세'!H:H)</f>
        <v>1</v>
      </c>
      <c r="AS196" s="4">
        <v>1</v>
      </c>
      <c r="AT196" s="4"/>
      <c r="AU196" s="4"/>
      <c r="AV196" s="4"/>
      <c r="AW196" s="63" t="str">
        <f>_xlfn.XLOOKUP(I196,[1]!표1[아이템 타입],[1]!표1[타입 이름])</f>
        <v>재료 - 판매 및 거래 가능</v>
      </c>
      <c r="AX196" s="63" t="str">
        <f t="shared" si="21"/>
        <v>가능</v>
      </c>
      <c r="AY196" s="63" t="str">
        <f t="shared" si="22"/>
        <v>가능</v>
      </c>
      <c r="AZ196" s="63" t="str">
        <f t="shared" si="23"/>
        <v>가능</v>
      </c>
      <c r="BA196" s="63" t="str">
        <f t="shared" si="23"/>
        <v>가능</v>
      </c>
    </row>
    <row r="197" spans="2:53" x14ac:dyDescent="0.3">
      <c r="B197" s="4">
        <v>23400003</v>
      </c>
      <c r="C197" s="4" t="str">
        <f t="shared" si="20"/>
        <v>003</v>
      </c>
      <c r="D197" s="44" t="str">
        <f t="shared" ref="D197:D264" si="24">"Item_Name_"&amp;B197</f>
        <v>Item_Name_23400003</v>
      </c>
      <c r="E197" s="5" t="s">
        <v>167</v>
      </c>
      <c r="F197" s="44" t="str">
        <f t="shared" ref="F197:F264" si="25">"Item_Desc_"&amp;B197</f>
        <v>Item_Desc_23400003</v>
      </c>
      <c r="G197" s="5" t="s">
        <v>522</v>
      </c>
      <c r="H197" s="5">
        <v>3</v>
      </c>
      <c r="I197" s="5">
        <v>34</v>
      </c>
      <c r="J197" s="5">
        <v>0</v>
      </c>
      <c r="K197" s="5">
        <v>1</v>
      </c>
      <c r="L197" s="45">
        <f>_xlfn.XLOOKUP($I197, '[1]#칼럼명세'!$F:$F, '[1]#칼럼명세'!$J:$J)*IF(_xlfn.XLOOKUP($I197, '[1]#칼럼명세'!$F:$F, '[1]#칼럼명세'!$K:$K)="X", 1, _xlfn.XLOOKUP($K197, '[1]#무게관련'!$N:$N, '[1]#무게관련'!$O:$O))*100</f>
        <v>1</v>
      </c>
      <c r="M197" s="46" t="s">
        <v>336</v>
      </c>
      <c r="N197" s="46" t="s">
        <v>336</v>
      </c>
      <c r="O197" s="46" t="s">
        <v>336</v>
      </c>
      <c r="P197" s="46" t="s">
        <v>336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66">
        <v>1000</v>
      </c>
      <c r="Y197" s="66">
        <v>1000</v>
      </c>
      <c r="Z197" s="5">
        <v>1</v>
      </c>
      <c r="AA197" s="5">
        <v>10</v>
      </c>
      <c r="AB197" s="5">
        <v>1</v>
      </c>
      <c r="AC197" s="5">
        <v>0</v>
      </c>
      <c r="AD197" s="5">
        <v>0</v>
      </c>
      <c r="AE197" s="5">
        <v>30200</v>
      </c>
      <c r="AF197" s="5">
        <v>10</v>
      </c>
      <c r="AG197" s="5">
        <v>0</v>
      </c>
      <c r="AH197" s="5" t="s">
        <v>562</v>
      </c>
      <c r="AI197" s="5" t="s">
        <v>235</v>
      </c>
      <c r="AJ197" s="5" t="s">
        <v>983</v>
      </c>
      <c r="AK197" s="45">
        <f t="shared" ref="AK197:AK276" si="26">IF($M197="X", 0, M$3)+IF($N197="X", 0, N$3)+IF($O197="X", 0, O$3)+IF($P197="X", 0, P$3)</f>
        <v>15</v>
      </c>
      <c r="AL197" s="47">
        <f>_xlfn.XLOOKUP(I197,'[1]#칼럼명세'!F:F,'[1]#칼럼명세'!I:I)</f>
        <v>10000</v>
      </c>
      <c r="AM197" s="44" t="str">
        <f t="shared" ref="AM197:AM276" si="27">"Item_Name_"&amp;B197</f>
        <v>Item_Name_23400003</v>
      </c>
      <c r="AN197" s="5" t="s">
        <v>3165</v>
      </c>
      <c r="AO197" s="44" t="str">
        <f t="shared" ref="AO197:AO276" si="28">"Item_Desc_"&amp;B197</f>
        <v>Item_Desc_23400003</v>
      </c>
      <c r="AP197" s="5" t="s">
        <v>647</v>
      </c>
      <c r="AQ197" s="44">
        <f>_xlfn.XLOOKUP(I197,[1]!표1[아이템 타입],[1]!표1[삭제여부])</f>
        <v>1</v>
      </c>
      <c r="AR197" s="63">
        <f>_xlfn.XLOOKUP(I197,'[1]#칼럼명세'!F:F,'[1]#칼럼명세'!H:H)</f>
        <v>1</v>
      </c>
      <c r="AS197" s="4">
        <v>1</v>
      </c>
      <c r="AT197" s="4"/>
      <c r="AU197" s="4"/>
      <c r="AV197" s="4"/>
      <c r="AW197" s="63" t="str">
        <f>_xlfn.XLOOKUP(I197,[1]!표1[아이템 타입],[1]!표1[타입 이름])</f>
        <v>재료 - 판매 및 거래 가능</v>
      </c>
      <c r="AX197" s="63" t="str">
        <f t="shared" si="21"/>
        <v>가능</v>
      </c>
      <c r="AY197" s="63" t="str">
        <f t="shared" si="22"/>
        <v>가능</v>
      </c>
      <c r="AZ197" s="63" t="str">
        <f t="shared" si="23"/>
        <v>가능</v>
      </c>
      <c r="BA197" s="63" t="str">
        <f t="shared" si="23"/>
        <v>가능</v>
      </c>
    </row>
    <row r="198" spans="2:53" x14ac:dyDescent="0.3">
      <c r="B198" s="4">
        <v>23400004</v>
      </c>
      <c r="C198" s="4" t="str">
        <f t="shared" ref="C198:C266" si="29">RIGHT(B198,3)</f>
        <v>004</v>
      </c>
      <c r="D198" s="44" t="str">
        <f t="shared" si="24"/>
        <v>Item_Name_23400004</v>
      </c>
      <c r="E198" s="5" t="s">
        <v>168</v>
      </c>
      <c r="F198" s="44" t="str">
        <f t="shared" si="25"/>
        <v>Item_Desc_23400004</v>
      </c>
      <c r="G198" s="5" t="s">
        <v>522</v>
      </c>
      <c r="H198" s="5">
        <v>3</v>
      </c>
      <c r="I198" s="5">
        <v>34</v>
      </c>
      <c r="J198" s="5">
        <v>0</v>
      </c>
      <c r="K198" s="5">
        <v>1</v>
      </c>
      <c r="L198" s="45">
        <f>_xlfn.XLOOKUP($I198, '[1]#칼럼명세'!$F:$F, '[1]#칼럼명세'!$J:$J)*IF(_xlfn.XLOOKUP($I198, '[1]#칼럼명세'!$F:$F, '[1]#칼럼명세'!$K:$K)="X", 1, _xlfn.XLOOKUP($K198, '[1]#무게관련'!$N:$N, '[1]#무게관련'!$O:$O))*100</f>
        <v>1</v>
      </c>
      <c r="M198" s="46" t="s">
        <v>336</v>
      </c>
      <c r="N198" s="46" t="s">
        <v>336</v>
      </c>
      <c r="O198" s="46" t="s">
        <v>336</v>
      </c>
      <c r="P198" s="46" t="s">
        <v>336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66">
        <v>1000</v>
      </c>
      <c r="Y198" s="66">
        <v>1000</v>
      </c>
      <c r="Z198" s="5">
        <v>1</v>
      </c>
      <c r="AA198" s="5">
        <v>10</v>
      </c>
      <c r="AB198" s="5">
        <v>1</v>
      </c>
      <c r="AC198" s="5">
        <v>0</v>
      </c>
      <c r="AD198" s="5">
        <v>0</v>
      </c>
      <c r="AE198" s="5">
        <v>30200</v>
      </c>
      <c r="AF198" s="5">
        <v>10</v>
      </c>
      <c r="AG198" s="5">
        <v>0</v>
      </c>
      <c r="AH198" s="5" t="s">
        <v>162</v>
      </c>
      <c r="AI198" s="5" t="s">
        <v>235</v>
      </c>
      <c r="AJ198" s="5" t="s">
        <v>983</v>
      </c>
      <c r="AK198" s="45">
        <f t="shared" si="26"/>
        <v>15</v>
      </c>
      <c r="AL198" s="47">
        <f>_xlfn.XLOOKUP(I198,'[1]#칼럼명세'!F:F,'[1]#칼럼명세'!I:I)</f>
        <v>10000</v>
      </c>
      <c r="AM198" s="44" t="str">
        <f t="shared" si="27"/>
        <v>Item_Name_23400004</v>
      </c>
      <c r="AN198" s="5" t="s">
        <v>3166</v>
      </c>
      <c r="AO198" s="44" t="str">
        <f t="shared" si="28"/>
        <v>Item_Desc_23400004</v>
      </c>
      <c r="AP198" s="5" t="s">
        <v>649</v>
      </c>
      <c r="AQ198" s="44">
        <f>_xlfn.XLOOKUP(I198,[1]!표1[아이템 타입],[1]!표1[삭제여부])</f>
        <v>1</v>
      </c>
      <c r="AR198" s="63">
        <f>_xlfn.XLOOKUP(I198,'[1]#칼럼명세'!F:F,'[1]#칼럼명세'!H:H)</f>
        <v>1</v>
      </c>
      <c r="AS198" s="4">
        <v>1</v>
      </c>
      <c r="AT198" s="4"/>
      <c r="AU198" s="4"/>
      <c r="AV198" s="4"/>
      <c r="AW198" s="63" t="str">
        <f>_xlfn.XLOOKUP(I198,[1]!표1[아이템 타입],[1]!표1[타입 이름])</f>
        <v>재료 - 판매 및 거래 가능</v>
      </c>
      <c r="AX198" s="63" t="str">
        <f t="shared" si="21"/>
        <v>가능</v>
      </c>
      <c r="AY198" s="63" t="str">
        <f t="shared" si="22"/>
        <v>가능</v>
      </c>
      <c r="AZ198" s="63" t="str">
        <f t="shared" si="23"/>
        <v>가능</v>
      </c>
      <c r="BA198" s="63" t="str">
        <f t="shared" si="23"/>
        <v>가능</v>
      </c>
    </row>
    <row r="199" spans="2:53" x14ac:dyDescent="0.3">
      <c r="B199" s="4">
        <v>23400005</v>
      </c>
      <c r="C199" s="4" t="str">
        <f t="shared" si="29"/>
        <v>005</v>
      </c>
      <c r="D199" s="44" t="str">
        <f t="shared" si="24"/>
        <v>Item_Name_23400005</v>
      </c>
      <c r="E199" s="5" t="s">
        <v>169</v>
      </c>
      <c r="F199" s="44" t="str">
        <f t="shared" si="25"/>
        <v>Item_Desc_23400005</v>
      </c>
      <c r="G199" s="5" t="s">
        <v>523</v>
      </c>
      <c r="H199" s="5">
        <v>3</v>
      </c>
      <c r="I199" s="5">
        <v>34</v>
      </c>
      <c r="J199" s="5">
        <v>0</v>
      </c>
      <c r="K199" s="5">
        <v>2</v>
      </c>
      <c r="L199" s="45">
        <f>_xlfn.XLOOKUP($I199, '[1]#칼럼명세'!$F:$F, '[1]#칼럼명세'!$J:$J)*IF(_xlfn.XLOOKUP($I199, '[1]#칼럼명세'!$F:$F, '[1]#칼럼명세'!$K:$K)="X", 1, _xlfn.XLOOKUP($K199, '[1]#무게관련'!$N:$N, '[1]#무게관련'!$O:$O))*100</f>
        <v>1</v>
      </c>
      <c r="M199" s="46" t="s">
        <v>336</v>
      </c>
      <c r="N199" s="46" t="s">
        <v>336</v>
      </c>
      <c r="O199" s="46" t="s">
        <v>336</v>
      </c>
      <c r="P199" s="46" t="s">
        <v>336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66">
        <v>1000</v>
      </c>
      <c r="Y199" s="66">
        <v>1000</v>
      </c>
      <c r="Z199" s="5">
        <v>1</v>
      </c>
      <c r="AA199" s="5">
        <v>10</v>
      </c>
      <c r="AB199" s="5">
        <v>1</v>
      </c>
      <c r="AC199" s="5">
        <v>0</v>
      </c>
      <c r="AD199" s="5">
        <v>0</v>
      </c>
      <c r="AE199" s="5">
        <v>30200</v>
      </c>
      <c r="AF199" s="5">
        <v>10</v>
      </c>
      <c r="AG199" s="5">
        <v>0</v>
      </c>
      <c r="AH199" s="5" t="s">
        <v>163</v>
      </c>
      <c r="AI199" s="5" t="s">
        <v>235</v>
      </c>
      <c r="AJ199" s="5" t="s">
        <v>983</v>
      </c>
      <c r="AK199" s="45">
        <f t="shared" si="26"/>
        <v>15</v>
      </c>
      <c r="AL199" s="47">
        <f>_xlfn.XLOOKUP(I199,'[1]#칼럼명세'!F:F,'[1]#칼럼명세'!I:I)</f>
        <v>10000</v>
      </c>
      <c r="AM199" s="44" t="str">
        <f t="shared" si="27"/>
        <v>Item_Name_23400005</v>
      </c>
      <c r="AN199" s="5" t="s">
        <v>3167</v>
      </c>
      <c r="AO199" s="44" t="str">
        <f t="shared" si="28"/>
        <v>Item_Desc_23400005</v>
      </c>
      <c r="AP199" s="5" t="s">
        <v>651</v>
      </c>
      <c r="AQ199" s="44">
        <f>_xlfn.XLOOKUP(I199,[1]!표1[아이템 타입],[1]!표1[삭제여부])</f>
        <v>1</v>
      </c>
      <c r="AR199" s="63">
        <f>_xlfn.XLOOKUP(I199,'[1]#칼럼명세'!F:F,'[1]#칼럼명세'!H:H)</f>
        <v>1</v>
      </c>
      <c r="AS199" s="4">
        <v>1</v>
      </c>
      <c r="AT199" s="4"/>
      <c r="AU199" s="4"/>
      <c r="AV199" s="4"/>
      <c r="AW199" s="63" t="str">
        <f>_xlfn.XLOOKUP(I199,[1]!표1[아이템 타입],[1]!표1[타입 이름])</f>
        <v>재료 - 판매 및 거래 가능</v>
      </c>
      <c r="AX199" s="63" t="str">
        <f t="shared" si="21"/>
        <v>가능</v>
      </c>
      <c r="AY199" s="63" t="str">
        <f t="shared" si="22"/>
        <v>가능</v>
      </c>
      <c r="AZ199" s="63" t="str">
        <f t="shared" si="23"/>
        <v>가능</v>
      </c>
      <c r="BA199" s="63" t="str">
        <f t="shared" si="23"/>
        <v>가능</v>
      </c>
    </row>
    <row r="200" spans="2:53" x14ac:dyDescent="0.3">
      <c r="B200" s="4">
        <v>23400006</v>
      </c>
      <c r="C200" s="4" t="str">
        <f t="shared" si="29"/>
        <v>006</v>
      </c>
      <c r="D200" s="44" t="str">
        <f t="shared" si="24"/>
        <v>Item_Name_23400006</v>
      </c>
      <c r="E200" s="5" t="s">
        <v>170</v>
      </c>
      <c r="F200" s="44" t="str">
        <f t="shared" si="25"/>
        <v>Item_Desc_23400006</v>
      </c>
      <c r="G200" s="5" t="s">
        <v>523</v>
      </c>
      <c r="H200" s="5">
        <v>3</v>
      </c>
      <c r="I200" s="5">
        <v>34</v>
      </c>
      <c r="J200" s="5">
        <v>0</v>
      </c>
      <c r="K200" s="5">
        <v>2</v>
      </c>
      <c r="L200" s="45">
        <f>_xlfn.XLOOKUP($I200, '[1]#칼럼명세'!$F:$F, '[1]#칼럼명세'!$J:$J)*IF(_xlfn.XLOOKUP($I200, '[1]#칼럼명세'!$F:$F, '[1]#칼럼명세'!$K:$K)="X", 1, _xlfn.XLOOKUP($K200, '[1]#무게관련'!$N:$N, '[1]#무게관련'!$O:$O))*100</f>
        <v>1</v>
      </c>
      <c r="M200" s="46" t="s">
        <v>336</v>
      </c>
      <c r="N200" s="46" t="s">
        <v>336</v>
      </c>
      <c r="O200" s="46" t="s">
        <v>336</v>
      </c>
      <c r="P200" s="46" t="s">
        <v>336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66">
        <v>1000</v>
      </c>
      <c r="Y200" s="66">
        <v>1000</v>
      </c>
      <c r="Z200" s="5">
        <v>1</v>
      </c>
      <c r="AA200" s="5">
        <v>10</v>
      </c>
      <c r="AB200" s="5">
        <v>1</v>
      </c>
      <c r="AC200" s="5">
        <v>0</v>
      </c>
      <c r="AD200" s="5">
        <v>0</v>
      </c>
      <c r="AE200" s="5">
        <v>30200</v>
      </c>
      <c r="AF200" s="5">
        <v>10</v>
      </c>
      <c r="AG200" s="5">
        <v>0</v>
      </c>
      <c r="AH200" s="5" t="s">
        <v>164</v>
      </c>
      <c r="AI200" s="5" t="s">
        <v>235</v>
      </c>
      <c r="AJ200" s="5" t="s">
        <v>983</v>
      </c>
      <c r="AK200" s="45">
        <f t="shared" si="26"/>
        <v>15</v>
      </c>
      <c r="AL200" s="47">
        <f>_xlfn.XLOOKUP(I200,'[1]#칼럼명세'!F:F,'[1]#칼럼명세'!I:I)</f>
        <v>10000</v>
      </c>
      <c r="AM200" s="44" t="str">
        <f t="shared" si="27"/>
        <v>Item_Name_23400006</v>
      </c>
      <c r="AN200" s="5" t="s">
        <v>3168</v>
      </c>
      <c r="AO200" s="44" t="str">
        <f t="shared" si="28"/>
        <v>Item_Desc_23400006</v>
      </c>
      <c r="AP200" s="5" t="s">
        <v>651</v>
      </c>
      <c r="AQ200" s="44">
        <f>_xlfn.XLOOKUP(I200,[1]!표1[아이템 타입],[1]!표1[삭제여부])</f>
        <v>1</v>
      </c>
      <c r="AR200" s="63">
        <f>_xlfn.XLOOKUP(I200,'[1]#칼럼명세'!F:F,'[1]#칼럼명세'!H:H)</f>
        <v>1</v>
      </c>
      <c r="AS200" s="4">
        <v>1</v>
      </c>
      <c r="AT200" s="4"/>
      <c r="AU200" s="4"/>
      <c r="AV200" s="4"/>
      <c r="AW200" s="63" t="str">
        <f>_xlfn.XLOOKUP(I200,[1]!표1[아이템 타입],[1]!표1[타입 이름])</f>
        <v>재료 - 판매 및 거래 가능</v>
      </c>
      <c r="AX200" s="63" t="str">
        <f t="shared" si="21"/>
        <v>가능</v>
      </c>
      <c r="AY200" s="63" t="str">
        <f t="shared" si="22"/>
        <v>가능</v>
      </c>
      <c r="AZ200" s="63" t="str">
        <f t="shared" si="23"/>
        <v>가능</v>
      </c>
      <c r="BA200" s="63" t="str">
        <f t="shared" si="23"/>
        <v>가능</v>
      </c>
    </row>
    <row r="201" spans="2:53" x14ac:dyDescent="0.3">
      <c r="B201" s="4">
        <v>23400007</v>
      </c>
      <c r="C201" s="4" t="str">
        <f t="shared" si="29"/>
        <v>007</v>
      </c>
      <c r="D201" s="44" t="str">
        <f t="shared" si="24"/>
        <v>Item_Name_23400007</v>
      </c>
      <c r="E201" s="5" t="s">
        <v>171</v>
      </c>
      <c r="F201" s="44" t="str">
        <f t="shared" si="25"/>
        <v>Item_Desc_23400007</v>
      </c>
      <c r="G201" s="5" t="s">
        <v>523</v>
      </c>
      <c r="H201" s="5">
        <v>3</v>
      </c>
      <c r="I201" s="5">
        <v>34</v>
      </c>
      <c r="J201" s="5">
        <v>0</v>
      </c>
      <c r="K201" s="5">
        <v>2</v>
      </c>
      <c r="L201" s="45">
        <f>_xlfn.XLOOKUP($I201, '[1]#칼럼명세'!$F:$F, '[1]#칼럼명세'!$J:$J)*IF(_xlfn.XLOOKUP($I201, '[1]#칼럼명세'!$F:$F, '[1]#칼럼명세'!$K:$K)="X", 1, _xlfn.XLOOKUP($K201, '[1]#무게관련'!$N:$N, '[1]#무게관련'!$O:$O))*100</f>
        <v>1</v>
      </c>
      <c r="M201" s="46" t="s">
        <v>336</v>
      </c>
      <c r="N201" s="46" t="s">
        <v>336</v>
      </c>
      <c r="O201" s="46" t="s">
        <v>336</v>
      </c>
      <c r="P201" s="46" t="s">
        <v>336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66">
        <v>1000</v>
      </c>
      <c r="Y201" s="66">
        <v>1000</v>
      </c>
      <c r="Z201" s="5">
        <v>1</v>
      </c>
      <c r="AA201" s="5">
        <v>10</v>
      </c>
      <c r="AB201" s="5">
        <v>1</v>
      </c>
      <c r="AC201" s="5">
        <v>0</v>
      </c>
      <c r="AD201" s="5">
        <v>0</v>
      </c>
      <c r="AE201" s="5">
        <v>30200</v>
      </c>
      <c r="AF201" s="5">
        <v>10</v>
      </c>
      <c r="AG201" s="5">
        <v>0</v>
      </c>
      <c r="AH201" s="5" t="s">
        <v>562</v>
      </c>
      <c r="AI201" s="5" t="s">
        <v>235</v>
      </c>
      <c r="AJ201" s="5" t="s">
        <v>983</v>
      </c>
      <c r="AK201" s="45">
        <f t="shared" si="26"/>
        <v>15</v>
      </c>
      <c r="AL201" s="47">
        <f>_xlfn.XLOOKUP(I201,'[1]#칼럼명세'!F:F,'[1]#칼럼명세'!I:I)</f>
        <v>10000</v>
      </c>
      <c r="AM201" s="44" t="str">
        <f t="shared" si="27"/>
        <v>Item_Name_23400007</v>
      </c>
      <c r="AN201" s="5" t="s">
        <v>3169</v>
      </c>
      <c r="AO201" s="44" t="str">
        <f t="shared" si="28"/>
        <v>Item_Desc_23400007</v>
      </c>
      <c r="AP201" s="5" t="s">
        <v>649</v>
      </c>
      <c r="AQ201" s="44">
        <f>_xlfn.XLOOKUP(I201,[1]!표1[아이템 타입],[1]!표1[삭제여부])</f>
        <v>1</v>
      </c>
      <c r="AR201" s="63">
        <f>_xlfn.XLOOKUP(I201,'[1]#칼럼명세'!F:F,'[1]#칼럼명세'!H:H)</f>
        <v>1</v>
      </c>
      <c r="AS201" s="4">
        <v>1</v>
      </c>
      <c r="AT201" s="4"/>
      <c r="AU201" s="4"/>
      <c r="AV201" s="4"/>
      <c r="AW201" s="63" t="str">
        <f>_xlfn.XLOOKUP(I201,[1]!표1[아이템 타입],[1]!표1[타입 이름])</f>
        <v>재료 - 판매 및 거래 가능</v>
      </c>
      <c r="AX201" s="63" t="str">
        <f t="shared" si="21"/>
        <v>가능</v>
      </c>
      <c r="AY201" s="63" t="str">
        <f t="shared" si="22"/>
        <v>가능</v>
      </c>
      <c r="AZ201" s="63" t="str">
        <f t="shared" si="23"/>
        <v>가능</v>
      </c>
      <c r="BA201" s="63" t="str">
        <f t="shared" si="23"/>
        <v>가능</v>
      </c>
    </row>
    <row r="202" spans="2:53" x14ac:dyDescent="0.3">
      <c r="B202" s="4">
        <v>23400008</v>
      </c>
      <c r="C202" s="4" t="str">
        <f t="shared" si="29"/>
        <v>008</v>
      </c>
      <c r="D202" s="44" t="str">
        <f t="shared" si="24"/>
        <v>Item_Name_23400008</v>
      </c>
      <c r="E202" s="5" t="s">
        <v>172</v>
      </c>
      <c r="F202" s="44" t="str">
        <f t="shared" si="25"/>
        <v>Item_Desc_23400008</v>
      </c>
      <c r="G202" s="5" t="s">
        <v>523</v>
      </c>
      <c r="H202" s="5">
        <v>3</v>
      </c>
      <c r="I202" s="5">
        <v>34</v>
      </c>
      <c r="J202" s="5">
        <v>0</v>
      </c>
      <c r="K202" s="5">
        <v>2</v>
      </c>
      <c r="L202" s="45">
        <f>_xlfn.XLOOKUP($I202, '[1]#칼럼명세'!$F:$F, '[1]#칼럼명세'!$J:$J)*IF(_xlfn.XLOOKUP($I202, '[1]#칼럼명세'!$F:$F, '[1]#칼럼명세'!$K:$K)="X", 1, _xlfn.XLOOKUP($K202, '[1]#무게관련'!$N:$N, '[1]#무게관련'!$O:$O))*100</f>
        <v>1</v>
      </c>
      <c r="M202" s="46" t="s">
        <v>336</v>
      </c>
      <c r="N202" s="46" t="s">
        <v>336</v>
      </c>
      <c r="O202" s="46" t="s">
        <v>336</v>
      </c>
      <c r="P202" s="46" t="s">
        <v>336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66">
        <v>1000</v>
      </c>
      <c r="Y202" s="66">
        <v>1000</v>
      </c>
      <c r="Z202" s="5">
        <v>1</v>
      </c>
      <c r="AA202" s="5">
        <v>10</v>
      </c>
      <c r="AB202" s="5">
        <v>1</v>
      </c>
      <c r="AC202" s="5">
        <v>0</v>
      </c>
      <c r="AD202" s="5">
        <v>0</v>
      </c>
      <c r="AE202" s="5">
        <v>30200</v>
      </c>
      <c r="AF202" s="5">
        <v>10</v>
      </c>
      <c r="AG202" s="5">
        <v>0</v>
      </c>
      <c r="AH202" s="5" t="s">
        <v>162</v>
      </c>
      <c r="AI202" s="5" t="s">
        <v>235</v>
      </c>
      <c r="AJ202" s="5" t="s">
        <v>983</v>
      </c>
      <c r="AK202" s="45">
        <f t="shared" si="26"/>
        <v>15</v>
      </c>
      <c r="AL202" s="47">
        <f>_xlfn.XLOOKUP(I202,'[1]#칼럼명세'!F:F,'[1]#칼럼명세'!I:I)</f>
        <v>10000</v>
      </c>
      <c r="AM202" s="44" t="str">
        <f t="shared" si="27"/>
        <v>Item_Name_23400008</v>
      </c>
      <c r="AN202" s="5" t="s">
        <v>3170</v>
      </c>
      <c r="AO202" s="44" t="str">
        <f t="shared" si="28"/>
        <v>Item_Desc_23400008</v>
      </c>
      <c r="AP202" s="5" t="s">
        <v>651</v>
      </c>
      <c r="AQ202" s="44">
        <f>_xlfn.XLOOKUP(I202,[1]!표1[아이템 타입],[1]!표1[삭제여부])</f>
        <v>1</v>
      </c>
      <c r="AR202" s="63">
        <f>_xlfn.XLOOKUP(I202,'[1]#칼럼명세'!F:F,'[1]#칼럼명세'!H:H)</f>
        <v>1</v>
      </c>
      <c r="AS202" s="4">
        <v>1</v>
      </c>
      <c r="AT202" s="4"/>
      <c r="AU202" s="4"/>
      <c r="AV202" s="4"/>
      <c r="AW202" s="63" t="str">
        <f>_xlfn.XLOOKUP(I202,[1]!표1[아이템 타입],[1]!표1[타입 이름])</f>
        <v>재료 - 판매 및 거래 가능</v>
      </c>
      <c r="AX202" s="63" t="str">
        <f t="shared" si="21"/>
        <v>가능</v>
      </c>
      <c r="AY202" s="63" t="str">
        <f t="shared" si="22"/>
        <v>가능</v>
      </c>
      <c r="AZ202" s="63" t="str">
        <f t="shared" si="23"/>
        <v>가능</v>
      </c>
      <c r="BA202" s="63" t="str">
        <f t="shared" si="23"/>
        <v>가능</v>
      </c>
    </row>
    <row r="203" spans="2:53" x14ac:dyDescent="0.3">
      <c r="B203" s="4">
        <v>23400009</v>
      </c>
      <c r="C203" s="4" t="str">
        <f t="shared" si="29"/>
        <v>009</v>
      </c>
      <c r="D203" s="44" t="str">
        <f t="shared" si="24"/>
        <v>Item_Name_23400009</v>
      </c>
      <c r="E203" s="5" t="s">
        <v>173</v>
      </c>
      <c r="F203" s="44" t="str">
        <f t="shared" si="25"/>
        <v>Item_Desc_23400009</v>
      </c>
      <c r="G203" s="5" t="s">
        <v>524</v>
      </c>
      <c r="H203" s="5">
        <v>3</v>
      </c>
      <c r="I203" s="5">
        <v>34</v>
      </c>
      <c r="J203" s="5">
        <v>0</v>
      </c>
      <c r="K203" s="5">
        <v>3</v>
      </c>
      <c r="L203" s="45">
        <f>_xlfn.XLOOKUP($I203, '[1]#칼럼명세'!$F:$F, '[1]#칼럼명세'!$J:$J)*IF(_xlfn.XLOOKUP($I203, '[1]#칼럼명세'!$F:$F, '[1]#칼럼명세'!$K:$K)="X", 1, _xlfn.XLOOKUP($K203, '[1]#무게관련'!$N:$N, '[1]#무게관련'!$O:$O))*100</f>
        <v>1</v>
      </c>
      <c r="M203" s="46" t="s">
        <v>336</v>
      </c>
      <c r="N203" s="46" t="s">
        <v>336</v>
      </c>
      <c r="O203" s="46" t="s">
        <v>336</v>
      </c>
      <c r="P203" s="46" t="s">
        <v>336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66">
        <v>1000</v>
      </c>
      <c r="Y203" s="66">
        <v>1000</v>
      </c>
      <c r="Z203" s="5">
        <v>1</v>
      </c>
      <c r="AA203" s="5">
        <v>10</v>
      </c>
      <c r="AB203" s="5">
        <v>1</v>
      </c>
      <c r="AC203" s="5">
        <v>0</v>
      </c>
      <c r="AD203" s="5">
        <v>0</v>
      </c>
      <c r="AE203" s="5">
        <v>30200</v>
      </c>
      <c r="AF203" s="5">
        <v>10</v>
      </c>
      <c r="AG203" s="5">
        <v>0</v>
      </c>
      <c r="AH203" s="5" t="s">
        <v>163</v>
      </c>
      <c r="AI203" s="5" t="s">
        <v>235</v>
      </c>
      <c r="AJ203" s="5" t="s">
        <v>983</v>
      </c>
      <c r="AK203" s="45">
        <f t="shared" si="26"/>
        <v>15</v>
      </c>
      <c r="AL203" s="47">
        <f>_xlfn.XLOOKUP(I203,'[1]#칼럼명세'!F:F,'[1]#칼럼명세'!I:I)</f>
        <v>10000</v>
      </c>
      <c r="AM203" s="44" t="str">
        <f t="shared" si="27"/>
        <v>Item_Name_23400009</v>
      </c>
      <c r="AN203" s="5" t="s">
        <v>626</v>
      </c>
      <c r="AO203" s="44" t="str">
        <f t="shared" si="28"/>
        <v>Item_Desc_23400009</v>
      </c>
      <c r="AP203" s="5" t="s">
        <v>648</v>
      </c>
      <c r="AQ203" s="44">
        <f>_xlfn.XLOOKUP(I203,[1]!표1[아이템 타입],[1]!표1[삭제여부])</f>
        <v>1</v>
      </c>
      <c r="AR203" s="63">
        <f>_xlfn.XLOOKUP(I203,'[1]#칼럼명세'!F:F,'[1]#칼럼명세'!H:H)</f>
        <v>1</v>
      </c>
      <c r="AS203" s="4">
        <v>1</v>
      </c>
      <c r="AT203" s="4"/>
      <c r="AU203" s="4"/>
      <c r="AV203" s="4"/>
      <c r="AW203" s="63" t="str">
        <f>_xlfn.XLOOKUP(I203,[1]!표1[아이템 타입],[1]!표1[타입 이름])</f>
        <v>재료 - 판매 및 거래 가능</v>
      </c>
      <c r="AX203" s="63" t="str">
        <f t="shared" si="21"/>
        <v>가능</v>
      </c>
      <c r="AY203" s="63" t="str">
        <f t="shared" si="22"/>
        <v>가능</v>
      </c>
      <c r="AZ203" s="63" t="str">
        <f t="shared" si="23"/>
        <v>가능</v>
      </c>
      <c r="BA203" s="63" t="str">
        <f t="shared" si="23"/>
        <v>가능</v>
      </c>
    </row>
    <row r="204" spans="2:53" x14ac:dyDescent="0.3">
      <c r="B204" s="4">
        <v>23400010</v>
      </c>
      <c r="C204" s="4" t="str">
        <f t="shared" si="29"/>
        <v>010</v>
      </c>
      <c r="D204" s="44" t="str">
        <f t="shared" si="24"/>
        <v>Item_Name_23400010</v>
      </c>
      <c r="E204" s="5" t="s">
        <v>174</v>
      </c>
      <c r="F204" s="44" t="str">
        <f t="shared" si="25"/>
        <v>Item_Desc_23400010</v>
      </c>
      <c r="G204" s="5" t="s">
        <v>524</v>
      </c>
      <c r="H204" s="5">
        <v>3</v>
      </c>
      <c r="I204" s="5">
        <v>34</v>
      </c>
      <c r="J204" s="5">
        <v>0</v>
      </c>
      <c r="K204" s="5">
        <v>3</v>
      </c>
      <c r="L204" s="45">
        <f>_xlfn.XLOOKUP($I204, '[1]#칼럼명세'!$F:$F, '[1]#칼럼명세'!$J:$J)*IF(_xlfn.XLOOKUP($I204, '[1]#칼럼명세'!$F:$F, '[1]#칼럼명세'!$K:$K)="X", 1, _xlfn.XLOOKUP($K204, '[1]#무게관련'!$N:$N, '[1]#무게관련'!$O:$O))*100</f>
        <v>1</v>
      </c>
      <c r="M204" s="46" t="s">
        <v>336</v>
      </c>
      <c r="N204" s="46" t="s">
        <v>336</v>
      </c>
      <c r="O204" s="46" t="s">
        <v>336</v>
      </c>
      <c r="P204" s="46" t="s">
        <v>336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66">
        <v>1000</v>
      </c>
      <c r="Y204" s="66">
        <v>1000</v>
      </c>
      <c r="Z204" s="5">
        <v>1</v>
      </c>
      <c r="AA204" s="5">
        <v>10</v>
      </c>
      <c r="AB204" s="5">
        <v>1</v>
      </c>
      <c r="AC204" s="5">
        <v>0</v>
      </c>
      <c r="AD204" s="5">
        <v>0</v>
      </c>
      <c r="AE204" s="5">
        <v>30200</v>
      </c>
      <c r="AF204" s="5">
        <v>10</v>
      </c>
      <c r="AG204" s="5">
        <v>0</v>
      </c>
      <c r="AH204" s="5" t="s">
        <v>164</v>
      </c>
      <c r="AI204" s="5" t="s">
        <v>235</v>
      </c>
      <c r="AJ204" s="5" t="s">
        <v>983</v>
      </c>
      <c r="AK204" s="45">
        <f t="shared" si="26"/>
        <v>15</v>
      </c>
      <c r="AL204" s="47">
        <f>_xlfn.XLOOKUP(I204,'[1]#칼럼명세'!F:F,'[1]#칼럼명세'!I:I)</f>
        <v>10000</v>
      </c>
      <c r="AM204" s="44" t="str">
        <f t="shared" si="27"/>
        <v>Item_Name_23400010</v>
      </c>
      <c r="AN204" s="5" t="s">
        <v>627</v>
      </c>
      <c r="AO204" s="44" t="str">
        <f t="shared" si="28"/>
        <v>Item_Desc_23400010</v>
      </c>
      <c r="AP204" s="5" t="s">
        <v>648</v>
      </c>
      <c r="AQ204" s="44">
        <f>_xlfn.XLOOKUP(I204,[1]!표1[아이템 타입],[1]!표1[삭제여부])</f>
        <v>1</v>
      </c>
      <c r="AR204" s="63">
        <f>_xlfn.XLOOKUP(I204,'[1]#칼럼명세'!F:F,'[1]#칼럼명세'!H:H)</f>
        <v>1</v>
      </c>
      <c r="AS204" s="4">
        <v>1</v>
      </c>
      <c r="AT204" s="4"/>
      <c r="AU204" s="4"/>
      <c r="AV204" s="4"/>
      <c r="AW204" s="63" t="str">
        <f>_xlfn.XLOOKUP(I204,[1]!표1[아이템 타입],[1]!표1[타입 이름])</f>
        <v>재료 - 판매 및 거래 가능</v>
      </c>
      <c r="AX204" s="63" t="str">
        <f t="shared" si="21"/>
        <v>가능</v>
      </c>
      <c r="AY204" s="63" t="str">
        <f t="shared" si="22"/>
        <v>가능</v>
      </c>
      <c r="AZ204" s="63" t="str">
        <f t="shared" si="23"/>
        <v>가능</v>
      </c>
      <c r="BA204" s="63" t="str">
        <f t="shared" si="23"/>
        <v>가능</v>
      </c>
    </row>
    <row r="205" spans="2:53" x14ac:dyDescent="0.3">
      <c r="B205" s="4">
        <v>23400011</v>
      </c>
      <c r="C205" s="4" t="str">
        <f t="shared" si="29"/>
        <v>011</v>
      </c>
      <c r="D205" s="44" t="str">
        <f t="shared" si="24"/>
        <v>Item_Name_23400011</v>
      </c>
      <c r="E205" s="5" t="s">
        <v>175</v>
      </c>
      <c r="F205" s="44" t="str">
        <f t="shared" si="25"/>
        <v>Item_Desc_23400011</v>
      </c>
      <c r="G205" s="5" t="s">
        <v>524</v>
      </c>
      <c r="H205" s="5">
        <v>3</v>
      </c>
      <c r="I205" s="5">
        <v>34</v>
      </c>
      <c r="J205" s="5">
        <v>0</v>
      </c>
      <c r="K205" s="5">
        <v>3</v>
      </c>
      <c r="L205" s="45">
        <f>_xlfn.XLOOKUP($I205, '[1]#칼럼명세'!$F:$F, '[1]#칼럼명세'!$J:$J)*IF(_xlfn.XLOOKUP($I205, '[1]#칼럼명세'!$F:$F, '[1]#칼럼명세'!$K:$K)="X", 1, _xlfn.XLOOKUP($K205, '[1]#무게관련'!$N:$N, '[1]#무게관련'!$O:$O))*100</f>
        <v>1</v>
      </c>
      <c r="M205" s="46" t="s">
        <v>336</v>
      </c>
      <c r="N205" s="46" t="s">
        <v>336</v>
      </c>
      <c r="O205" s="46" t="s">
        <v>336</v>
      </c>
      <c r="P205" s="46" t="s">
        <v>336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66">
        <v>1000</v>
      </c>
      <c r="Y205" s="66">
        <v>1000</v>
      </c>
      <c r="Z205" s="5">
        <v>1</v>
      </c>
      <c r="AA205" s="5">
        <v>10</v>
      </c>
      <c r="AB205" s="5">
        <v>1</v>
      </c>
      <c r="AC205" s="5">
        <v>0</v>
      </c>
      <c r="AD205" s="5">
        <v>0</v>
      </c>
      <c r="AE205" s="5">
        <v>30200</v>
      </c>
      <c r="AF205" s="5">
        <v>10</v>
      </c>
      <c r="AG205" s="5">
        <v>0</v>
      </c>
      <c r="AH205" s="5" t="s">
        <v>562</v>
      </c>
      <c r="AI205" s="5" t="s">
        <v>235</v>
      </c>
      <c r="AJ205" s="5" t="s">
        <v>983</v>
      </c>
      <c r="AK205" s="45">
        <f t="shared" si="26"/>
        <v>15</v>
      </c>
      <c r="AL205" s="47">
        <f>_xlfn.XLOOKUP(I205,'[1]#칼럼명세'!F:F,'[1]#칼럼명세'!I:I)</f>
        <v>10000</v>
      </c>
      <c r="AM205" s="44" t="str">
        <f t="shared" si="27"/>
        <v>Item_Name_23400011</v>
      </c>
      <c r="AN205" s="5" t="s">
        <v>741</v>
      </c>
      <c r="AO205" s="44" t="str">
        <f t="shared" si="28"/>
        <v>Item_Desc_23400011</v>
      </c>
      <c r="AP205" s="5" t="s">
        <v>651</v>
      </c>
      <c r="AQ205" s="44">
        <f>_xlfn.XLOOKUP(I205,[1]!표1[아이템 타입],[1]!표1[삭제여부])</f>
        <v>1</v>
      </c>
      <c r="AR205" s="63">
        <f>_xlfn.XLOOKUP(I205,'[1]#칼럼명세'!F:F,'[1]#칼럼명세'!H:H)</f>
        <v>1</v>
      </c>
      <c r="AS205" s="4">
        <v>1</v>
      </c>
      <c r="AT205" s="4"/>
      <c r="AU205" s="4"/>
      <c r="AV205" s="4"/>
      <c r="AW205" s="63" t="str">
        <f>_xlfn.XLOOKUP(I205,[1]!표1[아이템 타입],[1]!표1[타입 이름])</f>
        <v>재료 - 판매 및 거래 가능</v>
      </c>
      <c r="AX205" s="63" t="str">
        <f t="shared" si="21"/>
        <v>가능</v>
      </c>
      <c r="AY205" s="63" t="str">
        <f t="shared" si="22"/>
        <v>가능</v>
      </c>
      <c r="AZ205" s="63" t="str">
        <f t="shared" si="23"/>
        <v>가능</v>
      </c>
      <c r="BA205" s="63" t="str">
        <f t="shared" si="23"/>
        <v>가능</v>
      </c>
    </row>
    <row r="206" spans="2:53" x14ac:dyDescent="0.3">
      <c r="B206" s="4">
        <v>23400012</v>
      </c>
      <c r="C206" s="4" t="str">
        <f t="shared" si="29"/>
        <v>012</v>
      </c>
      <c r="D206" s="44" t="str">
        <f t="shared" si="24"/>
        <v>Item_Name_23400012</v>
      </c>
      <c r="E206" s="5" t="s">
        <v>176</v>
      </c>
      <c r="F206" s="44" t="str">
        <f t="shared" si="25"/>
        <v>Item_Desc_23400012</v>
      </c>
      <c r="G206" s="5" t="s">
        <v>524</v>
      </c>
      <c r="H206" s="5">
        <v>3</v>
      </c>
      <c r="I206" s="5">
        <v>34</v>
      </c>
      <c r="J206" s="5">
        <v>0</v>
      </c>
      <c r="K206" s="5">
        <v>3</v>
      </c>
      <c r="L206" s="45">
        <f>_xlfn.XLOOKUP($I206, '[1]#칼럼명세'!$F:$F, '[1]#칼럼명세'!$J:$J)*IF(_xlfn.XLOOKUP($I206, '[1]#칼럼명세'!$F:$F, '[1]#칼럼명세'!$K:$K)="X", 1, _xlfn.XLOOKUP($K206, '[1]#무게관련'!$N:$N, '[1]#무게관련'!$O:$O))*100</f>
        <v>1</v>
      </c>
      <c r="M206" s="46" t="s">
        <v>336</v>
      </c>
      <c r="N206" s="46" t="s">
        <v>336</v>
      </c>
      <c r="O206" s="46" t="s">
        <v>336</v>
      </c>
      <c r="P206" s="46" t="s">
        <v>336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66">
        <v>1000</v>
      </c>
      <c r="Y206" s="66">
        <v>1000</v>
      </c>
      <c r="Z206" s="5">
        <v>1</v>
      </c>
      <c r="AA206" s="5">
        <v>10</v>
      </c>
      <c r="AB206" s="5">
        <v>1</v>
      </c>
      <c r="AC206" s="5">
        <v>0</v>
      </c>
      <c r="AD206" s="5">
        <v>0</v>
      </c>
      <c r="AE206" s="5">
        <v>30200</v>
      </c>
      <c r="AF206" s="5">
        <v>10</v>
      </c>
      <c r="AG206" s="5">
        <v>0</v>
      </c>
      <c r="AH206" s="5" t="s">
        <v>162</v>
      </c>
      <c r="AI206" s="5" t="s">
        <v>235</v>
      </c>
      <c r="AJ206" s="5" t="s">
        <v>983</v>
      </c>
      <c r="AK206" s="45">
        <f t="shared" si="26"/>
        <v>15</v>
      </c>
      <c r="AL206" s="47">
        <f>_xlfn.XLOOKUP(I206,'[1]#칼럼명세'!F:F,'[1]#칼럼명세'!I:I)</f>
        <v>10000</v>
      </c>
      <c r="AM206" s="44" t="str">
        <f t="shared" si="27"/>
        <v>Item_Name_23400012</v>
      </c>
      <c r="AN206" s="5" t="s">
        <v>628</v>
      </c>
      <c r="AO206" s="44" t="str">
        <f t="shared" si="28"/>
        <v>Item_Desc_23400012</v>
      </c>
      <c r="AP206" s="5" t="s">
        <v>648</v>
      </c>
      <c r="AQ206" s="44">
        <f>_xlfn.XLOOKUP(I206,[1]!표1[아이템 타입],[1]!표1[삭제여부])</f>
        <v>1</v>
      </c>
      <c r="AR206" s="63">
        <f>_xlfn.XLOOKUP(I206,'[1]#칼럼명세'!F:F,'[1]#칼럼명세'!H:H)</f>
        <v>1</v>
      </c>
      <c r="AS206" s="4">
        <v>1</v>
      </c>
      <c r="AT206" s="4"/>
      <c r="AU206" s="4"/>
      <c r="AV206" s="4"/>
      <c r="AW206" s="63" t="str">
        <f>_xlfn.XLOOKUP(I206,[1]!표1[아이템 타입],[1]!표1[타입 이름])</f>
        <v>재료 - 판매 및 거래 가능</v>
      </c>
      <c r="AX206" s="63" t="str">
        <f t="shared" si="21"/>
        <v>가능</v>
      </c>
      <c r="AY206" s="63" t="str">
        <f t="shared" si="22"/>
        <v>가능</v>
      </c>
      <c r="AZ206" s="63" t="str">
        <f t="shared" si="23"/>
        <v>가능</v>
      </c>
      <c r="BA206" s="63" t="str">
        <f t="shared" si="23"/>
        <v>가능</v>
      </c>
    </row>
    <row r="207" spans="2:53" x14ac:dyDescent="0.3">
      <c r="B207" s="4">
        <v>23400013</v>
      </c>
      <c r="C207" s="4" t="str">
        <f t="shared" si="29"/>
        <v>013</v>
      </c>
      <c r="D207" s="44" t="str">
        <f t="shared" si="24"/>
        <v>Item_Name_23400013</v>
      </c>
      <c r="E207" s="5" t="s">
        <v>216</v>
      </c>
      <c r="F207" s="44" t="str">
        <f t="shared" si="25"/>
        <v>Item_Desc_23400013</v>
      </c>
      <c r="G207" s="5" t="s">
        <v>589</v>
      </c>
      <c r="H207" s="5">
        <v>3</v>
      </c>
      <c r="I207" s="5">
        <v>34</v>
      </c>
      <c r="J207" s="5">
        <v>0</v>
      </c>
      <c r="K207" s="5">
        <v>1</v>
      </c>
      <c r="L207" s="45">
        <f>_xlfn.XLOOKUP($I207, '[1]#칼럼명세'!$F:$F, '[1]#칼럼명세'!$J:$J)*IF(_xlfn.XLOOKUP($I207, '[1]#칼럼명세'!$F:$F, '[1]#칼럼명세'!$K:$K)="X", 1, _xlfn.XLOOKUP($K207, '[1]#무게관련'!$N:$N, '[1]#무게관련'!$O:$O))*100</f>
        <v>1</v>
      </c>
      <c r="M207" s="46" t="s">
        <v>336</v>
      </c>
      <c r="N207" s="46" t="s">
        <v>336</v>
      </c>
      <c r="O207" s="46" t="s">
        <v>336</v>
      </c>
      <c r="P207" s="46" t="s">
        <v>336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66">
        <v>1000</v>
      </c>
      <c r="Y207" s="66">
        <v>1000</v>
      </c>
      <c r="Z207" s="5">
        <v>1</v>
      </c>
      <c r="AA207" s="5">
        <v>10</v>
      </c>
      <c r="AB207" s="5">
        <v>1</v>
      </c>
      <c r="AC207" s="5">
        <v>0</v>
      </c>
      <c r="AD207" s="5">
        <v>0</v>
      </c>
      <c r="AE207" s="5">
        <v>30200</v>
      </c>
      <c r="AF207" s="5">
        <v>10</v>
      </c>
      <c r="AG207" s="5">
        <v>0</v>
      </c>
      <c r="AH207" s="5" t="s">
        <v>1453</v>
      </c>
      <c r="AI207" s="5" t="s">
        <v>235</v>
      </c>
      <c r="AJ207" s="5" t="s">
        <v>983</v>
      </c>
      <c r="AK207" s="45">
        <f t="shared" si="26"/>
        <v>15</v>
      </c>
      <c r="AL207" s="47">
        <f>_xlfn.XLOOKUP(I207,'[1]#칼럼명세'!F:F,'[1]#칼럼명세'!I:I)</f>
        <v>10000</v>
      </c>
      <c r="AM207" s="44" t="str">
        <f t="shared" si="27"/>
        <v>Item_Name_23400013</v>
      </c>
      <c r="AN207" s="5" t="s">
        <v>3171</v>
      </c>
      <c r="AO207" s="44" t="str">
        <f t="shared" si="28"/>
        <v>Item_Desc_23400013</v>
      </c>
      <c r="AP207" s="5" t="s">
        <v>653</v>
      </c>
      <c r="AQ207" s="44">
        <f>_xlfn.XLOOKUP(I207,[1]!표1[아이템 타입],[1]!표1[삭제여부])</f>
        <v>1</v>
      </c>
      <c r="AR207" s="63">
        <f>_xlfn.XLOOKUP(I207,'[1]#칼럼명세'!F:F,'[1]#칼럼명세'!H:H)</f>
        <v>1</v>
      </c>
      <c r="AS207" s="4">
        <v>1</v>
      </c>
      <c r="AT207" s="4"/>
      <c r="AU207" s="4"/>
      <c r="AV207" s="4"/>
      <c r="AW207" s="63" t="str">
        <f>_xlfn.XLOOKUP(I207,[1]!표1[아이템 타입],[1]!표1[타입 이름])</f>
        <v>재료 - 판매 및 거래 가능</v>
      </c>
      <c r="AX207" s="63" t="str">
        <f t="shared" si="21"/>
        <v>가능</v>
      </c>
      <c r="AY207" s="63" t="str">
        <f t="shared" si="22"/>
        <v>가능</v>
      </c>
      <c r="AZ207" s="63" t="str">
        <f t="shared" si="23"/>
        <v>가능</v>
      </c>
      <c r="BA207" s="63" t="str">
        <f t="shared" si="23"/>
        <v>가능</v>
      </c>
    </row>
    <row r="208" spans="2:53" x14ac:dyDescent="0.3">
      <c r="B208" s="4">
        <v>23400014</v>
      </c>
      <c r="C208" s="4" t="str">
        <f t="shared" si="29"/>
        <v>014</v>
      </c>
      <c r="D208" s="44" t="str">
        <f t="shared" si="24"/>
        <v>Item_Name_23400014</v>
      </c>
      <c r="E208" s="5" t="s">
        <v>431</v>
      </c>
      <c r="F208" s="44" t="str">
        <f t="shared" si="25"/>
        <v>Item_Desc_23400014</v>
      </c>
      <c r="G208" s="5" t="s">
        <v>589</v>
      </c>
      <c r="H208" s="5">
        <v>3</v>
      </c>
      <c r="I208" s="5">
        <v>34</v>
      </c>
      <c r="J208" s="5">
        <v>0</v>
      </c>
      <c r="K208" s="5">
        <v>1</v>
      </c>
      <c r="L208" s="45">
        <f>_xlfn.XLOOKUP($I208, '[1]#칼럼명세'!$F:$F, '[1]#칼럼명세'!$J:$J)*IF(_xlfn.XLOOKUP($I208, '[1]#칼럼명세'!$F:$F, '[1]#칼럼명세'!$K:$K)="X", 1, _xlfn.XLOOKUP($K208, '[1]#무게관련'!$N:$N, '[1]#무게관련'!$O:$O))*100</f>
        <v>1</v>
      </c>
      <c r="M208" s="46" t="s">
        <v>336</v>
      </c>
      <c r="N208" s="46" t="s">
        <v>336</v>
      </c>
      <c r="O208" s="46" t="s">
        <v>336</v>
      </c>
      <c r="P208" s="46" t="s">
        <v>336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66">
        <v>1000</v>
      </c>
      <c r="Y208" s="66">
        <v>1000</v>
      </c>
      <c r="Z208" s="5">
        <v>1</v>
      </c>
      <c r="AA208" s="5">
        <v>10</v>
      </c>
      <c r="AB208" s="5">
        <v>1</v>
      </c>
      <c r="AC208" s="5">
        <v>0</v>
      </c>
      <c r="AD208" s="5">
        <v>0</v>
      </c>
      <c r="AE208" s="5">
        <v>30200</v>
      </c>
      <c r="AF208" s="5">
        <v>10</v>
      </c>
      <c r="AG208" s="5">
        <v>0</v>
      </c>
      <c r="AH208" s="5" t="s">
        <v>1454</v>
      </c>
      <c r="AI208" s="5" t="s">
        <v>235</v>
      </c>
      <c r="AJ208" s="5" t="s">
        <v>983</v>
      </c>
      <c r="AK208" s="45">
        <f t="shared" si="26"/>
        <v>15</v>
      </c>
      <c r="AL208" s="47">
        <f>_xlfn.XLOOKUP(I208,'[1]#칼럼명세'!F:F,'[1]#칼럼명세'!I:I)</f>
        <v>10000</v>
      </c>
      <c r="AM208" s="44" t="str">
        <f t="shared" si="27"/>
        <v>Item_Name_23400014</v>
      </c>
      <c r="AN208" s="5" t="s">
        <v>3172</v>
      </c>
      <c r="AO208" s="44" t="str">
        <f t="shared" si="28"/>
        <v>Item_Desc_23400014</v>
      </c>
      <c r="AP208" s="5" t="s">
        <v>653</v>
      </c>
      <c r="AQ208" s="44">
        <f>_xlfn.XLOOKUP(I208,[1]!표1[아이템 타입],[1]!표1[삭제여부])</f>
        <v>1</v>
      </c>
      <c r="AR208" s="63">
        <f>_xlfn.XLOOKUP(I208,'[1]#칼럼명세'!F:F,'[1]#칼럼명세'!H:H)</f>
        <v>1</v>
      </c>
      <c r="AS208" s="4">
        <v>1</v>
      </c>
      <c r="AT208" s="4"/>
      <c r="AU208" s="4"/>
      <c r="AV208" s="4"/>
      <c r="AW208" s="63" t="str">
        <f>_xlfn.XLOOKUP(I208,[1]!표1[아이템 타입],[1]!표1[타입 이름])</f>
        <v>재료 - 판매 및 거래 가능</v>
      </c>
      <c r="AX208" s="63" t="str">
        <f t="shared" si="21"/>
        <v>가능</v>
      </c>
      <c r="AY208" s="63" t="str">
        <f t="shared" si="22"/>
        <v>가능</v>
      </c>
      <c r="AZ208" s="63" t="str">
        <f t="shared" si="23"/>
        <v>가능</v>
      </c>
      <c r="BA208" s="63" t="str">
        <f t="shared" si="23"/>
        <v>가능</v>
      </c>
    </row>
    <row r="209" spans="2:53" x14ac:dyDescent="0.3">
      <c r="B209" s="4">
        <v>23400015</v>
      </c>
      <c r="C209" s="4" t="str">
        <f t="shared" si="29"/>
        <v>015</v>
      </c>
      <c r="D209" s="44" t="str">
        <f t="shared" si="24"/>
        <v>Item_Name_23400015</v>
      </c>
      <c r="E209" s="5" t="s">
        <v>432</v>
      </c>
      <c r="F209" s="44" t="str">
        <f t="shared" si="25"/>
        <v>Item_Desc_23400015</v>
      </c>
      <c r="G209" s="5" t="s">
        <v>589</v>
      </c>
      <c r="H209" s="5">
        <v>3</v>
      </c>
      <c r="I209" s="5">
        <v>34</v>
      </c>
      <c r="J209" s="5">
        <v>0</v>
      </c>
      <c r="K209" s="5">
        <v>1</v>
      </c>
      <c r="L209" s="45">
        <f>_xlfn.XLOOKUP($I209, '[1]#칼럼명세'!$F:$F, '[1]#칼럼명세'!$J:$J)*IF(_xlfn.XLOOKUP($I209, '[1]#칼럼명세'!$F:$F, '[1]#칼럼명세'!$K:$K)="X", 1, _xlfn.XLOOKUP($K209, '[1]#무게관련'!$N:$N, '[1]#무게관련'!$O:$O))*100</f>
        <v>1</v>
      </c>
      <c r="M209" s="46" t="s">
        <v>336</v>
      </c>
      <c r="N209" s="46" t="s">
        <v>336</v>
      </c>
      <c r="O209" s="46" t="s">
        <v>336</v>
      </c>
      <c r="P209" s="46" t="s">
        <v>336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66">
        <v>1000</v>
      </c>
      <c r="Y209" s="66">
        <v>1000</v>
      </c>
      <c r="Z209" s="5">
        <v>1</v>
      </c>
      <c r="AA209" s="5">
        <v>10</v>
      </c>
      <c r="AB209" s="5">
        <v>1</v>
      </c>
      <c r="AC209" s="5">
        <v>0</v>
      </c>
      <c r="AD209" s="5">
        <v>0</v>
      </c>
      <c r="AE209" s="5">
        <v>30200</v>
      </c>
      <c r="AF209" s="5">
        <v>10</v>
      </c>
      <c r="AG209" s="5">
        <v>0</v>
      </c>
      <c r="AH209" s="5" t="s">
        <v>1455</v>
      </c>
      <c r="AI209" s="5" t="s">
        <v>235</v>
      </c>
      <c r="AJ209" s="5" t="s">
        <v>983</v>
      </c>
      <c r="AK209" s="45">
        <f t="shared" si="26"/>
        <v>15</v>
      </c>
      <c r="AL209" s="47">
        <f>_xlfn.XLOOKUP(I209,'[1]#칼럼명세'!F:F,'[1]#칼럼명세'!I:I)</f>
        <v>10000</v>
      </c>
      <c r="AM209" s="44" t="str">
        <f t="shared" si="27"/>
        <v>Item_Name_23400015</v>
      </c>
      <c r="AN209" s="5" t="s">
        <v>3173</v>
      </c>
      <c r="AO209" s="44" t="str">
        <f t="shared" si="28"/>
        <v>Item_Desc_23400015</v>
      </c>
      <c r="AP209" s="5" t="s">
        <v>653</v>
      </c>
      <c r="AQ209" s="44">
        <f>_xlfn.XLOOKUP(I209,[1]!표1[아이템 타입],[1]!표1[삭제여부])</f>
        <v>1</v>
      </c>
      <c r="AR209" s="63">
        <f>_xlfn.XLOOKUP(I209,'[1]#칼럼명세'!F:F,'[1]#칼럼명세'!H:H)</f>
        <v>1</v>
      </c>
      <c r="AS209" s="4">
        <v>1</v>
      </c>
      <c r="AT209" s="4"/>
      <c r="AU209" s="4"/>
      <c r="AV209" s="4"/>
      <c r="AW209" s="63" t="str">
        <f>_xlfn.XLOOKUP(I209,[1]!표1[아이템 타입],[1]!표1[타입 이름])</f>
        <v>재료 - 판매 및 거래 가능</v>
      </c>
      <c r="AX209" s="63" t="str">
        <f t="shared" si="21"/>
        <v>가능</v>
      </c>
      <c r="AY209" s="63" t="str">
        <f t="shared" si="22"/>
        <v>가능</v>
      </c>
      <c r="AZ209" s="63" t="str">
        <f t="shared" si="23"/>
        <v>가능</v>
      </c>
      <c r="BA209" s="63" t="str">
        <f t="shared" si="23"/>
        <v>가능</v>
      </c>
    </row>
    <row r="210" spans="2:53" x14ac:dyDescent="0.3">
      <c r="B210" s="4">
        <v>23400016</v>
      </c>
      <c r="C210" s="4" t="str">
        <f t="shared" si="29"/>
        <v>016</v>
      </c>
      <c r="D210" s="44" t="str">
        <f t="shared" si="24"/>
        <v>Item_Name_23400016</v>
      </c>
      <c r="E210" s="5" t="s">
        <v>433</v>
      </c>
      <c r="F210" s="44" t="str">
        <f t="shared" si="25"/>
        <v>Item_Desc_23400016</v>
      </c>
      <c r="G210" s="5" t="s">
        <v>589</v>
      </c>
      <c r="H210" s="5">
        <v>3</v>
      </c>
      <c r="I210" s="5">
        <v>34</v>
      </c>
      <c r="J210" s="5">
        <v>0</v>
      </c>
      <c r="K210" s="5">
        <v>3</v>
      </c>
      <c r="L210" s="45">
        <f>_xlfn.XLOOKUP($I210, '[1]#칼럼명세'!$F:$F, '[1]#칼럼명세'!$J:$J)*IF(_xlfn.XLOOKUP($I210, '[1]#칼럼명세'!$F:$F, '[1]#칼럼명세'!$K:$K)="X", 1, _xlfn.XLOOKUP($K210, '[1]#무게관련'!$N:$N, '[1]#무게관련'!$O:$O))*100</f>
        <v>1</v>
      </c>
      <c r="M210" s="46" t="s">
        <v>336</v>
      </c>
      <c r="N210" s="46" t="s">
        <v>336</v>
      </c>
      <c r="O210" s="46" t="s">
        <v>336</v>
      </c>
      <c r="P210" s="46" t="s">
        <v>336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66">
        <v>1000</v>
      </c>
      <c r="Y210" s="66">
        <v>1000</v>
      </c>
      <c r="Z210" s="5">
        <v>1</v>
      </c>
      <c r="AA210" s="5">
        <v>10</v>
      </c>
      <c r="AB210" s="5">
        <v>1</v>
      </c>
      <c r="AC210" s="5">
        <v>0</v>
      </c>
      <c r="AD210" s="5">
        <v>0</v>
      </c>
      <c r="AE210" s="5">
        <v>30200</v>
      </c>
      <c r="AF210" s="5">
        <v>10</v>
      </c>
      <c r="AG210" s="5">
        <v>0</v>
      </c>
      <c r="AH210" s="5" t="s">
        <v>1572</v>
      </c>
      <c r="AI210" s="5" t="s">
        <v>235</v>
      </c>
      <c r="AJ210" s="5" t="s">
        <v>983</v>
      </c>
      <c r="AK210" s="45">
        <f t="shared" si="26"/>
        <v>15</v>
      </c>
      <c r="AL210" s="47">
        <f>_xlfn.XLOOKUP(I210,'[1]#칼럼명세'!F:F,'[1]#칼럼명세'!I:I)</f>
        <v>10000</v>
      </c>
      <c r="AM210" s="44" t="str">
        <f t="shared" si="27"/>
        <v>Item_Name_23400016</v>
      </c>
      <c r="AN210" s="5" t="s">
        <v>736</v>
      </c>
      <c r="AO210" s="44" t="str">
        <f t="shared" si="28"/>
        <v>Item_Desc_23400016</v>
      </c>
      <c r="AP210" s="5" t="s">
        <v>1818</v>
      </c>
      <c r="AQ210" s="44">
        <f>_xlfn.XLOOKUP(I210,[1]!표1[아이템 타입],[1]!표1[삭제여부])</f>
        <v>1</v>
      </c>
      <c r="AR210" s="63">
        <f>_xlfn.XLOOKUP(I210,'[1]#칼럼명세'!F:F,'[1]#칼럼명세'!H:H)</f>
        <v>1</v>
      </c>
      <c r="AS210" s="4">
        <v>1</v>
      </c>
      <c r="AT210" s="4"/>
      <c r="AU210" s="4"/>
      <c r="AV210" s="4"/>
      <c r="AW210" s="63" t="str">
        <f>_xlfn.XLOOKUP(I210,[1]!표1[아이템 타입],[1]!표1[타입 이름])</f>
        <v>재료 - 판매 및 거래 가능</v>
      </c>
      <c r="AX210" s="63" t="str">
        <f t="shared" si="21"/>
        <v>가능</v>
      </c>
      <c r="AY210" s="63" t="str">
        <f t="shared" si="22"/>
        <v>가능</v>
      </c>
      <c r="AZ210" s="63" t="str">
        <f t="shared" si="23"/>
        <v>가능</v>
      </c>
      <c r="BA210" s="63" t="str">
        <f t="shared" si="23"/>
        <v>가능</v>
      </c>
    </row>
    <row r="211" spans="2:53" x14ac:dyDescent="0.3">
      <c r="B211" s="4">
        <v>23400017</v>
      </c>
      <c r="C211" s="4" t="str">
        <f t="shared" si="29"/>
        <v>017</v>
      </c>
      <c r="D211" s="44" t="str">
        <f t="shared" si="24"/>
        <v>Item_Name_23400017</v>
      </c>
      <c r="E211" s="5" t="s">
        <v>434</v>
      </c>
      <c r="F211" s="44" t="str">
        <f t="shared" si="25"/>
        <v>Item_Desc_23400017</v>
      </c>
      <c r="G211" s="5" t="s">
        <v>589</v>
      </c>
      <c r="H211" s="5">
        <v>3</v>
      </c>
      <c r="I211" s="5">
        <v>34</v>
      </c>
      <c r="J211" s="5">
        <v>0</v>
      </c>
      <c r="K211" s="5">
        <v>3</v>
      </c>
      <c r="L211" s="45">
        <f>_xlfn.XLOOKUP($I211, '[1]#칼럼명세'!$F:$F, '[1]#칼럼명세'!$J:$J)*IF(_xlfn.XLOOKUP($I211, '[1]#칼럼명세'!$F:$F, '[1]#칼럼명세'!$K:$K)="X", 1, _xlfn.XLOOKUP($K211, '[1]#무게관련'!$N:$N, '[1]#무게관련'!$O:$O))*100</f>
        <v>1</v>
      </c>
      <c r="M211" s="46" t="s">
        <v>336</v>
      </c>
      <c r="N211" s="46" t="s">
        <v>336</v>
      </c>
      <c r="O211" s="46" t="s">
        <v>336</v>
      </c>
      <c r="P211" s="46" t="s">
        <v>336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66">
        <v>1000</v>
      </c>
      <c r="Y211" s="66">
        <v>1000</v>
      </c>
      <c r="Z211" s="5">
        <v>1</v>
      </c>
      <c r="AA211" s="5">
        <v>10</v>
      </c>
      <c r="AB211" s="5">
        <v>1</v>
      </c>
      <c r="AC211" s="5">
        <v>0</v>
      </c>
      <c r="AD211" s="5">
        <v>0</v>
      </c>
      <c r="AE211" s="5">
        <v>30200</v>
      </c>
      <c r="AF211" s="5">
        <v>10</v>
      </c>
      <c r="AG211" s="5">
        <v>0</v>
      </c>
      <c r="AH211" s="5" t="s">
        <v>1573</v>
      </c>
      <c r="AI211" s="5" t="s">
        <v>235</v>
      </c>
      <c r="AJ211" s="5" t="s">
        <v>983</v>
      </c>
      <c r="AK211" s="45">
        <f t="shared" si="26"/>
        <v>15</v>
      </c>
      <c r="AL211" s="47">
        <f>_xlfn.XLOOKUP(I211,'[1]#칼럼명세'!F:F,'[1]#칼럼명세'!I:I)</f>
        <v>10000</v>
      </c>
      <c r="AM211" s="44" t="str">
        <f t="shared" si="27"/>
        <v>Item_Name_23400017</v>
      </c>
      <c r="AN211" s="5" t="s">
        <v>1011</v>
      </c>
      <c r="AO211" s="44" t="str">
        <f t="shared" si="28"/>
        <v>Item_Desc_23400017</v>
      </c>
      <c r="AP211" s="5" t="s">
        <v>1818</v>
      </c>
      <c r="AQ211" s="44">
        <f>_xlfn.XLOOKUP(I211,[1]!표1[아이템 타입],[1]!표1[삭제여부])</f>
        <v>1</v>
      </c>
      <c r="AR211" s="63">
        <f>_xlfn.XLOOKUP(I211,'[1]#칼럼명세'!F:F,'[1]#칼럼명세'!H:H)</f>
        <v>1</v>
      </c>
      <c r="AS211" s="4">
        <v>1</v>
      </c>
      <c r="AT211" s="4"/>
      <c r="AU211" s="4"/>
      <c r="AV211" s="4"/>
      <c r="AW211" s="63" t="str">
        <f>_xlfn.XLOOKUP(I211,[1]!표1[아이템 타입],[1]!표1[타입 이름])</f>
        <v>재료 - 판매 및 거래 가능</v>
      </c>
      <c r="AX211" s="63" t="str">
        <f t="shared" si="21"/>
        <v>가능</v>
      </c>
      <c r="AY211" s="63" t="str">
        <f t="shared" si="22"/>
        <v>가능</v>
      </c>
      <c r="AZ211" s="63" t="str">
        <f t="shared" si="23"/>
        <v>가능</v>
      </c>
      <c r="BA211" s="63" t="str">
        <f t="shared" si="23"/>
        <v>가능</v>
      </c>
    </row>
    <row r="212" spans="2:53" x14ac:dyDescent="0.3">
      <c r="B212" s="4">
        <v>23400018</v>
      </c>
      <c r="C212" s="4" t="str">
        <f t="shared" si="29"/>
        <v>018</v>
      </c>
      <c r="D212" s="44" t="str">
        <f t="shared" si="24"/>
        <v>Item_Name_23400018</v>
      </c>
      <c r="E212" s="5" t="s">
        <v>435</v>
      </c>
      <c r="F212" s="44" t="str">
        <f t="shared" si="25"/>
        <v>Item_Desc_23400018</v>
      </c>
      <c r="G212" s="5" t="s">
        <v>589</v>
      </c>
      <c r="H212" s="5">
        <v>3</v>
      </c>
      <c r="I212" s="5">
        <v>34</v>
      </c>
      <c r="J212" s="5">
        <v>0</v>
      </c>
      <c r="K212" s="5">
        <v>3</v>
      </c>
      <c r="L212" s="45">
        <f>_xlfn.XLOOKUP($I212, '[1]#칼럼명세'!$F:$F, '[1]#칼럼명세'!$J:$J)*IF(_xlfn.XLOOKUP($I212, '[1]#칼럼명세'!$F:$F, '[1]#칼럼명세'!$K:$K)="X", 1, _xlfn.XLOOKUP($K212, '[1]#무게관련'!$N:$N, '[1]#무게관련'!$O:$O))*100</f>
        <v>1</v>
      </c>
      <c r="M212" s="46" t="s">
        <v>336</v>
      </c>
      <c r="N212" s="46" t="s">
        <v>336</v>
      </c>
      <c r="O212" s="46" t="s">
        <v>336</v>
      </c>
      <c r="P212" s="46" t="s">
        <v>336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66">
        <v>1000</v>
      </c>
      <c r="Y212" s="66">
        <v>1000</v>
      </c>
      <c r="Z212" s="5">
        <v>1</v>
      </c>
      <c r="AA212" s="5">
        <v>10</v>
      </c>
      <c r="AB212" s="5">
        <v>1</v>
      </c>
      <c r="AC212" s="5">
        <v>0</v>
      </c>
      <c r="AD212" s="5">
        <v>0</v>
      </c>
      <c r="AE212" s="5">
        <v>30200</v>
      </c>
      <c r="AF212" s="5">
        <v>10</v>
      </c>
      <c r="AG212" s="5">
        <v>0</v>
      </c>
      <c r="AH212" s="5" t="s">
        <v>1574</v>
      </c>
      <c r="AI212" s="5" t="s">
        <v>235</v>
      </c>
      <c r="AJ212" s="5" t="s">
        <v>983</v>
      </c>
      <c r="AK212" s="45">
        <f t="shared" si="26"/>
        <v>15</v>
      </c>
      <c r="AL212" s="47">
        <f>_xlfn.XLOOKUP(I212,'[1]#칼럼명세'!F:F,'[1]#칼럼명세'!I:I)</f>
        <v>10000</v>
      </c>
      <c r="AM212" s="44" t="str">
        <f t="shared" si="27"/>
        <v>Item_Name_23400018</v>
      </c>
      <c r="AN212" s="5" t="s">
        <v>737</v>
      </c>
      <c r="AO212" s="44" t="str">
        <f t="shared" si="28"/>
        <v>Item_Desc_23400018</v>
      </c>
      <c r="AP212" s="5" t="s">
        <v>1818</v>
      </c>
      <c r="AQ212" s="44">
        <f>_xlfn.XLOOKUP(I212,[1]!표1[아이템 타입],[1]!표1[삭제여부])</f>
        <v>1</v>
      </c>
      <c r="AR212" s="63">
        <f>_xlfn.XLOOKUP(I212,'[1]#칼럼명세'!F:F,'[1]#칼럼명세'!H:H)</f>
        <v>1</v>
      </c>
      <c r="AS212" s="4">
        <v>1</v>
      </c>
      <c r="AT212" s="4"/>
      <c r="AU212" s="4"/>
      <c r="AV212" s="4"/>
      <c r="AW212" s="63" t="str">
        <f>_xlfn.XLOOKUP(I212,[1]!표1[아이템 타입],[1]!표1[타입 이름])</f>
        <v>재료 - 판매 및 거래 가능</v>
      </c>
      <c r="AX212" s="63" t="str">
        <f t="shared" si="21"/>
        <v>가능</v>
      </c>
      <c r="AY212" s="63" t="str">
        <f t="shared" si="22"/>
        <v>가능</v>
      </c>
      <c r="AZ212" s="63" t="str">
        <f t="shared" si="23"/>
        <v>가능</v>
      </c>
      <c r="BA212" s="63" t="str">
        <f t="shared" si="23"/>
        <v>가능</v>
      </c>
    </row>
    <row r="213" spans="2:53" x14ac:dyDescent="0.3">
      <c r="B213" s="4">
        <v>23400019</v>
      </c>
      <c r="C213" s="4" t="str">
        <f t="shared" si="29"/>
        <v>019</v>
      </c>
      <c r="D213" s="44" t="str">
        <f t="shared" si="24"/>
        <v>Item_Name_23400019</v>
      </c>
      <c r="E213" s="5" t="s">
        <v>217</v>
      </c>
      <c r="F213" s="44" t="str">
        <f t="shared" si="25"/>
        <v>Item_Desc_23400019</v>
      </c>
      <c r="G213" s="5" t="s">
        <v>590</v>
      </c>
      <c r="H213" s="5">
        <v>3</v>
      </c>
      <c r="I213" s="5">
        <v>34</v>
      </c>
      <c r="J213" s="5">
        <v>0</v>
      </c>
      <c r="K213" s="5">
        <v>2</v>
      </c>
      <c r="L213" s="45">
        <f>_xlfn.XLOOKUP($I213, '[1]#칼럼명세'!$F:$F, '[1]#칼럼명세'!$J:$J)*IF(_xlfn.XLOOKUP($I213, '[1]#칼럼명세'!$F:$F, '[1]#칼럼명세'!$K:$K)="X", 1, _xlfn.XLOOKUP($K213, '[1]#무게관련'!$N:$N, '[1]#무게관련'!$O:$O))*100</f>
        <v>1</v>
      </c>
      <c r="M213" s="46" t="s">
        <v>336</v>
      </c>
      <c r="N213" s="46" t="s">
        <v>336</v>
      </c>
      <c r="O213" s="46" t="s">
        <v>336</v>
      </c>
      <c r="P213" s="46" t="s">
        <v>336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66">
        <v>1000</v>
      </c>
      <c r="Y213" s="66">
        <v>1000</v>
      </c>
      <c r="Z213" s="5">
        <v>1</v>
      </c>
      <c r="AA213" s="5">
        <v>10</v>
      </c>
      <c r="AB213" s="5">
        <v>1</v>
      </c>
      <c r="AC213" s="5">
        <v>0</v>
      </c>
      <c r="AD213" s="5">
        <v>0</v>
      </c>
      <c r="AE213" s="5">
        <v>30200</v>
      </c>
      <c r="AF213" s="5">
        <v>10</v>
      </c>
      <c r="AG213" s="5">
        <v>0</v>
      </c>
      <c r="AH213" s="5" t="s">
        <v>236</v>
      </c>
      <c r="AI213" s="5" t="s">
        <v>235</v>
      </c>
      <c r="AJ213" s="5" t="s">
        <v>983</v>
      </c>
      <c r="AK213" s="45">
        <f t="shared" si="26"/>
        <v>15</v>
      </c>
      <c r="AL213" s="47">
        <f>_xlfn.XLOOKUP(I213,'[1]#칼럼명세'!F:F,'[1]#칼럼명세'!I:I)</f>
        <v>10000</v>
      </c>
      <c r="AM213" s="44" t="str">
        <f t="shared" si="27"/>
        <v>Item_Name_23400019</v>
      </c>
      <c r="AN213" s="5" t="s">
        <v>3174</v>
      </c>
      <c r="AO213" s="44" t="str">
        <f t="shared" si="28"/>
        <v>Item_Desc_23400019</v>
      </c>
      <c r="AP213" s="5" t="s">
        <v>654</v>
      </c>
      <c r="AQ213" s="44">
        <f>_xlfn.XLOOKUP(I213,[1]!표1[아이템 타입],[1]!표1[삭제여부])</f>
        <v>1</v>
      </c>
      <c r="AR213" s="63">
        <f>_xlfn.XLOOKUP(I213,'[1]#칼럼명세'!F:F,'[1]#칼럼명세'!H:H)</f>
        <v>1</v>
      </c>
      <c r="AS213" s="4">
        <v>1</v>
      </c>
      <c r="AT213" s="4"/>
      <c r="AU213" s="4"/>
      <c r="AV213" s="4"/>
      <c r="AW213" s="63" t="str">
        <f>_xlfn.XLOOKUP(I213,[1]!표1[아이템 타입],[1]!표1[타입 이름])</f>
        <v>재료 - 판매 및 거래 가능</v>
      </c>
      <c r="AX213" s="63" t="str">
        <f t="shared" si="21"/>
        <v>가능</v>
      </c>
      <c r="AY213" s="63" t="str">
        <f t="shared" si="22"/>
        <v>가능</v>
      </c>
      <c r="AZ213" s="63" t="str">
        <f t="shared" si="23"/>
        <v>가능</v>
      </c>
      <c r="BA213" s="63" t="str">
        <f t="shared" si="23"/>
        <v>가능</v>
      </c>
    </row>
    <row r="214" spans="2:53" x14ac:dyDescent="0.3">
      <c r="B214" s="4">
        <v>23400020</v>
      </c>
      <c r="C214" s="4" t="str">
        <f t="shared" si="29"/>
        <v>020</v>
      </c>
      <c r="D214" s="44" t="str">
        <f t="shared" si="24"/>
        <v>Item_Name_23400020</v>
      </c>
      <c r="E214" s="5" t="s">
        <v>436</v>
      </c>
      <c r="F214" s="44" t="str">
        <f t="shared" si="25"/>
        <v>Item_Desc_23400020</v>
      </c>
      <c r="G214" s="5" t="s">
        <v>591</v>
      </c>
      <c r="H214" s="5">
        <v>3</v>
      </c>
      <c r="I214" s="5">
        <v>34</v>
      </c>
      <c r="J214" s="5">
        <v>0</v>
      </c>
      <c r="K214" s="5">
        <v>3</v>
      </c>
      <c r="L214" s="45">
        <f>_xlfn.XLOOKUP($I214, '[1]#칼럼명세'!$F:$F, '[1]#칼럼명세'!$J:$J)*IF(_xlfn.XLOOKUP($I214, '[1]#칼럼명세'!$F:$F, '[1]#칼럼명세'!$K:$K)="X", 1, _xlfn.XLOOKUP($K214, '[1]#무게관련'!$N:$N, '[1]#무게관련'!$O:$O))*100</f>
        <v>1</v>
      </c>
      <c r="M214" s="46" t="s">
        <v>336</v>
      </c>
      <c r="N214" s="46" t="s">
        <v>336</v>
      </c>
      <c r="O214" s="46" t="s">
        <v>336</v>
      </c>
      <c r="P214" s="46" t="s">
        <v>336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66">
        <v>1000</v>
      </c>
      <c r="Y214" s="66">
        <v>1000</v>
      </c>
      <c r="Z214" s="5">
        <v>1</v>
      </c>
      <c r="AA214" s="5">
        <v>10</v>
      </c>
      <c r="AB214" s="5">
        <v>1</v>
      </c>
      <c r="AC214" s="5">
        <v>0</v>
      </c>
      <c r="AD214" s="5">
        <v>0</v>
      </c>
      <c r="AE214" s="5">
        <v>30200</v>
      </c>
      <c r="AF214" s="5">
        <v>10</v>
      </c>
      <c r="AG214" s="5">
        <v>0</v>
      </c>
      <c r="AH214" s="5" t="s">
        <v>237</v>
      </c>
      <c r="AI214" s="5" t="s">
        <v>235</v>
      </c>
      <c r="AJ214" s="5" t="s">
        <v>983</v>
      </c>
      <c r="AK214" s="45">
        <f t="shared" si="26"/>
        <v>15</v>
      </c>
      <c r="AL214" s="47">
        <f>_xlfn.XLOOKUP(I214,'[1]#칼럼명세'!F:F,'[1]#칼럼명세'!I:I)</f>
        <v>10000</v>
      </c>
      <c r="AM214" s="44" t="str">
        <f t="shared" si="27"/>
        <v>Item_Name_23400020</v>
      </c>
      <c r="AN214" s="5" t="s">
        <v>3175</v>
      </c>
      <c r="AO214" s="44" t="str">
        <f t="shared" si="28"/>
        <v>Item_Desc_23400020</v>
      </c>
      <c r="AP214" s="5" t="s">
        <v>655</v>
      </c>
      <c r="AQ214" s="44">
        <f>_xlfn.XLOOKUP(I214,[1]!표1[아이템 타입],[1]!표1[삭제여부])</f>
        <v>1</v>
      </c>
      <c r="AR214" s="63">
        <f>_xlfn.XLOOKUP(I214,'[1]#칼럼명세'!F:F,'[1]#칼럼명세'!H:H)</f>
        <v>1</v>
      </c>
      <c r="AS214" s="4">
        <v>1</v>
      </c>
      <c r="AT214" s="4"/>
      <c r="AU214" s="4"/>
      <c r="AV214" s="4"/>
      <c r="AW214" s="63" t="str">
        <f>_xlfn.XLOOKUP(I214,[1]!표1[아이템 타입],[1]!표1[타입 이름])</f>
        <v>재료 - 판매 및 거래 가능</v>
      </c>
      <c r="AX214" s="63" t="str">
        <f t="shared" si="21"/>
        <v>가능</v>
      </c>
      <c r="AY214" s="63" t="str">
        <f t="shared" si="22"/>
        <v>가능</v>
      </c>
      <c r="AZ214" s="63" t="str">
        <f t="shared" si="23"/>
        <v>가능</v>
      </c>
      <c r="BA214" s="63" t="str">
        <f t="shared" si="23"/>
        <v>가능</v>
      </c>
    </row>
    <row r="215" spans="2:53" x14ac:dyDescent="0.3">
      <c r="B215" s="4">
        <v>23400021</v>
      </c>
      <c r="C215" s="4" t="str">
        <f t="shared" si="29"/>
        <v>021</v>
      </c>
      <c r="D215" s="44" t="str">
        <f t="shared" si="24"/>
        <v>Item_Name_23400021</v>
      </c>
      <c r="E215" s="5" t="s">
        <v>563</v>
      </c>
      <c r="F215" s="44" t="str">
        <f t="shared" si="25"/>
        <v>Item_Desc_23400021</v>
      </c>
      <c r="G215" s="5" t="s">
        <v>592</v>
      </c>
      <c r="H215" s="5">
        <v>3</v>
      </c>
      <c r="I215" s="5">
        <v>34</v>
      </c>
      <c r="J215" s="5">
        <v>0</v>
      </c>
      <c r="K215" s="5">
        <v>4</v>
      </c>
      <c r="L215" s="45">
        <f>_xlfn.XLOOKUP($I215, '[1]#칼럼명세'!$F:$F, '[1]#칼럼명세'!$J:$J)*IF(_xlfn.XLOOKUP($I215, '[1]#칼럼명세'!$F:$F, '[1]#칼럼명세'!$K:$K)="X", 1, _xlfn.XLOOKUP($K215, '[1]#무게관련'!$N:$N, '[1]#무게관련'!$O:$O))*100</f>
        <v>1</v>
      </c>
      <c r="M215" s="46" t="s">
        <v>336</v>
      </c>
      <c r="N215" s="46" t="s">
        <v>336</v>
      </c>
      <c r="O215" s="46" t="s">
        <v>336</v>
      </c>
      <c r="P215" s="46" t="s">
        <v>336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66">
        <v>1000</v>
      </c>
      <c r="Y215" s="66">
        <v>1000</v>
      </c>
      <c r="Z215" s="5">
        <v>1</v>
      </c>
      <c r="AA215" s="5">
        <v>10</v>
      </c>
      <c r="AB215" s="5">
        <v>1</v>
      </c>
      <c r="AC215" s="5">
        <v>0</v>
      </c>
      <c r="AD215" s="5">
        <v>0</v>
      </c>
      <c r="AE215" s="5">
        <v>30200</v>
      </c>
      <c r="AF215" s="5">
        <v>10</v>
      </c>
      <c r="AG215" s="5">
        <v>0</v>
      </c>
      <c r="AH215" s="5" t="s">
        <v>238</v>
      </c>
      <c r="AI215" s="5" t="s">
        <v>235</v>
      </c>
      <c r="AJ215" s="5" t="s">
        <v>983</v>
      </c>
      <c r="AK215" s="45">
        <f t="shared" si="26"/>
        <v>15</v>
      </c>
      <c r="AL215" s="47">
        <f>_xlfn.XLOOKUP(I215,'[1]#칼럼명세'!F:F,'[1]#칼럼명세'!I:I)</f>
        <v>10000</v>
      </c>
      <c r="AM215" s="44" t="str">
        <f t="shared" si="27"/>
        <v>Item_Name_23400021</v>
      </c>
      <c r="AN215" s="5" t="s">
        <v>3176</v>
      </c>
      <c r="AO215" s="44" t="str">
        <f t="shared" si="28"/>
        <v>Item_Desc_23400021</v>
      </c>
      <c r="AP215" s="5" t="s">
        <v>656</v>
      </c>
      <c r="AQ215" s="44">
        <f>_xlfn.XLOOKUP(I215,[1]!표1[아이템 타입],[1]!표1[삭제여부])</f>
        <v>1</v>
      </c>
      <c r="AR215" s="63">
        <f>_xlfn.XLOOKUP(I215,'[1]#칼럼명세'!F:F,'[1]#칼럼명세'!H:H)</f>
        <v>1</v>
      </c>
      <c r="AS215" s="4">
        <v>1</v>
      </c>
      <c r="AT215" s="4"/>
      <c r="AU215" s="4"/>
      <c r="AV215" s="4"/>
      <c r="AW215" s="63" t="str">
        <f>_xlfn.XLOOKUP(I215,[1]!표1[아이템 타입],[1]!표1[타입 이름])</f>
        <v>재료 - 판매 및 거래 가능</v>
      </c>
      <c r="AX215" s="63" t="str">
        <f t="shared" si="21"/>
        <v>가능</v>
      </c>
      <c r="AY215" s="63" t="str">
        <f t="shared" si="22"/>
        <v>가능</v>
      </c>
      <c r="AZ215" s="63" t="str">
        <f t="shared" si="23"/>
        <v>가능</v>
      </c>
      <c r="BA215" s="63" t="str">
        <f t="shared" si="23"/>
        <v>가능</v>
      </c>
    </row>
    <row r="216" spans="2:53" x14ac:dyDescent="0.3">
      <c r="B216" s="4">
        <v>23400022</v>
      </c>
      <c r="C216" s="4" t="str">
        <f t="shared" si="29"/>
        <v>022</v>
      </c>
      <c r="D216" s="44" t="str">
        <f t="shared" si="24"/>
        <v>Item_Name_23400022</v>
      </c>
      <c r="E216" s="5" t="s">
        <v>613</v>
      </c>
      <c r="F216" s="44" t="str">
        <f t="shared" si="25"/>
        <v>Item_Desc_23400022</v>
      </c>
      <c r="G216" s="5" t="s">
        <v>620</v>
      </c>
      <c r="H216" s="5">
        <v>3</v>
      </c>
      <c r="I216" s="5">
        <v>34</v>
      </c>
      <c r="J216" s="5">
        <v>0</v>
      </c>
      <c r="K216" s="5">
        <v>1</v>
      </c>
      <c r="L216" s="45">
        <f>_xlfn.XLOOKUP($I216, '[1]#칼럼명세'!$F:$F, '[1]#칼럼명세'!$J:$J)*IF(_xlfn.XLOOKUP($I216, '[1]#칼럼명세'!$F:$F, '[1]#칼럼명세'!$K:$K)="X", 1, _xlfn.XLOOKUP($K216, '[1]#무게관련'!$N:$N, '[1]#무게관련'!$O:$O))*100</f>
        <v>1</v>
      </c>
      <c r="M216" s="46" t="s">
        <v>336</v>
      </c>
      <c r="N216" s="46" t="s">
        <v>336</v>
      </c>
      <c r="O216" s="46" t="s">
        <v>336</v>
      </c>
      <c r="P216" s="46" t="s">
        <v>336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66">
        <v>1000</v>
      </c>
      <c r="Y216" s="66">
        <v>1000</v>
      </c>
      <c r="Z216" s="5">
        <v>1</v>
      </c>
      <c r="AA216" s="5">
        <v>10</v>
      </c>
      <c r="AB216" s="5">
        <v>1</v>
      </c>
      <c r="AC216" s="5">
        <v>0</v>
      </c>
      <c r="AD216" s="5">
        <v>0</v>
      </c>
      <c r="AE216" s="5">
        <v>0</v>
      </c>
      <c r="AF216" s="5">
        <v>0</v>
      </c>
      <c r="AG216" s="5">
        <v>0</v>
      </c>
      <c r="AH216" s="5" t="s">
        <v>272</v>
      </c>
      <c r="AI216" s="5" t="s">
        <v>235</v>
      </c>
      <c r="AJ216" s="5" t="s">
        <v>983</v>
      </c>
      <c r="AK216" s="45">
        <f t="shared" si="26"/>
        <v>15</v>
      </c>
      <c r="AL216" s="47">
        <f>_xlfn.XLOOKUP(I216,'[1]#칼럼명세'!F:F,'[1]#칼럼명세'!I:I)</f>
        <v>10000</v>
      </c>
      <c r="AM216" s="44" t="str">
        <f t="shared" si="27"/>
        <v>Item_Name_23400022</v>
      </c>
      <c r="AN216" s="5" t="s">
        <v>605</v>
      </c>
      <c r="AO216" s="44" t="str">
        <f t="shared" si="28"/>
        <v>Item_Desc_23400022</v>
      </c>
      <c r="AP216" s="5" t="s">
        <v>657</v>
      </c>
      <c r="AQ216" s="44">
        <f>_xlfn.XLOOKUP(I216,[1]!표1[아이템 타입],[1]!표1[삭제여부])</f>
        <v>1</v>
      </c>
      <c r="AR216" s="63">
        <f>_xlfn.XLOOKUP(I216,'[1]#칼럼명세'!F:F,'[1]#칼럼명세'!H:H)</f>
        <v>1</v>
      </c>
      <c r="AS216" s="4">
        <v>1</v>
      </c>
      <c r="AT216" s="4"/>
      <c r="AU216" s="4"/>
      <c r="AV216" s="4"/>
      <c r="AW216" s="63" t="str">
        <f>_xlfn.XLOOKUP(I216,[1]!표1[아이템 타입],[1]!표1[타입 이름])</f>
        <v>재료 - 판매 및 거래 가능</v>
      </c>
      <c r="AX216" s="63" t="str">
        <f t="shared" si="21"/>
        <v>가능</v>
      </c>
      <c r="AY216" s="63" t="str">
        <f t="shared" si="22"/>
        <v>가능</v>
      </c>
      <c r="AZ216" s="63" t="str">
        <f t="shared" si="23"/>
        <v>가능</v>
      </c>
      <c r="BA216" s="63" t="str">
        <f t="shared" si="23"/>
        <v>가능</v>
      </c>
    </row>
    <row r="217" spans="2:53" x14ac:dyDescent="0.3">
      <c r="B217" s="4">
        <v>23400023</v>
      </c>
      <c r="C217" s="4" t="str">
        <f t="shared" si="29"/>
        <v>023</v>
      </c>
      <c r="D217" s="44" t="str">
        <f t="shared" si="24"/>
        <v>Item_Name_23400023</v>
      </c>
      <c r="E217" s="5" t="s">
        <v>614</v>
      </c>
      <c r="F217" s="44" t="str">
        <f t="shared" si="25"/>
        <v>Item_Desc_23400023</v>
      </c>
      <c r="G217" s="5" t="s">
        <v>620</v>
      </c>
      <c r="H217" s="5">
        <v>3</v>
      </c>
      <c r="I217" s="5">
        <v>34</v>
      </c>
      <c r="J217" s="5">
        <v>0</v>
      </c>
      <c r="K217" s="5">
        <v>1</v>
      </c>
      <c r="L217" s="45">
        <f>_xlfn.XLOOKUP($I217, '[1]#칼럼명세'!$F:$F, '[1]#칼럼명세'!$J:$J)*IF(_xlfn.XLOOKUP($I217, '[1]#칼럼명세'!$F:$F, '[1]#칼럼명세'!$K:$K)="X", 1, _xlfn.XLOOKUP($K217, '[1]#무게관련'!$N:$N, '[1]#무게관련'!$O:$O))*100</f>
        <v>1</v>
      </c>
      <c r="M217" s="46" t="s">
        <v>336</v>
      </c>
      <c r="N217" s="46" t="s">
        <v>336</v>
      </c>
      <c r="O217" s="46" t="s">
        <v>336</v>
      </c>
      <c r="P217" s="46" t="s">
        <v>336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66">
        <v>1000</v>
      </c>
      <c r="Y217" s="66">
        <v>1000</v>
      </c>
      <c r="Z217" s="5">
        <v>1</v>
      </c>
      <c r="AA217" s="5">
        <v>10</v>
      </c>
      <c r="AB217" s="5">
        <v>1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 t="s">
        <v>272</v>
      </c>
      <c r="AI217" s="5" t="s">
        <v>235</v>
      </c>
      <c r="AJ217" s="5" t="s">
        <v>983</v>
      </c>
      <c r="AK217" s="45">
        <f t="shared" si="26"/>
        <v>15</v>
      </c>
      <c r="AL217" s="47">
        <f>_xlfn.XLOOKUP(I217,'[1]#칼럼명세'!F:F,'[1]#칼럼명세'!I:I)</f>
        <v>10000</v>
      </c>
      <c r="AM217" s="44" t="str">
        <f t="shared" si="27"/>
        <v>Item_Name_23400023</v>
      </c>
      <c r="AN217" s="5" t="s">
        <v>606</v>
      </c>
      <c r="AO217" s="44" t="str">
        <f t="shared" si="28"/>
        <v>Item_Desc_23400023</v>
      </c>
      <c r="AP217" s="5" t="s">
        <v>657</v>
      </c>
      <c r="AQ217" s="44">
        <f>_xlfn.XLOOKUP(I217,[1]!표1[아이템 타입],[1]!표1[삭제여부])</f>
        <v>1</v>
      </c>
      <c r="AR217" s="63">
        <f>_xlfn.XLOOKUP(I217,'[1]#칼럼명세'!F:F,'[1]#칼럼명세'!H:H)</f>
        <v>1</v>
      </c>
      <c r="AS217" s="4">
        <v>1</v>
      </c>
      <c r="AT217" s="4"/>
      <c r="AU217" s="4"/>
      <c r="AV217" s="4"/>
      <c r="AW217" s="63" t="str">
        <f>_xlfn.XLOOKUP(I217,[1]!표1[아이템 타입],[1]!표1[타입 이름])</f>
        <v>재료 - 판매 및 거래 가능</v>
      </c>
      <c r="AX217" s="63" t="str">
        <f t="shared" si="21"/>
        <v>가능</v>
      </c>
      <c r="AY217" s="63" t="str">
        <f t="shared" si="22"/>
        <v>가능</v>
      </c>
      <c r="AZ217" s="63" t="str">
        <f t="shared" si="23"/>
        <v>가능</v>
      </c>
      <c r="BA217" s="63" t="str">
        <f t="shared" si="23"/>
        <v>가능</v>
      </c>
    </row>
    <row r="218" spans="2:53" x14ac:dyDescent="0.3">
      <c r="B218" s="4">
        <v>23400024</v>
      </c>
      <c r="C218" s="4" t="str">
        <f t="shared" si="29"/>
        <v>024</v>
      </c>
      <c r="D218" s="44" t="str">
        <f t="shared" si="24"/>
        <v>Item_Name_23400024</v>
      </c>
      <c r="E218" s="5" t="s">
        <v>615</v>
      </c>
      <c r="F218" s="44" t="str">
        <f t="shared" si="25"/>
        <v>Item_Desc_23400024</v>
      </c>
      <c r="G218" s="5" t="s">
        <v>620</v>
      </c>
      <c r="H218" s="5">
        <v>3</v>
      </c>
      <c r="I218" s="5">
        <v>34</v>
      </c>
      <c r="J218" s="5">
        <v>0</v>
      </c>
      <c r="K218" s="5">
        <v>1</v>
      </c>
      <c r="L218" s="45">
        <f>_xlfn.XLOOKUP($I218, '[1]#칼럼명세'!$F:$F, '[1]#칼럼명세'!$J:$J)*IF(_xlfn.XLOOKUP($I218, '[1]#칼럼명세'!$F:$F, '[1]#칼럼명세'!$K:$K)="X", 1, _xlfn.XLOOKUP($K218, '[1]#무게관련'!$N:$N, '[1]#무게관련'!$O:$O))*100</f>
        <v>1</v>
      </c>
      <c r="M218" s="46" t="s">
        <v>336</v>
      </c>
      <c r="N218" s="46" t="s">
        <v>336</v>
      </c>
      <c r="O218" s="46" t="s">
        <v>336</v>
      </c>
      <c r="P218" s="46" t="s">
        <v>336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66">
        <v>1000</v>
      </c>
      <c r="Y218" s="66">
        <v>1000</v>
      </c>
      <c r="Z218" s="5">
        <v>1</v>
      </c>
      <c r="AA218" s="5">
        <v>10</v>
      </c>
      <c r="AB218" s="5">
        <v>1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 t="s">
        <v>272</v>
      </c>
      <c r="AI218" s="5" t="s">
        <v>235</v>
      </c>
      <c r="AJ218" s="5" t="s">
        <v>983</v>
      </c>
      <c r="AK218" s="45">
        <f t="shared" si="26"/>
        <v>15</v>
      </c>
      <c r="AL218" s="47">
        <f>_xlfn.XLOOKUP(I218,'[1]#칼럼명세'!F:F,'[1]#칼럼명세'!I:I)</f>
        <v>10000</v>
      </c>
      <c r="AM218" s="44" t="str">
        <f t="shared" si="27"/>
        <v>Item_Name_23400024</v>
      </c>
      <c r="AN218" s="5" t="s">
        <v>607</v>
      </c>
      <c r="AO218" s="44" t="str">
        <f t="shared" si="28"/>
        <v>Item_Desc_23400024</v>
      </c>
      <c r="AP218" s="5" t="s">
        <v>939</v>
      </c>
      <c r="AQ218" s="44">
        <f>_xlfn.XLOOKUP(I218,[1]!표1[아이템 타입],[1]!표1[삭제여부])</f>
        <v>1</v>
      </c>
      <c r="AR218" s="63">
        <f>_xlfn.XLOOKUP(I218,'[1]#칼럼명세'!F:F,'[1]#칼럼명세'!H:H)</f>
        <v>1</v>
      </c>
      <c r="AS218" s="4">
        <v>1</v>
      </c>
      <c r="AT218" s="4"/>
      <c r="AU218" s="4"/>
      <c r="AV218" s="4"/>
      <c r="AW218" s="63" t="str">
        <f>_xlfn.XLOOKUP(I218,[1]!표1[아이템 타입],[1]!표1[타입 이름])</f>
        <v>재료 - 판매 및 거래 가능</v>
      </c>
      <c r="AX218" s="63" t="str">
        <f t="shared" si="21"/>
        <v>가능</v>
      </c>
      <c r="AY218" s="63" t="str">
        <f t="shared" si="22"/>
        <v>가능</v>
      </c>
      <c r="AZ218" s="63" t="str">
        <f t="shared" si="23"/>
        <v>가능</v>
      </c>
      <c r="BA218" s="63" t="str">
        <f t="shared" si="23"/>
        <v>가능</v>
      </c>
    </row>
    <row r="219" spans="2:53" x14ac:dyDescent="0.3">
      <c r="B219" s="4">
        <v>23400025</v>
      </c>
      <c r="C219" s="4" t="str">
        <f t="shared" si="29"/>
        <v>025</v>
      </c>
      <c r="D219" s="44" t="str">
        <f t="shared" si="24"/>
        <v>Item_Name_23400025</v>
      </c>
      <c r="E219" s="5" t="s">
        <v>616</v>
      </c>
      <c r="F219" s="44" t="str">
        <f t="shared" si="25"/>
        <v>Item_Desc_23400025</v>
      </c>
      <c r="G219" s="5" t="s">
        <v>620</v>
      </c>
      <c r="H219" s="5">
        <v>3</v>
      </c>
      <c r="I219" s="5">
        <v>34</v>
      </c>
      <c r="J219" s="5">
        <v>0</v>
      </c>
      <c r="K219" s="5">
        <v>1</v>
      </c>
      <c r="L219" s="45">
        <f>_xlfn.XLOOKUP($I219, '[1]#칼럼명세'!$F:$F, '[1]#칼럼명세'!$J:$J)*IF(_xlfn.XLOOKUP($I219, '[1]#칼럼명세'!$F:$F, '[1]#칼럼명세'!$K:$K)="X", 1, _xlfn.XLOOKUP($K219, '[1]#무게관련'!$N:$N, '[1]#무게관련'!$O:$O))*100</f>
        <v>1</v>
      </c>
      <c r="M219" s="46" t="s">
        <v>336</v>
      </c>
      <c r="N219" s="46" t="s">
        <v>336</v>
      </c>
      <c r="O219" s="46" t="s">
        <v>336</v>
      </c>
      <c r="P219" s="46" t="s">
        <v>336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66">
        <v>1000</v>
      </c>
      <c r="Y219" s="66">
        <v>1000</v>
      </c>
      <c r="Z219" s="5">
        <v>1</v>
      </c>
      <c r="AA219" s="5">
        <v>10</v>
      </c>
      <c r="AB219" s="5">
        <v>1</v>
      </c>
      <c r="AC219" s="5">
        <v>0</v>
      </c>
      <c r="AD219" s="5">
        <v>0</v>
      </c>
      <c r="AE219" s="5">
        <v>0</v>
      </c>
      <c r="AF219" s="5">
        <v>0</v>
      </c>
      <c r="AG219" s="5">
        <v>0</v>
      </c>
      <c r="AH219" s="5" t="s">
        <v>272</v>
      </c>
      <c r="AI219" s="5" t="s">
        <v>235</v>
      </c>
      <c r="AJ219" s="5" t="s">
        <v>983</v>
      </c>
      <c r="AK219" s="45">
        <f t="shared" si="26"/>
        <v>15</v>
      </c>
      <c r="AL219" s="47">
        <f>_xlfn.XLOOKUP(I219,'[1]#칼럼명세'!F:F,'[1]#칼럼명세'!I:I)</f>
        <v>10000</v>
      </c>
      <c r="AM219" s="44" t="str">
        <f t="shared" si="27"/>
        <v>Item_Name_23400025</v>
      </c>
      <c r="AN219" s="5" t="s">
        <v>608</v>
      </c>
      <c r="AO219" s="44" t="str">
        <f t="shared" si="28"/>
        <v>Item_Desc_23400025</v>
      </c>
      <c r="AP219" s="5" t="s">
        <v>939</v>
      </c>
      <c r="AQ219" s="44">
        <f>_xlfn.XLOOKUP(I219,[1]!표1[아이템 타입],[1]!표1[삭제여부])</f>
        <v>1</v>
      </c>
      <c r="AR219" s="63">
        <f>_xlfn.XLOOKUP(I219,'[1]#칼럼명세'!F:F,'[1]#칼럼명세'!H:H)</f>
        <v>1</v>
      </c>
      <c r="AS219" s="4">
        <v>1</v>
      </c>
      <c r="AT219" s="4"/>
      <c r="AU219" s="4"/>
      <c r="AV219" s="4"/>
      <c r="AW219" s="63" t="str">
        <f>_xlfn.XLOOKUP(I219,[1]!표1[아이템 타입],[1]!표1[타입 이름])</f>
        <v>재료 - 판매 및 거래 가능</v>
      </c>
      <c r="AX219" s="63" t="str">
        <f t="shared" si="21"/>
        <v>가능</v>
      </c>
      <c r="AY219" s="63" t="str">
        <f t="shared" si="22"/>
        <v>가능</v>
      </c>
      <c r="AZ219" s="63" t="str">
        <f t="shared" si="23"/>
        <v>가능</v>
      </c>
      <c r="BA219" s="63" t="str">
        <f t="shared" si="23"/>
        <v>가능</v>
      </c>
    </row>
    <row r="220" spans="2:53" x14ac:dyDescent="0.3">
      <c r="B220" s="4">
        <v>23400026</v>
      </c>
      <c r="C220" s="4" t="str">
        <f t="shared" si="29"/>
        <v>026</v>
      </c>
      <c r="D220" s="44" t="str">
        <f t="shared" si="24"/>
        <v>Item_Name_23400026</v>
      </c>
      <c r="E220" s="5" t="s">
        <v>617</v>
      </c>
      <c r="F220" s="44" t="str">
        <f t="shared" si="25"/>
        <v>Item_Desc_23400026</v>
      </c>
      <c r="G220" s="2" t="s">
        <v>621</v>
      </c>
      <c r="H220" s="5">
        <v>3</v>
      </c>
      <c r="I220" s="5">
        <v>34</v>
      </c>
      <c r="J220" s="5">
        <v>0</v>
      </c>
      <c r="K220" s="5">
        <v>1</v>
      </c>
      <c r="L220" s="45">
        <f>_xlfn.XLOOKUP($I220, '[1]#칼럼명세'!$F:$F, '[1]#칼럼명세'!$J:$J)*IF(_xlfn.XLOOKUP($I220, '[1]#칼럼명세'!$F:$F, '[1]#칼럼명세'!$K:$K)="X", 1, _xlfn.XLOOKUP($K220, '[1]#무게관련'!$N:$N, '[1]#무게관련'!$O:$O))*100</f>
        <v>1</v>
      </c>
      <c r="M220" s="46" t="s">
        <v>336</v>
      </c>
      <c r="N220" s="46" t="s">
        <v>336</v>
      </c>
      <c r="O220" s="46" t="s">
        <v>336</v>
      </c>
      <c r="P220" s="46" t="s">
        <v>336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66">
        <v>1000</v>
      </c>
      <c r="Y220" s="66">
        <v>1000</v>
      </c>
      <c r="Z220" s="5">
        <v>1</v>
      </c>
      <c r="AA220" s="5">
        <v>10</v>
      </c>
      <c r="AB220" s="5">
        <v>1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 t="s">
        <v>260</v>
      </c>
      <c r="AI220" s="5" t="s">
        <v>235</v>
      </c>
      <c r="AJ220" s="5" t="s">
        <v>983</v>
      </c>
      <c r="AK220" s="45">
        <f t="shared" si="26"/>
        <v>15</v>
      </c>
      <c r="AL220" s="47">
        <f>_xlfn.XLOOKUP(I220,'[1]#칼럼명세'!F:F,'[1]#칼럼명세'!I:I)</f>
        <v>10000</v>
      </c>
      <c r="AM220" s="44" t="str">
        <f t="shared" si="27"/>
        <v>Item_Name_23400026</v>
      </c>
      <c r="AN220" s="5" t="s">
        <v>609</v>
      </c>
      <c r="AO220" s="44" t="str">
        <f t="shared" si="28"/>
        <v>Item_Desc_23400026</v>
      </c>
      <c r="AP220" s="5" t="s">
        <v>660</v>
      </c>
      <c r="AQ220" s="44">
        <f>_xlfn.XLOOKUP(I220,[1]!표1[아이템 타입],[1]!표1[삭제여부])</f>
        <v>1</v>
      </c>
      <c r="AR220" s="63">
        <f>_xlfn.XLOOKUP(I220,'[1]#칼럼명세'!F:F,'[1]#칼럼명세'!H:H)</f>
        <v>1</v>
      </c>
      <c r="AS220" s="4">
        <v>1</v>
      </c>
      <c r="AT220" s="4"/>
      <c r="AU220" s="4"/>
      <c r="AV220" s="4"/>
      <c r="AW220" s="63" t="str">
        <f>_xlfn.XLOOKUP(I220,[1]!표1[아이템 타입],[1]!표1[타입 이름])</f>
        <v>재료 - 판매 및 거래 가능</v>
      </c>
      <c r="AX220" s="63" t="str">
        <f t="shared" si="21"/>
        <v>가능</v>
      </c>
      <c r="AY220" s="63" t="str">
        <f t="shared" si="22"/>
        <v>가능</v>
      </c>
      <c r="AZ220" s="63" t="str">
        <f t="shared" si="23"/>
        <v>가능</v>
      </c>
      <c r="BA220" s="63" t="str">
        <f t="shared" si="23"/>
        <v>가능</v>
      </c>
    </row>
    <row r="221" spans="2:53" x14ac:dyDescent="0.3">
      <c r="B221" s="4">
        <v>23400027</v>
      </c>
      <c r="C221" s="4" t="str">
        <f t="shared" si="29"/>
        <v>027</v>
      </c>
      <c r="D221" s="44" t="str">
        <f t="shared" si="24"/>
        <v>Item_Name_23400027</v>
      </c>
      <c r="E221" s="5" t="s">
        <v>618</v>
      </c>
      <c r="F221" s="44" t="str">
        <f t="shared" si="25"/>
        <v>Item_Desc_23400027</v>
      </c>
      <c r="G221" s="2" t="s">
        <v>621</v>
      </c>
      <c r="H221" s="5">
        <v>3</v>
      </c>
      <c r="I221" s="5">
        <v>34</v>
      </c>
      <c r="J221" s="5">
        <v>0</v>
      </c>
      <c r="K221" s="5">
        <v>1</v>
      </c>
      <c r="L221" s="45">
        <f>_xlfn.XLOOKUP($I221, '[1]#칼럼명세'!$F:$F, '[1]#칼럼명세'!$J:$J)*IF(_xlfn.XLOOKUP($I221, '[1]#칼럼명세'!$F:$F, '[1]#칼럼명세'!$K:$K)="X", 1, _xlfn.XLOOKUP($K221, '[1]#무게관련'!$N:$N, '[1]#무게관련'!$O:$O))*100</f>
        <v>1</v>
      </c>
      <c r="M221" s="46" t="s">
        <v>336</v>
      </c>
      <c r="N221" s="46" t="s">
        <v>336</v>
      </c>
      <c r="O221" s="46" t="s">
        <v>336</v>
      </c>
      <c r="P221" s="46" t="s">
        <v>336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66">
        <v>1000</v>
      </c>
      <c r="Y221" s="66">
        <v>1000</v>
      </c>
      <c r="Z221" s="5">
        <v>1</v>
      </c>
      <c r="AA221" s="5">
        <v>10</v>
      </c>
      <c r="AB221" s="5">
        <v>1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 t="s">
        <v>260</v>
      </c>
      <c r="AI221" s="5" t="s">
        <v>235</v>
      </c>
      <c r="AJ221" s="5" t="s">
        <v>983</v>
      </c>
      <c r="AK221" s="45">
        <f t="shared" si="26"/>
        <v>15</v>
      </c>
      <c r="AL221" s="47">
        <f>_xlfn.XLOOKUP(I221,'[1]#칼럼명세'!F:F,'[1]#칼럼명세'!I:I)</f>
        <v>10000</v>
      </c>
      <c r="AM221" s="44" t="str">
        <f t="shared" si="27"/>
        <v>Item_Name_23400027</v>
      </c>
      <c r="AN221" s="5" t="s">
        <v>610</v>
      </c>
      <c r="AO221" s="44" t="str">
        <f t="shared" si="28"/>
        <v>Item_Desc_23400027</v>
      </c>
      <c r="AP221" s="5" t="s">
        <v>660</v>
      </c>
      <c r="AQ221" s="44">
        <f>_xlfn.XLOOKUP(I221,[1]!표1[아이템 타입],[1]!표1[삭제여부])</f>
        <v>1</v>
      </c>
      <c r="AR221" s="63">
        <f>_xlfn.XLOOKUP(I221,'[1]#칼럼명세'!F:F,'[1]#칼럼명세'!H:H)</f>
        <v>1</v>
      </c>
      <c r="AS221" s="4">
        <v>1</v>
      </c>
      <c r="AT221" s="4"/>
      <c r="AU221" s="4"/>
      <c r="AV221" s="4"/>
      <c r="AW221" s="63" t="str">
        <f>_xlfn.XLOOKUP(I221,[1]!표1[아이템 타입],[1]!표1[타입 이름])</f>
        <v>재료 - 판매 및 거래 가능</v>
      </c>
      <c r="AX221" s="63" t="str">
        <f t="shared" si="21"/>
        <v>가능</v>
      </c>
      <c r="AY221" s="63" t="str">
        <f t="shared" si="22"/>
        <v>가능</v>
      </c>
      <c r="AZ221" s="63" t="str">
        <f t="shared" si="23"/>
        <v>가능</v>
      </c>
      <c r="BA221" s="63" t="str">
        <f t="shared" si="23"/>
        <v>가능</v>
      </c>
    </row>
    <row r="222" spans="2:53" x14ac:dyDescent="0.3">
      <c r="B222" s="4">
        <v>23400028</v>
      </c>
      <c r="C222" s="4" t="str">
        <f t="shared" si="29"/>
        <v>028</v>
      </c>
      <c r="D222" s="44" t="str">
        <f t="shared" si="24"/>
        <v>Item_Name_23400028</v>
      </c>
      <c r="E222" s="5" t="s">
        <v>619</v>
      </c>
      <c r="F222" s="44" t="str">
        <f t="shared" si="25"/>
        <v>Item_Desc_23400028</v>
      </c>
      <c r="G222" s="2" t="s">
        <v>621</v>
      </c>
      <c r="H222" s="5">
        <v>3</v>
      </c>
      <c r="I222" s="5">
        <v>34</v>
      </c>
      <c r="J222" s="5">
        <v>0</v>
      </c>
      <c r="K222" s="5">
        <v>1</v>
      </c>
      <c r="L222" s="45">
        <f>_xlfn.XLOOKUP($I222, '[1]#칼럼명세'!$F:$F, '[1]#칼럼명세'!$J:$J)*IF(_xlfn.XLOOKUP($I222, '[1]#칼럼명세'!$F:$F, '[1]#칼럼명세'!$K:$K)="X", 1, _xlfn.XLOOKUP($K222, '[1]#무게관련'!$N:$N, '[1]#무게관련'!$O:$O))*100</f>
        <v>1</v>
      </c>
      <c r="M222" s="46" t="s">
        <v>336</v>
      </c>
      <c r="N222" s="46" t="s">
        <v>336</v>
      </c>
      <c r="O222" s="46" t="s">
        <v>336</v>
      </c>
      <c r="P222" s="46" t="s">
        <v>336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66">
        <v>1000</v>
      </c>
      <c r="Y222" s="66">
        <v>1000</v>
      </c>
      <c r="Z222" s="5">
        <v>1</v>
      </c>
      <c r="AA222" s="5">
        <v>10</v>
      </c>
      <c r="AB222" s="5">
        <v>1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 t="s">
        <v>259</v>
      </c>
      <c r="AI222" s="5" t="s">
        <v>235</v>
      </c>
      <c r="AJ222" s="5" t="s">
        <v>983</v>
      </c>
      <c r="AK222" s="45">
        <f t="shared" si="26"/>
        <v>15</v>
      </c>
      <c r="AL222" s="47">
        <f>_xlfn.XLOOKUP(I222,'[1]#칼럼명세'!F:F,'[1]#칼럼명세'!I:I)</f>
        <v>10000</v>
      </c>
      <c r="AM222" s="44" t="str">
        <f t="shared" si="27"/>
        <v>Item_Name_23400028</v>
      </c>
      <c r="AN222" s="5" t="s">
        <v>611</v>
      </c>
      <c r="AO222" s="44" t="str">
        <f t="shared" si="28"/>
        <v>Item_Desc_23400028</v>
      </c>
      <c r="AP222" s="5" t="s">
        <v>622</v>
      </c>
      <c r="AQ222" s="44">
        <f>_xlfn.XLOOKUP(I222,[1]!표1[아이템 타입],[1]!표1[삭제여부])</f>
        <v>1</v>
      </c>
      <c r="AR222" s="63">
        <f>_xlfn.XLOOKUP(I222,'[1]#칼럼명세'!F:F,'[1]#칼럼명세'!H:H)</f>
        <v>1</v>
      </c>
      <c r="AS222" s="4">
        <v>1</v>
      </c>
      <c r="AT222" s="4"/>
      <c r="AU222" s="4"/>
      <c r="AV222" s="4"/>
      <c r="AW222" s="63" t="str">
        <f>_xlfn.XLOOKUP(I222,[1]!표1[아이템 타입],[1]!표1[타입 이름])</f>
        <v>재료 - 판매 및 거래 가능</v>
      </c>
      <c r="AX222" s="63" t="str">
        <f t="shared" si="21"/>
        <v>가능</v>
      </c>
      <c r="AY222" s="63" t="str">
        <f t="shared" si="22"/>
        <v>가능</v>
      </c>
      <c r="AZ222" s="63" t="str">
        <f t="shared" si="23"/>
        <v>가능</v>
      </c>
      <c r="BA222" s="63" t="str">
        <f t="shared" si="23"/>
        <v>가능</v>
      </c>
    </row>
    <row r="223" spans="2:53" x14ac:dyDescent="0.3">
      <c r="B223" s="4">
        <v>23400029</v>
      </c>
      <c r="C223" s="4" t="str">
        <f t="shared" si="29"/>
        <v>029</v>
      </c>
      <c r="D223" s="44" t="str">
        <f t="shared" si="24"/>
        <v>Item_Name_23400029</v>
      </c>
      <c r="E223" s="5" t="s">
        <v>1560</v>
      </c>
      <c r="F223" s="44" t="str">
        <f t="shared" si="25"/>
        <v>Item_Desc_23400029</v>
      </c>
      <c r="G223" s="5" t="s">
        <v>589</v>
      </c>
      <c r="H223" s="5">
        <v>3</v>
      </c>
      <c r="I223" s="5">
        <v>34</v>
      </c>
      <c r="J223" s="5">
        <v>0</v>
      </c>
      <c r="K223" s="5">
        <v>4</v>
      </c>
      <c r="L223" s="45">
        <f>_xlfn.XLOOKUP($I223, '[1]#칼럼명세'!$F:$F, '[1]#칼럼명세'!$J:$J)*IF(_xlfn.XLOOKUP($I223, '[1]#칼럼명세'!$F:$F, '[1]#칼럼명세'!$K:$K)="X", 1, _xlfn.XLOOKUP($K223, '[1]#무게관련'!$N:$N, '[1]#무게관련'!$O:$O))*100</f>
        <v>1</v>
      </c>
      <c r="M223" s="46" t="s">
        <v>336</v>
      </c>
      <c r="N223" s="46" t="s">
        <v>336</v>
      </c>
      <c r="O223" s="46" t="s">
        <v>336</v>
      </c>
      <c r="P223" s="46" t="s">
        <v>336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66">
        <v>1000</v>
      </c>
      <c r="Y223" s="66">
        <v>1000</v>
      </c>
      <c r="Z223" s="5">
        <v>1</v>
      </c>
      <c r="AA223" s="5">
        <v>10</v>
      </c>
      <c r="AB223" s="5">
        <v>1</v>
      </c>
      <c r="AC223" s="5">
        <v>0</v>
      </c>
      <c r="AD223" s="5">
        <v>0</v>
      </c>
      <c r="AE223" s="5">
        <v>30200</v>
      </c>
      <c r="AF223" s="5">
        <v>10</v>
      </c>
      <c r="AG223" s="5">
        <v>0</v>
      </c>
      <c r="AH223" s="5" t="s">
        <v>1569</v>
      </c>
      <c r="AI223" s="5" t="s">
        <v>235</v>
      </c>
      <c r="AJ223" s="5" t="s">
        <v>983</v>
      </c>
      <c r="AK223" s="45">
        <f t="shared" si="26"/>
        <v>15</v>
      </c>
      <c r="AL223" s="47">
        <f>_xlfn.XLOOKUP(I223,'[1]#칼럼명세'!F:F,'[1]#칼럼명세'!I:I)</f>
        <v>10000</v>
      </c>
      <c r="AM223" s="44" t="str">
        <f t="shared" si="27"/>
        <v>Item_Name_23400029</v>
      </c>
      <c r="AN223" s="5" t="s">
        <v>1560</v>
      </c>
      <c r="AO223" s="44" t="str">
        <f t="shared" si="28"/>
        <v>Item_Desc_23400029</v>
      </c>
      <c r="AP223" s="5" t="s">
        <v>1818</v>
      </c>
      <c r="AQ223" s="44">
        <f>_xlfn.XLOOKUP(I223,[1]!표1[아이템 타입],[1]!표1[삭제여부])</f>
        <v>1</v>
      </c>
      <c r="AR223" s="63">
        <f>_xlfn.XLOOKUP(I223,'[1]#칼럼명세'!F:F,'[1]#칼럼명세'!H:H)</f>
        <v>1</v>
      </c>
      <c r="AS223" s="4">
        <v>1</v>
      </c>
      <c r="AT223" s="4"/>
      <c r="AU223" s="4"/>
      <c r="AV223" s="4"/>
      <c r="AW223" s="63" t="str">
        <f>_xlfn.XLOOKUP(I223,[1]!표1[아이템 타입],[1]!표1[타입 이름])</f>
        <v>재료 - 판매 및 거래 가능</v>
      </c>
      <c r="AX223" s="63" t="str">
        <f t="shared" si="21"/>
        <v>가능</v>
      </c>
      <c r="AY223" s="63" t="str">
        <f t="shared" si="22"/>
        <v>가능</v>
      </c>
      <c r="AZ223" s="63" t="str">
        <f t="shared" si="23"/>
        <v>가능</v>
      </c>
      <c r="BA223" s="63" t="str">
        <f t="shared" si="23"/>
        <v>가능</v>
      </c>
    </row>
    <row r="224" spans="2:53" x14ac:dyDescent="0.3">
      <c r="B224" s="4">
        <v>23400030</v>
      </c>
      <c r="C224" s="4" t="str">
        <f t="shared" si="29"/>
        <v>030</v>
      </c>
      <c r="D224" s="44" t="str">
        <f t="shared" si="24"/>
        <v>Item_Name_23400030</v>
      </c>
      <c r="E224" s="5" t="s">
        <v>1561</v>
      </c>
      <c r="F224" s="44" t="str">
        <f t="shared" si="25"/>
        <v>Item_Desc_23400030</v>
      </c>
      <c r="G224" s="5" t="s">
        <v>589</v>
      </c>
      <c r="H224" s="5">
        <v>3</v>
      </c>
      <c r="I224" s="5">
        <v>34</v>
      </c>
      <c r="J224" s="5">
        <v>0</v>
      </c>
      <c r="K224" s="5">
        <v>4</v>
      </c>
      <c r="L224" s="45">
        <f>_xlfn.XLOOKUP($I224, '[1]#칼럼명세'!$F:$F, '[1]#칼럼명세'!$J:$J)*IF(_xlfn.XLOOKUP($I224, '[1]#칼럼명세'!$F:$F, '[1]#칼럼명세'!$K:$K)="X", 1, _xlfn.XLOOKUP($K224, '[1]#무게관련'!$N:$N, '[1]#무게관련'!$O:$O))*100</f>
        <v>1</v>
      </c>
      <c r="M224" s="46" t="s">
        <v>336</v>
      </c>
      <c r="N224" s="46" t="s">
        <v>336</v>
      </c>
      <c r="O224" s="46" t="s">
        <v>336</v>
      </c>
      <c r="P224" s="46" t="s">
        <v>336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66">
        <v>1000</v>
      </c>
      <c r="Y224" s="66">
        <v>1000</v>
      </c>
      <c r="Z224" s="5">
        <v>1</v>
      </c>
      <c r="AA224" s="5">
        <v>10</v>
      </c>
      <c r="AB224" s="5">
        <v>1</v>
      </c>
      <c r="AC224" s="5">
        <v>0</v>
      </c>
      <c r="AD224" s="5">
        <v>0</v>
      </c>
      <c r="AE224" s="5">
        <v>30200</v>
      </c>
      <c r="AF224" s="5">
        <v>10</v>
      </c>
      <c r="AG224" s="5">
        <v>0</v>
      </c>
      <c r="AH224" s="5" t="s">
        <v>1571</v>
      </c>
      <c r="AI224" s="5" t="s">
        <v>235</v>
      </c>
      <c r="AJ224" s="5" t="s">
        <v>983</v>
      </c>
      <c r="AK224" s="45">
        <f t="shared" si="26"/>
        <v>15</v>
      </c>
      <c r="AL224" s="47">
        <f>_xlfn.XLOOKUP(I224,'[1]#칼럼명세'!F:F,'[1]#칼럼명세'!I:I)</f>
        <v>10000</v>
      </c>
      <c r="AM224" s="44" t="str">
        <f t="shared" si="27"/>
        <v>Item_Name_23400030</v>
      </c>
      <c r="AN224" s="5" t="s">
        <v>1561</v>
      </c>
      <c r="AO224" s="44" t="str">
        <f t="shared" si="28"/>
        <v>Item_Desc_23400030</v>
      </c>
      <c r="AP224" s="5" t="s">
        <v>1818</v>
      </c>
      <c r="AQ224" s="44">
        <f>_xlfn.XLOOKUP(I224,[1]!표1[아이템 타입],[1]!표1[삭제여부])</f>
        <v>1</v>
      </c>
      <c r="AR224" s="63">
        <f>_xlfn.XLOOKUP(I224,'[1]#칼럼명세'!F:F,'[1]#칼럼명세'!H:H)</f>
        <v>1</v>
      </c>
      <c r="AS224" s="4">
        <v>1</v>
      </c>
      <c r="AT224" s="4"/>
      <c r="AU224" s="4"/>
      <c r="AV224" s="4"/>
      <c r="AW224" s="63" t="str">
        <f>_xlfn.XLOOKUP(I224,[1]!표1[아이템 타입],[1]!표1[타입 이름])</f>
        <v>재료 - 판매 및 거래 가능</v>
      </c>
      <c r="AX224" s="63" t="str">
        <f t="shared" si="21"/>
        <v>가능</v>
      </c>
      <c r="AY224" s="63" t="str">
        <f t="shared" si="22"/>
        <v>가능</v>
      </c>
      <c r="AZ224" s="63" t="str">
        <f t="shared" si="23"/>
        <v>가능</v>
      </c>
      <c r="BA224" s="63" t="str">
        <f t="shared" si="23"/>
        <v>가능</v>
      </c>
    </row>
    <row r="225" spans="2:53" x14ac:dyDescent="0.3">
      <c r="B225" s="4">
        <v>23400031</v>
      </c>
      <c r="C225" s="4" t="str">
        <f t="shared" si="29"/>
        <v>031</v>
      </c>
      <c r="D225" s="44" t="str">
        <f t="shared" si="24"/>
        <v>Item_Name_23400031</v>
      </c>
      <c r="E225" s="5" t="s">
        <v>1562</v>
      </c>
      <c r="F225" s="44" t="str">
        <f t="shared" si="25"/>
        <v>Item_Desc_23400031</v>
      </c>
      <c r="G225" s="5" t="s">
        <v>589</v>
      </c>
      <c r="H225" s="5">
        <v>3</v>
      </c>
      <c r="I225" s="5">
        <v>34</v>
      </c>
      <c r="J225" s="5">
        <v>0</v>
      </c>
      <c r="K225" s="5">
        <v>4</v>
      </c>
      <c r="L225" s="45">
        <f>_xlfn.XLOOKUP($I225, '[1]#칼럼명세'!$F:$F, '[1]#칼럼명세'!$J:$J)*IF(_xlfn.XLOOKUP($I225, '[1]#칼럼명세'!$F:$F, '[1]#칼럼명세'!$K:$K)="X", 1, _xlfn.XLOOKUP($K225, '[1]#무게관련'!$N:$N, '[1]#무게관련'!$O:$O))*100</f>
        <v>1</v>
      </c>
      <c r="M225" s="46" t="s">
        <v>336</v>
      </c>
      <c r="N225" s="46" t="s">
        <v>336</v>
      </c>
      <c r="O225" s="46" t="s">
        <v>336</v>
      </c>
      <c r="P225" s="46" t="s">
        <v>336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66">
        <v>1000</v>
      </c>
      <c r="Y225" s="66">
        <v>1000</v>
      </c>
      <c r="Z225" s="5">
        <v>1</v>
      </c>
      <c r="AA225" s="5">
        <v>10</v>
      </c>
      <c r="AB225" s="5">
        <v>1</v>
      </c>
      <c r="AC225" s="5">
        <v>0</v>
      </c>
      <c r="AD225" s="5">
        <v>0</v>
      </c>
      <c r="AE225" s="5">
        <v>30200</v>
      </c>
      <c r="AF225" s="5">
        <v>10</v>
      </c>
      <c r="AG225" s="5">
        <v>0</v>
      </c>
      <c r="AH225" s="5" t="s">
        <v>1570</v>
      </c>
      <c r="AI225" s="5" t="s">
        <v>235</v>
      </c>
      <c r="AJ225" s="5" t="s">
        <v>983</v>
      </c>
      <c r="AK225" s="45">
        <f t="shared" si="26"/>
        <v>15</v>
      </c>
      <c r="AL225" s="47">
        <f>_xlfn.XLOOKUP(I225,'[1]#칼럼명세'!F:F,'[1]#칼럼명세'!I:I)</f>
        <v>10000</v>
      </c>
      <c r="AM225" s="44" t="str">
        <f t="shared" si="27"/>
        <v>Item_Name_23400031</v>
      </c>
      <c r="AN225" s="5" t="s">
        <v>1562</v>
      </c>
      <c r="AO225" s="44" t="str">
        <f t="shared" si="28"/>
        <v>Item_Desc_23400031</v>
      </c>
      <c r="AP225" s="5" t="s">
        <v>1818</v>
      </c>
      <c r="AQ225" s="44">
        <f>_xlfn.XLOOKUP(I225,[1]!표1[아이템 타입],[1]!표1[삭제여부])</f>
        <v>1</v>
      </c>
      <c r="AR225" s="63">
        <f>_xlfn.XLOOKUP(I225,'[1]#칼럼명세'!F:F,'[1]#칼럼명세'!H:H)</f>
        <v>1</v>
      </c>
      <c r="AS225" s="4">
        <v>1</v>
      </c>
      <c r="AT225" s="4"/>
      <c r="AU225" s="4"/>
      <c r="AV225" s="4"/>
      <c r="AW225" s="63" t="str">
        <f>_xlfn.XLOOKUP(I225,[1]!표1[아이템 타입],[1]!표1[타입 이름])</f>
        <v>재료 - 판매 및 거래 가능</v>
      </c>
      <c r="AX225" s="63" t="str">
        <f t="shared" si="21"/>
        <v>가능</v>
      </c>
      <c r="AY225" s="63" t="str">
        <f t="shared" si="22"/>
        <v>가능</v>
      </c>
      <c r="AZ225" s="63" t="str">
        <f t="shared" si="23"/>
        <v>가능</v>
      </c>
      <c r="BA225" s="63" t="str">
        <f t="shared" si="23"/>
        <v>가능</v>
      </c>
    </row>
    <row r="226" spans="2:53" x14ac:dyDescent="0.3">
      <c r="B226" s="4">
        <v>23400032</v>
      </c>
      <c r="C226" s="4" t="str">
        <f t="shared" si="29"/>
        <v>032</v>
      </c>
      <c r="D226" s="44" t="str">
        <f t="shared" si="24"/>
        <v>Item_Name_23400032</v>
      </c>
      <c r="E226" s="5" t="s">
        <v>2772</v>
      </c>
      <c r="F226" s="44" t="str">
        <f t="shared" si="25"/>
        <v>Item_Desc_23400032</v>
      </c>
      <c r="G226" s="5" t="s">
        <v>589</v>
      </c>
      <c r="H226" s="5">
        <v>3</v>
      </c>
      <c r="I226" s="5">
        <v>34</v>
      </c>
      <c r="J226" s="5">
        <v>0</v>
      </c>
      <c r="K226" s="5">
        <v>1</v>
      </c>
      <c r="L226" s="45">
        <f>_xlfn.XLOOKUP($I226, '[1]#칼럼명세'!$F:$F, '[1]#칼럼명세'!$J:$J)*IF(_xlfn.XLOOKUP($I226, '[1]#칼럼명세'!$F:$F, '[1]#칼럼명세'!$K:$K)="X", 1, _xlfn.XLOOKUP($K226, '[1]#무게관련'!$N:$N, '[1]#무게관련'!$O:$O))*100</f>
        <v>1</v>
      </c>
      <c r="M226" s="46" t="s">
        <v>336</v>
      </c>
      <c r="N226" s="46" t="s">
        <v>336</v>
      </c>
      <c r="O226" s="46" t="s">
        <v>336</v>
      </c>
      <c r="P226" s="46" t="s">
        <v>336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66">
        <v>1000</v>
      </c>
      <c r="Y226" s="66">
        <v>1000</v>
      </c>
      <c r="Z226" s="5">
        <v>1</v>
      </c>
      <c r="AA226" s="5">
        <v>10</v>
      </c>
      <c r="AB226" s="5">
        <v>1</v>
      </c>
      <c r="AC226" s="5">
        <v>0</v>
      </c>
      <c r="AD226" s="5">
        <v>0</v>
      </c>
      <c r="AE226" s="5">
        <v>30200</v>
      </c>
      <c r="AF226" s="5">
        <v>10</v>
      </c>
      <c r="AG226" s="5">
        <v>0</v>
      </c>
      <c r="AH226" s="5" t="s">
        <v>2989</v>
      </c>
      <c r="AI226" s="5" t="s">
        <v>235</v>
      </c>
      <c r="AJ226" s="5" t="s">
        <v>983</v>
      </c>
      <c r="AK226" s="45">
        <f t="shared" si="26"/>
        <v>15</v>
      </c>
      <c r="AL226" s="47">
        <f>_xlfn.XLOOKUP(I226,'[1]#칼럼명세'!F:F,'[1]#칼럼명세'!I:I)</f>
        <v>10000</v>
      </c>
      <c r="AM226" s="44" t="str">
        <f t="shared" si="27"/>
        <v>Item_Name_23400032</v>
      </c>
      <c r="AN226" s="5" t="s">
        <v>3177</v>
      </c>
      <c r="AO226" s="44" t="str">
        <f t="shared" si="28"/>
        <v>Item_Desc_23400032</v>
      </c>
      <c r="AP226" s="5" t="s">
        <v>3178</v>
      </c>
      <c r="AQ226" s="44">
        <f>_xlfn.XLOOKUP(I226,[1]!표1[아이템 타입],[1]!표1[삭제여부])</f>
        <v>1</v>
      </c>
      <c r="AR226" s="63">
        <f>_xlfn.XLOOKUP(I226,'[1]#칼럼명세'!F:F,'[1]#칼럼명세'!H:H)</f>
        <v>1</v>
      </c>
      <c r="AS226" s="4">
        <v>1</v>
      </c>
      <c r="AT226" s="4"/>
      <c r="AU226" s="4"/>
      <c r="AV226" s="4"/>
      <c r="AW226" s="63" t="str">
        <f>_xlfn.XLOOKUP(I226,[1]!표1[아이템 타입],[1]!표1[타입 이름])</f>
        <v>재료 - 판매 및 거래 가능</v>
      </c>
      <c r="AX226" s="63" t="str">
        <f t="shared" si="21"/>
        <v>가능</v>
      </c>
      <c r="AY226" s="63" t="str">
        <f t="shared" si="22"/>
        <v>가능</v>
      </c>
      <c r="AZ226" s="63" t="str">
        <f t="shared" si="23"/>
        <v>가능</v>
      </c>
      <c r="BA226" s="63" t="str">
        <f t="shared" si="23"/>
        <v>가능</v>
      </c>
    </row>
    <row r="227" spans="2:53" x14ac:dyDescent="0.3">
      <c r="B227" s="4">
        <v>23400033</v>
      </c>
      <c r="C227" s="4" t="str">
        <f t="shared" si="29"/>
        <v>033</v>
      </c>
      <c r="D227" s="44" t="str">
        <f t="shared" si="24"/>
        <v>Item_Name_23400033</v>
      </c>
      <c r="E227" s="5" t="s">
        <v>2773</v>
      </c>
      <c r="F227" s="44" t="str">
        <f t="shared" si="25"/>
        <v>Item_Desc_23400033</v>
      </c>
      <c r="G227" s="5" t="s">
        <v>589</v>
      </c>
      <c r="H227" s="5">
        <v>3</v>
      </c>
      <c r="I227" s="5">
        <v>34</v>
      </c>
      <c r="J227" s="5">
        <v>0</v>
      </c>
      <c r="K227" s="5">
        <v>1</v>
      </c>
      <c r="L227" s="45">
        <f>_xlfn.XLOOKUP($I227, '[1]#칼럼명세'!$F:$F, '[1]#칼럼명세'!$J:$J)*IF(_xlfn.XLOOKUP($I227, '[1]#칼럼명세'!$F:$F, '[1]#칼럼명세'!$K:$K)="X", 1, _xlfn.XLOOKUP($K227, '[1]#무게관련'!$N:$N, '[1]#무게관련'!$O:$O))*100</f>
        <v>1</v>
      </c>
      <c r="M227" s="46" t="s">
        <v>336</v>
      </c>
      <c r="N227" s="46" t="s">
        <v>336</v>
      </c>
      <c r="O227" s="46" t="s">
        <v>336</v>
      </c>
      <c r="P227" s="46" t="s">
        <v>336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66">
        <v>1000</v>
      </c>
      <c r="Y227" s="66">
        <v>1000</v>
      </c>
      <c r="Z227" s="5">
        <v>1</v>
      </c>
      <c r="AA227" s="5">
        <v>10</v>
      </c>
      <c r="AB227" s="5">
        <v>1</v>
      </c>
      <c r="AC227" s="5">
        <v>0</v>
      </c>
      <c r="AD227" s="5">
        <v>0</v>
      </c>
      <c r="AE227" s="5">
        <v>30200</v>
      </c>
      <c r="AF227" s="5">
        <v>10</v>
      </c>
      <c r="AG227" s="5">
        <v>0</v>
      </c>
      <c r="AH227" s="5" t="s">
        <v>2990</v>
      </c>
      <c r="AI227" s="5" t="s">
        <v>235</v>
      </c>
      <c r="AJ227" s="5" t="s">
        <v>983</v>
      </c>
      <c r="AK227" s="45">
        <f t="shared" si="26"/>
        <v>15</v>
      </c>
      <c r="AL227" s="47">
        <f>_xlfn.XLOOKUP(I227,'[1]#칼럼명세'!F:F,'[1]#칼럼명세'!I:I)</f>
        <v>10000</v>
      </c>
      <c r="AM227" s="44" t="str">
        <f t="shared" si="27"/>
        <v>Item_Name_23400033</v>
      </c>
      <c r="AN227" s="5" t="s">
        <v>3179</v>
      </c>
      <c r="AO227" s="44" t="str">
        <f t="shared" si="28"/>
        <v>Item_Desc_23400033</v>
      </c>
      <c r="AP227" s="5" t="s">
        <v>3178</v>
      </c>
      <c r="AQ227" s="44">
        <f>_xlfn.XLOOKUP(I227,[1]!표1[아이템 타입],[1]!표1[삭제여부])</f>
        <v>1</v>
      </c>
      <c r="AR227" s="63">
        <f>_xlfn.XLOOKUP(I227,'[1]#칼럼명세'!F:F,'[1]#칼럼명세'!H:H)</f>
        <v>1</v>
      </c>
      <c r="AS227" s="4">
        <v>1</v>
      </c>
      <c r="AT227" s="4"/>
      <c r="AU227" s="4"/>
      <c r="AV227" s="4"/>
      <c r="AW227" s="63" t="str">
        <f>_xlfn.XLOOKUP(I227,[1]!표1[아이템 타입],[1]!표1[타입 이름])</f>
        <v>재료 - 판매 및 거래 가능</v>
      </c>
      <c r="AX227" s="63" t="str">
        <f t="shared" si="21"/>
        <v>가능</v>
      </c>
      <c r="AY227" s="63" t="str">
        <f t="shared" si="22"/>
        <v>가능</v>
      </c>
      <c r="AZ227" s="63" t="str">
        <f t="shared" si="23"/>
        <v>가능</v>
      </c>
      <c r="BA227" s="63" t="str">
        <f t="shared" si="23"/>
        <v>가능</v>
      </c>
    </row>
    <row r="228" spans="2:53" x14ac:dyDescent="0.3">
      <c r="B228" s="4">
        <v>23400034</v>
      </c>
      <c r="C228" s="4" t="str">
        <f t="shared" si="29"/>
        <v>034</v>
      </c>
      <c r="D228" s="44" t="str">
        <f t="shared" si="24"/>
        <v>Item_Name_23400034</v>
      </c>
      <c r="E228" s="5" t="s">
        <v>2774</v>
      </c>
      <c r="F228" s="44" t="str">
        <f t="shared" si="25"/>
        <v>Item_Desc_23400034</v>
      </c>
      <c r="G228" s="5" t="s">
        <v>589</v>
      </c>
      <c r="H228" s="5">
        <v>3</v>
      </c>
      <c r="I228" s="5">
        <v>34</v>
      </c>
      <c r="J228" s="5">
        <v>0</v>
      </c>
      <c r="K228" s="5">
        <v>2</v>
      </c>
      <c r="L228" s="45">
        <f>_xlfn.XLOOKUP($I228, '[1]#칼럼명세'!$F:$F, '[1]#칼럼명세'!$J:$J)*IF(_xlfn.XLOOKUP($I228, '[1]#칼럼명세'!$F:$F, '[1]#칼럼명세'!$K:$K)="X", 1, _xlfn.XLOOKUP($K228, '[1]#무게관련'!$N:$N, '[1]#무게관련'!$O:$O))*100</f>
        <v>1</v>
      </c>
      <c r="M228" s="46" t="s">
        <v>336</v>
      </c>
      <c r="N228" s="46" t="s">
        <v>336</v>
      </c>
      <c r="O228" s="46" t="s">
        <v>336</v>
      </c>
      <c r="P228" s="46" t="s">
        <v>336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66">
        <v>1000</v>
      </c>
      <c r="Y228" s="66">
        <v>1000</v>
      </c>
      <c r="Z228" s="5">
        <v>1</v>
      </c>
      <c r="AA228" s="5">
        <v>10</v>
      </c>
      <c r="AB228" s="5">
        <v>1</v>
      </c>
      <c r="AC228" s="5">
        <v>0</v>
      </c>
      <c r="AD228" s="5">
        <v>0</v>
      </c>
      <c r="AE228" s="5">
        <v>30200</v>
      </c>
      <c r="AF228" s="5">
        <v>10</v>
      </c>
      <c r="AG228" s="5">
        <v>0</v>
      </c>
      <c r="AH228" s="5" t="s">
        <v>2989</v>
      </c>
      <c r="AI228" s="5" t="s">
        <v>235</v>
      </c>
      <c r="AJ228" s="5" t="s">
        <v>983</v>
      </c>
      <c r="AK228" s="45">
        <f t="shared" si="26"/>
        <v>15</v>
      </c>
      <c r="AL228" s="47">
        <f>_xlfn.XLOOKUP(I228,'[1]#칼럼명세'!F:F,'[1]#칼럼명세'!I:I)</f>
        <v>10000</v>
      </c>
      <c r="AM228" s="44" t="str">
        <f t="shared" si="27"/>
        <v>Item_Name_23400034</v>
      </c>
      <c r="AN228" s="5" t="s">
        <v>3180</v>
      </c>
      <c r="AO228" s="44" t="str">
        <f t="shared" si="28"/>
        <v>Item_Desc_23400034</v>
      </c>
      <c r="AP228" s="5" t="s">
        <v>3181</v>
      </c>
      <c r="AQ228" s="44">
        <f>_xlfn.XLOOKUP(I228,[1]!표1[아이템 타입],[1]!표1[삭제여부])</f>
        <v>1</v>
      </c>
      <c r="AR228" s="63">
        <f>_xlfn.XLOOKUP(I228,'[1]#칼럼명세'!F:F,'[1]#칼럼명세'!H:H)</f>
        <v>1</v>
      </c>
      <c r="AS228" s="4">
        <v>1</v>
      </c>
      <c r="AT228" s="4"/>
      <c r="AU228" s="4"/>
      <c r="AV228" s="4"/>
      <c r="AW228" s="63" t="str">
        <f>_xlfn.XLOOKUP(I228,[1]!표1[아이템 타입],[1]!표1[타입 이름])</f>
        <v>재료 - 판매 및 거래 가능</v>
      </c>
      <c r="AX228" s="63" t="str">
        <f t="shared" si="21"/>
        <v>가능</v>
      </c>
      <c r="AY228" s="63" t="str">
        <f t="shared" si="22"/>
        <v>가능</v>
      </c>
      <c r="AZ228" s="63" t="str">
        <f t="shared" si="23"/>
        <v>가능</v>
      </c>
      <c r="BA228" s="63" t="str">
        <f t="shared" si="23"/>
        <v>가능</v>
      </c>
    </row>
    <row r="229" spans="2:53" x14ac:dyDescent="0.3">
      <c r="B229" s="4">
        <v>23400035</v>
      </c>
      <c r="C229" s="4" t="str">
        <f t="shared" si="29"/>
        <v>035</v>
      </c>
      <c r="D229" s="44" t="str">
        <f t="shared" si="24"/>
        <v>Item_Name_23400035</v>
      </c>
      <c r="E229" s="5" t="s">
        <v>2775</v>
      </c>
      <c r="F229" s="44" t="str">
        <f t="shared" si="25"/>
        <v>Item_Desc_23400035</v>
      </c>
      <c r="G229" s="5" t="s">
        <v>589</v>
      </c>
      <c r="H229" s="5">
        <v>3</v>
      </c>
      <c r="I229" s="5">
        <v>34</v>
      </c>
      <c r="J229" s="5">
        <v>0</v>
      </c>
      <c r="K229" s="5">
        <v>2</v>
      </c>
      <c r="L229" s="45">
        <f>_xlfn.XLOOKUP($I229, '[1]#칼럼명세'!$F:$F, '[1]#칼럼명세'!$J:$J)*IF(_xlfn.XLOOKUP($I229, '[1]#칼럼명세'!$F:$F, '[1]#칼럼명세'!$K:$K)="X", 1, _xlfn.XLOOKUP($K229, '[1]#무게관련'!$N:$N, '[1]#무게관련'!$O:$O))*100</f>
        <v>1</v>
      </c>
      <c r="M229" s="46" t="s">
        <v>336</v>
      </c>
      <c r="N229" s="46" t="s">
        <v>336</v>
      </c>
      <c r="O229" s="46" t="s">
        <v>336</v>
      </c>
      <c r="P229" s="46" t="s">
        <v>336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66">
        <v>1000</v>
      </c>
      <c r="Y229" s="66">
        <v>1000</v>
      </c>
      <c r="Z229" s="5">
        <v>1</v>
      </c>
      <c r="AA229" s="5">
        <v>10</v>
      </c>
      <c r="AB229" s="5">
        <v>1</v>
      </c>
      <c r="AC229" s="5">
        <v>0</v>
      </c>
      <c r="AD229" s="5">
        <v>0</v>
      </c>
      <c r="AE229" s="5">
        <v>30200</v>
      </c>
      <c r="AF229" s="5">
        <v>10</v>
      </c>
      <c r="AG229" s="5">
        <v>0</v>
      </c>
      <c r="AH229" s="5" t="s">
        <v>2990</v>
      </c>
      <c r="AI229" s="5" t="s">
        <v>235</v>
      </c>
      <c r="AJ229" s="5" t="s">
        <v>983</v>
      </c>
      <c r="AK229" s="45">
        <f t="shared" si="26"/>
        <v>15</v>
      </c>
      <c r="AL229" s="47">
        <f>_xlfn.XLOOKUP(I229,'[1]#칼럼명세'!F:F,'[1]#칼럼명세'!I:I)</f>
        <v>10000</v>
      </c>
      <c r="AM229" s="44" t="str">
        <f t="shared" si="27"/>
        <v>Item_Name_23400035</v>
      </c>
      <c r="AN229" s="5" t="s">
        <v>3182</v>
      </c>
      <c r="AO229" s="44" t="str">
        <f t="shared" si="28"/>
        <v>Item_Desc_23400035</v>
      </c>
      <c r="AP229" s="5" t="s">
        <v>3181</v>
      </c>
      <c r="AQ229" s="44">
        <f>_xlfn.XLOOKUP(I229,[1]!표1[아이템 타입],[1]!표1[삭제여부])</f>
        <v>1</v>
      </c>
      <c r="AR229" s="63">
        <f>_xlfn.XLOOKUP(I229,'[1]#칼럼명세'!F:F,'[1]#칼럼명세'!H:H)</f>
        <v>1</v>
      </c>
      <c r="AS229" s="4">
        <v>1</v>
      </c>
      <c r="AT229" s="4"/>
      <c r="AU229" s="4"/>
      <c r="AV229" s="4"/>
      <c r="AW229" s="63" t="str">
        <f>_xlfn.XLOOKUP(I229,[1]!표1[아이템 타입],[1]!표1[타입 이름])</f>
        <v>재료 - 판매 및 거래 가능</v>
      </c>
      <c r="AX229" s="63" t="str">
        <f t="shared" si="21"/>
        <v>가능</v>
      </c>
      <c r="AY229" s="63" t="str">
        <f t="shared" si="22"/>
        <v>가능</v>
      </c>
      <c r="AZ229" s="63" t="str">
        <f t="shared" si="23"/>
        <v>가능</v>
      </c>
      <c r="BA229" s="63" t="str">
        <f t="shared" si="23"/>
        <v>가능</v>
      </c>
    </row>
    <row r="230" spans="2:53" x14ac:dyDescent="0.3">
      <c r="B230" s="4">
        <v>23400036</v>
      </c>
      <c r="C230" s="4" t="str">
        <f t="shared" si="29"/>
        <v>036</v>
      </c>
      <c r="D230" s="44" t="str">
        <f t="shared" si="24"/>
        <v>Item_Name_23400036</v>
      </c>
      <c r="E230" s="5" t="s">
        <v>2776</v>
      </c>
      <c r="F230" s="44" t="str">
        <f t="shared" si="25"/>
        <v>Item_Desc_23400036</v>
      </c>
      <c r="G230" s="5" t="s">
        <v>589</v>
      </c>
      <c r="H230" s="5">
        <v>3</v>
      </c>
      <c r="I230" s="5">
        <v>34</v>
      </c>
      <c r="J230" s="5">
        <v>0</v>
      </c>
      <c r="K230" s="5">
        <v>3</v>
      </c>
      <c r="L230" s="45">
        <f>_xlfn.XLOOKUP($I230, '[1]#칼럼명세'!$F:$F, '[1]#칼럼명세'!$J:$J)*IF(_xlfn.XLOOKUP($I230, '[1]#칼럼명세'!$F:$F, '[1]#칼럼명세'!$K:$K)="X", 1, _xlfn.XLOOKUP($K230, '[1]#무게관련'!$N:$N, '[1]#무게관련'!$O:$O))*100</f>
        <v>1</v>
      </c>
      <c r="M230" s="46" t="s">
        <v>336</v>
      </c>
      <c r="N230" s="46" t="s">
        <v>336</v>
      </c>
      <c r="O230" s="46" t="s">
        <v>336</v>
      </c>
      <c r="P230" s="46" t="s">
        <v>336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66">
        <v>1000</v>
      </c>
      <c r="Y230" s="66">
        <v>1000</v>
      </c>
      <c r="Z230" s="5">
        <v>1</v>
      </c>
      <c r="AA230" s="5">
        <v>10</v>
      </c>
      <c r="AB230" s="5">
        <v>1</v>
      </c>
      <c r="AC230" s="5">
        <v>0</v>
      </c>
      <c r="AD230" s="5">
        <v>0</v>
      </c>
      <c r="AE230" s="5">
        <v>30200</v>
      </c>
      <c r="AF230" s="5">
        <v>10</v>
      </c>
      <c r="AG230" s="5">
        <v>0</v>
      </c>
      <c r="AH230" s="5" t="s">
        <v>2989</v>
      </c>
      <c r="AI230" s="5" t="s">
        <v>235</v>
      </c>
      <c r="AJ230" s="5" t="s">
        <v>983</v>
      </c>
      <c r="AK230" s="45">
        <f t="shared" si="26"/>
        <v>15</v>
      </c>
      <c r="AL230" s="47">
        <f>_xlfn.XLOOKUP(I230,'[1]#칼럼명세'!F:F,'[1]#칼럼명세'!I:I)</f>
        <v>10000</v>
      </c>
      <c r="AM230" s="44" t="str">
        <f t="shared" si="27"/>
        <v>Item_Name_23400036</v>
      </c>
      <c r="AN230" s="5" t="s">
        <v>3183</v>
      </c>
      <c r="AO230" s="44" t="str">
        <f t="shared" si="28"/>
        <v>Item_Desc_23400036</v>
      </c>
      <c r="AP230" s="5" t="s">
        <v>3184</v>
      </c>
      <c r="AQ230" s="44">
        <f>_xlfn.XLOOKUP(I230,[1]!표1[아이템 타입],[1]!표1[삭제여부])</f>
        <v>1</v>
      </c>
      <c r="AR230" s="63">
        <f>_xlfn.XLOOKUP(I230,'[1]#칼럼명세'!F:F,'[1]#칼럼명세'!H:H)</f>
        <v>1</v>
      </c>
      <c r="AS230" s="4">
        <v>1</v>
      </c>
      <c r="AT230" s="4"/>
      <c r="AU230" s="4"/>
      <c r="AV230" s="4"/>
      <c r="AW230" s="63" t="str">
        <f>_xlfn.XLOOKUP(I230,[1]!표1[아이템 타입],[1]!표1[타입 이름])</f>
        <v>재료 - 판매 및 거래 가능</v>
      </c>
      <c r="AX230" s="63" t="str">
        <f t="shared" si="21"/>
        <v>가능</v>
      </c>
      <c r="AY230" s="63" t="str">
        <f t="shared" si="22"/>
        <v>가능</v>
      </c>
      <c r="AZ230" s="63" t="str">
        <f t="shared" si="23"/>
        <v>가능</v>
      </c>
      <c r="BA230" s="63" t="str">
        <f t="shared" si="23"/>
        <v>가능</v>
      </c>
    </row>
    <row r="231" spans="2:53" x14ac:dyDescent="0.3">
      <c r="B231" s="4">
        <v>23400037</v>
      </c>
      <c r="C231" s="4" t="str">
        <f t="shared" si="29"/>
        <v>037</v>
      </c>
      <c r="D231" s="44" t="str">
        <f t="shared" si="24"/>
        <v>Item_Name_23400037</v>
      </c>
      <c r="E231" s="5" t="s">
        <v>2777</v>
      </c>
      <c r="F231" s="44" t="str">
        <f t="shared" si="25"/>
        <v>Item_Desc_23400037</v>
      </c>
      <c r="G231" s="5" t="s">
        <v>589</v>
      </c>
      <c r="H231" s="5">
        <v>3</v>
      </c>
      <c r="I231" s="5">
        <v>34</v>
      </c>
      <c r="J231" s="5">
        <v>0</v>
      </c>
      <c r="K231" s="5">
        <v>3</v>
      </c>
      <c r="L231" s="45">
        <f>_xlfn.XLOOKUP($I231, '[1]#칼럼명세'!$F:$F, '[1]#칼럼명세'!$J:$J)*IF(_xlfn.XLOOKUP($I231, '[1]#칼럼명세'!$F:$F, '[1]#칼럼명세'!$K:$K)="X", 1, _xlfn.XLOOKUP($K231, '[1]#무게관련'!$N:$N, '[1]#무게관련'!$O:$O))*100</f>
        <v>1</v>
      </c>
      <c r="M231" s="46" t="s">
        <v>336</v>
      </c>
      <c r="N231" s="46" t="s">
        <v>336</v>
      </c>
      <c r="O231" s="46" t="s">
        <v>336</v>
      </c>
      <c r="P231" s="46" t="s">
        <v>336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66">
        <v>1000</v>
      </c>
      <c r="Y231" s="66">
        <v>1000</v>
      </c>
      <c r="Z231" s="5">
        <v>1</v>
      </c>
      <c r="AA231" s="5">
        <v>10</v>
      </c>
      <c r="AB231" s="5">
        <v>1</v>
      </c>
      <c r="AC231" s="5">
        <v>0</v>
      </c>
      <c r="AD231" s="5">
        <v>0</v>
      </c>
      <c r="AE231" s="5">
        <v>30200</v>
      </c>
      <c r="AF231" s="5">
        <v>10</v>
      </c>
      <c r="AG231" s="5">
        <v>0</v>
      </c>
      <c r="AH231" s="5" t="s">
        <v>2990</v>
      </c>
      <c r="AI231" s="5" t="s">
        <v>235</v>
      </c>
      <c r="AJ231" s="5" t="s">
        <v>983</v>
      </c>
      <c r="AK231" s="45">
        <f t="shared" si="26"/>
        <v>15</v>
      </c>
      <c r="AL231" s="47">
        <f>_xlfn.XLOOKUP(I231,'[1]#칼럼명세'!F:F,'[1]#칼럼명세'!I:I)</f>
        <v>10000</v>
      </c>
      <c r="AM231" s="44" t="str">
        <f t="shared" si="27"/>
        <v>Item_Name_23400037</v>
      </c>
      <c r="AN231" s="5" t="s">
        <v>3185</v>
      </c>
      <c r="AO231" s="44" t="str">
        <f t="shared" si="28"/>
        <v>Item_Desc_23400037</v>
      </c>
      <c r="AP231" s="5" t="s">
        <v>3184</v>
      </c>
      <c r="AQ231" s="44">
        <f>_xlfn.XLOOKUP(I231,[1]!표1[아이템 타입],[1]!표1[삭제여부])</f>
        <v>1</v>
      </c>
      <c r="AR231" s="63">
        <f>_xlfn.XLOOKUP(I231,'[1]#칼럼명세'!F:F,'[1]#칼럼명세'!H:H)</f>
        <v>1</v>
      </c>
      <c r="AS231" s="4">
        <v>1</v>
      </c>
      <c r="AT231" s="4"/>
      <c r="AU231" s="4"/>
      <c r="AV231" s="4"/>
      <c r="AW231" s="63" t="str">
        <f>_xlfn.XLOOKUP(I231,[1]!표1[아이템 타입],[1]!표1[타입 이름])</f>
        <v>재료 - 판매 및 거래 가능</v>
      </c>
      <c r="AX231" s="63" t="str">
        <f t="shared" si="21"/>
        <v>가능</v>
      </c>
      <c r="AY231" s="63" t="str">
        <f t="shared" si="22"/>
        <v>가능</v>
      </c>
      <c r="AZ231" s="63" t="str">
        <f t="shared" si="23"/>
        <v>가능</v>
      </c>
      <c r="BA231" s="63" t="str">
        <f t="shared" si="23"/>
        <v>가능</v>
      </c>
    </row>
    <row r="232" spans="2:53" x14ac:dyDescent="0.3">
      <c r="B232" s="4">
        <v>23400038</v>
      </c>
      <c r="C232" s="4" t="str">
        <f t="shared" si="29"/>
        <v>038</v>
      </c>
      <c r="D232" s="44" t="str">
        <f t="shared" si="24"/>
        <v>Item_Name_23400038</v>
      </c>
      <c r="E232" s="5" t="s">
        <v>2963</v>
      </c>
      <c r="F232" s="44" t="str">
        <f t="shared" si="25"/>
        <v>Item_Desc_23400038</v>
      </c>
      <c r="G232" s="5" t="s">
        <v>589</v>
      </c>
      <c r="H232" s="5">
        <v>3</v>
      </c>
      <c r="I232" s="5">
        <v>34</v>
      </c>
      <c r="J232" s="5">
        <v>0</v>
      </c>
      <c r="K232" s="5">
        <v>4</v>
      </c>
      <c r="L232" s="45">
        <f>_xlfn.XLOOKUP($I232, '[1]#칼럼명세'!$F:$F, '[1]#칼럼명세'!$J:$J)*IF(_xlfn.XLOOKUP($I232, '[1]#칼럼명세'!$F:$F, '[1]#칼럼명세'!$K:$K)="X", 1, _xlfn.XLOOKUP($K232, '[1]#무게관련'!$N:$N, '[1]#무게관련'!$O:$O))*100</f>
        <v>1</v>
      </c>
      <c r="M232" s="46" t="s">
        <v>336</v>
      </c>
      <c r="N232" s="46" t="s">
        <v>336</v>
      </c>
      <c r="O232" s="46" t="s">
        <v>336</v>
      </c>
      <c r="P232" s="46" t="s">
        <v>336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66">
        <v>1000</v>
      </c>
      <c r="Y232" s="66">
        <v>1000</v>
      </c>
      <c r="Z232" s="5">
        <v>1</v>
      </c>
      <c r="AA232" s="5">
        <v>10</v>
      </c>
      <c r="AB232" s="5">
        <v>1</v>
      </c>
      <c r="AC232" s="5">
        <v>0</v>
      </c>
      <c r="AD232" s="5">
        <v>0</v>
      </c>
      <c r="AE232" s="5">
        <v>30200</v>
      </c>
      <c r="AF232" s="5">
        <v>10</v>
      </c>
      <c r="AG232" s="5">
        <v>0</v>
      </c>
      <c r="AH232" s="5" t="s">
        <v>2989</v>
      </c>
      <c r="AI232" s="5" t="s">
        <v>235</v>
      </c>
      <c r="AJ232" s="5" t="s">
        <v>983</v>
      </c>
      <c r="AK232" s="45">
        <f t="shared" si="26"/>
        <v>15</v>
      </c>
      <c r="AL232" s="47">
        <f>_xlfn.XLOOKUP(I232,'[1]#칼럼명세'!F:F,'[1]#칼럼명세'!I:I)</f>
        <v>10000</v>
      </c>
      <c r="AM232" s="44" t="str">
        <f t="shared" si="27"/>
        <v>Item_Name_23400038</v>
      </c>
      <c r="AN232" s="5" t="s">
        <v>3186</v>
      </c>
      <c r="AO232" s="44" t="str">
        <f t="shared" si="28"/>
        <v>Item_Desc_23400038</v>
      </c>
      <c r="AP232" s="5" t="s">
        <v>3187</v>
      </c>
      <c r="AQ232" s="44">
        <f>_xlfn.XLOOKUP(I232,[1]!표1[아이템 타입],[1]!표1[삭제여부])</f>
        <v>1</v>
      </c>
      <c r="AR232" s="63">
        <f>_xlfn.XLOOKUP(I232,'[1]#칼럼명세'!F:F,'[1]#칼럼명세'!H:H)</f>
        <v>1</v>
      </c>
      <c r="AS232" s="4">
        <v>1</v>
      </c>
      <c r="AT232" s="4"/>
      <c r="AU232" s="4"/>
      <c r="AV232" s="4"/>
      <c r="AW232" s="63" t="str">
        <f>_xlfn.XLOOKUP(I232,[1]!표1[아이템 타입],[1]!표1[타입 이름])</f>
        <v>재료 - 판매 및 거래 가능</v>
      </c>
      <c r="AX232" s="63" t="str">
        <f t="shared" si="21"/>
        <v>가능</v>
      </c>
      <c r="AY232" s="63" t="str">
        <f t="shared" si="22"/>
        <v>가능</v>
      </c>
      <c r="AZ232" s="63" t="str">
        <f t="shared" si="23"/>
        <v>가능</v>
      </c>
      <c r="BA232" s="63" t="str">
        <f t="shared" si="23"/>
        <v>가능</v>
      </c>
    </row>
    <row r="233" spans="2:53" x14ac:dyDescent="0.3">
      <c r="B233" s="4">
        <v>23400039</v>
      </c>
      <c r="C233" s="4" t="str">
        <f t="shared" si="29"/>
        <v>039</v>
      </c>
      <c r="D233" s="44" t="str">
        <f t="shared" si="24"/>
        <v>Item_Name_23400039</v>
      </c>
      <c r="E233" s="5" t="s">
        <v>2962</v>
      </c>
      <c r="F233" s="44" t="str">
        <f t="shared" si="25"/>
        <v>Item_Desc_23400039</v>
      </c>
      <c r="G233" s="5" t="s">
        <v>589</v>
      </c>
      <c r="H233" s="5">
        <v>3</v>
      </c>
      <c r="I233" s="5">
        <v>34</v>
      </c>
      <c r="J233" s="5">
        <v>0</v>
      </c>
      <c r="K233" s="5">
        <v>4</v>
      </c>
      <c r="L233" s="45">
        <f>_xlfn.XLOOKUP($I233, '[1]#칼럼명세'!$F:$F, '[1]#칼럼명세'!$J:$J)*IF(_xlfn.XLOOKUP($I233, '[1]#칼럼명세'!$F:$F, '[1]#칼럼명세'!$K:$K)="X", 1, _xlfn.XLOOKUP($K233, '[1]#무게관련'!$N:$N, '[1]#무게관련'!$O:$O))*100</f>
        <v>1</v>
      </c>
      <c r="M233" s="46" t="s">
        <v>336</v>
      </c>
      <c r="N233" s="46" t="s">
        <v>336</v>
      </c>
      <c r="O233" s="46" t="s">
        <v>336</v>
      </c>
      <c r="P233" s="46" t="s">
        <v>336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66">
        <v>1000</v>
      </c>
      <c r="Y233" s="66">
        <v>1000</v>
      </c>
      <c r="Z233" s="5">
        <v>1</v>
      </c>
      <c r="AA233" s="5">
        <v>10</v>
      </c>
      <c r="AB233" s="5">
        <v>1</v>
      </c>
      <c r="AC233" s="5">
        <v>0</v>
      </c>
      <c r="AD233" s="5">
        <v>0</v>
      </c>
      <c r="AE233" s="5">
        <v>30200</v>
      </c>
      <c r="AF233" s="5">
        <v>10</v>
      </c>
      <c r="AG233" s="5">
        <v>0</v>
      </c>
      <c r="AH233" s="5" t="s">
        <v>2990</v>
      </c>
      <c r="AI233" s="5" t="s">
        <v>235</v>
      </c>
      <c r="AJ233" s="5" t="s">
        <v>983</v>
      </c>
      <c r="AK233" s="45">
        <f t="shared" si="26"/>
        <v>15</v>
      </c>
      <c r="AL233" s="47">
        <f>_xlfn.XLOOKUP(I233,'[1]#칼럼명세'!F:F,'[1]#칼럼명세'!I:I)</f>
        <v>10000</v>
      </c>
      <c r="AM233" s="44" t="str">
        <f t="shared" si="27"/>
        <v>Item_Name_23400039</v>
      </c>
      <c r="AN233" s="5" t="s">
        <v>3188</v>
      </c>
      <c r="AO233" s="44" t="str">
        <f t="shared" si="28"/>
        <v>Item_Desc_23400039</v>
      </c>
      <c r="AP233" s="5" t="s">
        <v>3187</v>
      </c>
      <c r="AQ233" s="44">
        <f>_xlfn.XLOOKUP(I233,[1]!표1[아이템 타입],[1]!표1[삭제여부])</f>
        <v>1</v>
      </c>
      <c r="AR233" s="63">
        <f>_xlfn.XLOOKUP(I233,'[1]#칼럼명세'!F:F,'[1]#칼럼명세'!H:H)</f>
        <v>1</v>
      </c>
      <c r="AS233" s="4">
        <v>1</v>
      </c>
      <c r="AT233" s="4"/>
      <c r="AU233" s="4"/>
      <c r="AV233" s="4"/>
      <c r="AW233" s="63" t="str">
        <f>_xlfn.XLOOKUP(I233,[1]!표1[아이템 타입],[1]!표1[타입 이름])</f>
        <v>재료 - 판매 및 거래 가능</v>
      </c>
      <c r="AX233" s="63" t="str">
        <f t="shared" si="21"/>
        <v>가능</v>
      </c>
      <c r="AY233" s="63" t="str">
        <f t="shared" si="22"/>
        <v>가능</v>
      </c>
      <c r="AZ233" s="63" t="str">
        <f t="shared" si="23"/>
        <v>가능</v>
      </c>
      <c r="BA233" s="63" t="str">
        <f t="shared" si="23"/>
        <v>가능</v>
      </c>
    </row>
    <row r="234" spans="2:53" x14ac:dyDescent="0.3">
      <c r="B234" s="4">
        <v>23400040</v>
      </c>
      <c r="C234" s="4" t="str">
        <f t="shared" si="29"/>
        <v>040</v>
      </c>
      <c r="D234" s="44" t="str">
        <f t="shared" si="24"/>
        <v>Item_Name_23400040</v>
      </c>
      <c r="E234" s="5" t="s">
        <v>3189</v>
      </c>
      <c r="F234" s="44" t="str">
        <f t="shared" si="25"/>
        <v>Item_Desc_23400040</v>
      </c>
      <c r="G234" s="5" t="s">
        <v>589</v>
      </c>
      <c r="H234" s="5">
        <v>3</v>
      </c>
      <c r="I234" s="5">
        <v>34</v>
      </c>
      <c r="J234" s="5">
        <v>0</v>
      </c>
      <c r="K234" s="5">
        <v>2</v>
      </c>
      <c r="L234" s="45">
        <f>_xlfn.XLOOKUP($I234, '[1]#칼럼명세'!$F:$F, '[1]#칼럼명세'!$J:$J)*IF(_xlfn.XLOOKUP($I234, '[1]#칼럼명세'!$F:$F, '[1]#칼럼명세'!$K:$K)="X", 1, _xlfn.XLOOKUP($K234, '[1]#무게관련'!$N:$N, '[1]#무게관련'!$O:$O))*100</f>
        <v>1</v>
      </c>
      <c r="M234" s="46" t="s">
        <v>336</v>
      </c>
      <c r="N234" s="46" t="s">
        <v>336</v>
      </c>
      <c r="O234" s="46" t="s">
        <v>336</v>
      </c>
      <c r="P234" s="46" t="s">
        <v>336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66">
        <v>1000</v>
      </c>
      <c r="Y234" s="66">
        <v>1000</v>
      </c>
      <c r="Z234" s="5">
        <v>1</v>
      </c>
      <c r="AA234" s="5">
        <v>10</v>
      </c>
      <c r="AB234" s="5">
        <v>1</v>
      </c>
      <c r="AC234" s="5">
        <v>0</v>
      </c>
      <c r="AD234" s="5">
        <v>0</v>
      </c>
      <c r="AE234" s="5">
        <v>30200</v>
      </c>
      <c r="AF234" s="5">
        <v>10</v>
      </c>
      <c r="AG234" s="5">
        <v>0</v>
      </c>
      <c r="AH234" s="5" t="s">
        <v>1572</v>
      </c>
      <c r="AI234" s="5" t="s">
        <v>235</v>
      </c>
      <c r="AJ234" s="5" t="s">
        <v>983</v>
      </c>
      <c r="AK234" s="45">
        <f t="shared" si="26"/>
        <v>15</v>
      </c>
      <c r="AL234" s="47">
        <f>_xlfn.XLOOKUP(I234,'[1]#칼럼명세'!F:F,'[1]#칼럼명세'!I:I)</f>
        <v>10000</v>
      </c>
      <c r="AM234" s="44" t="str">
        <f t="shared" si="27"/>
        <v>Item_Name_23400040</v>
      </c>
      <c r="AN234" s="5" t="s">
        <v>3189</v>
      </c>
      <c r="AO234" s="44" t="str">
        <f t="shared" si="28"/>
        <v>Item_Desc_23400040</v>
      </c>
      <c r="AP234" s="5" t="s">
        <v>1818</v>
      </c>
      <c r="AQ234" s="44">
        <f>_xlfn.XLOOKUP(I234,[1]!표1[아이템 타입],[1]!표1[삭제여부])</f>
        <v>1</v>
      </c>
      <c r="AR234" s="63">
        <f>_xlfn.XLOOKUP(I234,'[1]#칼럼명세'!F:F,'[1]#칼럼명세'!H:H)</f>
        <v>1</v>
      </c>
      <c r="AS234" s="4">
        <v>1</v>
      </c>
      <c r="AT234" s="4"/>
      <c r="AU234" s="4"/>
      <c r="AV234" s="4"/>
      <c r="AW234" s="63" t="str">
        <f>_xlfn.XLOOKUP(I234,[1]!표1[아이템 타입],[1]!표1[타입 이름])</f>
        <v>재료 - 판매 및 거래 가능</v>
      </c>
      <c r="AX234" s="63" t="str">
        <f t="shared" si="21"/>
        <v>가능</v>
      </c>
      <c r="AY234" s="63" t="str">
        <f t="shared" si="22"/>
        <v>가능</v>
      </c>
      <c r="AZ234" s="63" t="str">
        <f t="shared" si="23"/>
        <v>가능</v>
      </c>
      <c r="BA234" s="63" t="str">
        <f t="shared" si="23"/>
        <v>가능</v>
      </c>
    </row>
    <row r="235" spans="2:53" x14ac:dyDescent="0.3">
      <c r="B235" s="4">
        <v>23400041</v>
      </c>
      <c r="C235" s="4" t="str">
        <f t="shared" si="29"/>
        <v>041</v>
      </c>
      <c r="D235" s="44" t="str">
        <f t="shared" si="24"/>
        <v>Item_Name_23400041</v>
      </c>
      <c r="E235" s="5" t="s">
        <v>3190</v>
      </c>
      <c r="F235" s="44" t="str">
        <f t="shared" si="25"/>
        <v>Item_Desc_23400041</v>
      </c>
      <c r="G235" s="5" t="s">
        <v>589</v>
      </c>
      <c r="H235" s="5">
        <v>3</v>
      </c>
      <c r="I235" s="5">
        <v>34</v>
      </c>
      <c r="J235" s="5">
        <v>0</v>
      </c>
      <c r="K235" s="5">
        <v>2</v>
      </c>
      <c r="L235" s="45">
        <f>_xlfn.XLOOKUP($I235, '[1]#칼럼명세'!$F:$F, '[1]#칼럼명세'!$J:$J)*IF(_xlfn.XLOOKUP($I235, '[1]#칼럼명세'!$F:$F, '[1]#칼럼명세'!$K:$K)="X", 1, _xlfn.XLOOKUP($K235, '[1]#무게관련'!$N:$N, '[1]#무게관련'!$O:$O))*100</f>
        <v>1</v>
      </c>
      <c r="M235" s="46" t="s">
        <v>336</v>
      </c>
      <c r="N235" s="46" t="s">
        <v>336</v>
      </c>
      <c r="O235" s="46" t="s">
        <v>336</v>
      </c>
      <c r="P235" s="46" t="s">
        <v>336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66">
        <v>1000</v>
      </c>
      <c r="Y235" s="66">
        <v>1000</v>
      </c>
      <c r="Z235" s="5">
        <v>1</v>
      </c>
      <c r="AA235" s="5">
        <v>10</v>
      </c>
      <c r="AB235" s="5">
        <v>1</v>
      </c>
      <c r="AC235" s="5">
        <v>0</v>
      </c>
      <c r="AD235" s="5">
        <v>0</v>
      </c>
      <c r="AE235" s="5">
        <v>30200</v>
      </c>
      <c r="AF235" s="5">
        <v>10</v>
      </c>
      <c r="AG235" s="5">
        <v>0</v>
      </c>
      <c r="AH235" s="5" t="s">
        <v>1573</v>
      </c>
      <c r="AI235" s="5" t="s">
        <v>235</v>
      </c>
      <c r="AJ235" s="5" t="s">
        <v>983</v>
      </c>
      <c r="AK235" s="45">
        <f t="shared" si="26"/>
        <v>15</v>
      </c>
      <c r="AL235" s="47">
        <f>_xlfn.XLOOKUP(I235,'[1]#칼럼명세'!F:F,'[1]#칼럼명세'!I:I)</f>
        <v>10000</v>
      </c>
      <c r="AM235" s="44" t="str">
        <f t="shared" si="27"/>
        <v>Item_Name_23400041</v>
      </c>
      <c r="AN235" s="5" t="s">
        <v>3190</v>
      </c>
      <c r="AO235" s="44" t="str">
        <f t="shared" si="28"/>
        <v>Item_Desc_23400041</v>
      </c>
      <c r="AP235" s="5" t="s">
        <v>1818</v>
      </c>
      <c r="AQ235" s="44">
        <f>_xlfn.XLOOKUP(I235,[1]!표1[아이템 타입],[1]!표1[삭제여부])</f>
        <v>1</v>
      </c>
      <c r="AR235" s="63">
        <f>_xlfn.XLOOKUP(I235,'[1]#칼럼명세'!F:F,'[1]#칼럼명세'!H:H)</f>
        <v>1</v>
      </c>
      <c r="AS235" s="4">
        <v>1</v>
      </c>
      <c r="AT235" s="4"/>
      <c r="AU235" s="4"/>
      <c r="AV235" s="4"/>
      <c r="AW235" s="63" t="str">
        <f>_xlfn.XLOOKUP(I235,[1]!표1[아이템 타입],[1]!표1[타입 이름])</f>
        <v>재료 - 판매 및 거래 가능</v>
      </c>
      <c r="AX235" s="63" t="str">
        <f t="shared" si="21"/>
        <v>가능</v>
      </c>
      <c r="AY235" s="63" t="str">
        <f t="shared" si="22"/>
        <v>가능</v>
      </c>
      <c r="AZ235" s="63" t="str">
        <f t="shared" si="23"/>
        <v>가능</v>
      </c>
      <c r="BA235" s="63" t="str">
        <f t="shared" si="23"/>
        <v>가능</v>
      </c>
    </row>
    <row r="236" spans="2:53" x14ac:dyDescent="0.3">
      <c r="B236" s="4">
        <v>23400042</v>
      </c>
      <c r="C236" s="4" t="str">
        <f t="shared" si="29"/>
        <v>042</v>
      </c>
      <c r="D236" s="44" t="str">
        <f t="shared" si="24"/>
        <v>Item_Name_23400042</v>
      </c>
      <c r="E236" s="5" t="s">
        <v>3191</v>
      </c>
      <c r="F236" s="44" t="str">
        <f t="shared" si="25"/>
        <v>Item_Desc_23400042</v>
      </c>
      <c r="G236" s="5" t="s">
        <v>589</v>
      </c>
      <c r="H236" s="5">
        <v>3</v>
      </c>
      <c r="I236" s="5">
        <v>34</v>
      </c>
      <c r="J236" s="5">
        <v>0</v>
      </c>
      <c r="K236" s="5">
        <v>2</v>
      </c>
      <c r="L236" s="45">
        <f>_xlfn.XLOOKUP($I236, '[1]#칼럼명세'!$F:$F, '[1]#칼럼명세'!$J:$J)*IF(_xlfn.XLOOKUP($I236, '[1]#칼럼명세'!$F:$F, '[1]#칼럼명세'!$K:$K)="X", 1, _xlfn.XLOOKUP($K236, '[1]#무게관련'!$N:$N, '[1]#무게관련'!$O:$O))*100</f>
        <v>1</v>
      </c>
      <c r="M236" s="46" t="s">
        <v>336</v>
      </c>
      <c r="N236" s="46" t="s">
        <v>336</v>
      </c>
      <c r="O236" s="46" t="s">
        <v>336</v>
      </c>
      <c r="P236" s="46" t="s">
        <v>336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66">
        <v>1000</v>
      </c>
      <c r="Y236" s="66">
        <v>1000</v>
      </c>
      <c r="Z236" s="5">
        <v>1</v>
      </c>
      <c r="AA236" s="5">
        <v>10</v>
      </c>
      <c r="AB236" s="5">
        <v>1</v>
      </c>
      <c r="AC236" s="5">
        <v>0</v>
      </c>
      <c r="AD236" s="5">
        <v>0</v>
      </c>
      <c r="AE236" s="5">
        <v>30200</v>
      </c>
      <c r="AF236" s="5">
        <v>10</v>
      </c>
      <c r="AG236" s="5">
        <v>0</v>
      </c>
      <c r="AH236" s="5" t="s">
        <v>1574</v>
      </c>
      <c r="AI236" s="5" t="s">
        <v>235</v>
      </c>
      <c r="AJ236" s="5" t="s">
        <v>983</v>
      </c>
      <c r="AK236" s="45">
        <f t="shared" si="26"/>
        <v>15</v>
      </c>
      <c r="AL236" s="47">
        <f>_xlfn.XLOOKUP(I236,'[1]#칼럼명세'!F:F,'[1]#칼럼명세'!I:I)</f>
        <v>10000</v>
      </c>
      <c r="AM236" s="44" t="str">
        <f t="shared" si="27"/>
        <v>Item_Name_23400042</v>
      </c>
      <c r="AN236" s="5" t="s">
        <v>3191</v>
      </c>
      <c r="AO236" s="44" t="str">
        <f t="shared" si="28"/>
        <v>Item_Desc_23400042</v>
      </c>
      <c r="AP236" s="5" t="s">
        <v>1818</v>
      </c>
      <c r="AQ236" s="44">
        <f>_xlfn.XLOOKUP(I236,[1]!표1[아이템 타입],[1]!표1[삭제여부])</f>
        <v>1</v>
      </c>
      <c r="AR236" s="63">
        <f>_xlfn.XLOOKUP(I236,'[1]#칼럼명세'!F:F,'[1]#칼럼명세'!H:H)</f>
        <v>1</v>
      </c>
      <c r="AS236" s="4">
        <v>1</v>
      </c>
      <c r="AT236" s="4"/>
      <c r="AU236" s="4"/>
      <c r="AV236" s="4"/>
      <c r="AW236" s="63" t="str">
        <f>_xlfn.XLOOKUP(I236,[1]!표1[아이템 타입],[1]!표1[타입 이름])</f>
        <v>재료 - 판매 및 거래 가능</v>
      </c>
      <c r="AX236" s="63" t="str">
        <f t="shared" si="21"/>
        <v>가능</v>
      </c>
      <c r="AY236" s="63" t="str">
        <f t="shared" si="22"/>
        <v>가능</v>
      </c>
      <c r="AZ236" s="63" t="str">
        <f t="shared" si="23"/>
        <v>가능</v>
      </c>
      <c r="BA236" s="63" t="str">
        <f t="shared" si="23"/>
        <v>가능</v>
      </c>
    </row>
    <row r="237" spans="2:53" x14ac:dyDescent="0.3">
      <c r="B237" s="4">
        <v>23400043</v>
      </c>
      <c r="C237" s="4" t="str">
        <f t="shared" si="29"/>
        <v>043</v>
      </c>
      <c r="D237" s="44" t="str">
        <f t="shared" si="24"/>
        <v>Item_Name_23400043</v>
      </c>
      <c r="E237" s="5" t="s">
        <v>3192</v>
      </c>
      <c r="F237" s="44" t="str">
        <f t="shared" si="25"/>
        <v>Item_Desc_23400043</v>
      </c>
      <c r="G237" s="5" t="s">
        <v>3193</v>
      </c>
      <c r="H237" s="5">
        <v>3</v>
      </c>
      <c r="I237" s="5">
        <v>34</v>
      </c>
      <c r="J237" s="5">
        <v>0</v>
      </c>
      <c r="K237" s="5">
        <v>1</v>
      </c>
      <c r="L237" s="45">
        <f>_xlfn.XLOOKUP($I237, '[1]#칼럼명세'!$F:$F, '[1]#칼럼명세'!$J:$J)*IF(_xlfn.XLOOKUP($I237, '[1]#칼럼명세'!$F:$F, '[1]#칼럼명세'!$K:$K)="X", 1, _xlfn.XLOOKUP($K237, '[1]#무게관련'!$N:$N, '[1]#무게관련'!$O:$O))*100</f>
        <v>1</v>
      </c>
      <c r="M237" s="46" t="s">
        <v>336</v>
      </c>
      <c r="N237" s="46" t="s">
        <v>336</v>
      </c>
      <c r="O237" s="46" t="s">
        <v>336</v>
      </c>
      <c r="P237" s="46" t="s">
        <v>336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66">
        <v>1000</v>
      </c>
      <c r="Y237" s="66">
        <v>1000</v>
      </c>
      <c r="Z237" s="5">
        <v>1</v>
      </c>
      <c r="AA237" s="5">
        <v>10</v>
      </c>
      <c r="AB237" s="5">
        <v>1</v>
      </c>
      <c r="AC237" s="5">
        <v>0</v>
      </c>
      <c r="AD237" s="5">
        <v>0</v>
      </c>
      <c r="AE237" s="5">
        <v>30200</v>
      </c>
      <c r="AF237" s="5">
        <v>10</v>
      </c>
      <c r="AG237" s="5">
        <v>0</v>
      </c>
      <c r="AH237" s="5" t="s">
        <v>238</v>
      </c>
      <c r="AI237" s="5" t="s">
        <v>235</v>
      </c>
      <c r="AJ237" s="5" t="s">
        <v>983</v>
      </c>
      <c r="AK237" s="45">
        <f t="shared" si="26"/>
        <v>15</v>
      </c>
      <c r="AL237" s="47">
        <f>_xlfn.XLOOKUP(I237,'[1]#칼럼명세'!F:F,'[1]#칼럼명세'!I:I)</f>
        <v>10000</v>
      </c>
      <c r="AM237" s="44" t="str">
        <f t="shared" si="27"/>
        <v>Item_Name_23400043</v>
      </c>
      <c r="AN237" s="5" t="s">
        <v>3192</v>
      </c>
      <c r="AO237" s="44" t="str">
        <f t="shared" si="28"/>
        <v>Item_Desc_23400043</v>
      </c>
      <c r="AP237" s="5" t="s">
        <v>3193</v>
      </c>
      <c r="AQ237" s="44">
        <f>_xlfn.XLOOKUP(I237,[1]!표1[아이템 타입],[1]!표1[삭제여부])</f>
        <v>1</v>
      </c>
      <c r="AR237" s="63">
        <f>_xlfn.XLOOKUP(I237,'[1]#칼럼명세'!F:F,'[1]#칼럼명세'!H:H)</f>
        <v>1</v>
      </c>
      <c r="AS237" s="4">
        <v>1</v>
      </c>
      <c r="AT237" s="4"/>
      <c r="AU237" s="4"/>
      <c r="AV237" s="4"/>
      <c r="AW237" s="63" t="str">
        <f>_xlfn.XLOOKUP(I237,[1]!표1[아이템 타입],[1]!표1[타입 이름])</f>
        <v>재료 - 판매 및 거래 가능</v>
      </c>
      <c r="AX237" s="63" t="str">
        <f t="shared" si="21"/>
        <v>가능</v>
      </c>
      <c r="AY237" s="63" t="str">
        <f t="shared" si="22"/>
        <v>가능</v>
      </c>
      <c r="AZ237" s="63" t="str">
        <f t="shared" si="23"/>
        <v>가능</v>
      </c>
      <c r="BA237" s="63" t="str">
        <f t="shared" si="23"/>
        <v>가능</v>
      </c>
    </row>
    <row r="238" spans="2:53" x14ac:dyDescent="0.3">
      <c r="B238" s="4">
        <v>23400044</v>
      </c>
      <c r="C238" s="4" t="str">
        <f t="shared" si="29"/>
        <v>044</v>
      </c>
      <c r="D238" s="44" t="str">
        <f t="shared" si="24"/>
        <v>Item_Name_23400044</v>
      </c>
      <c r="E238" s="5" t="s">
        <v>1009</v>
      </c>
      <c r="F238" s="44" t="str">
        <f t="shared" si="25"/>
        <v>Item_Desc_23400044</v>
      </c>
      <c r="G238" s="5" t="s">
        <v>648</v>
      </c>
      <c r="H238" s="5">
        <v>3</v>
      </c>
      <c r="I238" s="5">
        <v>34</v>
      </c>
      <c r="J238" s="5">
        <v>0</v>
      </c>
      <c r="K238" s="5">
        <v>4</v>
      </c>
      <c r="L238" s="45">
        <f>_xlfn.XLOOKUP($I238, '[1]#칼럼명세'!$F:$F, '[1]#칼럼명세'!$J:$J)*IF(_xlfn.XLOOKUP($I238, '[1]#칼럼명세'!$F:$F, '[1]#칼럼명세'!$K:$K)="X", 1, _xlfn.XLOOKUP($K238, '[1]#무게관련'!$N:$N, '[1]#무게관련'!$O:$O))*100</f>
        <v>1</v>
      </c>
      <c r="M238" s="46" t="s">
        <v>336</v>
      </c>
      <c r="N238" s="46" t="s">
        <v>336</v>
      </c>
      <c r="O238" s="46" t="s">
        <v>336</v>
      </c>
      <c r="P238" s="46" t="s">
        <v>336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66">
        <v>1000</v>
      </c>
      <c r="Y238" s="66">
        <v>1000</v>
      </c>
      <c r="Z238" s="5">
        <v>1</v>
      </c>
      <c r="AA238" s="5">
        <v>10</v>
      </c>
      <c r="AB238" s="5">
        <v>1</v>
      </c>
      <c r="AC238" s="5">
        <v>0</v>
      </c>
      <c r="AD238" s="5">
        <v>0</v>
      </c>
      <c r="AE238" s="5">
        <v>30200</v>
      </c>
      <c r="AF238" s="5">
        <v>10</v>
      </c>
      <c r="AG238" s="5">
        <v>0</v>
      </c>
      <c r="AH238" s="5" t="s">
        <v>562</v>
      </c>
      <c r="AI238" s="5" t="s">
        <v>235</v>
      </c>
      <c r="AJ238" s="5" t="s">
        <v>983</v>
      </c>
      <c r="AK238" s="45">
        <f t="shared" si="26"/>
        <v>15</v>
      </c>
      <c r="AL238" s="47">
        <f>_xlfn.XLOOKUP(I238,'[1]#칼럼명세'!F:F,'[1]#칼럼명세'!I:I)</f>
        <v>10000</v>
      </c>
      <c r="AM238" s="44" t="str">
        <f t="shared" si="27"/>
        <v>Item_Name_23400044</v>
      </c>
      <c r="AN238" s="5" t="s">
        <v>1009</v>
      </c>
      <c r="AO238" s="44" t="str">
        <f t="shared" si="28"/>
        <v>Item_Desc_23400044</v>
      </c>
      <c r="AP238" s="5" t="s">
        <v>648</v>
      </c>
      <c r="AQ238" s="44">
        <f>_xlfn.XLOOKUP(I238,[1]!표1[아이템 타입],[1]!표1[삭제여부])</f>
        <v>1</v>
      </c>
      <c r="AR238" s="63">
        <f>_xlfn.XLOOKUP(I238,'[1]#칼럼명세'!F:F,'[1]#칼럼명세'!H:H)</f>
        <v>1</v>
      </c>
      <c r="AS238" s="4">
        <v>1</v>
      </c>
      <c r="AT238" s="4"/>
      <c r="AU238" s="4"/>
      <c r="AV238" s="4"/>
      <c r="AW238" s="63" t="str">
        <f>_xlfn.XLOOKUP(I238,[1]!표1[아이템 타입],[1]!표1[타입 이름])</f>
        <v>재료 - 판매 및 거래 가능</v>
      </c>
      <c r="AX238" s="63" t="str">
        <f t="shared" si="21"/>
        <v>가능</v>
      </c>
      <c r="AY238" s="63" t="str">
        <f t="shared" si="22"/>
        <v>가능</v>
      </c>
      <c r="AZ238" s="63" t="str">
        <f t="shared" si="23"/>
        <v>가능</v>
      </c>
      <c r="BA238" s="63" t="str">
        <f t="shared" si="23"/>
        <v>가능</v>
      </c>
    </row>
    <row r="239" spans="2:53" x14ac:dyDescent="0.3">
      <c r="B239" s="4">
        <v>23400045</v>
      </c>
      <c r="C239" s="4" t="str">
        <f t="shared" si="29"/>
        <v>045</v>
      </c>
      <c r="D239" s="44" t="str">
        <f t="shared" si="24"/>
        <v>Item_Name_23400045</v>
      </c>
      <c r="E239" s="5" t="s">
        <v>3194</v>
      </c>
      <c r="F239" s="44" t="str">
        <f t="shared" si="25"/>
        <v>Item_Desc_23400045</v>
      </c>
      <c r="G239" s="5" t="s">
        <v>3193</v>
      </c>
      <c r="H239" s="5">
        <v>3</v>
      </c>
      <c r="I239" s="5">
        <v>34</v>
      </c>
      <c r="J239" s="5">
        <v>0</v>
      </c>
      <c r="K239" s="5">
        <v>1</v>
      </c>
      <c r="L239" s="45">
        <f>_xlfn.XLOOKUP($I239, '[1]#칼럼명세'!$F:$F, '[1]#칼럼명세'!$J:$J)*IF(_xlfn.XLOOKUP($I239, '[1]#칼럼명세'!$F:$F, '[1]#칼럼명세'!$K:$K)="X", 1, _xlfn.XLOOKUP($K239, '[1]#무게관련'!$N:$N, '[1]#무게관련'!$O:$O))*100</f>
        <v>1</v>
      </c>
      <c r="M239" s="46" t="s">
        <v>336</v>
      </c>
      <c r="N239" s="46" t="s">
        <v>336</v>
      </c>
      <c r="O239" s="46" t="s">
        <v>336</v>
      </c>
      <c r="P239" s="46" t="s">
        <v>336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66">
        <v>1000</v>
      </c>
      <c r="Y239" s="66">
        <v>1000</v>
      </c>
      <c r="Z239" s="5">
        <v>1</v>
      </c>
      <c r="AA239" s="5">
        <v>10</v>
      </c>
      <c r="AB239" s="5">
        <v>1</v>
      </c>
      <c r="AC239" s="5">
        <v>0</v>
      </c>
      <c r="AD239" s="5">
        <v>0</v>
      </c>
      <c r="AE239" s="5">
        <v>30200</v>
      </c>
      <c r="AF239" s="5">
        <v>10</v>
      </c>
      <c r="AG239" s="5">
        <v>0</v>
      </c>
      <c r="AH239" s="5" t="s">
        <v>3195</v>
      </c>
      <c r="AI239" s="5" t="s">
        <v>235</v>
      </c>
      <c r="AJ239" s="5" t="s">
        <v>983</v>
      </c>
      <c r="AK239" s="45">
        <f t="shared" si="26"/>
        <v>15</v>
      </c>
      <c r="AL239" s="47">
        <f>_xlfn.XLOOKUP(I239,'[1]#칼럼명세'!F:F,'[1]#칼럼명세'!I:I)</f>
        <v>10000</v>
      </c>
      <c r="AM239" s="44" t="str">
        <f t="shared" si="27"/>
        <v>Item_Name_23400045</v>
      </c>
      <c r="AN239" s="5" t="s">
        <v>3194</v>
      </c>
      <c r="AO239" s="44" t="str">
        <f t="shared" si="28"/>
        <v>Item_Desc_23400045</v>
      </c>
      <c r="AP239" s="5" t="s">
        <v>3196</v>
      </c>
      <c r="AQ239" s="44">
        <f>_xlfn.XLOOKUP(I239,[1]!표1[아이템 타입],[1]!표1[삭제여부])</f>
        <v>1</v>
      </c>
      <c r="AR239" s="63">
        <f>_xlfn.XLOOKUP(I239,'[1]#칼럼명세'!F:F,'[1]#칼럼명세'!H:H)</f>
        <v>1</v>
      </c>
      <c r="AS239" s="4">
        <v>1</v>
      </c>
      <c r="AT239" s="4"/>
      <c r="AU239" s="4"/>
      <c r="AV239" s="4"/>
      <c r="AW239" s="63" t="str">
        <f>_xlfn.XLOOKUP(I239,[1]!표1[아이템 타입],[1]!표1[타입 이름])</f>
        <v>재료 - 판매 및 거래 가능</v>
      </c>
      <c r="AX239" s="63" t="str">
        <f t="shared" si="21"/>
        <v>가능</v>
      </c>
      <c r="AY239" s="63" t="str">
        <f t="shared" si="22"/>
        <v>가능</v>
      </c>
      <c r="AZ239" s="63" t="str">
        <f t="shared" si="23"/>
        <v>가능</v>
      </c>
      <c r="BA239" s="63" t="str">
        <f t="shared" si="23"/>
        <v>가능</v>
      </c>
    </row>
    <row r="240" spans="2:53" x14ac:dyDescent="0.3">
      <c r="B240" s="4">
        <v>23400046</v>
      </c>
      <c r="C240" s="4" t="str">
        <f t="shared" si="29"/>
        <v>046</v>
      </c>
      <c r="D240" s="44" t="str">
        <f t="shared" si="24"/>
        <v>Item_Name_23400046</v>
      </c>
      <c r="E240" s="5" t="s">
        <v>3197</v>
      </c>
      <c r="F240" s="44" t="str">
        <f t="shared" si="25"/>
        <v>Item_Desc_23400046</v>
      </c>
      <c r="G240" s="5" t="s">
        <v>654</v>
      </c>
      <c r="H240" s="5">
        <v>3</v>
      </c>
      <c r="I240" s="5">
        <v>34</v>
      </c>
      <c r="J240" s="5">
        <v>0</v>
      </c>
      <c r="K240" s="5">
        <v>2</v>
      </c>
      <c r="L240" s="45">
        <f>_xlfn.XLOOKUP($I240, '[1]#칼럼명세'!$F:$F, '[1]#칼럼명세'!$J:$J)*IF(_xlfn.XLOOKUP($I240, '[1]#칼럼명세'!$F:$F, '[1]#칼럼명세'!$K:$K)="X", 1, _xlfn.XLOOKUP($K240, '[1]#무게관련'!$N:$N, '[1]#무게관련'!$O:$O))*100</f>
        <v>1</v>
      </c>
      <c r="M240" s="46" t="s">
        <v>336</v>
      </c>
      <c r="N240" s="46" t="s">
        <v>336</v>
      </c>
      <c r="O240" s="46" t="s">
        <v>336</v>
      </c>
      <c r="P240" s="46" t="s">
        <v>336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66">
        <v>1000</v>
      </c>
      <c r="Y240" s="66">
        <v>1000</v>
      </c>
      <c r="Z240" s="5">
        <v>1</v>
      </c>
      <c r="AA240" s="5">
        <v>10</v>
      </c>
      <c r="AB240" s="5">
        <v>1</v>
      </c>
      <c r="AC240" s="5">
        <v>0</v>
      </c>
      <c r="AD240" s="5">
        <v>0</v>
      </c>
      <c r="AE240" s="5">
        <v>30200</v>
      </c>
      <c r="AF240" s="5">
        <v>10</v>
      </c>
      <c r="AG240" s="5">
        <v>0</v>
      </c>
      <c r="AH240" s="5" t="s">
        <v>3195</v>
      </c>
      <c r="AI240" s="5" t="s">
        <v>235</v>
      </c>
      <c r="AJ240" s="5" t="s">
        <v>983</v>
      </c>
      <c r="AK240" s="45">
        <f t="shared" si="26"/>
        <v>15</v>
      </c>
      <c r="AL240" s="47">
        <f>_xlfn.XLOOKUP(I240,'[1]#칼럼명세'!F:F,'[1]#칼럼명세'!I:I)</f>
        <v>10000</v>
      </c>
      <c r="AM240" s="44" t="str">
        <f t="shared" si="27"/>
        <v>Item_Name_23400046</v>
      </c>
      <c r="AN240" s="5" t="s">
        <v>3197</v>
      </c>
      <c r="AO240" s="44" t="str">
        <f t="shared" si="28"/>
        <v>Item_Desc_23400046</v>
      </c>
      <c r="AP240" s="5" t="s">
        <v>3196</v>
      </c>
      <c r="AQ240" s="44">
        <f>_xlfn.XLOOKUP(I240,[1]!표1[아이템 타입],[1]!표1[삭제여부])</f>
        <v>1</v>
      </c>
      <c r="AR240" s="63">
        <f>_xlfn.XLOOKUP(I240,'[1]#칼럼명세'!F:F,'[1]#칼럼명세'!H:H)</f>
        <v>1</v>
      </c>
      <c r="AS240" s="4">
        <v>1</v>
      </c>
      <c r="AT240" s="4"/>
      <c r="AU240" s="4"/>
      <c r="AV240" s="4"/>
      <c r="AW240" s="63" t="str">
        <f>_xlfn.XLOOKUP(I240,[1]!표1[아이템 타입],[1]!표1[타입 이름])</f>
        <v>재료 - 판매 및 거래 가능</v>
      </c>
      <c r="AX240" s="63" t="str">
        <f t="shared" si="21"/>
        <v>가능</v>
      </c>
      <c r="AY240" s="63" t="str">
        <f t="shared" si="22"/>
        <v>가능</v>
      </c>
      <c r="AZ240" s="63" t="str">
        <f t="shared" si="23"/>
        <v>가능</v>
      </c>
      <c r="BA240" s="63" t="str">
        <f t="shared" si="23"/>
        <v>가능</v>
      </c>
    </row>
    <row r="241" spans="2:53" x14ac:dyDescent="0.3">
      <c r="B241" s="4">
        <v>23400047</v>
      </c>
      <c r="C241" s="4" t="str">
        <f t="shared" si="29"/>
        <v>047</v>
      </c>
      <c r="D241" s="44" t="str">
        <f t="shared" si="24"/>
        <v>Item_Name_23400047</v>
      </c>
      <c r="E241" s="5" t="s">
        <v>3198</v>
      </c>
      <c r="F241" s="44" t="str">
        <f t="shared" si="25"/>
        <v>Item_Desc_23400047</v>
      </c>
      <c r="G241" s="5" t="s">
        <v>655</v>
      </c>
      <c r="H241" s="5">
        <v>3</v>
      </c>
      <c r="I241" s="5">
        <v>34</v>
      </c>
      <c r="J241" s="5">
        <v>0</v>
      </c>
      <c r="K241" s="5">
        <v>3</v>
      </c>
      <c r="L241" s="45">
        <f>_xlfn.XLOOKUP($I241, '[1]#칼럼명세'!$F:$F, '[1]#칼럼명세'!$J:$J)*IF(_xlfn.XLOOKUP($I241, '[1]#칼럼명세'!$F:$F, '[1]#칼럼명세'!$K:$K)="X", 1, _xlfn.XLOOKUP($K241, '[1]#무게관련'!$N:$N, '[1]#무게관련'!$O:$O))*100</f>
        <v>1</v>
      </c>
      <c r="M241" s="46" t="s">
        <v>336</v>
      </c>
      <c r="N241" s="46" t="s">
        <v>336</v>
      </c>
      <c r="O241" s="46" t="s">
        <v>336</v>
      </c>
      <c r="P241" s="46" t="s">
        <v>336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66">
        <v>1000</v>
      </c>
      <c r="Y241" s="66">
        <v>1000</v>
      </c>
      <c r="Z241" s="5">
        <v>1</v>
      </c>
      <c r="AA241" s="5">
        <v>10</v>
      </c>
      <c r="AB241" s="5">
        <v>1</v>
      </c>
      <c r="AC241" s="5">
        <v>0</v>
      </c>
      <c r="AD241" s="5">
        <v>0</v>
      </c>
      <c r="AE241" s="5">
        <v>30200</v>
      </c>
      <c r="AF241" s="5">
        <v>10</v>
      </c>
      <c r="AG241" s="5">
        <v>0</v>
      </c>
      <c r="AH241" s="5" t="s">
        <v>3195</v>
      </c>
      <c r="AI241" s="5" t="s">
        <v>235</v>
      </c>
      <c r="AJ241" s="5" t="s">
        <v>983</v>
      </c>
      <c r="AK241" s="45">
        <f t="shared" si="26"/>
        <v>15</v>
      </c>
      <c r="AL241" s="47">
        <f>_xlfn.XLOOKUP(I241,'[1]#칼럼명세'!F:F,'[1]#칼럼명세'!I:I)</f>
        <v>10000</v>
      </c>
      <c r="AM241" s="44" t="str">
        <f t="shared" si="27"/>
        <v>Item_Name_23400047</v>
      </c>
      <c r="AN241" s="5" t="s">
        <v>3198</v>
      </c>
      <c r="AO241" s="44" t="str">
        <f t="shared" si="28"/>
        <v>Item_Desc_23400047</v>
      </c>
      <c r="AP241" s="5" t="s">
        <v>3196</v>
      </c>
      <c r="AQ241" s="44">
        <f>_xlfn.XLOOKUP(I241,[1]!표1[아이템 타입],[1]!표1[삭제여부])</f>
        <v>1</v>
      </c>
      <c r="AR241" s="63">
        <f>_xlfn.XLOOKUP(I241,'[1]#칼럼명세'!F:F,'[1]#칼럼명세'!H:H)</f>
        <v>1</v>
      </c>
      <c r="AS241" s="4">
        <v>1</v>
      </c>
      <c r="AT241" s="4"/>
      <c r="AU241" s="4"/>
      <c r="AV241" s="4"/>
      <c r="AW241" s="63" t="str">
        <f>_xlfn.XLOOKUP(I241,[1]!표1[아이템 타입],[1]!표1[타입 이름])</f>
        <v>재료 - 판매 및 거래 가능</v>
      </c>
      <c r="AX241" s="63" t="str">
        <f t="shared" si="21"/>
        <v>가능</v>
      </c>
      <c r="AY241" s="63" t="str">
        <f t="shared" si="22"/>
        <v>가능</v>
      </c>
      <c r="AZ241" s="63" t="str">
        <f t="shared" si="23"/>
        <v>가능</v>
      </c>
      <c r="BA241" s="63" t="str">
        <f t="shared" si="23"/>
        <v>가능</v>
      </c>
    </row>
    <row r="242" spans="2:53" x14ac:dyDescent="0.3">
      <c r="B242" s="4">
        <v>23400048</v>
      </c>
      <c r="C242" s="4" t="str">
        <f t="shared" si="29"/>
        <v>048</v>
      </c>
      <c r="D242" s="44" t="str">
        <f t="shared" si="24"/>
        <v>Item_Name_23400048</v>
      </c>
      <c r="E242" s="5" t="s">
        <v>3199</v>
      </c>
      <c r="F242" s="44" t="str">
        <f t="shared" si="25"/>
        <v>Item_Desc_23400048</v>
      </c>
      <c r="G242" s="5" t="s">
        <v>656</v>
      </c>
      <c r="H242" s="5">
        <v>3</v>
      </c>
      <c r="I242" s="5">
        <v>34</v>
      </c>
      <c r="J242" s="5">
        <v>0</v>
      </c>
      <c r="K242" s="5">
        <v>4</v>
      </c>
      <c r="L242" s="45">
        <f>_xlfn.XLOOKUP($I242, '[1]#칼럼명세'!$F:$F, '[1]#칼럼명세'!$J:$J)*IF(_xlfn.XLOOKUP($I242, '[1]#칼럼명세'!$F:$F, '[1]#칼럼명세'!$K:$K)="X", 1, _xlfn.XLOOKUP($K242, '[1]#무게관련'!$N:$N, '[1]#무게관련'!$O:$O))*100</f>
        <v>1</v>
      </c>
      <c r="M242" s="46" t="s">
        <v>336</v>
      </c>
      <c r="N242" s="46" t="s">
        <v>336</v>
      </c>
      <c r="O242" s="46" t="s">
        <v>336</v>
      </c>
      <c r="P242" s="46" t="s">
        <v>336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66">
        <v>1000</v>
      </c>
      <c r="Y242" s="66">
        <v>1000</v>
      </c>
      <c r="Z242" s="5">
        <v>1</v>
      </c>
      <c r="AA242" s="5">
        <v>10</v>
      </c>
      <c r="AB242" s="5">
        <v>1</v>
      </c>
      <c r="AC242" s="5">
        <v>0</v>
      </c>
      <c r="AD242" s="5">
        <v>0</v>
      </c>
      <c r="AE242" s="5">
        <v>30200</v>
      </c>
      <c r="AF242" s="5">
        <v>10</v>
      </c>
      <c r="AG242" s="5">
        <v>0</v>
      </c>
      <c r="AH242" s="5" t="s">
        <v>3195</v>
      </c>
      <c r="AI242" s="5" t="s">
        <v>235</v>
      </c>
      <c r="AJ242" s="5" t="s">
        <v>983</v>
      </c>
      <c r="AK242" s="45">
        <f t="shared" si="26"/>
        <v>15</v>
      </c>
      <c r="AL242" s="47">
        <f>_xlfn.XLOOKUP(I242,'[1]#칼럼명세'!F:F,'[1]#칼럼명세'!I:I)</f>
        <v>10000</v>
      </c>
      <c r="AM242" s="44" t="str">
        <f t="shared" si="27"/>
        <v>Item_Name_23400048</v>
      </c>
      <c r="AN242" s="5" t="s">
        <v>3199</v>
      </c>
      <c r="AO242" s="44" t="str">
        <f t="shared" si="28"/>
        <v>Item_Desc_23400048</v>
      </c>
      <c r="AP242" s="5" t="s">
        <v>3196</v>
      </c>
      <c r="AQ242" s="44">
        <f>_xlfn.XLOOKUP(I242,[1]!표1[아이템 타입],[1]!표1[삭제여부])</f>
        <v>1</v>
      </c>
      <c r="AR242" s="63">
        <f>_xlfn.XLOOKUP(I242,'[1]#칼럼명세'!F:F,'[1]#칼럼명세'!H:H)</f>
        <v>1</v>
      </c>
      <c r="AS242" s="4">
        <v>1</v>
      </c>
      <c r="AT242" s="4"/>
      <c r="AU242" s="4"/>
      <c r="AV242" s="4"/>
      <c r="AW242" s="63" t="str">
        <f>_xlfn.XLOOKUP(I242,[1]!표1[아이템 타입],[1]!표1[타입 이름])</f>
        <v>재료 - 판매 및 거래 가능</v>
      </c>
      <c r="AX242" s="63" t="str">
        <f t="shared" si="21"/>
        <v>가능</v>
      </c>
      <c r="AY242" s="63" t="str">
        <f t="shared" si="22"/>
        <v>가능</v>
      </c>
      <c r="AZ242" s="63" t="str">
        <f t="shared" si="23"/>
        <v>가능</v>
      </c>
      <c r="BA242" s="63" t="str">
        <f t="shared" si="23"/>
        <v>가능</v>
      </c>
    </row>
    <row r="243" spans="2:53" x14ac:dyDescent="0.3">
      <c r="B243" s="4">
        <v>23400049</v>
      </c>
      <c r="C243" s="4" t="str">
        <f t="shared" si="29"/>
        <v>049</v>
      </c>
      <c r="D243" s="44" t="str">
        <f t="shared" si="24"/>
        <v>Item_Name_23400049</v>
      </c>
      <c r="E243" s="5" t="s">
        <v>3200</v>
      </c>
      <c r="F243" s="44" t="str">
        <f t="shared" si="25"/>
        <v>Item_Desc_23400049</v>
      </c>
      <c r="G243" s="5" t="s">
        <v>3201</v>
      </c>
      <c r="H243" s="5">
        <v>3</v>
      </c>
      <c r="I243" s="5">
        <v>34</v>
      </c>
      <c r="J243" s="5">
        <v>0</v>
      </c>
      <c r="K243" s="5">
        <v>1</v>
      </c>
      <c r="L243" s="45">
        <f>_xlfn.XLOOKUP($I243, '[1]#칼럼명세'!$F:$F, '[1]#칼럼명세'!$J:$J)*IF(_xlfn.XLOOKUP($I243, '[1]#칼럼명세'!$F:$F, '[1]#칼럼명세'!$K:$K)="X", 1, _xlfn.XLOOKUP($K243, '[1]#무게관련'!$N:$N, '[1]#무게관련'!$O:$O))*100</f>
        <v>1</v>
      </c>
      <c r="M243" s="46" t="s">
        <v>336</v>
      </c>
      <c r="N243" s="46" t="s">
        <v>336</v>
      </c>
      <c r="O243" s="46" t="s">
        <v>336</v>
      </c>
      <c r="P243" s="46" t="s">
        <v>336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66">
        <v>1000</v>
      </c>
      <c r="Y243" s="66">
        <v>1000</v>
      </c>
      <c r="Z243" s="5">
        <v>1</v>
      </c>
      <c r="AA243" s="5">
        <v>10</v>
      </c>
      <c r="AB243" s="5">
        <v>1</v>
      </c>
      <c r="AC243" s="5">
        <v>0</v>
      </c>
      <c r="AD243" s="5">
        <v>0</v>
      </c>
      <c r="AE243" s="5">
        <v>30200</v>
      </c>
      <c r="AF243" s="5">
        <v>10</v>
      </c>
      <c r="AG243" s="5">
        <v>0</v>
      </c>
      <c r="AH243" s="5" t="s">
        <v>3202</v>
      </c>
      <c r="AI243" s="5" t="s">
        <v>235</v>
      </c>
      <c r="AJ243" s="5" t="s">
        <v>983</v>
      </c>
      <c r="AK243" s="45">
        <f t="shared" si="26"/>
        <v>15</v>
      </c>
      <c r="AL243" s="47">
        <f>_xlfn.XLOOKUP(I243,'[1]#칼럼명세'!F:F,'[1]#칼럼명세'!I:I)</f>
        <v>10000</v>
      </c>
      <c r="AM243" s="44" t="str">
        <f t="shared" si="27"/>
        <v>Item_Name_23400049</v>
      </c>
      <c r="AN243" s="5" t="s">
        <v>3200</v>
      </c>
      <c r="AO243" s="44" t="str">
        <f t="shared" si="28"/>
        <v>Item_Desc_23400049</v>
      </c>
      <c r="AP243" s="5" t="s">
        <v>3201</v>
      </c>
      <c r="AQ243" s="44">
        <f>_xlfn.XLOOKUP(I243,[1]!표1[아이템 타입],[1]!표1[삭제여부])</f>
        <v>1</v>
      </c>
      <c r="AR243" s="63">
        <f>_xlfn.XLOOKUP(I243,'[1]#칼럼명세'!F:F,'[1]#칼럼명세'!H:H)</f>
        <v>1</v>
      </c>
      <c r="AS243" s="4">
        <v>1</v>
      </c>
      <c r="AT243" s="4"/>
      <c r="AU243" s="4"/>
      <c r="AV243" s="4"/>
      <c r="AW243" s="63" t="str">
        <f>_xlfn.XLOOKUP(I243,[1]!표1[아이템 타입],[1]!표1[타입 이름])</f>
        <v>재료 - 판매 및 거래 가능</v>
      </c>
      <c r="AX243" s="63" t="str">
        <f t="shared" si="21"/>
        <v>가능</v>
      </c>
      <c r="AY243" s="63" t="str">
        <f t="shared" si="22"/>
        <v>가능</v>
      </c>
      <c r="AZ243" s="63" t="str">
        <f t="shared" si="23"/>
        <v>가능</v>
      </c>
      <c r="BA243" s="63" t="str">
        <f t="shared" si="23"/>
        <v>가능</v>
      </c>
    </row>
    <row r="244" spans="2:53" x14ac:dyDescent="0.3">
      <c r="B244" s="4">
        <v>23400050</v>
      </c>
      <c r="C244" s="4" t="str">
        <f t="shared" si="29"/>
        <v>050</v>
      </c>
      <c r="D244" s="44" t="str">
        <f t="shared" si="24"/>
        <v>Item_Name_23400050</v>
      </c>
      <c r="E244" s="5" t="s">
        <v>3203</v>
      </c>
      <c r="F244" s="44" t="str">
        <f t="shared" si="25"/>
        <v>Item_Desc_23400050</v>
      </c>
      <c r="G244" s="5" t="s">
        <v>3204</v>
      </c>
      <c r="H244" s="5">
        <v>3</v>
      </c>
      <c r="I244" s="5">
        <v>34</v>
      </c>
      <c r="J244" s="5">
        <v>0</v>
      </c>
      <c r="K244" s="5">
        <v>2</v>
      </c>
      <c r="L244" s="45">
        <f>_xlfn.XLOOKUP($I244, '[1]#칼럼명세'!$F:$F, '[1]#칼럼명세'!$J:$J)*IF(_xlfn.XLOOKUP($I244, '[1]#칼럼명세'!$F:$F, '[1]#칼럼명세'!$K:$K)="X", 1, _xlfn.XLOOKUP($K244, '[1]#무게관련'!$N:$N, '[1]#무게관련'!$O:$O))*100</f>
        <v>1</v>
      </c>
      <c r="M244" s="46" t="s">
        <v>336</v>
      </c>
      <c r="N244" s="46" t="s">
        <v>336</v>
      </c>
      <c r="O244" s="46" t="s">
        <v>336</v>
      </c>
      <c r="P244" s="46" t="s">
        <v>336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66">
        <v>1000</v>
      </c>
      <c r="Y244" s="66">
        <v>1000</v>
      </c>
      <c r="Z244" s="5">
        <v>1</v>
      </c>
      <c r="AA244" s="5">
        <v>10</v>
      </c>
      <c r="AB244" s="5">
        <v>1</v>
      </c>
      <c r="AC244" s="5">
        <v>0</v>
      </c>
      <c r="AD244" s="5">
        <v>0</v>
      </c>
      <c r="AE244" s="5">
        <v>30200</v>
      </c>
      <c r="AF244" s="5">
        <v>10</v>
      </c>
      <c r="AG244" s="5">
        <v>0</v>
      </c>
      <c r="AH244" s="5" t="s">
        <v>3202</v>
      </c>
      <c r="AI244" s="5" t="s">
        <v>235</v>
      </c>
      <c r="AJ244" s="5" t="s">
        <v>983</v>
      </c>
      <c r="AK244" s="45">
        <f t="shared" si="26"/>
        <v>15</v>
      </c>
      <c r="AL244" s="47">
        <f>_xlfn.XLOOKUP(I244,'[1]#칼럼명세'!F:F,'[1]#칼럼명세'!I:I)</f>
        <v>10000</v>
      </c>
      <c r="AM244" s="44" t="str">
        <f t="shared" si="27"/>
        <v>Item_Name_23400050</v>
      </c>
      <c r="AN244" s="5" t="s">
        <v>3203</v>
      </c>
      <c r="AO244" s="44" t="str">
        <f t="shared" si="28"/>
        <v>Item_Desc_23400050</v>
      </c>
      <c r="AP244" s="5" t="s">
        <v>3204</v>
      </c>
      <c r="AQ244" s="44">
        <f>_xlfn.XLOOKUP(I244,[1]!표1[아이템 타입],[1]!표1[삭제여부])</f>
        <v>1</v>
      </c>
      <c r="AR244" s="63">
        <f>_xlfn.XLOOKUP(I244,'[1]#칼럼명세'!F:F,'[1]#칼럼명세'!H:H)</f>
        <v>1</v>
      </c>
      <c r="AS244" s="4">
        <v>1</v>
      </c>
      <c r="AT244" s="4"/>
      <c r="AU244" s="4"/>
      <c r="AV244" s="4"/>
      <c r="AW244" s="63" t="str">
        <f>_xlfn.XLOOKUP(I244,[1]!표1[아이템 타입],[1]!표1[타입 이름])</f>
        <v>재료 - 판매 및 거래 가능</v>
      </c>
      <c r="AX244" s="63" t="str">
        <f t="shared" si="21"/>
        <v>가능</v>
      </c>
      <c r="AY244" s="63" t="str">
        <f t="shared" si="22"/>
        <v>가능</v>
      </c>
      <c r="AZ244" s="63" t="str">
        <f t="shared" si="23"/>
        <v>가능</v>
      </c>
      <c r="BA244" s="63" t="str">
        <f t="shared" si="23"/>
        <v>가능</v>
      </c>
    </row>
    <row r="245" spans="2:53" x14ac:dyDescent="0.3">
      <c r="B245" s="4">
        <v>23400051</v>
      </c>
      <c r="C245" s="4" t="str">
        <f t="shared" si="29"/>
        <v>051</v>
      </c>
      <c r="D245" s="44" t="str">
        <f t="shared" si="24"/>
        <v>Item_Name_23400051</v>
      </c>
      <c r="E245" s="5" t="s">
        <v>3205</v>
      </c>
      <c r="F245" s="44" t="str">
        <f t="shared" si="25"/>
        <v>Item_Desc_23400051</v>
      </c>
      <c r="G245" s="5" t="s">
        <v>3206</v>
      </c>
      <c r="H245" s="5">
        <v>3</v>
      </c>
      <c r="I245" s="5">
        <v>34</v>
      </c>
      <c r="J245" s="5">
        <v>0</v>
      </c>
      <c r="K245" s="5">
        <v>3</v>
      </c>
      <c r="L245" s="45">
        <f>_xlfn.XLOOKUP($I245, '[1]#칼럼명세'!$F:$F, '[1]#칼럼명세'!$J:$J)*IF(_xlfn.XLOOKUP($I245, '[1]#칼럼명세'!$F:$F, '[1]#칼럼명세'!$K:$K)="X", 1, _xlfn.XLOOKUP($K245, '[1]#무게관련'!$N:$N, '[1]#무게관련'!$O:$O))*100</f>
        <v>1</v>
      </c>
      <c r="M245" s="46" t="s">
        <v>336</v>
      </c>
      <c r="N245" s="46" t="s">
        <v>336</v>
      </c>
      <c r="O245" s="46" t="s">
        <v>336</v>
      </c>
      <c r="P245" s="46" t="s">
        <v>336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66">
        <v>1000</v>
      </c>
      <c r="Y245" s="66">
        <v>1000</v>
      </c>
      <c r="Z245" s="5">
        <v>1</v>
      </c>
      <c r="AA245" s="5">
        <v>10</v>
      </c>
      <c r="AB245" s="5">
        <v>1</v>
      </c>
      <c r="AC245" s="5">
        <v>0</v>
      </c>
      <c r="AD245" s="5">
        <v>0</v>
      </c>
      <c r="AE245" s="5">
        <v>30200</v>
      </c>
      <c r="AF245" s="5">
        <v>10</v>
      </c>
      <c r="AG245" s="5">
        <v>0</v>
      </c>
      <c r="AH245" s="5" t="s">
        <v>3202</v>
      </c>
      <c r="AI245" s="5" t="s">
        <v>235</v>
      </c>
      <c r="AJ245" s="5" t="s">
        <v>983</v>
      </c>
      <c r="AK245" s="45">
        <f t="shared" si="26"/>
        <v>15</v>
      </c>
      <c r="AL245" s="47">
        <f>_xlfn.XLOOKUP(I245,'[1]#칼럼명세'!F:F,'[1]#칼럼명세'!I:I)</f>
        <v>10000</v>
      </c>
      <c r="AM245" s="44" t="str">
        <f t="shared" si="27"/>
        <v>Item_Name_23400051</v>
      </c>
      <c r="AN245" s="5" t="s">
        <v>3205</v>
      </c>
      <c r="AO245" s="44" t="str">
        <f t="shared" si="28"/>
        <v>Item_Desc_23400051</v>
      </c>
      <c r="AP245" s="5" t="s">
        <v>3206</v>
      </c>
      <c r="AQ245" s="44">
        <f>_xlfn.XLOOKUP(I245,[1]!표1[아이템 타입],[1]!표1[삭제여부])</f>
        <v>1</v>
      </c>
      <c r="AR245" s="63">
        <f>_xlfn.XLOOKUP(I245,'[1]#칼럼명세'!F:F,'[1]#칼럼명세'!H:H)</f>
        <v>1</v>
      </c>
      <c r="AS245" s="4">
        <v>1</v>
      </c>
      <c r="AT245" s="4"/>
      <c r="AU245" s="4"/>
      <c r="AV245" s="4"/>
      <c r="AW245" s="63" t="str">
        <f>_xlfn.XLOOKUP(I245,[1]!표1[아이템 타입],[1]!표1[타입 이름])</f>
        <v>재료 - 판매 및 거래 가능</v>
      </c>
      <c r="AX245" s="63" t="str">
        <f t="shared" si="21"/>
        <v>가능</v>
      </c>
      <c r="AY245" s="63" t="str">
        <f t="shared" si="22"/>
        <v>가능</v>
      </c>
      <c r="AZ245" s="63" t="str">
        <f t="shared" si="23"/>
        <v>가능</v>
      </c>
      <c r="BA245" s="63" t="str">
        <f t="shared" si="23"/>
        <v>가능</v>
      </c>
    </row>
    <row r="246" spans="2:53" x14ac:dyDescent="0.3">
      <c r="B246" s="4">
        <v>23400052</v>
      </c>
      <c r="C246" s="4" t="str">
        <f t="shared" si="29"/>
        <v>052</v>
      </c>
      <c r="D246" s="44" t="str">
        <f t="shared" si="24"/>
        <v>Item_Name_23400052</v>
      </c>
      <c r="E246" s="5" t="s">
        <v>3207</v>
      </c>
      <c r="F246" s="44" t="str">
        <f t="shared" si="25"/>
        <v>Item_Desc_23400052</v>
      </c>
      <c r="G246" s="5" t="s">
        <v>3208</v>
      </c>
      <c r="H246" s="5">
        <v>3</v>
      </c>
      <c r="I246" s="5">
        <v>34</v>
      </c>
      <c r="J246" s="5">
        <v>0</v>
      </c>
      <c r="K246" s="5">
        <v>4</v>
      </c>
      <c r="L246" s="45">
        <f>_xlfn.XLOOKUP($I246, '[1]#칼럼명세'!$F:$F, '[1]#칼럼명세'!$J:$J)*IF(_xlfn.XLOOKUP($I246, '[1]#칼럼명세'!$F:$F, '[1]#칼럼명세'!$K:$K)="X", 1, _xlfn.XLOOKUP($K246, '[1]#무게관련'!$N:$N, '[1]#무게관련'!$O:$O))*100</f>
        <v>1</v>
      </c>
      <c r="M246" s="46" t="s">
        <v>336</v>
      </c>
      <c r="N246" s="46" t="s">
        <v>336</v>
      </c>
      <c r="O246" s="46" t="s">
        <v>336</v>
      </c>
      <c r="P246" s="46" t="s">
        <v>336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66">
        <v>1000</v>
      </c>
      <c r="Y246" s="66">
        <v>1000</v>
      </c>
      <c r="Z246" s="5">
        <v>1</v>
      </c>
      <c r="AA246" s="5">
        <v>10</v>
      </c>
      <c r="AB246" s="5">
        <v>1</v>
      </c>
      <c r="AC246" s="5">
        <v>0</v>
      </c>
      <c r="AD246" s="5">
        <v>0</v>
      </c>
      <c r="AE246" s="5">
        <v>30200</v>
      </c>
      <c r="AF246" s="5">
        <v>10</v>
      </c>
      <c r="AG246" s="5">
        <v>0</v>
      </c>
      <c r="AH246" s="5" t="s">
        <v>3202</v>
      </c>
      <c r="AI246" s="5" t="s">
        <v>235</v>
      </c>
      <c r="AJ246" s="5" t="s">
        <v>983</v>
      </c>
      <c r="AK246" s="45">
        <f t="shared" si="26"/>
        <v>15</v>
      </c>
      <c r="AL246" s="47">
        <f>_xlfn.XLOOKUP(I246,'[1]#칼럼명세'!F:F,'[1]#칼럼명세'!I:I)</f>
        <v>10000</v>
      </c>
      <c r="AM246" s="44" t="str">
        <f t="shared" si="27"/>
        <v>Item_Name_23400052</v>
      </c>
      <c r="AN246" s="5" t="s">
        <v>3207</v>
      </c>
      <c r="AO246" s="44" t="str">
        <f t="shared" si="28"/>
        <v>Item_Desc_23400052</v>
      </c>
      <c r="AP246" s="5" t="s">
        <v>3208</v>
      </c>
      <c r="AQ246" s="44">
        <f>_xlfn.XLOOKUP(I246,[1]!표1[아이템 타입],[1]!표1[삭제여부])</f>
        <v>1</v>
      </c>
      <c r="AR246" s="63">
        <f>_xlfn.XLOOKUP(I246,'[1]#칼럼명세'!F:F,'[1]#칼럼명세'!H:H)</f>
        <v>1</v>
      </c>
      <c r="AS246" s="4">
        <v>1</v>
      </c>
      <c r="AT246" s="4"/>
      <c r="AU246" s="4"/>
      <c r="AV246" s="4"/>
      <c r="AW246" s="63" t="str">
        <f>_xlfn.XLOOKUP(I246,[1]!표1[아이템 타입],[1]!표1[타입 이름])</f>
        <v>재료 - 판매 및 거래 가능</v>
      </c>
      <c r="AX246" s="63" t="str">
        <f t="shared" si="21"/>
        <v>가능</v>
      </c>
      <c r="AY246" s="63" t="str">
        <f t="shared" si="22"/>
        <v>가능</v>
      </c>
      <c r="AZ246" s="63" t="str">
        <f t="shared" si="23"/>
        <v>가능</v>
      </c>
      <c r="BA246" s="63" t="str">
        <f t="shared" si="23"/>
        <v>가능</v>
      </c>
    </row>
    <row r="247" spans="2:53" x14ac:dyDescent="0.3">
      <c r="B247" s="4">
        <v>23400053</v>
      </c>
      <c r="C247" s="4" t="str">
        <f t="shared" si="29"/>
        <v>053</v>
      </c>
      <c r="D247" s="44" t="str">
        <f t="shared" si="24"/>
        <v>Item_Name_23400053</v>
      </c>
      <c r="E247" s="5" t="s">
        <v>631</v>
      </c>
      <c r="F247" s="44" t="str">
        <f t="shared" si="25"/>
        <v>Item_Desc_23400053</v>
      </c>
      <c r="G247" s="5" t="s">
        <v>650</v>
      </c>
      <c r="H247" s="5">
        <v>3</v>
      </c>
      <c r="I247" s="5">
        <v>34</v>
      </c>
      <c r="J247" s="5">
        <v>0</v>
      </c>
      <c r="K247" s="5">
        <v>4</v>
      </c>
      <c r="L247" s="45">
        <f>_xlfn.XLOOKUP($I247, '[1]#칼럼명세'!$F:$F, '[1]#칼럼명세'!$J:$J)*IF(_xlfn.XLOOKUP($I247, '[1]#칼럼명세'!$F:$F, '[1]#칼럼명세'!$K:$K)="X", 1, _xlfn.XLOOKUP($K247, '[1]#무게관련'!$N:$N, '[1]#무게관련'!$O:$O))*100</f>
        <v>1</v>
      </c>
      <c r="M247" s="46" t="s">
        <v>336</v>
      </c>
      <c r="N247" s="46" t="s">
        <v>336</v>
      </c>
      <c r="O247" s="46" t="s">
        <v>336</v>
      </c>
      <c r="P247" s="46" t="s">
        <v>336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66">
        <v>1000</v>
      </c>
      <c r="Y247" s="66">
        <v>1000</v>
      </c>
      <c r="Z247" s="5">
        <v>1</v>
      </c>
      <c r="AA247" s="5">
        <v>10</v>
      </c>
      <c r="AB247" s="5">
        <v>1</v>
      </c>
      <c r="AC247" s="5">
        <v>0</v>
      </c>
      <c r="AD247" s="5">
        <v>0</v>
      </c>
      <c r="AE247" s="5">
        <v>30200</v>
      </c>
      <c r="AF247" s="5">
        <v>10</v>
      </c>
      <c r="AG247" s="5">
        <v>0</v>
      </c>
      <c r="AH247" s="5" t="s">
        <v>162</v>
      </c>
      <c r="AI247" s="5" t="s">
        <v>235</v>
      </c>
      <c r="AJ247" s="5" t="s">
        <v>983</v>
      </c>
      <c r="AK247" s="45">
        <f t="shared" si="26"/>
        <v>15</v>
      </c>
      <c r="AL247" s="47">
        <f>_xlfn.XLOOKUP(I247,'[1]#칼럼명세'!F:F,'[1]#칼럼명세'!I:I)</f>
        <v>10000</v>
      </c>
      <c r="AM247" s="44" t="str">
        <f t="shared" si="27"/>
        <v>Item_Name_23400053</v>
      </c>
      <c r="AN247" s="5" t="s">
        <v>631</v>
      </c>
      <c r="AO247" s="44" t="str">
        <f t="shared" si="28"/>
        <v>Item_Desc_23400053</v>
      </c>
      <c r="AP247" s="5" t="s">
        <v>650</v>
      </c>
      <c r="AQ247" s="44">
        <f>_xlfn.XLOOKUP(I247,[1]!표1[아이템 타입],[1]!표1[삭제여부])</f>
        <v>1</v>
      </c>
      <c r="AR247" s="63">
        <f>_xlfn.XLOOKUP(I247,'[1]#칼럼명세'!F:F,'[1]#칼럼명세'!H:H)</f>
        <v>1</v>
      </c>
      <c r="AS247" s="4">
        <v>1</v>
      </c>
      <c r="AT247" s="4"/>
      <c r="AU247" s="4"/>
      <c r="AV247" s="4"/>
      <c r="AW247" s="63" t="str">
        <f>_xlfn.XLOOKUP(I247,[1]!표1[아이템 타입],[1]!표1[타입 이름])</f>
        <v>재료 - 판매 및 거래 가능</v>
      </c>
      <c r="AX247" s="63" t="str">
        <f t="shared" si="21"/>
        <v>가능</v>
      </c>
      <c r="AY247" s="63" t="str">
        <f t="shared" si="22"/>
        <v>가능</v>
      </c>
      <c r="AZ247" s="63" t="str">
        <f t="shared" si="23"/>
        <v>가능</v>
      </c>
      <c r="BA247" s="63" t="str">
        <f t="shared" si="23"/>
        <v>가능</v>
      </c>
    </row>
    <row r="248" spans="2:53" x14ac:dyDescent="0.3">
      <c r="B248" s="4">
        <v>23400054</v>
      </c>
      <c r="C248" s="4" t="str">
        <f t="shared" si="29"/>
        <v>054</v>
      </c>
      <c r="D248" s="44" t="str">
        <f t="shared" si="24"/>
        <v>Item_Name_23400054</v>
      </c>
      <c r="E248" s="5" t="s">
        <v>630</v>
      </c>
      <c r="F248" s="44" t="str">
        <f t="shared" si="25"/>
        <v>Item_Desc_23400054</v>
      </c>
      <c r="G248" s="5" t="s">
        <v>3209</v>
      </c>
      <c r="H248" s="5">
        <v>3</v>
      </c>
      <c r="I248" s="5">
        <v>34</v>
      </c>
      <c r="J248" s="5">
        <v>0</v>
      </c>
      <c r="K248" s="5">
        <v>4</v>
      </c>
      <c r="L248" s="45">
        <f>_xlfn.XLOOKUP($I248, '[1]#칼럼명세'!$F:$F, '[1]#칼럼명세'!$J:$J)*IF(_xlfn.XLOOKUP($I248, '[1]#칼럼명세'!$F:$F, '[1]#칼럼명세'!$K:$K)="X", 1, _xlfn.XLOOKUP($K248, '[1]#무게관련'!$N:$N, '[1]#무게관련'!$O:$O))*100</f>
        <v>1</v>
      </c>
      <c r="M248" s="46" t="s">
        <v>336</v>
      </c>
      <c r="N248" s="46" t="s">
        <v>336</v>
      </c>
      <c r="O248" s="46" t="s">
        <v>336</v>
      </c>
      <c r="P248" s="46" t="s">
        <v>336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66">
        <v>1000</v>
      </c>
      <c r="Y248" s="66">
        <v>1000</v>
      </c>
      <c r="Z248" s="5">
        <v>1</v>
      </c>
      <c r="AA248" s="5">
        <v>10</v>
      </c>
      <c r="AB248" s="5">
        <v>1</v>
      </c>
      <c r="AC248" s="5">
        <v>0</v>
      </c>
      <c r="AD248" s="5">
        <v>0</v>
      </c>
      <c r="AE248" s="5">
        <v>30200</v>
      </c>
      <c r="AF248" s="5">
        <v>10</v>
      </c>
      <c r="AG248" s="5">
        <v>0</v>
      </c>
      <c r="AH248" s="5" t="s">
        <v>164</v>
      </c>
      <c r="AI248" s="5" t="s">
        <v>235</v>
      </c>
      <c r="AJ248" s="5" t="s">
        <v>983</v>
      </c>
      <c r="AK248" s="45">
        <f t="shared" si="26"/>
        <v>15</v>
      </c>
      <c r="AL248" s="47">
        <f>_xlfn.XLOOKUP(I248,'[1]#칼럼명세'!F:F,'[1]#칼럼명세'!I:I)</f>
        <v>10000</v>
      </c>
      <c r="AM248" s="44" t="str">
        <f t="shared" si="27"/>
        <v>Item_Name_23400054</v>
      </c>
      <c r="AN248" s="5" t="s">
        <v>630</v>
      </c>
      <c r="AO248" s="44" t="str">
        <f t="shared" si="28"/>
        <v>Item_Desc_23400054</v>
      </c>
      <c r="AP248" s="5" t="s">
        <v>650</v>
      </c>
      <c r="AQ248" s="44">
        <f>_xlfn.XLOOKUP(I248,[1]!표1[아이템 타입],[1]!표1[삭제여부])</f>
        <v>1</v>
      </c>
      <c r="AR248" s="63">
        <f>_xlfn.XLOOKUP(I248,'[1]#칼럼명세'!F:F,'[1]#칼럼명세'!H:H)</f>
        <v>1</v>
      </c>
      <c r="AS248" s="4">
        <v>1</v>
      </c>
      <c r="AT248" s="4"/>
      <c r="AU248" s="4"/>
      <c r="AV248" s="4"/>
      <c r="AW248" s="63" t="str">
        <f>_xlfn.XLOOKUP(I248,[1]!표1[아이템 타입],[1]!표1[타입 이름])</f>
        <v>재료 - 판매 및 거래 가능</v>
      </c>
      <c r="AX248" s="63" t="str">
        <f t="shared" si="21"/>
        <v>가능</v>
      </c>
      <c r="AY248" s="63" t="str">
        <f t="shared" si="22"/>
        <v>가능</v>
      </c>
      <c r="AZ248" s="63" t="str">
        <f t="shared" si="23"/>
        <v>가능</v>
      </c>
      <c r="BA248" s="63" t="str">
        <f t="shared" si="23"/>
        <v>가능</v>
      </c>
    </row>
    <row r="249" spans="2:53" x14ac:dyDescent="0.3">
      <c r="B249" s="4">
        <v>23400055</v>
      </c>
      <c r="C249" s="4" t="str">
        <f t="shared" si="29"/>
        <v>055</v>
      </c>
      <c r="D249" s="44" t="str">
        <f t="shared" si="24"/>
        <v>Item_Name_23400055</v>
      </c>
      <c r="E249" s="5" t="s">
        <v>629</v>
      </c>
      <c r="F249" s="44" t="str">
        <f t="shared" si="25"/>
        <v>Item_Desc_23400055</v>
      </c>
      <c r="G249" s="5" t="s">
        <v>3209</v>
      </c>
      <c r="H249" s="5">
        <v>3</v>
      </c>
      <c r="I249" s="5">
        <v>34</v>
      </c>
      <c r="J249" s="5">
        <v>0</v>
      </c>
      <c r="K249" s="5">
        <v>4</v>
      </c>
      <c r="L249" s="45">
        <f>_xlfn.XLOOKUP($I249, '[1]#칼럼명세'!$F:$F, '[1]#칼럼명세'!$J:$J)*IF(_xlfn.XLOOKUP($I249, '[1]#칼럼명세'!$F:$F, '[1]#칼럼명세'!$K:$K)="X", 1, _xlfn.XLOOKUP($K249, '[1]#무게관련'!$N:$N, '[1]#무게관련'!$O:$O))*100</f>
        <v>1</v>
      </c>
      <c r="M249" s="46" t="s">
        <v>336</v>
      </c>
      <c r="N249" s="46" t="s">
        <v>336</v>
      </c>
      <c r="O249" s="46" t="s">
        <v>336</v>
      </c>
      <c r="P249" s="46" t="s">
        <v>336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66">
        <v>1000</v>
      </c>
      <c r="Y249" s="66">
        <v>1000</v>
      </c>
      <c r="Z249" s="5">
        <v>1</v>
      </c>
      <c r="AA249" s="5">
        <v>10</v>
      </c>
      <c r="AB249" s="5">
        <v>1</v>
      </c>
      <c r="AC249" s="5">
        <v>0</v>
      </c>
      <c r="AD249" s="5">
        <v>0</v>
      </c>
      <c r="AE249" s="5">
        <v>30200</v>
      </c>
      <c r="AF249" s="5">
        <v>10</v>
      </c>
      <c r="AG249" s="5">
        <v>0</v>
      </c>
      <c r="AH249" s="5" t="s">
        <v>163</v>
      </c>
      <c r="AI249" s="5" t="s">
        <v>235</v>
      </c>
      <c r="AJ249" s="5" t="s">
        <v>983</v>
      </c>
      <c r="AK249" s="45">
        <f t="shared" si="26"/>
        <v>15</v>
      </c>
      <c r="AL249" s="47">
        <f>_xlfn.XLOOKUP(I249,'[1]#칼럼명세'!F:F,'[1]#칼럼명세'!I:I)</f>
        <v>10000</v>
      </c>
      <c r="AM249" s="44" t="str">
        <f t="shared" si="27"/>
        <v>Item_Name_23400055</v>
      </c>
      <c r="AN249" s="5" t="s">
        <v>629</v>
      </c>
      <c r="AO249" s="44" t="str">
        <f t="shared" si="28"/>
        <v>Item_Desc_23400055</v>
      </c>
      <c r="AP249" s="5" t="s">
        <v>650</v>
      </c>
      <c r="AQ249" s="44">
        <f>_xlfn.XLOOKUP(I249,[1]!표1[아이템 타입],[1]!표1[삭제여부])</f>
        <v>1</v>
      </c>
      <c r="AR249" s="63">
        <f>_xlfn.XLOOKUP(I249,'[1]#칼럼명세'!F:F,'[1]#칼럼명세'!H:H)</f>
        <v>1</v>
      </c>
      <c r="AS249" s="4">
        <v>1</v>
      </c>
      <c r="AT249" s="4"/>
      <c r="AU249" s="4"/>
      <c r="AV249" s="4"/>
      <c r="AW249" s="63" t="str">
        <f>_xlfn.XLOOKUP(I249,[1]!표1[아이템 타입],[1]!표1[타입 이름])</f>
        <v>재료 - 판매 및 거래 가능</v>
      </c>
      <c r="AX249" s="63" t="str">
        <f t="shared" si="21"/>
        <v>가능</v>
      </c>
      <c r="AY249" s="63" t="str">
        <f t="shared" si="22"/>
        <v>가능</v>
      </c>
      <c r="AZ249" s="63" t="str">
        <f t="shared" si="23"/>
        <v>가능</v>
      </c>
      <c r="BA249" s="63" t="str">
        <f t="shared" si="23"/>
        <v>가능</v>
      </c>
    </row>
    <row r="250" spans="2:53" x14ac:dyDescent="0.3">
      <c r="B250" s="4">
        <v>23415029</v>
      </c>
      <c r="C250" s="4" t="str">
        <f t="shared" si="29"/>
        <v>029</v>
      </c>
      <c r="D250" s="44" t="str">
        <f t="shared" si="24"/>
        <v>Item_Name_23415029</v>
      </c>
      <c r="E250" s="5" t="s">
        <v>1063</v>
      </c>
      <c r="F250" s="44" t="str">
        <f t="shared" si="25"/>
        <v>Item_Desc_23415029</v>
      </c>
      <c r="G250" s="5" t="s">
        <v>588</v>
      </c>
      <c r="H250" s="5">
        <v>3</v>
      </c>
      <c r="I250" s="5">
        <v>34</v>
      </c>
      <c r="J250" s="5">
        <v>0</v>
      </c>
      <c r="K250" s="5">
        <v>1</v>
      </c>
      <c r="L250" s="45">
        <f>_xlfn.XLOOKUP($I250, '[1]#칼럼명세'!$F:$F, '[1]#칼럼명세'!$J:$J)*IF(_xlfn.XLOOKUP($I250, '[1]#칼럼명세'!$F:$F, '[1]#칼럼명세'!$K:$K)="X", 1, _xlfn.XLOOKUP($K250, '[1]#무게관련'!$N:$N, '[1]#무게관련'!$O:$O))*100</f>
        <v>1</v>
      </c>
      <c r="M250" s="46" t="s">
        <v>336</v>
      </c>
      <c r="N250" s="46" t="s">
        <v>336</v>
      </c>
      <c r="O250" s="46" t="s">
        <v>336</v>
      </c>
      <c r="P250" s="46" t="s">
        <v>336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1</v>
      </c>
      <c r="X250" s="66">
        <v>1000</v>
      </c>
      <c r="Y250" s="66">
        <v>1000</v>
      </c>
      <c r="Z250" s="5">
        <v>1</v>
      </c>
      <c r="AA250" s="5">
        <v>50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 t="s">
        <v>3210</v>
      </c>
      <c r="AI250" s="5" t="s">
        <v>235</v>
      </c>
      <c r="AJ250" s="5" t="s">
        <v>983</v>
      </c>
      <c r="AK250" s="45">
        <f t="shared" si="26"/>
        <v>15</v>
      </c>
      <c r="AL250" s="47">
        <f>_xlfn.XLOOKUP(I250,'[1]#칼럼명세'!F:F,'[1]#칼럼명세'!I:I)</f>
        <v>10000</v>
      </c>
      <c r="AM250" s="44" t="str">
        <f t="shared" si="27"/>
        <v>Item_Name_23415029</v>
      </c>
      <c r="AN250" s="5" t="s">
        <v>3211</v>
      </c>
      <c r="AO250" s="44" t="str">
        <f t="shared" si="28"/>
        <v>Item_Desc_23415029</v>
      </c>
      <c r="AP250" s="5" t="s">
        <v>3212</v>
      </c>
      <c r="AQ250" s="44">
        <f>_xlfn.XLOOKUP(I250,[1]!표1[아이템 타입],[1]!표1[삭제여부])</f>
        <v>1</v>
      </c>
      <c r="AR250" s="63">
        <f>_xlfn.XLOOKUP(I250,'[1]#칼럼명세'!F:F,'[1]#칼럼명세'!H:H)</f>
        <v>1</v>
      </c>
      <c r="AS250" s="4">
        <v>1</v>
      </c>
      <c r="AT250" s="4"/>
      <c r="AU250" s="4"/>
      <c r="AV250" s="4"/>
      <c r="AW250" s="63" t="str">
        <f>_xlfn.XLOOKUP(I250,[1]!표1[아이템 타입],[1]!표1[타입 이름])</f>
        <v>재료 - 판매 및 거래 가능</v>
      </c>
      <c r="AX250" s="63" t="str">
        <f t="shared" si="21"/>
        <v>가능</v>
      </c>
      <c r="AY250" s="63" t="str">
        <f t="shared" si="22"/>
        <v>불가</v>
      </c>
      <c r="AZ250" s="63" t="str">
        <f t="shared" si="23"/>
        <v>가능</v>
      </c>
      <c r="BA250" s="63" t="str">
        <f t="shared" si="23"/>
        <v>가능</v>
      </c>
    </row>
    <row r="251" spans="2:53" x14ac:dyDescent="0.3">
      <c r="B251" s="4">
        <v>23415030</v>
      </c>
      <c r="C251" s="4" t="str">
        <f t="shared" si="29"/>
        <v>030</v>
      </c>
      <c r="D251" s="44" t="str">
        <f t="shared" si="24"/>
        <v>Item_Name_23415030</v>
      </c>
      <c r="E251" s="5" t="s">
        <v>1064</v>
      </c>
      <c r="F251" s="44" t="str">
        <f t="shared" si="25"/>
        <v>Item_Desc_23415030</v>
      </c>
      <c r="G251" s="5" t="s">
        <v>588</v>
      </c>
      <c r="H251" s="5">
        <v>3</v>
      </c>
      <c r="I251" s="5">
        <v>34</v>
      </c>
      <c r="J251" s="5">
        <v>0</v>
      </c>
      <c r="K251" s="5">
        <v>1</v>
      </c>
      <c r="L251" s="45">
        <f>_xlfn.XLOOKUP($I251, '[1]#칼럼명세'!$F:$F, '[1]#칼럼명세'!$J:$J)*IF(_xlfn.XLOOKUP($I251, '[1]#칼럼명세'!$F:$F, '[1]#칼럼명세'!$K:$K)="X", 1, _xlfn.XLOOKUP($K251, '[1]#무게관련'!$N:$N, '[1]#무게관련'!$O:$O))*100</f>
        <v>1</v>
      </c>
      <c r="M251" s="46" t="s">
        <v>336</v>
      </c>
      <c r="N251" s="46" t="s">
        <v>336</v>
      </c>
      <c r="O251" s="46" t="s">
        <v>336</v>
      </c>
      <c r="P251" s="46" t="s">
        <v>336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1</v>
      </c>
      <c r="X251" s="66">
        <v>1000</v>
      </c>
      <c r="Y251" s="66">
        <v>1000</v>
      </c>
      <c r="Z251" s="5">
        <v>1</v>
      </c>
      <c r="AA251" s="5">
        <v>60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 t="s">
        <v>159</v>
      </c>
      <c r="AI251" s="5" t="s">
        <v>235</v>
      </c>
      <c r="AJ251" s="5" t="s">
        <v>983</v>
      </c>
      <c r="AK251" s="45">
        <f t="shared" si="26"/>
        <v>15</v>
      </c>
      <c r="AL251" s="47">
        <f>_xlfn.XLOOKUP(I251,'[1]#칼럼명세'!F:F,'[1]#칼럼명세'!I:I)</f>
        <v>10000</v>
      </c>
      <c r="AM251" s="44" t="str">
        <f t="shared" si="27"/>
        <v>Item_Name_23415030</v>
      </c>
      <c r="AN251" s="5" t="s">
        <v>3213</v>
      </c>
      <c r="AO251" s="44" t="str">
        <f t="shared" si="28"/>
        <v>Item_Desc_23415030</v>
      </c>
      <c r="AP251" s="5" t="s">
        <v>3214</v>
      </c>
      <c r="AQ251" s="44">
        <f>_xlfn.XLOOKUP(I251,[1]!표1[아이템 타입],[1]!표1[삭제여부])</f>
        <v>1</v>
      </c>
      <c r="AR251" s="63">
        <f>_xlfn.XLOOKUP(I251,'[1]#칼럼명세'!F:F,'[1]#칼럼명세'!H:H)</f>
        <v>1</v>
      </c>
      <c r="AS251" s="4">
        <v>1</v>
      </c>
      <c r="AT251" s="4"/>
      <c r="AU251" s="4"/>
      <c r="AV251" s="4"/>
      <c r="AW251" s="63" t="str">
        <f>_xlfn.XLOOKUP(I251,[1]!표1[아이템 타입],[1]!표1[타입 이름])</f>
        <v>재료 - 판매 및 거래 가능</v>
      </c>
      <c r="AX251" s="63" t="str">
        <f t="shared" si="21"/>
        <v>가능</v>
      </c>
      <c r="AY251" s="63" t="str">
        <f t="shared" si="22"/>
        <v>불가</v>
      </c>
      <c r="AZ251" s="63" t="str">
        <f t="shared" si="23"/>
        <v>가능</v>
      </c>
      <c r="BA251" s="63" t="str">
        <f t="shared" si="23"/>
        <v>가능</v>
      </c>
    </row>
    <row r="252" spans="2:53" x14ac:dyDescent="0.3">
      <c r="B252" s="4">
        <v>23415031</v>
      </c>
      <c r="C252" s="4" t="str">
        <f t="shared" si="29"/>
        <v>031</v>
      </c>
      <c r="D252" s="44" t="str">
        <f t="shared" si="24"/>
        <v>Item_Name_23415031</v>
      </c>
      <c r="E252" s="5" t="s">
        <v>1065</v>
      </c>
      <c r="F252" s="44" t="str">
        <f t="shared" si="25"/>
        <v>Item_Desc_23415031</v>
      </c>
      <c r="G252" s="5" t="s">
        <v>588</v>
      </c>
      <c r="H252" s="5">
        <v>3</v>
      </c>
      <c r="I252" s="5">
        <v>34</v>
      </c>
      <c r="J252" s="5">
        <v>0</v>
      </c>
      <c r="K252" s="5">
        <v>1</v>
      </c>
      <c r="L252" s="45">
        <f>_xlfn.XLOOKUP($I252, '[1]#칼럼명세'!$F:$F, '[1]#칼럼명세'!$J:$J)*IF(_xlfn.XLOOKUP($I252, '[1]#칼럼명세'!$F:$F, '[1]#칼럼명세'!$K:$K)="X", 1, _xlfn.XLOOKUP($K252, '[1]#무게관련'!$N:$N, '[1]#무게관련'!$O:$O))*100</f>
        <v>1</v>
      </c>
      <c r="M252" s="46" t="s">
        <v>336</v>
      </c>
      <c r="N252" s="46" t="s">
        <v>336</v>
      </c>
      <c r="O252" s="46" t="s">
        <v>336</v>
      </c>
      <c r="P252" s="46" t="s">
        <v>336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1</v>
      </c>
      <c r="X252" s="66">
        <v>1000</v>
      </c>
      <c r="Y252" s="66">
        <v>1000</v>
      </c>
      <c r="Z252" s="5">
        <v>1</v>
      </c>
      <c r="AA252" s="5">
        <v>70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 t="s">
        <v>1459</v>
      </c>
      <c r="AI252" s="5" t="s">
        <v>235</v>
      </c>
      <c r="AJ252" s="5" t="s">
        <v>983</v>
      </c>
      <c r="AK252" s="45">
        <f t="shared" si="26"/>
        <v>15</v>
      </c>
      <c r="AL252" s="47">
        <f>_xlfn.XLOOKUP(I252,'[1]#칼럼명세'!F:F,'[1]#칼럼명세'!I:I)</f>
        <v>10000</v>
      </c>
      <c r="AM252" s="44" t="str">
        <f t="shared" si="27"/>
        <v>Item_Name_23415031</v>
      </c>
      <c r="AN252" s="5" t="s">
        <v>482</v>
      </c>
      <c r="AO252" s="44" t="str">
        <f t="shared" si="28"/>
        <v>Item_Desc_23415031</v>
      </c>
      <c r="AP252" s="5" t="s">
        <v>3215</v>
      </c>
      <c r="AQ252" s="44">
        <f>_xlfn.XLOOKUP(I252,[1]!표1[아이템 타입],[1]!표1[삭제여부])</f>
        <v>1</v>
      </c>
      <c r="AR252" s="63">
        <f>_xlfn.XLOOKUP(I252,'[1]#칼럼명세'!F:F,'[1]#칼럼명세'!H:H)</f>
        <v>1</v>
      </c>
      <c r="AS252" s="4">
        <v>1</v>
      </c>
      <c r="AT252" s="4"/>
      <c r="AU252" s="4"/>
      <c r="AV252" s="4"/>
      <c r="AW252" s="63" t="str">
        <f>_xlfn.XLOOKUP(I252,[1]!표1[아이템 타입],[1]!표1[타입 이름])</f>
        <v>재료 - 판매 및 거래 가능</v>
      </c>
      <c r="AX252" s="63" t="str">
        <f t="shared" si="21"/>
        <v>가능</v>
      </c>
      <c r="AY252" s="63" t="str">
        <f t="shared" si="22"/>
        <v>불가</v>
      </c>
      <c r="AZ252" s="63" t="str">
        <f t="shared" si="23"/>
        <v>가능</v>
      </c>
      <c r="BA252" s="63" t="str">
        <f t="shared" si="23"/>
        <v>가능</v>
      </c>
    </row>
    <row r="253" spans="2:53" x14ac:dyDescent="0.3">
      <c r="B253" s="4">
        <v>23415032</v>
      </c>
      <c r="C253" s="4" t="str">
        <f t="shared" si="29"/>
        <v>032</v>
      </c>
      <c r="D253" s="44" t="str">
        <f t="shared" si="24"/>
        <v>Item_Name_23415032</v>
      </c>
      <c r="E253" s="5" t="s">
        <v>1066</v>
      </c>
      <c r="F253" s="44" t="str">
        <f t="shared" si="25"/>
        <v>Item_Desc_23415032</v>
      </c>
      <c r="G253" s="5" t="s">
        <v>588</v>
      </c>
      <c r="H253" s="5">
        <v>3</v>
      </c>
      <c r="I253" s="5">
        <v>34</v>
      </c>
      <c r="J253" s="5">
        <v>0</v>
      </c>
      <c r="K253" s="5">
        <v>1</v>
      </c>
      <c r="L253" s="45">
        <f>_xlfn.XLOOKUP($I253, '[1]#칼럼명세'!$F:$F, '[1]#칼럼명세'!$J:$J)*IF(_xlfn.XLOOKUP($I253, '[1]#칼럼명세'!$F:$F, '[1]#칼럼명세'!$K:$K)="X", 1, _xlfn.XLOOKUP($K253, '[1]#무게관련'!$N:$N, '[1]#무게관련'!$O:$O))*100</f>
        <v>1</v>
      </c>
      <c r="M253" s="46" t="s">
        <v>336</v>
      </c>
      <c r="N253" s="46" t="s">
        <v>336</v>
      </c>
      <c r="O253" s="46" t="s">
        <v>336</v>
      </c>
      <c r="P253" s="46" t="s">
        <v>336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1</v>
      </c>
      <c r="X253" s="66">
        <v>1000</v>
      </c>
      <c r="Y253" s="66">
        <v>1000</v>
      </c>
      <c r="Z253" s="5">
        <v>1</v>
      </c>
      <c r="AA253" s="5">
        <v>50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 t="s">
        <v>2988</v>
      </c>
      <c r="AI253" s="5" t="s">
        <v>235</v>
      </c>
      <c r="AJ253" s="5" t="s">
        <v>983</v>
      </c>
      <c r="AK253" s="45">
        <f t="shared" si="26"/>
        <v>15</v>
      </c>
      <c r="AL253" s="47">
        <f>_xlfn.XLOOKUP(I253,'[1]#칼럼명세'!F:F,'[1]#칼럼명세'!I:I)</f>
        <v>10000</v>
      </c>
      <c r="AM253" s="44" t="str">
        <f t="shared" si="27"/>
        <v>Item_Name_23415032</v>
      </c>
      <c r="AN253" s="5" t="s">
        <v>3216</v>
      </c>
      <c r="AO253" s="44" t="str">
        <f t="shared" si="28"/>
        <v>Item_Desc_23415032</v>
      </c>
      <c r="AP253" s="5" t="s">
        <v>3212</v>
      </c>
      <c r="AQ253" s="44">
        <f>_xlfn.XLOOKUP(I253,[1]!표1[아이템 타입],[1]!표1[삭제여부])</f>
        <v>1</v>
      </c>
      <c r="AR253" s="63">
        <f>_xlfn.XLOOKUP(I253,'[1]#칼럼명세'!F:F,'[1]#칼럼명세'!H:H)</f>
        <v>1</v>
      </c>
      <c r="AS253" s="4">
        <v>1</v>
      </c>
      <c r="AT253" s="4"/>
      <c r="AU253" s="4"/>
      <c r="AV253" s="4"/>
      <c r="AW253" s="63" t="str">
        <f>_xlfn.XLOOKUP(I253,[1]!표1[아이템 타입],[1]!표1[타입 이름])</f>
        <v>재료 - 판매 및 거래 가능</v>
      </c>
      <c r="AX253" s="63" t="str">
        <f t="shared" si="21"/>
        <v>가능</v>
      </c>
      <c r="AY253" s="63" t="str">
        <f t="shared" si="22"/>
        <v>불가</v>
      </c>
      <c r="AZ253" s="63" t="str">
        <f t="shared" si="23"/>
        <v>가능</v>
      </c>
      <c r="BA253" s="63" t="str">
        <f t="shared" si="23"/>
        <v>가능</v>
      </c>
    </row>
    <row r="254" spans="2:53" x14ac:dyDescent="0.3">
      <c r="B254" s="4">
        <v>23415033</v>
      </c>
      <c r="C254" s="4" t="str">
        <f t="shared" si="29"/>
        <v>033</v>
      </c>
      <c r="D254" s="44" t="str">
        <f t="shared" si="24"/>
        <v>Item_Name_23415033</v>
      </c>
      <c r="E254" s="5" t="s">
        <v>1067</v>
      </c>
      <c r="F254" s="44" t="str">
        <f t="shared" si="25"/>
        <v>Item_Desc_23415033</v>
      </c>
      <c r="G254" s="5" t="s">
        <v>588</v>
      </c>
      <c r="H254" s="5">
        <v>3</v>
      </c>
      <c r="I254" s="5">
        <v>34</v>
      </c>
      <c r="J254" s="5">
        <v>0</v>
      </c>
      <c r="K254" s="5">
        <v>1</v>
      </c>
      <c r="L254" s="45">
        <f>_xlfn.XLOOKUP($I254, '[1]#칼럼명세'!$F:$F, '[1]#칼럼명세'!$J:$J)*IF(_xlfn.XLOOKUP($I254, '[1]#칼럼명세'!$F:$F, '[1]#칼럼명세'!$K:$K)="X", 1, _xlfn.XLOOKUP($K254, '[1]#무게관련'!$N:$N, '[1]#무게관련'!$O:$O))*100</f>
        <v>1</v>
      </c>
      <c r="M254" s="46" t="s">
        <v>336</v>
      </c>
      <c r="N254" s="46" t="s">
        <v>336</v>
      </c>
      <c r="O254" s="46" t="s">
        <v>336</v>
      </c>
      <c r="P254" s="46" t="s">
        <v>336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1</v>
      </c>
      <c r="X254" s="66">
        <v>1000</v>
      </c>
      <c r="Y254" s="66">
        <v>1000</v>
      </c>
      <c r="Z254" s="5">
        <v>1</v>
      </c>
      <c r="AA254" s="5">
        <v>60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 t="s">
        <v>161</v>
      </c>
      <c r="AI254" s="5" t="s">
        <v>235</v>
      </c>
      <c r="AJ254" s="5" t="s">
        <v>983</v>
      </c>
      <c r="AK254" s="45">
        <f t="shared" si="26"/>
        <v>15</v>
      </c>
      <c r="AL254" s="47">
        <f>_xlfn.XLOOKUP(I254,'[1]#칼럼명세'!F:F,'[1]#칼럼명세'!I:I)</f>
        <v>10000</v>
      </c>
      <c r="AM254" s="44" t="str">
        <f t="shared" si="27"/>
        <v>Item_Name_23415033</v>
      </c>
      <c r="AN254" s="5" t="s">
        <v>3217</v>
      </c>
      <c r="AO254" s="44" t="str">
        <f t="shared" si="28"/>
        <v>Item_Desc_23415033</v>
      </c>
      <c r="AP254" s="5" t="s">
        <v>3214</v>
      </c>
      <c r="AQ254" s="44">
        <f>_xlfn.XLOOKUP(I254,[1]!표1[아이템 타입],[1]!표1[삭제여부])</f>
        <v>1</v>
      </c>
      <c r="AR254" s="63">
        <f>_xlfn.XLOOKUP(I254,'[1]#칼럼명세'!F:F,'[1]#칼럼명세'!H:H)</f>
        <v>1</v>
      </c>
      <c r="AS254" s="4">
        <v>1</v>
      </c>
      <c r="AT254" s="4"/>
      <c r="AU254" s="4"/>
      <c r="AV254" s="4"/>
      <c r="AW254" s="63" t="str">
        <f>_xlfn.XLOOKUP(I254,[1]!표1[아이템 타입],[1]!표1[타입 이름])</f>
        <v>재료 - 판매 및 거래 가능</v>
      </c>
      <c r="AX254" s="63" t="str">
        <f t="shared" si="21"/>
        <v>가능</v>
      </c>
      <c r="AY254" s="63" t="str">
        <f t="shared" si="22"/>
        <v>불가</v>
      </c>
      <c r="AZ254" s="63" t="str">
        <f t="shared" si="23"/>
        <v>가능</v>
      </c>
      <c r="BA254" s="63" t="str">
        <f t="shared" si="23"/>
        <v>가능</v>
      </c>
    </row>
    <row r="255" spans="2:53" x14ac:dyDescent="0.3">
      <c r="B255" s="4">
        <v>23415034</v>
      </c>
      <c r="C255" s="4" t="str">
        <f t="shared" si="29"/>
        <v>034</v>
      </c>
      <c r="D255" s="44" t="str">
        <f t="shared" si="24"/>
        <v>Item_Name_23415034</v>
      </c>
      <c r="E255" s="5" t="s">
        <v>1068</v>
      </c>
      <c r="F255" s="44" t="str">
        <f t="shared" si="25"/>
        <v>Item_Desc_23415034</v>
      </c>
      <c r="G255" s="5" t="s">
        <v>588</v>
      </c>
      <c r="H255" s="5">
        <v>3</v>
      </c>
      <c r="I255" s="5">
        <v>34</v>
      </c>
      <c r="J255" s="5">
        <v>0</v>
      </c>
      <c r="K255" s="5">
        <v>1</v>
      </c>
      <c r="L255" s="45">
        <f>_xlfn.XLOOKUP($I255, '[1]#칼럼명세'!$F:$F, '[1]#칼럼명세'!$J:$J)*IF(_xlfn.XLOOKUP($I255, '[1]#칼럼명세'!$F:$F, '[1]#칼럼명세'!$K:$K)="X", 1, _xlfn.XLOOKUP($K255, '[1]#무게관련'!$N:$N, '[1]#무게관련'!$O:$O))*100</f>
        <v>1</v>
      </c>
      <c r="M255" s="46" t="s">
        <v>336</v>
      </c>
      <c r="N255" s="46" t="s">
        <v>336</v>
      </c>
      <c r="O255" s="46" t="s">
        <v>336</v>
      </c>
      <c r="P255" s="46" t="s">
        <v>336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1</v>
      </c>
      <c r="X255" s="66">
        <v>1000</v>
      </c>
      <c r="Y255" s="66">
        <v>1000</v>
      </c>
      <c r="Z255" s="5">
        <v>1</v>
      </c>
      <c r="AA255" s="5">
        <v>70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 t="s">
        <v>1460</v>
      </c>
      <c r="AI255" s="5" t="s">
        <v>235</v>
      </c>
      <c r="AJ255" s="5" t="s">
        <v>983</v>
      </c>
      <c r="AK255" s="45">
        <f t="shared" si="26"/>
        <v>15</v>
      </c>
      <c r="AL255" s="47">
        <f>_xlfn.XLOOKUP(I255,'[1]#칼럼명세'!F:F,'[1]#칼럼명세'!I:I)</f>
        <v>10000</v>
      </c>
      <c r="AM255" s="44" t="str">
        <f t="shared" si="27"/>
        <v>Item_Name_23415034</v>
      </c>
      <c r="AN255" s="5" t="s">
        <v>485</v>
      </c>
      <c r="AO255" s="44" t="str">
        <f t="shared" si="28"/>
        <v>Item_Desc_23415034</v>
      </c>
      <c r="AP255" s="5" t="s">
        <v>3215</v>
      </c>
      <c r="AQ255" s="44">
        <f>_xlfn.XLOOKUP(I255,[1]!표1[아이템 타입],[1]!표1[삭제여부])</f>
        <v>1</v>
      </c>
      <c r="AR255" s="63">
        <f>_xlfn.XLOOKUP(I255,'[1]#칼럼명세'!F:F,'[1]#칼럼명세'!H:H)</f>
        <v>1</v>
      </c>
      <c r="AS255" s="4">
        <v>1</v>
      </c>
      <c r="AT255" s="4"/>
      <c r="AU255" s="4"/>
      <c r="AV255" s="4"/>
      <c r="AW255" s="63" t="str">
        <f>_xlfn.XLOOKUP(I255,[1]!표1[아이템 타입],[1]!표1[타입 이름])</f>
        <v>재료 - 판매 및 거래 가능</v>
      </c>
      <c r="AX255" s="63" t="str">
        <f t="shared" si="21"/>
        <v>가능</v>
      </c>
      <c r="AY255" s="63" t="str">
        <f t="shared" si="22"/>
        <v>불가</v>
      </c>
      <c r="AZ255" s="63" t="str">
        <f t="shared" si="23"/>
        <v>가능</v>
      </c>
      <c r="BA255" s="63" t="str">
        <f t="shared" si="23"/>
        <v>가능</v>
      </c>
    </row>
    <row r="256" spans="2:53" x14ac:dyDescent="0.3">
      <c r="B256" s="4">
        <v>23415035</v>
      </c>
      <c r="C256" s="4" t="str">
        <f t="shared" si="29"/>
        <v>035</v>
      </c>
      <c r="D256" s="44" t="str">
        <f t="shared" si="24"/>
        <v>Item_Name_23415035</v>
      </c>
      <c r="E256" s="5" t="s">
        <v>1069</v>
      </c>
      <c r="F256" s="44" t="str">
        <f t="shared" si="25"/>
        <v>Item_Desc_23415035</v>
      </c>
      <c r="G256" s="5" t="s">
        <v>588</v>
      </c>
      <c r="H256" s="5">
        <v>3</v>
      </c>
      <c r="I256" s="5">
        <v>34</v>
      </c>
      <c r="J256" s="5">
        <v>0</v>
      </c>
      <c r="K256" s="5">
        <v>1</v>
      </c>
      <c r="L256" s="45">
        <f>_xlfn.XLOOKUP($I256, '[1]#칼럼명세'!$F:$F, '[1]#칼럼명세'!$J:$J)*IF(_xlfn.XLOOKUP($I256, '[1]#칼럼명세'!$F:$F, '[1]#칼럼명세'!$K:$K)="X", 1, _xlfn.XLOOKUP($K256, '[1]#무게관련'!$N:$N, '[1]#무게관련'!$O:$O))*100</f>
        <v>1</v>
      </c>
      <c r="M256" s="46" t="s">
        <v>336</v>
      </c>
      <c r="N256" s="46" t="s">
        <v>336</v>
      </c>
      <c r="O256" s="46" t="s">
        <v>336</v>
      </c>
      <c r="P256" s="46" t="s">
        <v>336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1</v>
      </c>
      <c r="X256" s="66">
        <v>1000</v>
      </c>
      <c r="Y256" s="66">
        <v>1000</v>
      </c>
      <c r="Z256" s="5">
        <v>1</v>
      </c>
      <c r="AA256" s="5">
        <v>50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 t="s">
        <v>275</v>
      </c>
      <c r="AI256" s="5" t="s">
        <v>235</v>
      </c>
      <c r="AJ256" s="5" t="s">
        <v>983</v>
      </c>
      <c r="AK256" s="45">
        <f t="shared" si="26"/>
        <v>15</v>
      </c>
      <c r="AL256" s="47">
        <f>_xlfn.XLOOKUP(I256,'[1]#칼럼명세'!F:F,'[1]#칼럼명세'!I:I)</f>
        <v>10000</v>
      </c>
      <c r="AM256" s="44" t="str">
        <f t="shared" si="27"/>
        <v>Item_Name_23415035</v>
      </c>
      <c r="AN256" s="5" t="s">
        <v>3218</v>
      </c>
      <c r="AO256" s="44" t="str">
        <f t="shared" si="28"/>
        <v>Item_Desc_23415035</v>
      </c>
      <c r="AP256" s="5" t="s">
        <v>3212</v>
      </c>
      <c r="AQ256" s="44">
        <f>_xlfn.XLOOKUP(I256,[1]!표1[아이템 타입],[1]!표1[삭제여부])</f>
        <v>1</v>
      </c>
      <c r="AR256" s="63">
        <f>_xlfn.XLOOKUP(I256,'[1]#칼럼명세'!F:F,'[1]#칼럼명세'!H:H)</f>
        <v>1</v>
      </c>
      <c r="AS256" s="4">
        <v>1</v>
      </c>
      <c r="AT256" s="4"/>
      <c r="AU256" s="4"/>
      <c r="AV256" s="4"/>
      <c r="AW256" s="63" t="str">
        <f>_xlfn.XLOOKUP(I256,[1]!표1[아이템 타입],[1]!표1[타입 이름])</f>
        <v>재료 - 판매 및 거래 가능</v>
      </c>
      <c r="AX256" s="63" t="str">
        <f t="shared" si="21"/>
        <v>가능</v>
      </c>
      <c r="AY256" s="63" t="str">
        <f t="shared" si="22"/>
        <v>불가</v>
      </c>
      <c r="AZ256" s="63" t="str">
        <f t="shared" si="23"/>
        <v>가능</v>
      </c>
      <c r="BA256" s="63" t="str">
        <f t="shared" si="23"/>
        <v>가능</v>
      </c>
    </row>
    <row r="257" spans="2:53" x14ac:dyDescent="0.3">
      <c r="B257" s="4">
        <v>23415036</v>
      </c>
      <c r="C257" s="4" t="str">
        <f t="shared" si="29"/>
        <v>036</v>
      </c>
      <c r="D257" s="44" t="str">
        <f t="shared" si="24"/>
        <v>Item_Name_23415036</v>
      </c>
      <c r="E257" s="5" t="s">
        <v>1070</v>
      </c>
      <c r="F257" s="44" t="str">
        <f t="shared" si="25"/>
        <v>Item_Desc_23415036</v>
      </c>
      <c r="G257" s="5" t="s">
        <v>588</v>
      </c>
      <c r="H257" s="5">
        <v>3</v>
      </c>
      <c r="I257" s="5">
        <v>34</v>
      </c>
      <c r="J257" s="5">
        <v>0</v>
      </c>
      <c r="K257" s="5">
        <v>1</v>
      </c>
      <c r="L257" s="45">
        <f>_xlfn.XLOOKUP($I257, '[1]#칼럼명세'!$F:$F, '[1]#칼럼명세'!$J:$J)*IF(_xlfn.XLOOKUP($I257, '[1]#칼럼명세'!$F:$F, '[1]#칼럼명세'!$K:$K)="X", 1, _xlfn.XLOOKUP($K257, '[1]#무게관련'!$N:$N, '[1]#무게관련'!$O:$O))*100</f>
        <v>1</v>
      </c>
      <c r="M257" s="46" t="s">
        <v>336</v>
      </c>
      <c r="N257" s="46" t="s">
        <v>336</v>
      </c>
      <c r="O257" s="46" t="s">
        <v>336</v>
      </c>
      <c r="P257" s="46" t="s">
        <v>336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1</v>
      </c>
      <c r="X257" s="66">
        <v>1000</v>
      </c>
      <c r="Y257" s="66">
        <v>1000</v>
      </c>
      <c r="Z257" s="5">
        <v>1</v>
      </c>
      <c r="AA257" s="5">
        <v>60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 t="s">
        <v>160</v>
      </c>
      <c r="AI257" s="5" t="s">
        <v>235</v>
      </c>
      <c r="AJ257" s="5" t="s">
        <v>983</v>
      </c>
      <c r="AK257" s="45">
        <f t="shared" si="26"/>
        <v>15</v>
      </c>
      <c r="AL257" s="47">
        <f>_xlfn.XLOOKUP(I257,'[1]#칼럼명세'!F:F,'[1]#칼럼명세'!I:I)</f>
        <v>10000</v>
      </c>
      <c r="AM257" s="44" t="str">
        <f t="shared" si="27"/>
        <v>Item_Name_23415036</v>
      </c>
      <c r="AN257" s="5" t="s">
        <v>3219</v>
      </c>
      <c r="AO257" s="44" t="str">
        <f t="shared" si="28"/>
        <v>Item_Desc_23415036</v>
      </c>
      <c r="AP257" s="5" t="s">
        <v>3214</v>
      </c>
      <c r="AQ257" s="44">
        <f>_xlfn.XLOOKUP(I257,[1]!표1[아이템 타입],[1]!표1[삭제여부])</f>
        <v>1</v>
      </c>
      <c r="AR257" s="63">
        <f>_xlfn.XLOOKUP(I257,'[1]#칼럼명세'!F:F,'[1]#칼럼명세'!H:H)</f>
        <v>1</v>
      </c>
      <c r="AS257" s="4">
        <v>1</v>
      </c>
      <c r="AT257" s="4"/>
      <c r="AU257" s="4"/>
      <c r="AV257" s="4"/>
      <c r="AW257" s="63" t="str">
        <f>_xlfn.XLOOKUP(I257,[1]!표1[아이템 타입],[1]!표1[타입 이름])</f>
        <v>재료 - 판매 및 거래 가능</v>
      </c>
      <c r="AX257" s="63" t="str">
        <f t="shared" si="21"/>
        <v>가능</v>
      </c>
      <c r="AY257" s="63" t="str">
        <f t="shared" si="22"/>
        <v>불가</v>
      </c>
      <c r="AZ257" s="63" t="str">
        <f t="shared" si="23"/>
        <v>가능</v>
      </c>
      <c r="BA257" s="63" t="str">
        <f t="shared" si="23"/>
        <v>가능</v>
      </c>
    </row>
    <row r="258" spans="2:53" x14ac:dyDescent="0.3">
      <c r="B258" s="4">
        <v>23415037</v>
      </c>
      <c r="C258" s="4" t="str">
        <f t="shared" si="29"/>
        <v>037</v>
      </c>
      <c r="D258" s="44" t="str">
        <f t="shared" si="24"/>
        <v>Item_Name_23415037</v>
      </c>
      <c r="E258" s="5" t="s">
        <v>1071</v>
      </c>
      <c r="F258" s="44" t="str">
        <f t="shared" si="25"/>
        <v>Item_Desc_23415037</v>
      </c>
      <c r="G258" s="5" t="s">
        <v>588</v>
      </c>
      <c r="H258" s="5">
        <v>3</v>
      </c>
      <c r="I258" s="5">
        <v>34</v>
      </c>
      <c r="J258" s="5">
        <v>0</v>
      </c>
      <c r="K258" s="5">
        <v>1</v>
      </c>
      <c r="L258" s="45">
        <f>_xlfn.XLOOKUP($I258, '[1]#칼럼명세'!$F:$F, '[1]#칼럼명세'!$J:$J)*IF(_xlfn.XLOOKUP($I258, '[1]#칼럼명세'!$F:$F, '[1]#칼럼명세'!$K:$K)="X", 1, _xlfn.XLOOKUP($K258, '[1]#무게관련'!$N:$N, '[1]#무게관련'!$O:$O))*100</f>
        <v>1</v>
      </c>
      <c r="M258" s="46" t="s">
        <v>336</v>
      </c>
      <c r="N258" s="46" t="s">
        <v>336</v>
      </c>
      <c r="O258" s="46" t="s">
        <v>336</v>
      </c>
      <c r="P258" s="46" t="s">
        <v>336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1</v>
      </c>
      <c r="X258" s="66">
        <v>1000</v>
      </c>
      <c r="Y258" s="66">
        <v>1000</v>
      </c>
      <c r="Z258" s="5">
        <v>1</v>
      </c>
      <c r="AA258" s="5">
        <v>70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 t="s">
        <v>1456</v>
      </c>
      <c r="AI258" s="5" t="s">
        <v>235</v>
      </c>
      <c r="AJ258" s="5" t="s">
        <v>983</v>
      </c>
      <c r="AK258" s="45">
        <f t="shared" si="26"/>
        <v>15</v>
      </c>
      <c r="AL258" s="47">
        <f>_xlfn.XLOOKUP(I258,'[1]#칼럼명세'!F:F,'[1]#칼럼명세'!I:I)</f>
        <v>10000</v>
      </c>
      <c r="AM258" s="44" t="str">
        <f t="shared" si="27"/>
        <v>Item_Name_23415037</v>
      </c>
      <c r="AN258" s="5" t="s">
        <v>488</v>
      </c>
      <c r="AO258" s="44" t="str">
        <f t="shared" si="28"/>
        <v>Item_Desc_23415037</v>
      </c>
      <c r="AP258" s="5" t="s">
        <v>3215</v>
      </c>
      <c r="AQ258" s="44">
        <f>_xlfn.XLOOKUP(I258,[1]!표1[아이템 타입],[1]!표1[삭제여부])</f>
        <v>1</v>
      </c>
      <c r="AR258" s="63">
        <f>_xlfn.XLOOKUP(I258,'[1]#칼럼명세'!F:F,'[1]#칼럼명세'!H:H)</f>
        <v>1</v>
      </c>
      <c r="AS258" s="4">
        <v>1</v>
      </c>
      <c r="AT258" s="4"/>
      <c r="AU258" s="4"/>
      <c r="AV258" s="4"/>
      <c r="AW258" s="63" t="str">
        <f>_xlfn.XLOOKUP(I258,[1]!표1[아이템 타입],[1]!표1[타입 이름])</f>
        <v>재료 - 판매 및 거래 가능</v>
      </c>
      <c r="AX258" s="63" t="str">
        <f t="shared" si="21"/>
        <v>가능</v>
      </c>
      <c r="AY258" s="63" t="str">
        <f t="shared" si="22"/>
        <v>불가</v>
      </c>
      <c r="AZ258" s="63" t="str">
        <f t="shared" ref="AZ258:BA321" si="30">IF(AR258=0,"불가","가능")</f>
        <v>가능</v>
      </c>
      <c r="BA258" s="63" t="str">
        <f t="shared" si="30"/>
        <v>가능</v>
      </c>
    </row>
    <row r="259" spans="2:53" x14ac:dyDescent="0.3">
      <c r="B259" s="4">
        <v>23415038</v>
      </c>
      <c r="C259" s="4" t="str">
        <f t="shared" si="29"/>
        <v>038</v>
      </c>
      <c r="D259" s="44" t="str">
        <f t="shared" si="24"/>
        <v>Item_Name_23415038</v>
      </c>
      <c r="E259" s="5" t="s">
        <v>1072</v>
      </c>
      <c r="F259" s="44" t="str">
        <f t="shared" si="25"/>
        <v>Item_Desc_23415038</v>
      </c>
      <c r="G259" s="5" t="s">
        <v>491</v>
      </c>
      <c r="H259" s="5">
        <v>3</v>
      </c>
      <c r="I259" s="5">
        <v>34</v>
      </c>
      <c r="J259" s="5">
        <v>0</v>
      </c>
      <c r="K259" s="5">
        <v>0</v>
      </c>
      <c r="L259" s="45">
        <f>_xlfn.XLOOKUP($I259, '[1]#칼럼명세'!$F:$F, '[1]#칼럼명세'!$J:$J)*IF(_xlfn.XLOOKUP($I259, '[1]#칼럼명세'!$F:$F, '[1]#칼럼명세'!$K:$K)="X", 1, _xlfn.XLOOKUP($K259, '[1]#무게관련'!$N:$N, '[1]#무게관련'!$O:$O))*100</f>
        <v>1</v>
      </c>
      <c r="M259" s="46" t="s">
        <v>336</v>
      </c>
      <c r="N259" s="46" t="s">
        <v>336</v>
      </c>
      <c r="O259" s="46" t="s">
        <v>336</v>
      </c>
      <c r="P259" s="46" t="s">
        <v>336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1</v>
      </c>
      <c r="X259" s="66">
        <v>1000</v>
      </c>
      <c r="Y259" s="66">
        <v>10000</v>
      </c>
      <c r="Z259" s="5">
        <v>1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 t="s">
        <v>399</v>
      </c>
      <c r="AI259" s="5" t="s">
        <v>179</v>
      </c>
      <c r="AJ259" s="5" t="s">
        <v>179</v>
      </c>
      <c r="AK259" s="45">
        <f t="shared" si="26"/>
        <v>15</v>
      </c>
      <c r="AL259" s="47">
        <f>_xlfn.XLOOKUP(I259,'[1]#칼럼명세'!F:F,'[1]#칼럼명세'!I:I)</f>
        <v>10000</v>
      </c>
      <c r="AM259" s="44" t="str">
        <f t="shared" si="27"/>
        <v>Item_Name_23415038</v>
      </c>
      <c r="AN259" s="5" t="s">
        <v>491</v>
      </c>
      <c r="AO259" s="44" t="str">
        <f t="shared" si="28"/>
        <v>Item_Desc_23415038</v>
      </c>
      <c r="AP259" s="5" t="s">
        <v>659</v>
      </c>
      <c r="AQ259" s="44">
        <f>_xlfn.XLOOKUP(I259,[1]!표1[아이템 타입],[1]!표1[삭제여부])</f>
        <v>1</v>
      </c>
      <c r="AR259" s="63">
        <f>_xlfn.XLOOKUP(I259,'[1]#칼럼명세'!F:F,'[1]#칼럼명세'!H:H)</f>
        <v>1</v>
      </c>
      <c r="AS259" s="4">
        <v>1</v>
      </c>
      <c r="AT259" s="4"/>
      <c r="AU259" s="4"/>
      <c r="AV259" s="4"/>
      <c r="AW259" s="63" t="str">
        <f>_xlfn.XLOOKUP(I259,[1]!표1[아이템 타입],[1]!표1[타입 이름])</f>
        <v>재료 - 판매 및 거래 가능</v>
      </c>
      <c r="AX259" s="63" t="str">
        <f t="shared" si="21"/>
        <v>가능</v>
      </c>
      <c r="AY259" s="63" t="str">
        <f t="shared" si="22"/>
        <v>불가</v>
      </c>
      <c r="AZ259" s="63" t="str">
        <f t="shared" si="30"/>
        <v>가능</v>
      </c>
      <c r="BA259" s="63" t="str">
        <f t="shared" si="30"/>
        <v>가능</v>
      </c>
    </row>
    <row r="260" spans="2:53" x14ac:dyDescent="0.3">
      <c r="B260" s="4">
        <v>23415039</v>
      </c>
      <c r="C260" s="4" t="str">
        <f t="shared" si="29"/>
        <v>039</v>
      </c>
      <c r="D260" s="44" t="str">
        <f t="shared" si="24"/>
        <v>Item_Name_23415039</v>
      </c>
      <c r="E260" s="5" t="s">
        <v>1270</v>
      </c>
      <c r="F260" s="44" t="str">
        <f t="shared" si="25"/>
        <v>Item_Desc_23415039</v>
      </c>
      <c r="G260" s="5" t="s">
        <v>588</v>
      </c>
      <c r="H260" s="5">
        <v>3</v>
      </c>
      <c r="I260" s="5">
        <v>34</v>
      </c>
      <c r="J260" s="5">
        <v>0</v>
      </c>
      <c r="K260" s="5">
        <v>1</v>
      </c>
      <c r="L260" s="45">
        <f>_xlfn.XLOOKUP($I260, '[1]#칼럼명세'!$F:$F, '[1]#칼럼명세'!$J:$J)*IF(_xlfn.XLOOKUP($I260, '[1]#칼럼명세'!$F:$F, '[1]#칼럼명세'!$K:$K)="X", 1, _xlfn.XLOOKUP($K260, '[1]#무게관련'!$N:$N, '[1]#무게관련'!$O:$O))*100</f>
        <v>1</v>
      </c>
      <c r="M260" s="46" t="s">
        <v>336</v>
      </c>
      <c r="N260" s="46" t="s">
        <v>336</v>
      </c>
      <c r="O260" s="46" t="s">
        <v>336</v>
      </c>
      <c r="P260" s="46" t="s">
        <v>336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1</v>
      </c>
      <c r="X260" s="66">
        <v>1000</v>
      </c>
      <c r="Y260" s="66">
        <v>1000</v>
      </c>
      <c r="Z260" s="5">
        <v>1</v>
      </c>
      <c r="AA260" s="5">
        <v>90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 t="s">
        <v>274</v>
      </c>
      <c r="AI260" s="5" t="s">
        <v>235</v>
      </c>
      <c r="AJ260" s="5" t="s">
        <v>983</v>
      </c>
      <c r="AK260" s="45">
        <f t="shared" si="26"/>
        <v>15</v>
      </c>
      <c r="AL260" s="47">
        <f>_xlfn.XLOOKUP(I260,'[1]#칼럼명세'!F:F,'[1]#칼럼명세'!I:I)</f>
        <v>10000</v>
      </c>
      <c r="AM260" s="44" t="str">
        <f t="shared" si="27"/>
        <v>Item_Name_23415039</v>
      </c>
      <c r="AN260" s="5" t="s">
        <v>3220</v>
      </c>
      <c r="AO260" s="44" t="str">
        <f t="shared" si="28"/>
        <v>Item_Desc_23415039</v>
      </c>
      <c r="AP260" s="5" t="s">
        <v>3221</v>
      </c>
      <c r="AQ260" s="44">
        <f>_xlfn.XLOOKUP(I260,[1]!표1[아이템 타입],[1]!표1[삭제여부])</f>
        <v>1</v>
      </c>
      <c r="AR260" s="63">
        <f>_xlfn.XLOOKUP(I260,'[1]#칼럼명세'!F:F,'[1]#칼럼명세'!H:H)</f>
        <v>1</v>
      </c>
      <c r="AS260" s="4">
        <v>1</v>
      </c>
      <c r="AT260" s="4"/>
      <c r="AU260" s="4"/>
      <c r="AV260" s="4"/>
      <c r="AW260" s="63" t="str">
        <f>_xlfn.XLOOKUP(I260,[1]!표1[아이템 타입],[1]!표1[타입 이름])</f>
        <v>재료 - 판매 및 거래 가능</v>
      </c>
      <c r="AX260" s="63" t="str">
        <f t="shared" si="21"/>
        <v>가능</v>
      </c>
      <c r="AY260" s="63" t="str">
        <f t="shared" si="22"/>
        <v>불가</v>
      </c>
      <c r="AZ260" s="63" t="str">
        <f t="shared" si="30"/>
        <v>가능</v>
      </c>
      <c r="BA260" s="63" t="str">
        <f t="shared" si="30"/>
        <v>가능</v>
      </c>
    </row>
    <row r="261" spans="2:53" x14ac:dyDescent="0.3">
      <c r="B261" s="4">
        <v>23415040</v>
      </c>
      <c r="C261" s="4" t="str">
        <f t="shared" si="29"/>
        <v>040</v>
      </c>
      <c r="D261" s="44" t="str">
        <f t="shared" si="24"/>
        <v>Item_Name_23415040</v>
      </c>
      <c r="E261" s="5" t="s">
        <v>1271</v>
      </c>
      <c r="F261" s="44" t="str">
        <f t="shared" si="25"/>
        <v>Item_Desc_23415040</v>
      </c>
      <c r="G261" s="5" t="s">
        <v>588</v>
      </c>
      <c r="H261" s="5">
        <v>3</v>
      </c>
      <c r="I261" s="5">
        <v>34</v>
      </c>
      <c r="J261" s="5">
        <v>0</v>
      </c>
      <c r="K261" s="5">
        <v>1</v>
      </c>
      <c r="L261" s="45">
        <f>_xlfn.XLOOKUP($I261, '[1]#칼럼명세'!$F:$F, '[1]#칼럼명세'!$J:$J)*IF(_xlfn.XLOOKUP($I261, '[1]#칼럼명세'!$F:$F, '[1]#칼럼명세'!$K:$K)="X", 1, _xlfn.XLOOKUP($K261, '[1]#무게관련'!$N:$N, '[1]#무게관련'!$O:$O))*100</f>
        <v>1</v>
      </c>
      <c r="M261" s="46" t="s">
        <v>336</v>
      </c>
      <c r="N261" s="46" t="s">
        <v>336</v>
      </c>
      <c r="O261" s="46" t="s">
        <v>336</v>
      </c>
      <c r="P261" s="46" t="s">
        <v>336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1</v>
      </c>
      <c r="X261" s="66">
        <v>1000</v>
      </c>
      <c r="Y261" s="66">
        <v>1000</v>
      </c>
      <c r="Z261" s="5">
        <v>1</v>
      </c>
      <c r="AA261" s="5">
        <v>90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 t="s">
        <v>1462</v>
      </c>
      <c r="AI261" s="5" t="s">
        <v>235</v>
      </c>
      <c r="AJ261" s="5" t="s">
        <v>983</v>
      </c>
      <c r="AK261" s="45">
        <f t="shared" si="26"/>
        <v>15</v>
      </c>
      <c r="AL261" s="47">
        <f>_xlfn.XLOOKUP(I261,'[1]#칼럼명세'!F:F,'[1]#칼럼명세'!I:I)</f>
        <v>10000</v>
      </c>
      <c r="AM261" s="44" t="str">
        <f t="shared" si="27"/>
        <v>Item_Name_23415040</v>
      </c>
      <c r="AN261" s="5" t="s">
        <v>3222</v>
      </c>
      <c r="AO261" s="44" t="str">
        <f t="shared" si="28"/>
        <v>Item_Desc_23415040</v>
      </c>
      <c r="AP261" s="5" t="s">
        <v>3223</v>
      </c>
      <c r="AQ261" s="44">
        <f>_xlfn.XLOOKUP(I261,[1]!표1[아이템 타입],[1]!표1[삭제여부])</f>
        <v>1</v>
      </c>
      <c r="AR261" s="63">
        <f>_xlfn.XLOOKUP(I261,'[1]#칼럼명세'!F:F,'[1]#칼럼명세'!H:H)</f>
        <v>1</v>
      </c>
      <c r="AS261" s="4">
        <v>1</v>
      </c>
      <c r="AT261" s="4"/>
      <c r="AU261" s="4"/>
      <c r="AV261" s="4"/>
      <c r="AW261" s="63" t="str">
        <f>_xlfn.XLOOKUP(I261,[1]!표1[아이템 타입],[1]!표1[타입 이름])</f>
        <v>재료 - 판매 및 거래 가능</v>
      </c>
      <c r="AX261" s="63" t="str">
        <f t="shared" si="21"/>
        <v>가능</v>
      </c>
      <c r="AY261" s="63" t="str">
        <f t="shared" si="22"/>
        <v>불가</v>
      </c>
      <c r="AZ261" s="63" t="str">
        <f t="shared" si="30"/>
        <v>가능</v>
      </c>
      <c r="BA261" s="63" t="str">
        <f t="shared" si="30"/>
        <v>가능</v>
      </c>
    </row>
    <row r="262" spans="2:53" x14ac:dyDescent="0.3">
      <c r="B262" s="4">
        <v>23415041</v>
      </c>
      <c r="C262" s="4" t="str">
        <f t="shared" si="29"/>
        <v>041</v>
      </c>
      <c r="D262" s="44" t="str">
        <f t="shared" si="24"/>
        <v>Item_Name_23415041</v>
      </c>
      <c r="E262" s="5" t="s">
        <v>1272</v>
      </c>
      <c r="F262" s="44" t="str">
        <f t="shared" si="25"/>
        <v>Item_Desc_23415041</v>
      </c>
      <c r="G262" s="5" t="s">
        <v>588</v>
      </c>
      <c r="H262" s="5">
        <v>3</v>
      </c>
      <c r="I262" s="5">
        <v>34</v>
      </c>
      <c r="J262" s="5">
        <v>0</v>
      </c>
      <c r="K262" s="5">
        <v>1</v>
      </c>
      <c r="L262" s="45">
        <f>_xlfn.XLOOKUP($I262, '[1]#칼럼명세'!$F:$F, '[1]#칼럼명세'!$J:$J)*IF(_xlfn.XLOOKUP($I262, '[1]#칼럼명세'!$F:$F, '[1]#칼럼명세'!$K:$K)="X", 1, _xlfn.XLOOKUP($K262, '[1]#무게관련'!$N:$N, '[1]#무게관련'!$O:$O))*100</f>
        <v>1</v>
      </c>
      <c r="M262" s="46" t="s">
        <v>336</v>
      </c>
      <c r="N262" s="46" t="s">
        <v>336</v>
      </c>
      <c r="O262" s="46" t="s">
        <v>336</v>
      </c>
      <c r="P262" s="46" t="s">
        <v>336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1</v>
      </c>
      <c r="X262" s="66">
        <v>1000</v>
      </c>
      <c r="Y262" s="66">
        <v>1000</v>
      </c>
      <c r="Z262" s="5">
        <v>1</v>
      </c>
      <c r="AA262" s="5">
        <v>100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 t="s">
        <v>198</v>
      </c>
      <c r="AI262" s="5" t="s">
        <v>235</v>
      </c>
      <c r="AJ262" s="5" t="s">
        <v>983</v>
      </c>
      <c r="AK262" s="45">
        <f t="shared" si="26"/>
        <v>15</v>
      </c>
      <c r="AL262" s="47">
        <f>_xlfn.XLOOKUP(I262,'[1]#칼럼명세'!F:F,'[1]#칼럼명세'!I:I)</f>
        <v>10000</v>
      </c>
      <c r="AM262" s="44" t="str">
        <f t="shared" si="27"/>
        <v>Item_Name_23415041</v>
      </c>
      <c r="AN262" s="5" t="s">
        <v>494</v>
      </c>
      <c r="AO262" s="44" t="str">
        <f t="shared" si="28"/>
        <v>Item_Desc_23415041</v>
      </c>
      <c r="AP262" s="5" t="s">
        <v>3215</v>
      </c>
      <c r="AQ262" s="44">
        <f>_xlfn.XLOOKUP(I262,[1]!표1[아이템 타입],[1]!표1[삭제여부])</f>
        <v>1</v>
      </c>
      <c r="AR262" s="63">
        <f>_xlfn.XLOOKUP(I262,'[1]#칼럼명세'!F:F,'[1]#칼럼명세'!H:H)</f>
        <v>1</v>
      </c>
      <c r="AS262" s="4">
        <v>1</v>
      </c>
      <c r="AT262" s="4"/>
      <c r="AU262" s="4"/>
      <c r="AV262" s="4"/>
      <c r="AW262" s="63" t="str">
        <f>_xlfn.XLOOKUP(I262,[1]!표1[아이템 타입],[1]!표1[타입 이름])</f>
        <v>재료 - 판매 및 거래 가능</v>
      </c>
      <c r="AX262" s="63" t="str">
        <f t="shared" si="21"/>
        <v>가능</v>
      </c>
      <c r="AY262" s="63" t="str">
        <f t="shared" si="22"/>
        <v>불가</v>
      </c>
      <c r="AZ262" s="63" t="str">
        <f t="shared" si="30"/>
        <v>가능</v>
      </c>
      <c r="BA262" s="63" t="str">
        <f t="shared" si="30"/>
        <v>가능</v>
      </c>
    </row>
    <row r="263" spans="2:53" x14ac:dyDescent="0.3">
      <c r="B263" s="4">
        <v>23415042</v>
      </c>
      <c r="C263" s="4" t="str">
        <f t="shared" si="29"/>
        <v>042</v>
      </c>
      <c r="D263" s="44" t="str">
        <f t="shared" si="24"/>
        <v>Item_Name_23415042</v>
      </c>
      <c r="E263" s="5" t="s">
        <v>1273</v>
      </c>
      <c r="F263" s="44" t="str">
        <f t="shared" si="25"/>
        <v>Item_Desc_23415042</v>
      </c>
      <c r="G263" s="5" t="s">
        <v>588</v>
      </c>
      <c r="H263" s="5">
        <v>3</v>
      </c>
      <c r="I263" s="5">
        <v>34</v>
      </c>
      <c r="J263" s="5">
        <v>0</v>
      </c>
      <c r="K263" s="5">
        <v>1</v>
      </c>
      <c r="L263" s="45">
        <f>_xlfn.XLOOKUP($I263, '[1]#칼럼명세'!$F:$F, '[1]#칼럼명세'!$J:$J)*IF(_xlfn.XLOOKUP($I263, '[1]#칼럼명세'!$F:$F, '[1]#칼럼명세'!$K:$K)="X", 1, _xlfn.XLOOKUP($K263, '[1]#무게관련'!$N:$N, '[1]#무게관련'!$O:$O))*100</f>
        <v>1</v>
      </c>
      <c r="M263" s="46" t="s">
        <v>336</v>
      </c>
      <c r="N263" s="46" t="s">
        <v>336</v>
      </c>
      <c r="O263" s="46" t="s">
        <v>336</v>
      </c>
      <c r="P263" s="46" t="s">
        <v>336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1</v>
      </c>
      <c r="X263" s="66">
        <v>1000</v>
      </c>
      <c r="Y263" s="66">
        <v>1000</v>
      </c>
      <c r="Z263" s="5">
        <v>1</v>
      </c>
      <c r="AA263" s="5">
        <v>90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 t="s">
        <v>276</v>
      </c>
      <c r="AI263" s="5" t="s">
        <v>235</v>
      </c>
      <c r="AJ263" s="5" t="s">
        <v>983</v>
      </c>
      <c r="AK263" s="45">
        <f t="shared" si="26"/>
        <v>15</v>
      </c>
      <c r="AL263" s="47">
        <f>_xlfn.XLOOKUP(I263,'[1]#칼럼명세'!F:F,'[1]#칼럼명세'!I:I)</f>
        <v>10000</v>
      </c>
      <c r="AM263" s="44" t="str">
        <f t="shared" si="27"/>
        <v>Item_Name_23415042</v>
      </c>
      <c r="AN263" s="5" t="s">
        <v>3224</v>
      </c>
      <c r="AO263" s="44" t="str">
        <f t="shared" si="28"/>
        <v>Item_Desc_23415042</v>
      </c>
      <c r="AP263" s="5" t="s">
        <v>3221</v>
      </c>
      <c r="AQ263" s="44">
        <f>_xlfn.XLOOKUP(I263,[1]!표1[아이템 타입],[1]!표1[삭제여부])</f>
        <v>1</v>
      </c>
      <c r="AR263" s="63">
        <f>_xlfn.XLOOKUP(I263,'[1]#칼럼명세'!F:F,'[1]#칼럼명세'!H:H)</f>
        <v>1</v>
      </c>
      <c r="AS263" s="4">
        <v>1</v>
      </c>
      <c r="AT263" s="4"/>
      <c r="AU263" s="4"/>
      <c r="AV263" s="4"/>
      <c r="AW263" s="63" t="str">
        <f>_xlfn.XLOOKUP(I263,[1]!표1[아이템 타입],[1]!표1[타입 이름])</f>
        <v>재료 - 판매 및 거래 가능</v>
      </c>
      <c r="AX263" s="63" t="str">
        <f t="shared" si="21"/>
        <v>가능</v>
      </c>
      <c r="AY263" s="63" t="str">
        <f t="shared" si="22"/>
        <v>불가</v>
      </c>
      <c r="AZ263" s="63" t="str">
        <f t="shared" si="30"/>
        <v>가능</v>
      </c>
      <c r="BA263" s="63" t="str">
        <f t="shared" si="30"/>
        <v>가능</v>
      </c>
    </row>
    <row r="264" spans="2:53" x14ac:dyDescent="0.3">
      <c r="B264" s="4">
        <v>23415043</v>
      </c>
      <c r="C264" s="4" t="str">
        <f t="shared" si="29"/>
        <v>043</v>
      </c>
      <c r="D264" s="44" t="str">
        <f t="shared" si="24"/>
        <v>Item_Name_23415043</v>
      </c>
      <c r="E264" s="5" t="s">
        <v>1274</v>
      </c>
      <c r="F264" s="44" t="str">
        <f t="shared" si="25"/>
        <v>Item_Desc_23415043</v>
      </c>
      <c r="G264" s="5" t="s">
        <v>588</v>
      </c>
      <c r="H264" s="5">
        <v>3</v>
      </c>
      <c r="I264" s="5">
        <v>34</v>
      </c>
      <c r="J264" s="5">
        <v>0</v>
      </c>
      <c r="K264" s="5">
        <v>1</v>
      </c>
      <c r="L264" s="45">
        <f>_xlfn.XLOOKUP($I264, '[1]#칼럼명세'!$F:$F, '[1]#칼럼명세'!$J:$J)*IF(_xlfn.XLOOKUP($I264, '[1]#칼럼명세'!$F:$F, '[1]#칼럼명세'!$K:$K)="X", 1, _xlfn.XLOOKUP($K264, '[1]#무게관련'!$N:$N, '[1]#무게관련'!$O:$O))*100</f>
        <v>1</v>
      </c>
      <c r="M264" s="46" t="s">
        <v>336</v>
      </c>
      <c r="N264" s="46" t="s">
        <v>336</v>
      </c>
      <c r="O264" s="46" t="s">
        <v>336</v>
      </c>
      <c r="P264" s="46" t="s">
        <v>336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1</v>
      </c>
      <c r="X264" s="66">
        <v>1000</v>
      </c>
      <c r="Y264" s="66">
        <v>1000</v>
      </c>
      <c r="Z264" s="5">
        <v>1</v>
      </c>
      <c r="AA264" s="5">
        <v>100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 t="s">
        <v>1463</v>
      </c>
      <c r="AI264" s="5" t="s">
        <v>235</v>
      </c>
      <c r="AJ264" s="5" t="s">
        <v>983</v>
      </c>
      <c r="AK264" s="45">
        <f t="shared" si="26"/>
        <v>15</v>
      </c>
      <c r="AL264" s="47">
        <f>_xlfn.XLOOKUP(I264,'[1]#칼럼명세'!F:F,'[1]#칼럼명세'!I:I)</f>
        <v>10000</v>
      </c>
      <c r="AM264" s="44" t="str">
        <f t="shared" si="27"/>
        <v>Item_Name_23415043</v>
      </c>
      <c r="AN264" s="5" t="s">
        <v>3225</v>
      </c>
      <c r="AO264" s="44" t="str">
        <f t="shared" si="28"/>
        <v>Item_Desc_23415043</v>
      </c>
      <c r="AP264" s="5" t="s">
        <v>3223</v>
      </c>
      <c r="AQ264" s="44">
        <f>_xlfn.XLOOKUP(I264,[1]!표1[아이템 타입],[1]!표1[삭제여부])</f>
        <v>1</v>
      </c>
      <c r="AR264" s="63">
        <f>_xlfn.XLOOKUP(I264,'[1]#칼럼명세'!F:F,'[1]#칼럼명세'!H:H)</f>
        <v>1</v>
      </c>
      <c r="AS264" s="4">
        <v>1</v>
      </c>
      <c r="AT264" s="4"/>
      <c r="AU264" s="4"/>
      <c r="AV264" s="4"/>
      <c r="AW264" s="63" t="str">
        <f>_xlfn.XLOOKUP(I264,[1]!표1[아이템 타입],[1]!표1[타입 이름])</f>
        <v>재료 - 판매 및 거래 가능</v>
      </c>
      <c r="AX264" s="63" t="str">
        <f t="shared" si="21"/>
        <v>가능</v>
      </c>
      <c r="AY264" s="63" t="str">
        <f t="shared" si="22"/>
        <v>불가</v>
      </c>
      <c r="AZ264" s="63" t="str">
        <f t="shared" si="30"/>
        <v>가능</v>
      </c>
      <c r="BA264" s="63" t="str">
        <f t="shared" si="30"/>
        <v>가능</v>
      </c>
    </row>
    <row r="265" spans="2:53" x14ac:dyDescent="0.3">
      <c r="B265" s="4">
        <v>23415044</v>
      </c>
      <c r="C265" s="4" t="str">
        <f t="shared" si="29"/>
        <v>044</v>
      </c>
      <c r="D265" s="44" t="str">
        <f t="shared" ref="D265:D347" si="31">"Item_Name_"&amp;B265</f>
        <v>Item_Name_23415044</v>
      </c>
      <c r="E265" s="5" t="s">
        <v>1275</v>
      </c>
      <c r="F265" s="44" t="str">
        <f t="shared" ref="F265:F347" si="32">"Item_Desc_"&amp;B265</f>
        <v>Item_Desc_23415044</v>
      </c>
      <c r="G265" s="5" t="s">
        <v>588</v>
      </c>
      <c r="H265" s="5">
        <v>3</v>
      </c>
      <c r="I265" s="5">
        <v>34</v>
      </c>
      <c r="J265" s="5">
        <v>0</v>
      </c>
      <c r="K265" s="5">
        <v>1</v>
      </c>
      <c r="L265" s="45">
        <f>_xlfn.XLOOKUP($I265, '[1]#칼럼명세'!$F:$F, '[1]#칼럼명세'!$J:$J)*IF(_xlfn.XLOOKUP($I265, '[1]#칼럼명세'!$F:$F, '[1]#칼럼명세'!$K:$K)="X", 1, _xlfn.XLOOKUP($K265, '[1]#무게관련'!$N:$N, '[1]#무게관련'!$O:$O))*100</f>
        <v>1</v>
      </c>
      <c r="M265" s="46" t="s">
        <v>336</v>
      </c>
      <c r="N265" s="46" t="s">
        <v>336</v>
      </c>
      <c r="O265" s="46" t="s">
        <v>336</v>
      </c>
      <c r="P265" s="46" t="s">
        <v>336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1</v>
      </c>
      <c r="X265" s="66">
        <v>1000</v>
      </c>
      <c r="Y265" s="66">
        <v>1000</v>
      </c>
      <c r="Z265" s="5">
        <v>1</v>
      </c>
      <c r="AA265" s="5">
        <v>100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 t="s">
        <v>1461</v>
      </c>
      <c r="AI265" s="5" t="s">
        <v>235</v>
      </c>
      <c r="AJ265" s="5" t="s">
        <v>983</v>
      </c>
      <c r="AK265" s="45">
        <f t="shared" si="26"/>
        <v>15</v>
      </c>
      <c r="AL265" s="47">
        <f>_xlfn.XLOOKUP(I265,'[1]#칼럼명세'!F:F,'[1]#칼럼명세'!I:I)</f>
        <v>10000</v>
      </c>
      <c r="AM265" s="44" t="str">
        <f t="shared" si="27"/>
        <v>Item_Name_23415044</v>
      </c>
      <c r="AN265" s="5" t="s">
        <v>497</v>
      </c>
      <c r="AO265" s="44" t="str">
        <f t="shared" si="28"/>
        <v>Item_Desc_23415044</v>
      </c>
      <c r="AP265" s="5" t="s">
        <v>3215</v>
      </c>
      <c r="AQ265" s="44">
        <f>_xlfn.XLOOKUP(I265,[1]!표1[아이템 타입],[1]!표1[삭제여부])</f>
        <v>1</v>
      </c>
      <c r="AR265" s="63">
        <f>_xlfn.XLOOKUP(I265,'[1]#칼럼명세'!F:F,'[1]#칼럼명세'!H:H)</f>
        <v>1</v>
      </c>
      <c r="AS265" s="4">
        <v>1</v>
      </c>
      <c r="AT265" s="4"/>
      <c r="AU265" s="4"/>
      <c r="AV265" s="4"/>
      <c r="AW265" s="63" t="str">
        <f>_xlfn.XLOOKUP(I265,[1]!표1[아이템 타입],[1]!표1[타입 이름])</f>
        <v>재료 - 판매 및 거래 가능</v>
      </c>
      <c r="AX265" s="63" t="str">
        <f t="shared" si="21"/>
        <v>가능</v>
      </c>
      <c r="AY265" s="63" t="str">
        <f t="shared" si="22"/>
        <v>불가</v>
      </c>
      <c r="AZ265" s="63" t="str">
        <f t="shared" si="30"/>
        <v>가능</v>
      </c>
      <c r="BA265" s="63" t="str">
        <f t="shared" si="30"/>
        <v>가능</v>
      </c>
    </row>
    <row r="266" spans="2:53" x14ac:dyDescent="0.3">
      <c r="B266" s="4">
        <v>23515001</v>
      </c>
      <c r="C266" s="4" t="str">
        <f t="shared" si="29"/>
        <v>001</v>
      </c>
      <c r="D266" s="44" t="str">
        <f t="shared" si="31"/>
        <v>Item_Name_23515001</v>
      </c>
      <c r="E266" s="5" t="s">
        <v>1334</v>
      </c>
      <c r="F266" s="44" t="str">
        <f t="shared" si="32"/>
        <v>Item_Desc_23515001</v>
      </c>
      <c r="G266" s="5" t="s">
        <v>1335</v>
      </c>
      <c r="H266" s="5">
        <v>2</v>
      </c>
      <c r="I266" s="5">
        <v>35</v>
      </c>
      <c r="J266" s="5">
        <v>0</v>
      </c>
      <c r="K266" s="5">
        <v>1</v>
      </c>
      <c r="L266" s="45">
        <f>_xlfn.XLOOKUP($I266, '[1]#칼럼명세'!$F:$F, '[1]#칼럼명세'!$J:$J)*IF(_xlfn.XLOOKUP($I266, '[1]#칼럼명세'!$F:$F, '[1]#칼럼명세'!$K:$K)="X", 1, _xlfn.XLOOKUP($K266, '[1]#무게관련'!$N:$N, '[1]#무게관련'!$O:$O))*100</f>
        <v>1</v>
      </c>
      <c r="M266" s="46" t="s">
        <v>336</v>
      </c>
      <c r="N266" s="46" t="s">
        <v>336</v>
      </c>
      <c r="O266" s="46" t="s">
        <v>336</v>
      </c>
      <c r="P266" s="46" t="s">
        <v>336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30000</v>
      </c>
      <c r="W266" s="5">
        <v>1</v>
      </c>
      <c r="X266" s="66">
        <v>1000</v>
      </c>
      <c r="Y266" s="66">
        <v>1000</v>
      </c>
      <c r="Z266" s="5">
        <v>1</v>
      </c>
      <c r="AA266" s="5">
        <v>10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 t="s">
        <v>1336</v>
      </c>
      <c r="AI266" s="5" t="s">
        <v>235</v>
      </c>
      <c r="AJ266" s="5" t="s">
        <v>983</v>
      </c>
      <c r="AK266" s="45">
        <f t="shared" si="26"/>
        <v>15</v>
      </c>
      <c r="AL266" s="47">
        <f>_xlfn.XLOOKUP(I266,'[1]#칼럼명세'!F:F,'[1]#칼럼명세'!I:I)</f>
        <v>1301</v>
      </c>
      <c r="AM266" s="44" t="str">
        <f t="shared" si="27"/>
        <v>Item_Name_23515001</v>
      </c>
      <c r="AN266" s="5" t="s">
        <v>1337</v>
      </c>
      <c r="AO266" s="44" t="str">
        <f t="shared" si="28"/>
        <v>Item_Desc_23515001</v>
      </c>
      <c r="AP266" s="5" t="s">
        <v>1338</v>
      </c>
      <c r="AQ266" s="44">
        <f>_xlfn.XLOOKUP(I266,[1]!표1[아이템 타입],[1]!표1[삭제여부])</f>
        <v>1</v>
      </c>
      <c r="AR266" s="63">
        <f>_xlfn.XLOOKUP(I266,'[1]#칼럼명세'!F:F,'[1]#칼럼명세'!H:H)</f>
        <v>1</v>
      </c>
      <c r="AS266" s="4">
        <v>1</v>
      </c>
      <c r="AT266" s="4"/>
      <c r="AU266" s="4"/>
      <c r="AV266" s="4"/>
      <c r="AW266" s="63" t="str">
        <f>_xlfn.XLOOKUP(I266,[1]!표1[아이템 타입],[1]!표1[타입 이름])</f>
        <v>순간이동</v>
      </c>
      <c r="AX266" s="63" t="str">
        <f t="shared" si="21"/>
        <v>가능</v>
      </c>
      <c r="AY266" s="63" t="str">
        <f t="shared" si="22"/>
        <v>불가</v>
      </c>
      <c r="AZ266" s="63" t="str">
        <f t="shared" si="30"/>
        <v>가능</v>
      </c>
      <c r="BA266" s="63" t="str">
        <f t="shared" si="30"/>
        <v>가능</v>
      </c>
    </row>
    <row r="267" spans="2:53" x14ac:dyDescent="0.3">
      <c r="B267" s="4">
        <v>23600001</v>
      </c>
      <c r="C267" s="4" t="str">
        <f t="shared" ref="C267:C349" si="33">RIGHT(B267,3)</f>
        <v>001</v>
      </c>
      <c r="D267" s="44" t="str">
        <f t="shared" si="31"/>
        <v>Item_Name_23600001</v>
      </c>
      <c r="E267" s="5" t="s">
        <v>1581</v>
      </c>
      <c r="F267" s="44" t="str">
        <f t="shared" si="32"/>
        <v>Item_Desc_23600001</v>
      </c>
      <c r="G267" s="5" t="s">
        <v>1605</v>
      </c>
      <c r="H267" s="5">
        <v>3</v>
      </c>
      <c r="I267" s="5">
        <v>36</v>
      </c>
      <c r="J267" s="5">
        <v>1</v>
      </c>
      <c r="K267" s="5">
        <v>1</v>
      </c>
      <c r="L267" s="45">
        <f>_xlfn.XLOOKUP($I267, '[1]#칼럼명세'!$F:$F, '[1]#칼럼명세'!$J:$J)*IF(_xlfn.XLOOKUP($I267, '[1]#칼럼명세'!$F:$F, '[1]#칼럼명세'!$K:$K)="X", 1, _xlfn.XLOOKUP($K267, '[1]#무게관련'!$N:$N, '[1]#무게관련'!$O:$O))*100</f>
        <v>1</v>
      </c>
      <c r="M267" s="46" t="s">
        <v>336</v>
      </c>
      <c r="N267" s="46" t="s">
        <v>339</v>
      </c>
      <c r="O267" s="46" t="s">
        <v>339</v>
      </c>
      <c r="P267" s="46" t="s">
        <v>339</v>
      </c>
      <c r="Q267" s="5">
        <v>0</v>
      </c>
      <c r="R267" s="5">
        <v>0</v>
      </c>
      <c r="S267" s="5">
        <v>10101001</v>
      </c>
      <c r="T267" s="5">
        <v>0</v>
      </c>
      <c r="U267" s="5">
        <v>0</v>
      </c>
      <c r="V267" s="5">
        <v>0</v>
      </c>
      <c r="W267" s="5">
        <v>0</v>
      </c>
      <c r="X267" s="66">
        <v>100</v>
      </c>
      <c r="Y267" s="66">
        <v>1000</v>
      </c>
      <c r="Z267" s="5">
        <v>1</v>
      </c>
      <c r="AA267" s="5">
        <v>10</v>
      </c>
      <c r="AB267" s="5">
        <v>1</v>
      </c>
      <c r="AC267" s="5">
        <v>0</v>
      </c>
      <c r="AD267" s="5">
        <v>0</v>
      </c>
      <c r="AE267" s="5">
        <v>21000</v>
      </c>
      <c r="AF267" s="5">
        <v>1</v>
      </c>
      <c r="AG267" s="5">
        <v>0</v>
      </c>
      <c r="AH267" s="5" t="s">
        <v>1919</v>
      </c>
      <c r="AI267" s="5" t="s">
        <v>235</v>
      </c>
      <c r="AJ267" s="5" t="s">
        <v>983</v>
      </c>
      <c r="AK267" s="45">
        <f t="shared" si="26"/>
        <v>1</v>
      </c>
      <c r="AL267" s="47">
        <f>_xlfn.XLOOKUP(I267,'[1]#칼럼명세'!F:F,'[1]#칼럼명세'!I:I)</f>
        <v>1101</v>
      </c>
      <c r="AM267" s="44" t="str">
        <f t="shared" si="27"/>
        <v>Item_Name_23600001</v>
      </c>
      <c r="AN267" s="5" t="s">
        <v>1581</v>
      </c>
      <c r="AO267" s="44" t="str">
        <f t="shared" si="28"/>
        <v>Item_Desc_23600001</v>
      </c>
      <c r="AP267" s="5" t="s">
        <v>1776</v>
      </c>
      <c r="AQ267" s="44">
        <f>_xlfn.XLOOKUP(I267,[1]!표1[아이템 타입],[1]!표1[삭제여부])</f>
        <v>1</v>
      </c>
      <c r="AR267" s="63">
        <f>_xlfn.XLOOKUP(I267,'[1]#칼럼명세'!F:F,'[1]#칼럼명세'!H:H)</f>
        <v>0</v>
      </c>
      <c r="AS267" s="4">
        <v>1</v>
      </c>
      <c r="AT267" s="4" t="s">
        <v>1820</v>
      </c>
      <c r="AU267" s="4" t="s">
        <v>1919</v>
      </c>
      <c r="AV267" s="4"/>
      <c r="AW267" s="63" t="str">
        <f>_xlfn.XLOOKUP(I267,[1]!표1[아이템 타입],[1]!표1[타입 이름])</f>
        <v>스킬북</v>
      </c>
      <c r="AX267" s="63" t="str">
        <f t="shared" si="21"/>
        <v>가능</v>
      </c>
      <c r="AY267" s="63" t="str">
        <f t="shared" si="22"/>
        <v>가능</v>
      </c>
      <c r="AZ267" s="63" t="str">
        <f t="shared" si="30"/>
        <v>불가</v>
      </c>
      <c r="BA267" s="63" t="str">
        <f t="shared" si="30"/>
        <v>가능</v>
      </c>
    </row>
    <row r="268" spans="2:53" x14ac:dyDescent="0.3">
      <c r="B268" s="4">
        <v>23600002</v>
      </c>
      <c r="C268" s="4" t="str">
        <f t="shared" si="33"/>
        <v>002</v>
      </c>
      <c r="D268" s="44" t="str">
        <f t="shared" si="31"/>
        <v>Item_Name_23600002</v>
      </c>
      <c r="E268" s="5" t="s">
        <v>1575</v>
      </c>
      <c r="F268" s="44" t="str">
        <f t="shared" si="32"/>
        <v>Item_Desc_23600002</v>
      </c>
      <c r="G268" s="5" t="s">
        <v>1605</v>
      </c>
      <c r="H268" s="5">
        <v>3</v>
      </c>
      <c r="I268" s="5">
        <v>36</v>
      </c>
      <c r="J268" s="5">
        <v>1</v>
      </c>
      <c r="K268" s="5">
        <v>1</v>
      </c>
      <c r="L268" s="45">
        <f>_xlfn.XLOOKUP($I268, '[1]#칼럼명세'!$F:$F, '[1]#칼럼명세'!$J:$J)*IF(_xlfn.XLOOKUP($I268, '[1]#칼럼명세'!$F:$F, '[1]#칼럼명세'!$K:$K)="X", 1, _xlfn.XLOOKUP($K268, '[1]#무게관련'!$N:$N, '[1]#무게관련'!$O:$O))*100</f>
        <v>1</v>
      </c>
      <c r="M268" s="46" t="s">
        <v>336</v>
      </c>
      <c r="N268" s="46" t="s">
        <v>339</v>
      </c>
      <c r="O268" s="46" t="s">
        <v>339</v>
      </c>
      <c r="P268" s="46" t="s">
        <v>339</v>
      </c>
      <c r="Q268" s="5">
        <v>0</v>
      </c>
      <c r="R268" s="5">
        <v>0</v>
      </c>
      <c r="S268" s="5">
        <v>10101001</v>
      </c>
      <c r="T268" s="5">
        <v>0</v>
      </c>
      <c r="U268" s="5">
        <v>0</v>
      </c>
      <c r="V268" s="5">
        <v>0</v>
      </c>
      <c r="W268" s="5">
        <v>0</v>
      </c>
      <c r="X268" s="66">
        <v>100</v>
      </c>
      <c r="Y268" s="66">
        <v>1000</v>
      </c>
      <c r="Z268" s="5">
        <v>1</v>
      </c>
      <c r="AA268" s="5">
        <v>10</v>
      </c>
      <c r="AB268" s="5">
        <v>1</v>
      </c>
      <c r="AC268" s="5">
        <v>0</v>
      </c>
      <c r="AD268" s="5">
        <v>0</v>
      </c>
      <c r="AE268" s="5">
        <v>21000</v>
      </c>
      <c r="AF268" s="5">
        <v>1</v>
      </c>
      <c r="AG268" s="5">
        <v>0</v>
      </c>
      <c r="AH268" s="5" t="s">
        <v>1928</v>
      </c>
      <c r="AI268" s="5" t="s">
        <v>235</v>
      </c>
      <c r="AJ268" s="5" t="s">
        <v>983</v>
      </c>
      <c r="AK268" s="45">
        <f t="shared" si="26"/>
        <v>1</v>
      </c>
      <c r="AL268" s="47">
        <f>_xlfn.XLOOKUP(I268,'[1]#칼럼명세'!F:F,'[1]#칼럼명세'!I:I)</f>
        <v>1101</v>
      </c>
      <c r="AM268" s="44" t="str">
        <f t="shared" si="27"/>
        <v>Item_Name_23600002</v>
      </c>
      <c r="AN268" s="5" t="s">
        <v>1575</v>
      </c>
      <c r="AO268" s="44" t="str">
        <f t="shared" si="28"/>
        <v>Item_Desc_23600002</v>
      </c>
      <c r="AP268" s="5" t="s">
        <v>1609</v>
      </c>
      <c r="AQ268" s="44">
        <f>_xlfn.XLOOKUP(I268,[1]!표1[아이템 타입],[1]!표1[삭제여부])</f>
        <v>1</v>
      </c>
      <c r="AR268" s="63">
        <f>_xlfn.XLOOKUP(I268,'[1]#칼럼명세'!F:F,'[1]#칼럼명세'!H:H)</f>
        <v>0</v>
      </c>
      <c r="AS268" s="4">
        <v>1</v>
      </c>
      <c r="AT268" s="4" t="s">
        <v>1821</v>
      </c>
      <c r="AU268" s="4" t="s">
        <v>1920</v>
      </c>
      <c r="AV268" s="4"/>
      <c r="AW268" s="63" t="str">
        <f>_xlfn.XLOOKUP(I268,[1]!표1[아이템 타입],[1]!표1[타입 이름])</f>
        <v>스킬북</v>
      </c>
      <c r="AX268" s="63" t="str">
        <f t="shared" si="21"/>
        <v>가능</v>
      </c>
      <c r="AY268" s="63" t="str">
        <f t="shared" si="22"/>
        <v>가능</v>
      </c>
      <c r="AZ268" s="63" t="str">
        <f t="shared" si="30"/>
        <v>불가</v>
      </c>
      <c r="BA268" s="63" t="str">
        <f t="shared" si="30"/>
        <v>가능</v>
      </c>
    </row>
    <row r="269" spans="2:53" x14ac:dyDescent="0.3">
      <c r="B269" s="4">
        <v>23600003</v>
      </c>
      <c r="C269" s="4" t="str">
        <f t="shared" si="33"/>
        <v>003</v>
      </c>
      <c r="D269" s="44" t="str">
        <f t="shared" si="31"/>
        <v>Item_Name_23600003</v>
      </c>
      <c r="E269" s="5" t="s">
        <v>1599</v>
      </c>
      <c r="F269" s="44" t="str">
        <f t="shared" si="32"/>
        <v>Item_Desc_23600003</v>
      </c>
      <c r="G269" s="5" t="s">
        <v>1605</v>
      </c>
      <c r="H269" s="5">
        <v>3</v>
      </c>
      <c r="I269" s="5">
        <v>36</v>
      </c>
      <c r="J269" s="5">
        <v>1</v>
      </c>
      <c r="K269" s="5">
        <v>2</v>
      </c>
      <c r="L269" s="45">
        <f>_xlfn.XLOOKUP($I269, '[1]#칼럼명세'!$F:$F, '[1]#칼럼명세'!$J:$J)*IF(_xlfn.XLOOKUP($I269, '[1]#칼럼명세'!$F:$F, '[1]#칼럼명세'!$K:$K)="X", 1, _xlfn.XLOOKUP($K269, '[1]#무게관련'!$N:$N, '[1]#무게관련'!$O:$O))*100</f>
        <v>1</v>
      </c>
      <c r="M269" s="46" t="s">
        <v>336</v>
      </c>
      <c r="N269" s="46" t="s">
        <v>339</v>
      </c>
      <c r="O269" s="46" t="s">
        <v>339</v>
      </c>
      <c r="P269" s="46" t="s">
        <v>339</v>
      </c>
      <c r="Q269" s="5">
        <v>0</v>
      </c>
      <c r="R269" s="5">
        <v>0</v>
      </c>
      <c r="S269" s="5">
        <v>10101001</v>
      </c>
      <c r="T269" s="5">
        <v>0</v>
      </c>
      <c r="U269" s="5">
        <v>0</v>
      </c>
      <c r="V269" s="5">
        <v>0</v>
      </c>
      <c r="W269" s="5">
        <v>0</v>
      </c>
      <c r="X269" s="66">
        <v>100</v>
      </c>
      <c r="Y269" s="66">
        <v>1000</v>
      </c>
      <c r="Z269" s="5">
        <v>1</v>
      </c>
      <c r="AA269" s="5">
        <v>10</v>
      </c>
      <c r="AB269" s="5">
        <v>1</v>
      </c>
      <c r="AC269" s="5">
        <v>0</v>
      </c>
      <c r="AD269" s="5">
        <v>0</v>
      </c>
      <c r="AE269" s="5">
        <v>21000</v>
      </c>
      <c r="AF269" s="5">
        <v>1</v>
      </c>
      <c r="AG269" s="5">
        <v>0</v>
      </c>
      <c r="AH269" s="5" t="s">
        <v>1921</v>
      </c>
      <c r="AI269" s="5" t="s">
        <v>235</v>
      </c>
      <c r="AJ269" s="5" t="s">
        <v>983</v>
      </c>
      <c r="AK269" s="45">
        <f t="shared" si="26"/>
        <v>1</v>
      </c>
      <c r="AL269" s="47">
        <f>_xlfn.XLOOKUP(I269,'[1]#칼럼명세'!F:F,'[1]#칼럼명세'!I:I)</f>
        <v>1101</v>
      </c>
      <c r="AM269" s="44" t="str">
        <f t="shared" si="27"/>
        <v>Item_Name_23600003</v>
      </c>
      <c r="AN269" s="5" t="s">
        <v>1599</v>
      </c>
      <c r="AO269" s="44" t="str">
        <f t="shared" si="28"/>
        <v>Item_Desc_23600003</v>
      </c>
      <c r="AP269" s="5" t="s">
        <v>1613</v>
      </c>
      <c r="AQ269" s="44">
        <f>_xlfn.XLOOKUP(I269,[1]!표1[아이템 타입],[1]!표1[삭제여부])</f>
        <v>1</v>
      </c>
      <c r="AR269" s="63">
        <f>_xlfn.XLOOKUP(I269,'[1]#칼럼명세'!F:F,'[1]#칼럼명세'!H:H)</f>
        <v>0</v>
      </c>
      <c r="AS269" s="4">
        <v>1</v>
      </c>
      <c r="AT269" s="4" t="s">
        <v>1822</v>
      </c>
      <c r="AU269" s="4" t="s">
        <v>1921</v>
      </c>
      <c r="AV269" s="4"/>
      <c r="AW269" s="63" t="str">
        <f>_xlfn.XLOOKUP(I269,[1]!표1[아이템 타입],[1]!표1[타입 이름])</f>
        <v>스킬북</v>
      </c>
      <c r="AX269" s="63" t="str">
        <f t="shared" si="21"/>
        <v>가능</v>
      </c>
      <c r="AY269" s="63" t="str">
        <f t="shared" si="22"/>
        <v>가능</v>
      </c>
      <c r="AZ269" s="63" t="str">
        <f t="shared" si="30"/>
        <v>불가</v>
      </c>
      <c r="BA269" s="63" t="str">
        <f t="shared" si="30"/>
        <v>가능</v>
      </c>
    </row>
    <row r="270" spans="2:53" x14ac:dyDescent="0.3">
      <c r="B270" s="4">
        <v>23600004</v>
      </c>
      <c r="C270" s="4" t="str">
        <f t="shared" si="33"/>
        <v>004</v>
      </c>
      <c r="D270" s="44" t="str">
        <f t="shared" si="31"/>
        <v>Item_Name_23600004</v>
      </c>
      <c r="E270" s="5" t="s">
        <v>1576</v>
      </c>
      <c r="F270" s="44" t="str">
        <f t="shared" si="32"/>
        <v>Item_Desc_23600004</v>
      </c>
      <c r="G270" s="5" t="s">
        <v>1605</v>
      </c>
      <c r="H270" s="5">
        <v>3</v>
      </c>
      <c r="I270" s="5">
        <v>36</v>
      </c>
      <c r="J270" s="5">
        <v>1</v>
      </c>
      <c r="K270" s="5">
        <v>2</v>
      </c>
      <c r="L270" s="45">
        <f>_xlfn.XLOOKUP($I270, '[1]#칼럼명세'!$F:$F, '[1]#칼럼명세'!$J:$J)*IF(_xlfn.XLOOKUP($I270, '[1]#칼럼명세'!$F:$F, '[1]#칼럼명세'!$K:$K)="X", 1, _xlfn.XLOOKUP($K270, '[1]#무게관련'!$N:$N, '[1]#무게관련'!$O:$O))*100</f>
        <v>1</v>
      </c>
      <c r="M270" s="46" t="s">
        <v>336</v>
      </c>
      <c r="N270" s="46" t="s">
        <v>339</v>
      </c>
      <c r="O270" s="46" t="s">
        <v>339</v>
      </c>
      <c r="P270" s="46" t="s">
        <v>339</v>
      </c>
      <c r="Q270" s="5">
        <v>0</v>
      </c>
      <c r="R270" s="5">
        <v>0</v>
      </c>
      <c r="S270" s="5">
        <v>10101001</v>
      </c>
      <c r="T270" s="5">
        <v>0</v>
      </c>
      <c r="U270" s="5">
        <v>0</v>
      </c>
      <c r="V270" s="5">
        <v>0</v>
      </c>
      <c r="W270" s="5">
        <v>0</v>
      </c>
      <c r="X270" s="66">
        <v>100</v>
      </c>
      <c r="Y270" s="66">
        <v>1000</v>
      </c>
      <c r="Z270" s="5">
        <v>1</v>
      </c>
      <c r="AA270" s="5">
        <v>10</v>
      </c>
      <c r="AB270" s="5">
        <v>1</v>
      </c>
      <c r="AC270" s="5">
        <v>0</v>
      </c>
      <c r="AD270" s="5">
        <v>0</v>
      </c>
      <c r="AE270" s="5">
        <v>21000</v>
      </c>
      <c r="AF270" s="5">
        <v>1</v>
      </c>
      <c r="AG270" s="5">
        <v>1</v>
      </c>
      <c r="AH270" s="5" t="s">
        <v>1959</v>
      </c>
      <c r="AI270" s="5" t="s">
        <v>235</v>
      </c>
      <c r="AJ270" s="5" t="s">
        <v>983</v>
      </c>
      <c r="AK270" s="45">
        <f t="shared" si="26"/>
        <v>1</v>
      </c>
      <c r="AL270" s="47">
        <f>_xlfn.XLOOKUP(I270,'[1]#칼럼명세'!F:F,'[1]#칼럼명세'!I:I)</f>
        <v>1101</v>
      </c>
      <c r="AM270" s="44" t="str">
        <f t="shared" si="27"/>
        <v>Item_Name_23600004</v>
      </c>
      <c r="AN270" s="5" t="s">
        <v>1576</v>
      </c>
      <c r="AO270" s="44" t="str">
        <f t="shared" si="28"/>
        <v>Item_Desc_23600004</v>
      </c>
      <c r="AP270" s="5" t="s">
        <v>1606</v>
      </c>
      <c r="AQ270" s="44">
        <f>_xlfn.XLOOKUP(I270,[1]!표1[아이템 타입],[1]!표1[삭제여부])</f>
        <v>1</v>
      </c>
      <c r="AR270" s="63">
        <f>_xlfn.XLOOKUP(I270,'[1]#칼럼명세'!F:F,'[1]#칼럼명세'!H:H)</f>
        <v>0</v>
      </c>
      <c r="AS270" s="4">
        <v>1</v>
      </c>
      <c r="AT270" s="4" t="s">
        <v>1823</v>
      </c>
      <c r="AU270" s="4" t="s">
        <v>1922</v>
      </c>
      <c r="AV270" s="4"/>
      <c r="AW270" s="63" t="str">
        <f>_xlfn.XLOOKUP(I270,[1]!표1[아이템 타입],[1]!표1[타입 이름])</f>
        <v>스킬북</v>
      </c>
      <c r="AX270" s="63" t="str">
        <f t="shared" si="21"/>
        <v>가능</v>
      </c>
      <c r="AY270" s="63" t="str">
        <f t="shared" si="22"/>
        <v>가능</v>
      </c>
      <c r="AZ270" s="63" t="str">
        <f t="shared" si="30"/>
        <v>불가</v>
      </c>
      <c r="BA270" s="63" t="str">
        <f t="shared" si="30"/>
        <v>가능</v>
      </c>
    </row>
    <row r="271" spans="2:53" x14ac:dyDescent="0.3">
      <c r="B271" s="4">
        <v>23600005</v>
      </c>
      <c r="C271" s="4" t="str">
        <f t="shared" si="33"/>
        <v>005</v>
      </c>
      <c r="D271" s="44" t="str">
        <f t="shared" si="31"/>
        <v>Item_Name_23600005</v>
      </c>
      <c r="E271" s="5" t="s">
        <v>756</v>
      </c>
      <c r="F271" s="44" t="str">
        <f t="shared" si="32"/>
        <v>Item_Desc_23600005</v>
      </c>
      <c r="G271" s="5" t="s">
        <v>1605</v>
      </c>
      <c r="H271" s="5">
        <v>3</v>
      </c>
      <c r="I271" s="5">
        <v>36</v>
      </c>
      <c r="J271" s="5">
        <v>1</v>
      </c>
      <c r="K271" s="5">
        <v>2</v>
      </c>
      <c r="L271" s="45">
        <f>_xlfn.XLOOKUP($I271, '[1]#칼럼명세'!$F:$F, '[1]#칼럼명세'!$J:$J)*IF(_xlfn.XLOOKUP($I271, '[1]#칼럼명세'!$F:$F, '[1]#칼럼명세'!$K:$K)="X", 1, _xlfn.XLOOKUP($K271, '[1]#무게관련'!$N:$N, '[1]#무게관련'!$O:$O))*100</f>
        <v>1</v>
      </c>
      <c r="M271" s="46" t="s">
        <v>336</v>
      </c>
      <c r="N271" s="46" t="s">
        <v>339</v>
      </c>
      <c r="O271" s="46" t="s">
        <v>339</v>
      </c>
      <c r="P271" s="46" t="s">
        <v>339</v>
      </c>
      <c r="Q271" s="5">
        <v>0</v>
      </c>
      <c r="R271" s="5">
        <v>0</v>
      </c>
      <c r="S271" s="5">
        <v>10101001</v>
      </c>
      <c r="T271" s="5">
        <v>0</v>
      </c>
      <c r="U271" s="5">
        <v>0</v>
      </c>
      <c r="V271" s="5">
        <v>0</v>
      </c>
      <c r="W271" s="5">
        <v>0</v>
      </c>
      <c r="X271" s="66">
        <v>100</v>
      </c>
      <c r="Y271" s="66">
        <v>1000</v>
      </c>
      <c r="Z271" s="5">
        <v>1</v>
      </c>
      <c r="AA271" s="5">
        <v>10</v>
      </c>
      <c r="AB271" s="5">
        <v>1</v>
      </c>
      <c r="AC271" s="5">
        <v>0</v>
      </c>
      <c r="AD271" s="5">
        <v>0</v>
      </c>
      <c r="AE271" s="5">
        <v>21000</v>
      </c>
      <c r="AF271" s="5">
        <v>1</v>
      </c>
      <c r="AG271" s="5">
        <v>0</v>
      </c>
      <c r="AH271" s="5" t="s">
        <v>1923</v>
      </c>
      <c r="AI271" s="5" t="s">
        <v>235</v>
      </c>
      <c r="AJ271" s="5" t="s">
        <v>983</v>
      </c>
      <c r="AK271" s="45">
        <f t="shared" si="26"/>
        <v>1</v>
      </c>
      <c r="AL271" s="47">
        <f>_xlfn.XLOOKUP(I271,'[1]#칼럼명세'!F:F,'[1]#칼럼명세'!I:I)</f>
        <v>1101</v>
      </c>
      <c r="AM271" s="44" t="str">
        <f t="shared" si="27"/>
        <v>Item_Name_23600005</v>
      </c>
      <c r="AN271" s="5" t="s">
        <v>756</v>
      </c>
      <c r="AO271" s="44" t="str">
        <f t="shared" si="28"/>
        <v>Item_Desc_23600005</v>
      </c>
      <c r="AP271" s="5" t="s">
        <v>1616</v>
      </c>
      <c r="AQ271" s="44">
        <f>_xlfn.XLOOKUP(I271,[1]!표1[아이템 타입],[1]!표1[삭제여부])</f>
        <v>1</v>
      </c>
      <c r="AR271" s="63">
        <f>_xlfn.XLOOKUP(I271,'[1]#칼럼명세'!F:F,'[1]#칼럼명세'!H:H)</f>
        <v>0</v>
      </c>
      <c r="AS271" s="4">
        <v>1</v>
      </c>
      <c r="AT271" s="4" t="s">
        <v>1824</v>
      </c>
      <c r="AU271" s="4" t="s">
        <v>1923</v>
      </c>
      <c r="AV271" s="4"/>
      <c r="AW271" s="63" t="str">
        <f>_xlfn.XLOOKUP(I271,[1]!표1[아이템 타입],[1]!표1[타입 이름])</f>
        <v>스킬북</v>
      </c>
      <c r="AX271" s="63" t="str">
        <f t="shared" si="21"/>
        <v>가능</v>
      </c>
      <c r="AY271" s="63" t="str">
        <f t="shared" si="22"/>
        <v>가능</v>
      </c>
      <c r="AZ271" s="63" t="str">
        <f t="shared" si="30"/>
        <v>불가</v>
      </c>
      <c r="BA271" s="63" t="str">
        <f t="shared" si="30"/>
        <v>가능</v>
      </c>
    </row>
    <row r="272" spans="2:53" x14ac:dyDescent="0.3">
      <c r="B272" s="4">
        <v>23600006</v>
      </c>
      <c r="C272" s="4" t="str">
        <f t="shared" si="33"/>
        <v>006</v>
      </c>
      <c r="D272" s="44" t="str">
        <f t="shared" si="31"/>
        <v>Item_Name_23600006</v>
      </c>
      <c r="E272" s="5" t="s">
        <v>1582</v>
      </c>
      <c r="F272" s="44" t="str">
        <f t="shared" si="32"/>
        <v>Item_Desc_23600006</v>
      </c>
      <c r="G272" s="5" t="s">
        <v>1605</v>
      </c>
      <c r="H272" s="5">
        <v>3</v>
      </c>
      <c r="I272" s="5">
        <v>36</v>
      </c>
      <c r="J272" s="5">
        <v>1</v>
      </c>
      <c r="K272" s="5">
        <v>3</v>
      </c>
      <c r="L272" s="45">
        <f>_xlfn.XLOOKUP($I272, '[1]#칼럼명세'!$F:$F, '[1]#칼럼명세'!$J:$J)*IF(_xlfn.XLOOKUP($I272, '[1]#칼럼명세'!$F:$F, '[1]#칼럼명세'!$K:$K)="X", 1, _xlfn.XLOOKUP($K272, '[1]#무게관련'!$N:$N, '[1]#무게관련'!$O:$O))*100</f>
        <v>1</v>
      </c>
      <c r="M272" s="46" t="s">
        <v>336</v>
      </c>
      <c r="N272" s="46" t="s">
        <v>339</v>
      </c>
      <c r="O272" s="46" t="s">
        <v>339</v>
      </c>
      <c r="P272" s="46" t="s">
        <v>339</v>
      </c>
      <c r="Q272" s="5">
        <v>0</v>
      </c>
      <c r="R272" s="5">
        <v>0</v>
      </c>
      <c r="S272" s="5">
        <v>10101001</v>
      </c>
      <c r="T272" s="5">
        <v>0</v>
      </c>
      <c r="U272" s="5">
        <v>0</v>
      </c>
      <c r="V272" s="5">
        <v>0</v>
      </c>
      <c r="W272" s="5">
        <v>0</v>
      </c>
      <c r="X272" s="66">
        <v>100</v>
      </c>
      <c r="Y272" s="66">
        <v>1000</v>
      </c>
      <c r="Z272" s="5">
        <v>1</v>
      </c>
      <c r="AA272" s="5">
        <v>10</v>
      </c>
      <c r="AB272" s="5">
        <v>1</v>
      </c>
      <c r="AC272" s="5">
        <v>0</v>
      </c>
      <c r="AD272" s="5">
        <v>0</v>
      </c>
      <c r="AE272" s="5">
        <v>21000</v>
      </c>
      <c r="AF272" s="5">
        <v>1</v>
      </c>
      <c r="AG272" s="5">
        <v>0</v>
      </c>
      <c r="AH272" s="5" t="s">
        <v>1924</v>
      </c>
      <c r="AI272" s="5" t="s">
        <v>235</v>
      </c>
      <c r="AJ272" s="5" t="s">
        <v>983</v>
      </c>
      <c r="AK272" s="45">
        <f t="shared" si="26"/>
        <v>1</v>
      </c>
      <c r="AL272" s="47">
        <f>_xlfn.XLOOKUP(I272,'[1]#칼럼명세'!F:F,'[1]#칼럼명세'!I:I)</f>
        <v>1101</v>
      </c>
      <c r="AM272" s="44" t="str">
        <f t="shared" si="27"/>
        <v>Item_Name_23600006</v>
      </c>
      <c r="AN272" s="5" t="s">
        <v>1582</v>
      </c>
      <c r="AO272" s="44" t="str">
        <f t="shared" si="28"/>
        <v>Item_Desc_23600006</v>
      </c>
      <c r="AP272" s="5" t="s">
        <v>1607</v>
      </c>
      <c r="AQ272" s="44">
        <f>_xlfn.XLOOKUP(I272,[1]!표1[아이템 타입],[1]!표1[삭제여부])</f>
        <v>1</v>
      </c>
      <c r="AR272" s="63">
        <f>_xlfn.XLOOKUP(I272,'[1]#칼럼명세'!F:F,'[1]#칼럼명세'!H:H)</f>
        <v>0</v>
      </c>
      <c r="AS272" s="4">
        <v>1</v>
      </c>
      <c r="AT272" s="4" t="s">
        <v>1825</v>
      </c>
      <c r="AU272" s="4" t="s">
        <v>1924</v>
      </c>
      <c r="AV272" s="4"/>
      <c r="AW272" s="63" t="str">
        <f>_xlfn.XLOOKUP(I272,[1]!표1[아이템 타입],[1]!표1[타입 이름])</f>
        <v>스킬북</v>
      </c>
      <c r="AX272" s="63" t="str">
        <f t="shared" si="21"/>
        <v>가능</v>
      </c>
      <c r="AY272" s="63" t="str">
        <f t="shared" si="22"/>
        <v>가능</v>
      </c>
      <c r="AZ272" s="63" t="str">
        <f t="shared" si="30"/>
        <v>불가</v>
      </c>
      <c r="BA272" s="63" t="str">
        <f t="shared" si="30"/>
        <v>가능</v>
      </c>
    </row>
    <row r="273" spans="2:53" x14ac:dyDescent="0.3">
      <c r="B273" s="4">
        <v>23600007</v>
      </c>
      <c r="C273" s="4" t="str">
        <f t="shared" si="33"/>
        <v>007</v>
      </c>
      <c r="D273" s="44" t="str">
        <f t="shared" si="31"/>
        <v>Item_Name_23600007</v>
      </c>
      <c r="E273" s="5" t="s">
        <v>1601</v>
      </c>
      <c r="F273" s="44" t="str">
        <f t="shared" si="32"/>
        <v>Item_Desc_23600007</v>
      </c>
      <c r="G273" s="5" t="s">
        <v>1605</v>
      </c>
      <c r="H273" s="5">
        <v>3</v>
      </c>
      <c r="I273" s="5">
        <v>36</v>
      </c>
      <c r="J273" s="5">
        <v>1</v>
      </c>
      <c r="K273" s="5">
        <v>3</v>
      </c>
      <c r="L273" s="45">
        <f>_xlfn.XLOOKUP($I273, '[1]#칼럼명세'!$F:$F, '[1]#칼럼명세'!$J:$J)*IF(_xlfn.XLOOKUP($I273, '[1]#칼럼명세'!$F:$F, '[1]#칼럼명세'!$K:$K)="X", 1, _xlfn.XLOOKUP($K273, '[1]#무게관련'!$N:$N, '[1]#무게관련'!$O:$O))*100</f>
        <v>1</v>
      </c>
      <c r="M273" s="46" t="s">
        <v>336</v>
      </c>
      <c r="N273" s="46" t="s">
        <v>339</v>
      </c>
      <c r="O273" s="46" t="s">
        <v>339</v>
      </c>
      <c r="P273" s="46" t="s">
        <v>339</v>
      </c>
      <c r="Q273" s="5">
        <v>0</v>
      </c>
      <c r="R273" s="5">
        <v>0</v>
      </c>
      <c r="S273" s="5">
        <v>10101001</v>
      </c>
      <c r="T273" s="5">
        <v>0</v>
      </c>
      <c r="U273" s="5">
        <v>0</v>
      </c>
      <c r="V273" s="5">
        <v>0</v>
      </c>
      <c r="W273" s="5">
        <v>0</v>
      </c>
      <c r="X273" s="66">
        <v>100</v>
      </c>
      <c r="Y273" s="66">
        <v>1000</v>
      </c>
      <c r="Z273" s="5">
        <v>1</v>
      </c>
      <c r="AA273" s="5">
        <v>10</v>
      </c>
      <c r="AB273" s="5">
        <v>1</v>
      </c>
      <c r="AC273" s="5">
        <v>0</v>
      </c>
      <c r="AD273" s="5">
        <v>0</v>
      </c>
      <c r="AE273" s="5">
        <v>21000</v>
      </c>
      <c r="AF273" s="5">
        <v>1</v>
      </c>
      <c r="AG273" s="5">
        <v>1</v>
      </c>
      <c r="AH273" s="5" t="s">
        <v>1922</v>
      </c>
      <c r="AI273" s="5" t="s">
        <v>235</v>
      </c>
      <c r="AJ273" s="5" t="s">
        <v>983</v>
      </c>
      <c r="AK273" s="45">
        <f t="shared" si="26"/>
        <v>1</v>
      </c>
      <c r="AL273" s="47">
        <f>_xlfn.XLOOKUP(I273,'[1]#칼럼명세'!F:F,'[1]#칼럼명세'!I:I)</f>
        <v>1101</v>
      </c>
      <c r="AM273" s="44" t="str">
        <f t="shared" si="27"/>
        <v>Item_Name_23600007</v>
      </c>
      <c r="AN273" s="5" t="s">
        <v>1601</v>
      </c>
      <c r="AO273" s="44" t="str">
        <f t="shared" si="28"/>
        <v>Item_Desc_23600007</v>
      </c>
      <c r="AP273" s="5" t="s">
        <v>1611</v>
      </c>
      <c r="AQ273" s="44">
        <f>_xlfn.XLOOKUP(I273,[1]!표1[아이템 타입],[1]!표1[삭제여부])</f>
        <v>1</v>
      </c>
      <c r="AR273" s="63">
        <f>_xlfn.XLOOKUP(I273,'[1]#칼럼명세'!F:F,'[1]#칼럼명세'!H:H)</f>
        <v>0</v>
      </c>
      <c r="AS273" s="4">
        <v>1</v>
      </c>
      <c r="AT273" s="4" t="s">
        <v>1826</v>
      </c>
      <c r="AU273" s="4" t="s">
        <v>1925</v>
      </c>
      <c r="AV273" s="4"/>
      <c r="AW273" s="63" t="str">
        <f>_xlfn.XLOOKUP(I273,[1]!표1[아이템 타입],[1]!표1[타입 이름])</f>
        <v>스킬북</v>
      </c>
      <c r="AX273" s="63" t="str">
        <f t="shared" si="21"/>
        <v>가능</v>
      </c>
      <c r="AY273" s="63" t="str">
        <f t="shared" si="22"/>
        <v>가능</v>
      </c>
      <c r="AZ273" s="63" t="str">
        <f t="shared" si="30"/>
        <v>불가</v>
      </c>
      <c r="BA273" s="63" t="str">
        <f t="shared" si="30"/>
        <v>가능</v>
      </c>
    </row>
    <row r="274" spans="2:53" x14ac:dyDescent="0.3">
      <c r="B274" s="4">
        <v>23600008</v>
      </c>
      <c r="C274" s="4" t="str">
        <f t="shared" si="33"/>
        <v>008</v>
      </c>
      <c r="D274" s="44" t="str">
        <f t="shared" si="31"/>
        <v>Item_Name_23600008</v>
      </c>
      <c r="E274" s="5" t="s">
        <v>755</v>
      </c>
      <c r="F274" s="44" t="str">
        <f t="shared" si="32"/>
        <v>Item_Desc_23600008</v>
      </c>
      <c r="G274" s="5" t="s">
        <v>1605</v>
      </c>
      <c r="H274" s="5">
        <v>3</v>
      </c>
      <c r="I274" s="5">
        <v>36</v>
      </c>
      <c r="J274" s="5">
        <v>1</v>
      </c>
      <c r="K274" s="5">
        <v>3</v>
      </c>
      <c r="L274" s="45">
        <f>_xlfn.XLOOKUP($I274, '[1]#칼럼명세'!$F:$F, '[1]#칼럼명세'!$J:$J)*IF(_xlfn.XLOOKUP($I274, '[1]#칼럼명세'!$F:$F, '[1]#칼럼명세'!$K:$K)="X", 1, _xlfn.XLOOKUP($K274, '[1]#무게관련'!$N:$N, '[1]#무게관련'!$O:$O))*100</f>
        <v>1</v>
      </c>
      <c r="M274" s="46" t="s">
        <v>336</v>
      </c>
      <c r="N274" s="46" t="s">
        <v>339</v>
      </c>
      <c r="O274" s="46" t="s">
        <v>339</v>
      </c>
      <c r="P274" s="46" t="s">
        <v>339</v>
      </c>
      <c r="Q274" s="5">
        <v>0</v>
      </c>
      <c r="R274" s="5">
        <v>0</v>
      </c>
      <c r="S274" s="5">
        <v>10101001</v>
      </c>
      <c r="T274" s="5">
        <v>0</v>
      </c>
      <c r="U274" s="5">
        <v>0</v>
      </c>
      <c r="V274" s="5">
        <v>0</v>
      </c>
      <c r="W274" s="5">
        <v>0</v>
      </c>
      <c r="X274" s="66">
        <v>100</v>
      </c>
      <c r="Y274" s="66">
        <v>1000</v>
      </c>
      <c r="Z274" s="5">
        <v>1</v>
      </c>
      <c r="AA274" s="5">
        <v>10</v>
      </c>
      <c r="AB274" s="5">
        <v>1</v>
      </c>
      <c r="AC274" s="5">
        <v>0</v>
      </c>
      <c r="AD274" s="5">
        <v>0</v>
      </c>
      <c r="AE274" s="5">
        <v>21000</v>
      </c>
      <c r="AF274" s="5">
        <v>1</v>
      </c>
      <c r="AG274" s="5">
        <v>1</v>
      </c>
      <c r="AH274" s="5" t="s">
        <v>1960</v>
      </c>
      <c r="AI274" s="5" t="s">
        <v>235</v>
      </c>
      <c r="AJ274" s="5" t="s">
        <v>983</v>
      </c>
      <c r="AK274" s="45">
        <f t="shared" si="26"/>
        <v>1</v>
      </c>
      <c r="AL274" s="47">
        <f>_xlfn.XLOOKUP(I274,'[1]#칼럼명세'!F:F,'[1]#칼럼명세'!I:I)</f>
        <v>1101</v>
      </c>
      <c r="AM274" s="44" t="str">
        <f t="shared" si="27"/>
        <v>Item_Name_23600008</v>
      </c>
      <c r="AN274" s="5" t="s">
        <v>755</v>
      </c>
      <c r="AO274" s="44" t="str">
        <f t="shared" si="28"/>
        <v>Item_Desc_23600008</v>
      </c>
      <c r="AP274" s="5" t="s">
        <v>1614</v>
      </c>
      <c r="AQ274" s="44">
        <f>_xlfn.XLOOKUP(I274,[1]!표1[아이템 타입],[1]!표1[삭제여부])</f>
        <v>1</v>
      </c>
      <c r="AR274" s="63">
        <f>_xlfn.XLOOKUP(I274,'[1]#칼럼명세'!F:F,'[1]#칼럼명세'!H:H)</f>
        <v>0</v>
      </c>
      <c r="AS274" s="4">
        <v>1</v>
      </c>
      <c r="AT274" s="4" t="s">
        <v>1827</v>
      </c>
      <c r="AU274" s="4" t="s">
        <v>1926</v>
      </c>
      <c r="AV274" s="4"/>
      <c r="AW274" s="63" t="str">
        <f>_xlfn.XLOOKUP(I274,[1]!표1[아이템 타입],[1]!표1[타입 이름])</f>
        <v>스킬북</v>
      </c>
      <c r="AX274" s="63" t="str">
        <f t="shared" si="21"/>
        <v>가능</v>
      </c>
      <c r="AY274" s="63" t="str">
        <f t="shared" si="22"/>
        <v>가능</v>
      </c>
      <c r="AZ274" s="63" t="str">
        <f t="shared" si="30"/>
        <v>불가</v>
      </c>
      <c r="BA274" s="63" t="str">
        <f t="shared" si="30"/>
        <v>가능</v>
      </c>
    </row>
    <row r="275" spans="2:53" x14ac:dyDescent="0.3">
      <c r="B275" s="4">
        <v>23600009</v>
      </c>
      <c r="C275" s="4" t="str">
        <f t="shared" si="33"/>
        <v>009</v>
      </c>
      <c r="D275" s="44" t="str">
        <f t="shared" si="31"/>
        <v>Item_Name_23600009</v>
      </c>
      <c r="E275" s="5" t="s">
        <v>1577</v>
      </c>
      <c r="F275" s="44" t="str">
        <f t="shared" si="32"/>
        <v>Item_Desc_23600009</v>
      </c>
      <c r="G275" s="5" t="s">
        <v>1605</v>
      </c>
      <c r="H275" s="5">
        <v>3</v>
      </c>
      <c r="I275" s="5">
        <v>36</v>
      </c>
      <c r="J275" s="5">
        <v>1</v>
      </c>
      <c r="K275" s="5">
        <v>4</v>
      </c>
      <c r="L275" s="45">
        <f>_xlfn.XLOOKUP($I275, '[1]#칼럼명세'!$F:$F, '[1]#칼럼명세'!$J:$J)*IF(_xlfn.XLOOKUP($I275, '[1]#칼럼명세'!$F:$F, '[1]#칼럼명세'!$K:$K)="X", 1, _xlfn.XLOOKUP($K275, '[1]#무게관련'!$N:$N, '[1]#무게관련'!$O:$O))*100</f>
        <v>1</v>
      </c>
      <c r="M275" s="46" t="s">
        <v>336</v>
      </c>
      <c r="N275" s="46" t="s">
        <v>339</v>
      </c>
      <c r="O275" s="46" t="s">
        <v>339</v>
      </c>
      <c r="P275" s="46" t="s">
        <v>339</v>
      </c>
      <c r="Q275" s="5">
        <v>0</v>
      </c>
      <c r="R275" s="5">
        <v>0</v>
      </c>
      <c r="S275" s="5">
        <v>10101001</v>
      </c>
      <c r="T275" s="5">
        <v>0</v>
      </c>
      <c r="U275" s="5">
        <v>0</v>
      </c>
      <c r="V275" s="5">
        <v>0</v>
      </c>
      <c r="W275" s="5">
        <v>0</v>
      </c>
      <c r="X275" s="66">
        <v>100</v>
      </c>
      <c r="Y275" s="66">
        <v>1000</v>
      </c>
      <c r="Z275" s="5">
        <v>1</v>
      </c>
      <c r="AA275" s="5">
        <v>10</v>
      </c>
      <c r="AB275" s="5">
        <v>1</v>
      </c>
      <c r="AC275" s="5">
        <v>0</v>
      </c>
      <c r="AD275" s="5">
        <v>0</v>
      </c>
      <c r="AE275" s="5">
        <v>21000</v>
      </c>
      <c r="AF275" s="5">
        <v>1</v>
      </c>
      <c r="AG275" s="5">
        <v>0</v>
      </c>
      <c r="AH275" s="5" t="s">
        <v>1961</v>
      </c>
      <c r="AI275" s="5" t="s">
        <v>235</v>
      </c>
      <c r="AJ275" s="5" t="s">
        <v>983</v>
      </c>
      <c r="AK275" s="45">
        <f t="shared" si="26"/>
        <v>1</v>
      </c>
      <c r="AL275" s="47">
        <f>_xlfn.XLOOKUP(I275,'[1]#칼럼명세'!F:F,'[1]#칼럼명세'!I:I)</f>
        <v>1101</v>
      </c>
      <c r="AM275" s="44" t="str">
        <f t="shared" si="27"/>
        <v>Item_Name_23600009</v>
      </c>
      <c r="AN275" s="5" t="s">
        <v>1577</v>
      </c>
      <c r="AO275" s="44" t="str">
        <f t="shared" si="28"/>
        <v>Item_Desc_23600009</v>
      </c>
      <c r="AP275" s="5" t="s">
        <v>1608</v>
      </c>
      <c r="AQ275" s="44">
        <f>_xlfn.XLOOKUP(I275,[1]!표1[아이템 타입],[1]!표1[삭제여부])</f>
        <v>1</v>
      </c>
      <c r="AR275" s="63">
        <f>_xlfn.XLOOKUP(I275,'[1]#칼럼명세'!F:F,'[1]#칼럼명세'!H:H)</f>
        <v>0</v>
      </c>
      <c r="AS275" s="4">
        <v>1</v>
      </c>
      <c r="AT275" s="4" t="s">
        <v>1828</v>
      </c>
      <c r="AU275" s="4" t="s">
        <v>1927</v>
      </c>
      <c r="AV275" s="4"/>
      <c r="AW275" s="63" t="str">
        <f>_xlfn.XLOOKUP(I275,[1]!표1[아이템 타입],[1]!표1[타입 이름])</f>
        <v>스킬북</v>
      </c>
      <c r="AX275" s="63" t="str">
        <f t="shared" ref="AX275:AX338" si="34">IF(Z275=0,"불가","가능")</f>
        <v>가능</v>
      </c>
      <c r="AY275" s="63" t="str">
        <f t="shared" ref="AY275:AY338" si="35">IF(AB275=0,"불가","가능")</f>
        <v>가능</v>
      </c>
      <c r="AZ275" s="63" t="str">
        <f t="shared" si="30"/>
        <v>불가</v>
      </c>
      <c r="BA275" s="63" t="str">
        <f t="shared" si="30"/>
        <v>가능</v>
      </c>
    </row>
    <row r="276" spans="2:53" x14ac:dyDescent="0.3">
      <c r="B276" s="4">
        <v>23600010</v>
      </c>
      <c r="C276" s="4" t="str">
        <f t="shared" si="33"/>
        <v>010</v>
      </c>
      <c r="D276" s="44" t="str">
        <f t="shared" si="31"/>
        <v>Item_Name_23600010</v>
      </c>
      <c r="E276" s="5" t="s">
        <v>1578</v>
      </c>
      <c r="F276" s="44" t="str">
        <f t="shared" si="32"/>
        <v>Item_Desc_23600010</v>
      </c>
      <c r="G276" s="5" t="s">
        <v>1605</v>
      </c>
      <c r="H276" s="5">
        <v>3</v>
      </c>
      <c r="I276" s="5">
        <v>36</v>
      </c>
      <c r="J276" s="5">
        <v>1</v>
      </c>
      <c r="K276" s="5">
        <v>4</v>
      </c>
      <c r="L276" s="45">
        <f>_xlfn.XLOOKUP($I276, '[1]#칼럼명세'!$F:$F, '[1]#칼럼명세'!$J:$J)*IF(_xlfn.XLOOKUP($I276, '[1]#칼럼명세'!$F:$F, '[1]#칼럼명세'!$K:$K)="X", 1, _xlfn.XLOOKUP($K276, '[1]#무게관련'!$N:$N, '[1]#무게관련'!$O:$O))*100</f>
        <v>1</v>
      </c>
      <c r="M276" s="46" t="s">
        <v>336</v>
      </c>
      <c r="N276" s="46" t="s">
        <v>339</v>
      </c>
      <c r="O276" s="46" t="s">
        <v>339</v>
      </c>
      <c r="P276" s="46" t="s">
        <v>339</v>
      </c>
      <c r="Q276" s="5">
        <v>0</v>
      </c>
      <c r="R276" s="5">
        <v>0</v>
      </c>
      <c r="S276" s="5">
        <v>10101001</v>
      </c>
      <c r="T276" s="5">
        <v>0</v>
      </c>
      <c r="U276" s="5">
        <v>0</v>
      </c>
      <c r="V276" s="5">
        <v>0</v>
      </c>
      <c r="W276" s="5">
        <v>0</v>
      </c>
      <c r="X276" s="66">
        <v>100</v>
      </c>
      <c r="Y276" s="66">
        <v>1000</v>
      </c>
      <c r="Z276" s="5">
        <v>1</v>
      </c>
      <c r="AA276" s="5">
        <v>10</v>
      </c>
      <c r="AB276" s="5">
        <v>1</v>
      </c>
      <c r="AC276" s="5">
        <v>0</v>
      </c>
      <c r="AD276" s="5">
        <v>0</v>
      </c>
      <c r="AE276" s="5">
        <v>21000</v>
      </c>
      <c r="AF276" s="5">
        <v>1</v>
      </c>
      <c r="AG276" s="5">
        <v>1</v>
      </c>
      <c r="AH276" s="5" t="s">
        <v>1962</v>
      </c>
      <c r="AI276" s="5" t="s">
        <v>235</v>
      </c>
      <c r="AJ276" s="5" t="s">
        <v>983</v>
      </c>
      <c r="AK276" s="45">
        <f t="shared" si="26"/>
        <v>1</v>
      </c>
      <c r="AL276" s="47">
        <f>_xlfn.XLOOKUP(I276,'[1]#칼럼명세'!F:F,'[1]#칼럼명세'!I:I)</f>
        <v>1101</v>
      </c>
      <c r="AM276" s="44" t="str">
        <f t="shared" si="27"/>
        <v>Item_Name_23600010</v>
      </c>
      <c r="AN276" s="5" t="s">
        <v>1578</v>
      </c>
      <c r="AO276" s="44" t="str">
        <f t="shared" si="28"/>
        <v>Item_Desc_23600010</v>
      </c>
      <c r="AP276" s="5" t="s">
        <v>1610</v>
      </c>
      <c r="AQ276" s="44">
        <f>_xlfn.XLOOKUP(I276,[1]!표1[아이템 타입],[1]!표1[삭제여부])</f>
        <v>1</v>
      </c>
      <c r="AR276" s="63">
        <f>_xlfn.XLOOKUP(I276,'[1]#칼럼명세'!F:F,'[1]#칼럼명세'!H:H)</f>
        <v>0</v>
      </c>
      <c r="AS276" s="4">
        <v>1</v>
      </c>
      <c r="AT276" s="4" t="s">
        <v>1829</v>
      </c>
      <c r="AU276" s="4" t="s">
        <v>1928</v>
      </c>
      <c r="AV276" s="4"/>
      <c r="AW276" s="63" t="str">
        <f>_xlfn.XLOOKUP(I276,[1]!표1[아이템 타입],[1]!표1[타입 이름])</f>
        <v>스킬북</v>
      </c>
      <c r="AX276" s="63" t="str">
        <f t="shared" si="34"/>
        <v>가능</v>
      </c>
      <c r="AY276" s="63" t="str">
        <f t="shared" si="35"/>
        <v>가능</v>
      </c>
      <c r="AZ276" s="63" t="str">
        <f t="shared" si="30"/>
        <v>불가</v>
      </c>
      <c r="BA276" s="63" t="str">
        <f t="shared" si="30"/>
        <v>가능</v>
      </c>
    </row>
    <row r="277" spans="2:53" x14ac:dyDescent="0.3">
      <c r="B277" s="4">
        <v>23600011</v>
      </c>
      <c r="C277" s="4" t="str">
        <f t="shared" si="33"/>
        <v>011</v>
      </c>
      <c r="D277" s="44" t="str">
        <f t="shared" si="31"/>
        <v>Item_Name_23600011</v>
      </c>
      <c r="E277" s="5" t="s">
        <v>758</v>
      </c>
      <c r="F277" s="44" t="str">
        <f t="shared" si="32"/>
        <v>Item_Desc_23600011</v>
      </c>
      <c r="G277" s="5" t="s">
        <v>1605</v>
      </c>
      <c r="H277" s="5">
        <v>3</v>
      </c>
      <c r="I277" s="5">
        <v>36</v>
      </c>
      <c r="J277" s="5">
        <v>1</v>
      </c>
      <c r="K277" s="5">
        <v>4</v>
      </c>
      <c r="L277" s="45">
        <f>_xlfn.XLOOKUP($I277, '[1]#칼럼명세'!$F:$F, '[1]#칼럼명세'!$J:$J)*IF(_xlfn.XLOOKUP($I277, '[1]#칼럼명세'!$F:$F, '[1]#칼럼명세'!$K:$K)="X", 1, _xlfn.XLOOKUP($K277, '[1]#무게관련'!$N:$N, '[1]#무게관련'!$O:$O))*100</f>
        <v>1</v>
      </c>
      <c r="M277" s="46" t="s">
        <v>336</v>
      </c>
      <c r="N277" s="46" t="s">
        <v>339</v>
      </c>
      <c r="O277" s="46" t="s">
        <v>339</v>
      </c>
      <c r="P277" s="46" t="s">
        <v>339</v>
      </c>
      <c r="Q277" s="5">
        <v>0</v>
      </c>
      <c r="R277" s="5">
        <v>0</v>
      </c>
      <c r="S277" s="5">
        <v>10101001</v>
      </c>
      <c r="T277" s="5">
        <v>0</v>
      </c>
      <c r="U277" s="5">
        <v>0</v>
      </c>
      <c r="V277" s="5">
        <v>0</v>
      </c>
      <c r="W277" s="5">
        <v>0</v>
      </c>
      <c r="X277" s="66">
        <v>100</v>
      </c>
      <c r="Y277" s="66">
        <v>1000</v>
      </c>
      <c r="Z277" s="5">
        <v>1</v>
      </c>
      <c r="AA277" s="5">
        <v>10</v>
      </c>
      <c r="AB277" s="5">
        <v>1</v>
      </c>
      <c r="AC277" s="5">
        <v>0</v>
      </c>
      <c r="AD277" s="5">
        <v>0</v>
      </c>
      <c r="AE277" s="5">
        <v>21000</v>
      </c>
      <c r="AF277" s="5">
        <v>1</v>
      </c>
      <c r="AG277" s="5">
        <v>0</v>
      </c>
      <c r="AH277" s="5" t="s">
        <v>1929</v>
      </c>
      <c r="AI277" s="5" t="s">
        <v>235</v>
      </c>
      <c r="AJ277" s="5" t="s">
        <v>983</v>
      </c>
      <c r="AK277" s="45">
        <f t="shared" ref="AK277:AK340" si="36">IF($M277="X", 0, M$3)+IF($N277="X", 0, N$3)+IF($O277="X", 0, O$3)+IF($P277="X", 0, P$3)</f>
        <v>1</v>
      </c>
      <c r="AL277" s="47">
        <f>_xlfn.XLOOKUP(I277,'[1]#칼럼명세'!F:F,'[1]#칼럼명세'!I:I)</f>
        <v>1101</v>
      </c>
      <c r="AM277" s="44" t="str">
        <f t="shared" ref="AM277:AM340" si="37">"Item_Name_"&amp;B277</f>
        <v>Item_Name_23600011</v>
      </c>
      <c r="AN277" s="5" t="s">
        <v>758</v>
      </c>
      <c r="AO277" s="44" t="str">
        <f t="shared" ref="AO277:AO340" si="38">"Item_Desc_"&amp;B277</f>
        <v>Item_Desc_23600011</v>
      </c>
      <c r="AP277" s="5" t="s">
        <v>1621</v>
      </c>
      <c r="AQ277" s="44">
        <f>_xlfn.XLOOKUP(I277,[1]!표1[아이템 타입],[1]!표1[삭제여부])</f>
        <v>1</v>
      </c>
      <c r="AR277" s="63">
        <f>_xlfn.XLOOKUP(I277,'[1]#칼럼명세'!F:F,'[1]#칼럼명세'!H:H)</f>
        <v>0</v>
      </c>
      <c r="AS277" s="4">
        <v>1</v>
      </c>
      <c r="AT277" s="4" t="s">
        <v>1830</v>
      </c>
      <c r="AU277" s="4" t="s">
        <v>1929</v>
      </c>
      <c r="AV277" s="4"/>
      <c r="AW277" s="63" t="str">
        <f>_xlfn.XLOOKUP(I277,[1]!표1[아이템 타입],[1]!표1[타입 이름])</f>
        <v>스킬북</v>
      </c>
      <c r="AX277" s="63" t="str">
        <f t="shared" si="34"/>
        <v>가능</v>
      </c>
      <c r="AY277" s="63" t="str">
        <f t="shared" si="35"/>
        <v>가능</v>
      </c>
      <c r="AZ277" s="63" t="str">
        <f t="shared" si="30"/>
        <v>불가</v>
      </c>
      <c r="BA277" s="63" t="str">
        <f t="shared" si="30"/>
        <v>가능</v>
      </c>
    </row>
    <row r="278" spans="2:53" x14ac:dyDescent="0.3">
      <c r="B278" s="4">
        <v>23600012</v>
      </c>
      <c r="C278" s="4" t="str">
        <f t="shared" si="33"/>
        <v>012</v>
      </c>
      <c r="D278" s="44" t="str">
        <f t="shared" si="31"/>
        <v>Item_Name_23600012</v>
      </c>
      <c r="E278" s="5" t="s">
        <v>1600</v>
      </c>
      <c r="F278" s="44" t="str">
        <f t="shared" si="32"/>
        <v>Item_Desc_23600012</v>
      </c>
      <c r="G278" s="5" t="s">
        <v>1605</v>
      </c>
      <c r="H278" s="5">
        <v>3</v>
      </c>
      <c r="I278" s="5">
        <v>36</v>
      </c>
      <c r="J278" s="5">
        <v>1</v>
      </c>
      <c r="K278" s="5">
        <v>2</v>
      </c>
      <c r="L278" s="45">
        <f>_xlfn.XLOOKUP($I278, '[1]#칼럼명세'!$F:$F, '[1]#칼럼명세'!$J:$J)*IF(_xlfn.XLOOKUP($I278, '[1]#칼럼명세'!$F:$F, '[1]#칼럼명세'!$K:$K)="X", 1, _xlfn.XLOOKUP($K278, '[1]#무게관련'!$N:$N, '[1]#무게관련'!$O:$O))*100</f>
        <v>1</v>
      </c>
      <c r="M278" s="46" t="s">
        <v>336</v>
      </c>
      <c r="N278" s="46" t="s">
        <v>339</v>
      </c>
      <c r="O278" s="46" t="s">
        <v>339</v>
      </c>
      <c r="P278" s="46" t="s">
        <v>339</v>
      </c>
      <c r="Q278" s="5">
        <v>0</v>
      </c>
      <c r="R278" s="5">
        <v>0</v>
      </c>
      <c r="S278" s="5">
        <v>10101001</v>
      </c>
      <c r="T278" s="5">
        <v>0</v>
      </c>
      <c r="U278" s="5">
        <v>0</v>
      </c>
      <c r="V278" s="5">
        <v>0</v>
      </c>
      <c r="W278" s="5">
        <v>0</v>
      </c>
      <c r="X278" s="66">
        <v>100</v>
      </c>
      <c r="Y278" s="66">
        <v>1000</v>
      </c>
      <c r="Z278" s="5">
        <v>1</v>
      </c>
      <c r="AA278" s="5">
        <v>10</v>
      </c>
      <c r="AB278" s="5">
        <v>1</v>
      </c>
      <c r="AC278" s="5">
        <v>0</v>
      </c>
      <c r="AD278" s="5">
        <v>0</v>
      </c>
      <c r="AE278" s="5">
        <v>21000</v>
      </c>
      <c r="AF278" s="5">
        <v>1</v>
      </c>
      <c r="AG278" s="5">
        <v>1</v>
      </c>
      <c r="AH278" s="5" t="s">
        <v>1930</v>
      </c>
      <c r="AI278" s="5" t="s">
        <v>235</v>
      </c>
      <c r="AJ278" s="5" t="s">
        <v>983</v>
      </c>
      <c r="AK278" s="45">
        <f t="shared" si="36"/>
        <v>1</v>
      </c>
      <c r="AL278" s="47">
        <f>_xlfn.XLOOKUP(I278,'[1]#칼럼명세'!F:F,'[1]#칼럼명세'!I:I)</f>
        <v>1101</v>
      </c>
      <c r="AM278" s="44" t="str">
        <f t="shared" si="37"/>
        <v>Item_Name_23600012</v>
      </c>
      <c r="AN278" s="5" t="s">
        <v>1600</v>
      </c>
      <c r="AO278" s="44" t="str">
        <f t="shared" si="38"/>
        <v>Item_Desc_23600012</v>
      </c>
      <c r="AP278" s="5" t="s">
        <v>1617</v>
      </c>
      <c r="AQ278" s="44">
        <f>_xlfn.XLOOKUP(I278,[1]!표1[아이템 타입],[1]!표1[삭제여부])</f>
        <v>1</v>
      </c>
      <c r="AR278" s="63">
        <f>_xlfn.XLOOKUP(I278,'[1]#칼럼명세'!F:F,'[1]#칼럼명세'!H:H)</f>
        <v>0</v>
      </c>
      <c r="AS278" s="4">
        <v>1</v>
      </c>
      <c r="AT278" s="4" t="s">
        <v>1831</v>
      </c>
      <c r="AU278" s="4" t="s">
        <v>1930</v>
      </c>
      <c r="AV278" s="4"/>
      <c r="AW278" s="63" t="str">
        <f>_xlfn.XLOOKUP(I278,[1]!표1[아이템 타입],[1]!표1[타입 이름])</f>
        <v>스킬북</v>
      </c>
      <c r="AX278" s="63" t="str">
        <f t="shared" si="34"/>
        <v>가능</v>
      </c>
      <c r="AY278" s="63" t="str">
        <f t="shared" si="35"/>
        <v>가능</v>
      </c>
      <c r="AZ278" s="63" t="str">
        <f t="shared" si="30"/>
        <v>불가</v>
      </c>
      <c r="BA278" s="63" t="str">
        <f t="shared" si="30"/>
        <v>가능</v>
      </c>
    </row>
    <row r="279" spans="2:53" x14ac:dyDescent="0.3">
      <c r="B279" s="4">
        <v>23600013</v>
      </c>
      <c r="C279" s="4" t="str">
        <f t="shared" si="33"/>
        <v>013</v>
      </c>
      <c r="D279" s="44" t="str">
        <f t="shared" si="31"/>
        <v>Item_Name_23600013</v>
      </c>
      <c r="E279" s="5" t="s">
        <v>757</v>
      </c>
      <c r="F279" s="44" t="str">
        <f t="shared" si="32"/>
        <v>Item_Desc_23600013</v>
      </c>
      <c r="G279" s="5" t="s">
        <v>1605</v>
      </c>
      <c r="H279" s="5">
        <v>3</v>
      </c>
      <c r="I279" s="5">
        <v>36</v>
      </c>
      <c r="J279" s="5">
        <v>1</v>
      </c>
      <c r="K279" s="5">
        <v>3</v>
      </c>
      <c r="L279" s="45">
        <f>_xlfn.XLOOKUP($I279, '[1]#칼럼명세'!$F:$F, '[1]#칼럼명세'!$J:$J)*IF(_xlfn.XLOOKUP($I279, '[1]#칼럼명세'!$F:$F, '[1]#칼럼명세'!$K:$K)="X", 1, _xlfn.XLOOKUP($K279, '[1]#무게관련'!$N:$N, '[1]#무게관련'!$O:$O))*100</f>
        <v>1</v>
      </c>
      <c r="M279" s="46" t="s">
        <v>336</v>
      </c>
      <c r="N279" s="46" t="s">
        <v>339</v>
      </c>
      <c r="O279" s="46" t="s">
        <v>339</v>
      </c>
      <c r="P279" s="46" t="s">
        <v>339</v>
      </c>
      <c r="Q279" s="5">
        <v>0</v>
      </c>
      <c r="R279" s="5">
        <v>0</v>
      </c>
      <c r="S279" s="5">
        <v>10101001</v>
      </c>
      <c r="T279" s="5">
        <v>0</v>
      </c>
      <c r="U279" s="5">
        <v>0</v>
      </c>
      <c r="V279" s="5">
        <v>0</v>
      </c>
      <c r="W279" s="5">
        <v>0</v>
      </c>
      <c r="X279" s="66">
        <v>100</v>
      </c>
      <c r="Y279" s="66">
        <v>1000</v>
      </c>
      <c r="Z279" s="5">
        <v>1</v>
      </c>
      <c r="AA279" s="5">
        <v>10</v>
      </c>
      <c r="AB279" s="5">
        <v>1</v>
      </c>
      <c r="AC279" s="5">
        <v>0</v>
      </c>
      <c r="AD279" s="5">
        <v>0</v>
      </c>
      <c r="AE279" s="5">
        <v>21000</v>
      </c>
      <c r="AF279" s="5">
        <v>1</v>
      </c>
      <c r="AG279" s="5">
        <v>0</v>
      </c>
      <c r="AH279" s="5" t="s">
        <v>1931</v>
      </c>
      <c r="AI279" s="5" t="s">
        <v>235</v>
      </c>
      <c r="AJ279" s="5" t="s">
        <v>983</v>
      </c>
      <c r="AK279" s="45">
        <f t="shared" si="36"/>
        <v>1</v>
      </c>
      <c r="AL279" s="47">
        <f>_xlfn.XLOOKUP(I279,'[1]#칼럼명세'!F:F,'[1]#칼럼명세'!I:I)</f>
        <v>1101</v>
      </c>
      <c r="AM279" s="44" t="str">
        <f t="shared" si="37"/>
        <v>Item_Name_23600013</v>
      </c>
      <c r="AN279" s="5" t="s">
        <v>757</v>
      </c>
      <c r="AO279" s="44" t="str">
        <f t="shared" si="38"/>
        <v>Item_Desc_23600013</v>
      </c>
      <c r="AP279" s="5" t="s">
        <v>1620</v>
      </c>
      <c r="AQ279" s="44">
        <f>_xlfn.XLOOKUP(I279,[1]!표1[아이템 타입],[1]!표1[삭제여부])</f>
        <v>1</v>
      </c>
      <c r="AR279" s="63">
        <f>_xlfn.XLOOKUP(I279,'[1]#칼럼명세'!F:F,'[1]#칼럼명세'!H:H)</f>
        <v>0</v>
      </c>
      <c r="AS279" s="4">
        <v>1</v>
      </c>
      <c r="AT279" s="4" t="s">
        <v>1832</v>
      </c>
      <c r="AU279" s="4" t="s">
        <v>1931</v>
      </c>
      <c r="AV279" s="4"/>
      <c r="AW279" s="63" t="str">
        <f>_xlfn.XLOOKUP(I279,[1]!표1[아이템 타입],[1]!표1[타입 이름])</f>
        <v>스킬북</v>
      </c>
      <c r="AX279" s="63" t="str">
        <f t="shared" si="34"/>
        <v>가능</v>
      </c>
      <c r="AY279" s="63" t="str">
        <f t="shared" si="35"/>
        <v>가능</v>
      </c>
      <c r="AZ279" s="63" t="str">
        <f t="shared" si="30"/>
        <v>불가</v>
      </c>
      <c r="BA279" s="63" t="str">
        <f t="shared" si="30"/>
        <v>가능</v>
      </c>
    </row>
    <row r="280" spans="2:53" x14ac:dyDescent="0.3">
      <c r="B280" s="4">
        <v>23600014</v>
      </c>
      <c r="C280" s="4" t="str">
        <f t="shared" si="33"/>
        <v>014</v>
      </c>
      <c r="D280" s="44" t="str">
        <f t="shared" si="31"/>
        <v>Item_Name_23600014</v>
      </c>
      <c r="E280" s="5" t="s">
        <v>232</v>
      </c>
      <c r="F280" s="44" t="str">
        <f t="shared" si="32"/>
        <v>Item_Desc_23600014</v>
      </c>
      <c r="G280" s="5" t="s">
        <v>1605</v>
      </c>
      <c r="H280" s="5">
        <v>3</v>
      </c>
      <c r="I280" s="5">
        <v>36</v>
      </c>
      <c r="J280" s="5">
        <v>1</v>
      </c>
      <c r="K280" s="5">
        <v>3</v>
      </c>
      <c r="L280" s="45">
        <f>_xlfn.XLOOKUP($I280, '[1]#칼럼명세'!$F:$F, '[1]#칼럼명세'!$J:$J)*IF(_xlfn.XLOOKUP($I280, '[1]#칼럼명세'!$F:$F, '[1]#칼럼명세'!$K:$K)="X", 1, _xlfn.XLOOKUP($K280, '[1]#무게관련'!$N:$N, '[1]#무게관련'!$O:$O))*100</f>
        <v>1</v>
      </c>
      <c r="M280" s="46" t="s">
        <v>336</v>
      </c>
      <c r="N280" s="46" t="s">
        <v>339</v>
      </c>
      <c r="O280" s="46" t="s">
        <v>339</v>
      </c>
      <c r="P280" s="46" t="s">
        <v>339</v>
      </c>
      <c r="Q280" s="5">
        <v>0</v>
      </c>
      <c r="R280" s="5">
        <v>0</v>
      </c>
      <c r="S280" s="5">
        <v>10101001</v>
      </c>
      <c r="T280" s="5">
        <v>0</v>
      </c>
      <c r="U280" s="5">
        <v>0</v>
      </c>
      <c r="V280" s="5">
        <v>0</v>
      </c>
      <c r="W280" s="5">
        <v>0</v>
      </c>
      <c r="X280" s="66">
        <v>100</v>
      </c>
      <c r="Y280" s="66">
        <v>1000</v>
      </c>
      <c r="Z280" s="5">
        <v>1</v>
      </c>
      <c r="AA280" s="5">
        <v>10</v>
      </c>
      <c r="AB280" s="5">
        <v>1</v>
      </c>
      <c r="AC280" s="5">
        <v>0</v>
      </c>
      <c r="AD280" s="5">
        <v>0</v>
      </c>
      <c r="AE280" s="5">
        <v>21000</v>
      </c>
      <c r="AF280" s="5">
        <v>1</v>
      </c>
      <c r="AG280" s="5">
        <v>1</v>
      </c>
      <c r="AH280" s="5" t="s">
        <v>1932</v>
      </c>
      <c r="AI280" s="5" t="s">
        <v>235</v>
      </c>
      <c r="AJ280" s="5" t="s">
        <v>983</v>
      </c>
      <c r="AK280" s="45">
        <f t="shared" si="36"/>
        <v>1</v>
      </c>
      <c r="AL280" s="47">
        <f>_xlfn.XLOOKUP(I280,'[1]#칼럼명세'!F:F,'[1]#칼럼명세'!I:I)</f>
        <v>1101</v>
      </c>
      <c r="AM280" s="44" t="str">
        <f t="shared" si="37"/>
        <v>Item_Name_23600014</v>
      </c>
      <c r="AN280" s="5" t="s">
        <v>232</v>
      </c>
      <c r="AO280" s="44" t="str">
        <f t="shared" si="38"/>
        <v>Item_Desc_23600014</v>
      </c>
      <c r="AP280" s="5" t="s">
        <v>1622</v>
      </c>
      <c r="AQ280" s="44">
        <f>_xlfn.XLOOKUP(I280,[1]!표1[아이템 타입],[1]!표1[삭제여부])</f>
        <v>1</v>
      </c>
      <c r="AR280" s="63">
        <f>_xlfn.XLOOKUP(I280,'[1]#칼럼명세'!F:F,'[1]#칼럼명세'!H:H)</f>
        <v>0</v>
      </c>
      <c r="AS280" s="4">
        <v>1</v>
      </c>
      <c r="AT280" s="4" t="s">
        <v>1833</v>
      </c>
      <c r="AU280" s="4" t="s">
        <v>1932</v>
      </c>
      <c r="AV280" s="4"/>
      <c r="AW280" s="63" t="str">
        <f>_xlfn.XLOOKUP(I280,[1]!표1[아이템 타입],[1]!표1[타입 이름])</f>
        <v>스킬북</v>
      </c>
      <c r="AX280" s="63" t="str">
        <f t="shared" si="34"/>
        <v>가능</v>
      </c>
      <c r="AY280" s="63" t="str">
        <f t="shared" si="35"/>
        <v>가능</v>
      </c>
      <c r="AZ280" s="63" t="str">
        <f t="shared" si="30"/>
        <v>불가</v>
      </c>
      <c r="BA280" s="63" t="str">
        <f t="shared" si="30"/>
        <v>가능</v>
      </c>
    </row>
    <row r="281" spans="2:53" x14ac:dyDescent="0.3">
      <c r="B281" s="4">
        <v>23600015</v>
      </c>
      <c r="C281" s="4" t="str">
        <f t="shared" si="33"/>
        <v>015</v>
      </c>
      <c r="D281" s="44" t="str">
        <f t="shared" si="31"/>
        <v>Item_Name_23600015</v>
      </c>
      <c r="E281" s="5" t="s">
        <v>1580</v>
      </c>
      <c r="F281" s="44" t="str">
        <f t="shared" si="32"/>
        <v>Item_Desc_23600015</v>
      </c>
      <c r="G281" s="5" t="s">
        <v>1605</v>
      </c>
      <c r="H281" s="5">
        <v>3</v>
      </c>
      <c r="I281" s="5">
        <v>36</v>
      </c>
      <c r="J281" s="5">
        <v>1</v>
      </c>
      <c r="K281" s="5">
        <v>4</v>
      </c>
      <c r="L281" s="45">
        <f>_xlfn.XLOOKUP($I281, '[1]#칼럼명세'!$F:$F, '[1]#칼럼명세'!$J:$J)*IF(_xlfn.XLOOKUP($I281, '[1]#칼럼명세'!$F:$F, '[1]#칼럼명세'!$K:$K)="X", 1, _xlfn.XLOOKUP($K281, '[1]#무게관련'!$N:$N, '[1]#무게관련'!$O:$O))*100</f>
        <v>1</v>
      </c>
      <c r="M281" s="46" t="s">
        <v>336</v>
      </c>
      <c r="N281" s="46" t="s">
        <v>339</v>
      </c>
      <c r="O281" s="46" t="s">
        <v>339</v>
      </c>
      <c r="P281" s="46" t="s">
        <v>339</v>
      </c>
      <c r="Q281" s="5">
        <v>0</v>
      </c>
      <c r="R281" s="5">
        <v>0</v>
      </c>
      <c r="S281" s="5">
        <v>10101001</v>
      </c>
      <c r="T281" s="5">
        <v>0</v>
      </c>
      <c r="U281" s="5">
        <v>0</v>
      </c>
      <c r="V281" s="5">
        <v>0</v>
      </c>
      <c r="W281" s="5">
        <v>0</v>
      </c>
      <c r="X281" s="66">
        <v>100</v>
      </c>
      <c r="Y281" s="66">
        <v>1000</v>
      </c>
      <c r="Z281" s="5">
        <v>1</v>
      </c>
      <c r="AA281" s="5">
        <v>10</v>
      </c>
      <c r="AB281" s="5">
        <v>1</v>
      </c>
      <c r="AC281" s="5">
        <v>0</v>
      </c>
      <c r="AD281" s="5">
        <v>0</v>
      </c>
      <c r="AE281" s="5">
        <v>21000</v>
      </c>
      <c r="AF281" s="5">
        <v>1</v>
      </c>
      <c r="AG281" s="5">
        <v>1</v>
      </c>
      <c r="AH281" s="5" t="s">
        <v>1933</v>
      </c>
      <c r="AI281" s="5" t="s">
        <v>235</v>
      </c>
      <c r="AJ281" s="5" t="s">
        <v>983</v>
      </c>
      <c r="AK281" s="45">
        <f t="shared" si="36"/>
        <v>1</v>
      </c>
      <c r="AL281" s="47">
        <f>_xlfn.XLOOKUP(I281,'[1]#칼럼명세'!F:F,'[1]#칼럼명세'!I:I)</f>
        <v>1101</v>
      </c>
      <c r="AM281" s="44" t="str">
        <f t="shared" si="37"/>
        <v>Item_Name_23600015</v>
      </c>
      <c r="AN281" s="5" t="s">
        <v>1580</v>
      </c>
      <c r="AO281" s="44" t="str">
        <f t="shared" si="38"/>
        <v>Item_Desc_23600015</v>
      </c>
      <c r="AP281" s="5" t="s">
        <v>1618</v>
      </c>
      <c r="AQ281" s="44">
        <f>_xlfn.XLOOKUP(I281,[1]!표1[아이템 타입],[1]!표1[삭제여부])</f>
        <v>1</v>
      </c>
      <c r="AR281" s="63">
        <f>_xlfn.XLOOKUP(I281,'[1]#칼럼명세'!F:F,'[1]#칼럼명세'!H:H)</f>
        <v>0</v>
      </c>
      <c r="AS281" s="4">
        <v>1</v>
      </c>
      <c r="AT281" s="4" t="s">
        <v>1834</v>
      </c>
      <c r="AU281" s="4" t="s">
        <v>1933</v>
      </c>
      <c r="AV281" s="4"/>
      <c r="AW281" s="63" t="str">
        <f>_xlfn.XLOOKUP(I281,[1]!표1[아이템 타입],[1]!표1[타입 이름])</f>
        <v>스킬북</v>
      </c>
      <c r="AX281" s="63" t="str">
        <f t="shared" si="34"/>
        <v>가능</v>
      </c>
      <c r="AY281" s="63" t="str">
        <f t="shared" si="35"/>
        <v>가능</v>
      </c>
      <c r="AZ281" s="63" t="str">
        <f t="shared" si="30"/>
        <v>불가</v>
      </c>
      <c r="BA281" s="63" t="str">
        <f t="shared" si="30"/>
        <v>가능</v>
      </c>
    </row>
    <row r="282" spans="2:53" x14ac:dyDescent="0.3">
      <c r="B282" s="4">
        <v>23600016</v>
      </c>
      <c r="C282" s="4" t="str">
        <f t="shared" si="33"/>
        <v>016</v>
      </c>
      <c r="D282" s="44" t="str">
        <f t="shared" si="31"/>
        <v>Item_Name_23600016</v>
      </c>
      <c r="E282" s="5" t="s">
        <v>754</v>
      </c>
      <c r="F282" s="44" t="str">
        <f t="shared" si="32"/>
        <v>Item_Desc_23600016</v>
      </c>
      <c r="G282" s="5" t="s">
        <v>1605</v>
      </c>
      <c r="H282" s="5">
        <v>3</v>
      </c>
      <c r="I282" s="5">
        <v>36</v>
      </c>
      <c r="J282" s="5">
        <v>1</v>
      </c>
      <c r="K282" s="5">
        <v>1</v>
      </c>
      <c r="L282" s="45">
        <f>_xlfn.XLOOKUP($I282, '[1]#칼럼명세'!$F:$F, '[1]#칼럼명세'!$J:$J)*IF(_xlfn.XLOOKUP($I282, '[1]#칼럼명세'!$F:$F, '[1]#칼럼명세'!$K:$K)="X", 1, _xlfn.XLOOKUP($K282, '[1]#무게관련'!$N:$N, '[1]#무게관련'!$O:$O))*100</f>
        <v>1</v>
      </c>
      <c r="M282" s="46" t="s">
        <v>336</v>
      </c>
      <c r="N282" s="46" t="s">
        <v>339</v>
      </c>
      <c r="O282" s="46" t="s">
        <v>339</v>
      </c>
      <c r="P282" s="46" t="s">
        <v>339</v>
      </c>
      <c r="Q282" s="5">
        <v>0</v>
      </c>
      <c r="R282" s="5">
        <v>0</v>
      </c>
      <c r="S282" s="5">
        <v>10101001</v>
      </c>
      <c r="T282" s="5">
        <v>0</v>
      </c>
      <c r="U282" s="5">
        <v>0</v>
      </c>
      <c r="V282" s="5">
        <v>0</v>
      </c>
      <c r="W282" s="5">
        <v>0</v>
      </c>
      <c r="X282" s="66">
        <v>100</v>
      </c>
      <c r="Y282" s="66">
        <v>1000</v>
      </c>
      <c r="Z282" s="5">
        <v>1</v>
      </c>
      <c r="AA282" s="5">
        <v>10</v>
      </c>
      <c r="AB282" s="5">
        <v>1</v>
      </c>
      <c r="AC282" s="5">
        <v>0</v>
      </c>
      <c r="AD282" s="5">
        <v>0</v>
      </c>
      <c r="AE282" s="5">
        <v>21000</v>
      </c>
      <c r="AF282" s="5">
        <v>1</v>
      </c>
      <c r="AG282" s="5">
        <v>1</v>
      </c>
      <c r="AH282" s="5" t="s">
        <v>1934</v>
      </c>
      <c r="AI282" s="5" t="s">
        <v>235</v>
      </c>
      <c r="AJ282" s="5" t="s">
        <v>983</v>
      </c>
      <c r="AK282" s="45">
        <f t="shared" si="36"/>
        <v>1</v>
      </c>
      <c r="AL282" s="47">
        <f>_xlfn.XLOOKUP(I282,'[1]#칼럼명세'!F:F,'[1]#칼럼명세'!I:I)</f>
        <v>1101</v>
      </c>
      <c r="AM282" s="44" t="str">
        <f t="shared" si="37"/>
        <v>Item_Name_23600016</v>
      </c>
      <c r="AN282" s="5" t="s">
        <v>754</v>
      </c>
      <c r="AO282" s="44" t="str">
        <f t="shared" si="38"/>
        <v>Item_Desc_23600016</v>
      </c>
      <c r="AP282" s="5" t="s">
        <v>1612</v>
      </c>
      <c r="AQ282" s="44">
        <f>_xlfn.XLOOKUP(I282,[1]!표1[아이템 타입],[1]!표1[삭제여부])</f>
        <v>1</v>
      </c>
      <c r="AR282" s="63">
        <f>_xlfn.XLOOKUP(I282,'[1]#칼럼명세'!F:F,'[1]#칼럼명세'!H:H)</f>
        <v>0</v>
      </c>
      <c r="AS282" s="4">
        <v>1</v>
      </c>
      <c r="AT282" s="4" t="s">
        <v>1835</v>
      </c>
      <c r="AU282" s="4" t="s">
        <v>1934</v>
      </c>
      <c r="AV282" s="4"/>
      <c r="AW282" s="63" t="str">
        <f>_xlfn.XLOOKUP(I282,[1]!표1[아이템 타입],[1]!표1[타입 이름])</f>
        <v>스킬북</v>
      </c>
      <c r="AX282" s="63" t="str">
        <f t="shared" si="34"/>
        <v>가능</v>
      </c>
      <c r="AY282" s="63" t="str">
        <f t="shared" si="35"/>
        <v>가능</v>
      </c>
      <c r="AZ282" s="63" t="str">
        <f t="shared" si="30"/>
        <v>불가</v>
      </c>
      <c r="BA282" s="63" t="str">
        <f t="shared" si="30"/>
        <v>가능</v>
      </c>
    </row>
    <row r="283" spans="2:53" x14ac:dyDescent="0.3">
      <c r="B283" s="4">
        <v>23600017</v>
      </c>
      <c r="C283" s="4" t="str">
        <f t="shared" si="33"/>
        <v>017</v>
      </c>
      <c r="D283" s="44" t="str">
        <f t="shared" si="31"/>
        <v>Item_Name_23600017</v>
      </c>
      <c r="E283" s="5" t="s">
        <v>1579</v>
      </c>
      <c r="F283" s="44" t="str">
        <f t="shared" si="32"/>
        <v>Item_Desc_23600017</v>
      </c>
      <c r="G283" s="5" t="s">
        <v>1605</v>
      </c>
      <c r="H283" s="5">
        <v>3</v>
      </c>
      <c r="I283" s="5">
        <v>36</v>
      </c>
      <c r="J283" s="5">
        <v>1</v>
      </c>
      <c r="K283" s="5">
        <v>2</v>
      </c>
      <c r="L283" s="45">
        <f>_xlfn.XLOOKUP($I283, '[1]#칼럼명세'!$F:$F, '[1]#칼럼명세'!$J:$J)*IF(_xlfn.XLOOKUP($I283, '[1]#칼럼명세'!$F:$F, '[1]#칼럼명세'!$K:$K)="X", 1, _xlfn.XLOOKUP($K283, '[1]#무게관련'!$N:$N, '[1]#무게관련'!$O:$O))*100</f>
        <v>1</v>
      </c>
      <c r="M283" s="46" t="s">
        <v>336</v>
      </c>
      <c r="N283" s="46" t="s">
        <v>339</v>
      </c>
      <c r="O283" s="46" t="s">
        <v>339</v>
      </c>
      <c r="P283" s="46" t="s">
        <v>339</v>
      </c>
      <c r="Q283" s="5">
        <v>0</v>
      </c>
      <c r="R283" s="5">
        <v>0</v>
      </c>
      <c r="S283" s="5">
        <v>10101001</v>
      </c>
      <c r="T283" s="5">
        <v>0</v>
      </c>
      <c r="U283" s="5">
        <v>0</v>
      </c>
      <c r="V283" s="5">
        <v>0</v>
      </c>
      <c r="W283" s="5">
        <v>0</v>
      </c>
      <c r="X283" s="66">
        <v>100</v>
      </c>
      <c r="Y283" s="66">
        <v>1000</v>
      </c>
      <c r="Z283" s="5">
        <v>1</v>
      </c>
      <c r="AA283" s="5">
        <v>10</v>
      </c>
      <c r="AB283" s="5">
        <v>1</v>
      </c>
      <c r="AC283" s="5">
        <v>0</v>
      </c>
      <c r="AD283" s="5">
        <v>0</v>
      </c>
      <c r="AE283" s="5">
        <v>21000</v>
      </c>
      <c r="AF283" s="5">
        <v>1</v>
      </c>
      <c r="AG283" s="5">
        <v>1</v>
      </c>
      <c r="AH283" s="5" t="s">
        <v>1946</v>
      </c>
      <c r="AI283" s="5" t="s">
        <v>235</v>
      </c>
      <c r="AJ283" s="5" t="s">
        <v>983</v>
      </c>
      <c r="AK283" s="45">
        <f t="shared" si="36"/>
        <v>1</v>
      </c>
      <c r="AL283" s="47">
        <f>_xlfn.XLOOKUP(I283,'[1]#칼럼명세'!F:F,'[1]#칼럼명세'!I:I)</f>
        <v>1101</v>
      </c>
      <c r="AM283" s="44" t="str">
        <f t="shared" si="37"/>
        <v>Item_Name_23600017</v>
      </c>
      <c r="AN283" s="5" t="s">
        <v>1579</v>
      </c>
      <c r="AO283" s="44" t="str">
        <f t="shared" si="38"/>
        <v>Item_Desc_23600017</v>
      </c>
      <c r="AP283" s="5" t="s">
        <v>1615</v>
      </c>
      <c r="AQ283" s="44">
        <f>_xlfn.XLOOKUP(I283,[1]!표1[아이템 타입],[1]!표1[삭제여부])</f>
        <v>1</v>
      </c>
      <c r="AR283" s="63">
        <f>_xlfn.XLOOKUP(I283,'[1]#칼럼명세'!F:F,'[1]#칼럼명세'!H:H)</f>
        <v>0</v>
      </c>
      <c r="AS283" s="4">
        <v>1</v>
      </c>
      <c r="AT283" s="4" t="s">
        <v>1836</v>
      </c>
      <c r="AU283" s="4" t="s">
        <v>1935</v>
      </c>
      <c r="AV283" s="4"/>
      <c r="AW283" s="63" t="str">
        <f>_xlfn.XLOOKUP(I283,[1]!표1[아이템 타입],[1]!표1[타입 이름])</f>
        <v>스킬북</v>
      </c>
      <c r="AX283" s="63" t="str">
        <f t="shared" si="34"/>
        <v>가능</v>
      </c>
      <c r="AY283" s="63" t="str">
        <f t="shared" si="35"/>
        <v>가능</v>
      </c>
      <c r="AZ283" s="63" t="str">
        <f t="shared" si="30"/>
        <v>불가</v>
      </c>
      <c r="BA283" s="63" t="str">
        <f t="shared" si="30"/>
        <v>가능</v>
      </c>
    </row>
    <row r="284" spans="2:53" x14ac:dyDescent="0.3">
      <c r="B284" s="4">
        <v>23600018</v>
      </c>
      <c r="C284" s="4" t="str">
        <f t="shared" si="33"/>
        <v>018</v>
      </c>
      <c r="D284" s="44" t="str">
        <f t="shared" si="31"/>
        <v>Item_Name_23600018</v>
      </c>
      <c r="E284" s="5" t="s">
        <v>234</v>
      </c>
      <c r="F284" s="44" t="str">
        <f t="shared" si="32"/>
        <v>Item_Desc_23600018</v>
      </c>
      <c r="G284" s="5" t="s">
        <v>1605</v>
      </c>
      <c r="H284" s="5">
        <v>3</v>
      </c>
      <c r="I284" s="5">
        <v>36</v>
      </c>
      <c r="J284" s="5">
        <v>1</v>
      </c>
      <c r="K284" s="5">
        <v>3</v>
      </c>
      <c r="L284" s="45">
        <f>_xlfn.XLOOKUP($I284, '[1]#칼럼명세'!$F:$F, '[1]#칼럼명세'!$J:$J)*IF(_xlfn.XLOOKUP($I284, '[1]#칼럼명세'!$F:$F, '[1]#칼럼명세'!$K:$K)="X", 1, _xlfn.XLOOKUP($K284, '[1]#무게관련'!$N:$N, '[1]#무게관련'!$O:$O))*100</f>
        <v>1</v>
      </c>
      <c r="M284" s="46" t="s">
        <v>336</v>
      </c>
      <c r="N284" s="46" t="s">
        <v>339</v>
      </c>
      <c r="O284" s="46" t="s">
        <v>339</v>
      </c>
      <c r="P284" s="46" t="s">
        <v>339</v>
      </c>
      <c r="Q284" s="5">
        <v>0</v>
      </c>
      <c r="R284" s="5">
        <v>0</v>
      </c>
      <c r="S284" s="5">
        <v>10101001</v>
      </c>
      <c r="T284" s="5">
        <v>0</v>
      </c>
      <c r="U284" s="5">
        <v>0</v>
      </c>
      <c r="V284" s="5">
        <v>0</v>
      </c>
      <c r="W284" s="5">
        <v>0</v>
      </c>
      <c r="X284" s="66">
        <v>100</v>
      </c>
      <c r="Y284" s="66">
        <v>1000</v>
      </c>
      <c r="Z284" s="5">
        <v>1</v>
      </c>
      <c r="AA284" s="5">
        <v>10</v>
      </c>
      <c r="AB284" s="5">
        <v>1</v>
      </c>
      <c r="AC284" s="5">
        <v>0</v>
      </c>
      <c r="AD284" s="5">
        <v>0</v>
      </c>
      <c r="AE284" s="5">
        <v>21000</v>
      </c>
      <c r="AF284" s="5">
        <v>1</v>
      </c>
      <c r="AG284" s="5">
        <v>1</v>
      </c>
      <c r="AH284" s="5" t="s">
        <v>1936</v>
      </c>
      <c r="AI284" s="5" t="s">
        <v>235</v>
      </c>
      <c r="AJ284" s="5" t="s">
        <v>983</v>
      </c>
      <c r="AK284" s="45">
        <f t="shared" si="36"/>
        <v>1</v>
      </c>
      <c r="AL284" s="47">
        <f>_xlfn.XLOOKUP(I284,'[1]#칼럼명세'!F:F,'[1]#칼럼명세'!I:I)</f>
        <v>1101</v>
      </c>
      <c r="AM284" s="44" t="str">
        <f t="shared" si="37"/>
        <v>Item_Name_23600018</v>
      </c>
      <c r="AN284" s="5" t="s">
        <v>234</v>
      </c>
      <c r="AO284" s="44" t="str">
        <f t="shared" si="38"/>
        <v>Item_Desc_23600018</v>
      </c>
      <c r="AP284" s="5" t="s">
        <v>1619</v>
      </c>
      <c r="AQ284" s="44">
        <f>_xlfn.XLOOKUP(I284,[1]!표1[아이템 타입],[1]!표1[삭제여부])</f>
        <v>1</v>
      </c>
      <c r="AR284" s="63">
        <f>_xlfn.XLOOKUP(I284,'[1]#칼럼명세'!F:F,'[1]#칼럼명세'!H:H)</f>
        <v>0</v>
      </c>
      <c r="AS284" s="4">
        <v>1</v>
      </c>
      <c r="AT284" s="4" t="s">
        <v>1837</v>
      </c>
      <c r="AU284" s="4" t="s">
        <v>1936</v>
      </c>
      <c r="AV284" s="4"/>
      <c r="AW284" s="63" t="str">
        <f>_xlfn.XLOOKUP(I284,[1]!표1[아이템 타입],[1]!표1[타입 이름])</f>
        <v>스킬북</v>
      </c>
      <c r="AX284" s="63" t="str">
        <f t="shared" si="34"/>
        <v>가능</v>
      </c>
      <c r="AY284" s="63" t="str">
        <f t="shared" si="35"/>
        <v>가능</v>
      </c>
      <c r="AZ284" s="63" t="str">
        <f t="shared" si="30"/>
        <v>불가</v>
      </c>
      <c r="BA284" s="63" t="str">
        <f t="shared" si="30"/>
        <v>가능</v>
      </c>
    </row>
    <row r="285" spans="2:53" x14ac:dyDescent="0.3">
      <c r="B285" s="4">
        <v>23600019</v>
      </c>
      <c r="C285" s="4" t="str">
        <f t="shared" si="33"/>
        <v>019</v>
      </c>
      <c r="D285" s="44" t="str">
        <f t="shared" si="31"/>
        <v>Item_Name_23600019</v>
      </c>
      <c r="E285" s="5" t="s">
        <v>231</v>
      </c>
      <c r="F285" s="44" t="str">
        <f t="shared" si="32"/>
        <v>Item_Desc_23600019</v>
      </c>
      <c r="G285" s="5" t="s">
        <v>1605</v>
      </c>
      <c r="H285" s="5">
        <v>3</v>
      </c>
      <c r="I285" s="5">
        <v>36</v>
      </c>
      <c r="J285" s="5">
        <v>1</v>
      </c>
      <c r="K285" s="5">
        <v>4</v>
      </c>
      <c r="L285" s="45">
        <f>_xlfn.XLOOKUP($I285, '[1]#칼럼명세'!$F:$F, '[1]#칼럼명세'!$J:$J)*IF(_xlfn.XLOOKUP($I285, '[1]#칼럼명세'!$F:$F, '[1]#칼럼명세'!$K:$K)="X", 1, _xlfn.XLOOKUP($K285, '[1]#무게관련'!$N:$N, '[1]#무게관련'!$O:$O))*100</f>
        <v>1</v>
      </c>
      <c r="M285" s="46" t="s">
        <v>336</v>
      </c>
      <c r="N285" s="46" t="s">
        <v>339</v>
      </c>
      <c r="O285" s="46" t="s">
        <v>339</v>
      </c>
      <c r="P285" s="46" t="s">
        <v>339</v>
      </c>
      <c r="Q285" s="5">
        <v>0</v>
      </c>
      <c r="R285" s="5">
        <v>0</v>
      </c>
      <c r="S285" s="5">
        <v>10101001</v>
      </c>
      <c r="T285" s="5">
        <v>0</v>
      </c>
      <c r="U285" s="5">
        <v>0</v>
      </c>
      <c r="V285" s="5">
        <v>0</v>
      </c>
      <c r="W285" s="5">
        <v>0</v>
      </c>
      <c r="X285" s="66">
        <v>100</v>
      </c>
      <c r="Y285" s="66">
        <v>1000</v>
      </c>
      <c r="Z285" s="5">
        <v>1</v>
      </c>
      <c r="AA285" s="5">
        <v>10</v>
      </c>
      <c r="AB285" s="5">
        <v>1</v>
      </c>
      <c r="AC285" s="5">
        <v>0</v>
      </c>
      <c r="AD285" s="5">
        <v>0</v>
      </c>
      <c r="AE285" s="5">
        <v>21000</v>
      </c>
      <c r="AF285" s="5">
        <v>1</v>
      </c>
      <c r="AG285" s="5">
        <v>1</v>
      </c>
      <c r="AH285" s="5" t="s">
        <v>1937</v>
      </c>
      <c r="AI285" s="5" t="s">
        <v>235</v>
      </c>
      <c r="AJ285" s="5" t="s">
        <v>983</v>
      </c>
      <c r="AK285" s="45">
        <f t="shared" si="36"/>
        <v>1</v>
      </c>
      <c r="AL285" s="47">
        <f>_xlfn.XLOOKUP(I285,'[1]#칼럼명세'!F:F,'[1]#칼럼명세'!I:I)</f>
        <v>1101</v>
      </c>
      <c r="AM285" s="44" t="str">
        <f t="shared" si="37"/>
        <v>Item_Name_23600019</v>
      </c>
      <c r="AN285" s="5" t="s">
        <v>231</v>
      </c>
      <c r="AO285" s="44" t="str">
        <f t="shared" si="38"/>
        <v>Item_Desc_23600019</v>
      </c>
      <c r="AP285" s="5" t="s">
        <v>1623</v>
      </c>
      <c r="AQ285" s="44">
        <f>_xlfn.XLOOKUP(I285,[1]!표1[아이템 타입],[1]!표1[삭제여부])</f>
        <v>1</v>
      </c>
      <c r="AR285" s="63">
        <f>_xlfn.XLOOKUP(I285,'[1]#칼럼명세'!F:F,'[1]#칼럼명세'!H:H)</f>
        <v>0</v>
      </c>
      <c r="AS285" s="4">
        <v>1</v>
      </c>
      <c r="AT285" s="4" t="s">
        <v>1838</v>
      </c>
      <c r="AU285" s="4" t="s">
        <v>1937</v>
      </c>
      <c r="AV285" s="4"/>
      <c r="AW285" s="63" t="str">
        <f>_xlfn.XLOOKUP(I285,[1]!표1[아이템 타입],[1]!표1[타입 이름])</f>
        <v>스킬북</v>
      </c>
      <c r="AX285" s="63" t="str">
        <f t="shared" si="34"/>
        <v>가능</v>
      </c>
      <c r="AY285" s="63" t="str">
        <f t="shared" si="35"/>
        <v>가능</v>
      </c>
      <c r="AZ285" s="63" t="str">
        <f t="shared" si="30"/>
        <v>불가</v>
      </c>
      <c r="BA285" s="63" t="str">
        <f t="shared" si="30"/>
        <v>가능</v>
      </c>
    </row>
    <row r="286" spans="2:53" x14ac:dyDescent="0.3">
      <c r="B286" s="4">
        <v>23600020</v>
      </c>
      <c r="C286" s="4" t="str">
        <f t="shared" si="33"/>
        <v>020</v>
      </c>
      <c r="D286" s="44" t="str">
        <f t="shared" si="31"/>
        <v>Item_Name_23600020</v>
      </c>
      <c r="E286" s="5" t="s">
        <v>440</v>
      </c>
      <c r="F286" s="44" t="str">
        <f t="shared" si="32"/>
        <v>Item_Desc_23600020</v>
      </c>
      <c r="G286" s="5" t="s">
        <v>360</v>
      </c>
      <c r="H286" s="5">
        <v>3</v>
      </c>
      <c r="I286" s="5">
        <v>36</v>
      </c>
      <c r="J286" s="5">
        <v>1</v>
      </c>
      <c r="K286" s="5">
        <v>2</v>
      </c>
      <c r="L286" s="45">
        <f>_xlfn.XLOOKUP($I286, '[1]#칼럼명세'!$F:$F, '[1]#칼럼명세'!$J:$J)*IF(_xlfn.XLOOKUP($I286, '[1]#칼럼명세'!$F:$F, '[1]#칼럼명세'!$K:$K)="X", 1, _xlfn.XLOOKUP($K286, '[1]#무게관련'!$N:$N, '[1]#무게관련'!$O:$O))*100</f>
        <v>1</v>
      </c>
      <c r="M286" s="46" t="s">
        <v>336</v>
      </c>
      <c r="N286" s="46" t="s">
        <v>339</v>
      </c>
      <c r="O286" s="46" t="s">
        <v>339</v>
      </c>
      <c r="P286" s="46" t="s">
        <v>339</v>
      </c>
      <c r="Q286" s="5">
        <v>0</v>
      </c>
      <c r="R286" s="5">
        <v>0</v>
      </c>
      <c r="S286" s="5">
        <v>10101001</v>
      </c>
      <c r="T286" s="5">
        <v>0</v>
      </c>
      <c r="U286" s="5">
        <v>0</v>
      </c>
      <c r="V286" s="5">
        <v>0</v>
      </c>
      <c r="W286" s="5">
        <v>0</v>
      </c>
      <c r="X286" s="66">
        <v>100</v>
      </c>
      <c r="Y286" s="66">
        <v>1000</v>
      </c>
      <c r="Z286" s="5">
        <v>1</v>
      </c>
      <c r="AA286" s="5">
        <v>10</v>
      </c>
      <c r="AB286" s="5">
        <v>1</v>
      </c>
      <c r="AC286" s="5">
        <v>0</v>
      </c>
      <c r="AD286" s="5">
        <v>0</v>
      </c>
      <c r="AE286" s="5">
        <v>21000</v>
      </c>
      <c r="AF286" s="5">
        <v>1</v>
      </c>
      <c r="AG286" s="5">
        <v>0</v>
      </c>
      <c r="AH286" s="5" t="s">
        <v>1938</v>
      </c>
      <c r="AI286" s="5" t="s">
        <v>235</v>
      </c>
      <c r="AJ286" s="5" t="s">
        <v>983</v>
      </c>
      <c r="AK286" s="45">
        <f t="shared" si="36"/>
        <v>1</v>
      </c>
      <c r="AL286" s="47">
        <f>_xlfn.XLOOKUP(I286,'[1]#칼럼명세'!F:F,'[1]#칼럼명세'!I:I)</f>
        <v>1101</v>
      </c>
      <c r="AM286" s="44" t="str">
        <f t="shared" si="37"/>
        <v>Item_Name_23600020</v>
      </c>
      <c r="AN286" s="5" t="s">
        <v>440</v>
      </c>
      <c r="AO286" s="44" t="str">
        <f t="shared" si="38"/>
        <v>Item_Desc_23600020</v>
      </c>
      <c r="AP286" s="5" t="s">
        <v>1777</v>
      </c>
      <c r="AQ286" s="44">
        <f>_xlfn.XLOOKUP(I286,[1]!표1[아이템 타입],[1]!표1[삭제여부])</f>
        <v>1</v>
      </c>
      <c r="AR286" s="63">
        <f>_xlfn.XLOOKUP(I286,'[1]#칼럼명세'!F:F,'[1]#칼럼명세'!H:H)</f>
        <v>0</v>
      </c>
      <c r="AS286" s="4">
        <v>1</v>
      </c>
      <c r="AT286" s="4" t="s">
        <v>1839</v>
      </c>
      <c r="AU286" s="4" t="s">
        <v>1938</v>
      </c>
      <c r="AV286" s="4"/>
      <c r="AW286" s="63" t="str">
        <f>_xlfn.XLOOKUP(I286,[1]!표1[아이템 타입],[1]!표1[타입 이름])</f>
        <v>스킬북</v>
      </c>
      <c r="AX286" s="63" t="str">
        <f t="shared" si="34"/>
        <v>가능</v>
      </c>
      <c r="AY286" s="63" t="str">
        <f t="shared" si="35"/>
        <v>가능</v>
      </c>
      <c r="AZ286" s="63" t="str">
        <f t="shared" si="30"/>
        <v>불가</v>
      </c>
      <c r="BA286" s="63" t="str">
        <f t="shared" si="30"/>
        <v>가능</v>
      </c>
    </row>
    <row r="287" spans="2:53" x14ac:dyDescent="0.3">
      <c r="B287" s="4">
        <v>23600021</v>
      </c>
      <c r="C287" s="4" t="str">
        <f t="shared" si="33"/>
        <v>021</v>
      </c>
      <c r="D287" s="44" t="str">
        <f t="shared" si="31"/>
        <v>Item_Name_23600021</v>
      </c>
      <c r="E287" s="5" t="s">
        <v>441</v>
      </c>
      <c r="F287" s="44" t="str">
        <f t="shared" si="32"/>
        <v>Item_Desc_23600021</v>
      </c>
      <c r="G287" s="5" t="s">
        <v>361</v>
      </c>
      <c r="H287" s="5">
        <v>3</v>
      </c>
      <c r="I287" s="5">
        <v>36</v>
      </c>
      <c r="J287" s="5">
        <v>1</v>
      </c>
      <c r="K287" s="5">
        <v>2</v>
      </c>
      <c r="L287" s="45">
        <f>_xlfn.XLOOKUP($I287, '[1]#칼럼명세'!$F:$F, '[1]#칼럼명세'!$J:$J)*IF(_xlfn.XLOOKUP($I287, '[1]#칼럼명세'!$F:$F, '[1]#칼럼명세'!$K:$K)="X", 1, _xlfn.XLOOKUP($K287, '[1]#무게관련'!$N:$N, '[1]#무게관련'!$O:$O))*100</f>
        <v>1</v>
      </c>
      <c r="M287" s="46" t="s">
        <v>336</v>
      </c>
      <c r="N287" s="46" t="s">
        <v>339</v>
      </c>
      <c r="O287" s="46" t="s">
        <v>339</v>
      </c>
      <c r="P287" s="46" t="s">
        <v>339</v>
      </c>
      <c r="Q287" s="5">
        <v>0</v>
      </c>
      <c r="R287" s="5">
        <v>0</v>
      </c>
      <c r="S287" s="5">
        <v>10101001</v>
      </c>
      <c r="T287" s="5">
        <v>0</v>
      </c>
      <c r="U287" s="5">
        <v>0</v>
      </c>
      <c r="V287" s="5">
        <v>0</v>
      </c>
      <c r="W287" s="5">
        <v>0</v>
      </c>
      <c r="X287" s="66">
        <v>100</v>
      </c>
      <c r="Y287" s="66">
        <v>1000</v>
      </c>
      <c r="Z287" s="5">
        <v>1</v>
      </c>
      <c r="AA287" s="5">
        <v>10</v>
      </c>
      <c r="AB287" s="5">
        <v>1</v>
      </c>
      <c r="AC287" s="5">
        <v>0</v>
      </c>
      <c r="AD287" s="5">
        <v>0</v>
      </c>
      <c r="AE287" s="5">
        <v>21000</v>
      </c>
      <c r="AF287" s="5">
        <v>1</v>
      </c>
      <c r="AG287" s="5">
        <v>0</v>
      </c>
      <c r="AH287" s="5" t="s">
        <v>1939</v>
      </c>
      <c r="AI287" s="5" t="s">
        <v>235</v>
      </c>
      <c r="AJ287" s="5" t="s">
        <v>983</v>
      </c>
      <c r="AK287" s="45">
        <f t="shared" si="36"/>
        <v>1</v>
      </c>
      <c r="AL287" s="47">
        <f>_xlfn.XLOOKUP(I287,'[1]#칼럼명세'!F:F,'[1]#칼럼명세'!I:I)</f>
        <v>1101</v>
      </c>
      <c r="AM287" s="44" t="str">
        <f t="shared" si="37"/>
        <v>Item_Name_23600021</v>
      </c>
      <c r="AN287" s="5" t="s">
        <v>441</v>
      </c>
      <c r="AO287" s="44" t="str">
        <f t="shared" si="38"/>
        <v>Item_Desc_23600021</v>
      </c>
      <c r="AP287" s="5" t="s">
        <v>1778</v>
      </c>
      <c r="AQ287" s="44">
        <f>_xlfn.XLOOKUP(I287,[1]!표1[아이템 타입],[1]!표1[삭제여부])</f>
        <v>1</v>
      </c>
      <c r="AR287" s="63">
        <f>_xlfn.XLOOKUP(I287,'[1]#칼럼명세'!F:F,'[1]#칼럼명세'!H:H)</f>
        <v>0</v>
      </c>
      <c r="AS287" s="4">
        <v>1</v>
      </c>
      <c r="AT287" s="4" t="s">
        <v>1840</v>
      </c>
      <c r="AU287" s="4" t="s">
        <v>1939</v>
      </c>
      <c r="AV287" s="4"/>
      <c r="AW287" s="63" t="str">
        <f>_xlfn.XLOOKUP(I287,[1]!표1[아이템 타입],[1]!표1[타입 이름])</f>
        <v>스킬북</v>
      </c>
      <c r="AX287" s="63" t="str">
        <f t="shared" si="34"/>
        <v>가능</v>
      </c>
      <c r="AY287" s="63" t="str">
        <f t="shared" si="35"/>
        <v>가능</v>
      </c>
      <c r="AZ287" s="63" t="str">
        <f t="shared" si="30"/>
        <v>불가</v>
      </c>
      <c r="BA287" s="63" t="str">
        <f t="shared" si="30"/>
        <v>가능</v>
      </c>
    </row>
    <row r="288" spans="2:53" x14ac:dyDescent="0.3">
      <c r="B288" s="4">
        <v>23600022</v>
      </c>
      <c r="C288" s="4" t="str">
        <f t="shared" si="33"/>
        <v>022</v>
      </c>
      <c r="D288" s="44" t="str">
        <f t="shared" si="31"/>
        <v>Item_Name_23600022</v>
      </c>
      <c r="E288" s="5" t="s">
        <v>442</v>
      </c>
      <c r="F288" s="44" t="str">
        <f t="shared" si="32"/>
        <v>Item_Desc_23600022</v>
      </c>
      <c r="G288" s="5" t="s">
        <v>362</v>
      </c>
      <c r="H288" s="5">
        <v>3</v>
      </c>
      <c r="I288" s="5">
        <v>36</v>
      </c>
      <c r="J288" s="5">
        <v>1</v>
      </c>
      <c r="K288" s="5">
        <v>3</v>
      </c>
      <c r="L288" s="45">
        <f>_xlfn.XLOOKUP($I288, '[1]#칼럼명세'!$F:$F, '[1]#칼럼명세'!$J:$J)*IF(_xlfn.XLOOKUP($I288, '[1]#칼럼명세'!$F:$F, '[1]#칼럼명세'!$K:$K)="X", 1, _xlfn.XLOOKUP($K288, '[1]#무게관련'!$N:$N, '[1]#무게관련'!$O:$O))*100</f>
        <v>1</v>
      </c>
      <c r="M288" s="46" t="s">
        <v>336</v>
      </c>
      <c r="N288" s="46" t="s">
        <v>339</v>
      </c>
      <c r="O288" s="46" t="s">
        <v>339</v>
      </c>
      <c r="P288" s="46" t="s">
        <v>339</v>
      </c>
      <c r="Q288" s="5">
        <v>0</v>
      </c>
      <c r="R288" s="5">
        <v>0</v>
      </c>
      <c r="S288" s="5">
        <v>10101001</v>
      </c>
      <c r="T288" s="5">
        <v>0</v>
      </c>
      <c r="U288" s="5">
        <v>0</v>
      </c>
      <c r="V288" s="5">
        <v>0</v>
      </c>
      <c r="W288" s="5">
        <v>0</v>
      </c>
      <c r="X288" s="66">
        <v>100</v>
      </c>
      <c r="Y288" s="66">
        <v>1000</v>
      </c>
      <c r="Z288" s="5">
        <v>1</v>
      </c>
      <c r="AA288" s="5">
        <v>10</v>
      </c>
      <c r="AB288" s="5">
        <v>1</v>
      </c>
      <c r="AC288" s="5">
        <v>0</v>
      </c>
      <c r="AD288" s="5">
        <v>0</v>
      </c>
      <c r="AE288" s="5">
        <v>21000</v>
      </c>
      <c r="AF288" s="5">
        <v>1</v>
      </c>
      <c r="AG288" s="5">
        <v>1</v>
      </c>
      <c r="AH288" s="5" t="s">
        <v>1940</v>
      </c>
      <c r="AI288" s="5" t="s">
        <v>235</v>
      </c>
      <c r="AJ288" s="5" t="s">
        <v>983</v>
      </c>
      <c r="AK288" s="45">
        <f t="shared" si="36"/>
        <v>1</v>
      </c>
      <c r="AL288" s="47">
        <f>_xlfn.XLOOKUP(I288,'[1]#칼럼명세'!F:F,'[1]#칼럼명세'!I:I)</f>
        <v>1101</v>
      </c>
      <c r="AM288" s="44" t="str">
        <f t="shared" si="37"/>
        <v>Item_Name_23600022</v>
      </c>
      <c r="AN288" s="5" t="s">
        <v>442</v>
      </c>
      <c r="AO288" s="44" t="str">
        <f t="shared" si="38"/>
        <v>Item_Desc_23600022</v>
      </c>
      <c r="AP288" s="5" t="s">
        <v>1779</v>
      </c>
      <c r="AQ288" s="44">
        <f>_xlfn.XLOOKUP(I288,[1]!표1[아이템 타입],[1]!표1[삭제여부])</f>
        <v>1</v>
      </c>
      <c r="AR288" s="63">
        <f>_xlfn.XLOOKUP(I288,'[1]#칼럼명세'!F:F,'[1]#칼럼명세'!H:H)</f>
        <v>0</v>
      </c>
      <c r="AS288" s="4">
        <v>1</v>
      </c>
      <c r="AT288" s="4" t="s">
        <v>1841</v>
      </c>
      <c r="AU288" s="4" t="s">
        <v>1940</v>
      </c>
      <c r="AV288" s="4"/>
      <c r="AW288" s="63" t="str">
        <f>_xlfn.XLOOKUP(I288,[1]!표1[아이템 타입],[1]!표1[타입 이름])</f>
        <v>스킬북</v>
      </c>
      <c r="AX288" s="63" t="str">
        <f t="shared" si="34"/>
        <v>가능</v>
      </c>
      <c r="AY288" s="63" t="str">
        <f t="shared" si="35"/>
        <v>가능</v>
      </c>
      <c r="AZ288" s="63" t="str">
        <f t="shared" si="30"/>
        <v>불가</v>
      </c>
      <c r="BA288" s="63" t="str">
        <f t="shared" si="30"/>
        <v>가능</v>
      </c>
    </row>
    <row r="289" spans="2:53" x14ac:dyDescent="0.3">
      <c r="B289" s="4">
        <v>23600023</v>
      </c>
      <c r="C289" s="4" t="str">
        <f t="shared" si="33"/>
        <v>023</v>
      </c>
      <c r="D289" s="44" t="str">
        <f t="shared" si="31"/>
        <v>Item_Name_23600023</v>
      </c>
      <c r="E289" s="5" t="s">
        <v>233</v>
      </c>
      <c r="F289" s="44" t="str">
        <f t="shared" si="32"/>
        <v>Item_Desc_23600023</v>
      </c>
      <c r="G289" s="5" t="s">
        <v>370</v>
      </c>
      <c r="H289" s="5">
        <v>3</v>
      </c>
      <c r="I289" s="5">
        <v>36</v>
      </c>
      <c r="J289" s="5">
        <v>1</v>
      </c>
      <c r="K289" s="5">
        <v>3</v>
      </c>
      <c r="L289" s="45">
        <f>_xlfn.XLOOKUP($I289, '[1]#칼럼명세'!$F:$F, '[1]#칼럼명세'!$J:$J)*IF(_xlfn.XLOOKUP($I289, '[1]#칼럼명세'!$F:$F, '[1]#칼럼명세'!$K:$K)="X", 1, _xlfn.XLOOKUP($K289, '[1]#무게관련'!$N:$N, '[1]#무게관련'!$O:$O))*100</f>
        <v>1</v>
      </c>
      <c r="M289" s="46" t="s">
        <v>336</v>
      </c>
      <c r="N289" s="46" t="s">
        <v>339</v>
      </c>
      <c r="O289" s="46" t="s">
        <v>339</v>
      </c>
      <c r="P289" s="46" t="s">
        <v>339</v>
      </c>
      <c r="Q289" s="5">
        <v>0</v>
      </c>
      <c r="R289" s="5">
        <v>0</v>
      </c>
      <c r="S289" s="5">
        <v>10101001</v>
      </c>
      <c r="T289" s="5">
        <v>0</v>
      </c>
      <c r="U289" s="5">
        <v>0</v>
      </c>
      <c r="V289" s="5">
        <v>0</v>
      </c>
      <c r="W289" s="5">
        <v>0</v>
      </c>
      <c r="X289" s="66">
        <v>100</v>
      </c>
      <c r="Y289" s="66">
        <v>1000</v>
      </c>
      <c r="Z289" s="5">
        <v>1</v>
      </c>
      <c r="AA289" s="5">
        <v>10</v>
      </c>
      <c r="AB289" s="5">
        <v>1</v>
      </c>
      <c r="AC289" s="5">
        <v>0</v>
      </c>
      <c r="AD289" s="5">
        <v>0</v>
      </c>
      <c r="AE289" s="5">
        <v>21000</v>
      </c>
      <c r="AF289" s="5">
        <v>1</v>
      </c>
      <c r="AG289" s="5">
        <v>1</v>
      </c>
      <c r="AH289" s="5" t="s">
        <v>1941</v>
      </c>
      <c r="AI289" s="5" t="s">
        <v>235</v>
      </c>
      <c r="AJ289" s="5" t="s">
        <v>983</v>
      </c>
      <c r="AK289" s="45">
        <f t="shared" si="36"/>
        <v>1</v>
      </c>
      <c r="AL289" s="47">
        <f>_xlfn.XLOOKUP(I289,'[1]#칼럼명세'!F:F,'[1]#칼럼명세'!I:I)</f>
        <v>1101</v>
      </c>
      <c r="AM289" s="44" t="str">
        <f t="shared" si="37"/>
        <v>Item_Name_23600023</v>
      </c>
      <c r="AN289" s="5" t="s">
        <v>1819</v>
      </c>
      <c r="AO289" s="44" t="str">
        <f t="shared" si="38"/>
        <v>Item_Desc_23600023</v>
      </c>
      <c r="AP289" s="5" t="s">
        <v>1781</v>
      </c>
      <c r="AQ289" s="44">
        <f>_xlfn.XLOOKUP(I289,[1]!표1[아이템 타입],[1]!표1[삭제여부])</f>
        <v>1</v>
      </c>
      <c r="AR289" s="63">
        <f>_xlfn.XLOOKUP(I289,'[1]#칼럼명세'!F:F,'[1]#칼럼명세'!H:H)</f>
        <v>0</v>
      </c>
      <c r="AS289" s="4">
        <v>1</v>
      </c>
      <c r="AT289" s="4" t="s">
        <v>1842</v>
      </c>
      <c r="AU289" s="4" t="s">
        <v>1941</v>
      </c>
      <c r="AV289" s="4"/>
      <c r="AW289" s="63" t="str">
        <f>_xlfn.XLOOKUP(I289,[1]!표1[아이템 타입],[1]!표1[타입 이름])</f>
        <v>스킬북</v>
      </c>
      <c r="AX289" s="63" t="str">
        <f t="shared" si="34"/>
        <v>가능</v>
      </c>
      <c r="AY289" s="63" t="str">
        <f t="shared" si="35"/>
        <v>가능</v>
      </c>
      <c r="AZ289" s="63" t="str">
        <f t="shared" si="30"/>
        <v>불가</v>
      </c>
      <c r="BA289" s="63" t="str">
        <f t="shared" si="30"/>
        <v>가능</v>
      </c>
    </row>
    <row r="290" spans="2:53" x14ac:dyDescent="0.3">
      <c r="B290" s="4">
        <v>23600024</v>
      </c>
      <c r="C290" s="4" t="str">
        <f t="shared" si="33"/>
        <v>024</v>
      </c>
      <c r="D290" s="44" t="str">
        <f t="shared" si="31"/>
        <v>Item_Name_23600024</v>
      </c>
      <c r="E290" s="5" t="s">
        <v>1815</v>
      </c>
      <c r="F290" s="44" t="str">
        <f t="shared" si="32"/>
        <v>Item_Desc_23600024</v>
      </c>
      <c r="G290" s="5" t="s">
        <v>371</v>
      </c>
      <c r="H290" s="5">
        <v>3</v>
      </c>
      <c r="I290" s="5">
        <v>36</v>
      </c>
      <c r="J290" s="5">
        <v>1</v>
      </c>
      <c r="K290" s="5">
        <v>4</v>
      </c>
      <c r="L290" s="45">
        <f>_xlfn.XLOOKUP($I290, '[1]#칼럼명세'!$F:$F, '[1]#칼럼명세'!$J:$J)*IF(_xlfn.XLOOKUP($I290, '[1]#칼럼명세'!$F:$F, '[1]#칼럼명세'!$K:$K)="X", 1, _xlfn.XLOOKUP($K290, '[1]#무게관련'!$N:$N, '[1]#무게관련'!$O:$O))*100</f>
        <v>1</v>
      </c>
      <c r="M290" s="46" t="s">
        <v>336</v>
      </c>
      <c r="N290" s="46" t="s">
        <v>339</v>
      </c>
      <c r="O290" s="46" t="s">
        <v>339</v>
      </c>
      <c r="P290" s="46" t="s">
        <v>339</v>
      </c>
      <c r="Q290" s="5">
        <v>0</v>
      </c>
      <c r="R290" s="5">
        <v>0</v>
      </c>
      <c r="S290" s="5">
        <v>10101001</v>
      </c>
      <c r="T290" s="5">
        <v>0</v>
      </c>
      <c r="U290" s="5">
        <v>0</v>
      </c>
      <c r="V290" s="5">
        <v>0</v>
      </c>
      <c r="W290" s="5">
        <v>0</v>
      </c>
      <c r="X290" s="66">
        <v>100</v>
      </c>
      <c r="Y290" s="66">
        <v>1000</v>
      </c>
      <c r="Z290" s="5">
        <v>1</v>
      </c>
      <c r="AA290" s="5">
        <v>10</v>
      </c>
      <c r="AB290" s="5">
        <v>1</v>
      </c>
      <c r="AC290" s="5">
        <v>0</v>
      </c>
      <c r="AD290" s="5">
        <v>0</v>
      </c>
      <c r="AE290" s="5">
        <v>21000</v>
      </c>
      <c r="AF290" s="5">
        <v>1</v>
      </c>
      <c r="AG290" s="5">
        <v>1</v>
      </c>
      <c r="AH290" s="5" t="s">
        <v>1942</v>
      </c>
      <c r="AI290" s="5" t="s">
        <v>235</v>
      </c>
      <c r="AJ290" s="5" t="s">
        <v>983</v>
      </c>
      <c r="AK290" s="45">
        <f t="shared" si="36"/>
        <v>1</v>
      </c>
      <c r="AL290" s="47">
        <f>_xlfn.XLOOKUP(I290,'[1]#칼럼명세'!F:F,'[1]#칼럼명세'!I:I)</f>
        <v>1101</v>
      </c>
      <c r="AM290" s="44" t="str">
        <f t="shared" si="37"/>
        <v>Item_Name_23600024</v>
      </c>
      <c r="AN290" s="5" t="s">
        <v>1815</v>
      </c>
      <c r="AO290" s="44" t="str">
        <f t="shared" si="38"/>
        <v>Item_Desc_23600024</v>
      </c>
      <c r="AP290" s="5" t="s">
        <v>1817</v>
      </c>
      <c r="AQ290" s="44">
        <f>_xlfn.XLOOKUP(I290,[1]!표1[아이템 타입],[1]!표1[삭제여부])</f>
        <v>1</v>
      </c>
      <c r="AR290" s="63">
        <f>_xlfn.XLOOKUP(I290,'[1]#칼럼명세'!F:F,'[1]#칼럼명세'!H:H)</f>
        <v>0</v>
      </c>
      <c r="AS290" s="4">
        <v>1</v>
      </c>
      <c r="AT290" s="4" t="s">
        <v>1918</v>
      </c>
      <c r="AU290" s="4" t="s">
        <v>1942</v>
      </c>
      <c r="AV290" s="4"/>
      <c r="AW290" s="63" t="str">
        <f>_xlfn.XLOOKUP(I290,[1]!표1[아이템 타입],[1]!표1[타입 이름])</f>
        <v>스킬북</v>
      </c>
      <c r="AX290" s="63" t="str">
        <f t="shared" si="34"/>
        <v>가능</v>
      </c>
      <c r="AY290" s="63" t="str">
        <f t="shared" si="35"/>
        <v>가능</v>
      </c>
      <c r="AZ290" s="63" t="str">
        <f t="shared" si="30"/>
        <v>불가</v>
      </c>
      <c r="BA290" s="63" t="str">
        <f t="shared" si="30"/>
        <v>가능</v>
      </c>
    </row>
    <row r="291" spans="2:53" x14ac:dyDescent="0.3">
      <c r="B291" s="4">
        <v>23600025</v>
      </c>
      <c r="C291" s="4" t="str">
        <f t="shared" si="33"/>
        <v>025</v>
      </c>
      <c r="D291" s="44" t="str">
        <f t="shared" si="31"/>
        <v>Item_Name_23600025</v>
      </c>
      <c r="E291" s="5" t="s">
        <v>1809</v>
      </c>
      <c r="F291" s="44" t="str">
        <f t="shared" si="32"/>
        <v>Item_Desc_23600025</v>
      </c>
      <c r="G291" s="5" t="s">
        <v>372</v>
      </c>
      <c r="H291" s="5">
        <v>3</v>
      </c>
      <c r="I291" s="5">
        <v>36</v>
      </c>
      <c r="J291" s="5">
        <v>1</v>
      </c>
      <c r="K291" s="5">
        <v>4</v>
      </c>
      <c r="L291" s="45">
        <f>_xlfn.XLOOKUP($I291, '[1]#칼럼명세'!$F:$F, '[1]#칼럼명세'!$J:$J)*IF(_xlfn.XLOOKUP($I291, '[1]#칼럼명세'!$F:$F, '[1]#칼럼명세'!$K:$K)="X", 1, _xlfn.XLOOKUP($K291, '[1]#무게관련'!$N:$N, '[1]#무게관련'!$O:$O))*100</f>
        <v>1</v>
      </c>
      <c r="M291" s="46" t="s">
        <v>336</v>
      </c>
      <c r="N291" s="46" t="s">
        <v>339</v>
      </c>
      <c r="O291" s="46" t="s">
        <v>339</v>
      </c>
      <c r="P291" s="46" t="s">
        <v>339</v>
      </c>
      <c r="Q291" s="5">
        <v>0</v>
      </c>
      <c r="R291" s="5">
        <v>0</v>
      </c>
      <c r="S291" s="5">
        <v>10101001</v>
      </c>
      <c r="T291" s="5">
        <v>0</v>
      </c>
      <c r="U291" s="5">
        <v>0</v>
      </c>
      <c r="V291" s="5">
        <v>0</v>
      </c>
      <c r="W291" s="5">
        <v>0</v>
      </c>
      <c r="X291" s="66">
        <v>100</v>
      </c>
      <c r="Y291" s="66">
        <v>1000</v>
      </c>
      <c r="Z291" s="5">
        <v>1</v>
      </c>
      <c r="AA291" s="5">
        <v>10</v>
      </c>
      <c r="AB291" s="5">
        <v>1</v>
      </c>
      <c r="AC291" s="5">
        <v>0</v>
      </c>
      <c r="AD291" s="5">
        <v>0</v>
      </c>
      <c r="AE291" s="5">
        <v>21000</v>
      </c>
      <c r="AF291" s="5">
        <v>1</v>
      </c>
      <c r="AG291" s="5">
        <v>1</v>
      </c>
      <c r="AH291" s="5" t="s">
        <v>1943</v>
      </c>
      <c r="AI291" s="5" t="s">
        <v>235</v>
      </c>
      <c r="AJ291" s="5" t="s">
        <v>983</v>
      </c>
      <c r="AK291" s="45">
        <f t="shared" si="36"/>
        <v>1</v>
      </c>
      <c r="AL291" s="47">
        <f>_xlfn.XLOOKUP(I291,'[1]#칼럼명세'!F:F,'[1]#칼럼명세'!I:I)</f>
        <v>1101</v>
      </c>
      <c r="AM291" s="44" t="str">
        <f t="shared" si="37"/>
        <v>Item_Name_23600025</v>
      </c>
      <c r="AN291" s="5" t="s">
        <v>1809</v>
      </c>
      <c r="AO291" s="44" t="str">
        <f t="shared" si="38"/>
        <v>Item_Desc_23600025</v>
      </c>
      <c r="AP291" s="5" t="s">
        <v>1780</v>
      </c>
      <c r="AQ291" s="44">
        <f>_xlfn.XLOOKUP(I291,[1]!표1[아이템 타입],[1]!표1[삭제여부])</f>
        <v>1</v>
      </c>
      <c r="AR291" s="63">
        <f>_xlfn.XLOOKUP(I291,'[1]#칼럼명세'!F:F,'[1]#칼럼명세'!H:H)</f>
        <v>0</v>
      </c>
      <c r="AS291" s="4">
        <v>1</v>
      </c>
      <c r="AT291" s="4" t="s">
        <v>1843</v>
      </c>
      <c r="AU291" s="4" t="s">
        <v>1943</v>
      </c>
      <c r="AV291" s="4"/>
      <c r="AW291" s="63" t="str">
        <f>_xlfn.XLOOKUP(I291,[1]!표1[아이템 타입],[1]!표1[타입 이름])</f>
        <v>스킬북</v>
      </c>
      <c r="AX291" s="63" t="str">
        <f t="shared" si="34"/>
        <v>가능</v>
      </c>
      <c r="AY291" s="63" t="str">
        <f t="shared" si="35"/>
        <v>가능</v>
      </c>
      <c r="AZ291" s="63" t="str">
        <f t="shared" si="30"/>
        <v>불가</v>
      </c>
      <c r="BA291" s="63" t="str">
        <f t="shared" si="30"/>
        <v>가능</v>
      </c>
    </row>
    <row r="292" spans="2:53" x14ac:dyDescent="0.3">
      <c r="B292" s="4">
        <v>23600101</v>
      </c>
      <c r="C292" s="4" t="str">
        <f t="shared" si="33"/>
        <v>101</v>
      </c>
      <c r="D292" s="44" t="str">
        <f t="shared" si="31"/>
        <v>Item_Name_23600101</v>
      </c>
      <c r="E292" s="5" t="s">
        <v>1583</v>
      </c>
      <c r="F292" s="44" t="str">
        <f t="shared" si="32"/>
        <v>Item_Desc_23600101</v>
      </c>
      <c r="G292" s="5" t="s">
        <v>1605</v>
      </c>
      <c r="H292" s="5">
        <v>3</v>
      </c>
      <c r="I292" s="5">
        <v>36</v>
      </c>
      <c r="J292" s="5">
        <v>1</v>
      </c>
      <c r="K292" s="5">
        <v>1</v>
      </c>
      <c r="L292" s="45">
        <f>_xlfn.XLOOKUP($I292, '[1]#칼럼명세'!$F:$F, '[1]#칼럼명세'!$J:$J)*IF(_xlfn.XLOOKUP($I292, '[1]#칼럼명세'!$F:$F, '[1]#칼럼명세'!$K:$K)="X", 1, _xlfn.XLOOKUP($K292, '[1]#무게관련'!$N:$N, '[1]#무게관련'!$O:$O))*100</f>
        <v>1</v>
      </c>
      <c r="M292" s="46" t="s">
        <v>339</v>
      </c>
      <c r="N292" s="46" t="s">
        <v>336</v>
      </c>
      <c r="O292" s="46" t="s">
        <v>339</v>
      </c>
      <c r="P292" s="46" t="s">
        <v>339</v>
      </c>
      <c r="Q292" s="5">
        <v>0</v>
      </c>
      <c r="R292" s="5">
        <v>0</v>
      </c>
      <c r="S292" s="5">
        <v>10102001</v>
      </c>
      <c r="T292" s="5">
        <v>0</v>
      </c>
      <c r="U292" s="5">
        <v>0</v>
      </c>
      <c r="V292" s="5">
        <v>0</v>
      </c>
      <c r="W292" s="5">
        <v>0</v>
      </c>
      <c r="X292" s="66">
        <v>100</v>
      </c>
      <c r="Y292" s="66">
        <v>1000</v>
      </c>
      <c r="Z292" s="5">
        <v>1</v>
      </c>
      <c r="AA292" s="5">
        <v>10</v>
      </c>
      <c r="AB292" s="5">
        <v>1</v>
      </c>
      <c r="AC292" s="5">
        <v>0</v>
      </c>
      <c r="AD292" s="5">
        <v>0</v>
      </c>
      <c r="AE292" s="5">
        <v>21000</v>
      </c>
      <c r="AF292" s="5">
        <v>2</v>
      </c>
      <c r="AG292" s="5">
        <v>1</v>
      </c>
      <c r="AH292" s="5" t="s">
        <v>1919</v>
      </c>
      <c r="AI292" s="5" t="s">
        <v>235</v>
      </c>
      <c r="AJ292" s="5" t="s">
        <v>983</v>
      </c>
      <c r="AK292" s="45">
        <f t="shared" si="36"/>
        <v>2</v>
      </c>
      <c r="AL292" s="47">
        <f>_xlfn.XLOOKUP(I292,'[1]#칼럼명세'!F:F,'[1]#칼럼명세'!I:I)</f>
        <v>1101</v>
      </c>
      <c r="AM292" s="44" t="str">
        <f t="shared" si="37"/>
        <v>Item_Name_23600101</v>
      </c>
      <c r="AN292" s="5" t="s">
        <v>1583</v>
      </c>
      <c r="AO292" s="44" t="str">
        <f t="shared" si="38"/>
        <v>Item_Desc_23600101</v>
      </c>
      <c r="AP292" s="5" t="s">
        <v>1624</v>
      </c>
      <c r="AQ292" s="44">
        <f>_xlfn.XLOOKUP(I292,[1]!표1[아이템 타입],[1]!표1[삭제여부])</f>
        <v>1</v>
      </c>
      <c r="AR292" s="63">
        <f>_xlfn.XLOOKUP(I292,'[1]#칼럼명세'!F:F,'[1]#칼럼명세'!H:H)</f>
        <v>0</v>
      </c>
      <c r="AS292" s="4">
        <v>1</v>
      </c>
      <c r="AT292" s="4" t="s">
        <v>1844</v>
      </c>
      <c r="AU292" s="4" t="s">
        <v>1919</v>
      </c>
      <c r="AV292" s="4"/>
      <c r="AW292" s="63" t="str">
        <f>_xlfn.XLOOKUP(I292,[1]!표1[아이템 타입],[1]!표1[타입 이름])</f>
        <v>스킬북</v>
      </c>
      <c r="AX292" s="63" t="str">
        <f t="shared" si="34"/>
        <v>가능</v>
      </c>
      <c r="AY292" s="63" t="str">
        <f t="shared" si="35"/>
        <v>가능</v>
      </c>
      <c r="AZ292" s="63" t="str">
        <f t="shared" si="30"/>
        <v>불가</v>
      </c>
      <c r="BA292" s="63" t="str">
        <f t="shared" si="30"/>
        <v>가능</v>
      </c>
    </row>
    <row r="293" spans="2:53" x14ac:dyDescent="0.3">
      <c r="B293" s="4">
        <v>23600102</v>
      </c>
      <c r="C293" s="4" t="str">
        <f t="shared" si="33"/>
        <v>102</v>
      </c>
      <c r="D293" s="44" t="str">
        <f t="shared" si="31"/>
        <v>Item_Name_23600102</v>
      </c>
      <c r="E293" s="5" t="s">
        <v>1584</v>
      </c>
      <c r="F293" s="44" t="str">
        <f t="shared" si="32"/>
        <v>Item_Desc_23600102</v>
      </c>
      <c r="G293" s="5" t="s">
        <v>1605</v>
      </c>
      <c r="H293" s="5">
        <v>3</v>
      </c>
      <c r="I293" s="5">
        <v>36</v>
      </c>
      <c r="J293" s="5">
        <v>1</v>
      </c>
      <c r="K293" s="5">
        <v>1</v>
      </c>
      <c r="L293" s="45">
        <f>_xlfn.XLOOKUP($I293, '[1]#칼럼명세'!$F:$F, '[1]#칼럼명세'!$J:$J)*IF(_xlfn.XLOOKUP($I293, '[1]#칼럼명세'!$F:$F, '[1]#칼럼명세'!$K:$K)="X", 1, _xlfn.XLOOKUP($K293, '[1]#무게관련'!$N:$N, '[1]#무게관련'!$O:$O))*100</f>
        <v>1</v>
      </c>
      <c r="M293" s="46" t="s">
        <v>339</v>
      </c>
      <c r="N293" s="46" t="s">
        <v>336</v>
      </c>
      <c r="O293" s="46" t="s">
        <v>339</v>
      </c>
      <c r="P293" s="46" t="s">
        <v>339</v>
      </c>
      <c r="Q293" s="5">
        <v>0</v>
      </c>
      <c r="R293" s="5">
        <v>0</v>
      </c>
      <c r="S293" s="5">
        <v>10102001</v>
      </c>
      <c r="T293" s="5">
        <v>0</v>
      </c>
      <c r="U293" s="5">
        <v>0</v>
      </c>
      <c r="V293" s="5">
        <v>0</v>
      </c>
      <c r="W293" s="5">
        <v>0</v>
      </c>
      <c r="X293" s="66">
        <v>100</v>
      </c>
      <c r="Y293" s="66">
        <v>1000</v>
      </c>
      <c r="Z293" s="5">
        <v>1</v>
      </c>
      <c r="AA293" s="5">
        <v>10</v>
      </c>
      <c r="AB293" s="5">
        <v>1</v>
      </c>
      <c r="AC293" s="5">
        <v>0</v>
      </c>
      <c r="AD293" s="5">
        <v>0</v>
      </c>
      <c r="AE293" s="5">
        <v>21000</v>
      </c>
      <c r="AF293" s="5">
        <v>2</v>
      </c>
      <c r="AG293" s="5">
        <v>1</v>
      </c>
      <c r="AH293" s="5" t="s">
        <v>1924</v>
      </c>
      <c r="AI293" s="5" t="s">
        <v>235</v>
      </c>
      <c r="AJ293" s="5" t="s">
        <v>983</v>
      </c>
      <c r="AK293" s="45">
        <f t="shared" si="36"/>
        <v>2</v>
      </c>
      <c r="AL293" s="47">
        <f>_xlfn.XLOOKUP(I293,'[1]#칼럼명세'!F:F,'[1]#칼럼명세'!I:I)</f>
        <v>1101</v>
      </c>
      <c r="AM293" s="44" t="str">
        <f t="shared" si="37"/>
        <v>Item_Name_23600102</v>
      </c>
      <c r="AN293" s="5" t="s">
        <v>1584</v>
      </c>
      <c r="AO293" s="44" t="str">
        <f t="shared" si="38"/>
        <v>Item_Desc_23600102</v>
      </c>
      <c r="AP293" s="5" t="s">
        <v>1626</v>
      </c>
      <c r="AQ293" s="44">
        <f>_xlfn.XLOOKUP(I293,[1]!표1[아이템 타입],[1]!표1[삭제여부])</f>
        <v>1</v>
      </c>
      <c r="AR293" s="63">
        <f>_xlfn.XLOOKUP(I293,'[1]#칼럼명세'!F:F,'[1]#칼럼명세'!H:H)</f>
        <v>0</v>
      </c>
      <c r="AS293" s="4">
        <v>1</v>
      </c>
      <c r="AT293" s="4" t="s">
        <v>1845</v>
      </c>
      <c r="AU293" s="4" t="s">
        <v>1922</v>
      </c>
      <c r="AV293" s="4"/>
      <c r="AW293" s="63" t="str">
        <f>_xlfn.XLOOKUP(I293,[1]!표1[아이템 타입],[1]!표1[타입 이름])</f>
        <v>스킬북</v>
      </c>
      <c r="AX293" s="63" t="str">
        <f t="shared" si="34"/>
        <v>가능</v>
      </c>
      <c r="AY293" s="63" t="str">
        <f t="shared" si="35"/>
        <v>가능</v>
      </c>
      <c r="AZ293" s="63" t="str">
        <f t="shared" si="30"/>
        <v>불가</v>
      </c>
      <c r="BA293" s="63" t="str">
        <f t="shared" si="30"/>
        <v>가능</v>
      </c>
    </row>
    <row r="294" spans="2:53" x14ac:dyDescent="0.3">
      <c r="B294" s="4">
        <v>23600103</v>
      </c>
      <c r="C294" s="4" t="str">
        <f t="shared" si="33"/>
        <v>103</v>
      </c>
      <c r="D294" s="44" t="str">
        <f t="shared" si="31"/>
        <v>Item_Name_23600103</v>
      </c>
      <c r="E294" s="5" t="s">
        <v>1587</v>
      </c>
      <c r="F294" s="44" t="str">
        <f t="shared" si="32"/>
        <v>Item_Desc_23600103</v>
      </c>
      <c r="G294" s="5" t="s">
        <v>1605</v>
      </c>
      <c r="H294" s="5">
        <v>3</v>
      </c>
      <c r="I294" s="5">
        <v>36</v>
      </c>
      <c r="J294" s="5">
        <v>1</v>
      </c>
      <c r="K294" s="5">
        <v>2</v>
      </c>
      <c r="L294" s="45">
        <f>_xlfn.XLOOKUP($I294, '[1]#칼럼명세'!$F:$F, '[1]#칼럼명세'!$J:$J)*IF(_xlfn.XLOOKUP($I294, '[1]#칼럼명세'!$F:$F, '[1]#칼럼명세'!$K:$K)="X", 1, _xlfn.XLOOKUP($K294, '[1]#무게관련'!$N:$N, '[1]#무게관련'!$O:$O))*100</f>
        <v>1</v>
      </c>
      <c r="M294" s="46" t="s">
        <v>339</v>
      </c>
      <c r="N294" s="46" t="s">
        <v>336</v>
      </c>
      <c r="O294" s="46" t="s">
        <v>339</v>
      </c>
      <c r="P294" s="46" t="s">
        <v>339</v>
      </c>
      <c r="Q294" s="5">
        <v>0</v>
      </c>
      <c r="R294" s="5">
        <v>0</v>
      </c>
      <c r="S294" s="5">
        <v>10102001</v>
      </c>
      <c r="T294" s="5">
        <v>0</v>
      </c>
      <c r="U294" s="5">
        <v>0</v>
      </c>
      <c r="V294" s="5">
        <v>0</v>
      </c>
      <c r="W294" s="5">
        <v>0</v>
      </c>
      <c r="X294" s="66">
        <v>100</v>
      </c>
      <c r="Y294" s="66">
        <v>1000</v>
      </c>
      <c r="Z294" s="5">
        <v>1</v>
      </c>
      <c r="AA294" s="5">
        <v>10</v>
      </c>
      <c r="AB294" s="5">
        <v>1</v>
      </c>
      <c r="AC294" s="5">
        <v>0</v>
      </c>
      <c r="AD294" s="5">
        <v>0</v>
      </c>
      <c r="AE294" s="5">
        <v>21000</v>
      </c>
      <c r="AF294" s="5">
        <v>2</v>
      </c>
      <c r="AG294" s="5">
        <v>0</v>
      </c>
      <c r="AH294" s="5" t="s">
        <v>1921</v>
      </c>
      <c r="AI294" s="5" t="s">
        <v>235</v>
      </c>
      <c r="AJ294" s="5" t="s">
        <v>983</v>
      </c>
      <c r="AK294" s="45">
        <f t="shared" si="36"/>
        <v>2</v>
      </c>
      <c r="AL294" s="47">
        <f>_xlfn.XLOOKUP(I294,'[1]#칼럼명세'!F:F,'[1]#칼럼명세'!I:I)</f>
        <v>1101</v>
      </c>
      <c r="AM294" s="44" t="str">
        <f t="shared" si="37"/>
        <v>Item_Name_23600103</v>
      </c>
      <c r="AN294" s="5" t="s">
        <v>1587</v>
      </c>
      <c r="AO294" s="44" t="str">
        <f t="shared" si="38"/>
        <v>Item_Desc_23600103</v>
      </c>
      <c r="AP294" s="5" t="s">
        <v>1630</v>
      </c>
      <c r="AQ294" s="44">
        <f>_xlfn.XLOOKUP(I294,[1]!표1[아이템 타입],[1]!표1[삭제여부])</f>
        <v>1</v>
      </c>
      <c r="AR294" s="63">
        <f>_xlfn.XLOOKUP(I294,'[1]#칼럼명세'!F:F,'[1]#칼럼명세'!H:H)</f>
        <v>0</v>
      </c>
      <c r="AS294" s="4">
        <v>1</v>
      </c>
      <c r="AT294" s="4" t="s">
        <v>1846</v>
      </c>
      <c r="AU294" s="4" t="s">
        <v>1921</v>
      </c>
      <c r="AV294" s="4"/>
      <c r="AW294" s="63" t="str">
        <f>_xlfn.XLOOKUP(I294,[1]!표1[아이템 타입],[1]!표1[타입 이름])</f>
        <v>스킬북</v>
      </c>
      <c r="AX294" s="63" t="str">
        <f t="shared" si="34"/>
        <v>가능</v>
      </c>
      <c r="AY294" s="63" t="str">
        <f t="shared" si="35"/>
        <v>가능</v>
      </c>
      <c r="AZ294" s="63" t="str">
        <f t="shared" si="30"/>
        <v>불가</v>
      </c>
      <c r="BA294" s="63" t="str">
        <f t="shared" si="30"/>
        <v>가능</v>
      </c>
    </row>
    <row r="295" spans="2:53" x14ac:dyDescent="0.3">
      <c r="B295" s="4">
        <v>23600104</v>
      </c>
      <c r="C295" s="4" t="str">
        <f t="shared" si="33"/>
        <v>104</v>
      </c>
      <c r="D295" s="44" t="str">
        <f t="shared" si="31"/>
        <v>Item_Name_23600104</v>
      </c>
      <c r="E295" s="5" t="s">
        <v>763</v>
      </c>
      <c r="F295" s="44" t="str">
        <f t="shared" si="32"/>
        <v>Item_Desc_23600104</v>
      </c>
      <c r="G295" s="5" t="s">
        <v>1605</v>
      </c>
      <c r="H295" s="5">
        <v>3</v>
      </c>
      <c r="I295" s="5">
        <v>36</v>
      </c>
      <c r="J295" s="5">
        <v>1</v>
      </c>
      <c r="K295" s="5">
        <v>2</v>
      </c>
      <c r="L295" s="45">
        <f>_xlfn.XLOOKUP($I295, '[1]#칼럼명세'!$F:$F, '[1]#칼럼명세'!$J:$J)*IF(_xlfn.XLOOKUP($I295, '[1]#칼럼명세'!$F:$F, '[1]#칼럼명세'!$K:$K)="X", 1, _xlfn.XLOOKUP($K295, '[1]#무게관련'!$N:$N, '[1]#무게관련'!$O:$O))*100</f>
        <v>1</v>
      </c>
      <c r="M295" s="46" t="s">
        <v>339</v>
      </c>
      <c r="N295" s="46" t="s">
        <v>336</v>
      </c>
      <c r="O295" s="46" t="s">
        <v>339</v>
      </c>
      <c r="P295" s="46" t="s">
        <v>339</v>
      </c>
      <c r="Q295" s="5">
        <v>0</v>
      </c>
      <c r="R295" s="5">
        <v>0</v>
      </c>
      <c r="S295" s="5">
        <v>10102001</v>
      </c>
      <c r="T295" s="5">
        <v>0</v>
      </c>
      <c r="U295" s="5">
        <v>0</v>
      </c>
      <c r="V295" s="5">
        <v>0</v>
      </c>
      <c r="W295" s="5">
        <v>0</v>
      </c>
      <c r="X295" s="66">
        <v>100</v>
      </c>
      <c r="Y295" s="66">
        <v>1000</v>
      </c>
      <c r="Z295" s="5">
        <v>1</v>
      </c>
      <c r="AA295" s="5">
        <v>10</v>
      </c>
      <c r="AB295" s="5">
        <v>1</v>
      </c>
      <c r="AC295" s="5">
        <v>0</v>
      </c>
      <c r="AD295" s="5">
        <v>0</v>
      </c>
      <c r="AE295" s="5">
        <v>21000</v>
      </c>
      <c r="AF295" s="5">
        <v>2</v>
      </c>
      <c r="AG295" s="5">
        <v>0</v>
      </c>
      <c r="AH295" s="5" t="s">
        <v>1923</v>
      </c>
      <c r="AI295" s="5" t="s">
        <v>235</v>
      </c>
      <c r="AJ295" s="5" t="s">
        <v>983</v>
      </c>
      <c r="AK295" s="45">
        <f t="shared" si="36"/>
        <v>2</v>
      </c>
      <c r="AL295" s="47">
        <f>_xlfn.XLOOKUP(I295,'[1]#칼럼명세'!F:F,'[1]#칼럼명세'!I:I)</f>
        <v>1101</v>
      </c>
      <c r="AM295" s="44" t="str">
        <f t="shared" si="37"/>
        <v>Item_Name_23600104</v>
      </c>
      <c r="AN295" s="5" t="s">
        <v>763</v>
      </c>
      <c r="AO295" s="44" t="str">
        <f t="shared" si="38"/>
        <v>Item_Desc_23600104</v>
      </c>
      <c r="AP295" s="5" t="s">
        <v>1635</v>
      </c>
      <c r="AQ295" s="44">
        <f>_xlfn.XLOOKUP(I295,[1]!표1[아이템 타입],[1]!표1[삭제여부])</f>
        <v>1</v>
      </c>
      <c r="AR295" s="63">
        <f>_xlfn.XLOOKUP(I295,'[1]#칼럼명세'!F:F,'[1]#칼럼명세'!H:H)</f>
        <v>0</v>
      </c>
      <c r="AS295" s="4">
        <v>1</v>
      </c>
      <c r="AT295" s="4" t="s">
        <v>1847</v>
      </c>
      <c r="AU295" s="4" t="s">
        <v>1923</v>
      </c>
      <c r="AV295" s="4"/>
      <c r="AW295" s="63" t="str">
        <f>_xlfn.XLOOKUP(I295,[1]!표1[아이템 타입],[1]!표1[타입 이름])</f>
        <v>스킬북</v>
      </c>
      <c r="AX295" s="63" t="str">
        <f t="shared" si="34"/>
        <v>가능</v>
      </c>
      <c r="AY295" s="63" t="str">
        <f t="shared" si="35"/>
        <v>가능</v>
      </c>
      <c r="AZ295" s="63" t="str">
        <f t="shared" si="30"/>
        <v>불가</v>
      </c>
      <c r="BA295" s="63" t="str">
        <f t="shared" si="30"/>
        <v>가능</v>
      </c>
    </row>
    <row r="296" spans="2:53" x14ac:dyDescent="0.3">
      <c r="B296" s="4">
        <v>23600105</v>
      </c>
      <c r="C296" s="4" t="str">
        <f t="shared" si="33"/>
        <v>105</v>
      </c>
      <c r="D296" s="44" t="str">
        <f t="shared" si="31"/>
        <v>Item_Name_23600105</v>
      </c>
      <c r="E296" s="5" t="s">
        <v>1586</v>
      </c>
      <c r="F296" s="44" t="str">
        <f t="shared" si="32"/>
        <v>Item_Desc_23600105</v>
      </c>
      <c r="G296" s="5" t="s">
        <v>1605</v>
      </c>
      <c r="H296" s="5">
        <v>3</v>
      </c>
      <c r="I296" s="5">
        <v>36</v>
      </c>
      <c r="J296" s="5">
        <v>1</v>
      </c>
      <c r="K296" s="5">
        <v>2</v>
      </c>
      <c r="L296" s="45">
        <f>_xlfn.XLOOKUP($I296, '[1]#칼럼명세'!$F:$F, '[1]#칼럼명세'!$J:$J)*IF(_xlfn.XLOOKUP($I296, '[1]#칼럼명세'!$F:$F, '[1]#칼럼명세'!$K:$K)="X", 1, _xlfn.XLOOKUP($K296, '[1]#무게관련'!$N:$N, '[1]#무게관련'!$O:$O))*100</f>
        <v>1</v>
      </c>
      <c r="M296" s="46" t="s">
        <v>339</v>
      </c>
      <c r="N296" s="46" t="s">
        <v>336</v>
      </c>
      <c r="O296" s="46" t="s">
        <v>339</v>
      </c>
      <c r="P296" s="46" t="s">
        <v>339</v>
      </c>
      <c r="Q296" s="5">
        <v>0</v>
      </c>
      <c r="R296" s="5">
        <v>0</v>
      </c>
      <c r="S296" s="5">
        <v>10102001</v>
      </c>
      <c r="T296" s="5">
        <v>0</v>
      </c>
      <c r="U296" s="5">
        <v>0</v>
      </c>
      <c r="V296" s="5">
        <v>0</v>
      </c>
      <c r="W296" s="5">
        <v>0</v>
      </c>
      <c r="X296" s="66">
        <v>100</v>
      </c>
      <c r="Y296" s="66">
        <v>1000</v>
      </c>
      <c r="Z296" s="5">
        <v>1</v>
      </c>
      <c r="AA296" s="5">
        <v>10</v>
      </c>
      <c r="AB296" s="5">
        <v>1</v>
      </c>
      <c r="AC296" s="5">
        <v>0</v>
      </c>
      <c r="AD296" s="5">
        <v>0</v>
      </c>
      <c r="AE296" s="5">
        <v>21000</v>
      </c>
      <c r="AF296" s="5">
        <v>2</v>
      </c>
      <c r="AG296" s="5">
        <v>1</v>
      </c>
      <c r="AH296" s="5" t="s">
        <v>1962</v>
      </c>
      <c r="AI296" s="5" t="s">
        <v>235</v>
      </c>
      <c r="AJ296" s="5" t="s">
        <v>983</v>
      </c>
      <c r="AK296" s="45">
        <f t="shared" si="36"/>
        <v>2</v>
      </c>
      <c r="AL296" s="47">
        <f>_xlfn.XLOOKUP(I296,'[1]#칼럼명세'!F:F,'[1]#칼럼명세'!I:I)</f>
        <v>1101</v>
      </c>
      <c r="AM296" s="44" t="str">
        <f t="shared" si="37"/>
        <v>Item_Name_23600105</v>
      </c>
      <c r="AN296" s="5" t="s">
        <v>1586</v>
      </c>
      <c r="AO296" s="44" t="str">
        <f t="shared" si="38"/>
        <v>Item_Desc_23600105</v>
      </c>
      <c r="AP296" s="5" t="s">
        <v>1629</v>
      </c>
      <c r="AQ296" s="44">
        <f>_xlfn.XLOOKUP(I296,[1]!표1[아이템 타입],[1]!표1[삭제여부])</f>
        <v>1</v>
      </c>
      <c r="AR296" s="63">
        <f>_xlfn.XLOOKUP(I296,'[1]#칼럼명세'!F:F,'[1]#칼럼명세'!H:H)</f>
        <v>0</v>
      </c>
      <c r="AS296" s="4">
        <v>1</v>
      </c>
      <c r="AT296" s="4" t="s">
        <v>1848</v>
      </c>
      <c r="AU296" s="4" t="s">
        <v>1928</v>
      </c>
      <c r="AV296" s="4"/>
      <c r="AW296" s="63" t="str">
        <f>_xlfn.XLOOKUP(I296,[1]!표1[아이템 타입],[1]!표1[타입 이름])</f>
        <v>스킬북</v>
      </c>
      <c r="AX296" s="63" t="str">
        <f t="shared" si="34"/>
        <v>가능</v>
      </c>
      <c r="AY296" s="63" t="str">
        <f t="shared" si="35"/>
        <v>가능</v>
      </c>
      <c r="AZ296" s="63" t="str">
        <f t="shared" si="30"/>
        <v>불가</v>
      </c>
      <c r="BA296" s="63" t="str">
        <f t="shared" si="30"/>
        <v>가능</v>
      </c>
    </row>
    <row r="297" spans="2:53" x14ac:dyDescent="0.3">
      <c r="B297" s="4">
        <v>23600106</v>
      </c>
      <c r="C297" s="4" t="str">
        <f t="shared" si="33"/>
        <v>106</v>
      </c>
      <c r="D297" s="44" t="str">
        <f t="shared" si="31"/>
        <v>Item_Name_23600106</v>
      </c>
      <c r="E297" s="5" t="s">
        <v>358</v>
      </c>
      <c r="F297" s="44" t="str">
        <f t="shared" si="32"/>
        <v>Item_Desc_23600106</v>
      </c>
      <c r="G297" s="5" t="s">
        <v>1605</v>
      </c>
      <c r="H297" s="5">
        <v>3</v>
      </c>
      <c r="I297" s="5">
        <v>36</v>
      </c>
      <c r="J297" s="5">
        <v>1</v>
      </c>
      <c r="K297" s="5">
        <v>3</v>
      </c>
      <c r="L297" s="45">
        <f>_xlfn.XLOOKUP($I297, '[1]#칼럼명세'!$F:$F, '[1]#칼럼명세'!$J:$J)*IF(_xlfn.XLOOKUP($I297, '[1]#칼럼명세'!$F:$F, '[1]#칼럼명세'!$K:$K)="X", 1, _xlfn.XLOOKUP($K297, '[1]#무게관련'!$N:$N, '[1]#무게관련'!$O:$O))*100</f>
        <v>1</v>
      </c>
      <c r="M297" s="46" t="s">
        <v>339</v>
      </c>
      <c r="N297" s="46" t="s">
        <v>336</v>
      </c>
      <c r="O297" s="46" t="s">
        <v>339</v>
      </c>
      <c r="P297" s="46" t="s">
        <v>339</v>
      </c>
      <c r="Q297" s="5">
        <v>0</v>
      </c>
      <c r="R297" s="5">
        <v>0</v>
      </c>
      <c r="S297" s="5">
        <v>10102001</v>
      </c>
      <c r="T297" s="5">
        <v>0</v>
      </c>
      <c r="U297" s="5">
        <v>0</v>
      </c>
      <c r="V297" s="5">
        <v>0</v>
      </c>
      <c r="W297" s="5">
        <v>0</v>
      </c>
      <c r="X297" s="66">
        <v>100</v>
      </c>
      <c r="Y297" s="66">
        <v>1000</v>
      </c>
      <c r="Z297" s="5">
        <v>1</v>
      </c>
      <c r="AA297" s="5">
        <v>10</v>
      </c>
      <c r="AB297" s="5">
        <v>1</v>
      </c>
      <c r="AC297" s="5">
        <v>0</v>
      </c>
      <c r="AD297" s="5">
        <v>0</v>
      </c>
      <c r="AE297" s="5">
        <v>21000</v>
      </c>
      <c r="AF297" s="5">
        <v>2</v>
      </c>
      <c r="AG297" s="5">
        <v>1</v>
      </c>
      <c r="AH297" s="5" t="s">
        <v>1959</v>
      </c>
      <c r="AI297" s="5" t="s">
        <v>235</v>
      </c>
      <c r="AJ297" s="5" t="s">
        <v>983</v>
      </c>
      <c r="AK297" s="45">
        <f t="shared" si="36"/>
        <v>2</v>
      </c>
      <c r="AL297" s="47">
        <f>_xlfn.XLOOKUP(I297,'[1]#칼럼명세'!F:F,'[1]#칼럼명세'!I:I)</f>
        <v>1101</v>
      </c>
      <c r="AM297" s="44" t="str">
        <f t="shared" si="37"/>
        <v>Item_Name_23600106</v>
      </c>
      <c r="AN297" s="5" t="s">
        <v>358</v>
      </c>
      <c r="AO297" s="44" t="str">
        <f t="shared" si="38"/>
        <v>Item_Desc_23600106</v>
      </c>
      <c r="AP297" s="5" t="s">
        <v>1625</v>
      </c>
      <c r="AQ297" s="44">
        <f>_xlfn.XLOOKUP(I297,[1]!표1[아이템 타입],[1]!표1[삭제여부])</f>
        <v>1</v>
      </c>
      <c r="AR297" s="63">
        <f>_xlfn.XLOOKUP(I297,'[1]#칼럼명세'!F:F,'[1]#칼럼명세'!H:H)</f>
        <v>0</v>
      </c>
      <c r="AS297" s="4">
        <v>1</v>
      </c>
      <c r="AT297" s="4" t="s">
        <v>1849</v>
      </c>
      <c r="AU297" s="4" t="s">
        <v>1944</v>
      </c>
      <c r="AV297" s="4"/>
      <c r="AW297" s="63" t="str">
        <f>_xlfn.XLOOKUP(I297,[1]!표1[아이템 타입],[1]!표1[타입 이름])</f>
        <v>스킬북</v>
      </c>
      <c r="AX297" s="63" t="str">
        <f t="shared" si="34"/>
        <v>가능</v>
      </c>
      <c r="AY297" s="63" t="str">
        <f t="shared" si="35"/>
        <v>가능</v>
      </c>
      <c r="AZ297" s="63" t="str">
        <f t="shared" si="30"/>
        <v>불가</v>
      </c>
      <c r="BA297" s="63" t="str">
        <f t="shared" si="30"/>
        <v>가능</v>
      </c>
    </row>
    <row r="298" spans="2:53" x14ac:dyDescent="0.3">
      <c r="B298" s="4">
        <v>23600107</v>
      </c>
      <c r="C298" s="4" t="str">
        <f t="shared" si="33"/>
        <v>107</v>
      </c>
      <c r="D298" s="44" t="str">
        <f t="shared" si="31"/>
        <v>Item_Name_23600107</v>
      </c>
      <c r="E298" s="5" t="s">
        <v>1588</v>
      </c>
      <c r="F298" s="44" t="str">
        <f t="shared" si="32"/>
        <v>Item_Desc_23600107</v>
      </c>
      <c r="G298" s="5" t="s">
        <v>1605</v>
      </c>
      <c r="H298" s="5">
        <v>3</v>
      </c>
      <c r="I298" s="5">
        <v>36</v>
      </c>
      <c r="J298" s="5">
        <v>1</v>
      </c>
      <c r="K298" s="5">
        <v>3</v>
      </c>
      <c r="L298" s="45">
        <f>_xlfn.XLOOKUP($I298, '[1]#칼럼명세'!$F:$F, '[1]#칼럼명세'!$J:$J)*IF(_xlfn.XLOOKUP($I298, '[1]#칼럼명세'!$F:$F, '[1]#칼럼명세'!$K:$K)="X", 1, _xlfn.XLOOKUP($K298, '[1]#무게관련'!$N:$N, '[1]#무게관련'!$O:$O))*100</f>
        <v>1</v>
      </c>
      <c r="M298" s="46" t="s">
        <v>339</v>
      </c>
      <c r="N298" s="46" t="s">
        <v>336</v>
      </c>
      <c r="O298" s="46" t="s">
        <v>339</v>
      </c>
      <c r="P298" s="46" t="s">
        <v>339</v>
      </c>
      <c r="Q298" s="5">
        <v>0</v>
      </c>
      <c r="R298" s="5">
        <v>0</v>
      </c>
      <c r="S298" s="5">
        <v>10102001</v>
      </c>
      <c r="T298" s="5">
        <v>0</v>
      </c>
      <c r="U298" s="5">
        <v>0</v>
      </c>
      <c r="V298" s="5">
        <v>0</v>
      </c>
      <c r="W298" s="5">
        <v>0</v>
      </c>
      <c r="X298" s="66">
        <v>100</v>
      </c>
      <c r="Y298" s="66">
        <v>1000</v>
      </c>
      <c r="Z298" s="5">
        <v>1</v>
      </c>
      <c r="AA298" s="5">
        <v>10</v>
      </c>
      <c r="AB298" s="5">
        <v>1</v>
      </c>
      <c r="AC298" s="5">
        <v>0</v>
      </c>
      <c r="AD298" s="5">
        <v>0</v>
      </c>
      <c r="AE298" s="5">
        <v>21000</v>
      </c>
      <c r="AF298" s="5">
        <v>2</v>
      </c>
      <c r="AG298" s="5">
        <v>1</v>
      </c>
      <c r="AH298" s="5" t="s">
        <v>1963</v>
      </c>
      <c r="AI298" s="5" t="s">
        <v>235</v>
      </c>
      <c r="AJ298" s="5" t="s">
        <v>983</v>
      </c>
      <c r="AK298" s="45">
        <f t="shared" si="36"/>
        <v>2</v>
      </c>
      <c r="AL298" s="47">
        <f>_xlfn.XLOOKUP(I298,'[1]#칼럼명세'!F:F,'[1]#칼럼명세'!I:I)</f>
        <v>1101</v>
      </c>
      <c r="AM298" s="44" t="str">
        <f t="shared" si="37"/>
        <v>Item_Name_23600107</v>
      </c>
      <c r="AN298" s="5" t="s">
        <v>1588</v>
      </c>
      <c r="AO298" s="44" t="str">
        <f t="shared" si="38"/>
        <v>Item_Desc_23600107</v>
      </c>
      <c r="AP298" s="5" t="s">
        <v>1631</v>
      </c>
      <c r="AQ298" s="44">
        <f>_xlfn.XLOOKUP(I298,[1]!표1[아이템 타입],[1]!표1[삭제여부])</f>
        <v>1</v>
      </c>
      <c r="AR298" s="63">
        <f>_xlfn.XLOOKUP(I298,'[1]#칼럼명세'!F:F,'[1]#칼럼명세'!H:H)</f>
        <v>0</v>
      </c>
      <c r="AS298" s="4">
        <v>1</v>
      </c>
      <c r="AT298" s="4" t="s">
        <v>1850</v>
      </c>
      <c r="AU298" s="4" t="s">
        <v>1927</v>
      </c>
      <c r="AV298" s="4"/>
      <c r="AW298" s="63" t="str">
        <f>_xlfn.XLOOKUP(I298,[1]!표1[아이템 타입],[1]!표1[타입 이름])</f>
        <v>스킬북</v>
      </c>
      <c r="AX298" s="63" t="str">
        <f t="shared" si="34"/>
        <v>가능</v>
      </c>
      <c r="AY298" s="63" t="str">
        <f t="shared" si="35"/>
        <v>가능</v>
      </c>
      <c r="AZ298" s="63" t="str">
        <f t="shared" si="30"/>
        <v>불가</v>
      </c>
      <c r="BA298" s="63" t="str">
        <f t="shared" si="30"/>
        <v>가능</v>
      </c>
    </row>
    <row r="299" spans="2:53" x14ac:dyDescent="0.3">
      <c r="B299" s="4">
        <v>23600108</v>
      </c>
      <c r="C299" s="4" t="str">
        <f t="shared" si="33"/>
        <v>108</v>
      </c>
      <c r="D299" s="44" t="str">
        <f t="shared" si="31"/>
        <v>Item_Name_23600108</v>
      </c>
      <c r="E299" s="5" t="s">
        <v>762</v>
      </c>
      <c r="F299" s="44" t="str">
        <f t="shared" si="32"/>
        <v>Item_Desc_23600108</v>
      </c>
      <c r="G299" s="5" t="s">
        <v>1605</v>
      </c>
      <c r="H299" s="5">
        <v>3</v>
      </c>
      <c r="I299" s="5">
        <v>36</v>
      </c>
      <c r="J299" s="5">
        <v>1</v>
      </c>
      <c r="K299" s="5">
        <v>3</v>
      </c>
      <c r="L299" s="45">
        <f>_xlfn.XLOOKUP($I299, '[1]#칼럼명세'!$F:$F, '[1]#칼럼명세'!$J:$J)*IF(_xlfn.XLOOKUP($I299, '[1]#칼럼명세'!$F:$F, '[1]#칼럼명세'!$K:$K)="X", 1, _xlfn.XLOOKUP($K299, '[1]#무게관련'!$N:$N, '[1]#무게관련'!$O:$O))*100</f>
        <v>1</v>
      </c>
      <c r="M299" s="46" t="s">
        <v>339</v>
      </c>
      <c r="N299" s="46" t="s">
        <v>336</v>
      </c>
      <c r="O299" s="46" t="s">
        <v>339</v>
      </c>
      <c r="P299" s="46" t="s">
        <v>339</v>
      </c>
      <c r="Q299" s="5">
        <v>0</v>
      </c>
      <c r="R299" s="5">
        <v>0</v>
      </c>
      <c r="S299" s="5">
        <v>10102001</v>
      </c>
      <c r="T299" s="5">
        <v>0</v>
      </c>
      <c r="U299" s="5">
        <v>0</v>
      </c>
      <c r="V299" s="5">
        <v>0</v>
      </c>
      <c r="W299" s="5">
        <v>0</v>
      </c>
      <c r="X299" s="66">
        <v>100</v>
      </c>
      <c r="Y299" s="66">
        <v>1000</v>
      </c>
      <c r="Z299" s="5">
        <v>1</v>
      </c>
      <c r="AA299" s="5">
        <v>10</v>
      </c>
      <c r="AB299" s="5">
        <v>1</v>
      </c>
      <c r="AC299" s="5">
        <v>0</v>
      </c>
      <c r="AD299" s="5">
        <v>0</v>
      </c>
      <c r="AE299" s="5">
        <v>21000</v>
      </c>
      <c r="AF299" s="5">
        <v>2</v>
      </c>
      <c r="AG299" s="5">
        <v>1</v>
      </c>
      <c r="AH299" s="5" t="s">
        <v>1926</v>
      </c>
      <c r="AI299" s="5" t="s">
        <v>235</v>
      </c>
      <c r="AJ299" s="5" t="s">
        <v>983</v>
      </c>
      <c r="AK299" s="45">
        <f t="shared" si="36"/>
        <v>2</v>
      </c>
      <c r="AL299" s="47">
        <f>_xlfn.XLOOKUP(I299,'[1]#칼럼명세'!F:F,'[1]#칼럼명세'!I:I)</f>
        <v>1101</v>
      </c>
      <c r="AM299" s="44" t="str">
        <f t="shared" si="37"/>
        <v>Item_Name_23600108</v>
      </c>
      <c r="AN299" s="5" t="s">
        <v>762</v>
      </c>
      <c r="AO299" s="44" t="str">
        <f t="shared" si="38"/>
        <v>Item_Desc_23600108</v>
      </c>
      <c r="AP299" s="5" t="s">
        <v>1634</v>
      </c>
      <c r="AQ299" s="44">
        <f>_xlfn.XLOOKUP(I299,[1]!표1[아이템 타입],[1]!표1[삭제여부])</f>
        <v>1</v>
      </c>
      <c r="AR299" s="63">
        <f>_xlfn.XLOOKUP(I299,'[1]#칼럼명세'!F:F,'[1]#칼럼명세'!H:H)</f>
        <v>0</v>
      </c>
      <c r="AS299" s="4">
        <v>1</v>
      </c>
      <c r="AT299" s="4" t="s">
        <v>1851</v>
      </c>
      <c r="AU299" s="4" t="s">
        <v>1926</v>
      </c>
      <c r="AV299" s="4"/>
      <c r="AW299" s="63" t="str">
        <f>_xlfn.XLOOKUP(I299,[1]!표1[아이템 타입],[1]!표1[타입 이름])</f>
        <v>스킬북</v>
      </c>
      <c r="AX299" s="63" t="str">
        <f t="shared" si="34"/>
        <v>가능</v>
      </c>
      <c r="AY299" s="63" t="str">
        <f t="shared" si="35"/>
        <v>가능</v>
      </c>
      <c r="AZ299" s="63" t="str">
        <f t="shared" si="30"/>
        <v>불가</v>
      </c>
      <c r="BA299" s="63" t="str">
        <f t="shared" si="30"/>
        <v>가능</v>
      </c>
    </row>
    <row r="300" spans="2:53" x14ac:dyDescent="0.3">
      <c r="B300" s="4">
        <v>23600109</v>
      </c>
      <c r="C300" s="4" t="str">
        <f t="shared" si="33"/>
        <v>109</v>
      </c>
      <c r="D300" s="44" t="str">
        <f t="shared" si="31"/>
        <v>Item_Name_23600109</v>
      </c>
      <c r="E300" s="5" t="s">
        <v>359</v>
      </c>
      <c r="F300" s="44" t="str">
        <f t="shared" si="32"/>
        <v>Item_Desc_23600109</v>
      </c>
      <c r="G300" s="5" t="s">
        <v>1605</v>
      </c>
      <c r="H300" s="5">
        <v>3</v>
      </c>
      <c r="I300" s="5">
        <v>36</v>
      </c>
      <c r="J300" s="5">
        <v>2</v>
      </c>
      <c r="K300" s="5">
        <v>4</v>
      </c>
      <c r="L300" s="45">
        <f>_xlfn.XLOOKUP($I300, '[1]#칼럼명세'!$F:$F, '[1]#칼럼명세'!$J:$J)*IF(_xlfn.XLOOKUP($I300, '[1]#칼럼명세'!$F:$F, '[1]#칼럼명세'!$K:$K)="X", 1, _xlfn.XLOOKUP($K300, '[1]#무게관련'!$N:$N, '[1]#무게관련'!$O:$O))*100</f>
        <v>1</v>
      </c>
      <c r="M300" s="46" t="s">
        <v>339</v>
      </c>
      <c r="N300" s="46" t="s">
        <v>336</v>
      </c>
      <c r="O300" s="46" t="s">
        <v>339</v>
      </c>
      <c r="P300" s="46" t="s">
        <v>339</v>
      </c>
      <c r="Q300" s="5">
        <v>0</v>
      </c>
      <c r="R300" s="5">
        <v>0</v>
      </c>
      <c r="S300" s="5">
        <v>10102001</v>
      </c>
      <c r="T300" s="5">
        <v>0</v>
      </c>
      <c r="U300" s="5">
        <v>0</v>
      </c>
      <c r="V300" s="5">
        <v>0</v>
      </c>
      <c r="W300" s="5">
        <v>0</v>
      </c>
      <c r="X300" s="66">
        <v>100</v>
      </c>
      <c r="Y300" s="66">
        <v>1000</v>
      </c>
      <c r="Z300" s="5">
        <v>1</v>
      </c>
      <c r="AA300" s="5">
        <v>10</v>
      </c>
      <c r="AB300" s="5">
        <v>1</v>
      </c>
      <c r="AC300" s="5">
        <v>0</v>
      </c>
      <c r="AD300" s="5">
        <v>0</v>
      </c>
      <c r="AE300" s="5">
        <v>21000</v>
      </c>
      <c r="AF300" s="5">
        <v>2</v>
      </c>
      <c r="AG300" s="5">
        <v>0</v>
      </c>
      <c r="AH300" s="5" t="s">
        <v>1964</v>
      </c>
      <c r="AI300" s="5" t="s">
        <v>235</v>
      </c>
      <c r="AJ300" s="5" t="s">
        <v>983</v>
      </c>
      <c r="AK300" s="45">
        <f t="shared" si="36"/>
        <v>2</v>
      </c>
      <c r="AL300" s="47">
        <f>_xlfn.XLOOKUP(I300,'[1]#칼럼명세'!F:F,'[1]#칼럼명세'!I:I)</f>
        <v>1101</v>
      </c>
      <c r="AM300" s="44" t="str">
        <f t="shared" si="37"/>
        <v>Item_Name_23600109</v>
      </c>
      <c r="AN300" s="5" t="s">
        <v>359</v>
      </c>
      <c r="AO300" s="44" t="str">
        <f t="shared" si="38"/>
        <v>Item_Desc_23600109</v>
      </c>
      <c r="AP300" s="5" t="s">
        <v>1636</v>
      </c>
      <c r="AQ300" s="44">
        <f>_xlfn.XLOOKUP(I300,[1]!표1[아이템 타입],[1]!표1[삭제여부])</f>
        <v>1</v>
      </c>
      <c r="AR300" s="63">
        <f>_xlfn.XLOOKUP(I300,'[1]#칼럼명세'!F:F,'[1]#칼럼명세'!H:H)</f>
        <v>0</v>
      </c>
      <c r="AS300" s="4">
        <v>1</v>
      </c>
      <c r="AT300" s="4" t="s">
        <v>1852</v>
      </c>
      <c r="AU300" s="4" t="s">
        <v>1945</v>
      </c>
      <c r="AV300" s="4"/>
      <c r="AW300" s="63" t="str">
        <f>_xlfn.XLOOKUP(I300,[1]!표1[아이템 타입],[1]!표1[타입 이름])</f>
        <v>스킬북</v>
      </c>
      <c r="AX300" s="63" t="str">
        <f t="shared" si="34"/>
        <v>가능</v>
      </c>
      <c r="AY300" s="63" t="str">
        <f t="shared" si="35"/>
        <v>가능</v>
      </c>
      <c r="AZ300" s="63" t="str">
        <f t="shared" si="30"/>
        <v>불가</v>
      </c>
      <c r="BA300" s="63" t="str">
        <f t="shared" si="30"/>
        <v>가능</v>
      </c>
    </row>
    <row r="301" spans="2:53" x14ac:dyDescent="0.3">
      <c r="B301" s="4">
        <v>23600110</v>
      </c>
      <c r="C301" s="4" t="str">
        <f t="shared" si="33"/>
        <v>110</v>
      </c>
      <c r="D301" s="44" t="str">
        <f t="shared" si="31"/>
        <v>Item_Name_23600110</v>
      </c>
      <c r="E301" s="5" t="s">
        <v>1585</v>
      </c>
      <c r="F301" s="44" t="str">
        <f t="shared" si="32"/>
        <v>Item_Desc_23600110</v>
      </c>
      <c r="G301" s="5" t="s">
        <v>1605</v>
      </c>
      <c r="H301" s="5">
        <v>3</v>
      </c>
      <c r="I301" s="5">
        <v>36</v>
      </c>
      <c r="J301" s="5">
        <v>2</v>
      </c>
      <c r="K301" s="5">
        <v>4</v>
      </c>
      <c r="L301" s="45">
        <f>_xlfn.XLOOKUP($I301, '[1]#칼럼명세'!$F:$F, '[1]#칼럼명세'!$J:$J)*IF(_xlfn.XLOOKUP($I301, '[1]#칼럼명세'!$F:$F, '[1]#칼럼명세'!$K:$K)="X", 1, _xlfn.XLOOKUP($K301, '[1]#무게관련'!$N:$N, '[1]#무게관련'!$O:$O))*100</f>
        <v>1</v>
      </c>
      <c r="M301" s="46" t="s">
        <v>339</v>
      </c>
      <c r="N301" s="46" t="s">
        <v>336</v>
      </c>
      <c r="O301" s="46" t="s">
        <v>339</v>
      </c>
      <c r="P301" s="46" t="s">
        <v>339</v>
      </c>
      <c r="Q301" s="5">
        <v>0</v>
      </c>
      <c r="R301" s="5">
        <v>0</v>
      </c>
      <c r="S301" s="5">
        <v>10102001</v>
      </c>
      <c r="T301" s="5">
        <v>0</v>
      </c>
      <c r="U301" s="5">
        <v>0</v>
      </c>
      <c r="V301" s="5">
        <v>0</v>
      </c>
      <c r="W301" s="5">
        <v>0</v>
      </c>
      <c r="X301" s="66">
        <v>100</v>
      </c>
      <c r="Y301" s="66">
        <v>1000</v>
      </c>
      <c r="Z301" s="5">
        <v>1</v>
      </c>
      <c r="AA301" s="5">
        <v>10</v>
      </c>
      <c r="AB301" s="5">
        <v>1</v>
      </c>
      <c r="AC301" s="5">
        <v>0</v>
      </c>
      <c r="AD301" s="5">
        <v>0</v>
      </c>
      <c r="AE301" s="5">
        <v>21000</v>
      </c>
      <c r="AF301" s="5">
        <v>2</v>
      </c>
      <c r="AG301" s="5">
        <v>0</v>
      </c>
      <c r="AH301" s="5" t="s">
        <v>1961</v>
      </c>
      <c r="AI301" s="5" t="s">
        <v>235</v>
      </c>
      <c r="AJ301" s="5" t="s">
        <v>983</v>
      </c>
      <c r="AK301" s="45">
        <f t="shared" si="36"/>
        <v>2</v>
      </c>
      <c r="AL301" s="47">
        <f>_xlfn.XLOOKUP(I301,'[1]#칼럼명세'!F:F,'[1]#칼럼명세'!I:I)</f>
        <v>1101</v>
      </c>
      <c r="AM301" s="44" t="str">
        <f t="shared" si="37"/>
        <v>Item_Name_23600110</v>
      </c>
      <c r="AN301" s="5" t="s">
        <v>1585</v>
      </c>
      <c r="AO301" s="44" t="str">
        <f t="shared" si="38"/>
        <v>Item_Desc_23600110</v>
      </c>
      <c r="AP301" s="5" t="s">
        <v>1627</v>
      </c>
      <c r="AQ301" s="44">
        <f>_xlfn.XLOOKUP(I301,[1]!표1[아이템 타입],[1]!표1[삭제여부])</f>
        <v>1</v>
      </c>
      <c r="AR301" s="63">
        <f>_xlfn.XLOOKUP(I301,'[1]#칼럼명세'!F:F,'[1]#칼럼명세'!H:H)</f>
        <v>0</v>
      </c>
      <c r="AS301" s="4">
        <v>1</v>
      </c>
      <c r="AT301" s="4" t="s">
        <v>1853</v>
      </c>
      <c r="AU301" s="4" t="s">
        <v>1924</v>
      </c>
      <c r="AV301" s="4"/>
      <c r="AW301" s="63" t="str">
        <f>_xlfn.XLOOKUP(I301,[1]!표1[아이템 타입],[1]!표1[타입 이름])</f>
        <v>스킬북</v>
      </c>
      <c r="AX301" s="63" t="str">
        <f t="shared" si="34"/>
        <v>가능</v>
      </c>
      <c r="AY301" s="63" t="str">
        <f t="shared" si="35"/>
        <v>가능</v>
      </c>
      <c r="AZ301" s="63" t="str">
        <f t="shared" si="30"/>
        <v>불가</v>
      </c>
      <c r="BA301" s="63" t="str">
        <f t="shared" si="30"/>
        <v>가능</v>
      </c>
    </row>
    <row r="302" spans="2:53" x14ac:dyDescent="0.3">
      <c r="B302" s="4">
        <v>23600111</v>
      </c>
      <c r="C302" s="4" t="str">
        <f t="shared" si="33"/>
        <v>111</v>
      </c>
      <c r="D302" s="44" t="str">
        <f t="shared" si="31"/>
        <v>Item_Name_23600111</v>
      </c>
      <c r="E302" s="5" t="s">
        <v>765</v>
      </c>
      <c r="F302" s="44" t="str">
        <f t="shared" si="32"/>
        <v>Item_Desc_23600111</v>
      </c>
      <c r="G302" s="5" t="s">
        <v>1605</v>
      </c>
      <c r="H302" s="5">
        <v>3</v>
      </c>
      <c r="I302" s="5">
        <v>36</v>
      </c>
      <c r="J302" s="5">
        <v>2</v>
      </c>
      <c r="K302" s="5">
        <v>4</v>
      </c>
      <c r="L302" s="45">
        <f>_xlfn.XLOOKUP($I302, '[1]#칼럼명세'!$F:$F, '[1]#칼럼명세'!$J:$J)*IF(_xlfn.XLOOKUP($I302, '[1]#칼럼명세'!$F:$F, '[1]#칼럼명세'!$K:$K)="X", 1, _xlfn.XLOOKUP($K302, '[1]#무게관련'!$N:$N, '[1]#무게관련'!$O:$O))*100</f>
        <v>1</v>
      </c>
      <c r="M302" s="46" t="s">
        <v>339</v>
      </c>
      <c r="N302" s="46" t="s">
        <v>336</v>
      </c>
      <c r="O302" s="46" t="s">
        <v>339</v>
      </c>
      <c r="P302" s="46" t="s">
        <v>339</v>
      </c>
      <c r="Q302" s="5">
        <v>0</v>
      </c>
      <c r="R302" s="5">
        <v>0</v>
      </c>
      <c r="S302" s="5">
        <v>10102001</v>
      </c>
      <c r="T302" s="5">
        <v>0</v>
      </c>
      <c r="U302" s="5">
        <v>0</v>
      </c>
      <c r="V302" s="5">
        <v>0</v>
      </c>
      <c r="W302" s="5">
        <v>0</v>
      </c>
      <c r="X302" s="66">
        <v>100</v>
      </c>
      <c r="Y302" s="66">
        <v>1000</v>
      </c>
      <c r="Z302" s="5">
        <v>1</v>
      </c>
      <c r="AA302" s="5">
        <v>10</v>
      </c>
      <c r="AB302" s="5">
        <v>1</v>
      </c>
      <c r="AC302" s="5">
        <v>0</v>
      </c>
      <c r="AD302" s="5">
        <v>0</v>
      </c>
      <c r="AE302" s="5">
        <v>21000</v>
      </c>
      <c r="AF302" s="5">
        <v>2</v>
      </c>
      <c r="AG302" s="5">
        <v>0</v>
      </c>
      <c r="AH302" s="5" t="s">
        <v>1929</v>
      </c>
      <c r="AI302" s="5" t="s">
        <v>235</v>
      </c>
      <c r="AJ302" s="5" t="s">
        <v>983</v>
      </c>
      <c r="AK302" s="45">
        <f t="shared" si="36"/>
        <v>2</v>
      </c>
      <c r="AL302" s="47">
        <f>_xlfn.XLOOKUP(I302,'[1]#칼럼명세'!F:F,'[1]#칼럼명세'!I:I)</f>
        <v>1101</v>
      </c>
      <c r="AM302" s="44" t="str">
        <f t="shared" si="37"/>
        <v>Item_Name_23600111</v>
      </c>
      <c r="AN302" s="5" t="s">
        <v>765</v>
      </c>
      <c r="AO302" s="44" t="str">
        <f t="shared" si="38"/>
        <v>Item_Desc_23600111</v>
      </c>
      <c r="AP302" s="5" t="s">
        <v>1639</v>
      </c>
      <c r="AQ302" s="44">
        <f>_xlfn.XLOOKUP(I302,[1]!표1[아이템 타입],[1]!표1[삭제여부])</f>
        <v>1</v>
      </c>
      <c r="AR302" s="63">
        <f>_xlfn.XLOOKUP(I302,'[1]#칼럼명세'!F:F,'[1]#칼럼명세'!H:H)</f>
        <v>0</v>
      </c>
      <c r="AS302" s="4">
        <v>1</v>
      </c>
      <c r="AT302" s="4" t="s">
        <v>1854</v>
      </c>
      <c r="AU302" s="4" t="s">
        <v>1929</v>
      </c>
      <c r="AV302" s="4"/>
      <c r="AW302" s="63" t="str">
        <f>_xlfn.XLOOKUP(I302,[1]!표1[아이템 타입],[1]!표1[타입 이름])</f>
        <v>스킬북</v>
      </c>
      <c r="AX302" s="63" t="str">
        <f t="shared" si="34"/>
        <v>가능</v>
      </c>
      <c r="AY302" s="63" t="str">
        <f t="shared" si="35"/>
        <v>가능</v>
      </c>
      <c r="AZ302" s="63" t="str">
        <f t="shared" si="30"/>
        <v>불가</v>
      </c>
      <c r="BA302" s="63" t="str">
        <f t="shared" si="30"/>
        <v>가능</v>
      </c>
    </row>
    <row r="303" spans="2:53" x14ac:dyDescent="0.3">
      <c r="B303" s="4">
        <v>23600112</v>
      </c>
      <c r="C303" s="4" t="str">
        <f t="shared" si="33"/>
        <v>112</v>
      </c>
      <c r="D303" s="44" t="str">
        <f t="shared" si="31"/>
        <v>Item_Name_23600112</v>
      </c>
      <c r="E303" s="5" t="s">
        <v>759</v>
      </c>
      <c r="F303" s="44" t="str">
        <f t="shared" si="32"/>
        <v>Item_Desc_23600112</v>
      </c>
      <c r="G303" s="5" t="s">
        <v>1605</v>
      </c>
      <c r="H303" s="5">
        <v>3</v>
      </c>
      <c r="I303" s="5">
        <v>36</v>
      </c>
      <c r="J303" s="5">
        <v>2</v>
      </c>
      <c r="K303" s="5">
        <v>1</v>
      </c>
      <c r="L303" s="45">
        <f>_xlfn.XLOOKUP($I303, '[1]#칼럼명세'!$F:$F, '[1]#칼럼명세'!$J:$J)*IF(_xlfn.XLOOKUP($I303, '[1]#칼럼명세'!$F:$F, '[1]#칼럼명세'!$K:$K)="X", 1, _xlfn.XLOOKUP($K303, '[1]#무게관련'!$N:$N, '[1]#무게관련'!$O:$O))*100</f>
        <v>1</v>
      </c>
      <c r="M303" s="46" t="s">
        <v>339</v>
      </c>
      <c r="N303" s="46" t="s">
        <v>336</v>
      </c>
      <c r="O303" s="46" t="s">
        <v>339</v>
      </c>
      <c r="P303" s="46" t="s">
        <v>339</v>
      </c>
      <c r="Q303" s="5">
        <v>0</v>
      </c>
      <c r="R303" s="5">
        <v>0</v>
      </c>
      <c r="S303" s="5">
        <v>10102001</v>
      </c>
      <c r="T303" s="5">
        <v>0</v>
      </c>
      <c r="U303" s="5">
        <v>0</v>
      </c>
      <c r="V303" s="5">
        <v>0</v>
      </c>
      <c r="W303" s="5">
        <v>0</v>
      </c>
      <c r="X303" s="66">
        <v>100</v>
      </c>
      <c r="Y303" s="66">
        <v>1000</v>
      </c>
      <c r="Z303" s="5">
        <v>1</v>
      </c>
      <c r="AA303" s="5">
        <v>10</v>
      </c>
      <c r="AB303" s="5">
        <v>1</v>
      </c>
      <c r="AC303" s="5">
        <v>0</v>
      </c>
      <c r="AD303" s="5">
        <v>0</v>
      </c>
      <c r="AE303" s="5">
        <v>21000</v>
      </c>
      <c r="AF303" s="5">
        <v>2</v>
      </c>
      <c r="AG303" s="5">
        <v>1</v>
      </c>
      <c r="AH303" s="5" t="s">
        <v>1930</v>
      </c>
      <c r="AI303" s="5" t="s">
        <v>235</v>
      </c>
      <c r="AJ303" s="5" t="s">
        <v>983</v>
      </c>
      <c r="AK303" s="45">
        <f t="shared" si="36"/>
        <v>2</v>
      </c>
      <c r="AL303" s="47">
        <f>_xlfn.XLOOKUP(I303,'[1]#칼럼명세'!F:F,'[1]#칼럼명세'!I:I)</f>
        <v>1101</v>
      </c>
      <c r="AM303" s="44" t="str">
        <f t="shared" si="37"/>
        <v>Item_Name_23600112</v>
      </c>
      <c r="AN303" s="5" t="s">
        <v>759</v>
      </c>
      <c r="AO303" s="44" t="str">
        <f t="shared" si="38"/>
        <v>Item_Desc_23600112</v>
      </c>
      <c r="AP303" s="5" t="s">
        <v>1628</v>
      </c>
      <c r="AQ303" s="44">
        <f>_xlfn.XLOOKUP(I303,[1]!표1[아이템 타입],[1]!표1[삭제여부])</f>
        <v>1</v>
      </c>
      <c r="AR303" s="63">
        <f>_xlfn.XLOOKUP(I303,'[1]#칼럼명세'!F:F,'[1]#칼럼명세'!H:H)</f>
        <v>0</v>
      </c>
      <c r="AS303" s="4">
        <v>1</v>
      </c>
      <c r="AT303" s="4" t="s">
        <v>1855</v>
      </c>
      <c r="AU303" s="4" t="s">
        <v>1930</v>
      </c>
      <c r="AV303" s="4"/>
      <c r="AW303" s="63" t="str">
        <f>_xlfn.XLOOKUP(I303,[1]!표1[아이템 타입],[1]!표1[타입 이름])</f>
        <v>스킬북</v>
      </c>
      <c r="AX303" s="63" t="str">
        <f t="shared" si="34"/>
        <v>가능</v>
      </c>
      <c r="AY303" s="63" t="str">
        <f t="shared" si="35"/>
        <v>가능</v>
      </c>
      <c r="AZ303" s="63" t="str">
        <f t="shared" si="30"/>
        <v>불가</v>
      </c>
      <c r="BA303" s="63" t="str">
        <f t="shared" si="30"/>
        <v>가능</v>
      </c>
    </row>
    <row r="304" spans="2:53" x14ac:dyDescent="0.3">
      <c r="B304" s="4">
        <v>23600113</v>
      </c>
      <c r="C304" s="4" t="str">
        <f t="shared" si="33"/>
        <v>113</v>
      </c>
      <c r="D304" s="44" t="str">
        <f t="shared" si="31"/>
        <v>Item_Name_23600113</v>
      </c>
      <c r="E304" s="5" t="s">
        <v>760</v>
      </c>
      <c r="F304" s="44" t="str">
        <f t="shared" si="32"/>
        <v>Item_Desc_23600113</v>
      </c>
      <c r="G304" s="5" t="s">
        <v>1605</v>
      </c>
      <c r="H304" s="5">
        <v>3</v>
      </c>
      <c r="I304" s="5">
        <v>36</v>
      </c>
      <c r="J304" s="5">
        <v>2</v>
      </c>
      <c r="K304" s="5">
        <v>2</v>
      </c>
      <c r="L304" s="45">
        <f>_xlfn.XLOOKUP($I304, '[1]#칼럼명세'!$F:$F, '[1]#칼럼명세'!$J:$J)*IF(_xlfn.XLOOKUP($I304, '[1]#칼럼명세'!$F:$F, '[1]#칼럼명세'!$K:$K)="X", 1, _xlfn.XLOOKUP($K304, '[1]#무게관련'!$N:$N, '[1]#무게관련'!$O:$O))*100</f>
        <v>1</v>
      </c>
      <c r="M304" s="46" t="s">
        <v>339</v>
      </c>
      <c r="N304" s="46" t="s">
        <v>336</v>
      </c>
      <c r="O304" s="46" t="s">
        <v>339</v>
      </c>
      <c r="P304" s="46" t="s">
        <v>339</v>
      </c>
      <c r="Q304" s="5">
        <v>0</v>
      </c>
      <c r="R304" s="5">
        <v>0</v>
      </c>
      <c r="S304" s="5">
        <v>10102001</v>
      </c>
      <c r="T304" s="5">
        <v>0</v>
      </c>
      <c r="U304" s="5">
        <v>0</v>
      </c>
      <c r="V304" s="5">
        <v>0</v>
      </c>
      <c r="W304" s="5">
        <v>0</v>
      </c>
      <c r="X304" s="66">
        <v>100</v>
      </c>
      <c r="Y304" s="66">
        <v>1000</v>
      </c>
      <c r="Z304" s="5">
        <v>1</v>
      </c>
      <c r="AA304" s="5">
        <v>10</v>
      </c>
      <c r="AB304" s="5">
        <v>1</v>
      </c>
      <c r="AC304" s="5">
        <v>0</v>
      </c>
      <c r="AD304" s="5">
        <v>0</v>
      </c>
      <c r="AE304" s="5">
        <v>21000</v>
      </c>
      <c r="AF304" s="5">
        <v>2</v>
      </c>
      <c r="AG304" s="5">
        <v>0</v>
      </c>
      <c r="AH304" s="5" t="s">
        <v>1931</v>
      </c>
      <c r="AI304" s="5" t="s">
        <v>235</v>
      </c>
      <c r="AJ304" s="5" t="s">
        <v>983</v>
      </c>
      <c r="AK304" s="45">
        <f t="shared" si="36"/>
        <v>2</v>
      </c>
      <c r="AL304" s="47">
        <f>_xlfn.XLOOKUP(I304,'[1]#칼럼명세'!F:F,'[1]#칼럼명세'!I:I)</f>
        <v>1101</v>
      </c>
      <c r="AM304" s="44" t="str">
        <f t="shared" si="37"/>
        <v>Item_Name_23600113</v>
      </c>
      <c r="AN304" s="5" t="s">
        <v>760</v>
      </c>
      <c r="AO304" s="44" t="str">
        <f t="shared" si="38"/>
        <v>Item_Desc_23600113</v>
      </c>
      <c r="AP304" s="5" t="s">
        <v>1632</v>
      </c>
      <c r="AQ304" s="44">
        <f>_xlfn.XLOOKUP(I304,[1]!표1[아이템 타입],[1]!표1[삭제여부])</f>
        <v>1</v>
      </c>
      <c r="AR304" s="63">
        <f>_xlfn.XLOOKUP(I304,'[1]#칼럼명세'!F:F,'[1]#칼럼명세'!H:H)</f>
        <v>0</v>
      </c>
      <c r="AS304" s="4">
        <v>1</v>
      </c>
      <c r="AT304" s="4" t="s">
        <v>1856</v>
      </c>
      <c r="AU304" s="4" t="s">
        <v>1931</v>
      </c>
      <c r="AV304" s="4"/>
      <c r="AW304" s="63" t="str">
        <f>_xlfn.XLOOKUP(I304,[1]!표1[아이템 타입],[1]!표1[타입 이름])</f>
        <v>스킬북</v>
      </c>
      <c r="AX304" s="63" t="str">
        <f t="shared" si="34"/>
        <v>가능</v>
      </c>
      <c r="AY304" s="63" t="str">
        <f t="shared" si="35"/>
        <v>가능</v>
      </c>
      <c r="AZ304" s="63" t="str">
        <f t="shared" si="30"/>
        <v>불가</v>
      </c>
      <c r="BA304" s="63" t="str">
        <f t="shared" si="30"/>
        <v>가능</v>
      </c>
    </row>
    <row r="305" spans="2:53" x14ac:dyDescent="0.3">
      <c r="B305" s="4">
        <v>23600114</v>
      </c>
      <c r="C305" s="4" t="str">
        <f t="shared" si="33"/>
        <v>114</v>
      </c>
      <c r="D305" s="44" t="str">
        <f t="shared" si="31"/>
        <v>Item_Name_23600114</v>
      </c>
      <c r="E305" s="5" t="s">
        <v>1602</v>
      </c>
      <c r="F305" s="44" t="str">
        <f t="shared" si="32"/>
        <v>Item_Desc_23600114</v>
      </c>
      <c r="G305" s="5" t="s">
        <v>1605</v>
      </c>
      <c r="H305" s="5">
        <v>3</v>
      </c>
      <c r="I305" s="5">
        <v>36</v>
      </c>
      <c r="J305" s="5">
        <v>2</v>
      </c>
      <c r="K305" s="5">
        <v>3</v>
      </c>
      <c r="L305" s="45">
        <f>_xlfn.XLOOKUP($I305, '[1]#칼럼명세'!$F:$F, '[1]#칼럼명세'!$J:$J)*IF(_xlfn.XLOOKUP($I305, '[1]#칼럼명세'!$F:$F, '[1]#칼럼명세'!$K:$K)="X", 1, _xlfn.XLOOKUP($K305, '[1]#무게관련'!$N:$N, '[1]#무게관련'!$O:$O))*100</f>
        <v>1</v>
      </c>
      <c r="M305" s="46" t="s">
        <v>339</v>
      </c>
      <c r="N305" s="46" t="s">
        <v>336</v>
      </c>
      <c r="O305" s="46" t="s">
        <v>339</v>
      </c>
      <c r="P305" s="46" t="s">
        <v>339</v>
      </c>
      <c r="Q305" s="5">
        <v>0</v>
      </c>
      <c r="R305" s="5">
        <v>0</v>
      </c>
      <c r="S305" s="5">
        <v>10102001</v>
      </c>
      <c r="T305" s="5">
        <v>0</v>
      </c>
      <c r="U305" s="5">
        <v>0</v>
      </c>
      <c r="V305" s="5">
        <v>0</v>
      </c>
      <c r="W305" s="5">
        <v>0</v>
      </c>
      <c r="X305" s="66">
        <v>100</v>
      </c>
      <c r="Y305" s="66">
        <v>1000</v>
      </c>
      <c r="Z305" s="5">
        <v>1</v>
      </c>
      <c r="AA305" s="5">
        <v>10</v>
      </c>
      <c r="AB305" s="5">
        <v>1</v>
      </c>
      <c r="AC305" s="5">
        <v>0</v>
      </c>
      <c r="AD305" s="5">
        <v>0</v>
      </c>
      <c r="AE305" s="5">
        <v>21000</v>
      </c>
      <c r="AF305" s="5">
        <v>2</v>
      </c>
      <c r="AG305" s="5">
        <v>0</v>
      </c>
      <c r="AH305" s="5" t="s">
        <v>1947</v>
      </c>
      <c r="AI305" s="5" t="s">
        <v>235</v>
      </c>
      <c r="AJ305" s="5" t="s">
        <v>983</v>
      </c>
      <c r="AK305" s="45">
        <f t="shared" si="36"/>
        <v>2</v>
      </c>
      <c r="AL305" s="47">
        <f>_xlfn.XLOOKUP(I305,'[1]#칼럼명세'!F:F,'[1]#칼럼명세'!I:I)</f>
        <v>1101</v>
      </c>
      <c r="AM305" s="44" t="str">
        <f t="shared" si="37"/>
        <v>Item_Name_23600114</v>
      </c>
      <c r="AN305" s="5" t="s">
        <v>1602</v>
      </c>
      <c r="AO305" s="44" t="str">
        <f t="shared" si="38"/>
        <v>Item_Desc_23600114</v>
      </c>
      <c r="AP305" s="5" t="s">
        <v>1642</v>
      </c>
      <c r="AQ305" s="44">
        <f>_xlfn.XLOOKUP(I305,[1]!표1[아이템 타입],[1]!표1[삭제여부])</f>
        <v>1</v>
      </c>
      <c r="AR305" s="63">
        <f>_xlfn.XLOOKUP(I305,'[1]#칼럼명세'!F:F,'[1]#칼럼명세'!H:H)</f>
        <v>0</v>
      </c>
      <c r="AS305" s="4">
        <v>1</v>
      </c>
      <c r="AT305" s="4" t="s">
        <v>1857</v>
      </c>
      <c r="AU305" s="4" t="s">
        <v>1935</v>
      </c>
      <c r="AV305" s="4"/>
      <c r="AW305" s="63" t="str">
        <f>_xlfn.XLOOKUP(I305,[1]!표1[아이템 타입],[1]!표1[타입 이름])</f>
        <v>스킬북</v>
      </c>
      <c r="AX305" s="63" t="str">
        <f t="shared" si="34"/>
        <v>가능</v>
      </c>
      <c r="AY305" s="63" t="str">
        <f t="shared" si="35"/>
        <v>가능</v>
      </c>
      <c r="AZ305" s="63" t="str">
        <f t="shared" si="30"/>
        <v>불가</v>
      </c>
      <c r="BA305" s="63" t="str">
        <f t="shared" si="30"/>
        <v>가능</v>
      </c>
    </row>
    <row r="306" spans="2:53" x14ac:dyDescent="0.3">
      <c r="B306" s="4">
        <v>23600115</v>
      </c>
      <c r="C306" s="4" t="str">
        <f t="shared" si="33"/>
        <v>115</v>
      </c>
      <c r="D306" s="44" t="str">
        <f t="shared" si="31"/>
        <v>Item_Name_23600115</v>
      </c>
      <c r="E306" s="5" t="s">
        <v>766</v>
      </c>
      <c r="F306" s="44" t="str">
        <f t="shared" si="32"/>
        <v>Item_Desc_23600115</v>
      </c>
      <c r="G306" s="5" t="s">
        <v>1605</v>
      </c>
      <c r="H306" s="5">
        <v>3</v>
      </c>
      <c r="I306" s="5">
        <v>36</v>
      </c>
      <c r="J306" s="5">
        <v>2</v>
      </c>
      <c r="K306" s="5">
        <v>4</v>
      </c>
      <c r="L306" s="45">
        <f>_xlfn.XLOOKUP($I306, '[1]#칼럼명세'!$F:$F, '[1]#칼럼명세'!$J:$J)*IF(_xlfn.XLOOKUP($I306, '[1]#칼럼명세'!$F:$F, '[1]#칼럼명세'!$K:$K)="X", 1, _xlfn.XLOOKUP($K306, '[1]#무게관련'!$N:$N, '[1]#무게관련'!$O:$O))*100</f>
        <v>1</v>
      </c>
      <c r="M306" s="46" t="s">
        <v>339</v>
      </c>
      <c r="N306" s="46" t="s">
        <v>336</v>
      </c>
      <c r="O306" s="46" t="s">
        <v>339</v>
      </c>
      <c r="P306" s="46" t="s">
        <v>339</v>
      </c>
      <c r="Q306" s="5">
        <v>0</v>
      </c>
      <c r="R306" s="5">
        <v>0</v>
      </c>
      <c r="S306" s="5">
        <v>10102001</v>
      </c>
      <c r="T306" s="5">
        <v>0</v>
      </c>
      <c r="U306" s="5">
        <v>0</v>
      </c>
      <c r="V306" s="5">
        <v>0</v>
      </c>
      <c r="W306" s="5">
        <v>0</v>
      </c>
      <c r="X306" s="66">
        <v>100</v>
      </c>
      <c r="Y306" s="66">
        <v>1000</v>
      </c>
      <c r="Z306" s="5">
        <v>1</v>
      </c>
      <c r="AA306" s="5">
        <v>10</v>
      </c>
      <c r="AB306" s="5">
        <v>1</v>
      </c>
      <c r="AC306" s="5">
        <v>0</v>
      </c>
      <c r="AD306" s="5">
        <v>0</v>
      </c>
      <c r="AE306" s="5">
        <v>21000</v>
      </c>
      <c r="AF306" s="5">
        <v>2</v>
      </c>
      <c r="AG306" s="5">
        <v>1</v>
      </c>
      <c r="AH306" s="5" t="s">
        <v>1932</v>
      </c>
      <c r="AI306" s="5" t="s">
        <v>235</v>
      </c>
      <c r="AJ306" s="5" t="s">
        <v>983</v>
      </c>
      <c r="AK306" s="45">
        <f t="shared" si="36"/>
        <v>2</v>
      </c>
      <c r="AL306" s="47">
        <f>_xlfn.XLOOKUP(I306,'[1]#칼럼명세'!F:F,'[1]#칼럼명세'!I:I)</f>
        <v>1101</v>
      </c>
      <c r="AM306" s="44" t="str">
        <f t="shared" si="37"/>
        <v>Item_Name_23600115</v>
      </c>
      <c r="AN306" s="5" t="s">
        <v>766</v>
      </c>
      <c r="AO306" s="44" t="str">
        <f t="shared" si="38"/>
        <v>Item_Desc_23600115</v>
      </c>
      <c r="AP306" s="5" t="s">
        <v>1640</v>
      </c>
      <c r="AQ306" s="44">
        <f>_xlfn.XLOOKUP(I306,[1]!표1[아이템 타입],[1]!표1[삭제여부])</f>
        <v>1</v>
      </c>
      <c r="AR306" s="63">
        <f>_xlfn.XLOOKUP(I306,'[1]#칼럼명세'!F:F,'[1]#칼럼명세'!H:H)</f>
        <v>0</v>
      </c>
      <c r="AS306" s="4">
        <v>1</v>
      </c>
      <c r="AT306" s="4" t="s">
        <v>1858</v>
      </c>
      <c r="AU306" s="4" t="s">
        <v>1932</v>
      </c>
      <c r="AV306" s="4"/>
      <c r="AW306" s="63" t="str">
        <f>_xlfn.XLOOKUP(I306,[1]!표1[아이템 타입],[1]!표1[타입 이름])</f>
        <v>스킬북</v>
      </c>
      <c r="AX306" s="63" t="str">
        <f t="shared" si="34"/>
        <v>가능</v>
      </c>
      <c r="AY306" s="63" t="str">
        <f t="shared" si="35"/>
        <v>가능</v>
      </c>
      <c r="AZ306" s="63" t="str">
        <f t="shared" si="30"/>
        <v>불가</v>
      </c>
      <c r="BA306" s="63" t="str">
        <f t="shared" si="30"/>
        <v>가능</v>
      </c>
    </row>
    <row r="307" spans="2:53" x14ac:dyDescent="0.3">
      <c r="B307" s="4">
        <v>23600116</v>
      </c>
      <c r="C307" s="4" t="str">
        <f t="shared" si="33"/>
        <v>116</v>
      </c>
      <c r="D307" s="44" t="str">
        <f t="shared" si="31"/>
        <v>Item_Name_23600116</v>
      </c>
      <c r="E307" s="5" t="s">
        <v>761</v>
      </c>
      <c r="F307" s="44" t="str">
        <f t="shared" si="32"/>
        <v>Item_Desc_23600116</v>
      </c>
      <c r="G307" s="5" t="s">
        <v>1605</v>
      </c>
      <c r="H307" s="5">
        <v>3</v>
      </c>
      <c r="I307" s="5">
        <v>36</v>
      </c>
      <c r="J307" s="5">
        <v>2</v>
      </c>
      <c r="K307" s="5">
        <v>2</v>
      </c>
      <c r="L307" s="45">
        <f>_xlfn.XLOOKUP($I307, '[1]#칼럼명세'!$F:$F, '[1]#칼럼명세'!$J:$J)*IF(_xlfn.XLOOKUP($I307, '[1]#칼럼명세'!$F:$F, '[1]#칼럼명세'!$K:$K)="X", 1, _xlfn.XLOOKUP($K307, '[1]#무게관련'!$N:$N, '[1]#무게관련'!$O:$O))*100</f>
        <v>1</v>
      </c>
      <c r="M307" s="46" t="s">
        <v>339</v>
      </c>
      <c r="N307" s="46" t="s">
        <v>336</v>
      </c>
      <c r="O307" s="46" t="s">
        <v>339</v>
      </c>
      <c r="P307" s="46" t="s">
        <v>339</v>
      </c>
      <c r="Q307" s="5">
        <v>0</v>
      </c>
      <c r="R307" s="5">
        <v>0</v>
      </c>
      <c r="S307" s="5">
        <v>10102001</v>
      </c>
      <c r="T307" s="5">
        <v>0</v>
      </c>
      <c r="U307" s="5">
        <v>0</v>
      </c>
      <c r="V307" s="5">
        <v>0</v>
      </c>
      <c r="W307" s="5">
        <v>0</v>
      </c>
      <c r="X307" s="66">
        <v>100</v>
      </c>
      <c r="Y307" s="66">
        <v>1000</v>
      </c>
      <c r="Z307" s="5">
        <v>1</v>
      </c>
      <c r="AA307" s="5">
        <v>10</v>
      </c>
      <c r="AB307" s="5">
        <v>1</v>
      </c>
      <c r="AC307" s="5">
        <v>0</v>
      </c>
      <c r="AD307" s="5">
        <v>0</v>
      </c>
      <c r="AE307" s="5">
        <v>21000</v>
      </c>
      <c r="AF307" s="5">
        <v>2</v>
      </c>
      <c r="AG307" s="5">
        <v>0</v>
      </c>
      <c r="AH307" s="5" t="s">
        <v>1946</v>
      </c>
      <c r="AI307" s="5" t="s">
        <v>235</v>
      </c>
      <c r="AJ307" s="5" t="s">
        <v>983</v>
      </c>
      <c r="AK307" s="45">
        <f t="shared" si="36"/>
        <v>2</v>
      </c>
      <c r="AL307" s="47">
        <f>_xlfn.XLOOKUP(I307,'[1]#칼럼명세'!F:F,'[1]#칼럼명세'!I:I)</f>
        <v>1101</v>
      </c>
      <c r="AM307" s="44" t="str">
        <f t="shared" si="37"/>
        <v>Item_Name_23600116</v>
      </c>
      <c r="AN307" s="5" t="s">
        <v>761</v>
      </c>
      <c r="AO307" s="44" t="str">
        <f t="shared" si="38"/>
        <v>Item_Desc_23600116</v>
      </c>
      <c r="AP307" s="5" t="s">
        <v>1633</v>
      </c>
      <c r="AQ307" s="44">
        <f>_xlfn.XLOOKUP(I307,[1]!표1[아이템 타입],[1]!표1[삭제여부])</f>
        <v>1</v>
      </c>
      <c r="AR307" s="63">
        <f>_xlfn.XLOOKUP(I307,'[1]#칼럼명세'!F:F,'[1]#칼럼명세'!H:H)</f>
        <v>0</v>
      </c>
      <c r="AS307" s="4">
        <v>1</v>
      </c>
      <c r="AT307" s="4" t="s">
        <v>1859</v>
      </c>
      <c r="AU307" s="4" t="s">
        <v>1946</v>
      </c>
      <c r="AV307" s="4"/>
      <c r="AW307" s="63" t="str">
        <f>_xlfn.XLOOKUP(I307,[1]!표1[아이템 타입],[1]!표1[타입 이름])</f>
        <v>스킬북</v>
      </c>
      <c r="AX307" s="63" t="str">
        <f t="shared" si="34"/>
        <v>가능</v>
      </c>
      <c r="AY307" s="63" t="str">
        <f t="shared" si="35"/>
        <v>가능</v>
      </c>
      <c r="AZ307" s="63" t="str">
        <f t="shared" si="30"/>
        <v>불가</v>
      </c>
      <c r="BA307" s="63" t="str">
        <f t="shared" si="30"/>
        <v>가능</v>
      </c>
    </row>
    <row r="308" spans="2:53" x14ac:dyDescent="0.3">
      <c r="B308" s="4">
        <v>23600117</v>
      </c>
      <c r="C308" s="4" t="str">
        <f t="shared" si="33"/>
        <v>117</v>
      </c>
      <c r="D308" s="44" t="str">
        <f t="shared" si="31"/>
        <v>Item_Name_23600117</v>
      </c>
      <c r="E308" s="5" t="s">
        <v>213</v>
      </c>
      <c r="F308" s="44" t="str">
        <f t="shared" si="32"/>
        <v>Item_Desc_23600117</v>
      </c>
      <c r="G308" s="5" t="s">
        <v>1605</v>
      </c>
      <c r="H308" s="5">
        <v>3</v>
      </c>
      <c r="I308" s="5">
        <v>36</v>
      </c>
      <c r="J308" s="5">
        <v>2</v>
      </c>
      <c r="K308" s="5">
        <v>3</v>
      </c>
      <c r="L308" s="45">
        <f>_xlfn.XLOOKUP($I308, '[1]#칼럼명세'!$F:$F, '[1]#칼럼명세'!$J:$J)*IF(_xlfn.XLOOKUP($I308, '[1]#칼럼명세'!$F:$F, '[1]#칼럼명세'!$K:$K)="X", 1, _xlfn.XLOOKUP($K308, '[1]#무게관련'!$N:$N, '[1]#무게관련'!$O:$O))*100</f>
        <v>1</v>
      </c>
      <c r="M308" s="46" t="s">
        <v>339</v>
      </c>
      <c r="N308" s="46" t="s">
        <v>336</v>
      </c>
      <c r="O308" s="46" t="s">
        <v>339</v>
      </c>
      <c r="P308" s="46" t="s">
        <v>339</v>
      </c>
      <c r="Q308" s="5">
        <v>0</v>
      </c>
      <c r="R308" s="5">
        <v>0</v>
      </c>
      <c r="S308" s="5">
        <v>10102001</v>
      </c>
      <c r="T308" s="5">
        <v>0</v>
      </c>
      <c r="U308" s="5">
        <v>0</v>
      </c>
      <c r="V308" s="5">
        <v>0</v>
      </c>
      <c r="W308" s="5">
        <v>0</v>
      </c>
      <c r="X308" s="66">
        <v>100</v>
      </c>
      <c r="Y308" s="66">
        <v>1000</v>
      </c>
      <c r="Z308" s="5">
        <v>1</v>
      </c>
      <c r="AA308" s="5">
        <v>10</v>
      </c>
      <c r="AB308" s="5">
        <v>1</v>
      </c>
      <c r="AC308" s="5">
        <v>0</v>
      </c>
      <c r="AD308" s="5">
        <v>0</v>
      </c>
      <c r="AE308" s="5">
        <v>21000</v>
      </c>
      <c r="AF308" s="5">
        <v>2</v>
      </c>
      <c r="AG308" s="5">
        <v>1</v>
      </c>
      <c r="AH308" s="5" t="s">
        <v>1937</v>
      </c>
      <c r="AI308" s="5" t="s">
        <v>235</v>
      </c>
      <c r="AJ308" s="5" t="s">
        <v>983</v>
      </c>
      <c r="AK308" s="45">
        <f t="shared" si="36"/>
        <v>2</v>
      </c>
      <c r="AL308" s="47">
        <f>_xlfn.XLOOKUP(I308,'[1]#칼럼명세'!F:F,'[1]#칼럼명세'!I:I)</f>
        <v>1101</v>
      </c>
      <c r="AM308" s="44" t="str">
        <f t="shared" si="37"/>
        <v>Item_Name_23600117</v>
      </c>
      <c r="AN308" s="5" t="s">
        <v>213</v>
      </c>
      <c r="AO308" s="44" t="str">
        <f t="shared" si="38"/>
        <v>Item_Desc_23600117</v>
      </c>
      <c r="AP308" s="5" t="s">
        <v>1638</v>
      </c>
      <c r="AQ308" s="44">
        <f>_xlfn.XLOOKUP(I308,[1]!표1[아이템 타입],[1]!표1[삭제여부])</f>
        <v>1</v>
      </c>
      <c r="AR308" s="63">
        <f>_xlfn.XLOOKUP(I308,'[1]#칼럼명세'!F:F,'[1]#칼럼명세'!H:H)</f>
        <v>0</v>
      </c>
      <c r="AS308" s="4">
        <v>1</v>
      </c>
      <c r="AT308" s="4" t="s">
        <v>1860</v>
      </c>
      <c r="AU308" s="4" t="s">
        <v>1937</v>
      </c>
      <c r="AV308" s="4"/>
      <c r="AW308" s="63" t="str">
        <f>_xlfn.XLOOKUP(I308,[1]!표1[아이템 타입],[1]!표1[타입 이름])</f>
        <v>스킬북</v>
      </c>
      <c r="AX308" s="63" t="str">
        <f t="shared" si="34"/>
        <v>가능</v>
      </c>
      <c r="AY308" s="63" t="str">
        <f t="shared" si="35"/>
        <v>가능</v>
      </c>
      <c r="AZ308" s="63" t="str">
        <f t="shared" si="30"/>
        <v>불가</v>
      </c>
      <c r="BA308" s="63" t="str">
        <f t="shared" si="30"/>
        <v>가능</v>
      </c>
    </row>
    <row r="309" spans="2:53" x14ac:dyDescent="0.3">
      <c r="B309" s="4">
        <v>23600118</v>
      </c>
      <c r="C309" s="4" t="str">
        <f t="shared" si="33"/>
        <v>118</v>
      </c>
      <c r="D309" s="44" t="str">
        <f t="shared" si="31"/>
        <v>Item_Name_23600118</v>
      </c>
      <c r="E309" s="5" t="s">
        <v>764</v>
      </c>
      <c r="F309" s="44" t="str">
        <f t="shared" si="32"/>
        <v>Item_Desc_23600118</v>
      </c>
      <c r="G309" s="5" t="s">
        <v>1605</v>
      </c>
      <c r="H309" s="5">
        <v>3</v>
      </c>
      <c r="I309" s="5">
        <v>36</v>
      </c>
      <c r="J309" s="5">
        <v>2</v>
      </c>
      <c r="K309" s="5">
        <v>3</v>
      </c>
      <c r="L309" s="45">
        <f>_xlfn.XLOOKUP($I309, '[1]#칼럼명세'!$F:$F, '[1]#칼럼명세'!$J:$J)*IF(_xlfn.XLOOKUP($I309, '[1]#칼럼명세'!$F:$F, '[1]#칼럼명세'!$K:$K)="X", 1, _xlfn.XLOOKUP($K309, '[1]#무게관련'!$N:$N, '[1]#무게관련'!$O:$O))*100</f>
        <v>1</v>
      </c>
      <c r="M309" s="46" t="s">
        <v>339</v>
      </c>
      <c r="N309" s="46" t="s">
        <v>336</v>
      </c>
      <c r="O309" s="46" t="s">
        <v>339</v>
      </c>
      <c r="P309" s="46" t="s">
        <v>339</v>
      </c>
      <c r="Q309" s="5">
        <v>0</v>
      </c>
      <c r="R309" s="5">
        <v>0</v>
      </c>
      <c r="S309" s="5">
        <v>10102001</v>
      </c>
      <c r="T309" s="5">
        <v>0</v>
      </c>
      <c r="U309" s="5">
        <v>0</v>
      </c>
      <c r="V309" s="5">
        <v>0</v>
      </c>
      <c r="W309" s="5">
        <v>0</v>
      </c>
      <c r="X309" s="66">
        <v>100</v>
      </c>
      <c r="Y309" s="66">
        <v>1000</v>
      </c>
      <c r="Z309" s="5">
        <v>1</v>
      </c>
      <c r="AA309" s="5">
        <v>10</v>
      </c>
      <c r="AB309" s="5">
        <v>1</v>
      </c>
      <c r="AC309" s="5">
        <v>0</v>
      </c>
      <c r="AD309" s="5">
        <v>0</v>
      </c>
      <c r="AE309" s="5">
        <v>21000</v>
      </c>
      <c r="AF309" s="5">
        <v>2</v>
      </c>
      <c r="AG309" s="5">
        <v>0</v>
      </c>
      <c r="AH309" s="5" t="s">
        <v>1936</v>
      </c>
      <c r="AI309" s="5" t="s">
        <v>235</v>
      </c>
      <c r="AJ309" s="5" t="s">
        <v>983</v>
      </c>
      <c r="AK309" s="45">
        <f t="shared" si="36"/>
        <v>2</v>
      </c>
      <c r="AL309" s="47">
        <f>_xlfn.XLOOKUP(I309,'[1]#칼럼명세'!F:F,'[1]#칼럼명세'!I:I)</f>
        <v>1101</v>
      </c>
      <c r="AM309" s="44" t="str">
        <f t="shared" si="37"/>
        <v>Item_Name_23600118</v>
      </c>
      <c r="AN309" s="5" t="s">
        <v>764</v>
      </c>
      <c r="AO309" s="44" t="str">
        <f t="shared" si="38"/>
        <v>Item_Desc_23600118</v>
      </c>
      <c r="AP309" s="5" t="s">
        <v>1637</v>
      </c>
      <c r="AQ309" s="44">
        <f>_xlfn.XLOOKUP(I309,[1]!표1[아이템 타입],[1]!표1[삭제여부])</f>
        <v>1</v>
      </c>
      <c r="AR309" s="63">
        <f>_xlfn.XLOOKUP(I309,'[1]#칼럼명세'!F:F,'[1]#칼럼명세'!H:H)</f>
        <v>0</v>
      </c>
      <c r="AS309" s="4">
        <v>1</v>
      </c>
      <c r="AT309" s="4" t="s">
        <v>1861</v>
      </c>
      <c r="AU309" s="4" t="s">
        <v>1936</v>
      </c>
      <c r="AV309" s="4"/>
      <c r="AW309" s="63" t="str">
        <f>_xlfn.XLOOKUP(I309,[1]!표1[아이템 타입],[1]!표1[타입 이름])</f>
        <v>스킬북</v>
      </c>
      <c r="AX309" s="63" t="str">
        <f t="shared" si="34"/>
        <v>가능</v>
      </c>
      <c r="AY309" s="63" t="str">
        <f t="shared" si="35"/>
        <v>가능</v>
      </c>
      <c r="AZ309" s="63" t="str">
        <f t="shared" si="30"/>
        <v>불가</v>
      </c>
      <c r="BA309" s="63" t="str">
        <f t="shared" si="30"/>
        <v>가능</v>
      </c>
    </row>
    <row r="310" spans="2:53" x14ac:dyDescent="0.3">
      <c r="B310" s="4">
        <v>23600119</v>
      </c>
      <c r="C310" s="4" t="str">
        <f t="shared" si="33"/>
        <v>119</v>
      </c>
      <c r="D310" s="44" t="str">
        <f t="shared" si="31"/>
        <v>Item_Name_23600119</v>
      </c>
      <c r="E310" s="5" t="s">
        <v>767</v>
      </c>
      <c r="F310" s="44" t="str">
        <f t="shared" si="32"/>
        <v>Item_Desc_23600119</v>
      </c>
      <c r="G310" s="5" t="s">
        <v>1605</v>
      </c>
      <c r="H310" s="5">
        <v>3</v>
      </c>
      <c r="I310" s="5">
        <v>36</v>
      </c>
      <c r="J310" s="5">
        <v>2</v>
      </c>
      <c r="K310" s="5">
        <v>4</v>
      </c>
      <c r="L310" s="45">
        <f>_xlfn.XLOOKUP($I310, '[1]#칼럼명세'!$F:$F, '[1]#칼럼명세'!$J:$J)*IF(_xlfn.XLOOKUP($I310, '[1]#칼럼명세'!$F:$F, '[1]#칼럼명세'!$K:$K)="X", 1, _xlfn.XLOOKUP($K310, '[1]#무게관련'!$N:$N, '[1]#무게관련'!$O:$O))*100</f>
        <v>1</v>
      </c>
      <c r="M310" s="46" t="s">
        <v>339</v>
      </c>
      <c r="N310" s="46" t="s">
        <v>336</v>
      </c>
      <c r="O310" s="46" t="s">
        <v>339</v>
      </c>
      <c r="P310" s="46" t="s">
        <v>339</v>
      </c>
      <c r="Q310" s="5">
        <v>0</v>
      </c>
      <c r="R310" s="5">
        <v>0</v>
      </c>
      <c r="S310" s="5">
        <v>10102001</v>
      </c>
      <c r="T310" s="5">
        <v>0</v>
      </c>
      <c r="U310" s="5">
        <v>0</v>
      </c>
      <c r="V310" s="5">
        <v>0</v>
      </c>
      <c r="W310" s="5">
        <v>0</v>
      </c>
      <c r="X310" s="66">
        <v>100</v>
      </c>
      <c r="Y310" s="66">
        <v>1000</v>
      </c>
      <c r="Z310" s="5">
        <v>1</v>
      </c>
      <c r="AA310" s="5">
        <v>10</v>
      </c>
      <c r="AB310" s="5">
        <v>1</v>
      </c>
      <c r="AC310" s="5">
        <v>0</v>
      </c>
      <c r="AD310" s="5">
        <v>0</v>
      </c>
      <c r="AE310" s="5">
        <v>21000</v>
      </c>
      <c r="AF310" s="5">
        <v>2</v>
      </c>
      <c r="AG310" s="5">
        <v>1</v>
      </c>
      <c r="AH310" s="5" t="s">
        <v>1965</v>
      </c>
      <c r="AI310" s="5" t="s">
        <v>235</v>
      </c>
      <c r="AJ310" s="5" t="s">
        <v>983</v>
      </c>
      <c r="AK310" s="45">
        <f t="shared" si="36"/>
        <v>2</v>
      </c>
      <c r="AL310" s="47">
        <f>_xlfn.XLOOKUP(I310,'[1]#칼럼명세'!F:F,'[1]#칼럼명세'!I:I)</f>
        <v>1101</v>
      </c>
      <c r="AM310" s="44" t="str">
        <f t="shared" si="37"/>
        <v>Item_Name_23600119</v>
      </c>
      <c r="AN310" s="5" t="s">
        <v>767</v>
      </c>
      <c r="AO310" s="44" t="str">
        <f t="shared" si="38"/>
        <v>Item_Desc_23600119</v>
      </c>
      <c r="AP310" s="5" t="s">
        <v>1641</v>
      </c>
      <c r="AQ310" s="44">
        <f>_xlfn.XLOOKUP(I310,[1]!표1[아이템 타입],[1]!표1[삭제여부])</f>
        <v>1</v>
      </c>
      <c r="AR310" s="63">
        <f>_xlfn.XLOOKUP(I310,'[1]#칼럼명세'!F:F,'[1]#칼럼명세'!H:H)</f>
        <v>0</v>
      </c>
      <c r="AS310" s="4">
        <v>1</v>
      </c>
      <c r="AT310" s="4" t="s">
        <v>1862</v>
      </c>
      <c r="AU310" s="4" t="s">
        <v>1947</v>
      </c>
      <c r="AV310" s="4"/>
      <c r="AW310" s="63" t="str">
        <f>_xlfn.XLOOKUP(I310,[1]!표1[아이템 타입],[1]!표1[타입 이름])</f>
        <v>스킬북</v>
      </c>
      <c r="AX310" s="63" t="str">
        <f t="shared" si="34"/>
        <v>가능</v>
      </c>
      <c r="AY310" s="63" t="str">
        <f t="shared" si="35"/>
        <v>가능</v>
      </c>
      <c r="AZ310" s="63" t="str">
        <f t="shared" si="30"/>
        <v>불가</v>
      </c>
      <c r="BA310" s="63" t="str">
        <f t="shared" si="30"/>
        <v>가능</v>
      </c>
    </row>
    <row r="311" spans="2:53" x14ac:dyDescent="0.3">
      <c r="B311" s="4">
        <v>23600120</v>
      </c>
      <c r="C311" s="4" t="str">
        <f t="shared" si="33"/>
        <v>120</v>
      </c>
      <c r="D311" s="44" t="str">
        <f t="shared" si="31"/>
        <v>Item_Name_23600120</v>
      </c>
      <c r="E311" s="5" t="s">
        <v>212</v>
      </c>
      <c r="F311" s="44" t="str">
        <f t="shared" si="32"/>
        <v>Item_Desc_23600120</v>
      </c>
      <c r="G311" s="5" t="s">
        <v>373</v>
      </c>
      <c r="H311" s="5">
        <v>3</v>
      </c>
      <c r="I311" s="5">
        <v>36</v>
      </c>
      <c r="J311" s="5">
        <v>2</v>
      </c>
      <c r="K311" s="5">
        <v>2</v>
      </c>
      <c r="L311" s="45">
        <f>_xlfn.XLOOKUP($I311, '[1]#칼럼명세'!$F:$F, '[1]#칼럼명세'!$J:$J)*IF(_xlfn.XLOOKUP($I311, '[1]#칼럼명세'!$F:$F, '[1]#칼럼명세'!$K:$K)="X", 1, _xlfn.XLOOKUP($K311, '[1]#무게관련'!$N:$N, '[1]#무게관련'!$O:$O))*100</f>
        <v>1</v>
      </c>
      <c r="M311" s="46" t="s">
        <v>339</v>
      </c>
      <c r="N311" s="46" t="s">
        <v>336</v>
      </c>
      <c r="O311" s="46" t="s">
        <v>339</v>
      </c>
      <c r="P311" s="46" t="s">
        <v>339</v>
      </c>
      <c r="Q311" s="5">
        <v>0</v>
      </c>
      <c r="R311" s="5">
        <v>0</v>
      </c>
      <c r="S311" s="5">
        <v>10102001</v>
      </c>
      <c r="T311" s="5">
        <v>0</v>
      </c>
      <c r="U311" s="5">
        <v>0</v>
      </c>
      <c r="V311" s="5">
        <v>0</v>
      </c>
      <c r="W311" s="5">
        <v>0</v>
      </c>
      <c r="X311" s="66">
        <v>100</v>
      </c>
      <c r="Y311" s="66">
        <v>1000</v>
      </c>
      <c r="Z311" s="5">
        <v>1</v>
      </c>
      <c r="AA311" s="5">
        <v>10</v>
      </c>
      <c r="AB311" s="5">
        <v>1</v>
      </c>
      <c r="AC311" s="5">
        <v>0</v>
      </c>
      <c r="AD311" s="5">
        <v>0</v>
      </c>
      <c r="AE311" s="5">
        <v>21000</v>
      </c>
      <c r="AF311" s="5">
        <v>2</v>
      </c>
      <c r="AG311" s="5">
        <v>1</v>
      </c>
      <c r="AH311" s="5" t="s">
        <v>1938</v>
      </c>
      <c r="AI311" s="5" t="s">
        <v>235</v>
      </c>
      <c r="AJ311" s="5" t="s">
        <v>983</v>
      </c>
      <c r="AK311" s="45">
        <f t="shared" si="36"/>
        <v>2</v>
      </c>
      <c r="AL311" s="47">
        <f>_xlfn.XLOOKUP(I311,'[1]#칼럼명세'!F:F,'[1]#칼럼명세'!I:I)</f>
        <v>1101</v>
      </c>
      <c r="AM311" s="44" t="str">
        <f t="shared" si="37"/>
        <v>Item_Name_23600120</v>
      </c>
      <c r="AN311" s="5" t="s">
        <v>212</v>
      </c>
      <c r="AO311" s="44" t="str">
        <f t="shared" si="38"/>
        <v>Item_Desc_23600120</v>
      </c>
      <c r="AP311" s="5" t="s">
        <v>1783</v>
      </c>
      <c r="AQ311" s="44">
        <f>_xlfn.XLOOKUP(I311,[1]!표1[아이템 타입],[1]!표1[삭제여부])</f>
        <v>1</v>
      </c>
      <c r="AR311" s="63">
        <f>_xlfn.XLOOKUP(I311,'[1]#칼럼명세'!F:F,'[1]#칼럼명세'!H:H)</f>
        <v>0</v>
      </c>
      <c r="AS311" s="4">
        <v>1</v>
      </c>
      <c r="AT311" s="4" t="s">
        <v>1863</v>
      </c>
      <c r="AU311" s="4" t="s">
        <v>1938</v>
      </c>
      <c r="AV311" s="4"/>
      <c r="AW311" s="63" t="str">
        <f>_xlfn.XLOOKUP(I311,[1]!표1[아이템 타입],[1]!표1[타입 이름])</f>
        <v>스킬북</v>
      </c>
      <c r="AX311" s="63" t="str">
        <f t="shared" si="34"/>
        <v>가능</v>
      </c>
      <c r="AY311" s="63" t="str">
        <f t="shared" si="35"/>
        <v>가능</v>
      </c>
      <c r="AZ311" s="63" t="str">
        <f t="shared" si="30"/>
        <v>불가</v>
      </c>
      <c r="BA311" s="63" t="str">
        <f t="shared" si="30"/>
        <v>가능</v>
      </c>
    </row>
    <row r="312" spans="2:53" x14ac:dyDescent="0.3">
      <c r="B312" s="4">
        <v>23600121</v>
      </c>
      <c r="C312" s="4" t="str">
        <f t="shared" si="33"/>
        <v>121</v>
      </c>
      <c r="D312" s="44" t="str">
        <f t="shared" si="31"/>
        <v>Item_Name_23600121</v>
      </c>
      <c r="E312" s="5" t="s">
        <v>229</v>
      </c>
      <c r="F312" s="44" t="str">
        <f t="shared" si="32"/>
        <v>Item_Desc_23600121</v>
      </c>
      <c r="G312" s="5" t="s">
        <v>374</v>
      </c>
      <c r="H312" s="5">
        <v>3</v>
      </c>
      <c r="I312" s="5">
        <v>36</v>
      </c>
      <c r="J312" s="5">
        <v>2</v>
      </c>
      <c r="K312" s="5">
        <v>2</v>
      </c>
      <c r="L312" s="45">
        <f>_xlfn.XLOOKUP($I312, '[1]#칼럼명세'!$F:$F, '[1]#칼럼명세'!$J:$J)*IF(_xlfn.XLOOKUP($I312, '[1]#칼럼명세'!$F:$F, '[1]#칼럼명세'!$K:$K)="X", 1, _xlfn.XLOOKUP($K312, '[1]#무게관련'!$N:$N, '[1]#무게관련'!$O:$O))*100</f>
        <v>1</v>
      </c>
      <c r="M312" s="46" t="s">
        <v>339</v>
      </c>
      <c r="N312" s="46" t="s">
        <v>336</v>
      </c>
      <c r="O312" s="46" t="s">
        <v>339</v>
      </c>
      <c r="P312" s="46" t="s">
        <v>339</v>
      </c>
      <c r="Q312" s="5">
        <v>0</v>
      </c>
      <c r="R312" s="5">
        <v>0</v>
      </c>
      <c r="S312" s="5">
        <v>10102001</v>
      </c>
      <c r="T312" s="5">
        <v>0</v>
      </c>
      <c r="U312" s="5">
        <v>0</v>
      </c>
      <c r="V312" s="5">
        <v>0</v>
      </c>
      <c r="W312" s="5">
        <v>0</v>
      </c>
      <c r="X312" s="66">
        <v>100</v>
      </c>
      <c r="Y312" s="66">
        <v>1000</v>
      </c>
      <c r="Z312" s="5">
        <v>1</v>
      </c>
      <c r="AA312" s="5">
        <v>10</v>
      </c>
      <c r="AB312" s="5">
        <v>1</v>
      </c>
      <c r="AC312" s="5">
        <v>0</v>
      </c>
      <c r="AD312" s="5">
        <v>0</v>
      </c>
      <c r="AE312" s="5">
        <v>21000</v>
      </c>
      <c r="AF312" s="5">
        <v>2</v>
      </c>
      <c r="AG312" s="5">
        <v>1</v>
      </c>
      <c r="AH312" s="5" t="s">
        <v>1939</v>
      </c>
      <c r="AI312" s="5" t="s">
        <v>235</v>
      </c>
      <c r="AJ312" s="5" t="s">
        <v>983</v>
      </c>
      <c r="AK312" s="45">
        <f t="shared" si="36"/>
        <v>2</v>
      </c>
      <c r="AL312" s="47">
        <f>_xlfn.XLOOKUP(I312,'[1]#칼럼명세'!F:F,'[1]#칼럼명세'!I:I)</f>
        <v>1101</v>
      </c>
      <c r="AM312" s="44" t="str">
        <f t="shared" si="37"/>
        <v>Item_Name_23600121</v>
      </c>
      <c r="AN312" s="5" t="s">
        <v>229</v>
      </c>
      <c r="AO312" s="44" t="str">
        <f t="shared" si="38"/>
        <v>Item_Desc_23600121</v>
      </c>
      <c r="AP312" s="5" t="s">
        <v>1786</v>
      </c>
      <c r="AQ312" s="44">
        <f>_xlfn.XLOOKUP(I312,[1]!표1[아이템 타입],[1]!표1[삭제여부])</f>
        <v>1</v>
      </c>
      <c r="AR312" s="63">
        <f>_xlfn.XLOOKUP(I312,'[1]#칼럼명세'!F:F,'[1]#칼럼명세'!H:H)</f>
        <v>0</v>
      </c>
      <c r="AS312" s="4">
        <v>1</v>
      </c>
      <c r="AT312" s="4" t="s">
        <v>1864</v>
      </c>
      <c r="AU312" s="4" t="s">
        <v>1939</v>
      </c>
      <c r="AV312" s="4"/>
      <c r="AW312" s="63" t="str">
        <f>_xlfn.XLOOKUP(I312,[1]!표1[아이템 타입],[1]!표1[타입 이름])</f>
        <v>스킬북</v>
      </c>
      <c r="AX312" s="63" t="str">
        <f t="shared" si="34"/>
        <v>가능</v>
      </c>
      <c r="AY312" s="63" t="str">
        <f t="shared" si="35"/>
        <v>가능</v>
      </c>
      <c r="AZ312" s="63" t="str">
        <f t="shared" si="30"/>
        <v>불가</v>
      </c>
      <c r="BA312" s="63" t="str">
        <f t="shared" si="30"/>
        <v>가능</v>
      </c>
    </row>
    <row r="313" spans="2:53" x14ac:dyDescent="0.3">
      <c r="B313" s="4">
        <v>23600122</v>
      </c>
      <c r="C313" s="4" t="str">
        <f t="shared" si="33"/>
        <v>122</v>
      </c>
      <c r="D313" s="44" t="str">
        <f t="shared" si="31"/>
        <v>Item_Name_23600122</v>
      </c>
      <c r="E313" s="5" t="s">
        <v>230</v>
      </c>
      <c r="F313" s="44" t="str">
        <f t="shared" si="32"/>
        <v>Item_Desc_23600122</v>
      </c>
      <c r="G313" s="5" t="s">
        <v>363</v>
      </c>
      <c r="H313" s="5">
        <v>3</v>
      </c>
      <c r="I313" s="5">
        <v>36</v>
      </c>
      <c r="J313" s="5">
        <v>2</v>
      </c>
      <c r="K313" s="5">
        <v>3</v>
      </c>
      <c r="L313" s="45">
        <f>_xlfn.XLOOKUP($I313, '[1]#칼럼명세'!$F:$F, '[1]#칼럼명세'!$J:$J)*IF(_xlfn.XLOOKUP($I313, '[1]#칼럼명세'!$F:$F, '[1]#칼럼명세'!$K:$K)="X", 1, _xlfn.XLOOKUP($K313, '[1]#무게관련'!$N:$N, '[1]#무게관련'!$O:$O))*100</f>
        <v>1</v>
      </c>
      <c r="M313" s="46" t="s">
        <v>339</v>
      </c>
      <c r="N313" s="46" t="s">
        <v>336</v>
      </c>
      <c r="O313" s="46" t="s">
        <v>339</v>
      </c>
      <c r="P313" s="46" t="s">
        <v>339</v>
      </c>
      <c r="Q313" s="5">
        <v>0</v>
      </c>
      <c r="R313" s="5">
        <v>0</v>
      </c>
      <c r="S313" s="5">
        <v>10102001</v>
      </c>
      <c r="T313" s="5">
        <v>0</v>
      </c>
      <c r="U313" s="5">
        <v>0</v>
      </c>
      <c r="V313" s="5">
        <v>0</v>
      </c>
      <c r="W313" s="5">
        <v>0</v>
      </c>
      <c r="X313" s="66">
        <v>100</v>
      </c>
      <c r="Y313" s="66">
        <v>1000</v>
      </c>
      <c r="Z313" s="5">
        <v>1</v>
      </c>
      <c r="AA313" s="5">
        <v>10</v>
      </c>
      <c r="AB313" s="5">
        <v>1</v>
      </c>
      <c r="AC313" s="5">
        <v>0</v>
      </c>
      <c r="AD313" s="5">
        <v>0</v>
      </c>
      <c r="AE313" s="5">
        <v>21000</v>
      </c>
      <c r="AF313" s="5">
        <v>2</v>
      </c>
      <c r="AG313" s="5">
        <v>1</v>
      </c>
      <c r="AH313" s="5" t="s">
        <v>1940</v>
      </c>
      <c r="AI313" s="5" t="s">
        <v>235</v>
      </c>
      <c r="AJ313" s="5" t="s">
        <v>983</v>
      </c>
      <c r="AK313" s="45">
        <f t="shared" si="36"/>
        <v>2</v>
      </c>
      <c r="AL313" s="47">
        <f>_xlfn.XLOOKUP(I313,'[1]#칼럼명세'!F:F,'[1]#칼럼명세'!I:I)</f>
        <v>1101</v>
      </c>
      <c r="AM313" s="44" t="str">
        <f t="shared" si="37"/>
        <v>Item_Name_23600122</v>
      </c>
      <c r="AN313" s="5" t="s">
        <v>230</v>
      </c>
      <c r="AO313" s="44" t="str">
        <f t="shared" si="38"/>
        <v>Item_Desc_23600122</v>
      </c>
      <c r="AP313" s="5" t="s">
        <v>1787</v>
      </c>
      <c r="AQ313" s="44">
        <f>_xlfn.XLOOKUP(I313,[1]!표1[아이템 타입],[1]!표1[삭제여부])</f>
        <v>1</v>
      </c>
      <c r="AR313" s="63">
        <f>_xlfn.XLOOKUP(I313,'[1]#칼럼명세'!F:F,'[1]#칼럼명세'!H:H)</f>
        <v>0</v>
      </c>
      <c r="AS313" s="4">
        <v>1</v>
      </c>
      <c r="AT313" s="4" t="s">
        <v>1865</v>
      </c>
      <c r="AU313" s="4" t="s">
        <v>1940</v>
      </c>
      <c r="AV313" s="4"/>
      <c r="AW313" s="63" t="str">
        <f>_xlfn.XLOOKUP(I313,[1]!표1[아이템 타입],[1]!표1[타입 이름])</f>
        <v>스킬북</v>
      </c>
      <c r="AX313" s="63" t="str">
        <f t="shared" si="34"/>
        <v>가능</v>
      </c>
      <c r="AY313" s="63" t="str">
        <f t="shared" si="35"/>
        <v>가능</v>
      </c>
      <c r="AZ313" s="63" t="str">
        <f t="shared" si="30"/>
        <v>불가</v>
      </c>
      <c r="BA313" s="63" t="str">
        <f t="shared" si="30"/>
        <v>가능</v>
      </c>
    </row>
    <row r="314" spans="2:53" x14ac:dyDescent="0.3">
      <c r="B314" s="4">
        <v>23600123</v>
      </c>
      <c r="C314" s="4" t="str">
        <f t="shared" si="33"/>
        <v>123</v>
      </c>
      <c r="D314" s="44" t="str">
        <f t="shared" si="31"/>
        <v>Item_Name_23600123</v>
      </c>
      <c r="E314" s="5" t="s">
        <v>1810</v>
      </c>
      <c r="F314" s="44" t="str">
        <f t="shared" si="32"/>
        <v>Item_Desc_23600123</v>
      </c>
      <c r="G314" s="5" t="s">
        <v>364</v>
      </c>
      <c r="H314" s="5">
        <v>3</v>
      </c>
      <c r="I314" s="5">
        <v>36</v>
      </c>
      <c r="J314" s="5">
        <v>2</v>
      </c>
      <c r="K314" s="5">
        <v>3</v>
      </c>
      <c r="L314" s="45">
        <f>_xlfn.XLOOKUP($I314, '[1]#칼럼명세'!$F:$F, '[1]#칼럼명세'!$J:$J)*IF(_xlfn.XLOOKUP($I314, '[1]#칼럼명세'!$F:$F, '[1]#칼럼명세'!$K:$K)="X", 1, _xlfn.XLOOKUP($K314, '[1]#무게관련'!$N:$N, '[1]#무게관련'!$O:$O))*100</f>
        <v>1</v>
      </c>
      <c r="M314" s="46" t="s">
        <v>339</v>
      </c>
      <c r="N314" s="46" t="s">
        <v>336</v>
      </c>
      <c r="O314" s="46" t="s">
        <v>339</v>
      </c>
      <c r="P314" s="46" t="s">
        <v>339</v>
      </c>
      <c r="Q314" s="5">
        <v>0</v>
      </c>
      <c r="R314" s="5">
        <v>0</v>
      </c>
      <c r="S314" s="5">
        <v>10102001</v>
      </c>
      <c r="T314" s="5">
        <v>0</v>
      </c>
      <c r="U314" s="5">
        <v>0</v>
      </c>
      <c r="V314" s="5">
        <v>0</v>
      </c>
      <c r="W314" s="5">
        <v>0</v>
      </c>
      <c r="X314" s="66">
        <v>100</v>
      </c>
      <c r="Y314" s="66">
        <v>1000</v>
      </c>
      <c r="Z314" s="5">
        <v>1</v>
      </c>
      <c r="AA314" s="5">
        <v>10</v>
      </c>
      <c r="AB314" s="5">
        <v>1</v>
      </c>
      <c r="AC314" s="5">
        <v>0</v>
      </c>
      <c r="AD314" s="5">
        <v>0</v>
      </c>
      <c r="AE314" s="5">
        <v>21000</v>
      </c>
      <c r="AF314" s="5">
        <v>2</v>
      </c>
      <c r="AG314" s="5">
        <v>1</v>
      </c>
      <c r="AH314" s="5" t="s">
        <v>1941</v>
      </c>
      <c r="AI314" s="5" t="s">
        <v>235</v>
      </c>
      <c r="AJ314" s="5" t="s">
        <v>983</v>
      </c>
      <c r="AK314" s="45">
        <f t="shared" si="36"/>
        <v>2</v>
      </c>
      <c r="AL314" s="47">
        <f>_xlfn.XLOOKUP(I314,'[1]#칼럼명세'!F:F,'[1]#칼럼명세'!I:I)</f>
        <v>1101</v>
      </c>
      <c r="AM314" s="44" t="str">
        <f t="shared" si="37"/>
        <v>Item_Name_23600123</v>
      </c>
      <c r="AN314" s="5" t="s">
        <v>1810</v>
      </c>
      <c r="AO314" s="44" t="str">
        <f t="shared" si="38"/>
        <v>Item_Desc_23600123</v>
      </c>
      <c r="AP314" s="5" t="s">
        <v>1782</v>
      </c>
      <c r="AQ314" s="44">
        <f>_xlfn.XLOOKUP(I314,[1]!표1[아이템 타입],[1]!표1[삭제여부])</f>
        <v>1</v>
      </c>
      <c r="AR314" s="63">
        <f>_xlfn.XLOOKUP(I314,'[1]#칼럼명세'!F:F,'[1]#칼럼명세'!H:H)</f>
        <v>0</v>
      </c>
      <c r="AS314" s="4">
        <v>1</v>
      </c>
      <c r="AT314" s="4" t="s">
        <v>1866</v>
      </c>
      <c r="AU314" s="4" t="s">
        <v>1941</v>
      </c>
      <c r="AV314" s="4"/>
      <c r="AW314" s="63" t="str">
        <f>_xlfn.XLOOKUP(I314,[1]!표1[아이템 타입],[1]!표1[타입 이름])</f>
        <v>스킬북</v>
      </c>
      <c r="AX314" s="63" t="str">
        <f t="shared" si="34"/>
        <v>가능</v>
      </c>
      <c r="AY314" s="63" t="str">
        <f t="shared" si="35"/>
        <v>가능</v>
      </c>
      <c r="AZ314" s="63" t="str">
        <f t="shared" si="30"/>
        <v>불가</v>
      </c>
      <c r="BA314" s="63" t="str">
        <f t="shared" si="30"/>
        <v>가능</v>
      </c>
    </row>
    <row r="315" spans="2:53" x14ac:dyDescent="0.3">
      <c r="B315" s="4">
        <v>23600124</v>
      </c>
      <c r="C315" s="4" t="str">
        <f t="shared" si="33"/>
        <v>124</v>
      </c>
      <c r="D315" s="44" t="str">
        <f t="shared" si="31"/>
        <v>Item_Name_23600124</v>
      </c>
      <c r="E315" s="5" t="s">
        <v>1811</v>
      </c>
      <c r="F315" s="44" t="str">
        <f t="shared" si="32"/>
        <v>Item_Desc_23600124</v>
      </c>
      <c r="G315" s="5" t="s">
        <v>375</v>
      </c>
      <c r="H315" s="5">
        <v>3</v>
      </c>
      <c r="I315" s="5">
        <v>36</v>
      </c>
      <c r="J315" s="5">
        <v>2</v>
      </c>
      <c r="K315" s="5">
        <v>4</v>
      </c>
      <c r="L315" s="45">
        <f>_xlfn.XLOOKUP($I315, '[1]#칼럼명세'!$F:$F, '[1]#칼럼명세'!$J:$J)*IF(_xlfn.XLOOKUP($I315, '[1]#칼럼명세'!$F:$F, '[1]#칼럼명세'!$K:$K)="X", 1, _xlfn.XLOOKUP($K315, '[1]#무게관련'!$N:$N, '[1]#무게관련'!$O:$O))*100</f>
        <v>1</v>
      </c>
      <c r="M315" s="46" t="s">
        <v>339</v>
      </c>
      <c r="N315" s="46" t="s">
        <v>336</v>
      </c>
      <c r="O315" s="46" t="s">
        <v>339</v>
      </c>
      <c r="P315" s="46" t="s">
        <v>339</v>
      </c>
      <c r="Q315" s="5">
        <v>0</v>
      </c>
      <c r="R315" s="5">
        <v>0</v>
      </c>
      <c r="S315" s="5">
        <v>10102001</v>
      </c>
      <c r="T315" s="5">
        <v>0</v>
      </c>
      <c r="U315" s="5">
        <v>0</v>
      </c>
      <c r="V315" s="5">
        <v>0</v>
      </c>
      <c r="W315" s="5">
        <v>0</v>
      </c>
      <c r="X315" s="66">
        <v>100</v>
      </c>
      <c r="Y315" s="66">
        <v>1000</v>
      </c>
      <c r="Z315" s="5">
        <v>1</v>
      </c>
      <c r="AA315" s="5">
        <v>10</v>
      </c>
      <c r="AB315" s="5">
        <v>1</v>
      </c>
      <c r="AC315" s="5">
        <v>0</v>
      </c>
      <c r="AD315" s="5">
        <v>0</v>
      </c>
      <c r="AE315" s="5">
        <v>21000</v>
      </c>
      <c r="AF315" s="5">
        <v>2</v>
      </c>
      <c r="AG315" s="5">
        <v>1</v>
      </c>
      <c r="AH315" s="5" t="s">
        <v>1942</v>
      </c>
      <c r="AI315" s="5" t="s">
        <v>235</v>
      </c>
      <c r="AJ315" s="5" t="s">
        <v>983</v>
      </c>
      <c r="AK315" s="45">
        <f t="shared" si="36"/>
        <v>2</v>
      </c>
      <c r="AL315" s="47">
        <f>_xlfn.XLOOKUP(I315,'[1]#칼럼명세'!F:F,'[1]#칼럼명세'!I:I)</f>
        <v>1101</v>
      </c>
      <c r="AM315" s="44" t="str">
        <f t="shared" si="37"/>
        <v>Item_Name_23600124</v>
      </c>
      <c r="AN315" s="5" t="s">
        <v>1811</v>
      </c>
      <c r="AO315" s="44" t="str">
        <f t="shared" si="38"/>
        <v>Item_Desc_23600124</v>
      </c>
      <c r="AP315" s="5" t="s">
        <v>1784</v>
      </c>
      <c r="AQ315" s="44">
        <f>_xlfn.XLOOKUP(I315,[1]!표1[아이템 타입],[1]!표1[삭제여부])</f>
        <v>1</v>
      </c>
      <c r="AR315" s="63">
        <f>_xlfn.XLOOKUP(I315,'[1]#칼럼명세'!F:F,'[1]#칼럼명세'!H:H)</f>
        <v>0</v>
      </c>
      <c r="AS315" s="4">
        <v>1</v>
      </c>
      <c r="AT315" s="4" t="s">
        <v>1867</v>
      </c>
      <c r="AU315" s="4" t="s">
        <v>1942</v>
      </c>
      <c r="AV315" s="4"/>
      <c r="AW315" s="63" t="str">
        <f>_xlfn.XLOOKUP(I315,[1]!표1[아이템 타입],[1]!표1[타입 이름])</f>
        <v>스킬북</v>
      </c>
      <c r="AX315" s="63" t="str">
        <f t="shared" si="34"/>
        <v>가능</v>
      </c>
      <c r="AY315" s="63" t="str">
        <f t="shared" si="35"/>
        <v>가능</v>
      </c>
      <c r="AZ315" s="63" t="str">
        <f t="shared" si="30"/>
        <v>불가</v>
      </c>
      <c r="BA315" s="63" t="str">
        <f t="shared" si="30"/>
        <v>가능</v>
      </c>
    </row>
    <row r="316" spans="2:53" x14ac:dyDescent="0.3">
      <c r="B316" s="4">
        <v>23600125</v>
      </c>
      <c r="C316" s="4" t="str">
        <f t="shared" si="33"/>
        <v>125</v>
      </c>
      <c r="D316" s="44" t="str">
        <f t="shared" si="31"/>
        <v>Item_Name_23600125</v>
      </c>
      <c r="E316" s="5" t="s">
        <v>1812</v>
      </c>
      <c r="F316" s="44" t="str">
        <f t="shared" si="32"/>
        <v>Item_Desc_23600125</v>
      </c>
      <c r="G316" s="5" t="s">
        <v>376</v>
      </c>
      <c r="H316" s="5">
        <v>3</v>
      </c>
      <c r="I316" s="5">
        <v>36</v>
      </c>
      <c r="J316" s="5">
        <v>2</v>
      </c>
      <c r="K316" s="5">
        <v>4</v>
      </c>
      <c r="L316" s="45">
        <f>_xlfn.XLOOKUP($I316, '[1]#칼럼명세'!$F:$F, '[1]#칼럼명세'!$J:$J)*IF(_xlfn.XLOOKUP($I316, '[1]#칼럼명세'!$F:$F, '[1]#칼럼명세'!$K:$K)="X", 1, _xlfn.XLOOKUP($K316, '[1]#무게관련'!$N:$N, '[1]#무게관련'!$O:$O))*100</f>
        <v>1</v>
      </c>
      <c r="M316" s="46" t="s">
        <v>339</v>
      </c>
      <c r="N316" s="46" t="s">
        <v>336</v>
      </c>
      <c r="O316" s="46" t="s">
        <v>339</v>
      </c>
      <c r="P316" s="46" t="s">
        <v>339</v>
      </c>
      <c r="Q316" s="5">
        <v>0</v>
      </c>
      <c r="R316" s="5">
        <v>0</v>
      </c>
      <c r="S316" s="5">
        <v>10102001</v>
      </c>
      <c r="T316" s="5">
        <v>0</v>
      </c>
      <c r="U316" s="5">
        <v>0</v>
      </c>
      <c r="V316" s="5">
        <v>0</v>
      </c>
      <c r="W316" s="5">
        <v>0</v>
      </c>
      <c r="X316" s="66">
        <v>100</v>
      </c>
      <c r="Y316" s="66">
        <v>1000</v>
      </c>
      <c r="Z316" s="5">
        <v>1</v>
      </c>
      <c r="AA316" s="5">
        <v>10</v>
      </c>
      <c r="AB316" s="5">
        <v>1</v>
      </c>
      <c r="AC316" s="5">
        <v>0</v>
      </c>
      <c r="AD316" s="5">
        <v>0</v>
      </c>
      <c r="AE316" s="5">
        <v>21000</v>
      </c>
      <c r="AF316" s="5">
        <v>2</v>
      </c>
      <c r="AG316" s="5">
        <v>1</v>
      </c>
      <c r="AH316" s="5" t="s">
        <v>1943</v>
      </c>
      <c r="AI316" s="5" t="s">
        <v>235</v>
      </c>
      <c r="AJ316" s="5" t="s">
        <v>983</v>
      </c>
      <c r="AK316" s="45">
        <f t="shared" si="36"/>
        <v>2</v>
      </c>
      <c r="AL316" s="47">
        <f>_xlfn.XLOOKUP(I316,'[1]#칼럼명세'!F:F,'[1]#칼럼명세'!I:I)</f>
        <v>1101</v>
      </c>
      <c r="AM316" s="44" t="str">
        <f t="shared" si="37"/>
        <v>Item_Name_23600125</v>
      </c>
      <c r="AN316" s="5" t="s">
        <v>1812</v>
      </c>
      <c r="AO316" s="44" t="str">
        <f t="shared" si="38"/>
        <v>Item_Desc_23600125</v>
      </c>
      <c r="AP316" s="5" t="s">
        <v>1785</v>
      </c>
      <c r="AQ316" s="44">
        <f>_xlfn.XLOOKUP(I316,[1]!표1[아이템 타입],[1]!표1[삭제여부])</f>
        <v>1</v>
      </c>
      <c r="AR316" s="63">
        <f>_xlfn.XLOOKUP(I316,'[1]#칼럼명세'!F:F,'[1]#칼럼명세'!H:H)</f>
        <v>0</v>
      </c>
      <c r="AS316" s="4">
        <v>1</v>
      </c>
      <c r="AT316" s="4" t="s">
        <v>1868</v>
      </c>
      <c r="AU316" s="4" t="s">
        <v>1943</v>
      </c>
      <c r="AV316" s="4"/>
      <c r="AW316" s="63" t="str">
        <f>_xlfn.XLOOKUP(I316,[1]!표1[아이템 타입],[1]!표1[타입 이름])</f>
        <v>스킬북</v>
      </c>
      <c r="AX316" s="63" t="str">
        <f t="shared" si="34"/>
        <v>가능</v>
      </c>
      <c r="AY316" s="63" t="str">
        <f t="shared" si="35"/>
        <v>가능</v>
      </c>
      <c r="AZ316" s="63" t="str">
        <f t="shared" si="30"/>
        <v>불가</v>
      </c>
      <c r="BA316" s="63" t="str">
        <f t="shared" si="30"/>
        <v>가능</v>
      </c>
    </row>
    <row r="317" spans="2:53" x14ac:dyDescent="0.3">
      <c r="B317" s="4">
        <v>23600201</v>
      </c>
      <c r="C317" s="4" t="str">
        <f t="shared" si="33"/>
        <v>201</v>
      </c>
      <c r="D317" s="44" t="str">
        <f t="shared" si="31"/>
        <v>Item_Name_23600201</v>
      </c>
      <c r="E317" s="5" t="s">
        <v>1589</v>
      </c>
      <c r="F317" s="44" t="str">
        <f t="shared" si="32"/>
        <v>Item_Desc_23600201</v>
      </c>
      <c r="G317" s="5" t="s">
        <v>1605</v>
      </c>
      <c r="H317" s="5">
        <v>3</v>
      </c>
      <c r="I317" s="5">
        <v>36</v>
      </c>
      <c r="J317" s="5">
        <v>2</v>
      </c>
      <c r="K317" s="5">
        <v>1</v>
      </c>
      <c r="L317" s="45">
        <f>_xlfn.XLOOKUP($I317, '[1]#칼럼명세'!$F:$F, '[1]#칼럼명세'!$J:$J)*IF(_xlfn.XLOOKUP($I317, '[1]#칼럼명세'!$F:$F, '[1]#칼럼명세'!$K:$K)="X", 1, _xlfn.XLOOKUP($K317, '[1]#무게관련'!$N:$N, '[1]#무게관련'!$O:$O))*100</f>
        <v>1</v>
      </c>
      <c r="M317" s="46" t="s">
        <v>339</v>
      </c>
      <c r="N317" s="46" t="s">
        <v>339</v>
      </c>
      <c r="O317" s="46" t="s">
        <v>336</v>
      </c>
      <c r="P317" s="46" t="s">
        <v>339</v>
      </c>
      <c r="Q317" s="5">
        <v>0</v>
      </c>
      <c r="R317" s="5">
        <v>0</v>
      </c>
      <c r="S317" s="5">
        <v>10103001</v>
      </c>
      <c r="T317" s="5">
        <v>0</v>
      </c>
      <c r="U317" s="5">
        <v>0</v>
      </c>
      <c r="V317" s="5">
        <v>0</v>
      </c>
      <c r="W317" s="5">
        <v>0</v>
      </c>
      <c r="X317" s="66">
        <v>100</v>
      </c>
      <c r="Y317" s="66">
        <v>1000</v>
      </c>
      <c r="Z317" s="5">
        <v>1</v>
      </c>
      <c r="AA317" s="5">
        <v>10</v>
      </c>
      <c r="AB317" s="5">
        <v>1</v>
      </c>
      <c r="AC317" s="5">
        <v>0</v>
      </c>
      <c r="AD317" s="5">
        <v>0</v>
      </c>
      <c r="AE317" s="5">
        <v>21000</v>
      </c>
      <c r="AF317" s="5">
        <v>3</v>
      </c>
      <c r="AG317" s="5">
        <v>0</v>
      </c>
      <c r="AH317" s="5" t="s">
        <v>1919</v>
      </c>
      <c r="AI317" s="5" t="s">
        <v>235</v>
      </c>
      <c r="AJ317" s="5" t="s">
        <v>983</v>
      </c>
      <c r="AK317" s="45">
        <f t="shared" si="36"/>
        <v>4</v>
      </c>
      <c r="AL317" s="47">
        <f>_xlfn.XLOOKUP(I317,'[1]#칼럼명세'!F:F,'[1]#칼럼명세'!I:I)</f>
        <v>1101</v>
      </c>
      <c r="AM317" s="44" t="str">
        <f t="shared" si="37"/>
        <v>Item_Name_23600201</v>
      </c>
      <c r="AN317" s="5" t="s">
        <v>1589</v>
      </c>
      <c r="AO317" s="44" t="str">
        <f t="shared" si="38"/>
        <v>Item_Desc_23600201</v>
      </c>
      <c r="AP317" s="5" t="s">
        <v>1643</v>
      </c>
      <c r="AQ317" s="44">
        <f>_xlfn.XLOOKUP(I317,[1]!표1[아이템 타입],[1]!표1[삭제여부])</f>
        <v>1</v>
      </c>
      <c r="AR317" s="63">
        <f>_xlfn.XLOOKUP(I317,'[1]#칼럼명세'!F:F,'[1]#칼럼명세'!H:H)</f>
        <v>0</v>
      </c>
      <c r="AS317" s="4">
        <v>1</v>
      </c>
      <c r="AT317" s="4" t="s">
        <v>1869</v>
      </c>
      <c r="AU317" s="4" t="s">
        <v>1919</v>
      </c>
      <c r="AV317" s="4"/>
      <c r="AW317" s="63" t="str">
        <f>_xlfn.XLOOKUP(I317,[1]!표1[아이템 타입],[1]!표1[타입 이름])</f>
        <v>스킬북</v>
      </c>
      <c r="AX317" s="63" t="str">
        <f t="shared" si="34"/>
        <v>가능</v>
      </c>
      <c r="AY317" s="63" t="str">
        <f t="shared" si="35"/>
        <v>가능</v>
      </c>
      <c r="AZ317" s="63" t="str">
        <f t="shared" si="30"/>
        <v>불가</v>
      </c>
      <c r="BA317" s="63" t="str">
        <f t="shared" si="30"/>
        <v>가능</v>
      </c>
    </row>
    <row r="318" spans="2:53" x14ac:dyDescent="0.3">
      <c r="B318" s="4">
        <v>23600202</v>
      </c>
      <c r="C318" s="4" t="str">
        <f t="shared" si="33"/>
        <v>202</v>
      </c>
      <c r="D318" s="44" t="str">
        <f t="shared" si="31"/>
        <v>Item_Name_23600202</v>
      </c>
      <c r="E318" s="5" t="s">
        <v>1591</v>
      </c>
      <c r="F318" s="44" t="str">
        <f t="shared" si="32"/>
        <v>Item_Desc_23600202</v>
      </c>
      <c r="G318" s="5" t="s">
        <v>1605</v>
      </c>
      <c r="H318" s="5">
        <v>3</v>
      </c>
      <c r="I318" s="5">
        <v>36</v>
      </c>
      <c r="J318" s="5">
        <v>2</v>
      </c>
      <c r="K318" s="5">
        <v>1</v>
      </c>
      <c r="L318" s="45">
        <f>_xlfn.XLOOKUP($I318, '[1]#칼럼명세'!$F:$F, '[1]#칼럼명세'!$J:$J)*IF(_xlfn.XLOOKUP($I318, '[1]#칼럼명세'!$F:$F, '[1]#칼럼명세'!$K:$K)="X", 1, _xlfn.XLOOKUP($K318, '[1]#무게관련'!$N:$N, '[1]#무게관련'!$O:$O))*100</f>
        <v>1</v>
      </c>
      <c r="M318" s="46" t="s">
        <v>339</v>
      </c>
      <c r="N318" s="46" t="s">
        <v>339</v>
      </c>
      <c r="O318" s="46" t="s">
        <v>336</v>
      </c>
      <c r="P318" s="46" t="s">
        <v>339</v>
      </c>
      <c r="Q318" s="5">
        <v>0</v>
      </c>
      <c r="R318" s="5">
        <v>0</v>
      </c>
      <c r="S318" s="5">
        <v>10103001</v>
      </c>
      <c r="T318" s="5">
        <v>0</v>
      </c>
      <c r="U318" s="5">
        <v>0</v>
      </c>
      <c r="V318" s="5">
        <v>0</v>
      </c>
      <c r="W318" s="5">
        <v>0</v>
      </c>
      <c r="X318" s="66">
        <v>100</v>
      </c>
      <c r="Y318" s="66">
        <v>1000</v>
      </c>
      <c r="Z318" s="5">
        <v>1</v>
      </c>
      <c r="AA318" s="5">
        <v>10</v>
      </c>
      <c r="AB318" s="5">
        <v>1</v>
      </c>
      <c r="AC318" s="5">
        <v>0</v>
      </c>
      <c r="AD318" s="5">
        <v>0</v>
      </c>
      <c r="AE318" s="5">
        <v>21000</v>
      </c>
      <c r="AF318" s="5">
        <v>3</v>
      </c>
      <c r="AG318" s="5">
        <v>1</v>
      </c>
      <c r="AH318" s="5" t="s">
        <v>1924</v>
      </c>
      <c r="AI318" s="5" t="s">
        <v>235</v>
      </c>
      <c r="AJ318" s="5" t="s">
        <v>983</v>
      </c>
      <c r="AK318" s="45">
        <f t="shared" si="36"/>
        <v>4</v>
      </c>
      <c r="AL318" s="47">
        <f>_xlfn.XLOOKUP(I318,'[1]#칼럼명세'!F:F,'[1]#칼럼명세'!I:I)</f>
        <v>1101</v>
      </c>
      <c r="AM318" s="44" t="str">
        <f t="shared" si="37"/>
        <v>Item_Name_23600202</v>
      </c>
      <c r="AN318" s="5" t="s">
        <v>1591</v>
      </c>
      <c r="AO318" s="44" t="str">
        <f t="shared" si="38"/>
        <v>Item_Desc_23600202</v>
      </c>
      <c r="AP318" s="5" t="s">
        <v>1645</v>
      </c>
      <c r="AQ318" s="44">
        <f>_xlfn.XLOOKUP(I318,[1]!표1[아이템 타입],[1]!표1[삭제여부])</f>
        <v>1</v>
      </c>
      <c r="AR318" s="63">
        <f>_xlfn.XLOOKUP(I318,'[1]#칼럼명세'!F:F,'[1]#칼럼명세'!H:H)</f>
        <v>0</v>
      </c>
      <c r="AS318" s="4">
        <v>1</v>
      </c>
      <c r="AT318" s="4" t="s">
        <v>1870</v>
      </c>
      <c r="AU318" s="4" t="s">
        <v>1924</v>
      </c>
      <c r="AV318" s="4"/>
      <c r="AW318" s="63" t="str">
        <f>_xlfn.XLOOKUP(I318,[1]!표1[아이템 타입],[1]!표1[타입 이름])</f>
        <v>스킬북</v>
      </c>
      <c r="AX318" s="63" t="str">
        <f t="shared" si="34"/>
        <v>가능</v>
      </c>
      <c r="AY318" s="63" t="str">
        <f t="shared" si="35"/>
        <v>가능</v>
      </c>
      <c r="AZ318" s="63" t="str">
        <f t="shared" si="30"/>
        <v>불가</v>
      </c>
      <c r="BA318" s="63" t="str">
        <f t="shared" si="30"/>
        <v>가능</v>
      </c>
    </row>
    <row r="319" spans="2:53" x14ac:dyDescent="0.3">
      <c r="B319" s="4">
        <v>23600203</v>
      </c>
      <c r="C319" s="4" t="str">
        <f t="shared" si="33"/>
        <v>203</v>
      </c>
      <c r="D319" s="44" t="str">
        <f t="shared" si="31"/>
        <v>Item_Name_23600203</v>
      </c>
      <c r="E319" s="5" t="s">
        <v>768</v>
      </c>
      <c r="F319" s="44" t="str">
        <f t="shared" si="32"/>
        <v>Item_Desc_23600203</v>
      </c>
      <c r="G319" s="5" t="s">
        <v>1605</v>
      </c>
      <c r="H319" s="5">
        <v>3</v>
      </c>
      <c r="I319" s="5">
        <v>36</v>
      </c>
      <c r="J319" s="5">
        <v>2</v>
      </c>
      <c r="K319" s="5">
        <v>2</v>
      </c>
      <c r="L319" s="45">
        <f>_xlfn.XLOOKUP($I319, '[1]#칼럼명세'!$F:$F, '[1]#칼럼명세'!$J:$J)*IF(_xlfn.XLOOKUP($I319, '[1]#칼럼명세'!$F:$F, '[1]#칼럼명세'!$K:$K)="X", 1, _xlfn.XLOOKUP($K319, '[1]#무게관련'!$N:$N, '[1]#무게관련'!$O:$O))*100</f>
        <v>1</v>
      </c>
      <c r="M319" s="46" t="s">
        <v>339</v>
      </c>
      <c r="N319" s="46" t="s">
        <v>339</v>
      </c>
      <c r="O319" s="46" t="s">
        <v>336</v>
      </c>
      <c r="P319" s="46" t="s">
        <v>339</v>
      </c>
      <c r="Q319" s="5">
        <v>0</v>
      </c>
      <c r="R319" s="5">
        <v>0</v>
      </c>
      <c r="S319" s="5">
        <v>10103001</v>
      </c>
      <c r="T319" s="5">
        <v>0</v>
      </c>
      <c r="U319" s="5">
        <v>0</v>
      </c>
      <c r="V319" s="5">
        <v>0</v>
      </c>
      <c r="W319" s="5">
        <v>0</v>
      </c>
      <c r="X319" s="66">
        <v>100</v>
      </c>
      <c r="Y319" s="66">
        <v>1000</v>
      </c>
      <c r="Z319" s="5">
        <v>1</v>
      </c>
      <c r="AA319" s="5">
        <v>10</v>
      </c>
      <c r="AB319" s="5">
        <v>1</v>
      </c>
      <c r="AC319" s="5">
        <v>0</v>
      </c>
      <c r="AD319" s="5">
        <v>0</v>
      </c>
      <c r="AE319" s="5">
        <v>21000</v>
      </c>
      <c r="AF319" s="5">
        <v>3</v>
      </c>
      <c r="AG319" s="5">
        <v>1</v>
      </c>
      <c r="AH319" s="5" t="s">
        <v>1928</v>
      </c>
      <c r="AI319" s="5" t="s">
        <v>235</v>
      </c>
      <c r="AJ319" s="5" t="s">
        <v>983</v>
      </c>
      <c r="AK319" s="45">
        <f t="shared" si="36"/>
        <v>4</v>
      </c>
      <c r="AL319" s="47">
        <f>_xlfn.XLOOKUP(I319,'[1]#칼럼명세'!F:F,'[1]#칼럼명세'!I:I)</f>
        <v>1101</v>
      </c>
      <c r="AM319" s="44" t="str">
        <f t="shared" si="37"/>
        <v>Item_Name_23600203</v>
      </c>
      <c r="AN319" s="5" t="s">
        <v>768</v>
      </c>
      <c r="AO319" s="44" t="str">
        <f t="shared" si="38"/>
        <v>Item_Desc_23600203</v>
      </c>
      <c r="AP319" s="5" t="s">
        <v>1647</v>
      </c>
      <c r="AQ319" s="44">
        <f>_xlfn.XLOOKUP(I319,[1]!표1[아이템 타입],[1]!표1[삭제여부])</f>
        <v>1</v>
      </c>
      <c r="AR319" s="63">
        <f>_xlfn.XLOOKUP(I319,'[1]#칼럼명세'!F:F,'[1]#칼럼명세'!H:H)</f>
        <v>0</v>
      </c>
      <c r="AS319" s="4">
        <v>1</v>
      </c>
      <c r="AT319" s="4" t="s">
        <v>1871</v>
      </c>
      <c r="AU319" s="4" t="s">
        <v>1928</v>
      </c>
      <c r="AV319" s="4"/>
      <c r="AW319" s="63" t="str">
        <f>_xlfn.XLOOKUP(I319,[1]!표1[아이템 타입],[1]!표1[타입 이름])</f>
        <v>스킬북</v>
      </c>
      <c r="AX319" s="63" t="str">
        <f t="shared" si="34"/>
        <v>가능</v>
      </c>
      <c r="AY319" s="63" t="str">
        <f t="shared" si="35"/>
        <v>가능</v>
      </c>
      <c r="AZ319" s="63" t="str">
        <f t="shared" si="30"/>
        <v>불가</v>
      </c>
      <c r="BA319" s="63" t="str">
        <f t="shared" si="30"/>
        <v>가능</v>
      </c>
    </row>
    <row r="320" spans="2:53" x14ac:dyDescent="0.3">
      <c r="B320" s="4">
        <v>23600204</v>
      </c>
      <c r="C320" s="4" t="str">
        <f t="shared" si="33"/>
        <v>204</v>
      </c>
      <c r="D320" s="44" t="str">
        <f t="shared" si="31"/>
        <v>Item_Name_23600204</v>
      </c>
      <c r="E320" s="5" t="s">
        <v>1590</v>
      </c>
      <c r="F320" s="44" t="str">
        <f t="shared" si="32"/>
        <v>Item_Desc_23600204</v>
      </c>
      <c r="G320" s="5" t="s">
        <v>1605</v>
      </c>
      <c r="H320" s="5">
        <v>3</v>
      </c>
      <c r="I320" s="5">
        <v>36</v>
      </c>
      <c r="J320" s="5">
        <v>2</v>
      </c>
      <c r="K320" s="5">
        <v>2</v>
      </c>
      <c r="L320" s="45">
        <f>_xlfn.XLOOKUP($I320, '[1]#칼럼명세'!$F:$F, '[1]#칼럼명세'!$J:$J)*IF(_xlfn.XLOOKUP($I320, '[1]#칼럼명세'!$F:$F, '[1]#칼럼명세'!$K:$K)="X", 1, _xlfn.XLOOKUP($K320, '[1]#무게관련'!$N:$N, '[1]#무게관련'!$O:$O))*100</f>
        <v>1</v>
      </c>
      <c r="M320" s="46" t="s">
        <v>339</v>
      </c>
      <c r="N320" s="46" t="s">
        <v>339</v>
      </c>
      <c r="O320" s="46" t="s">
        <v>336</v>
      </c>
      <c r="P320" s="46" t="s">
        <v>339</v>
      </c>
      <c r="Q320" s="5">
        <v>0</v>
      </c>
      <c r="R320" s="5">
        <v>0</v>
      </c>
      <c r="S320" s="5">
        <v>10103001</v>
      </c>
      <c r="T320" s="5">
        <v>0</v>
      </c>
      <c r="U320" s="5">
        <v>0</v>
      </c>
      <c r="V320" s="5">
        <v>0</v>
      </c>
      <c r="W320" s="5">
        <v>0</v>
      </c>
      <c r="X320" s="66">
        <v>100</v>
      </c>
      <c r="Y320" s="66">
        <v>1000</v>
      </c>
      <c r="Z320" s="5">
        <v>1</v>
      </c>
      <c r="AA320" s="5">
        <v>10</v>
      </c>
      <c r="AB320" s="5">
        <v>1</v>
      </c>
      <c r="AC320" s="5">
        <v>0</v>
      </c>
      <c r="AD320" s="5">
        <v>0</v>
      </c>
      <c r="AE320" s="5">
        <v>21000</v>
      </c>
      <c r="AF320" s="5">
        <v>3</v>
      </c>
      <c r="AG320" s="5">
        <v>1</v>
      </c>
      <c r="AH320" s="5" t="s">
        <v>1959</v>
      </c>
      <c r="AI320" s="5" t="s">
        <v>235</v>
      </c>
      <c r="AJ320" s="5" t="s">
        <v>983</v>
      </c>
      <c r="AK320" s="45">
        <f t="shared" si="36"/>
        <v>4</v>
      </c>
      <c r="AL320" s="47">
        <f>_xlfn.XLOOKUP(I320,'[1]#칼럼명세'!F:F,'[1]#칼럼명세'!I:I)</f>
        <v>1101</v>
      </c>
      <c r="AM320" s="44" t="str">
        <f t="shared" si="37"/>
        <v>Item_Name_23600204</v>
      </c>
      <c r="AN320" s="5" t="s">
        <v>1590</v>
      </c>
      <c r="AO320" s="44" t="str">
        <f t="shared" si="38"/>
        <v>Item_Desc_23600204</v>
      </c>
      <c r="AP320" s="5" t="s">
        <v>1644</v>
      </c>
      <c r="AQ320" s="44">
        <f>_xlfn.XLOOKUP(I320,[1]!표1[아이템 타입],[1]!표1[삭제여부])</f>
        <v>1</v>
      </c>
      <c r="AR320" s="63">
        <f>_xlfn.XLOOKUP(I320,'[1]#칼럼명세'!F:F,'[1]#칼럼명세'!H:H)</f>
        <v>0</v>
      </c>
      <c r="AS320" s="4">
        <v>1</v>
      </c>
      <c r="AT320" s="4" t="s">
        <v>1872</v>
      </c>
      <c r="AU320" s="4" t="s">
        <v>1927</v>
      </c>
      <c r="AV320" s="4"/>
      <c r="AW320" s="63" t="str">
        <f>_xlfn.XLOOKUP(I320,[1]!표1[아이템 타입],[1]!표1[타입 이름])</f>
        <v>스킬북</v>
      </c>
      <c r="AX320" s="63" t="str">
        <f t="shared" si="34"/>
        <v>가능</v>
      </c>
      <c r="AY320" s="63" t="str">
        <f t="shared" si="35"/>
        <v>가능</v>
      </c>
      <c r="AZ320" s="63" t="str">
        <f t="shared" si="30"/>
        <v>불가</v>
      </c>
      <c r="BA320" s="63" t="str">
        <f t="shared" si="30"/>
        <v>가능</v>
      </c>
    </row>
    <row r="321" spans="2:53" x14ac:dyDescent="0.3">
      <c r="B321" s="4">
        <v>23600205</v>
      </c>
      <c r="C321" s="4" t="str">
        <f t="shared" si="33"/>
        <v>205</v>
      </c>
      <c r="D321" s="44" t="str">
        <f t="shared" si="31"/>
        <v>Item_Name_23600205</v>
      </c>
      <c r="E321" s="5" t="s">
        <v>769</v>
      </c>
      <c r="F321" s="44" t="str">
        <f t="shared" si="32"/>
        <v>Item_Desc_23600205</v>
      </c>
      <c r="G321" s="5" t="s">
        <v>1605</v>
      </c>
      <c r="H321" s="5">
        <v>3</v>
      </c>
      <c r="I321" s="5">
        <v>36</v>
      </c>
      <c r="J321" s="5">
        <v>2</v>
      </c>
      <c r="K321" s="5">
        <v>2</v>
      </c>
      <c r="L321" s="45">
        <f>_xlfn.XLOOKUP($I321, '[1]#칼럼명세'!$F:$F, '[1]#칼럼명세'!$J:$J)*IF(_xlfn.XLOOKUP($I321, '[1]#칼럼명세'!$F:$F, '[1]#칼럼명세'!$K:$K)="X", 1, _xlfn.XLOOKUP($K321, '[1]#무게관련'!$N:$N, '[1]#무게관련'!$O:$O))*100</f>
        <v>1</v>
      </c>
      <c r="M321" s="46" t="s">
        <v>339</v>
      </c>
      <c r="N321" s="46" t="s">
        <v>339</v>
      </c>
      <c r="O321" s="46" t="s">
        <v>336</v>
      </c>
      <c r="P321" s="46" t="s">
        <v>339</v>
      </c>
      <c r="Q321" s="5">
        <v>0</v>
      </c>
      <c r="R321" s="5">
        <v>0</v>
      </c>
      <c r="S321" s="5">
        <v>10103001</v>
      </c>
      <c r="T321" s="5">
        <v>0</v>
      </c>
      <c r="U321" s="5">
        <v>0</v>
      </c>
      <c r="V321" s="5">
        <v>0</v>
      </c>
      <c r="W321" s="5">
        <v>0</v>
      </c>
      <c r="X321" s="66">
        <v>100</v>
      </c>
      <c r="Y321" s="66">
        <v>1000</v>
      </c>
      <c r="Z321" s="5">
        <v>1</v>
      </c>
      <c r="AA321" s="5">
        <v>10</v>
      </c>
      <c r="AB321" s="5">
        <v>1</v>
      </c>
      <c r="AC321" s="5">
        <v>0</v>
      </c>
      <c r="AD321" s="5">
        <v>0</v>
      </c>
      <c r="AE321" s="5">
        <v>21000</v>
      </c>
      <c r="AF321" s="5">
        <v>3</v>
      </c>
      <c r="AG321" s="5">
        <v>1</v>
      </c>
      <c r="AH321" s="5" t="s">
        <v>1921</v>
      </c>
      <c r="AI321" s="5" t="s">
        <v>235</v>
      </c>
      <c r="AJ321" s="5" t="s">
        <v>983</v>
      </c>
      <c r="AK321" s="45">
        <f t="shared" si="36"/>
        <v>4</v>
      </c>
      <c r="AL321" s="47">
        <f>_xlfn.XLOOKUP(I321,'[1]#칼럼명세'!F:F,'[1]#칼럼명세'!I:I)</f>
        <v>1101</v>
      </c>
      <c r="AM321" s="44" t="str">
        <f t="shared" si="37"/>
        <v>Item_Name_23600205</v>
      </c>
      <c r="AN321" s="5" t="s">
        <v>769</v>
      </c>
      <c r="AO321" s="44" t="str">
        <f t="shared" si="38"/>
        <v>Item_Desc_23600205</v>
      </c>
      <c r="AP321" s="5" t="s">
        <v>1648</v>
      </c>
      <c r="AQ321" s="44">
        <f>_xlfn.XLOOKUP(I321,[1]!표1[아이템 타입],[1]!표1[삭제여부])</f>
        <v>1</v>
      </c>
      <c r="AR321" s="63">
        <f>_xlfn.XLOOKUP(I321,'[1]#칼럼명세'!F:F,'[1]#칼럼명세'!H:H)</f>
        <v>0</v>
      </c>
      <c r="AS321" s="4">
        <v>1</v>
      </c>
      <c r="AT321" s="4" t="s">
        <v>1873</v>
      </c>
      <c r="AU321" s="4" t="s">
        <v>1921</v>
      </c>
      <c r="AV321" s="4"/>
      <c r="AW321" s="63" t="str">
        <f>_xlfn.XLOOKUP(I321,[1]!표1[아이템 타입],[1]!표1[타입 이름])</f>
        <v>스킬북</v>
      </c>
      <c r="AX321" s="63" t="str">
        <f t="shared" si="34"/>
        <v>가능</v>
      </c>
      <c r="AY321" s="63" t="str">
        <f t="shared" si="35"/>
        <v>가능</v>
      </c>
      <c r="AZ321" s="63" t="str">
        <f t="shared" si="30"/>
        <v>불가</v>
      </c>
      <c r="BA321" s="63" t="str">
        <f t="shared" si="30"/>
        <v>가능</v>
      </c>
    </row>
    <row r="322" spans="2:53" x14ac:dyDescent="0.3">
      <c r="B322" s="4">
        <v>23600206</v>
      </c>
      <c r="C322" s="4" t="str">
        <f t="shared" si="33"/>
        <v>206</v>
      </c>
      <c r="D322" s="44" t="str">
        <f t="shared" si="31"/>
        <v>Item_Name_23600206</v>
      </c>
      <c r="E322" s="5" t="s">
        <v>1592</v>
      </c>
      <c r="F322" s="44" t="str">
        <f t="shared" si="32"/>
        <v>Item_Desc_23600206</v>
      </c>
      <c r="G322" s="5" t="s">
        <v>1605</v>
      </c>
      <c r="H322" s="5">
        <v>3</v>
      </c>
      <c r="I322" s="5">
        <v>36</v>
      </c>
      <c r="J322" s="5">
        <v>2</v>
      </c>
      <c r="K322" s="5">
        <v>3</v>
      </c>
      <c r="L322" s="45">
        <f>_xlfn.XLOOKUP($I322, '[1]#칼럼명세'!$F:$F, '[1]#칼럼명세'!$J:$J)*IF(_xlfn.XLOOKUP($I322, '[1]#칼럼명세'!$F:$F, '[1]#칼럼명세'!$K:$K)="X", 1, _xlfn.XLOOKUP($K322, '[1]#무게관련'!$N:$N, '[1]#무게관련'!$O:$O))*100</f>
        <v>1</v>
      </c>
      <c r="M322" s="46" t="s">
        <v>339</v>
      </c>
      <c r="N322" s="46" t="s">
        <v>339</v>
      </c>
      <c r="O322" s="46" t="s">
        <v>336</v>
      </c>
      <c r="P322" s="46" t="s">
        <v>339</v>
      </c>
      <c r="Q322" s="5">
        <v>0</v>
      </c>
      <c r="R322" s="5">
        <v>0</v>
      </c>
      <c r="S322" s="5">
        <v>10103001</v>
      </c>
      <c r="T322" s="5">
        <v>0</v>
      </c>
      <c r="U322" s="5">
        <v>0</v>
      </c>
      <c r="V322" s="5">
        <v>0</v>
      </c>
      <c r="W322" s="5">
        <v>0</v>
      </c>
      <c r="X322" s="66">
        <v>100</v>
      </c>
      <c r="Y322" s="66">
        <v>1000</v>
      </c>
      <c r="Z322" s="5">
        <v>1</v>
      </c>
      <c r="AA322" s="5">
        <v>10</v>
      </c>
      <c r="AB322" s="5">
        <v>1</v>
      </c>
      <c r="AC322" s="5">
        <v>0</v>
      </c>
      <c r="AD322" s="5">
        <v>0</v>
      </c>
      <c r="AE322" s="5">
        <v>21000</v>
      </c>
      <c r="AF322" s="5">
        <v>3</v>
      </c>
      <c r="AG322" s="5">
        <v>1</v>
      </c>
      <c r="AH322" s="5" t="s">
        <v>1961</v>
      </c>
      <c r="AI322" s="5" t="s">
        <v>235</v>
      </c>
      <c r="AJ322" s="5" t="s">
        <v>983</v>
      </c>
      <c r="AK322" s="45">
        <f t="shared" si="36"/>
        <v>4</v>
      </c>
      <c r="AL322" s="47">
        <f>_xlfn.XLOOKUP(I322,'[1]#칼럼명세'!F:F,'[1]#칼럼명세'!I:I)</f>
        <v>1101</v>
      </c>
      <c r="AM322" s="44" t="str">
        <f t="shared" si="37"/>
        <v>Item_Name_23600206</v>
      </c>
      <c r="AN322" s="5" t="s">
        <v>1592</v>
      </c>
      <c r="AO322" s="44" t="str">
        <f t="shared" si="38"/>
        <v>Item_Desc_23600206</v>
      </c>
      <c r="AP322" s="5" t="s">
        <v>1646</v>
      </c>
      <c r="AQ322" s="44">
        <f>_xlfn.XLOOKUP(I322,[1]!표1[아이템 타입],[1]!표1[삭제여부])</f>
        <v>1</v>
      </c>
      <c r="AR322" s="63">
        <f>_xlfn.XLOOKUP(I322,'[1]#칼럼명세'!F:F,'[1]#칼럼명세'!H:H)</f>
        <v>0</v>
      </c>
      <c r="AS322" s="4">
        <v>1</v>
      </c>
      <c r="AT322" s="4" t="s">
        <v>1874</v>
      </c>
      <c r="AU322" s="4" t="s">
        <v>1920</v>
      </c>
      <c r="AV322" s="4"/>
      <c r="AW322" s="63" t="str">
        <f>_xlfn.XLOOKUP(I322,[1]!표1[아이템 타입],[1]!표1[타입 이름])</f>
        <v>스킬북</v>
      </c>
      <c r="AX322" s="63" t="str">
        <f t="shared" si="34"/>
        <v>가능</v>
      </c>
      <c r="AY322" s="63" t="str">
        <f t="shared" si="35"/>
        <v>가능</v>
      </c>
      <c r="AZ322" s="63" t="str">
        <f t="shared" ref="AZ322:BA385" si="39">IF(AR322=0,"불가","가능")</f>
        <v>불가</v>
      </c>
      <c r="BA322" s="63" t="str">
        <f t="shared" si="39"/>
        <v>가능</v>
      </c>
    </row>
    <row r="323" spans="2:53" x14ac:dyDescent="0.3">
      <c r="B323" s="4">
        <v>23600207</v>
      </c>
      <c r="C323" s="4" t="str">
        <f t="shared" si="33"/>
        <v>207</v>
      </c>
      <c r="D323" s="44" t="str">
        <f t="shared" si="31"/>
        <v>Item_Name_23600207</v>
      </c>
      <c r="E323" s="5" t="s">
        <v>770</v>
      </c>
      <c r="F323" s="44" t="str">
        <f t="shared" si="32"/>
        <v>Item_Desc_23600207</v>
      </c>
      <c r="G323" s="5" t="s">
        <v>1605</v>
      </c>
      <c r="H323" s="5">
        <v>3</v>
      </c>
      <c r="I323" s="5">
        <v>36</v>
      </c>
      <c r="J323" s="5">
        <v>2</v>
      </c>
      <c r="K323" s="5">
        <v>3</v>
      </c>
      <c r="L323" s="45">
        <f>_xlfn.XLOOKUP($I323, '[1]#칼럼명세'!$F:$F, '[1]#칼럼명세'!$J:$J)*IF(_xlfn.XLOOKUP($I323, '[1]#칼럼명세'!$F:$F, '[1]#칼럼명세'!$K:$K)="X", 1, _xlfn.XLOOKUP($K323, '[1]#무게관련'!$N:$N, '[1]#무게관련'!$O:$O))*100</f>
        <v>1</v>
      </c>
      <c r="M323" s="46" t="s">
        <v>339</v>
      </c>
      <c r="N323" s="46" t="s">
        <v>339</v>
      </c>
      <c r="O323" s="46" t="s">
        <v>336</v>
      </c>
      <c r="P323" s="46" t="s">
        <v>339</v>
      </c>
      <c r="Q323" s="5">
        <v>0</v>
      </c>
      <c r="R323" s="5">
        <v>0</v>
      </c>
      <c r="S323" s="5">
        <v>10103001</v>
      </c>
      <c r="T323" s="5">
        <v>0</v>
      </c>
      <c r="U323" s="5">
        <v>0</v>
      </c>
      <c r="V323" s="5">
        <v>0</v>
      </c>
      <c r="W323" s="5">
        <v>0</v>
      </c>
      <c r="X323" s="66">
        <v>100</v>
      </c>
      <c r="Y323" s="66">
        <v>1000</v>
      </c>
      <c r="Z323" s="5">
        <v>1</v>
      </c>
      <c r="AA323" s="5">
        <v>10</v>
      </c>
      <c r="AB323" s="5">
        <v>1</v>
      </c>
      <c r="AC323" s="5">
        <v>0</v>
      </c>
      <c r="AD323" s="5">
        <v>0</v>
      </c>
      <c r="AE323" s="5">
        <v>21000</v>
      </c>
      <c r="AF323" s="5">
        <v>3</v>
      </c>
      <c r="AG323" s="5">
        <v>1</v>
      </c>
      <c r="AH323" s="5" t="s">
        <v>1926</v>
      </c>
      <c r="AI323" s="5" t="s">
        <v>235</v>
      </c>
      <c r="AJ323" s="5" t="s">
        <v>983</v>
      </c>
      <c r="AK323" s="45">
        <f t="shared" si="36"/>
        <v>4</v>
      </c>
      <c r="AL323" s="47">
        <f>_xlfn.XLOOKUP(I323,'[1]#칼럼명세'!F:F,'[1]#칼럼명세'!I:I)</f>
        <v>1101</v>
      </c>
      <c r="AM323" s="44" t="str">
        <f t="shared" si="37"/>
        <v>Item_Name_23600207</v>
      </c>
      <c r="AN323" s="5" t="s">
        <v>770</v>
      </c>
      <c r="AO323" s="44" t="str">
        <f t="shared" si="38"/>
        <v>Item_Desc_23600207</v>
      </c>
      <c r="AP323" s="5" t="s">
        <v>1649</v>
      </c>
      <c r="AQ323" s="44">
        <f>_xlfn.XLOOKUP(I323,[1]!표1[아이템 타입],[1]!표1[삭제여부])</f>
        <v>1</v>
      </c>
      <c r="AR323" s="63">
        <f>_xlfn.XLOOKUP(I323,'[1]#칼럼명세'!F:F,'[1]#칼럼명세'!H:H)</f>
        <v>0</v>
      </c>
      <c r="AS323" s="4">
        <v>1</v>
      </c>
      <c r="AT323" s="4" t="s">
        <v>1875</v>
      </c>
      <c r="AU323" s="4" t="s">
        <v>1926</v>
      </c>
      <c r="AV323" s="4"/>
      <c r="AW323" s="63" t="str">
        <f>_xlfn.XLOOKUP(I323,[1]!표1[아이템 타입],[1]!표1[타입 이름])</f>
        <v>스킬북</v>
      </c>
      <c r="AX323" s="63" t="str">
        <f t="shared" si="34"/>
        <v>가능</v>
      </c>
      <c r="AY323" s="63" t="str">
        <f t="shared" si="35"/>
        <v>가능</v>
      </c>
      <c r="AZ323" s="63" t="str">
        <f t="shared" si="39"/>
        <v>불가</v>
      </c>
      <c r="BA323" s="63" t="str">
        <f t="shared" si="39"/>
        <v>가능</v>
      </c>
    </row>
    <row r="324" spans="2:53" x14ac:dyDescent="0.3">
      <c r="B324" s="4">
        <v>23600208</v>
      </c>
      <c r="C324" s="4" t="str">
        <f t="shared" si="33"/>
        <v>208</v>
      </c>
      <c r="D324" s="44" t="str">
        <f t="shared" si="31"/>
        <v>Item_Name_23600208</v>
      </c>
      <c r="E324" s="5" t="s">
        <v>774</v>
      </c>
      <c r="F324" s="44" t="str">
        <f t="shared" si="32"/>
        <v>Item_Desc_23600208</v>
      </c>
      <c r="G324" s="5" t="s">
        <v>1605</v>
      </c>
      <c r="H324" s="5">
        <v>3</v>
      </c>
      <c r="I324" s="5">
        <v>36</v>
      </c>
      <c r="J324" s="5">
        <v>2</v>
      </c>
      <c r="K324" s="5">
        <v>3</v>
      </c>
      <c r="L324" s="45">
        <f>_xlfn.XLOOKUP($I324, '[1]#칼럼명세'!$F:$F, '[1]#칼럼명세'!$J:$J)*IF(_xlfn.XLOOKUP($I324, '[1]#칼럼명세'!$F:$F, '[1]#칼럼명세'!$K:$K)="X", 1, _xlfn.XLOOKUP($K324, '[1]#무게관련'!$N:$N, '[1]#무게관련'!$O:$O))*100</f>
        <v>1</v>
      </c>
      <c r="M324" s="46" t="s">
        <v>339</v>
      </c>
      <c r="N324" s="46" t="s">
        <v>339</v>
      </c>
      <c r="O324" s="46" t="s">
        <v>336</v>
      </c>
      <c r="P324" s="46" t="s">
        <v>339</v>
      </c>
      <c r="Q324" s="5">
        <v>0</v>
      </c>
      <c r="R324" s="5">
        <v>0</v>
      </c>
      <c r="S324" s="5">
        <v>10103001</v>
      </c>
      <c r="T324" s="5">
        <v>0</v>
      </c>
      <c r="U324" s="5">
        <v>0</v>
      </c>
      <c r="V324" s="5">
        <v>0</v>
      </c>
      <c r="W324" s="5">
        <v>0</v>
      </c>
      <c r="X324" s="66">
        <v>100</v>
      </c>
      <c r="Y324" s="66">
        <v>1000</v>
      </c>
      <c r="Z324" s="5">
        <v>1</v>
      </c>
      <c r="AA324" s="5">
        <v>10</v>
      </c>
      <c r="AB324" s="5">
        <v>1</v>
      </c>
      <c r="AC324" s="5">
        <v>0</v>
      </c>
      <c r="AD324" s="5">
        <v>0</v>
      </c>
      <c r="AE324" s="5">
        <v>21000</v>
      </c>
      <c r="AF324" s="5">
        <v>3</v>
      </c>
      <c r="AG324" s="5">
        <v>1</v>
      </c>
      <c r="AH324" s="5" t="s">
        <v>1922</v>
      </c>
      <c r="AI324" s="5" t="s">
        <v>235</v>
      </c>
      <c r="AJ324" s="5" t="s">
        <v>983</v>
      </c>
      <c r="AK324" s="45">
        <f t="shared" si="36"/>
        <v>4</v>
      </c>
      <c r="AL324" s="47">
        <f>_xlfn.XLOOKUP(I324,'[1]#칼럼명세'!F:F,'[1]#칼럼명세'!I:I)</f>
        <v>1101</v>
      </c>
      <c r="AM324" s="44" t="str">
        <f t="shared" si="37"/>
        <v>Item_Name_23600208</v>
      </c>
      <c r="AN324" s="5" t="s">
        <v>774</v>
      </c>
      <c r="AO324" s="44" t="str">
        <f t="shared" si="38"/>
        <v>Item_Desc_23600208</v>
      </c>
      <c r="AP324" s="5" t="s">
        <v>1653</v>
      </c>
      <c r="AQ324" s="44">
        <f>_xlfn.XLOOKUP(I324,[1]!표1[아이템 타입],[1]!표1[삭제여부])</f>
        <v>1</v>
      </c>
      <c r="AR324" s="63">
        <f>_xlfn.XLOOKUP(I324,'[1]#칼럼명세'!F:F,'[1]#칼럼명세'!H:H)</f>
        <v>0</v>
      </c>
      <c r="AS324" s="4">
        <v>1</v>
      </c>
      <c r="AT324" s="4" t="s">
        <v>1876</v>
      </c>
      <c r="AU324" s="4" t="s">
        <v>1922</v>
      </c>
      <c r="AV324" s="4"/>
      <c r="AW324" s="63" t="str">
        <f>_xlfn.XLOOKUP(I324,[1]!표1[아이템 타입],[1]!표1[타입 이름])</f>
        <v>스킬북</v>
      </c>
      <c r="AX324" s="63" t="str">
        <f t="shared" si="34"/>
        <v>가능</v>
      </c>
      <c r="AY324" s="63" t="str">
        <f t="shared" si="35"/>
        <v>가능</v>
      </c>
      <c r="AZ324" s="63" t="str">
        <f t="shared" si="39"/>
        <v>불가</v>
      </c>
      <c r="BA324" s="63" t="str">
        <f t="shared" si="39"/>
        <v>가능</v>
      </c>
    </row>
    <row r="325" spans="2:53" x14ac:dyDescent="0.3">
      <c r="B325" s="4">
        <v>23600209</v>
      </c>
      <c r="C325" s="4" t="str">
        <f t="shared" si="33"/>
        <v>209</v>
      </c>
      <c r="D325" s="44" t="str">
        <f t="shared" si="31"/>
        <v>Item_Name_23600209</v>
      </c>
      <c r="E325" s="5" t="s">
        <v>773</v>
      </c>
      <c r="F325" s="44" t="str">
        <f t="shared" si="32"/>
        <v>Item_Desc_23600209</v>
      </c>
      <c r="G325" s="5" t="s">
        <v>1605</v>
      </c>
      <c r="H325" s="5">
        <v>3</v>
      </c>
      <c r="I325" s="5">
        <v>36</v>
      </c>
      <c r="J325" s="5">
        <v>2</v>
      </c>
      <c r="K325" s="5">
        <v>4</v>
      </c>
      <c r="L325" s="45">
        <f>_xlfn.XLOOKUP($I325, '[1]#칼럼명세'!$F:$F, '[1]#칼럼명세'!$J:$J)*IF(_xlfn.XLOOKUP($I325, '[1]#칼럼명세'!$F:$F, '[1]#칼럼명세'!$K:$K)="X", 1, _xlfn.XLOOKUP($K325, '[1]#무게관련'!$N:$N, '[1]#무게관련'!$O:$O))*100</f>
        <v>1</v>
      </c>
      <c r="M325" s="46" t="s">
        <v>339</v>
      </c>
      <c r="N325" s="46" t="s">
        <v>339</v>
      </c>
      <c r="O325" s="46" t="s">
        <v>336</v>
      </c>
      <c r="P325" s="46" t="s">
        <v>339</v>
      </c>
      <c r="Q325" s="5">
        <v>0</v>
      </c>
      <c r="R325" s="5">
        <v>0</v>
      </c>
      <c r="S325" s="5">
        <v>10103001</v>
      </c>
      <c r="T325" s="5">
        <v>0</v>
      </c>
      <c r="U325" s="5">
        <v>0</v>
      </c>
      <c r="V325" s="5">
        <v>0</v>
      </c>
      <c r="W325" s="5">
        <v>0</v>
      </c>
      <c r="X325" s="66">
        <v>100</v>
      </c>
      <c r="Y325" s="66">
        <v>1000</v>
      </c>
      <c r="Z325" s="5">
        <v>1</v>
      </c>
      <c r="AA325" s="5">
        <v>10</v>
      </c>
      <c r="AB325" s="5">
        <v>1</v>
      </c>
      <c r="AC325" s="5">
        <v>0</v>
      </c>
      <c r="AD325" s="5">
        <v>0</v>
      </c>
      <c r="AE325" s="5">
        <v>21000</v>
      </c>
      <c r="AF325" s="5">
        <v>3</v>
      </c>
      <c r="AG325" s="5">
        <v>1</v>
      </c>
      <c r="AH325" s="5" t="s">
        <v>1929</v>
      </c>
      <c r="AI325" s="5" t="s">
        <v>235</v>
      </c>
      <c r="AJ325" s="5" t="s">
        <v>983</v>
      </c>
      <c r="AK325" s="45">
        <f t="shared" si="36"/>
        <v>4</v>
      </c>
      <c r="AL325" s="47">
        <f>_xlfn.XLOOKUP(I325,'[1]#칼럼명세'!F:F,'[1]#칼럼명세'!I:I)</f>
        <v>1101</v>
      </c>
      <c r="AM325" s="44" t="str">
        <f t="shared" si="37"/>
        <v>Item_Name_23600209</v>
      </c>
      <c r="AN325" s="5" t="s">
        <v>773</v>
      </c>
      <c r="AO325" s="44" t="str">
        <f t="shared" si="38"/>
        <v>Item_Desc_23600209</v>
      </c>
      <c r="AP325" s="5" t="s">
        <v>1652</v>
      </c>
      <c r="AQ325" s="44">
        <f>_xlfn.XLOOKUP(I325,[1]!표1[아이템 타입],[1]!표1[삭제여부])</f>
        <v>1</v>
      </c>
      <c r="AR325" s="63">
        <f>_xlfn.XLOOKUP(I325,'[1]#칼럼명세'!F:F,'[1]#칼럼명세'!H:H)</f>
        <v>0</v>
      </c>
      <c r="AS325" s="4">
        <v>1</v>
      </c>
      <c r="AT325" s="4" t="s">
        <v>1877</v>
      </c>
      <c r="AU325" s="4" t="s">
        <v>1929</v>
      </c>
      <c r="AV325" s="4"/>
      <c r="AW325" s="63" t="str">
        <f>_xlfn.XLOOKUP(I325,[1]!표1[아이템 타입],[1]!표1[타입 이름])</f>
        <v>스킬북</v>
      </c>
      <c r="AX325" s="63" t="str">
        <f t="shared" si="34"/>
        <v>가능</v>
      </c>
      <c r="AY325" s="63" t="str">
        <f t="shared" si="35"/>
        <v>가능</v>
      </c>
      <c r="AZ325" s="63" t="str">
        <f t="shared" si="39"/>
        <v>불가</v>
      </c>
      <c r="BA325" s="63" t="str">
        <f t="shared" si="39"/>
        <v>가능</v>
      </c>
    </row>
    <row r="326" spans="2:53" x14ac:dyDescent="0.3">
      <c r="B326" s="4">
        <v>23600210</v>
      </c>
      <c r="C326" s="4" t="str">
        <f t="shared" si="33"/>
        <v>210</v>
      </c>
      <c r="D326" s="44" t="str">
        <f t="shared" si="31"/>
        <v>Item_Name_23600210</v>
      </c>
      <c r="E326" s="5" t="s">
        <v>772</v>
      </c>
      <c r="F326" s="44" t="str">
        <f t="shared" si="32"/>
        <v>Item_Desc_23600210</v>
      </c>
      <c r="G326" s="5" t="s">
        <v>1605</v>
      </c>
      <c r="H326" s="5">
        <v>3</v>
      </c>
      <c r="I326" s="5">
        <v>36</v>
      </c>
      <c r="J326" s="5">
        <v>2</v>
      </c>
      <c r="K326" s="5">
        <v>4</v>
      </c>
      <c r="L326" s="45">
        <f>_xlfn.XLOOKUP($I326, '[1]#칼럼명세'!$F:$F, '[1]#칼럼명세'!$J:$J)*IF(_xlfn.XLOOKUP($I326, '[1]#칼럼명세'!$F:$F, '[1]#칼럼명세'!$K:$K)="X", 1, _xlfn.XLOOKUP($K326, '[1]#무게관련'!$N:$N, '[1]#무게관련'!$O:$O))*100</f>
        <v>1</v>
      </c>
      <c r="M326" s="46" t="s">
        <v>339</v>
      </c>
      <c r="N326" s="46" t="s">
        <v>339</v>
      </c>
      <c r="O326" s="46" t="s">
        <v>336</v>
      </c>
      <c r="P326" s="46" t="s">
        <v>339</v>
      </c>
      <c r="Q326" s="5">
        <v>0</v>
      </c>
      <c r="R326" s="5">
        <v>0</v>
      </c>
      <c r="S326" s="5">
        <v>10103001</v>
      </c>
      <c r="T326" s="5">
        <v>0</v>
      </c>
      <c r="U326" s="5">
        <v>0</v>
      </c>
      <c r="V326" s="5">
        <v>0</v>
      </c>
      <c r="W326" s="5">
        <v>0</v>
      </c>
      <c r="X326" s="66">
        <v>100</v>
      </c>
      <c r="Y326" s="66">
        <v>1000</v>
      </c>
      <c r="Z326" s="5">
        <v>1</v>
      </c>
      <c r="AA326" s="5">
        <v>10</v>
      </c>
      <c r="AB326" s="5">
        <v>1</v>
      </c>
      <c r="AC326" s="5">
        <v>0</v>
      </c>
      <c r="AD326" s="5">
        <v>0</v>
      </c>
      <c r="AE326" s="5">
        <v>21000</v>
      </c>
      <c r="AF326" s="5">
        <v>3</v>
      </c>
      <c r="AG326" s="5">
        <v>1</v>
      </c>
      <c r="AH326" s="5" t="s">
        <v>1923</v>
      </c>
      <c r="AI326" s="5" t="s">
        <v>235</v>
      </c>
      <c r="AJ326" s="5" t="s">
        <v>983</v>
      </c>
      <c r="AK326" s="45">
        <f t="shared" si="36"/>
        <v>4</v>
      </c>
      <c r="AL326" s="47">
        <f>_xlfn.XLOOKUP(I326,'[1]#칼럼명세'!F:F,'[1]#칼럼명세'!I:I)</f>
        <v>1101</v>
      </c>
      <c r="AM326" s="44" t="str">
        <f t="shared" si="37"/>
        <v>Item_Name_23600210</v>
      </c>
      <c r="AN326" s="5" t="s">
        <v>772</v>
      </c>
      <c r="AO326" s="44" t="str">
        <f t="shared" si="38"/>
        <v>Item_Desc_23600210</v>
      </c>
      <c r="AP326" s="5" t="s">
        <v>1651</v>
      </c>
      <c r="AQ326" s="44">
        <f>_xlfn.XLOOKUP(I326,[1]!표1[아이템 타입],[1]!표1[삭제여부])</f>
        <v>1</v>
      </c>
      <c r="AR326" s="63">
        <f>_xlfn.XLOOKUP(I326,'[1]#칼럼명세'!F:F,'[1]#칼럼명세'!H:H)</f>
        <v>0</v>
      </c>
      <c r="AS326" s="4">
        <v>1</v>
      </c>
      <c r="AT326" s="4" t="s">
        <v>1878</v>
      </c>
      <c r="AU326" s="4" t="s">
        <v>1923</v>
      </c>
      <c r="AV326" s="4"/>
      <c r="AW326" s="63" t="str">
        <f>_xlfn.XLOOKUP(I326,[1]!표1[아이템 타입],[1]!표1[타입 이름])</f>
        <v>스킬북</v>
      </c>
      <c r="AX326" s="63" t="str">
        <f t="shared" si="34"/>
        <v>가능</v>
      </c>
      <c r="AY326" s="63" t="str">
        <f t="shared" si="35"/>
        <v>가능</v>
      </c>
      <c r="AZ326" s="63" t="str">
        <f t="shared" si="39"/>
        <v>불가</v>
      </c>
      <c r="BA326" s="63" t="str">
        <f t="shared" si="39"/>
        <v>가능</v>
      </c>
    </row>
    <row r="327" spans="2:53" x14ac:dyDescent="0.3">
      <c r="B327" s="4">
        <v>23600211</v>
      </c>
      <c r="C327" s="4" t="str">
        <f t="shared" si="33"/>
        <v>211</v>
      </c>
      <c r="D327" s="44" t="str">
        <f t="shared" si="31"/>
        <v>Item_Name_23600211</v>
      </c>
      <c r="E327" s="5" t="s">
        <v>777</v>
      </c>
      <c r="F327" s="44" t="str">
        <f t="shared" si="32"/>
        <v>Item_Desc_23600211</v>
      </c>
      <c r="G327" s="5" t="s">
        <v>1605</v>
      </c>
      <c r="H327" s="5">
        <v>3</v>
      </c>
      <c r="I327" s="5">
        <v>36</v>
      </c>
      <c r="J327" s="5">
        <v>2</v>
      </c>
      <c r="K327" s="5">
        <v>4</v>
      </c>
      <c r="L327" s="45">
        <f>_xlfn.XLOOKUP($I327, '[1]#칼럼명세'!$F:$F, '[1]#칼럼명세'!$J:$J)*IF(_xlfn.XLOOKUP($I327, '[1]#칼럼명세'!$F:$F, '[1]#칼럼명세'!$K:$K)="X", 1, _xlfn.XLOOKUP($K327, '[1]#무게관련'!$N:$N, '[1]#무게관련'!$O:$O))*100</f>
        <v>1</v>
      </c>
      <c r="M327" s="46" t="s">
        <v>339</v>
      </c>
      <c r="N327" s="46" t="s">
        <v>339</v>
      </c>
      <c r="O327" s="46" t="s">
        <v>336</v>
      </c>
      <c r="P327" s="46" t="s">
        <v>339</v>
      </c>
      <c r="Q327" s="5">
        <v>0</v>
      </c>
      <c r="R327" s="5">
        <v>0</v>
      </c>
      <c r="S327" s="5">
        <v>10103001</v>
      </c>
      <c r="T327" s="5">
        <v>0</v>
      </c>
      <c r="U327" s="5">
        <v>0</v>
      </c>
      <c r="V327" s="5">
        <v>0</v>
      </c>
      <c r="W327" s="5">
        <v>0</v>
      </c>
      <c r="X327" s="66">
        <v>100</v>
      </c>
      <c r="Y327" s="66">
        <v>1000</v>
      </c>
      <c r="Z327" s="5">
        <v>1</v>
      </c>
      <c r="AA327" s="5">
        <v>10</v>
      </c>
      <c r="AB327" s="5">
        <v>1</v>
      </c>
      <c r="AC327" s="5">
        <v>0</v>
      </c>
      <c r="AD327" s="5">
        <v>0</v>
      </c>
      <c r="AE327" s="5">
        <v>21000</v>
      </c>
      <c r="AF327" s="5">
        <v>3</v>
      </c>
      <c r="AG327" s="5">
        <v>1</v>
      </c>
      <c r="AH327" s="5" t="s">
        <v>1966</v>
      </c>
      <c r="AI327" s="5" t="s">
        <v>235</v>
      </c>
      <c r="AJ327" s="5" t="s">
        <v>983</v>
      </c>
      <c r="AK327" s="45">
        <f t="shared" si="36"/>
        <v>4</v>
      </c>
      <c r="AL327" s="47">
        <f>_xlfn.XLOOKUP(I327,'[1]#칼럼명세'!F:F,'[1]#칼럼명세'!I:I)</f>
        <v>1101</v>
      </c>
      <c r="AM327" s="44" t="str">
        <f t="shared" si="37"/>
        <v>Item_Name_23600211</v>
      </c>
      <c r="AN327" s="5" t="s">
        <v>777</v>
      </c>
      <c r="AO327" s="44" t="str">
        <f t="shared" si="38"/>
        <v>Item_Desc_23600211</v>
      </c>
      <c r="AP327" s="5" t="s">
        <v>1656</v>
      </c>
      <c r="AQ327" s="44">
        <f>_xlfn.XLOOKUP(I327,[1]!표1[아이템 타입],[1]!표1[삭제여부])</f>
        <v>1</v>
      </c>
      <c r="AR327" s="63">
        <f>_xlfn.XLOOKUP(I327,'[1]#칼럼명세'!F:F,'[1]#칼럼명세'!H:H)</f>
        <v>0</v>
      </c>
      <c r="AS327" s="4">
        <v>1</v>
      </c>
      <c r="AT327" s="4" t="s">
        <v>1872</v>
      </c>
      <c r="AU327" s="4" t="s">
        <v>1927</v>
      </c>
      <c r="AV327" s="4"/>
      <c r="AW327" s="63" t="str">
        <f>_xlfn.XLOOKUP(I327,[1]!표1[아이템 타입],[1]!표1[타입 이름])</f>
        <v>스킬북</v>
      </c>
      <c r="AX327" s="63" t="str">
        <f t="shared" si="34"/>
        <v>가능</v>
      </c>
      <c r="AY327" s="63" t="str">
        <f t="shared" si="35"/>
        <v>가능</v>
      </c>
      <c r="AZ327" s="63" t="str">
        <f t="shared" si="39"/>
        <v>불가</v>
      </c>
      <c r="BA327" s="63" t="str">
        <f t="shared" si="39"/>
        <v>가능</v>
      </c>
    </row>
    <row r="328" spans="2:53" x14ac:dyDescent="0.3">
      <c r="B328" s="4">
        <v>23600212</v>
      </c>
      <c r="C328" s="4" t="str">
        <f t="shared" si="33"/>
        <v>212</v>
      </c>
      <c r="D328" s="44" t="str">
        <f t="shared" si="31"/>
        <v>Item_Name_23600212</v>
      </c>
      <c r="E328" s="5" t="s">
        <v>1800</v>
      </c>
      <c r="F328" s="44" t="str">
        <f t="shared" si="32"/>
        <v>Item_Desc_23600212</v>
      </c>
      <c r="G328" s="5" t="s">
        <v>1605</v>
      </c>
      <c r="H328" s="5">
        <v>3</v>
      </c>
      <c r="I328" s="5">
        <v>36</v>
      </c>
      <c r="J328" s="5">
        <v>2</v>
      </c>
      <c r="K328" s="5">
        <v>4</v>
      </c>
      <c r="L328" s="45">
        <f>_xlfn.XLOOKUP($I328, '[1]#칼럼명세'!$F:$F, '[1]#칼럼명세'!$J:$J)*IF(_xlfn.XLOOKUP($I328, '[1]#칼럼명세'!$F:$F, '[1]#칼럼명세'!$K:$K)="X", 1, _xlfn.XLOOKUP($K328, '[1]#무게관련'!$N:$N, '[1]#무게관련'!$O:$O))*100</f>
        <v>1</v>
      </c>
      <c r="M328" s="46" t="s">
        <v>339</v>
      </c>
      <c r="N328" s="46" t="s">
        <v>339</v>
      </c>
      <c r="O328" s="46" t="s">
        <v>336</v>
      </c>
      <c r="P328" s="46" t="s">
        <v>339</v>
      </c>
      <c r="Q328" s="5">
        <v>0</v>
      </c>
      <c r="R328" s="5">
        <v>0</v>
      </c>
      <c r="S328" s="5">
        <v>10103001</v>
      </c>
      <c r="T328" s="5">
        <v>0</v>
      </c>
      <c r="U328" s="5">
        <v>0</v>
      </c>
      <c r="V328" s="5">
        <v>0</v>
      </c>
      <c r="W328" s="5">
        <v>0</v>
      </c>
      <c r="X328" s="66">
        <v>100</v>
      </c>
      <c r="Y328" s="66">
        <v>1000</v>
      </c>
      <c r="Z328" s="5">
        <v>1</v>
      </c>
      <c r="AA328" s="5">
        <v>10</v>
      </c>
      <c r="AB328" s="5">
        <v>1</v>
      </c>
      <c r="AC328" s="5">
        <v>0</v>
      </c>
      <c r="AD328" s="5">
        <v>0</v>
      </c>
      <c r="AE328" s="5">
        <v>21000</v>
      </c>
      <c r="AF328" s="5">
        <v>3</v>
      </c>
      <c r="AG328" s="5">
        <v>1</v>
      </c>
      <c r="AH328" s="5" t="s">
        <v>1948</v>
      </c>
      <c r="AI328" s="5" t="s">
        <v>235</v>
      </c>
      <c r="AJ328" s="5" t="s">
        <v>983</v>
      </c>
      <c r="AK328" s="45">
        <f t="shared" si="36"/>
        <v>4</v>
      </c>
      <c r="AL328" s="47">
        <f>_xlfn.XLOOKUP(I328,'[1]#칼럼명세'!F:F,'[1]#칼럼명세'!I:I)</f>
        <v>1101</v>
      </c>
      <c r="AM328" s="44" t="str">
        <f t="shared" si="37"/>
        <v>Item_Name_23600212</v>
      </c>
      <c r="AN328" s="5" t="s">
        <v>1800</v>
      </c>
      <c r="AO328" s="44" t="str">
        <f t="shared" si="38"/>
        <v>Item_Desc_23600212</v>
      </c>
      <c r="AP328" s="5" t="s">
        <v>1803</v>
      </c>
      <c r="AQ328" s="44">
        <f>_xlfn.XLOOKUP(I328,[1]!표1[아이템 타입],[1]!표1[삭제여부])</f>
        <v>1</v>
      </c>
      <c r="AR328" s="63">
        <f>_xlfn.XLOOKUP(I328,'[1]#칼럼명세'!F:F,'[1]#칼럼명세'!H:H)</f>
        <v>0</v>
      </c>
      <c r="AS328" s="4">
        <v>1</v>
      </c>
      <c r="AT328" s="4" t="s">
        <v>1879</v>
      </c>
      <c r="AU328" s="4" t="s">
        <v>1948</v>
      </c>
      <c r="AV328" s="4"/>
      <c r="AW328" s="63" t="str">
        <f>_xlfn.XLOOKUP(I328,[1]!표1[아이템 타입],[1]!표1[타입 이름])</f>
        <v>스킬북</v>
      </c>
      <c r="AX328" s="63" t="str">
        <f t="shared" si="34"/>
        <v>가능</v>
      </c>
      <c r="AY328" s="63" t="str">
        <f t="shared" si="35"/>
        <v>가능</v>
      </c>
      <c r="AZ328" s="63" t="str">
        <f t="shared" si="39"/>
        <v>불가</v>
      </c>
      <c r="BA328" s="63" t="str">
        <f t="shared" si="39"/>
        <v>가능</v>
      </c>
    </row>
    <row r="329" spans="2:53" x14ac:dyDescent="0.3">
      <c r="B329" s="4">
        <v>23600213</v>
      </c>
      <c r="C329" s="4" t="str">
        <f t="shared" si="33"/>
        <v>213</v>
      </c>
      <c r="D329" s="44" t="str">
        <f t="shared" si="31"/>
        <v>Item_Name_23600213</v>
      </c>
      <c r="E329" s="5" t="s">
        <v>1603</v>
      </c>
      <c r="F329" s="44" t="str">
        <f t="shared" si="32"/>
        <v>Item_Desc_23600213</v>
      </c>
      <c r="G329" s="5" t="s">
        <v>1605</v>
      </c>
      <c r="H329" s="5">
        <v>3</v>
      </c>
      <c r="I329" s="5">
        <v>36</v>
      </c>
      <c r="J329" s="5">
        <v>2</v>
      </c>
      <c r="K329" s="5">
        <v>1</v>
      </c>
      <c r="L329" s="45">
        <f>_xlfn.XLOOKUP($I329, '[1]#칼럼명세'!$F:$F, '[1]#칼럼명세'!$J:$J)*IF(_xlfn.XLOOKUP($I329, '[1]#칼럼명세'!$F:$F, '[1]#칼럼명세'!$K:$K)="X", 1, _xlfn.XLOOKUP($K329, '[1]#무게관련'!$N:$N, '[1]#무게관련'!$O:$O))*100</f>
        <v>1</v>
      </c>
      <c r="M329" s="46" t="s">
        <v>339</v>
      </c>
      <c r="N329" s="46" t="s">
        <v>339</v>
      </c>
      <c r="O329" s="46" t="s">
        <v>336</v>
      </c>
      <c r="P329" s="46" t="s">
        <v>339</v>
      </c>
      <c r="Q329" s="5">
        <v>0</v>
      </c>
      <c r="R329" s="5">
        <v>0</v>
      </c>
      <c r="S329" s="5">
        <v>10103001</v>
      </c>
      <c r="T329" s="5">
        <v>0</v>
      </c>
      <c r="U329" s="5">
        <v>0</v>
      </c>
      <c r="V329" s="5">
        <v>0</v>
      </c>
      <c r="W329" s="5">
        <v>0</v>
      </c>
      <c r="X329" s="66">
        <v>100</v>
      </c>
      <c r="Y329" s="66">
        <v>1000</v>
      </c>
      <c r="Z329" s="5">
        <v>1</v>
      </c>
      <c r="AA329" s="5">
        <v>10</v>
      </c>
      <c r="AB329" s="5">
        <v>1</v>
      </c>
      <c r="AC329" s="5">
        <v>0</v>
      </c>
      <c r="AD329" s="5">
        <v>0</v>
      </c>
      <c r="AE329" s="5">
        <v>21000</v>
      </c>
      <c r="AF329" s="5">
        <v>3</v>
      </c>
      <c r="AG329" s="5">
        <v>1</v>
      </c>
      <c r="AH329" s="5" t="s">
        <v>1949</v>
      </c>
      <c r="AI329" s="5" t="s">
        <v>235</v>
      </c>
      <c r="AJ329" s="5" t="s">
        <v>983</v>
      </c>
      <c r="AK329" s="45">
        <f t="shared" si="36"/>
        <v>4</v>
      </c>
      <c r="AL329" s="47">
        <f>_xlfn.XLOOKUP(I329,'[1]#칼럼명세'!F:F,'[1]#칼럼명세'!I:I)</f>
        <v>1101</v>
      </c>
      <c r="AM329" s="44" t="str">
        <f t="shared" si="37"/>
        <v>Item_Name_23600213</v>
      </c>
      <c r="AN329" s="5" t="s">
        <v>1603</v>
      </c>
      <c r="AO329" s="44" t="str">
        <f t="shared" si="38"/>
        <v>Item_Desc_23600213</v>
      </c>
      <c r="AP329" s="5" t="s">
        <v>1658</v>
      </c>
      <c r="AQ329" s="44">
        <f>_xlfn.XLOOKUP(I329,[1]!표1[아이템 타입],[1]!표1[삭제여부])</f>
        <v>1</v>
      </c>
      <c r="AR329" s="63">
        <f>_xlfn.XLOOKUP(I329,'[1]#칼럼명세'!F:F,'[1]#칼럼명세'!H:H)</f>
        <v>0</v>
      </c>
      <c r="AS329" s="4">
        <v>1</v>
      </c>
      <c r="AT329" s="4" t="s">
        <v>1880</v>
      </c>
      <c r="AU329" s="4" t="s">
        <v>1949</v>
      </c>
      <c r="AV329" s="4"/>
      <c r="AW329" s="63" t="str">
        <f>_xlfn.XLOOKUP(I329,[1]!표1[아이템 타입],[1]!표1[타입 이름])</f>
        <v>스킬북</v>
      </c>
      <c r="AX329" s="63" t="str">
        <f t="shared" si="34"/>
        <v>가능</v>
      </c>
      <c r="AY329" s="63" t="str">
        <f t="shared" si="35"/>
        <v>가능</v>
      </c>
      <c r="AZ329" s="63" t="str">
        <f t="shared" si="39"/>
        <v>불가</v>
      </c>
      <c r="BA329" s="63" t="str">
        <f t="shared" si="39"/>
        <v>가능</v>
      </c>
    </row>
    <row r="330" spans="2:53" x14ac:dyDescent="0.3">
      <c r="B330" s="4">
        <v>23600214</v>
      </c>
      <c r="C330" s="4" t="str">
        <f t="shared" si="33"/>
        <v>214</v>
      </c>
      <c r="D330" s="44" t="str">
        <f t="shared" si="31"/>
        <v>Item_Name_23600214</v>
      </c>
      <c r="E330" s="5" t="s">
        <v>1802</v>
      </c>
      <c r="F330" s="44" t="str">
        <f t="shared" si="32"/>
        <v>Item_Desc_23600214</v>
      </c>
      <c r="G330" s="5" t="s">
        <v>1605</v>
      </c>
      <c r="H330" s="5">
        <v>3</v>
      </c>
      <c r="I330" s="5">
        <v>36</v>
      </c>
      <c r="J330" s="5">
        <v>2</v>
      </c>
      <c r="K330" s="5">
        <v>2</v>
      </c>
      <c r="L330" s="45">
        <f>_xlfn.XLOOKUP($I330, '[1]#칼럼명세'!$F:$F, '[1]#칼럼명세'!$J:$J)*IF(_xlfn.XLOOKUP($I330, '[1]#칼럼명세'!$F:$F, '[1]#칼럼명세'!$K:$K)="X", 1, _xlfn.XLOOKUP($K330, '[1]#무게관련'!$N:$N, '[1]#무게관련'!$O:$O))*100</f>
        <v>1</v>
      </c>
      <c r="M330" s="46" t="s">
        <v>339</v>
      </c>
      <c r="N330" s="46" t="s">
        <v>339</v>
      </c>
      <c r="O330" s="46" t="s">
        <v>336</v>
      </c>
      <c r="P330" s="46" t="s">
        <v>339</v>
      </c>
      <c r="Q330" s="5">
        <v>0</v>
      </c>
      <c r="R330" s="5">
        <v>0</v>
      </c>
      <c r="S330" s="5">
        <v>10103001</v>
      </c>
      <c r="T330" s="5">
        <v>0</v>
      </c>
      <c r="U330" s="5">
        <v>0</v>
      </c>
      <c r="V330" s="5">
        <v>0</v>
      </c>
      <c r="W330" s="5">
        <v>0</v>
      </c>
      <c r="X330" s="66">
        <v>100</v>
      </c>
      <c r="Y330" s="66">
        <v>1000</v>
      </c>
      <c r="Z330" s="5">
        <v>1</v>
      </c>
      <c r="AA330" s="5">
        <v>10</v>
      </c>
      <c r="AB330" s="5">
        <v>1</v>
      </c>
      <c r="AC330" s="5">
        <v>0</v>
      </c>
      <c r="AD330" s="5">
        <v>0</v>
      </c>
      <c r="AE330" s="5">
        <v>21000</v>
      </c>
      <c r="AF330" s="5">
        <v>3</v>
      </c>
      <c r="AG330" s="5">
        <v>1</v>
      </c>
      <c r="AH330" s="5" t="s">
        <v>1950</v>
      </c>
      <c r="AI330" s="5" t="s">
        <v>235</v>
      </c>
      <c r="AJ330" s="5" t="s">
        <v>983</v>
      </c>
      <c r="AK330" s="45">
        <f t="shared" si="36"/>
        <v>4</v>
      </c>
      <c r="AL330" s="47">
        <f>_xlfn.XLOOKUP(I330,'[1]#칼럼명세'!F:F,'[1]#칼럼명세'!I:I)</f>
        <v>1101</v>
      </c>
      <c r="AM330" s="44" t="str">
        <f t="shared" si="37"/>
        <v>Item_Name_23600214</v>
      </c>
      <c r="AN330" s="5" t="s">
        <v>1802</v>
      </c>
      <c r="AO330" s="44" t="str">
        <f t="shared" si="38"/>
        <v>Item_Desc_23600214</v>
      </c>
      <c r="AP330" s="5" t="s">
        <v>1804</v>
      </c>
      <c r="AQ330" s="44">
        <f>_xlfn.XLOOKUP(I330,[1]!표1[아이템 타입],[1]!표1[삭제여부])</f>
        <v>1</v>
      </c>
      <c r="AR330" s="63">
        <f>_xlfn.XLOOKUP(I330,'[1]#칼럼명세'!F:F,'[1]#칼럼명세'!H:H)</f>
        <v>0</v>
      </c>
      <c r="AS330" s="4">
        <v>1</v>
      </c>
      <c r="AT330" s="4" t="s">
        <v>1881</v>
      </c>
      <c r="AU330" s="4" t="s">
        <v>1950</v>
      </c>
      <c r="AV330" s="4"/>
      <c r="AW330" s="63" t="str">
        <f>_xlfn.XLOOKUP(I330,[1]!표1[아이템 타입],[1]!표1[타입 이름])</f>
        <v>스킬북</v>
      </c>
      <c r="AX330" s="63" t="str">
        <f t="shared" si="34"/>
        <v>가능</v>
      </c>
      <c r="AY330" s="63" t="str">
        <f t="shared" si="35"/>
        <v>가능</v>
      </c>
      <c r="AZ330" s="63" t="str">
        <f t="shared" si="39"/>
        <v>불가</v>
      </c>
      <c r="BA330" s="63" t="str">
        <f t="shared" si="39"/>
        <v>가능</v>
      </c>
    </row>
    <row r="331" spans="2:53" x14ac:dyDescent="0.3">
      <c r="B331" s="4">
        <v>23600215</v>
      </c>
      <c r="C331" s="4" t="str">
        <f t="shared" si="33"/>
        <v>215</v>
      </c>
      <c r="D331" s="44" t="str">
        <f t="shared" si="31"/>
        <v>Item_Name_23600215</v>
      </c>
      <c r="E331" s="5" t="s">
        <v>775</v>
      </c>
      <c r="F331" s="44" t="str">
        <f t="shared" si="32"/>
        <v>Item_Desc_23600215</v>
      </c>
      <c r="G331" s="5" t="s">
        <v>1605</v>
      </c>
      <c r="H331" s="5">
        <v>3</v>
      </c>
      <c r="I331" s="5">
        <v>36</v>
      </c>
      <c r="J331" s="5">
        <v>2</v>
      </c>
      <c r="K331" s="5">
        <v>3</v>
      </c>
      <c r="L331" s="45">
        <f>_xlfn.XLOOKUP($I331, '[1]#칼럼명세'!$F:$F, '[1]#칼럼명세'!$J:$J)*IF(_xlfn.XLOOKUP($I331, '[1]#칼럼명세'!$F:$F, '[1]#칼럼명세'!$K:$K)="X", 1, _xlfn.XLOOKUP($K331, '[1]#무게관련'!$N:$N, '[1]#무게관련'!$O:$O))*100</f>
        <v>1</v>
      </c>
      <c r="M331" s="46" t="s">
        <v>339</v>
      </c>
      <c r="N331" s="46" t="s">
        <v>339</v>
      </c>
      <c r="O331" s="46" t="s">
        <v>336</v>
      </c>
      <c r="P331" s="46" t="s">
        <v>339</v>
      </c>
      <c r="Q331" s="5">
        <v>0</v>
      </c>
      <c r="R331" s="5">
        <v>0</v>
      </c>
      <c r="S331" s="5">
        <v>10103001</v>
      </c>
      <c r="T331" s="5">
        <v>0</v>
      </c>
      <c r="U331" s="5">
        <v>0</v>
      </c>
      <c r="V331" s="5">
        <v>0</v>
      </c>
      <c r="W331" s="5">
        <v>0</v>
      </c>
      <c r="X331" s="66">
        <v>100</v>
      </c>
      <c r="Y331" s="66">
        <v>1000</v>
      </c>
      <c r="Z331" s="5">
        <v>1</v>
      </c>
      <c r="AA331" s="5">
        <v>10</v>
      </c>
      <c r="AB331" s="5">
        <v>1</v>
      </c>
      <c r="AC331" s="5">
        <v>0</v>
      </c>
      <c r="AD331" s="5">
        <v>0</v>
      </c>
      <c r="AE331" s="5">
        <v>21000</v>
      </c>
      <c r="AF331" s="5">
        <v>3</v>
      </c>
      <c r="AG331" s="5">
        <v>1</v>
      </c>
      <c r="AH331" s="5" t="s">
        <v>1951</v>
      </c>
      <c r="AI331" s="5" t="s">
        <v>235</v>
      </c>
      <c r="AJ331" s="5" t="s">
        <v>983</v>
      </c>
      <c r="AK331" s="45">
        <f t="shared" si="36"/>
        <v>4</v>
      </c>
      <c r="AL331" s="47">
        <f>_xlfn.XLOOKUP(I331,'[1]#칼럼명세'!F:F,'[1]#칼럼명세'!I:I)</f>
        <v>1101</v>
      </c>
      <c r="AM331" s="44" t="str">
        <f t="shared" si="37"/>
        <v>Item_Name_23600215</v>
      </c>
      <c r="AN331" s="5" t="s">
        <v>775</v>
      </c>
      <c r="AO331" s="44" t="str">
        <f t="shared" si="38"/>
        <v>Item_Desc_23600215</v>
      </c>
      <c r="AP331" s="5" t="s">
        <v>1654</v>
      </c>
      <c r="AQ331" s="44">
        <f>_xlfn.XLOOKUP(I331,[1]!표1[아이템 타입],[1]!표1[삭제여부])</f>
        <v>1</v>
      </c>
      <c r="AR331" s="63">
        <f>_xlfn.XLOOKUP(I331,'[1]#칼럼명세'!F:F,'[1]#칼럼명세'!H:H)</f>
        <v>0</v>
      </c>
      <c r="AS331" s="4">
        <v>1</v>
      </c>
      <c r="AT331" s="4" t="s">
        <v>1882</v>
      </c>
      <c r="AU331" s="4" t="s">
        <v>1951</v>
      </c>
      <c r="AV331" s="4"/>
      <c r="AW331" s="63" t="str">
        <f>_xlfn.XLOOKUP(I331,[1]!표1[아이템 타입],[1]!표1[타입 이름])</f>
        <v>스킬북</v>
      </c>
      <c r="AX331" s="63" t="str">
        <f t="shared" si="34"/>
        <v>가능</v>
      </c>
      <c r="AY331" s="63" t="str">
        <f t="shared" si="35"/>
        <v>가능</v>
      </c>
      <c r="AZ331" s="63" t="str">
        <f t="shared" si="39"/>
        <v>불가</v>
      </c>
      <c r="BA331" s="63" t="str">
        <f t="shared" si="39"/>
        <v>가능</v>
      </c>
    </row>
    <row r="332" spans="2:53" x14ac:dyDescent="0.3">
      <c r="B332" s="4">
        <v>23600216</v>
      </c>
      <c r="C332" s="4" t="str">
        <f t="shared" si="33"/>
        <v>216</v>
      </c>
      <c r="D332" s="44" t="str">
        <f t="shared" si="31"/>
        <v>Item_Name_23600216</v>
      </c>
      <c r="E332" s="5" t="s">
        <v>1806</v>
      </c>
      <c r="F332" s="44" t="str">
        <f t="shared" si="32"/>
        <v>Item_Desc_23600216</v>
      </c>
      <c r="G332" s="5" t="s">
        <v>1605</v>
      </c>
      <c r="H332" s="5">
        <v>3</v>
      </c>
      <c r="I332" s="5">
        <v>36</v>
      </c>
      <c r="J332" s="5">
        <v>2</v>
      </c>
      <c r="K332" s="5">
        <v>3</v>
      </c>
      <c r="L332" s="45">
        <f>_xlfn.XLOOKUP($I332, '[1]#칼럼명세'!$F:$F, '[1]#칼럼명세'!$J:$J)*IF(_xlfn.XLOOKUP($I332, '[1]#칼럼명세'!$F:$F, '[1]#칼럼명세'!$K:$K)="X", 1, _xlfn.XLOOKUP($K332, '[1]#무게관련'!$N:$N, '[1]#무게관련'!$O:$O))*100</f>
        <v>1</v>
      </c>
      <c r="M332" s="46" t="s">
        <v>339</v>
      </c>
      <c r="N332" s="46" t="s">
        <v>339</v>
      </c>
      <c r="O332" s="46" t="s">
        <v>336</v>
      </c>
      <c r="P332" s="46" t="s">
        <v>339</v>
      </c>
      <c r="Q332" s="5">
        <v>0</v>
      </c>
      <c r="R332" s="5">
        <v>0</v>
      </c>
      <c r="S332" s="5">
        <v>10103001</v>
      </c>
      <c r="T332" s="5">
        <v>0</v>
      </c>
      <c r="U332" s="5">
        <v>0</v>
      </c>
      <c r="V332" s="5">
        <v>0</v>
      </c>
      <c r="W332" s="5">
        <v>0</v>
      </c>
      <c r="X332" s="66">
        <v>100</v>
      </c>
      <c r="Y332" s="66">
        <v>1000</v>
      </c>
      <c r="Z332" s="5">
        <v>1</v>
      </c>
      <c r="AA332" s="5">
        <v>10</v>
      </c>
      <c r="AB332" s="5">
        <v>1</v>
      </c>
      <c r="AC332" s="5">
        <v>0</v>
      </c>
      <c r="AD332" s="5">
        <v>0</v>
      </c>
      <c r="AE332" s="5">
        <v>21000</v>
      </c>
      <c r="AF332" s="5">
        <v>3</v>
      </c>
      <c r="AG332" s="5">
        <v>1</v>
      </c>
      <c r="AH332" s="5" t="s">
        <v>1952</v>
      </c>
      <c r="AI332" s="5" t="s">
        <v>235</v>
      </c>
      <c r="AJ332" s="5" t="s">
        <v>983</v>
      </c>
      <c r="AK332" s="45">
        <f t="shared" si="36"/>
        <v>4</v>
      </c>
      <c r="AL332" s="47">
        <f>_xlfn.XLOOKUP(I332,'[1]#칼럼명세'!F:F,'[1]#칼럼명세'!I:I)</f>
        <v>1101</v>
      </c>
      <c r="AM332" s="44" t="str">
        <f t="shared" si="37"/>
        <v>Item_Name_23600216</v>
      </c>
      <c r="AN332" s="5" t="s">
        <v>1806</v>
      </c>
      <c r="AO332" s="44" t="str">
        <f t="shared" si="38"/>
        <v>Item_Desc_23600216</v>
      </c>
      <c r="AP332" s="5" t="s">
        <v>1808</v>
      </c>
      <c r="AQ332" s="44">
        <f>_xlfn.XLOOKUP(I332,[1]!표1[아이템 타입],[1]!표1[삭제여부])</f>
        <v>1</v>
      </c>
      <c r="AR332" s="63">
        <f>_xlfn.XLOOKUP(I332,'[1]#칼럼명세'!F:F,'[1]#칼럼명세'!H:H)</f>
        <v>0</v>
      </c>
      <c r="AS332" s="4">
        <v>1</v>
      </c>
      <c r="AT332" s="4" t="s">
        <v>1883</v>
      </c>
      <c r="AU332" s="4" t="s">
        <v>1952</v>
      </c>
      <c r="AV332" s="4"/>
      <c r="AW332" s="63" t="str">
        <f>_xlfn.XLOOKUP(I332,[1]!표1[아이템 타입],[1]!표1[타입 이름])</f>
        <v>스킬북</v>
      </c>
      <c r="AX332" s="63" t="str">
        <f t="shared" si="34"/>
        <v>가능</v>
      </c>
      <c r="AY332" s="63" t="str">
        <f t="shared" si="35"/>
        <v>가능</v>
      </c>
      <c r="AZ332" s="63" t="str">
        <f t="shared" si="39"/>
        <v>불가</v>
      </c>
      <c r="BA332" s="63" t="str">
        <f t="shared" si="39"/>
        <v>가능</v>
      </c>
    </row>
    <row r="333" spans="2:53" x14ac:dyDescent="0.3">
      <c r="B333" s="4">
        <v>23600217</v>
      </c>
      <c r="C333" s="4" t="str">
        <f t="shared" si="33"/>
        <v>217</v>
      </c>
      <c r="D333" s="44" t="str">
        <f t="shared" si="31"/>
        <v>Item_Name_23600217</v>
      </c>
      <c r="E333" s="5" t="s">
        <v>771</v>
      </c>
      <c r="F333" s="44" t="str">
        <f t="shared" si="32"/>
        <v>Item_Desc_23600217</v>
      </c>
      <c r="G333" s="5" t="s">
        <v>1605</v>
      </c>
      <c r="H333" s="5">
        <v>3</v>
      </c>
      <c r="I333" s="5">
        <v>36</v>
      </c>
      <c r="J333" s="5">
        <v>3</v>
      </c>
      <c r="K333" s="5">
        <v>2</v>
      </c>
      <c r="L333" s="45">
        <f>_xlfn.XLOOKUP($I333, '[1]#칼럼명세'!$F:$F, '[1]#칼럼명세'!$J:$J)*IF(_xlfn.XLOOKUP($I333, '[1]#칼럼명세'!$F:$F, '[1]#칼럼명세'!$K:$K)="X", 1, _xlfn.XLOOKUP($K333, '[1]#무게관련'!$N:$N, '[1]#무게관련'!$O:$O))*100</f>
        <v>1</v>
      </c>
      <c r="M333" s="46" t="s">
        <v>339</v>
      </c>
      <c r="N333" s="46" t="s">
        <v>339</v>
      </c>
      <c r="O333" s="46" t="s">
        <v>336</v>
      </c>
      <c r="P333" s="46" t="s">
        <v>339</v>
      </c>
      <c r="Q333" s="5">
        <v>0</v>
      </c>
      <c r="R333" s="5">
        <v>0</v>
      </c>
      <c r="S333" s="5">
        <v>10103001</v>
      </c>
      <c r="T333" s="5">
        <v>0</v>
      </c>
      <c r="U333" s="5">
        <v>0</v>
      </c>
      <c r="V333" s="5">
        <v>0</v>
      </c>
      <c r="W333" s="5">
        <v>0</v>
      </c>
      <c r="X333" s="66">
        <v>100</v>
      </c>
      <c r="Y333" s="66">
        <v>1000</v>
      </c>
      <c r="Z333" s="5">
        <v>1</v>
      </c>
      <c r="AA333" s="5">
        <v>10</v>
      </c>
      <c r="AB333" s="5">
        <v>1</v>
      </c>
      <c r="AC333" s="5">
        <v>0</v>
      </c>
      <c r="AD333" s="5">
        <v>0</v>
      </c>
      <c r="AE333" s="5">
        <v>21000</v>
      </c>
      <c r="AF333" s="5">
        <v>3</v>
      </c>
      <c r="AG333" s="5">
        <v>0</v>
      </c>
      <c r="AH333" s="5" t="s">
        <v>1934</v>
      </c>
      <c r="AI333" s="5" t="s">
        <v>235</v>
      </c>
      <c r="AJ333" s="5" t="s">
        <v>983</v>
      </c>
      <c r="AK333" s="45">
        <f t="shared" si="36"/>
        <v>4</v>
      </c>
      <c r="AL333" s="47">
        <f>_xlfn.XLOOKUP(I333,'[1]#칼럼명세'!F:F,'[1]#칼럼명세'!I:I)</f>
        <v>1101</v>
      </c>
      <c r="AM333" s="44" t="str">
        <f t="shared" si="37"/>
        <v>Item_Name_23600217</v>
      </c>
      <c r="AN333" s="5" t="s">
        <v>771</v>
      </c>
      <c r="AO333" s="44" t="str">
        <f t="shared" si="38"/>
        <v>Item_Desc_23600217</v>
      </c>
      <c r="AP333" s="5" t="s">
        <v>1650</v>
      </c>
      <c r="AQ333" s="44">
        <f>_xlfn.XLOOKUP(I333,[1]!표1[아이템 타입],[1]!표1[삭제여부])</f>
        <v>1</v>
      </c>
      <c r="AR333" s="63">
        <f>_xlfn.XLOOKUP(I333,'[1]#칼럼명세'!F:F,'[1]#칼럼명세'!H:H)</f>
        <v>0</v>
      </c>
      <c r="AS333" s="4">
        <v>1</v>
      </c>
      <c r="AT333" s="4" t="s">
        <v>1884</v>
      </c>
      <c r="AU333" s="4" t="s">
        <v>1934</v>
      </c>
      <c r="AV333" s="4"/>
      <c r="AW333" s="63" t="str">
        <f>_xlfn.XLOOKUP(I333,[1]!표1[아이템 타입],[1]!표1[타입 이름])</f>
        <v>스킬북</v>
      </c>
      <c r="AX333" s="63" t="str">
        <f t="shared" si="34"/>
        <v>가능</v>
      </c>
      <c r="AY333" s="63" t="str">
        <f t="shared" si="35"/>
        <v>가능</v>
      </c>
      <c r="AZ333" s="63" t="str">
        <f t="shared" si="39"/>
        <v>불가</v>
      </c>
      <c r="BA333" s="63" t="str">
        <f t="shared" si="39"/>
        <v>가능</v>
      </c>
    </row>
    <row r="334" spans="2:53" x14ac:dyDescent="0.3">
      <c r="B334" s="4">
        <v>23600218</v>
      </c>
      <c r="C334" s="4" t="str">
        <f t="shared" si="33"/>
        <v>218</v>
      </c>
      <c r="D334" s="44" t="str">
        <f t="shared" si="31"/>
        <v>Item_Name_23600218</v>
      </c>
      <c r="E334" s="5" t="s">
        <v>776</v>
      </c>
      <c r="F334" s="44" t="str">
        <f t="shared" si="32"/>
        <v>Item_Desc_23600218</v>
      </c>
      <c r="G334" s="5" t="s">
        <v>1605</v>
      </c>
      <c r="H334" s="5">
        <v>3</v>
      </c>
      <c r="I334" s="5">
        <v>36</v>
      </c>
      <c r="J334" s="5">
        <v>3</v>
      </c>
      <c r="K334" s="5">
        <v>3</v>
      </c>
      <c r="L334" s="45">
        <f>_xlfn.XLOOKUP($I334, '[1]#칼럼명세'!$F:$F, '[1]#칼럼명세'!$J:$J)*IF(_xlfn.XLOOKUP($I334, '[1]#칼럼명세'!$F:$F, '[1]#칼럼명세'!$K:$K)="X", 1, _xlfn.XLOOKUP($K334, '[1]#무게관련'!$N:$N, '[1]#무게관련'!$O:$O))*100</f>
        <v>1</v>
      </c>
      <c r="M334" s="46" t="s">
        <v>339</v>
      </c>
      <c r="N334" s="46" t="s">
        <v>339</v>
      </c>
      <c r="O334" s="46" t="s">
        <v>336</v>
      </c>
      <c r="P334" s="46" t="s">
        <v>339</v>
      </c>
      <c r="Q334" s="5">
        <v>0</v>
      </c>
      <c r="R334" s="5">
        <v>0</v>
      </c>
      <c r="S334" s="5">
        <v>10103001</v>
      </c>
      <c r="T334" s="5">
        <v>0</v>
      </c>
      <c r="U334" s="5">
        <v>0</v>
      </c>
      <c r="V334" s="5">
        <v>0</v>
      </c>
      <c r="W334" s="5">
        <v>0</v>
      </c>
      <c r="X334" s="66">
        <v>100</v>
      </c>
      <c r="Y334" s="66">
        <v>1000</v>
      </c>
      <c r="Z334" s="5">
        <v>1</v>
      </c>
      <c r="AA334" s="5">
        <v>10</v>
      </c>
      <c r="AB334" s="5">
        <v>1</v>
      </c>
      <c r="AC334" s="5">
        <v>0</v>
      </c>
      <c r="AD334" s="5">
        <v>0</v>
      </c>
      <c r="AE334" s="5">
        <v>21000</v>
      </c>
      <c r="AF334" s="5">
        <v>3</v>
      </c>
      <c r="AG334" s="5">
        <v>0</v>
      </c>
      <c r="AH334" s="5" t="s">
        <v>1946</v>
      </c>
      <c r="AI334" s="5" t="s">
        <v>235</v>
      </c>
      <c r="AJ334" s="5" t="s">
        <v>983</v>
      </c>
      <c r="AK334" s="45">
        <f t="shared" si="36"/>
        <v>4</v>
      </c>
      <c r="AL334" s="47">
        <f>_xlfn.XLOOKUP(I334,'[1]#칼럼명세'!F:F,'[1]#칼럼명세'!I:I)</f>
        <v>1101</v>
      </c>
      <c r="AM334" s="44" t="str">
        <f t="shared" si="37"/>
        <v>Item_Name_23600218</v>
      </c>
      <c r="AN334" s="5" t="s">
        <v>776</v>
      </c>
      <c r="AO334" s="44" t="str">
        <f t="shared" si="38"/>
        <v>Item_Desc_23600218</v>
      </c>
      <c r="AP334" s="5" t="s">
        <v>1655</v>
      </c>
      <c r="AQ334" s="44">
        <f>_xlfn.XLOOKUP(I334,[1]!표1[아이템 타입],[1]!표1[삭제여부])</f>
        <v>1</v>
      </c>
      <c r="AR334" s="63">
        <f>_xlfn.XLOOKUP(I334,'[1]#칼럼명세'!F:F,'[1]#칼럼명세'!H:H)</f>
        <v>0</v>
      </c>
      <c r="AS334" s="4">
        <v>1</v>
      </c>
      <c r="AT334" s="4" t="s">
        <v>1885</v>
      </c>
      <c r="AU334" s="4" t="s">
        <v>1946</v>
      </c>
      <c r="AV334" s="4"/>
      <c r="AW334" s="63" t="str">
        <f>_xlfn.XLOOKUP(I334,[1]!표1[아이템 타입],[1]!표1[타입 이름])</f>
        <v>스킬북</v>
      </c>
      <c r="AX334" s="63" t="str">
        <f t="shared" si="34"/>
        <v>가능</v>
      </c>
      <c r="AY334" s="63" t="str">
        <f t="shared" si="35"/>
        <v>가능</v>
      </c>
      <c r="AZ334" s="63" t="str">
        <f t="shared" si="39"/>
        <v>불가</v>
      </c>
      <c r="BA334" s="63" t="str">
        <f t="shared" si="39"/>
        <v>가능</v>
      </c>
    </row>
    <row r="335" spans="2:53" x14ac:dyDescent="0.3">
      <c r="B335" s="4">
        <v>23600219</v>
      </c>
      <c r="C335" s="4" t="str">
        <f t="shared" si="33"/>
        <v>219</v>
      </c>
      <c r="D335" s="44" t="str">
        <f t="shared" si="31"/>
        <v>Item_Name_23600219</v>
      </c>
      <c r="E335" s="5" t="s">
        <v>223</v>
      </c>
      <c r="F335" s="44" t="str">
        <f t="shared" si="32"/>
        <v>Item_Desc_23600219</v>
      </c>
      <c r="G335" s="5" t="s">
        <v>1605</v>
      </c>
      <c r="H335" s="5">
        <v>3</v>
      </c>
      <c r="I335" s="5">
        <v>36</v>
      </c>
      <c r="J335" s="5">
        <v>3</v>
      </c>
      <c r="K335" s="5">
        <v>4</v>
      </c>
      <c r="L335" s="45">
        <f>_xlfn.XLOOKUP($I335, '[1]#칼럼명세'!$F:$F, '[1]#칼럼명세'!$J:$J)*IF(_xlfn.XLOOKUP($I335, '[1]#칼럼명세'!$F:$F, '[1]#칼럼명세'!$K:$K)="X", 1, _xlfn.XLOOKUP($K335, '[1]#무게관련'!$N:$N, '[1]#무게관련'!$O:$O))*100</f>
        <v>1</v>
      </c>
      <c r="M335" s="46" t="s">
        <v>339</v>
      </c>
      <c r="N335" s="46" t="s">
        <v>339</v>
      </c>
      <c r="O335" s="46" t="s">
        <v>336</v>
      </c>
      <c r="P335" s="46" t="s">
        <v>339</v>
      </c>
      <c r="Q335" s="5">
        <v>0</v>
      </c>
      <c r="R335" s="5">
        <v>0</v>
      </c>
      <c r="S335" s="5">
        <v>10103001</v>
      </c>
      <c r="T335" s="5">
        <v>0</v>
      </c>
      <c r="U335" s="5">
        <v>0</v>
      </c>
      <c r="V335" s="5">
        <v>0</v>
      </c>
      <c r="W335" s="5">
        <v>0</v>
      </c>
      <c r="X335" s="66">
        <v>100</v>
      </c>
      <c r="Y335" s="66">
        <v>1000</v>
      </c>
      <c r="Z335" s="5">
        <v>1</v>
      </c>
      <c r="AA335" s="5">
        <v>10</v>
      </c>
      <c r="AB335" s="5">
        <v>1</v>
      </c>
      <c r="AC335" s="5">
        <v>0</v>
      </c>
      <c r="AD335" s="5">
        <v>0</v>
      </c>
      <c r="AE335" s="5">
        <v>21000</v>
      </c>
      <c r="AF335" s="5">
        <v>3</v>
      </c>
      <c r="AG335" s="5">
        <v>0</v>
      </c>
      <c r="AH335" s="5" t="s">
        <v>1936</v>
      </c>
      <c r="AI335" s="5" t="s">
        <v>235</v>
      </c>
      <c r="AJ335" s="5" t="s">
        <v>983</v>
      </c>
      <c r="AK335" s="45">
        <f t="shared" si="36"/>
        <v>4</v>
      </c>
      <c r="AL335" s="47">
        <f>_xlfn.XLOOKUP(I335,'[1]#칼럼명세'!F:F,'[1]#칼럼명세'!I:I)</f>
        <v>1101</v>
      </c>
      <c r="AM335" s="44" t="str">
        <f t="shared" si="37"/>
        <v>Item_Name_23600219</v>
      </c>
      <c r="AN335" s="5" t="s">
        <v>223</v>
      </c>
      <c r="AO335" s="44" t="str">
        <f t="shared" si="38"/>
        <v>Item_Desc_23600219</v>
      </c>
      <c r="AP335" s="5" t="s">
        <v>1657</v>
      </c>
      <c r="AQ335" s="44">
        <f>_xlfn.XLOOKUP(I335,[1]!표1[아이템 타입],[1]!표1[삭제여부])</f>
        <v>1</v>
      </c>
      <c r="AR335" s="63">
        <f>_xlfn.XLOOKUP(I335,'[1]#칼럼명세'!F:F,'[1]#칼럼명세'!H:H)</f>
        <v>0</v>
      </c>
      <c r="AS335" s="4">
        <v>1</v>
      </c>
      <c r="AT335" s="4" t="s">
        <v>1886</v>
      </c>
      <c r="AU335" s="4" t="s">
        <v>1936</v>
      </c>
      <c r="AV335" s="4"/>
      <c r="AW335" s="63" t="str">
        <f>_xlfn.XLOOKUP(I335,[1]!표1[아이템 타입],[1]!표1[타입 이름])</f>
        <v>스킬북</v>
      </c>
      <c r="AX335" s="63" t="str">
        <f t="shared" si="34"/>
        <v>가능</v>
      </c>
      <c r="AY335" s="63" t="str">
        <f t="shared" si="35"/>
        <v>가능</v>
      </c>
      <c r="AZ335" s="63" t="str">
        <f t="shared" si="39"/>
        <v>불가</v>
      </c>
      <c r="BA335" s="63" t="str">
        <f t="shared" si="39"/>
        <v>가능</v>
      </c>
    </row>
    <row r="336" spans="2:53" x14ac:dyDescent="0.3">
      <c r="B336" s="4">
        <v>23600220</v>
      </c>
      <c r="C336" s="4" t="str">
        <f t="shared" si="33"/>
        <v>220</v>
      </c>
      <c r="D336" s="44" t="str">
        <f t="shared" si="31"/>
        <v>Item_Name_23600220</v>
      </c>
      <c r="E336" s="5" t="s">
        <v>228</v>
      </c>
      <c r="F336" s="44" t="str">
        <f t="shared" si="32"/>
        <v>Item_Desc_23600220</v>
      </c>
      <c r="G336" s="5" t="s">
        <v>377</v>
      </c>
      <c r="H336" s="5">
        <v>3</v>
      </c>
      <c r="I336" s="5">
        <v>36</v>
      </c>
      <c r="J336" s="5">
        <v>3</v>
      </c>
      <c r="K336" s="5">
        <v>2</v>
      </c>
      <c r="L336" s="45">
        <f>_xlfn.XLOOKUP($I336, '[1]#칼럼명세'!$F:$F, '[1]#칼럼명세'!$J:$J)*IF(_xlfn.XLOOKUP($I336, '[1]#칼럼명세'!$F:$F, '[1]#칼럼명세'!$K:$K)="X", 1, _xlfn.XLOOKUP($K336, '[1]#무게관련'!$N:$N, '[1]#무게관련'!$O:$O))*100</f>
        <v>1</v>
      </c>
      <c r="M336" s="46" t="s">
        <v>339</v>
      </c>
      <c r="N336" s="46" t="s">
        <v>339</v>
      </c>
      <c r="O336" s="46" t="s">
        <v>336</v>
      </c>
      <c r="P336" s="46" t="s">
        <v>339</v>
      </c>
      <c r="Q336" s="5">
        <v>0</v>
      </c>
      <c r="R336" s="5">
        <v>0</v>
      </c>
      <c r="S336" s="5">
        <v>10103001</v>
      </c>
      <c r="T336" s="5">
        <v>0</v>
      </c>
      <c r="U336" s="5">
        <v>0</v>
      </c>
      <c r="V336" s="5">
        <v>0</v>
      </c>
      <c r="W336" s="5">
        <v>0</v>
      </c>
      <c r="X336" s="66">
        <v>100</v>
      </c>
      <c r="Y336" s="66">
        <v>1000</v>
      </c>
      <c r="Z336" s="5">
        <v>1</v>
      </c>
      <c r="AA336" s="5">
        <v>10</v>
      </c>
      <c r="AB336" s="5">
        <v>1</v>
      </c>
      <c r="AC336" s="5">
        <v>0</v>
      </c>
      <c r="AD336" s="5">
        <v>0</v>
      </c>
      <c r="AE336" s="5">
        <v>21000</v>
      </c>
      <c r="AF336" s="5">
        <v>3</v>
      </c>
      <c r="AG336" s="5">
        <v>1</v>
      </c>
      <c r="AH336" s="5" t="s">
        <v>1938</v>
      </c>
      <c r="AI336" s="5" t="s">
        <v>235</v>
      </c>
      <c r="AJ336" s="5" t="s">
        <v>983</v>
      </c>
      <c r="AK336" s="45">
        <f t="shared" si="36"/>
        <v>4</v>
      </c>
      <c r="AL336" s="47">
        <f>_xlfn.XLOOKUP(I336,'[1]#칼럼명세'!F:F,'[1]#칼럼명세'!I:I)</f>
        <v>1101</v>
      </c>
      <c r="AM336" s="44" t="str">
        <f t="shared" si="37"/>
        <v>Item_Name_23600220</v>
      </c>
      <c r="AN336" s="5" t="s">
        <v>228</v>
      </c>
      <c r="AO336" s="44" t="str">
        <f t="shared" si="38"/>
        <v>Item_Desc_23600220</v>
      </c>
      <c r="AP336" s="5" t="s">
        <v>1793</v>
      </c>
      <c r="AQ336" s="44">
        <f>_xlfn.XLOOKUP(I336,[1]!표1[아이템 타입],[1]!표1[삭제여부])</f>
        <v>1</v>
      </c>
      <c r="AR336" s="63">
        <f>_xlfn.XLOOKUP(I336,'[1]#칼럼명세'!F:F,'[1]#칼럼명세'!H:H)</f>
        <v>0</v>
      </c>
      <c r="AS336" s="4">
        <v>1</v>
      </c>
      <c r="AT336" s="4" t="s">
        <v>1887</v>
      </c>
      <c r="AU336" s="4" t="s">
        <v>1938</v>
      </c>
      <c r="AV336" s="4"/>
      <c r="AW336" s="63" t="str">
        <f>_xlfn.XLOOKUP(I336,[1]!표1[아이템 타입],[1]!표1[타입 이름])</f>
        <v>스킬북</v>
      </c>
      <c r="AX336" s="63" t="str">
        <f t="shared" si="34"/>
        <v>가능</v>
      </c>
      <c r="AY336" s="63" t="str">
        <f t="shared" si="35"/>
        <v>가능</v>
      </c>
      <c r="AZ336" s="63" t="str">
        <f t="shared" si="39"/>
        <v>불가</v>
      </c>
      <c r="BA336" s="63" t="str">
        <f t="shared" si="39"/>
        <v>가능</v>
      </c>
    </row>
    <row r="337" spans="2:53" x14ac:dyDescent="0.3">
      <c r="B337" s="4">
        <v>23600221</v>
      </c>
      <c r="C337" s="4" t="str">
        <f t="shared" si="33"/>
        <v>221</v>
      </c>
      <c r="D337" s="44" t="str">
        <f t="shared" si="31"/>
        <v>Item_Name_23600221</v>
      </c>
      <c r="E337" s="5" t="s">
        <v>224</v>
      </c>
      <c r="F337" s="44" t="str">
        <f t="shared" si="32"/>
        <v>Item_Desc_23600221</v>
      </c>
      <c r="G337" s="5" t="s">
        <v>526</v>
      </c>
      <c r="H337" s="5">
        <v>3</v>
      </c>
      <c r="I337" s="5">
        <v>36</v>
      </c>
      <c r="J337" s="5">
        <v>3</v>
      </c>
      <c r="K337" s="5">
        <v>2</v>
      </c>
      <c r="L337" s="45">
        <f>_xlfn.XLOOKUP($I337, '[1]#칼럼명세'!$F:$F, '[1]#칼럼명세'!$J:$J)*IF(_xlfn.XLOOKUP($I337, '[1]#칼럼명세'!$F:$F, '[1]#칼럼명세'!$K:$K)="X", 1, _xlfn.XLOOKUP($K337, '[1]#무게관련'!$N:$N, '[1]#무게관련'!$O:$O))*100</f>
        <v>1</v>
      </c>
      <c r="M337" s="46" t="s">
        <v>339</v>
      </c>
      <c r="N337" s="46" t="s">
        <v>339</v>
      </c>
      <c r="O337" s="46" t="s">
        <v>336</v>
      </c>
      <c r="P337" s="46" t="s">
        <v>339</v>
      </c>
      <c r="Q337" s="5">
        <v>0</v>
      </c>
      <c r="R337" s="5">
        <v>0</v>
      </c>
      <c r="S337" s="5">
        <v>10103001</v>
      </c>
      <c r="T337" s="5">
        <v>0</v>
      </c>
      <c r="U337" s="5">
        <v>0</v>
      </c>
      <c r="V337" s="5">
        <v>0</v>
      </c>
      <c r="W337" s="5">
        <v>0</v>
      </c>
      <c r="X337" s="66">
        <v>100</v>
      </c>
      <c r="Y337" s="66">
        <v>1000</v>
      </c>
      <c r="Z337" s="5">
        <v>1</v>
      </c>
      <c r="AA337" s="5">
        <v>10</v>
      </c>
      <c r="AB337" s="5">
        <v>1</v>
      </c>
      <c r="AC337" s="5">
        <v>0</v>
      </c>
      <c r="AD337" s="5">
        <v>0</v>
      </c>
      <c r="AE337" s="5">
        <v>21000</v>
      </c>
      <c r="AF337" s="5">
        <v>3</v>
      </c>
      <c r="AG337" s="5">
        <v>1</v>
      </c>
      <c r="AH337" s="5" t="s">
        <v>1939</v>
      </c>
      <c r="AI337" s="5" t="s">
        <v>235</v>
      </c>
      <c r="AJ337" s="5" t="s">
        <v>983</v>
      </c>
      <c r="AK337" s="45">
        <f t="shared" si="36"/>
        <v>4</v>
      </c>
      <c r="AL337" s="47">
        <f>_xlfn.XLOOKUP(I337,'[1]#칼럼명세'!F:F,'[1]#칼럼명세'!I:I)</f>
        <v>1101</v>
      </c>
      <c r="AM337" s="44" t="str">
        <f t="shared" si="37"/>
        <v>Item_Name_23600221</v>
      </c>
      <c r="AN337" s="5" t="s">
        <v>224</v>
      </c>
      <c r="AO337" s="44" t="str">
        <f t="shared" si="38"/>
        <v>Item_Desc_23600221</v>
      </c>
      <c r="AP337" s="5" t="s">
        <v>1788</v>
      </c>
      <c r="AQ337" s="44">
        <f>_xlfn.XLOOKUP(I337,[1]!표1[아이템 타입],[1]!표1[삭제여부])</f>
        <v>1</v>
      </c>
      <c r="AR337" s="63">
        <f>_xlfn.XLOOKUP(I337,'[1]#칼럼명세'!F:F,'[1]#칼럼명세'!H:H)</f>
        <v>0</v>
      </c>
      <c r="AS337" s="4">
        <v>1</v>
      </c>
      <c r="AT337" s="4" t="s">
        <v>1888</v>
      </c>
      <c r="AU337" s="4" t="s">
        <v>1939</v>
      </c>
      <c r="AV337" s="4"/>
      <c r="AW337" s="63" t="str">
        <f>_xlfn.XLOOKUP(I337,[1]!표1[아이템 타입],[1]!표1[타입 이름])</f>
        <v>스킬북</v>
      </c>
      <c r="AX337" s="63" t="str">
        <f t="shared" si="34"/>
        <v>가능</v>
      </c>
      <c r="AY337" s="63" t="str">
        <f t="shared" si="35"/>
        <v>가능</v>
      </c>
      <c r="AZ337" s="63" t="str">
        <f t="shared" si="39"/>
        <v>불가</v>
      </c>
      <c r="BA337" s="63" t="str">
        <f t="shared" si="39"/>
        <v>가능</v>
      </c>
    </row>
    <row r="338" spans="2:53" x14ac:dyDescent="0.3">
      <c r="B338" s="4">
        <v>23600222</v>
      </c>
      <c r="C338" s="4" t="str">
        <f t="shared" si="33"/>
        <v>222</v>
      </c>
      <c r="D338" s="44" t="str">
        <f t="shared" si="31"/>
        <v>Item_Name_23600222</v>
      </c>
      <c r="E338" s="5" t="s">
        <v>225</v>
      </c>
      <c r="F338" s="44" t="str">
        <f t="shared" si="32"/>
        <v>Item_Desc_23600222</v>
      </c>
      <c r="G338" s="5" t="s">
        <v>365</v>
      </c>
      <c r="H338" s="5">
        <v>3</v>
      </c>
      <c r="I338" s="5">
        <v>36</v>
      </c>
      <c r="J338" s="5">
        <v>3</v>
      </c>
      <c r="K338" s="5">
        <v>3</v>
      </c>
      <c r="L338" s="45">
        <f>_xlfn.XLOOKUP($I338, '[1]#칼럼명세'!$F:$F, '[1]#칼럼명세'!$J:$J)*IF(_xlfn.XLOOKUP($I338, '[1]#칼럼명세'!$F:$F, '[1]#칼럼명세'!$K:$K)="X", 1, _xlfn.XLOOKUP($K338, '[1]#무게관련'!$N:$N, '[1]#무게관련'!$O:$O))*100</f>
        <v>1</v>
      </c>
      <c r="M338" s="46" t="s">
        <v>339</v>
      </c>
      <c r="N338" s="46" t="s">
        <v>339</v>
      </c>
      <c r="O338" s="46" t="s">
        <v>336</v>
      </c>
      <c r="P338" s="46" t="s">
        <v>339</v>
      </c>
      <c r="Q338" s="5">
        <v>0</v>
      </c>
      <c r="R338" s="5">
        <v>0</v>
      </c>
      <c r="S338" s="5">
        <v>10103001</v>
      </c>
      <c r="T338" s="5">
        <v>0</v>
      </c>
      <c r="U338" s="5">
        <v>0</v>
      </c>
      <c r="V338" s="5">
        <v>0</v>
      </c>
      <c r="W338" s="5">
        <v>0</v>
      </c>
      <c r="X338" s="66">
        <v>100</v>
      </c>
      <c r="Y338" s="66">
        <v>1000</v>
      </c>
      <c r="Z338" s="5">
        <v>1</v>
      </c>
      <c r="AA338" s="5">
        <v>10</v>
      </c>
      <c r="AB338" s="5">
        <v>1</v>
      </c>
      <c r="AC338" s="5">
        <v>0</v>
      </c>
      <c r="AD338" s="5">
        <v>0</v>
      </c>
      <c r="AE338" s="5">
        <v>21000</v>
      </c>
      <c r="AF338" s="5">
        <v>3</v>
      </c>
      <c r="AG338" s="5">
        <v>1</v>
      </c>
      <c r="AH338" s="5" t="s">
        <v>1940</v>
      </c>
      <c r="AI338" s="5" t="s">
        <v>235</v>
      </c>
      <c r="AJ338" s="5" t="s">
        <v>983</v>
      </c>
      <c r="AK338" s="45">
        <f t="shared" si="36"/>
        <v>4</v>
      </c>
      <c r="AL338" s="47">
        <f>_xlfn.XLOOKUP(I338,'[1]#칼럼명세'!F:F,'[1]#칼럼명세'!I:I)</f>
        <v>1101</v>
      </c>
      <c r="AM338" s="44" t="str">
        <f t="shared" si="37"/>
        <v>Item_Name_23600222</v>
      </c>
      <c r="AN338" s="5" t="s">
        <v>225</v>
      </c>
      <c r="AO338" s="44" t="str">
        <f t="shared" si="38"/>
        <v>Item_Desc_23600222</v>
      </c>
      <c r="AP338" s="5" t="s">
        <v>1789</v>
      </c>
      <c r="AQ338" s="44">
        <f>_xlfn.XLOOKUP(I338,[1]!표1[아이템 타입],[1]!표1[삭제여부])</f>
        <v>1</v>
      </c>
      <c r="AR338" s="63">
        <f>_xlfn.XLOOKUP(I338,'[1]#칼럼명세'!F:F,'[1]#칼럼명세'!H:H)</f>
        <v>0</v>
      </c>
      <c r="AS338" s="4">
        <v>1</v>
      </c>
      <c r="AT338" s="4" t="s">
        <v>1889</v>
      </c>
      <c r="AU338" s="4" t="s">
        <v>1940</v>
      </c>
      <c r="AV338" s="4"/>
      <c r="AW338" s="63" t="str">
        <f>_xlfn.XLOOKUP(I338,[1]!표1[아이템 타입],[1]!표1[타입 이름])</f>
        <v>스킬북</v>
      </c>
      <c r="AX338" s="63" t="str">
        <f t="shared" si="34"/>
        <v>가능</v>
      </c>
      <c r="AY338" s="63" t="str">
        <f t="shared" si="35"/>
        <v>가능</v>
      </c>
      <c r="AZ338" s="63" t="str">
        <f t="shared" si="39"/>
        <v>불가</v>
      </c>
      <c r="BA338" s="63" t="str">
        <f t="shared" si="39"/>
        <v>가능</v>
      </c>
    </row>
    <row r="339" spans="2:53" x14ac:dyDescent="0.3">
      <c r="B339" s="4">
        <v>23600223</v>
      </c>
      <c r="C339" s="4" t="str">
        <f t="shared" si="33"/>
        <v>223</v>
      </c>
      <c r="D339" s="44" t="str">
        <f t="shared" si="31"/>
        <v>Item_Name_23600223</v>
      </c>
      <c r="E339" s="5" t="s">
        <v>226</v>
      </c>
      <c r="F339" s="44" t="str">
        <f t="shared" si="32"/>
        <v>Item_Desc_23600223</v>
      </c>
      <c r="G339" s="5" t="s">
        <v>378</v>
      </c>
      <c r="H339" s="5">
        <v>3</v>
      </c>
      <c r="I339" s="5">
        <v>36</v>
      </c>
      <c r="J339" s="5">
        <v>3</v>
      </c>
      <c r="K339" s="5">
        <v>3</v>
      </c>
      <c r="L339" s="45">
        <f>_xlfn.XLOOKUP($I339, '[1]#칼럼명세'!$F:$F, '[1]#칼럼명세'!$J:$J)*IF(_xlfn.XLOOKUP($I339, '[1]#칼럼명세'!$F:$F, '[1]#칼럼명세'!$K:$K)="X", 1, _xlfn.XLOOKUP($K339, '[1]#무게관련'!$N:$N, '[1]#무게관련'!$O:$O))*100</f>
        <v>1</v>
      </c>
      <c r="M339" s="46" t="s">
        <v>339</v>
      </c>
      <c r="N339" s="46" t="s">
        <v>339</v>
      </c>
      <c r="O339" s="46" t="s">
        <v>336</v>
      </c>
      <c r="P339" s="46" t="s">
        <v>339</v>
      </c>
      <c r="Q339" s="5">
        <v>0</v>
      </c>
      <c r="R339" s="5">
        <v>0</v>
      </c>
      <c r="S339" s="5">
        <v>10103001</v>
      </c>
      <c r="T339" s="5">
        <v>0</v>
      </c>
      <c r="U339" s="5">
        <v>0</v>
      </c>
      <c r="V339" s="5">
        <v>0</v>
      </c>
      <c r="W339" s="5">
        <v>0</v>
      </c>
      <c r="X339" s="66">
        <v>100</v>
      </c>
      <c r="Y339" s="66">
        <v>1000</v>
      </c>
      <c r="Z339" s="5">
        <v>1</v>
      </c>
      <c r="AA339" s="5">
        <v>10</v>
      </c>
      <c r="AB339" s="5">
        <v>1</v>
      </c>
      <c r="AC339" s="5">
        <v>0</v>
      </c>
      <c r="AD339" s="5">
        <v>0</v>
      </c>
      <c r="AE339" s="5">
        <v>21000</v>
      </c>
      <c r="AF339" s="5">
        <v>3</v>
      </c>
      <c r="AG339" s="5">
        <v>1</v>
      </c>
      <c r="AH339" s="5" t="s">
        <v>1941</v>
      </c>
      <c r="AI339" s="5" t="s">
        <v>235</v>
      </c>
      <c r="AJ339" s="5" t="s">
        <v>983</v>
      </c>
      <c r="AK339" s="45">
        <f t="shared" si="36"/>
        <v>4</v>
      </c>
      <c r="AL339" s="47">
        <f>_xlfn.XLOOKUP(I339,'[1]#칼럼명세'!F:F,'[1]#칼럼명세'!I:I)</f>
        <v>1101</v>
      </c>
      <c r="AM339" s="44" t="str">
        <f t="shared" si="37"/>
        <v>Item_Name_23600223</v>
      </c>
      <c r="AN339" s="5" t="s">
        <v>226</v>
      </c>
      <c r="AO339" s="44" t="str">
        <f t="shared" si="38"/>
        <v>Item_Desc_23600223</v>
      </c>
      <c r="AP339" s="5" t="s">
        <v>1790</v>
      </c>
      <c r="AQ339" s="44">
        <f>_xlfn.XLOOKUP(I339,[1]!표1[아이템 타입],[1]!표1[삭제여부])</f>
        <v>1</v>
      </c>
      <c r="AR339" s="63">
        <f>_xlfn.XLOOKUP(I339,'[1]#칼럼명세'!F:F,'[1]#칼럼명세'!H:H)</f>
        <v>0</v>
      </c>
      <c r="AS339" s="4">
        <v>1</v>
      </c>
      <c r="AT339" s="4" t="s">
        <v>1890</v>
      </c>
      <c r="AU339" s="4" t="s">
        <v>1941</v>
      </c>
      <c r="AV339" s="4"/>
      <c r="AW339" s="63" t="str">
        <f>_xlfn.XLOOKUP(I339,[1]!표1[아이템 타입],[1]!표1[타입 이름])</f>
        <v>스킬북</v>
      </c>
      <c r="AX339" s="63" t="str">
        <f t="shared" ref="AX339:AX402" si="40">IF(Z339=0,"불가","가능")</f>
        <v>가능</v>
      </c>
      <c r="AY339" s="63" t="str">
        <f t="shared" ref="AY339:AY402" si="41">IF(AB339=0,"불가","가능")</f>
        <v>가능</v>
      </c>
      <c r="AZ339" s="63" t="str">
        <f t="shared" si="39"/>
        <v>불가</v>
      </c>
      <c r="BA339" s="63" t="str">
        <f t="shared" si="39"/>
        <v>가능</v>
      </c>
    </row>
    <row r="340" spans="2:53" x14ac:dyDescent="0.3">
      <c r="B340" s="4">
        <v>23600224</v>
      </c>
      <c r="C340" s="4" t="str">
        <f t="shared" si="33"/>
        <v>224</v>
      </c>
      <c r="D340" s="44" t="str">
        <f t="shared" si="31"/>
        <v>Item_Name_23600224</v>
      </c>
      <c r="E340" s="5" t="s">
        <v>227</v>
      </c>
      <c r="F340" s="44" t="str">
        <f t="shared" si="32"/>
        <v>Item_Desc_23600224</v>
      </c>
      <c r="G340" s="5" t="s">
        <v>366</v>
      </c>
      <c r="H340" s="5">
        <v>3</v>
      </c>
      <c r="I340" s="5">
        <v>36</v>
      </c>
      <c r="J340" s="5">
        <v>3</v>
      </c>
      <c r="K340" s="5">
        <v>4</v>
      </c>
      <c r="L340" s="45">
        <f>_xlfn.XLOOKUP($I340, '[1]#칼럼명세'!$F:$F, '[1]#칼럼명세'!$J:$J)*IF(_xlfn.XLOOKUP($I340, '[1]#칼럼명세'!$F:$F, '[1]#칼럼명세'!$K:$K)="X", 1, _xlfn.XLOOKUP($K340, '[1]#무게관련'!$N:$N, '[1]#무게관련'!$O:$O))*100</f>
        <v>1</v>
      </c>
      <c r="M340" s="46" t="s">
        <v>339</v>
      </c>
      <c r="N340" s="46" t="s">
        <v>339</v>
      </c>
      <c r="O340" s="46" t="s">
        <v>336</v>
      </c>
      <c r="P340" s="46" t="s">
        <v>339</v>
      </c>
      <c r="Q340" s="5">
        <v>0</v>
      </c>
      <c r="R340" s="5">
        <v>0</v>
      </c>
      <c r="S340" s="5">
        <v>10103001</v>
      </c>
      <c r="T340" s="5">
        <v>0</v>
      </c>
      <c r="U340" s="5">
        <v>0</v>
      </c>
      <c r="V340" s="5">
        <v>0</v>
      </c>
      <c r="W340" s="5">
        <v>0</v>
      </c>
      <c r="X340" s="66">
        <v>100</v>
      </c>
      <c r="Y340" s="66">
        <v>1000</v>
      </c>
      <c r="Z340" s="5">
        <v>1</v>
      </c>
      <c r="AA340" s="5">
        <v>10</v>
      </c>
      <c r="AB340" s="5">
        <v>1</v>
      </c>
      <c r="AC340" s="5">
        <v>0</v>
      </c>
      <c r="AD340" s="5">
        <v>0</v>
      </c>
      <c r="AE340" s="5">
        <v>21000</v>
      </c>
      <c r="AF340" s="5">
        <v>3</v>
      </c>
      <c r="AG340" s="5">
        <v>1</v>
      </c>
      <c r="AH340" s="5" t="s">
        <v>1942</v>
      </c>
      <c r="AI340" s="5" t="s">
        <v>235</v>
      </c>
      <c r="AJ340" s="5" t="s">
        <v>983</v>
      </c>
      <c r="AK340" s="45">
        <f t="shared" si="36"/>
        <v>4</v>
      </c>
      <c r="AL340" s="47">
        <f>_xlfn.XLOOKUP(I340,'[1]#칼럼명세'!F:F,'[1]#칼럼명세'!I:I)</f>
        <v>1101</v>
      </c>
      <c r="AM340" s="44" t="str">
        <f t="shared" si="37"/>
        <v>Item_Name_23600224</v>
      </c>
      <c r="AN340" s="5" t="s">
        <v>227</v>
      </c>
      <c r="AO340" s="44" t="str">
        <f t="shared" si="38"/>
        <v>Item_Desc_23600224</v>
      </c>
      <c r="AP340" s="5" t="s">
        <v>1791</v>
      </c>
      <c r="AQ340" s="44">
        <f>_xlfn.XLOOKUP(I340,[1]!표1[아이템 타입],[1]!표1[삭제여부])</f>
        <v>1</v>
      </c>
      <c r="AR340" s="63">
        <f>_xlfn.XLOOKUP(I340,'[1]#칼럼명세'!F:F,'[1]#칼럼명세'!H:H)</f>
        <v>0</v>
      </c>
      <c r="AS340" s="4">
        <v>1</v>
      </c>
      <c r="AT340" s="4" t="s">
        <v>1891</v>
      </c>
      <c r="AU340" s="4" t="s">
        <v>1942</v>
      </c>
      <c r="AV340" s="4"/>
      <c r="AW340" s="63" t="str">
        <f>_xlfn.XLOOKUP(I340,[1]!표1[아이템 타입],[1]!표1[타입 이름])</f>
        <v>스킬북</v>
      </c>
      <c r="AX340" s="63" t="str">
        <f t="shared" si="40"/>
        <v>가능</v>
      </c>
      <c r="AY340" s="63" t="str">
        <f t="shared" si="41"/>
        <v>가능</v>
      </c>
      <c r="AZ340" s="63" t="str">
        <f t="shared" si="39"/>
        <v>불가</v>
      </c>
      <c r="BA340" s="63" t="str">
        <f t="shared" si="39"/>
        <v>가능</v>
      </c>
    </row>
    <row r="341" spans="2:53" x14ac:dyDescent="0.3">
      <c r="B341" s="4">
        <v>23600225</v>
      </c>
      <c r="C341" s="4" t="str">
        <f t="shared" si="33"/>
        <v>225</v>
      </c>
      <c r="D341" s="44" t="str">
        <f t="shared" si="31"/>
        <v>Item_Name_23600225</v>
      </c>
      <c r="E341" s="5" t="s">
        <v>1813</v>
      </c>
      <c r="F341" s="44" t="str">
        <f t="shared" si="32"/>
        <v>Item_Desc_23600225</v>
      </c>
      <c r="G341" s="5" t="s">
        <v>379</v>
      </c>
      <c r="H341" s="5">
        <v>3</v>
      </c>
      <c r="I341" s="5">
        <v>36</v>
      </c>
      <c r="J341" s="5">
        <v>3</v>
      </c>
      <c r="K341" s="5">
        <v>4</v>
      </c>
      <c r="L341" s="45">
        <f>_xlfn.XLOOKUP($I341, '[1]#칼럼명세'!$F:$F, '[1]#칼럼명세'!$J:$J)*IF(_xlfn.XLOOKUP($I341, '[1]#칼럼명세'!$F:$F, '[1]#칼럼명세'!$K:$K)="X", 1, _xlfn.XLOOKUP($K341, '[1]#무게관련'!$N:$N, '[1]#무게관련'!$O:$O))*100</f>
        <v>1</v>
      </c>
      <c r="M341" s="46" t="s">
        <v>339</v>
      </c>
      <c r="N341" s="46" t="s">
        <v>339</v>
      </c>
      <c r="O341" s="46" t="s">
        <v>336</v>
      </c>
      <c r="P341" s="46" t="s">
        <v>339</v>
      </c>
      <c r="Q341" s="5">
        <v>0</v>
      </c>
      <c r="R341" s="5">
        <v>0</v>
      </c>
      <c r="S341" s="5">
        <v>10103001</v>
      </c>
      <c r="T341" s="5">
        <v>0</v>
      </c>
      <c r="U341" s="5">
        <v>0</v>
      </c>
      <c r="V341" s="5">
        <v>0</v>
      </c>
      <c r="W341" s="5">
        <v>0</v>
      </c>
      <c r="X341" s="66">
        <v>100</v>
      </c>
      <c r="Y341" s="66">
        <v>1000</v>
      </c>
      <c r="Z341" s="5">
        <v>1</v>
      </c>
      <c r="AA341" s="5">
        <v>10</v>
      </c>
      <c r="AB341" s="5">
        <v>1</v>
      </c>
      <c r="AC341" s="5">
        <v>0</v>
      </c>
      <c r="AD341" s="5">
        <v>0</v>
      </c>
      <c r="AE341" s="5">
        <v>21000</v>
      </c>
      <c r="AF341" s="5">
        <v>3</v>
      </c>
      <c r="AG341" s="5">
        <v>1</v>
      </c>
      <c r="AH341" s="5" t="s">
        <v>1943</v>
      </c>
      <c r="AI341" s="5" t="s">
        <v>235</v>
      </c>
      <c r="AJ341" s="5" t="s">
        <v>983</v>
      </c>
      <c r="AK341" s="45">
        <f t="shared" ref="AK341:AK404" si="42">IF($M341="X", 0, M$3)+IF($N341="X", 0, N$3)+IF($O341="X", 0, O$3)+IF($P341="X", 0, P$3)</f>
        <v>4</v>
      </c>
      <c r="AL341" s="47">
        <f>_xlfn.XLOOKUP(I341,'[1]#칼럼명세'!F:F,'[1]#칼럼명세'!I:I)</f>
        <v>1101</v>
      </c>
      <c r="AM341" s="44" t="str">
        <f t="shared" ref="AM341:AM404" si="43">"Item_Name_"&amp;B341</f>
        <v>Item_Name_23600225</v>
      </c>
      <c r="AN341" s="5" t="s">
        <v>1813</v>
      </c>
      <c r="AO341" s="44" t="str">
        <f t="shared" ref="AO341:AO404" si="44">"Item_Desc_"&amp;B341</f>
        <v>Item_Desc_23600225</v>
      </c>
      <c r="AP341" s="5" t="s">
        <v>1792</v>
      </c>
      <c r="AQ341" s="44">
        <f>_xlfn.XLOOKUP(I341,[1]!표1[아이템 타입],[1]!표1[삭제여부])</f>
        <v>1</v>
      </c>
      <c r="AR341" s="63">
        <f>_xlfn.XLOOKUP(I341,'[1]#칼럼명세'!F:F,'[1]#칼럼명세'!H:H)</f>
        <v>0</v>
      </c>
      <c r="AS341" s="4">
        <v>1</v>
      </c>
      <c r="AT341" s="4" t="s">
        <v>1892</v>
      </c>
      <c r="AU341" s="4" t="s">
        <v>1943</v>
      </c>
      <c r="AV341" s="4"/>
      <c r="AW341" s="63" t="str">
        <f>_xlfn.XLOOKUP(I341,[1]!표1[아이템 타입],[1]!표1[타입 이름])</f>
        <v>스킬북</v>
      </c>
      <c r="AX341" s="63" t="str">
        <f t="shared" si="40"/>
        <v>가능</v>
      </c>
      <c r="AY341" s="63" t="str">
        <f t="shared" si="41"/>
        <v>가능</v>
      </c>
      <c r="AZ341" s="63" t="str">
        <f t="shared" si="39"/>
        <v>불가</v>
      </c>
      <c r="BA341" s="63" t="str">
        <f t="shared" si="39"/>
        <v>가능</v>
      </c>
    </row>
    <row r="342" spans="2:53" x14ac:dyDescent="0.3">
      <c r="B342" s="4">
        <v>23600301</v>
      </c>
      <c r="C342" s="4" t="str">
        <f t="shared" si="33"/>
        <v>301</v>
      </c>
      <c r="D342" s="44" t="str">
        <f t="shared" si="31"/>
        <v>Item_Name_23600301</v>
      </c>
      <c r="E342" s="5" t="s">
        <v>1593</v>
      </c>
      <c r="F342" s="44" t="str">
        <f t="shared" si="32"/>
        <v>Item_Desc_23600301</v>
      </c>
      <c r="G342" s="5" t="s">
        <v>1605</v>
      </c>
      <c r="H342" s="5">
        <v>3</v>
      </c>
      <c r="I342" s="5">
        <v>36</v>
      </c>
      <c r="J342" s="5">
        <v>3</v>
      </c>
      <c r="K342" s="5">
        <v>1</v>
      </c>
      <c r="L342" s="45">
        <f>_xlfn.XLOOKUP($I342, '[1]#칼럼명세'!$F:$F, '[1]#칼럼명세'!$J:$J)*IF(_xlfn.XLOOKUP($I342, '[1]#칼럼명세'!$F:$F, '[1]#칼럼명세'!$K:$K)="X", 1, _xlfn.XLOOKUP($K342, '[1]#무게관련'!$N:$N, '[1]#무게관련'!$O:$O))*100</f>
        <v>1</v>
      </c>
      <c r="M342" s="46" t="s">
        <v>339</v>
      </c>
      <c r="N342" s="46" t="s">
        <v>339</v>
      </c>
      <c r="O342" s="46" t="s">
        <v>339</v>
      </c>
      <c r="P342" s="46" t="s">
        <v>336</v>
      </c>
      <c r="Q342" s="5">
        <v>0</v>
      </c>
      <c r="R342" s="5">
        <v>0</v>
      </c>
      <c r="S342" s="5">
        <v>10104001</v>
      </c>
      <c r="T342" s="5">
        <v>0</v>
      </c>
      <c r="U342" s="5">
        <v>0</v>
      </c>
      <c r="V342" s="5">
        <v>0</v>
      </c>
      <c r="W342" s="5">
        <v>0</v>
      </c>
      <c r="X342" s="66">
        <v>100</v>
      </c>
      <c r="Y342" s="66">
        <v>1000</v>
      </c>
      <c r="Z342" s="5">
        <v>1</v>
      </c>
      <c r="AA342" s="5">
        <v>10</v>
      </c>
      <c r="AB342" s="5">
        <v>1</v>
      </c>
      <c r="AC342" s="5">
        <v>0</v>
      </c>
      <c r="AD342" s="5">
        <v>0</v>
      </c>
      <c r="AE342" s="5">
        <v>21000</v>
      </c>
      <c r="AF342" s="5">
        <v>4</v>
      </c>
      <c r="AG342" s="5">
        <v>1</v>
      </c>
      <c r="AH342" s="5" t="s">
        <v>1919</v>
      </c>
      <c r="AI342" s="5" t="s">
        <v>235</v>
      </c>
      <c r="AJ342" s="5" t="s">
        <v>983</v>
      </c>
      <c r="AK342" s="45">
        <f t="shared" si="42"/>
        <v>8</v>
      </c>
      <c r="AL342" s="47">
        <f>_xlfn.XLOOKUP(I342,'[1]#칼럼명세'!F:F,'[1]#칼럼명세'!I:I)</f>
        <v>1101</v>
      </c>
      <c r="AM342" s="44" t="str">
        <f t="shared" si="43"/>
        <v>Item_Name_23600301</v>
      </c>
      <c r="AN342" s="5" t="s">
        <v>1593</v>
      </c>
      <c r="AO342" s="44" t="str">
        <f t="shared" si="44"/>
        <v>Item_Desc_23600301</v>
      </c>
      <c r="AP342" s="5" t="s">
        <v>1659</v>
      </c>
      <c r="AQ342" s="44">
        <f>_xlfn.XLOOKUP(I342,[1]!표1[아이템 타입],[1]!표1[삭제여부])</f>
        <v>1</v>
      </c>
      <c r="AR342" s="63">
        <f>_xlfn.XLOOKUP(I342,'[1]#칼럼명세'!F:F,'[1]#칼럼명세'!H:H)</f>
        <v>0</v>
      </c>
      <c r="AS342" s="4">
        <v>1</v>
      </c>
      <c r="AT342" s="4" t="s">
        <v>1893</v>
      </c>
      <c r="AU342" s="4" t="s">
        <v>1919</v>
      </c>
      <c r="AV342" s="4"/>
      <c r="AW342" s="63" t="str">
        <f>_xlfn.XLOOKUP(I342,[1]!표1[아이템 타입],[1]!표1[타입 이름])</f>
        <v>스킬북</v>
      </c>
      <c r="AX342" s="63" t="str">
        <f t="shared" si="40"/>
        <v>가능</v>
      </c>
      <c r="AY342" s="63" t="str">
        <f t="shared" si="41"/>
        <v>가능</v>
      </c>
      <c r="AZ342" s="63" t="str">
        <f t="shared" si="39"/>
        <v>불가</v>
      </c>
      <c r="BA342" s="63" t="str">
        <f t="shared" si="39"/>
        <v>가능</v>
      </c>
    </row>
    <row r="343" spans="2:53" x14ac:dyDescent="0.3">
      <c r="B343" s="4">
        <v>23600302</v>
      </c>
      <c r="C343" s="4" t="str">
        <f t="shared" si="33"/>
        <v>302</v>
      </c>
      <c r="D343" s="44" t="str">
        <f t="shared" si="31"/>
        <v>Item_Name_23600302</v>
      </c>
      <c r="E343" s="5" t="s">
        <v>1749</v>
      </c>
      <c r="F343" s="44" t="str">
        <f t="shared" si="32"/>
        <v>Item_Desc_23600302</v>
      </c>
      <c r="G343" s="5" t="s">
        <v>1605</v>
      </c>
      <c r="H343" s="5">
        <v>3</v>
      </c>
      <c r="I343" s="5">
        <v>36</v>
      </c>
      <c r="J343" s="5">
        <v>3</v>
      </c>
      <c r="K343" s="5">
        <v>1</v>
      </c>
      <c r="L343" s="45">
        <f>_xlfn.XLOOKUP($I343, '[1]#칼럼명세'!$F:$F, '[1]#칼럼명세'!$J:$J)*IF(_xlfn.XLOOKUP($I343, '[1]#칼럼명세'!$F:$F, '[1]#칼럼명세'!$K:$K)="X", 1, _xlfn.XLOOKUP($K343, '[1]#무게관련'!$N:$N, '[1]#무게관련'!$O:$O))*100</f>
        <v>1</v>
      </c>
      <c r="M343" s="46" t="s">
        <v>339</v>
      </c>
      <c r="N343" s="46" t="s">
        <v>339</v>
      </c>
      <c r="O343" s="46" t="s">
        <v>339</v>
      </c>
      <c r="P343" s="46" t="s">
        <v>336</v>
      </c>
      <c r="Q343" s="5">
        <v>0</v>
      </c>
      <c r="R343" s="5">
        <v>0</v>
      </c>
      <c r="S343" s="5">
        <v>10104001</v>
      </c>
      <c r="T343" s="5">
        <v>0</v>
      </c>
      <c r="U343" s="5">
        <v>0</v>
      </c>
      <c r="V343" s="5">
        <v>0</v>
      </c>
      <c r="W343" s="5">
        <v>0</v>
      </c>
      <c r="X343" s="66">
        <v>100</v>
      </c>
      <c r="Y343" s="66">
        <v>1000</v>
      </c>
      <c r="Z343" s="5">
        <v>1</v>
      </c>
      <c r="AA343" s="5">
        <v>10</v>
      </c>
      <c r="AB343" s="5">
        <v>1</v>
      </c>
      <c r="AC343" s="5">
        <v>0</v>
      </c>
      <c r="AD343" s="5">
        <v>0</v>
      </c>
      <c r="AE343" s="5">
        <v>21000</v>
      </c>
      <c r="AF343" s="5">
        <v>4</v>
      </c>
      <c r="AG343" s="5">
        <v>0</v>
      </c>
      <c r="AH343" s="5" t="s">
        <v>1950</v>
      </c>
      <c r="AI343" s="5" t="s">
        <v>235</v>
      </c>
      <c r="AJ343" s="5" t="s">
        <v>983</v>
      </c>
      <c r="AK343" s="45">
        <f t="shared" si="42"/>
        <v>8</v>
      </c>
      <c r="AL343" s="47">
        <f>_xlfn.XLOOKUP(I343,'[1]#칼럼명세'!F:F,'[1]#칼럼명세'!I:I)</f>
        <v>1101</v>
      </c>
      <c r="AM343" s="44" t="str">
        <f t="shared" si="43"/>
        <v>Item_Name_23600302</v>
      </c>
      <c r="AN343" s="5" t="s">
        <v>1749</v>
      </c>
      <c r="AO343" s="44" t="str">
        <f t="shared" si="44"/>
        <v>Item_Desc_23600302</v>
      </c>
      <c r="AP343" s="5" t="s">
        <v>1661</v>
      </c>
      <c r="AQ343" s="44">
        <f>_xlfn.XLOOKUP(I343,[1]!표1[아이템 타입],[1]!표1[삭제여부])</f>
        <v>1</v>
      </c>
      <c r="AR343" s="63">
        <f>_xlfn.XLOOKUP(I343,'[1]#칼럼명세'!F:F,'[1]#칼럼명세'!H:H)</f>
        <v>0</v>
      </c>
      <c r="AS343" s="4">
        <v>1</v>
      </c>
      <c r="AT343" s="4" t="s">
        <v>1894</v>
      </c>
      <c r="AU343" s="4" t="s">
        <v>1929</v>
      </c>
      <c r="AV343" s="4"/>
      <c r="AW343" s="63" t="str">
        <f>_xlfn.XLOOKUP(I343,[1]!표1[아이템 타입],[1]!표1[타입 이름])</f>
        <v>스킬북</v>
      </c>
      <c r="AX343" s="63" t="str">
        <f t="shared" si="40"/>
        <v>가능</v>
      </c>
      <c r="AY343" s="63" t="str">
        <f t="shared" si="41"/>
        <v>가능</v>
      </c>
      <c r="AZ343" s="63" t="str">
        <f t="shared" si="39"/>
        <v>불가</v>
      </c>
      <c r="BA343" s="63" t="str">
        <f t="shared" si="39"/>
        <v>가능</v>
      </c>
    </row>
    <row r="344" spans="2:53" x14ac:dyDescent="0.3">
      <c r="B344" s="4">
        <v>23600303</v>
      </c>
      <c r="C344" s="4" t="str">
        <f t="shared" si="33"/>
        <v>303</v>
      </c>
      <c r="D344" s="44" t="str">
        <f t="shared" si="31"/>
        <v>Item_Name_23600303</v>
      </c>
      <c r="E344" s="5" t="s">
        <v>778</v>
      </c>
      <c r="F344" s="44" t="str">
        <f t="shared" si="32"/>
        <v>Item_Desc_23600303</v>
      </c>
      <c r="G344" s="5" t="s">
        <v>1605</v>
      </c>
      <c r="H344" s="5">
        <v>3</v>
      </c>
      <c r="I344" s="5">
        <v>36</v>
      </c>
      <c r="J344" s="5">
        <v>3</v>
      </c>
      <c r="K344" s="5">
        <v>1</v>
      </c>
      <c r="L344" s="45">
        <f>_xlfn.XLOOKUP($I344, '[1]#칼럼명세'!$F:$F, '[1]#칼럼명세'!$J:$J)*IF(_xlfn.XLOOKUP($I344, '[1]#칼럼명세'!$F:$F, '[1]#칼럼명세'!$K:$K)="X", 1, _xlfn.XLOOKUP($K344, '[1]#무게관련'!$N:$N, '[1]#무게관련'!$O:$O))*100</f>
        <v>1</v>
      </c>
      <c r="M344" s="46" t="s">
        <v>339</v>
      </c>
      <c r="N344" s="46" t="s">
        <v>339</v>
      </c>
      <c r="O344" s="46" t="s">
        <v>339</v>
      </c>
      <c r="P344" s="46" t="s">
        <v>336</v>
      </c>
      <c r="Q344" s="5">
        <v>0</v>
      </c>
      <c r="R344" s="5">
        <v>0</v>
      </c>
      <c r="S344" s="5">
        <v>10104001</v>
      </c>
      <c r="T344" s="5">
        <v>0</v>
      </c>
      <c r="U344" s="5">
        <v>0</v>
      </c>
      <c r="V344" s="5">
        <v>0</v>
      </c>
      <c r="W344" s="5">
        <v>0</v>
      </c>
      <c r="X344" s="66">
        <v>100</v>
      </c>
      <c r="Y344" s="66">
        <v>1000</v>
      </c>
      <c r="Z344" s="5">
        <v>1</v>
      </c>
      <c r="AA344" s="5">
        <v>10</v>
      </c>
      <c r="AB344" s="5">
        <v>1</v>
      </c>
      <c r="AC344" s="5">
        <v>0</v>
      </c>
      <c r="AD344" s="5">
        <v>0</v>
      </c>
      <c r="AE344" s="5">
        <v>21000</v>
      </c>
      <c r="AF344" s="5">
        <v>4</v>
      </c>
      <c r="AG344" s="5">
        <v>0</v>
      </c>
      <c r="AH344" s="5" t="s">
        <v>1924</v>
      </c>
      <c r="AI344" s="5" t="s">
        <v>235</v>
      </c>
      <c r="AJ344" s="5" t="s">
        <v>983</v>
      </c>
      <c r="AK344" s="45">
        <f t="shared" si="42"/>
        <v>8</v>
      </c>
      <c r="AL344" s="47">
        <f>_xlfn.XLOOKUP(I344,'[1]#칼럼명세'!F:F,'[1]#칼럼명세'!I:I)</f>
        <v>1101</v>
      </c>
      <c r="AM344" s="44" t="str">
        <f t="shared" si="43"/>
        <v>Item_Name_23600303</v>
      </c>
      <c r="AN344" s="5" t="s">
        <v>778</v>
      </c>
      <c r="AO344" s="44" t="str">
        <f t="shared" si="44"/>
        <v>Item_Desc_23600303</v>
      </c>
      <c r="AP344" s="5" t="s">
        <v>1663</v>
      </c>
      <c r="AQ344" s="44">
        <f>_xlfn.XLOOKUP(I344,[1]!표1[아이템 타입],[1]!표1[삭제여부])</f>
        <v>1</v>
      </c>
      <c r="AR344" s="63">
        <f>_xlfn.XLOOKUP(I344,'[1]#칼럼명세'!F:F,'[1]#칼럼명세'!H:H)</f>
        <v>0</v>
      </c>
      <c r="AS344" s="4">
        <v>1</v>
      </c>
      <c r="AT344" s="4" t="s">
        <v>1895</v>
      </c>
      <c r="AU344" s="4" t="s">
        <v>1924</v>
      </c>
      <c r="AV344" s="4"/>
      <c r="AW344" s="63" t="str">
        <f>_xlfn.XLOOKUP(I344,[1]!표1[아이템 타입],[1]!표1[타입 이름])</f>
        <v>스킬북</v>
      </c>
      <c r="AX344" s="63" t="str">
        <f t="shared" si="40"/>
        <v>가능</v>
      </c>
      <c r="AY344" s="63" t="str">
        <f t="shared" si="41"/>
        <v>가능</v>
      </c>
      <c r="AZ344" s="63" t="str">
        <f t="shared" si="39"/>
        <v>불가</v>
      </c>
      <c r="BA344" s="63" t="str">
        <f t="shared" si="39"/>
        <v>가능</v>
      </c>
    </row>
    <row r="345" spans="2:53" x14ac:dyDescent="0.3">
      <c r="B345" s="4">
        <v>23600304</v>
      </c>
      <c r="C345" s="4" t="str">
        <f t="shared" si="33"/>
        <v>304</v>
      </c>
      <c r="D345" s="44" t="str">
        <f t="shared" si="31"/>
        <v>Item_Name_23600304</v>
      </c>
      <c r="E345" s="5" t="s">
        <v>1595</v>
      </c>
      <c r="F345" s="44" t="str">
        <f t="shared" si="32"/>
        <v>Item_Desc_23600304</v>
      </c>
      <c r="G345" s="5" t="s">
        <v>1605</v>
      </c>
      <c r="H345" s="5">
        <v>3</v>
      </c>
      <c r="I345" s="5">
        <v>36</v>
      </c>
      <c r="J345" s="5">
        <v>3</v>
      </c>
      <c r="K345" s="5">
        <v>2</v>
      </c>
      <c r="L345" s="45">
        <f>_xlfn.XLOOKUP($I345, '[1]#칼럼명세'!$F:$F, '[1]#칼럼명세'!$J:$J)*IF(_xlfn.XLOOKUP($I345, '[1]#칼럼명세'!$F:$F, '[1]#칼럼명세'!$K:$K)="X", 1, _xlfn.XLOOKUP($K345, '[1]#무게관련'!$N:$N, '[1]#무게관련'!$O:$O))*100</f>
        <v>1</v>
      </c>
      <c r="M345" s="46" t="s">
        <v>339</v>
      </c>
      <c r="N345" s="46" t="s">
        <v>339</v>
      </c>
      <c r="O345" s="46" t="s">
        <v>339</v>
      </c>
      <c r="P345" s="46" t="s">
        <v>336</v>
      </c>
      <c r="Q345" s="5">
        <v>0</v>
      </c>
      <c r="R345" s="5">
        <v>0</v>
      </c>
      <c r="S345" s="5">
        <v>10104001</v>
      </c>
      <c r="T345" s="5">
        <v>0</v>
      </c>
      <c r="U345" s="5">
        <v>0</v>
      </c>
      <c r="V345" s="5">
        <v>0</v>
      </c>
      <c r="W345" s="5">
        <v>0</v>
      </c>
      <c r="X345" s="66">
        <v>100</v>
      </c>
      <c r="Y345" s="66">
        <v>1000</v>
      </c>
      <c r="Z345" s="5">
        <v>1</v>
      </c>
      <c r="AA345" s="5">
        <v>10</v>
      </c>
      <c r="AB345" s="5">
        <v>1</v>
      </c>
      <c r="AC345" s="5">
        <v>0</v>
      </c>
      <c r="AD345" s="5">
        <v>0</v>
      </c>
      <c r="AE345" s="5">
        <v>21000</v>
      </c>
      <c r="AF345" s="5">
        <v>4</v>
      </c>
      <c r="AG345" s="5">
        <v>0</v>
      </c>
      <c r="AH345" s="5" t="s">
        <v>1928</v>
      </c>
      <c r="AI345" s="5" t="s">
        <v>235</v>
      </c>
      <c r="AJ345" s="5" t="s">
        <v>983</v>
      </c>
      <c r="AK345" s="45">
        <f t="shared" si="42"/>
        <v>8</v>
      </c>
      <c r="AL345" s="47">
        <f>_xlfn.XLOOKUP(I345,'[1]#칼럼명세'!F:F,'[1]#칼럼명세'!I:I)</f>
        <v>1101</v>
      </c>
      <c r="AM345" s="44" t="str">
        <f t="shared" si="43"/>
        <v>Item_Name_23600304</v>
      </c>
      <c r="AN345" s="5" t="s">
        <v>1595</v>
      </c>
      <c r="AO345" s="44" t="str">
        <f t="shared" si="44"/>
        <v>Item_Desc_23600304</v>
      </c>
      <c r="AP345" s="5" t="s">
        <v>1664</v>
      </c>
      <c r="AQ345" s="44">
        <f>_xlfn.XLOOKUP(I345,[1]!표1[아이템 타입],[1]!표1[삭제여부])</f>
        <v>1</v>
      </c>
      <c r="AR345" s="63">
        <f>_xlfn.XLOOKUP(I345,'[1]#칼럼명세'!F:F,'[1]#칼럼명세'!H:H)</f>
        <v>0</v>
      </c>
      <c r="AS345" s="4">
        <v>1</v>
      </c>
      <c r="AT345" s="4" t="s">
        <v>1896</v>
      </c>
      <c r="AU345" s="4" t="s">
        <v>1928</v>
      </c>
      <c r="AV345" s="4"/>
      <c r="AW345" s="63" t="str">
        <f>_xlfn.XLOOKUP(I345,[1]!표1[아이템 타입],[1]!표1[타입 이름])</f>
        <v>스킬북</v>
      </c>
      <c r="AX345" s="63" t="str">
        <f t="shared" si="40"/>
        <v>가능</v>
      </c>
      <c r="AY345" s="63" t="str">
        <f t="shared" si="41"/>
        <v>가능</v>
      </c>
      <c r="AZ345" s="63" t="str">
        <f t="shared" si="39"/>
        <v>불가</v>
      </c>
      <c r="BA345" s="63" t="str">
        <f t="shared" si="39"/>
        <v>가능</v>
      </c>
    </row>
    <row r="346" spans="2:53" x14ac:dyDescent="0.3">
      <c r="B346" s="4">
        <v>23600305</v>
      </c>
      <c r="C346" s="4" t="str">
        <f t="shared" si="33"/>
        <v>305</v>
      </c>
      <c r="D346" s="44" t="str">
        <f t="shared" si="31"/>
        <v>Item_Name_23600305</v>
      </c>
      <c r="E346" s="5" t="s">
        <v>1594</v>
      </c>
      <c r="F346" s="44" t="str">
        <f t="shared" si="32"/>
        <v>Item_Desc_23600305</v>
      </c>
      <c r="G346" s="5" t="s">
        <v>1605</v>
      </c>
      <c r="H346" s="5">
        <v>3</v>
      </c>
      <c r="I346" s="5">
        <v>36</v>
      </c>
      <c r="J346" s="5">
        <v>3</v>
      </c>
      <c r="K346" s="5">
        <v>2</v>
      </c>
      <c r="L346" s="45">
        <f>_xlfn.XLOOKUP($I346, '[1]#칼럼명세'!$F:$F, '[1]#칼럼명세'!$J:$J)*IF(_xlfn.XLOOKUP($I346, '[1]#칼럼명세'!$F:$F, '[1]#칼럼명세'!$K:$K)="X", 1, _xlfn.XLOOKUP($K346, '[1]#무게관련'!$N:$N, '[1]#무게관련'!$O:$O))*100</f>
        <v>1</v>
      </c>
      <c r="M346" s="46" t="s">
        <v>339</v>
      </c>
      <c r="N346" s="46" t="s">
        <v>339</v>
      </c>
      <c r="O346" s="46" t="s">
        <v>339</v>
      </c>
      <c r="P346" s="46" t="s">
        <v>336</v>
      </c>
      <c r="Q346" s="5">
        <v>0</v>
      </c>
      <c r="R346" s="5">
        <v>0</v>
      </c>
      <c r="S346" s="5">
        <v>10104001</v>
      </c>
      <c r="T346" s="5">
        <v>0</v>
      </c>
      <c r="U346" s="5">
        <v>0</v>
      </c>
      <c r="V346" s="5">
        <v>0</v>
      </c>
      <c r="W346" s="5">
        <v>0</v>
      </c>
      <c r="X346" s="66">
        <v>100</v>
      </c>
      <c r="Y346" s="66">
        <v>1000</v>
      </c>
      <c r="Z346" s="5">
        <v>1</v>
      </c>
      <c r="AA346" s="5">
        <v>10</v>
      </c>
      <c r="AB346" s="5">
        <v>1</v>
      </c>
      <c r="AC346" s="5">
        <v>0</v>
      </c>
      <c r="AD346" s="5">
        <v>0</v>
      </c>
      <c r="AE346" s="5">
        <v>21000</v>
      </c>
      <c r="AF346" s="5">
        <v>4</v>
      </c>
      <c r="AG346" s="5">
        <v>0</v>
      </c>
      <c r="AH346" s="5" t="s">
        <v>1967</v>
      </c>
      <c r="AI346" s="5" t="s">
        <v>235</v>
      </c>
      <c r="AJ346" s="5" t="s">
        <v>983</v>
      </c>
      <c r="AK346" s="45">
        <f t="shared" si="42"/>
        <v>8</v>
      </c>
      <c r="AL346" s="47">
        <f>_xlfn.XLOOKUP(I346,'[1]#칼럼명세'!F:F,'[1]#칼럼명세'!I:I)</f>
        <v>1101</v>
      </c>
      <c r="AM346" s="44" t="str">
        <f t="shared" si="43"/>
        <v>Item_Name_23600305</v>
      </c>
      <c r="AN346" s="5" t="s">
        <v>1594</v>
      </c>
      <c r="AO346" s="44" t="str">
        <f t="shared" si="44"/>
        <v>Item_Desc_23600305</v>
      </c>
      <c r="AP346" s="5" t="s">
        <v>1662</v>
      </c>
      <c r="AQ346" s="44">
        <f>_xlfn.XLOOKUP(I346,[1]!표1[아이템 타입],[1]!표1[삭제여부])</f>
        <v>1</v>
      </c>
      <c r="AR346" s="63">
        <f>_xlfn.XLOOKUP(I346,'[1]#칼럼명세'!F:F,'[1]#칼럼명세'!H:H)</f>
        <v>0</v>
      </c>
      <c r="AS346" s="4">
        <v>1</v>
      </c>
      <c r="AT346" s="4" t="s">
        <v>1897</v>
      </c>
      <c r="AU346" s="4" t="s">
        <v>1922</v>
      </c>
      <c r="AV346" s="4"/>
      <c r="AW346" s="63" t="str">
        <f>_xlfn.XLOOKUP(I346,[1]!표1[아이템 타입],[1]!표1[타입 이름])</f>
        <v>스킬북</v>
      </c>
      <c r="AX346" s="63" t="str">
        <f t="shared" si="40"/>
        <v>가능</v>
      </c>
      <c r="AY346" s="63" t="str">
        <f t="shared" si="41"/>
        <v>가능</v>
      </c>
      <c r="AZ346" s="63" t="str">
        <f t="shared" si="39"/>
        <v>불가</v>
      </c>
      <c r="BA346" s="63" t="str">
        <f t="shared" si="39"/>
        <v>가능</v>
      </c>
    </row>
    <row r="347" spans="2:53" x14ac:dyDescent="0.3">
      <c r="B347" s="4">
        <v>23600306</v>
      </c>
      <c r="C347" s="4" t="str">
        <f t="shared" si="33"/>
        <v>306</v>
      </c>
      <c r="D347" s="44" t="str">
        <f t="shared" si="31"/>
        <v>Item_Name_23600306</v>
      </c>
      <c r="E347" s="5" t="s">
        <v>1596</v>
      </c>
      <c r="F347" s="44" t="str">
        <f t="shared" si="32"/>
        <v>Item_Desc_23600306</v>
      </c>
      <c r="G347" s="5" t="s">
        <v>1605</v>
      </c>
      <c r="H347" s="5">
        <v>3</v>
      </c>
      <c r="I347" s="5">
        <v>36</v>
      </c>
      <c r="J347" s="5">
        <v>3</v>
      </c>
      <c r="K347" s="5">
        <v>2</v>
      </c>
      <c r="L347" s="45">
        <f>_xlfn.XLOOKUP($I347, '[1]#칼럼명세'!$F:$F, '[1]#칼럼명세'!$J:$J)*IF(_xlfn.XLOOKUP($I347, '[1]#칼럼명세'!$F:$F, '[1]#칼럼명세'!$K:$K)="X", 1, _xlfn.XLOOKUP($K347, '[1]#무게관련'!$N:$N, '[1]#무게관련'!$O:$O))*100</f>
        <v>1</v>
      </c>
      <c r="M347" s="46" t="s">
        <v>339</v>
      </c>
      <c r="N347" s="46" t="s">
        <v>339</v>
      </c>
      <c r="O347" s="46" t="s">
        <v>339</v>
      </c>
      <c r="P347" s="46" t="s">
        <v>336</v>
      </c>
      <c r="Q347" s="5">
        <v>0</v>
      </c>
      <c r="R347" s="5">
        <v>0</v>
      </c>
      <c r="S347" s="5">
        <v>10104001</v>
      </c>
      <c r="T347" s="5">
        <v>0</v>
      </c>
      <c r="U347" s="5">
        <v>0</v>
      </c>
      <c r="V347" s="5">
        <v>0</v>
      </c>
      <c r="W347" s="5">
        <v>0</v>
      </c>
      <c r="X347" s="66">
        <v>100</v>
      </c>
      <c r="Y347" s="66">
        <v>1000</v>
      </c>
      <c r="Z347" s="5">
        <v>1</v>
      </c>
      <c r="AA347" s="5">
        <v>10</v>
      </c>
      <c r="AB347" s="5">
        <v>1</v>
      </c>
      <c r="AC347" s="5">
        <v>0</v>
      </c>
      <c r="AD347" s="5">
        <v>0</v>
      </c>
      <c r="AE347" s="5">
        <v>21000</v>
      </c>
      <c r="AF347" s="5">
        <v>4</v>
      </c>
      <c r="AG347" s="5">
        <v>0</v>
      </c>
      <c r="AH347" s="5" t="s">
        <v>1962</v>
      </c>
      <c r="AI347" s="5" t="s">
        <v>235</v>
      </c>
      <c r="AJ347" s="5" t="s">
        <v>983</v>
      </c>
      <c r="AK347" s="45">
        <f t="shared" si="42"/>
        <v>8</v>
      </c>
      <c r="AL347" s="47">
        <f>_xlfn.XLOOKUP(I347,'[1]#칼럼명세'!F:F,'[1]#칼럼명세'!I:I)</f>
        <v>1101</v>
      </c>
      <c r="AM347" s="44" t="str">
        <f t="shared" si="43"/>
        <v>Item_Name_23600306</v>
      </c>
      <c r="AN347" s="5" t="s">
        <v>1596</v>
      </c>
      <c r="AO347" s="44" t="str">
        <f t="shared" si="44"/>
        <v>Item_Desc_23600306</v>
      </c>
      <c r="AP347" s="5" t="s">
        <v>1665</v>
      </c>
      <c r="AQ347" s="44">
        <f>_xlfn.XLOOKUP(I347,[1]!표1[아이템 타입],[1]!표1[삭제여부])</f>
        <v>1</v>
      </c>
      <c r="AR347" s="63">
        <f>_xlfn.XLOOKUP(I347,'[1]#칼럼명세'!F:F,'[1]#칼럼명세'!H:H)</f>
        <v>0</v>
      </c>
      <c r="AS347" s="4">
        <v>1</v>
      </c>
      <c r="AT347" s="4" t="s">
        <v>1898</v>
      </c>
      <c r="AU347" s="4" t="s">
        <v>1927</v>
      </c>
      <c r="AV347" s="4"/>
      <c r="AW347" s="63" t="str">
        <f>_xlfn.XLOOKUP(I347,[1]!표1[아이템 타입],[1]!표1[타입 이름])</f>
        <v>스킬북</v>
      </c>
      <c r="AX347" s="63" t="str">
        <f t="shared" si="40"/>
        <v>가능</v>
      </c>
      <c r="AY347" s="63" t="str">
        <f t="shared" si="41"/>
        <v>가능</v>
      </c>
      <c r="AZ347" s="63" t="str">
        <f t="shared" si="39"/>
        <v>불가</v>
      </c>
      <c r="BA347" s="63" t="str">
        <f t="shared" si="39"/>
        <v>가능</v>
      </c>
    </row>
    <row r="348" spans="2:53" x14ac:dyDescent="0.3">
      <c r="B348" s="4">
        <v>23600307</v>
      </c>
      <c r="C348" s="4" t="str">
        <f t="shared" si="33"/>
        <v>307</v>
      </c>
      <c r="D348" s="44" t="str">
        <f t="shared" ref="D348:D423" si="45">"Item_Name_"&amp;B348</f>
        <v>Item_Name_23600307</v>
      </c>
      <c r="E348" s="5" t="s">
        <v>1598</v>
      </c>
      <c r="F348" s="44" t="str">
        <f t="shared" ref="F348:F423" si="46">"Item_Desc_"&amp;B348</f>
        <v>Item_Desc_23600307</v>
      </c>
      <c r="G348" s="5" t="s">
        <v>1605</v>
      </c>
      <c r="H348" s="5">
        <v>3</v>
      </c>
      <c r="I348" s="5">
        <v>36</v>
      </c>
      <c r="J348" s="5">
        <v>3</v>
      </c>
      <c r="K348" s="5">
        <v>3</v>
      </c>
      <c r="L348" s="45">
        <f>_xlfn.XLOOKUP($I348, '[1]#칼럼명세'!$F:$F, '[1]#칼럼명세'!$J:$J)*IF(_xlfn.XLOOKUP($I348, '[1]#칼럼명세'!$F:$F, '[1]#칼럼명세'!$K:$K)="X", 1, _xlfn.XLOOKUP($K348, '[1]#무게관련'!$N:$N, '[1]#무게관련'!$O:$O))*100</f>
        <v>1</v>
      </c>
      <c r="M348" s="46" t="s">
        <v>339</v>
      </c>
      <c r="N348" s="46" t="s">
        <v>339</v>
      </c>
      <c r="O348" s="46" t="s">
        <v>339</v>
      </c>
      <c r="P348" s="46" t="s">
        <v>336</v>
      </c>
      <c r="Q348" s="5">
        <v>0</v>
      </c>
      <c r="R348" s="5">
        <v>0</v>
      </c>
      <c r="S348" s="5">
        <v>10104001</v>
      </c>
      <c r="T348" s="5">
        <v>0</v>
      </c>
      <c r="U348" s="5">
        <v>0</v>
      </c>
      <c r="V348" s="5">
        <v>0</v>
      </c>
      <c r="W348" s="5">
        <v>0</v>
      </c>
      <c r="X348" s="66">
        <v>100</v>
      </c>
      <c r="Y348" s="66">
        <v>1000</v>
      </c>
      <c r="Z348" s="5">
        <v>1</v>
      </c>
      <c r="AA348" s="5">
        <v>10</v>
      </c>
      <c r="AB348" s="5">
        <v>1</v>
      </c>
      <c r="AC348" s="5">
        <v>0</v>
      </c>
      <c r="AD348" s="5">
        <v>0</v>
      </c>
      <c r="AE348" s="5">
        <v>21000</v>
      </c>
      <c r="AF348" s="5">
        <v>4</v>
      </c>
      <c r="AG348" s="5">
        <v>1</v>
      </c>
      <c r="AH348" s="5" t="s">
        <v>1959</v>
      </c>
      <c r="AI348" s="5" t="s">
        <v>235</v>
      </c>
      <c r="AJ348" s="5" t="s">
        <v>983</v>
      </c>
      <c r="AK348" s="45">
        <f t="shared" si="42"/>
        <v>8</v>
      </c>
      <c r="AL348" s="47">
        <f>_xlfn.XLOOKUP(I348,'[1]#칼럼명세'!F:F,'[1]#칼럼명세'!I:I)</f>
        <v>1101</v>
      </c>
      <c r="AM348" s="44" t="str">
        <f t="shared" si="43"/>
        <v>Item_Name_23600307</v>
      </c>
      <c r="AN348" s="5" t="s">
        <v>1598</v>
      </c>
      <c r="AO348" s="44" t="str">
        <f t="shared" si="44"/>
        <v>Item_Desc_23600307</v>
      </c>
      <c r="AP348" s="5" t="s">
        <v>1660</v>
      </c>
      <c r="AQ348" s="44">
        <f>_xlfn.XLOOKUP(I348,[1]!표1[아이템 타입],[1]!표1[삭제여부])</f>
        <v>1</v>
      </c>
      <c r="AR348" s="63">
        <f>_xlfn.XLOOKUP(I348,'[1]#칼럼명세'!F:F,'[1]#칼럼명세'!H:H)</f>
        <v>0</v>
      </c>
      <c r="AS348" s="4">
        <v>1</v>
      </c>
      <c r="AT348" s="4" t="s">
        <v>1899</v>
      </c>
      <c r="AU348" s="4" t="s">
        <v>1923</v>
      </c>
      <c r="AV348" s="4"/>
      <c r="AW348" s="63" t="str">
        <f>_xlfn.XLOOKUP(I348,[1]!표1[아이템 타입],[1]!표1[타입 이름])</f>
        <v>스킬북</v>
      </c>
      <c r="AX348" s="63" t="str">
        <f t="shared" si="40"/>
        <v>가능</v>
      </c>
      <c r="AY348" s="63" t="str">
        <f t="shared" si="41"/>
        <v>가능</v>
      </c>
      <c r="AZ348" s="63" t="str">
        <f t="shared" si="39"/>
        <v>불가</v>
      </c>
      <c r="BA348" s="63" t="str">
        <f t="shared" si="39"/>
        <v>가능</v>
      </c>
    </row>
    <row r="349" spans="2:53" x14ac:dyDescent="0.3">
      <c r="B349" s="4">
        <v>23600308</v>
      </c>
      <c r="C349" s="4" t="str">
        <f t="shared" si="33"/>
        <v>308</v>
      </c>
      <c r="D349" s="44" t="str">
        <f t="shared" si="45"/>
        <v>Item_Name_23600308</v>
      </c>
      <c r="E349" s="5" t="s">
        <v>784</v>
      </c>
      <c r="F349" s="44" t="str">
        <f t="shared" si="46"/>
        <v>Item_Desc_23600308</v>
      </c>
      <c r="G349" s="5" t="s">
        <v>1605</v>
      </c>
      <c r="H349" s="5">
        <v>3</v>
      </c>
      <c r="I349" s="5">
        <v>36</v>
      </c>
      <c r="J349" s="5">
        <v>3</v>
      </c>
      <c r="K349" s="5">
        <v>3</v>
      </c>
      <c r="L349" s="45">
        <f>_xlfn.XLOOKUP($I349, '[1]#칼럼명세'!$F:$F, '[1]#칼럼명세'!$J:$J)*IF(_xlfn.XLOOKUP($I349, '[1]#칼럼명세'!$F:$F, '[1]#칼럼명세'!$K:$K)="X", 1, _xlfn.XLOOKUP($K349, '[1]#무게관련'!$N:$N, '[1]#무게관련'!$O:$O))*100</f>
        <v>1</v>
      </c>
      <c r="M349" s="46" t="s">
        <v>339</v>
      </c>
      <c r="N349" s="46" t="s">
        <v>339</v>
      </c>
      <c r="O349" s="46" t="s">
        <v>339</v>
      </c>
      <c r="P349" s="46" t="s">
        <v>336</v>
      </c>
      <c r="Q349" s="5">
        <v>0</v>
      </c>
      <c r="R349" s="5">
        <v>0</v>
      </c>
      <c r="S349" s="5">
        <v>10104001</v>
      </c>
      <c r="T349" s="5">
        <v>0</v>
      </c>
      <c r="U349" s="5">
        <v>0</v>
      </c>
      <c r="V349" s="5">
        <v>0</v>
      </c>
      <c r="W349" s="5">
        <v>0</v>
      </c>
      <c r="X349" s="66">
        <v>100</v>
      </c>
      <c r="Y349" s="66">
        <v>1000</v>
      </c>
      <c r="Z349" s="5">
        <v>1</v>
      </c>
      <c r="AA349" s="5">
        <v>10</v>
      </c>
      <c r="AB349" s="5">
        <v>1</v>
      </c>
      <c r="AC349" s="5">
        <v>0</v>
      </c>
      <c r="AD349" s="5">
        <v>0</v>
      </c>
      <c r="AE349" s="5">
        <v>21000</v>
      </c>
      <c r="AF349" s="5">
        <v>4</v>
      </c>
      <c r="AG349" s="5">
        <v>1</v>
      </c>
      <c r="AH349" s="5" t="s">
        <v>1949</v>
      </c>
      <c r="AI349" s="5" t="s">
        <v>235</v>
      </c>
      <c r="AJ349" s="5" t="s">
        <v>983</v>
      </c>
      <c r="AK349" s="45">
        <f t="shared" si="42"/>
        <v>8</v>
      </c>
      <c r="AL349" s="47">
        <f>_xlfn.XLOOKUP(I349,'[1]#칼럼명세'!F:F,'[1]#칼럼명세'!I:I)</f>
        <v>1101</v>
      </c>
      <c r="AM349" s="44" t="str">
        <f t="shared" si="43"/>
        <v>Item_Name_23600308</v>
      </c>
      <c r="AN349" s="5" t="s">
        <v>784</v>
      </c>
      <c r="AO349" s="44" t="str">
        <f t="shared" si="44"/>
        <v>Item_Desc_23600308</v>
      </c>
      <c r="AP349" s="5" t="s">
        <v>1673</v>
      </c>
      <c r="AQ349" s="44">
        <f>_xlfn.XLOOKUP(I349,[1]!표1[아이템 타입],[1]!표1[삭제여부])</f>
        <v>1</v>
      </c>
      <c r="AR349" s="63">
        <f>_xlfn.XLOOKUP(I349,'[1]#칼럼명세'!F:F,'[1]#칼럼명세'!H:H)</f>
        <v>0</v>
      </c>
      <c r="AS349" s="4">
        <v>1</v>
      </c>
      <c r="AT349" s="4" t="s">
        <v>1900</v>
      </c>
      <c r="AU349" s="4" t="s">
        <v>1949</v>
      </c>
      <c r="AV349" s="4"/>
      <c r="AW349" s="63" t="str">
        <f>_xlfn.XLOOKUP(I349,[1]!표1[아이템 타입],[1]!표1[타입 이름])</f>
        <v>스킬북</v>
      </c>
      <c r="AX349" s="63" t="str">
        <f t="shared" si="40"/>
        <v>가능</v>
      </c>
      <c r="AY349" s="63" t="str">
        <f t="shared" si="41"/>
        <v>가능</v>
      </c>
      <c r="AZ349" s="63" t="str">
        <f t="shared" si="39"/>
        <v>불가</v>
      </c>
      <c r="BA349" s="63" t="str">
        <f t="shared" si="39"/>
        <v>가능</v>
      </c>
    </row>
    <row r="350" spans="2:53" x14ac:dyDescent="0.3">
      <c r="B350" s="4">
        <v>23600309</v>
      </c>
      <c r="C350" s="4" t="str">
        <f t="shared" ref="C350:C425" si="47">RIGHT(B350,3)</f>
        <v>309</v>
      </c>
      <c r="D350" s="44" t="str">
        <f t="shared" si="45"/>
        <v>Item_Name_23600309</v>
      </c>
      <c r="E350" s="5" t="s">
        <v>1604</v>
      </c>
      <c r="F350" s="44" t="str">
        <f t="shared" si="46"/>
        <v>Item_Desc_23600309</v>
      </c>
      <c r="G350" s="5" t="s">
        <v>1605</v>
      </c>
      <c r="H350" s="5">
        <v>3</v>
      </c>
      <c r="I350" s="5">
        <v>36</v>
      </c>
      <c r="J350" s="5">
        <v>3</v>
      </c>
      <c r="K350" s="5">
        <v>3</v>
      </c>
      <c r="L350" s="45">
        <f>_xlfn.XLOOKUP($I350, '[1]#칼럼명세'!$F:$F, '[1]#칼럼명세'!$J:$J)*IF(_xlfn.XLOOKUP($I350, '[1]#칼럼명세'!$F:$F, '[1]#칼럼명세'!$K:$K)="X", 1, _xlfn.XLOOKUP($K350, '[1]#무게관련'!$N:$N, '[1]#무게관련'!$O:$O))*100</f>
        <v>1</v>
      </c>
      <c r="M350" s="46" t="s">
        <v>339</v>
      </c>
      <c r="N350" s="46" t="s">
        <v>339</v>
      </c>
      <c r="O350" s="46" t="s">
        <v>339</v>
      </c>
      <c r="P350" s="46" t="s">
        <v>336</v>
      </c>
      <c r="Q350" s="5">
        <v>0</v>
      </c>
      <c r="R350" s="5">
        <v>0</v>
      </c>
      <c r="S350" s="5">
        <v>10104001</v>
      </c>
      <c r="T350" s="5">
        <v>0</v>
      </c>
      <c r="U350" s="5">
        <v>0</v>
      </c>
      <c r="V350" s="5">
        <v>0</v>
      </c>
      <c r="W350" s="5">
        <v>0</v>
      </c>
      <c r="X350" s="66">
        <v>100</v>
      </c>
      <c r="Y350" s="66">
        <v>1000</v>
      </c>
      <c r="Z350" s="5">
        <v>1</v>
      </c>
      <c r="AA350" s="5">
        <v>10</v>
      </c>
      <c r="AB350" s="5">
        <v>1</v>
      </c>
      <c r="AC350" s="5">
        <v>0</v>
      </c>
      <c r="AD350" s="5">
        <v>0</v>
      </c>
      <c r="AE350" s="5">
        <v>21000</v>
      </c>
      <c r="AF350" s="5">
        <v>4</v>
      </c>
      <c r="AG350" s="5">
        <v>1</v>
      </c>
      <c r="AH350" s="5" t="s">
        <v>1923</v>
      </c>
      <c r="AI350" s="5" t="s">
        <v>235</v>
      </c>
      <c r="AJ350" s="5" t="s">
        <v>983</v>
      </c>
      <c r="AK350" s="45">
        <f t="shared" si="42"/>
        <v>8</v>
      </c>
      <c r="AL350" s="47">
        <f>_xlfn.XLOOKUP(I350,'[1]#칼럼명세'!F:F,'[1]#칼럼명세'!I:I)</f>
        <v>1101</v>
      </c>
      <c r="AM350" s="44" t="str">
        <f t="shared" si="43"/>
        <v>Item_Name_23600309</v>
      </c>
      <c r="AN350" s="5" t="s">
        <v>1604</v>
      </c>
      <c r="AO350" s="44" t="str">
        <f t="shared" si="44"/>
        <v>Item_Desc_23600309</v>
      </c>
      <c r="AP350" s="5" t="s">
        <v>1668</v>
      </c>
      <c r="AQ350" s="44">
        <f>_xlfn.XLOOKUP(I350,[1]!표1[아이템 타입],[1]!표1[삭제여부])</f>
        <v>1</v>
      </c>
      <c r="AR350" s="63">
        <f>_xlfn.XLOOKUP(I350,'[1]#칼럼명세'!F:F,'[1]#칼럼명세'!H:H)</f>
        <v>0</v>
      </c>
      <c r="AS350" s="4">
        <v>1</v>
      </c>
      <c r="AT350" s="4" t="s">
        <v>1901</v>
      </c>
      <c r="AU350" s="4" t="s">
        <v>1920</v>
      </c>
      <c r="AV350" s="4"/>
      <c r="AW350" s="63" t="str">
        <f>_xlfn.XLOOKUP(I350,[1]!표1[아이템 타입],[1]!표1[타입 이름])</f>
        <v>스킬북</v>
      </c>
      <c r="AX350" s="63" t="str">
        <f t="shared" si="40"/>
        <v>가능</v>
      </c>
      <c r="AY350" s="63" t="str">
        <f t="shared" si="41"/>
        <v>가능</v>
      </c>
      <c r="AZ350" s="63" t="str">
        <f t="shared" si="39"/>
        <v>불가</v>
      </c>
      <c r="BA350" s="63" t="str">
        <f t="shared" si="39"/>
        <v>가능</v>
      </c>
    </row>
    <row r="351" spans="2:53" x14ac:dyDescent="0.3">
      <c r="B351" s="4">
        <v>23600310</v>
      </c>
      <c r="C351" s="4" t="str">
        <f t="shared" si="47"/>
        <v>310</v>
      </c>
      <c r="D351" s="44" t="str">
        <f t="shared" si="45"/>
        <v>Item_Name_23600310</v>
      </c>
      <c r="E351" s="5" t="s">
        <v>786</v>
      </c>
      <c r="F351" s="44" t="str">
        <f t="shared" si="46"/>
        <v>Item_Desc_23600310</v>
      </c>
      <c r="G351" s="5" t="s">
        <v>1605</v>
      </c>
      <c r="H351" s="5">
        <v>3</v>
      </c>
      <c r="I351" s="5">
        <v>36</v>
      </c>
      <c r="J351" s="5">
        <v>3</v>
      </c>
      <c r="K351" s="5">
        <v>4</v>
      </c>
      <c r="L351" s="45">
        <f>_xlfn.XLOOKUP($I351, '[1]#칼럼명세'!$F:$F, '[1]#칼럼명세'!$J:$J)*IF(_xlfn.XLOOKUP($I351, '[1]#칼럼명세'!$F:$F, '[1]#칼럼명세'!$K:$K)="X", 1, _xlfn.XLOOKUP($K351, '[1]#무게관련'!$N:$N, '[1]#무게관련'!$O:$O))*100</f>
        <v>1</v>
      </c>
      <c r="M351" s="46" t="s">
        <v>339</v>
      </c>
      <c r="N351" s="46" t="s">
        <v>339</v>
      </c>
      <c r="O351" s="46" t="s">
        <v>339</v>
      </c>
      <c r="P351" s="46" t="s">
        <v>336</v>
      </c>
      <c r="Q351" s="5">
        <v>0</v>
      </c>
      <c r="R351" s="5">
        <v>0</v>
      </c>
      <c r="S351" s="5">
        <v>10104001</v>
      </c>
      <c r="T351" s="5">
        <v>0</v>
      </c>
      <c r="U351" s="5">
        <v>0</v>
      </c>
      <c r="V351" s="5">
        <v>0</v>
      </c>
      <c r="W351" s="5">
        <v>0</v>
      </c>
      <c r="X351" s="66">
        <v>100</v>
      </c>
      <c r="Y351" s="66">
        <v>1000</v>
      </c>
      <c r="Z351" s="5">
        <v>1</v>
      </c>
      <c r="AA351" s="5">
        <v>10</v>
      </c>
      <c r="AB351" s="5">
        <v>1</v>
      </c>
      <c r="AC351" s="5">
        <v>0</v>
      </c>
      <c r="AD351" s="5">
        <v>0</v>
      </c>
      <c r="AE351" s="5">
        <v>21000</v>
      </c>
      <c r="AF351" s="5">
        <v>4</v>
      </c>
      <c r="AG351" s="5">
        <v>1</v>
      </c>
      <c r="AH351" s="5" t="s">
        <v>1926</v>
      </c>
      <c r="AI351" s="5" t="s">
        <v>235</v>
      </c>
      <c r="AJ351" s="5" t="s">
        <v>983</v>
      </c>
      <c r="AK351" s="45">
        <f t="shared" si="42"/>
        <v>8</v>
      </c>
      <c r="AL351" s="47">
        <f>_xlfn.XLOOKUP(I351,'[1]#칼럼명세'!F:F,'[1]#칼럼명세'!I:I)</f>
        <v>1101</v>
      </c>
      <c r="AM351" s="44" t="str">
        <f t="shared" si="43"/>
        <v>Item_Name_23600310</v>
      </c>
      <c r="AN351" s="5" t="s">
        <v>786</v>
      </c>
      <c r="AO351" s="44" t="str">
        <f t="shared" si="44"/>
        <v>Item_Desc_23600310</v>
      </c>
      <c r="AP351" s="5" t="s">
        <v>1675</v>
      </c>
      <c r="AQ351" s="44">
        <f>_xlfn.XLOOKUP(I351,[1]!표1[아이템 타입],[1]!표1[삭제여부])</f>
        <v>1</v>
      </c>
      <c r="AR351" s="63">
        <f>_xlfn.XLOOKUP(I351,'[1]#칼럼명세'!F:F,'[1]#칼럼명세'!H:H)</f>
        <v>0</v>
      </c>
      <c r="AS351" s="4">
        <v>1</v>
      </c>
      <c r="AT351" s="4" t="s">
        <v>1902</v>
      </c>
      <c r="AU351" s="4" t="s">
        <v>1926</v>
      </c>
      <c r="AV351" s="4"/>
      <c r="AW351" s="63" t="str">
        <f>_xlfn.XLOOKUP(I351,[1]!표1[아이템 타입],[1]!표1[타입 이름])</f>
        <v>스킬북</v>
      </c>
      <c r="AX351" s="63" t="str">
        <f t="shared" si="40"/>
        <v>가능</v>
      </c>
      <c r="AY351" s="63" t="str">
        <f t="shared" si="41"/>
        <v>가능</v>
      </c>
      <c r="AZ351" s="63" t="str">
        <f t="shared" si="39"/>
        <v>불가</v>
      </c>
      <c r="BA351" s="63" t="str">
        <f t="shared" si="39"/>
        <v>가능</v>
      </c>
    </row>
    <row r="352" spans="2:53" x14ac:dyDescent="0.3">
      <c r="B352" s="4">
        <v>23600311</v>
      </c>
      <c r="C352" s="4" t="str">
        <f t="shared" si="47"/>
        <v>311</v>
      </c>
      <c r="D352" s="44" t="str">
        <f t="shared" si="45"/>
        <v>Item_Name_23600311</v>
      </c>
      <c r="E352" s="5" t="s">
        <v>781</v>
      </c>
      <c r="F352" s="44" t="str">
        <f t="shared" si="46"/>
        <v>Item_Desc_23600311</v>
      </c>
      <c r="G352" s="5" t="s">
        <v>1605</v>
      </c>
      <c r="H352" s="5">
        <v>3</v>
      </c>
      <c r="I352" s="5">
        <v>36</v>
      </c>
      <c r="J352" s="5">
        <v>3</v>
      </c>
      <c r="K352" s="5">
        <v>4</v>
      </c>
      <c r="L352" s="45">
        <f>_xlfn.XLOOKUP($I352, '[1]#칼럼명세'!$F:$F, '[1]#칼럼명세'!$J:$J)*IF(_xlfn.XLOOKUP($I352, '[1]#칼럼명세'!$F:$F, '[1]#칼럼명세'!$K:$K)="X", 1, _xlfn.XLOOKUP($K352, '[1]#무게관련'!$N:$N, '[1]#무게관련'!$O:$O))*100</f>
        <v>1</v>
      </c>
      <c r="M352" s="46" t="s">
        <v>339</v>
      </c>
      <c r="N352" s="46" t="s">
        <v>339</v>
      </c>
      <c r="O352" s="46" t="s">
        <v>339</v>
      </c>
      <c r="P352" s="46" t="s">
        <v>336</v>
      </c>
      <c r="Q352" s="5">
        <v>0</v>
      </c>
      <c r="R352" s="5">
        <v>0</v>
      </c>
      <c r="S352" s="5">
        <v>10104001</v>
      </c>
      <c r="T352" s="5">
        <v>0</v>
      </c>
      <c r="U352" s="5">
        <v>0</v>
      </c>
      <c r="V352" s="5">
        <v>0</v>
      </c>
      <c r="W352" s="5">
        <v>0</v>
      </c>
      <c r="X352" s="66">
        <v>100</v>
      </c>
      <c r="Y352" s="66">
        <v>1000</v>
      </c>
      <c r="Z352" s="5">
        <v>1</v>
      </c>
      <c r="AA352" s="5">
        <v>10</v>
      </c>
      <c r="AB352" s="5">
        <v>1</v>
      </c>
      <c r="AC352" s="5">
        <v>0</v>
      </c>
      <c r="AD352" s="5">
        <v>0</v>
      </c>
      <c r="AE352" s="5">
        <v>21000</v>
      </c>
      <c r="AF352" s="5">
        <v>4</v>
      </c>
      <c r="AG352" s="5">
        <v>1</v>
      </c>
      <c r="AH352" s="5" t="s">
        <v>1921</v>
      </c>
      <c r="AI352" s="5" t="s">
        <v>235</v>
      </c>
      <c r="AJ352" s="5" t="s">
        <v>983</v>
      </c>
      <c r="AK352" s="45">
        <f t="shared" si="42"/>
        <v>8</v>
      </c>
      <c r="AL352" s="47">
        <f>_xlfn.XLOOKUP(I352,'[1]#칼럼명세'!F:F,'[1]#칼럼명세'!I:I)</f>
        <v>1101</v>
      </c>
      <c r="AM352" s="44" t="str">
        <f t="shared" si="43"/>
        <v>Item_Name_23600311</v>
      </c>
      <c r="AN352" s="5" t="s">
        <v>781</v>
      </c>
      <c r="AO352" s="44" t="str">
        <f t="shared" si="44"/>
        <v>Item_Desc_23600311</v>
      </c>
      <c r="AP352" s="5" t="s">
        <v>1670</v>
      </c>
      <c r="AQ352" s="44">
        <f>_xlfn.XLOOKUP(I352,[1]!표1[아이템 타입],[1]!표1[삭제여부])</f>
        <v>1</v>
      </c>
      <c r="AR352" s="63">
        <f>_xlfn.XLOOKUP(I352,'[1]#칼럼명세'!F:F,'[1]#칼럼명세'!H:H)</f>
        <v>0</v>
      </c>
      <c r="AS352" s="4">
        <v>1</v>
      </c>
      <c r="AT352" s="4" t="s">
        <v>1903</v>
      </c>
      <c r="AU352" s="4" t="s">
        <v>1921</v>
      </c>
      <c r="AV352" s="4"/>
      <c r="AW352" s="63" t="str">
        <f>_xlfn.XLOOKUP(I352,[1]!표1[아이템 타입],[1]!표1[타입 이름])</f>
        <v>스킬북</v>
      </c>
      <c r="AX352" s="63" t="str">
        <f t="shared" si="40"/>
        <v>가능</v>
      </c>
      <c r="AY352" s="63" t="str">
        <f t="shared" si="41"/>
        <v>가능</v>
      </c>
      <c r="AZ352" s="63" t="str">
        <f t="shared" si="39"/>
        <v>불가</v>
      </c>
      <c r="BA352" s="63" t="str">
        <f t="shared" si="39"/>
        <v>가능</v>
      </c>
    </row>
    <row r="353" spans="2:53" x14ac:dyDescent="0.3">
      <c r="B353" s="4">
        <v>23600312</v>
      </c>
      <c r="C353" s="4" t="str">
        <f t="shared" si="47"/>
        <v>312</v>
      </c>
      <c r="D353" s="44" t="str">
        <f t="shared" si="45"/>
        <v>Item_Name_23600312</v>
      </c>
      <c r="E353" s="5" t="s">
        <v>787</v>
      </c>
      <c r="F353" s="44" t="str">
        <f t="shared" si="46"/>
        <v>Item_Desc_23600312</v>
      </c>
      <c r="G353" s="5" t="s">
        <v>1605</v>
      </c>
      <c r="H353" s="5">
        <v>3</v>
      </c>
      <c r="I353" s="5">
        <v>36</v>
      </c>
      <c r="J353" s="5">
        <v>3</v>
      </c>
      <c r="K353" s="5">
        <v>4</v>
      </c>
      <c r="L353" s="45">
        <f>_xlfn.XLOOKUP($I353, '[1]#칼럼명세'!$F:$F, '[1]#칼럼명세'!$J:$J)*IF(_xlfn.XLOOKUP($I353, '[1]#칼럼명세'!$F:$F, '[1]#칼럼명세'!$K:$K)="X", 1, _xlfn.XLOOKUP($K353, '[1]#무게관련'!$N:$N, '[1]#무게관련'!$O:$O))*100</f>
        <v>1</v>
      </c>
      <c r="M353" s="46" t="s">
        <v>339</v>
      </c>
      <c r="N353" s="46" t="s">
        <v>339</v>
      </c>
      <c r="O353" s="46" t="s">
        <v>339</v>
      </c>
      <c r="P353" s="46" t="s">
        <v>336</v>
      </c>
      <c r="Q353" s="5">
        <v>0</v>
      </c>
      <c r="R353" s="5">
        <v>0</v>
      </c>
      <c r="S353" s="5">
        <v>10104001</v>
      </c>
      <c r="T353" s="5">
        <v>0</v>
      </c>
      <c r="U353" s="5">
        <v>0</v>
      </c>
      <c r="V353" s="5">
        <v>0</v>
      </c>
      <c r="W353" s="5">
        <v>0</v>
      </c>
      <c r="X353" s="66">
        <v>100</v>
      </c>
      <c r="Y353" s="66">
        <v>1000</v>
      </c>
      <c r="Z353" s="5">
        <v>1</v>
      </c>
      <c r="AA353" s="5">
        <v>10</v>
      </c>
      <c r="AB353" s="5">
        <v>1</v>
      </c>
      <c r="AC353" s="5">
        <v>0</v>
      </c>
      <c r="AD353" s="5">
        <v>0</v>
      </c>
      <c r="AE353" s="5">
        <v>21000</v>
      </c>
      <c r="AF353" s="5">
        <v>4</v>
      </c>
      <c r="AG353" s="5">
        <v>1</v>
      </c>
      <c r="AH353" s="5" t="s">
        <v>1953</v>
      </c>
      <c r="AI353" s="5" t="s">
        <v>235</v>
      </c>
      <c r="AJ353" s="5" t="s">
        <v>983</v>
      </c>
      <c r="AK353" s="45">
        <f t="shared" si="42"/>
        <v>8</v>
      </c>
      <c r="AL353" s="47">
        <f>_xlfn.XLOOKUP(I353,'[1]#칼럼명세'!F:F,'[1]#칼럼명세'!I:I)</f>
        <v>1101</v>
      </c>
      <c r="AM353" s="44" t="str">
        <f t="shared" si="43"/>
        <v>Item_Name_23600312</v>
      </c>
      <c r="AN353" s="5" t="s">
        <v>787</v>
      </c>
      <c r="AO353" s="44" t="str">
        <f t="shared" si="44"/>
        <v>Item_Desc_23600312</v>
      </c>
      <c r="AP353" s="5" t="s">
        <v>1676</v>
      </c>
      <c r="AQ353" s="44">
        <f>_xlfn.XLOOKUP(I353,[1]!표1[아이템 타입],[1]!표1[삭제여부])</f>
        <v>1</v>
      </c>
      <c r="AR353" s="63">
        <f>_xlfn.XLOOKUP(I353,'[1]#칼럼명세'!F:F,'[1]#칼럼명세'!H:H)</f>
        <v>0</v>
      </c>
      <c r="AS353" s="4">
        <v>1</v>
      </c>
      <c r="AT353" s="4" t="s">
        <v>1904</v>
      </c>
      <c r="AU353" s="4" t="s">
        <v>1953</v>
      </c>
      <c r="AV353" s="4"/>
      <c r="AW353" s="63" t="str">
        <f>_xlfn.XLOOKUP(I353,[1]!표1[아이템 타입],[1]!표1[타입 이름])</f>
        <v>스킬북</v>
      </c>
      <c r="AX353" s="63" t="str">
        <f t="shared" si="40"/>
        <v>가능</v>
      </c>
      <c r="AY353" s="63" t="str">
        <f t="shared" si="41"/>
        <v>가능</v>
      </c>
      <c r="AZ353" s="63" t="str">
        <f t="shared" si="39"/>
        <v>불가</v>
      </c>
      <c r="BA353" s="63" t="str">
        <f t="shared" si="39"/>
        <v>가능</v>
      </c>
    </row>
    <row r="354" spans="2:53" x14ac:dyDescent="0.3">
      <c r="B354" s="4">
        <v>23600313</v>
      </c>
      <c r="C354" s="4" t="str">
        <f t="shared" si="47"/>
        <v>313</v>
      </c>
      <c r="D354" s="44" t="str">
        <f t="shared" si="45"/>
        <v>Item_Name_23600313</v>
      </c>
      <c r="E354" s="5" t="s">
        <v>1597</v>
      </c>
      <c r="F354" s="44" t="str">
        <f t="shared" si="46"/>
        <v>Item_Desc_23600313</v>
      </c>
      <c r="G354" s="5" t="s">
        <v>1605</v>
      </c>
      <c r="H354" s="5">
        <v>3</v>
      </c>
      <c r="I354" s="5">
        <v>36</v>
      </c>
      <c r="J354" s="5">
        <v>3</v>
      </c>
      <c r="K354" s="5">
        <v>4</v>
      </c>
      <c r="L354" s="45">
        <f>_xlfn.XLOOKUP($I354, '[1]#칼럼명세'!$F:$F, '[1]#칼럼명세'!$J:$J)*IF(_xlfn.XLOOKUP($I354, '[1]#칼럼명세'!$F:$F, '[1]#칼럼명세'!$K:$K)="X", 1, _xlfn.XLOOKUP($K354, '[1]#무게관련'!$N:$N, '[1]#무게관련'!$O:$O))*100</f>
        <v>1</v>
      </c>
      <c r="M354" s="46" t="s">
        <v>339</v>
      </c>
      <c r="N354" s="46" t="s">
        <v>339</v>
      </c>
      <c r="O354" s="46" t="s">
        <v>339</v>
      </c>
      <c r="P354" s="46" t="s">
        <v>336</v>
      </c>
      <c r="Q354" s="5">
        <v>0</v>
      </c>
      <c r="R354" s="5">
        <v>0</v>
      </c>
      <c r="S354" s="5">
        <v>10104001</v>
      </c>
      <c r="T354" s="5">
        <v>0</v>
      </c>
      <c r="U354" s="5">
        <v>0</v>
      </c>
      <c r="V354" s="5">
        <v>0</v>
      </c>
      <c r="W354" s="5">
        <v>0</v>
      </c>
      <c r="X354" s="66">
        <v>100</v>
      </c>
      <c r="Y354" s="66">
        <v>1000</v>
      </c>
      <c r="Z354" s="5">
        <v>1</v>
      </c>
      <c r="AA354" s="5">
        <v>10</v>
      </c>
      <c r="AB354" s="5">
        <v>1</v>
      </c>
      <c r="AC354" s="5">
        <v>0</v>
      </c>
      <c r="AD354" s="5">
        <v>0</v>
      </c>
      <c r="AE354" s="5">
        <v>21000</v>
      </c>
      <c r="AF354" s="5">
        <v>4</v>
      </c>
      <c r="AG354" s="5">
        <v>1</v>
      </c>
      <c r="AH354" s="5" t="s">
        <v>1968</v>
      </c>
      <c r="AI354" s="5" t="s">
        <v>235</v>
      </c>
      <c r="AJ354" s="5" t="s">
        <v>983</v>
      </c>
      <c r="AK354" s="45">
        <f t="shared" si="42"/>
        <v>8</v>
      </c>
      <c r="AL354" s="47">
        <f>_xlfn.XLOOKUP(I354,'[1]#칼럼명세'!F:F,'[1]#칼럼명세'!I:I)</f>
        <v>1101</v>
      </c>
      <c r="AM354" s="44" t="str">
        <f t="shared" si="43"/>
        <v>Item_Name_23600313</v>
      </c>
      <c r="AN354" s="5" t="s">
        <v>1597</v>
      </c>
      <c r="AO354" s="44" t="str">
        <f t="shared" si="44"/>
        <v>Item_Desc_23600313</v>
      </c>
      <c r="AP354" s="5" t="s">
        <v>1666</v>
      </c>
      <c r="AQ354" s="44">
        <f>_xlfn.XLOOKUP(I354,[1]!표1[아이템 타입],[1]!표1[삭제여부])</f>
        <v>1</v>
      </c>
      <c r="AR354" s="63">
        <f>_xlfn.XLOOKUP(I354,'[1]#칼럼명세'!F:F,'[1]#칼럼명세'!H:H)</f>
        <v>0</v>
      </c>
      <c r="AS354" s="4">
        <v>1</v>
      </c>
      <c r="AT354" s="4" t="s">
        <v>1905</v>
      </c>
      <c r="AU354" s="4" t="s">
        <v>1954</v>
      </c>
      <c r="AV354" s="4"/>
      <c r="AW354" s="63" t="str">
        <f>_xlfn.XLOOKUP(I354,[1]!표1[아이템 타입],[1]!표1[타입 이름])</f>
        <v>스킬북</v>
      </c>
      <c r="AX354" s="63" t="str">
        <f t="shared" si="40"/>
        <v>가능</v>
      </c>
      <c r="AY354" s="63" t="str">
        <f t="shared" si="41"/>
        <v>가능</v>
      </c>
      <c r="AZ354" s="63" t="str">
        <f t="shared" si="39"/>
        <v>불가</v>
      </c>
      <c r="BA354" s="63" t="str">
        <f t="shared" si="39"/>
        <v>가능</v>
      </c>
    </row>
    <row r="355" spans="2:53" x14ac:dyDescent="0.3">
      <c r="B355" s="4">
        <v>23600314</v>
      </c>
      <c r="C355" s="4" t="str">
        <f t="shared" si="47"/>
        <v>314</v>
      </c>
      <c r="D355" s="44" t="str">
        <f t="shared" si="45"/>
        <v>Item_Name_23600314</v>
      </c>
      <c r="E355" s="5" t="s">
        <v>779</v>
      </c>
      <c r="F355" s="44" t="str">
        <f t="shared" si="46"/>
        <v>Item_Desc_23600314</v>
      </c>
      <c r="G355" s="5" t="s">
        <v>1605</v>
      </c>
      <c r="H355" s="5">
        <v>3</v>
      </c>
      <c r="I355" s="5">
        <v>36</v>
      </c>
      <c r="J355" s="5">
        <v>3</v>
      </c>
      <c r="K355" s="5">
        <v>2</v>
      </c>
      <c r="L355" s="45">
        <f>_xlfn.XLOOKUP($I355, '[1]#칼럼명세'!$F:$F, '[1]#칼럼명세'!$J:$J)*IF(_xlfn.XLOOKUP($I355, '[1]#칼럼명세'!$F:$F, '[1]#칼럼명세'!$K:$K)="X", 1, _xlfn.XLOOKUP($K355, '[1]#무게관련'!$N:$N, '[1]#무게관련'!$O:$O))*100</f>
        <v>1</v>
      </c>
      <c r="M355" s="46" t="s">
        <v>339</v>
      </c>
      <c r="N355" s="46" t="s">
        <v>339</v>
      </c>
      <c r="O355" s="46" t="s">
        <v>339</v>
      </c>
      <c r="P355" s="46" t="s">
        <v>336</v>
      </c>
      <c r="Q355" s="5">
        <v>0</v>
      </c>
      <c r="R355" s="5">
        <v>0</v>
      </c>
      <c r="S355" s="5">
        <v>10104001</v>
      </c>
      <c r="T355" s="5">
        <v>0</v>
      </c>
      <c r="U355" s="5">
        <v>0</v>
      </c>
      <c r="V355" s="5">
        <v>0</v>
      </c>
      <c r="W355" s="5">
        <v>0</v>
      </c>
      <c r="X355" s="66">
        <v>100</v>
      </c>
      <c r="Y355" s="66">
        <v>1000</v>
      </c>
      <c r="Z355" s="5">
        <v>1</v>
      </c>
      <c r="AA355" s="5">
        <v>10</v>
      </c>
      <c r="AB355" s="5">
        <v>1</v>
      </c>
      <c r="AC355" s="5">
        <v>0</v>
      </c>
      <c r="AD355" s="5">
        <v>0</v>
      </c>
      <c r="AE355" s="5">
        <v>21000</v>
      </c>
      <c r="AF355" s="5">
        <v>4</v>
      </c>
      <c r="AG355" s="5">
        <v>1</v>
      </c>
      <c r="AH355" s="5" t="s">
        <v>1951</v>
      </c>
      <c r="AI355" s="5" t="s">
        <v>235</v>
      </c>
      <c r="AJ355" s="5" t="s">
        <v>983</v>
      </c>
      <c r="AK355" s="45">
        <f t="shared" si="42"/>
        <v>8</v>
      </c>
      <c r="AL355" s="47">
        <f>_xlfn.XLOOKUP(I355,'[1]#칼럼명세'!F:F,'[1]#칼럼명세'!I:I)</f>
        <v>1101</v>
      </c>
      <c r="AM355" s="44" t="str">
        <f t="shared" si="43"/>
        <v>Item_Name_23600314</v>
      </c>
      <c r="AN355" s="5" t="s">
        <v>779</v>
      </c>
      <c r="AO355" s="44" t="str">
        <f t="shared" si="44"/>
        <v>Item_Desc_23600314</v>
      </c>
      <c r="AP355" s="5" t="s">
        <v>1667</v>
      </c>
      <c r="AQ355" s="44">
        <f>_xlfn.XLOOKUP(I355,[1]!표1[아이템 타입],[1]!표1[삭제여부])</f>
        <v>1</v>
      </c>
      <c r="AR355" s="63">
        <f>_xlfn.XLOOKUP(I355,'[1]#칼럼명세'!F:F,'[1]#칼럼명세'!H:H)</f>
        <v>0</v>
      </c>
      <c r="AS355" s="4">
        <v>1</v>
      </c>
      <c r="AT355" s="4" t="s">
        <v>1906</v>
      </c>
      <c r="AU355" s="4" t="s">
        <v>1951</v>
      </c>
      <c r="AV355" s="4"/>
      <c r="AW355" s="63" t="str">
        <f>_xlfn.XLOOKUP(I355,[1]!표1[아이템 타입],[1]!표1[타입 이름])</f>
        <v>스킬북</v>
      </c>
      <c r="AX355" s="63" t="str">
        <f t="shared" si="40"/>
        <v>가능</v>
      </c>
      <c r="AY355" s="63" t="str">
        <f t="shared" si="41"/>
        <v>가능</v>
      </c>
      <c r="AZ355" s="63" t="str">
        <f t="shared" si="39"/>
        <v>불가</v>
      </c>
      <c r="BA355" s="63" t="str">
        <f t="shared" si="39"/>
        <v>가능</v>
      </c>
    </row>
    <row r="356" spans="2:53" x14ac:dyDescent="0.3">
      <c r="B356" s="4">
        <v>23600315</v>
      </c>
      <c r="C356" s="4" t="str">
        <f t="shared" si="47"/>
        <v>315</v>
      </c>
      <c r="D356" s="44" t="str">
        <f t="shared" si="45"/>
        <v>Item_Name_23600315</v>
      </c>
      <c r="E356" s="5" t="s">
        <v>783</v>
      </c>
      <c r="F356" s="44" t="str">
        <f t="shared" si="46"/>
        <v>Item_Desc_23600315</v>
      </c>
      <c r="G356" s="5" t="s">
        <v>1605</v>
      </c>
      <c r="H356" s="5">
        <v>3</v>
      </c>
      <c r="I356" s="5">
        <v>36</v>
      </c>
      <c r="J356" s="5">
        <v>3</v>
      </c>
      <c r="K356" s="5">
        <v>3</v>
      </c>
      <c r="L356" s="45">
        <f>_xlfn.XLOOKUP($I356, '[1]#칼럼명세'!$F:$F, '[1]#칼럼명세'!$J:$J)*IF(_xlfn.XLOOKUP($I356, '[1]#칼럼명세'!$F:$F, '[1]#칼럼명세'!$K:$K)="X", 1, _xlfn.XLOOKUP($K356, '[1]#무게관련'!$N:$N, '[1]#무게관련'!$O:$O))*100</f>
        <v>1</v>
      </c>
      <c r="M356" s="46" t="s">
        <v>339</v>
      </c>
      <c r="N356" s="46" t="s">
        <v>339</v>
      </c>
      <c r="O356" s="46" t="s">
        <v>339</v>
      </c>
      <c r="P356" s="46" t="s">
        <v>336</v>
      </c>
      <c r="Q356" s="5">
        <v>0</v>
      </c>
      <c r="R356" s="5">
        <v>0</v>
      </c>
      <c r="S356" s="5">
        <v>10104001</v>
      </c>
      <c r="T356" s="5">
        <v>0</v>
      </c>
      <c r="U356" s="5">
        <v>0</v>
      </c>
      <c r="V356" s="5">
        <v>0</v>
      </c>
      <c r="W356" s="5">
        <v>0</v>
      </c>
      <c r="X356" s="66">
        <v>100</v>
      </c>
      <c r="Y356" s="66">
        <v>1000</v>
      </c>
      <c r="Z356" s="5">
        <v>1</v>
      </c>
      <c r="AA356" s="5">
        <v>10</v>
      </c>
      <c r="AB356" s="5">
        <v>1</v>
      </c>
      <c r="AC356" s="5">
        <v>0</v>
      </c>
      <c r="AD356" s="5">
        <v>0</v>
      </c>
      <c r="AE356" s="5">
        <v>21000</v>
      </c>
      <c r="AF356" s="5">
        <v>4</v>
      </c>
      <c r="AG356" s="5">
        <v>1</v>
      </c>
      <c r="AH356" s="5" t="s">
        <v>1948</v>
      </c>
      <c r="AI356" s="5" t="s">
        <v>235</v>
      </c>
      <c r="AJ356" s="5" t="s">
        <v>983</v>
      </c>
      <c r="AK356" s="45">
        <f t="shared" si="42"/>
        <v>8</v>
      </c>
      <c r="AL356" s="47">
        <f>_xlfn.XLOOKUP(I356,'[1]#칼럼명세'!F:F,'[1]#칼럼명세'!I:I)</f>
        <v>1101</v>
      </c>
      <c r="AM356" s="44" t="str">
        <f t="shared" si="43"/>
        <v>Item_Name_23600315</v>
      </c>
      <c r="AN356" s="5" t="s">
        <v>783</v>
      </c>
      <c r="AO356" s="44" t="str">
        <f t="shared" si="44"/>
        <v>Item_Desc_23600315</v>
      </c>
      <c r="AP356" s="5" t="s">
        <v>1672</v>
      </c>
      <c r="AQ356" s="44">
        <f>_xlfn.XLOOKUP(I356,[1]!표1[아이템 타입],[1]!표1[삭제여부])</f>
        <v>1</v>
      </c>
      <c r="AR356" s="63">
        <f>_xlfn.XLOOKUP(I356,'[1]#칼럼명세'!F:F,'[1]#칼럼명세'!H:H)</f>
        <v>0</v>
      </c>
      <c r="AS356" s="4">
        <v>1</v>
      </c>
      <c r="AT356" s="4" t="s">
        <v>1907</v>
      </c>
      <c r="AU356" s="4" t="s">
        <v>1948</v>
      </c>
      <c r="AV356" s="4"/>
      <c r="AW356" s="63" t="str">
        <f>_xlfn.XLOOKUP(I356,[1]!표1[아이템 타입],[1]!표1[타입 이름])</f>
        <v>스킬북</v>
      </c>
      <c r="AX356" s="63" t="str">
        <f t="shared" si="40"/>
        <v>가능</v>
      </c>
      <c r="AY356" s="63" t="str">
        <f t="shared" si="41"/>
        <v>가능</v>
      </c>
      <c r="AZ356" s="63" t="str">
        <f t="shared" si="39"/>
        <v>불가</v>
      </c>
      <c r="BA356" s="63" t="str">
        <f t="shared" si="39"/>
        <v>가능</v>
      </c>
    </row>
    <row r="357" spans="2:53" x14ac:dyDescent="0.3">
      <c r="B357" s="4">
        <v>23600316</v>
      </c>
      <c r="C357" s="4" t="str">
        <f t="shared" si="47"/>
        <v>316</v>
      </c>
      <c r="D357" s="44" t="str">
        <f t="shared" si="45"/>
        <v>Item_Name_23600316</v>
      </c>
      <c r="E357" s="5" t="s">
        <v>785</v>
      </c>
      <c r="F357" s="44" t="str">
        <f t="shared" si="46"/>
        <v>Item_Desc_23600316</v>
      </c>
      <c r="G357" s="5" t="s">
        <v>1605</v>
      </c>
      <c r="H357" s="5">
        <v>3</v>
      </c>
      <c r="I357" s="5">
        <v>36</v>
      </c>
      <c r="J357" s="5">
        <v>3</v>
      </c>
      <c r="K357" s="5">
        <v>3</v>
      </c>
      <c r="L357" s="45">
        <f>_xlfn.XLOOKUP($I357, '[1]#칼럼명세'!$F:$F, '[1]#칼럼명세'!$J:$J)*IF(_xlfn.XLOOKUP($I357, '[1]#칼럼명세'!$F:$F, '[1]#칼럼명세'!$K:$K)="X", 1, _xlfn.XLOOKUP($K357, '[1]#무게관련'!$N:$N, '[1]#무게관련'!$O:$O))*100</f>
        <v>1</v>
      </c>
      <c r="M357" s="46" t="s">
        <v>339</v>
      </c>
      <c r="N357" s="46" t="s">
        <v>339</v>
      </c>
      <c r="O357" s="46" t="s">
        <v>339</v>
      </c>
      <c r="P357" s="46" t="s">
        <v>336</v>
      </c>
      <c r="Q357" s="5">
        <v>0</v>
      </c>
      <c r="R357" s="5">
        <v>0</v>
      </c>
      <c r="S357" s="5">
        <v>10104001</v>
      </c>
      <c r="T357" s="5">
        <v>0</v>
      </c>
      <c r="U357" s="5">
        <v>0</v>
      </c>
      <c r="V357" s="5">
        <v>0</v>
      </c>
      <c r="W357" s="5">
        <v>0</v>
      </c>
      <c r="X357" s="66">
        <v>100</v>
      </c>
      <c r="Y357" s="66">
        <v>1000</v>
      </c>
      <c r="Z357" s="5">
        <v>1</v>
      </c>
      <c r="AA357" s="5">
        <v>10</v>
      </c>
      <c r="AB357" s="5">
        <v>1</v>
      </c>
      <c r="AC357" s="5">
        <v>0</v>
      </c>
      <c r="AD357" s="5">
        <v>0</v>
      </c>
      <c r="AE357" s="5">
        <v>21000</v>
      </c>
      <c r="AF357" s="5">
        <v>4</v>
      </c>
      <c r="AG357" s="5">
        <v>1</v>
      </c>
      <c r="AH357" s="5" t="s">
        <v>1952</v>
      </c>
      <c r="AI357" s="5" t="s">
        <v>235</v>
      </c>
      <c r="AJ357" s="5" t="s">
        <v>983</v>
      </c>
      <c r="AK357" s="45">
        <f t="shared" si="42"/>
        <v>8</v>
      </c>
      <c r="AL357" s="47">
        <f>_xlfn.XLOOKUP(I357,'[1]#칼럼명세'!F:F,'[1]#칼럼명세'!I:I)</f>
        <v>1101</v>
      </c>
      <c r="AM357" s="44" t="str">
        <f t="shared" si="43"/>
        <v>Item_Name_23600316</v>
      </c>
      <c r="AN357" s="5" t="s">
        <v>785</v>
      </c>
      <c r="AO357" s="44" t="str">
        <f t="shared" si="44"/>
        <v>Item_Desc_23600316</v>
      </c>
      <c r="AP357" s="5" t="s">
        <v>1674</v>
      </c>
      <c r="AQ357" s="44">
        <f>_xlfn.XLOOKUP(I357,[1]!표1[아이템 타입],[1]!표1[삭제여부])</f>
        <v>1</v>
      </c>
      <c r="AR357" s="63">
        <f>_xlfn.XLOOKUP(I357,'[1]#칼럼명세'!F:F,'[1]#칼럼명세'!H:H)</f>
        <v>0</v>
      </c>
      <c r="AS357" s="4">
        <v>1</v>
      </c>
      <c r="AT357" s="4" t="s">
        <v>1908</v>
      </c>
      <c r="AU357" s="4" t="s">
        <v>1952</v>
      </c>
      <c r="AV357" s="4"/>
      <c r="AW357" s="63" t="str">
        <f>_xlfn.XLOOKUP(I357,[1]!표1[아이템 타입],[1]!표1[타입 이름])</f>
        <v>스킬북</v>
      </c>
      <c r="AX357" s="63" t="str">
        <f t="shared" si="40"/>
        <v>가능</v>
      </c>
      <c r="AY357" s="63" t="str">
        <f t="shared" si="41"/>
        <v>가능</v>
      </c>
      <c r="AZ357" s="63" t="str">
        <f t="shared" si="39"/>
        <v>불가</v>
      </c>
      <c r="BA357" s="63" t="str">
        <f t="shared" si="39"/>
        <v>가능</v>
      </c>
    </row>
    <row r="358" spans="2:53" x14ac:dyDescent="0.3">
      <c r="B358" s="4">
        <v>23600317</v>
      </c>
      <c r="C358" s="4" t="str">
        <f t="shared" si="47"/>
        <v>317</v>
      </c>
      <c r="D358" s="44" t="str">
        <f t="shared" si="45"/>
        <v>Item_Name_23600317</v>
      </c>
      <c r="E358" s="5" t="s">
        <v>780</v>
      </c>
      <c r="F358" s="44" t="str">
        <f t="shared" si="46"/>
        <v>Item_Desc_23600317</v>
      </c>
      <c r="G358" s="5" t="s">
        <v>1605</v>
      </c>
      <c r="H358" s="5">
        <v>3</v>
      </c>
      <c r="I358" s="5">
        <v>36</v>
      </c>
      <c r="J358" s="5">
        <v>3</v>
      </c>
      <c r="K358" s="5">
        <v>2</v>
      </c>
      <c r="L358" s="45">
        <f>_xlfn.XLOOKUP($I358, '[1]#칼럼명세'!$F:$F, '[1]#칼럼명세'!$J:$J)*IF(_xlfn.XLOOKUP($I358, '[1]#칼럼명세'!$F:$F, '[1]#칼럼명세'!$K:$K)="X", 1, _xlfn.XLOOKUP($K358, '[1]#무게관련'!$N:$N, '[1]#무게관련'!$O:$O))*100</f>
        <v>1</v>
      </c>
      <c r="M358" s="46" t="s">
        <v>339</v>
      </c>
      <c r="N358" s="46" t="s">
        <v>339</v>
      </c>
      <c r="O358" s="46" t="s">
        <v>339</v>
      </c>
      <c r="P358" s="46" t="s">
        <v>336</v>
      </c>
      <c r="Q358" s="5">
        <v>0</v>
      </c>
      <c r="R358" s="5">
        <v>0</v>
      </c>
      <c r="S358" s="5">
        <v>10104001</v>
      </c>
      <c r="T358" s="5">
        <v>0</v>
      </c>
      <c r="U358" s="5">
        <v>0</v>
      </c>
      <c r="V358" s="5">
        <v>0</v>
      </c>
      <c r="W358" s="5">
        <v>0</v>
      </c>
      <c r="X358" s="66">
        <v>100</v>
      </c>
      <c r="Y358" s="66">
        <v>1000</v>
      </c>
      <c r="Z358" s="5">
        <v>1</v>
      </c>
      <c r="AA358" s="5">
        <v>10</v>
      </c>
      <c r="AB358" s="5">
        <v>1</v>
      </c>
      <c r="AC358" s="5">
        <v>0</v>
      </c>
      <c r="AD358" s="5">
        <v>0</v>
      </c>
      <c r="AE358" s="5">
        <v>21000</v>
      </c>
      <c r="AF358" s="5">
        <v>4</v>
      </c>
      <c r="AG358" s="5">
        <v>1</v>
      </c>
      <c r="AH358" s="5" t="s">
        <v>1934</v>
      </c>
      <c r="AI358" s="5" t="s">
        <v>235</v>
      </c>
      <c r="AJ358" s="5" t="s">
        <v>983</v>
      </c>
      <c r="AK358" s="45">
        <f t="shared" si="42"/>
        <v>8</v>
      </c>
      <c r="AL358" s="47">
        <f>_xlfn.XLOOKUP(I358,'[1]#칼럼명세'!F:F,'[1]#칼럼명세'!I:I)</f>
        <v>1101</v>
      </c>
      <c r="AM358" s="44" t="str">
        <f t="shared" si="43"/>
        <v>Item_Name_23600317</v>
      </c>
      <c r="AN358" s="5" t="s">
        <v>780</v>
      </c>
      <c r="AO358" s="44" t="str">
        <f t="shared" si="44"/>
        <v>Item_Desc_23600317</v>
      </c>
      <c r="AP358" s="5" t="s">
        <v>1669</v>
      </c>
      <c r="AQ358" s="44">
        <f>_xlfn.XLOOKUP(I358,[1]!표1[아이템 타입],[1]!표1[삭제여부])</f>
        <v>1</v>
      </c>
      <c r="AR358" s="63">
        <f>_xlfn.XLOOKUP(I358,'[1]#칼럼명세'!F:F,'[1]#칼럼명세'!H:H)</f>
        <v>0</v>
      </c>
      <c r="AS358" s="4">
        <v>1</v>
      </c>
      <c r="AT358" s="4" t="s">
        <v>1909</v>
      </c>
      <c r="AU358" s="4" t="s">
        <v>1934</v>
      </c>
      <c r="AV358" s="4"/>
      <c r="AW358" s="63" t="str">
        <f>_xlfn.XLOOKUP(I358,[1]!표1[아이템 타입],[1]!표1[타입 이름])</f>
        <v>스킬북</v>
      </c>
      <c r="AX358" s="63" t="str">
        <f t="shared" si="40"/>
        <v>가능</v>
      </c>
      <c r="AY358" s="63" t="str">
        <f t="shared" si="41"/>
        <v>가능</v>
      </c>
      <c r="AZ358" s="63" t="str">
        <f t="shared" si="39"/>
        <v>불가</v>
      </c>
      <c r="BA358" s="63" t="str">
        <f t="shared" si="39"/>
        <v>가능</v>
      </c>
    </row>
    <row r="359" spans="2:53" x14ac:dyDescent="0.3">
      <c r="B359" s="4">
        <v>23600318</v>
      </c>
      <c r="C359" s="4" t="str">
        <f t="shared" si="47"/>
        <v>318</v>
      </c>
      <c r="D359" s="44" t="str">
        <f t="shared" si="45"/>
        <v>Item_Name_23600318</v>
      </c>
      <c r="E359" s="5" t="s">
        <v>782</v>
      </c>
      <c r="F359" s="44" t="str">
        <f t="shared" si="46"/>
        <v>Item_Desc_23600318</v>
      </c>
      <c r="G359" s="5" t="s">
        <v>1605</v>
      </c>
      <c r="H359" s="5">
        <v>3</v>
      </c>
      <c r="I359" s="5">
        <v>36</v>
      </c>
      <c r="J359" s="5">
        <v>3</v>
      </c>
      <c r="K359" s="5">
        <v>3</v>
      </c>
      <c r="L359" s="45">
        <f>_xlfn.XLOOKUP($I359, '[1]#칼럼명세'!$F:$F, '[1]#칼럼명세'!$J:$J)*IF(_xlfn.XLOOKUP($I359, '[1]#칼럼명세'!$F:$F, '[1]#칼럼명세'!$K:$K)="X", 1, _xlfn.XLOOKUP($K359, '[1]#무게관련'!$N:$N, '[1]#무게관련'!$O:$O))*100</f>
        <v>1</v>
      </c>
      <c r="M359" s="46" t="s">
        <v>339</v>
      </c>
      <c r="N359" s="46" t="s">
        <v>339</v>
      </c>
      <c r="O359" s="46" t="s">
        <v>339</v>
      </c>
      <c r="P359" s="46" t="s">
        <v>336</v>
      </c>
      <c r="Q359" s="5">
        <v>0</v>
      </c>
      <c r="R359" s="5">
        <v>0</v>
      </c>
      <c r="S359" s="5">
        <v>10104001</v>
      </c>
      <c r="T359" s="5">
        <v>0</v>
      </c>
      <c r="U359" s="5">
        <v>0</v>
      </c>
      <c r="V359" s="5">
        <v>0</v>
      </c>
      <c r="W359" s="5">
        <v>0</v>
      </c>
      <c r="X359" s="66">
        <v>100</v>
      </c>
      <c r="Y359" s="66">
        <v>1000</v>
      </c>
      <c r="Z359" s="5">
        <v>1</v>
      </c>
      <c r="AA359" s="5">
        <v>10</v>
      </c>
      <c r="AB359" s="5">
        <v>1</v>
      </c>
      <c r="AC359" s="5">
        <v>0</v>
      </c>
      <c r="AD359" s="5">
        <v>0</v>
      </c>
      <c r="AE359" s="5">
        <v>21000</v>
      </c>
      <c r="AF359" s="5">
        <v>4</v>
      </c>
      <c r="AG359" s="5">
        <v>1</v>
      </c>
      <c r="AH359" s="5" t="s">
        <v>1946</v>
      </c>
      <c r="AI359" s="5" t="s">
        <v>235</v>
      </c>
      <c r="AJ359" s="5" t="s">
        <v>983</v>
      </c>
      <c r="AK359" s="45">
        <f t="shared" si="42"/>
        <v>8</v>
      </c>
      <c r="AL359" s="47">
        <f>_xlfn.XLOOKUP(I359,'[1]#칼럼명세'!F:F,'[1]#칼럼명세'!I:I)</f>
        <v>1101</v>
      </c>
      <c r="AM359" s="44" t="str">
        <f t="shared" si="43"/>
        <v>Item_Name_23600318</v>
      </c>
      <c r="AN359" s="5" t="s">
        <v>782</v>
      </c>
      <c r="AO359" s="44" t="str">
        <f t="shared" si="44"/>
        <v>Item_Desc_23600318</v>
      </c>
      <c r="AP359" s="5" t="s">
        <v>1671</v>
      </c>
      <c r="AQ359" s="44">
        <f>_xlfn.XLOOKUP(I359,[1]!표1[아이템 타입],[1]!표1[삭제여부])</f>
        <v>1</v>
      </c>
      <c r="AR359" s="63">
        <f>_xlfn.XLOOKUP(I359,'[1]#칼럼명세'!F:F,'[1]#칼럼명세'!H:H)</f>
        <v>0</v>
      </c>
      <c r="AS359" s="4">
        <v>1</v>
      </c>
      <c r="AT359" s="4" t="s">
        <v>1910</v>
      </c>
      <c r="AU359" s="4" t="s">
        <v>1946</v>
      </c>
      <c r="AV359" s="4"/>
      <c r="AW359" s="63" t="str">
        <f>_xlfn.XLOOKUP(I359,[1]!표1[아이템 타입],[1]!표1[타입 이름])</f>
        <v>스킬북</v>
      </c>
      <c r="AX359" s="63" t="str">
        <f t="shared" si="40"/>
        <v>가능</v>
      </c>
      <c r="AY359" s="63" t="str">
        <f t="shared" si="41"/>
        <v>가능</v>
      </c>
      <c r="AZ359" s="63" t="str">
        <f t="shared" si="39"/>
        <v>불가</v>
      </c>
      <c r="BA359" s="63" t="str">
        <f t="shared" si="39"/>
        <v>가능</v>
      </c>
    </row>
    <row r="360" spans="2:53" x14ac:dyDescent="0.3">
      <c r="B360" s="4">
        <v>23600319</v>
      </c>
      <c r="C360" s="4" t="str">
        <f t="shared" si="47"/>
        <v>319</v>
      </c>
      <c r="D360" s="44" t="str">
        <f t="shared" si="45"/>
        <v>Item_Name_23600319</v>
      </c>
      <c r="E360" s="5" t="s">
        <v>788</v>
      </c>
      <c r="F360" s="44" t="str">
        <f t="shared" si="46"/>
        <v>Item_Desc_23600319</v>
      </c>
      <c r="G360" s="5" t="s">
        <v>1605</v>
      </c>
      <c r="H360" s="5">
        <v>3</v>
      </c>
      <c r="I360" s="5">
        <v>36</v>
      </c>
      <c r="J360" s="5">
        <v>3</v>
      </c>
      <c r="K360" s="5">
        <v>4</v>
      </c>
      <c r="L360" s="45">
        <f>_xlfn.XLOOKUP($I360, '[1]#칼럼명세'!$F:$F, '[1]#칼럼명세'!$J:$J)*IF(_xlfn.XLOOKUP($I360, '[1]#칼럼명세'!$F:$F, '[1]#칼럼명세'!$K:$K)="X", 1, _xlfn.XLOOKUP($K360, '[1]#무게관련'!$N:$N, '[1]#무게관련'!$O:$O))*100</f>
        <v>1</v>
      </c>
      <c r="M360" s="46" t="s">
        <v>339</v>
      </c>
      <c r="N360" s="46" t="s">
        <v>339</v>
      </c>
      <c r="O360" s="46" t="s">
        <v>339</v>
      </c>
      <c r="P360" s="46" t="s">
        <v>336</v>
      </c>
      <c r="Q360" s="5">
        <v>0</v>
      </c>
      <c r="R360" s="5">
        <v>0</v>
      </c>
      <c r="S360" s="5">
        <v>10104001</v>
      </c>
      <c r="T360" s="5">
        <v>0</v>
      </c>
      <c r="U360" s="5">
        <v>0</v>
      </c>
      <c r="V360" s="5">
        <v>0</v>
      </c>
      <c r="W360" s="5">
        <v>0</v>
      </c>
      <c r="X360" s="66">
        <v>100</v>
      </c>
      <c r="Y360" s="66">
        <v>1000</v>
      </c>
      <c r="Z360" s="5">
        <v>1</v>
      </c>
      <c r="AA360" s="5">
        <v>10</v>
      </c>
      <c r="AB360" s="5">
        <v>1</v>
      </c>
      <c r="AC360" s="5">
        <v>0</v>
      </c>
      <c r="AD360" s="5">
        <v>0</v>
      </c>
      <c r="AE360" s="5">
        <v>21000</v>
      </c>
      <c r="AF360" s="5">
        <v>4</v>
      </c>
      <c r="AG360" s="5">
        <v>1</v>
      </c>
      <c r="AH360" s="5" t="s">
        <v>1936</v>
      </c>
      <c r="AI360" s="5" t="s">
        <v>235</v>
      </c>
      <c r="AJ360" s="5" t="s">
        <v>983</v>
      </c>
      <c r="AK360" s="45">
        <f t="shared" si="42"/>
        <v>8</v>
      </c>
      <c r="AL360" s="47">
        <f>_xlfn.XLOOKUP(I360,'[1]#칼럼명세'!F:F,'[1]#칼럼명세'!I:I)</f>
        <v>1101</v>
      </c>
      <c r="AM360" s="44" t="str">
        <f t="shared" si="43"/>
        <v>Item_Name_23600319</v>
      </c>
      <c r="AN360" s="5" t="s">
        <v>788</v>
      </c>
      <c r="AO360" s="44" t="str">
        <f t="shared" si="44"/>
        <v>Item_Desc_23600319</v>
      </c>
      <c r="AP360" s="5" t="s">
        <v>1677</v>
      </c>
      <c r="AQ360" s="44">
        <f>_xlfn.XLOOKUP(I360,[1]!표1[아이템 타입],[1]!표1[삭제여부])</f>
        <v>1</v>
      </c>
      <c r="AR360" s="63">
        <f>_xlfn.XLOOKUP(I360,'[1]#칼럼명세'!F:F,'[1]#칼럼명세'!H:H)</f>
        <v>0</v>
      </c>
      <c r="AS360" s="4">
        <v>1</v>
      </c>
      <c r="AT360" s="4" t="s">
        <v>1911</v>
      </c>
      <c r="AU360" s="4" t="s">
        <v>1936</v>
      </c>
      <c r="AV360" s="4"/>
      <c r="AW360" s="63" t="str">
        <f>_xlfn.XLOOKUP(I360,[1]!표1[아이템 타입],[1]!표1[타입 이름])</f>
        <v>스킬북</v>
      </c>
      <c r="AX360" s="63" t="str">
        <f t="shared" si="40"/>
        <v>가능</v>
      </c>
      <c r="AY360" s="63" t="str">
        <f t="shared" si="41"/>
        <v>가능</v>
      </c>
      <c r="AZ360" s="63" t="str">
        <f t="shared" si="39"/>
        <v>불가</v>
      </c>
      <c r="BA360" s="63" t="str">
        <f t="shared" si="39"/>
        <v>가능</v>
      </c>
    </row>
    <row r="361" spans="2:53" x14ac:dyDescent="0.3">
      <c r="B361" s="4">
        <v>23600320</v>
      </c>
      <c r="C361" s="4" t="str">
        <f t="shared" si="47"/>
        <v>320</v>
      </c>
      <c r="D361" s="44" t="str">
        <f t="shared" si="45"/>
        <v>Item_Name_23600320</v>
      </c>
      <c r="E361" s="5" t="s">
        <v>218</v>
      </c>
      <c r="F361" s="44" t="str">
        <f t="shared" si="46"/>
        <v>Item_Desc_23600320</v>
      </c>
      <c r="G361" s="5" t="s">
        <v>380</v>
      </c>
      <c r="H361" s="5">
        <v>3</v>
      </c>
      <c r="I361" s="5">
        <v>36</v>
      </c>
      <c r="J361" s="5">
        <v>4</v>
      </c>
      <c r="K361" s="5">
        <v>2</v>
      </c>
      <c r="L361" s="45">
        <f>_xlfn.XLOOKUP($I361, '[1]#칼럼명세'!$F:$F, '[1]#칼럼명세'!$J:$J)*IF(_xlfn.XLOOKUP($I361, '[1]#칼럼명세'!$F:$F, '[1]#칼럼명세'!$K:$K)="X", 1, _xlfn.XLOOKUP($K361, '[1]#무게관련'!$N:$N, '[1]#무게관련'!$O:$O))*100</f>
        <v>1</v>
      </c>
      <c r="M361" s="46" t="s">
        <v>339</v>
      </c>
      <c r="N361" s="46" t="s">
        <v>339</v>
      </c>
      <c r="O361" s="46" t="s">
        <v>339</v>
      </c>
      <c r="P361" s="46" t="s">
        <v>336</v>
      </c>
      <c r="Q361" s="5">
        <v>0</v>
      </c>
      <c r="R361" s="5">
        <v>0</v>
      </c>
      <c r="S361" s="5">
        <v>10104001</v>
      </c>
      <c r="T361" s="5">
        <v>0</v>
      </c>
      <c r="U361" s="5">
        <v>0</v>
      </c>
      <c r="V361" s="5">
        <v>0</v>
      </c>
      <c r="W361" s="5">
        <v>0</v>
      </c>
      <c r="X361" s="66">
        <v>100</v>
      </c>
      <c r="Y361" s="66">
        <v>1000</v>
      </c>
      <c r="Z361" s="5">
        <v>1</v>
      </c>
      <c r="AA361" s="5">
        <v>10</v>
      </c>
      <c r="AB361" s="5">
        <v>1</v>
      </c>
      <c r="AC361" s="5">
        <v>0</v>
      </c>
      <c r="AD361" s="5">
        <v>0</v>
      </c>
      <c r="AE361" s="5">
        <v>21000</v>
      </c>
      <c r="AF361" s="5">
        <v>4</v>
      </c>
      <c r="AG361" s="5">
        <v>1</v>
      </c>
      <c r="AH361" s="5" t="s">
        <v>1938</v>
      </c>
      <c r="AI361" s="5" t="s">
        <v>235</v>
      </c>
      <c r="AJ361" s="5" t="s">
        <v>983</v>
      </c>
      <c r="AK361" s="45">
        <f t="shared" si="42"/>
        <v>8</v>
      </c>
      <c r="AL361" s="47">
        <f>_xlfn.XLOOKUP(I361,'[1]#칼럼명세'!F:F,'[1]#칼럼명세'!I:I)</f>
        <v>1101</v>
      </c>
      <c r="AM361" s="44" t="str">
        <f t="shared" si="43"/>
        <v>Item_Name_23600320</v>
      </c>
      <c r="AN361" s="5" t="s">
        <v>218</v>
      </c>
      <c r="AO361" s="44" t="str">
        <f t="shared" si="44"/>
        <v>Item_Desc_23600320</v>
      </c>
      <c r="AP361" s="5" t="s">
        <v>1794</v>
      </c>
      <c r="AQ361" s="44">
        <f>_xlfn.XLOOKUP(I361,[1]!표1[아이템 타입],[1]!표1[삭제여부])</f>
        <v>1</v>
      </c>
      <c r="AR361" s="63">
        <f>_xlfn.XLOOKUP(I361,'[1]#칼럼명세'!F:F,'[1]#칼럼명세'!H:H)</f>
        <v>0</v>
      </c>
      <c r="AS361" s="4">
        <v>1</v>
      </c>
      <c r="AT361" s="4" t="s">
        <v>1912</v>
      </c>
      <c r="AU361" s="4" t="s">
        <v>1938</v>
      </c>
      <c r="AV361" s="4"/>
      <c r="AW361" s="63" t="str">
        <f>_xlfn.XLOOKUP(I361,[1]!표1[아이템 타입],[1]!표1[타입 이름])</f>
        <v>스킬북</v>
      </c>
      <c r="AX361" s="63" t="str">
        <f t="shared" si="40"/>
        <v>가능</v>
      </c>
      <c r="AY361" s="63" t="str">
        <f t="shared" si="41"/>
        <v>가능</v>
      </c>
      <c r="AZ361" s="63" t="str">
        <f t="shared" si="39"/>
        <v>불가</v>
      </c>
      <c r="BA361" s="63" t="str">
        <f t="shared" si="39"/>
        <v>가능</v>
      </c>
    </row>
    <row r="362" spans="2:53" x14ac:dyDescent="0.3">
      <c r="B362" s="4">
        <v>23600321</v>
      </c>
      <c r="C362" s="4" t="str">
        <f t="shared" si="47"/>
        <v>321</v>
      </c>
      <c r="D362" s="44" t="str">
        <f t="shared" si="45"/>
        <v>Item_Name_23600321</v>
      </c>
      <c r="E362" s="5" t="s">
        <v>219</v>
      </c>
      <c r="F362" s="44" t="str">
        <f t="shared" si="46"/>
        <v>Item_Desc_23600321</v>
      </c>
      <c r="G362" s="5" t="s">
        <v>381</v>
      </c>
      <c r="H362" s="5">
        <v>3</v>
      </c>
      <c r="I362" s="5">
        <v>36</v>
      </c>
      <c r="J362" s="5">
        <v>4</v>
      </c>
      <c r="K362" s="5">
        <v>2</v>
      </c>
      <c r="L362" s="45">
        <f>_xlfn.XLOOKUP($I362, '[1]#칼럼명세'!$F:$F, '[1]#칼럼명세'!$J:$J)*IF(_xlfn.XLOOKUP($I362, '[1]#칼럼명세'!$F:$F, '[1]#칼럼명세'!$K:$K)="X", 1, _xlfn.XLOOKUP($K362, '[1]#무게관련'!$N:$N, '[1]#무게관련'!$O:$O))*100</f>
        <v>1</v>
      </c>
      <c r="M362" s="46" t="s">
        <v>339</v>
      </c>
      <c r="N362" s="46" t="s">
        <v>339</v>
      </c>
      <c r="O362" s="46" t="s">
        <v>339</v>
      </c>
      <c r="P362" s="46" t="s">
        <v>336</v>
      </c>
      <c r="Q362" s="5">
        <v>0</v>
      </c>
      <c r="R362" s="5">
        <v>0</v>
      </c>
      <c r="S362" s="5">
        <v>10104001</v>
      </c>
      <c r="T362" s="5">
        <v>0</v>
      </c>
      <c r="U362" s="5">
        <v>0</v>
      </c>
      <c r="V362" s="5">
        <v>0</v>
      </c>
      <c r="W362" s="5">
        <v>0</v>
      </c>
      <c r="X362" s="66">
        <v>100</v>
      </c>
      <c r="Y362" s="66">
        <v>1000</v>
      </c>
      <c r="Z362" s="5">
        <v>1</v>
      </c>
      <c r="AA362" s="5">
        <v>10</v>
      </c>
      <c r="AB362" s="5">
        <v>1</v>
      </c>
      <c r="AC362" s="5">
        <v>0</v>
      </c>
      <c r="AD362" s="5">
        <v>0</v>
      </c>
      <c r="AE362" s="5">
        <v>21000</v>
      </c>
      <c r="AF362" s="5">
        <v>4</v>
      </c>
      <c r="AG362" s="5">
        <v>1</v>
      </c>
      <c r="AH362" s="5" t="s">
        <v>1939</v>
      </c>
      <c r="AI362" s="5" t="s">
        <v>235</v>
      </c>
      <c r="AJ362" s="5" t="s">
        <v>983</v>
      </c>
      <c r="AK362" s="45">
        <f t="shared" si="42"/>
        <v>8</v>
      </c>
      <c r="AL362" s="47">
        <f>_xlfn.XLOOKUP(I362,'[1]#칼럼명세'!F:F,'[1]#칼럼명세'!I:I)</f>
        <v>1101</v>
      </c>
      <c r="AM362" s="44" t="str">
        <f t="shared" si="43"/>
        <v>Item_Name_23600321</v>
      </c>
      <c r="AN362" s="5" t="s">
        <v>219</v>
      </c>
      <c r="AO362" s="44" t="str">
        <f t="shared" si="44"/>
        <v>Item_Desc_23600321</v>
      </c>
      <c r="AP362" s="5" t="s">
        <v>1795</v>
      </c>
      <c r="AQ362" s="44">
        <f>_xlfn.XLOOKUP(I362,[1]!표1[아이템 타입],[1]!표1[삭제여부])</f>
        <v>1</v>
      </c>
      <c r="AR362" s="63">
        <f>_xlfn.XLOOKUP(I362,'[1]#칼럼명세'!F:F,'[1]#칼럼명세'!H:H)</f>
        <v>0</v>
      </c>
      <c r="AS362" s="4">
        <v>1</v>
      </c>
      <c r="AT362" s="4" t="s">
        <v>1913</v>
      </c>
      <c r="AU362" s="4" t="s">
        <v>1939</v>
      </c>
      <c r="AV362" s="4"/>
      <c r="AW362" s="63" t="str">
        <f>_xlfn.XLOOKUP(I362,[1]!표1[아이템 타입],[1]!표1[타입 이름])</f>
        <v>스킬북</v>
      </c>
      <c r="AX362" s="63" t="str">
        <f t="shared" si="40"/>
        <v>가능</v>
      </c>
      <c r="AY362" s="63" t="str">
        <f t="shared" si="41"/>
        <v>가능</v>
      </c>
      <c r="AZ362" s="63" t="str">
        <f t="shared" si="39"/>
        <v>불가</v>
      </c>
      <c r="BA362" s="63" t="str">
        <f t="shared" si="39"/>
        <v>가능</v>
      </c>
    </row>
    <row r="363" spans="2:53" x14ac:dyDescent="0.3">
      <c r="B363" s="4">
        <v>23600322</v>
      </c>
      <c r="C363" s="4" t="str">
        <f t="shared" si="47"/>
        <v>322</v>
      </c>
      <c r="D363" s="44" t="str">
        <f t="shared" si="45"/>
        <v>Item_Name_23600322</v>
      </c>
      <c r="E363" s="5" t="s">
        <v>1814</v>
      </c>
      <c r="F363" s="44" t="str">
        <f t="shared" si="46"/>
        <v>Item_Desc_23600322</v>
      </c>
      <c r="G363" s="5" t="s">
        <v>367</v>
      </c>
      <c r="H363" s="5">
        <v>3</v>
      </c>
      <c r="I363" s="5">
        <v>36</v>
      </c>
      <c r="J363" s="5">
        <v>4</v>
      </c>
      <c r="K363" s="5">
        <v>3</v>
      </c>
      <c r="L363" s="45">
        <f>_xlfn.XLOOKUP($I363, '[1]#칼럼명세'!$F:$F, '[1]#칼럼명세'!$J:$J)*IF(_xlfn.XLOOKUP($I363, '[1]#칼럼명세'!$F:$F, '[1]#칼럼명세'!$K:$K)="X", 1, _xlfn.XLOOKUP($K363, '[1]#무게관련'!$N:$N, '[1]#무게관련'!$O:$O))*100</f>
        <v>1</v>
      </c>
      <c r="M363" s="46" t="s">
        <v>339</v>
      </c>
      <c r="N363" s="46" t="s">
        <v>339</v>
      </c>
      <c r="O363" s="46" t="s">
        <v>339</v>
      </c>
      <c r="P363" s="46" t="s">
        <v>336</v>
      </c>
      <c r="Q363" s="5">
        <v>0</v>
      </c>
      <c r="R363" s="5">
        <v>0</v>
      </c>
      <c r="S363" s="5">
        <v>10104001</v>
      </c>
      <c r="T363" s="5">
        <v>0</v>
      </c>
      <c r="U363" s="5">
        <v>0</v>
      </c>
      <c r="V363" s="5">
        <v>0</v>
      </c>
      <c r="W363" s="5">
        <v>0</v>
      </c>
      <c r="X363" s="66">
        <v>100</v>
      </c>
      <c r="Y363" s="66">
        <v>1000</v>
      </c>
      <c r="Z363" s="5">
        <v>1</v>
      </c>
      <c r="AA363" s="5">
        <v>10</v>
      </c>
      <c r="AB363" s="5">
        <v>1</v>
      </c>
      <c r="AC363" s="5">
        <v>0</v>
      </c>
      <c r="AD363" s="5">
        <v>0</v>
      </c>
      <c r="AE363" s="5">
        <v>21000</v>
      </c>
      <c r="AF363" s="5">
        <v>4</v>
      </c>
      <c r="AG363" s="5">
        <v>1</v>
      </c>
      <c r="AH363" s="5" t="s">
        <v>1940</v>
      </c>
      <c r="AI363" s="5" t="s">
        <v>235</v>
      </c>
      <c r="AJ363" s="5" t="s">
        <v>983</v>
      </c>
      <c r="AK363" s="45">
        <f t="shared" si="42"/>
        <v>8</v>
      </c>
      <c r="AL363" s="47">
        <f>_xlfn.XLOOKUP(I363,'[1]#칼럼명세'!F:F,'[1]#칼럼명세'!I:I)</f>
        <v>1101</v>
      </c>
      <c r="AM363" s="44" t="str">
        <f t="shared" si="43"/>
        <v>Item_Name_23600322</v>
      </c>
      <c r="AN363" s="5" t="s">
        <v>1814</v>
      </c>
      <c r="AO363" s="44" t="str">
        <f t="shared" si="44"/>
        <v>Item_Desc_23600322</v>
      </c>
      <c r="AP363" s="5" t="s">
        <v>1799</v>
      </c>
      <c r="AQ363" s="44">
        <f>_xlfn.XLOOKUP(I363,[1]!표1[아이템 타입],[1]!표1[삭제여부])</f>
        <v>1</v>
      </c>
      <c r="AR363" s="63">
        <f>_xlfn.XLOOKUP(I363,'[1]#칼럼명세'!F:F,'[1]#칼럼명세'!H:H)</f>
        <v>0</v>
      </c>
      <c r="AS363" s="4">
        <v>1</v>
      </c>
      <c r="AT363" s="4" t="s">
        <v>1914</v>
      </c>
      <c r="AU363" s="4" t="s">
        <v>1940</v>
      </c>
      <c r="AV363" s="4"/>
      <c r="AW363" s="63" t="str">
        <f>_xlfn.XLOOKUP(I363,[1]!표1[아이템 타입],[1]!표1[타입 이름])</f>
        <v>스킬북</v>
      </c>
      <c r="AX363" s="63" t="str">
        <f t="shared" si="40"/>
        <v>가능</v>
      </c>
      <c r="AY363" s="63" t="str">
        <f t="shared" si="41"/>
        <v>가능</v>
      </c>
      <c r="AZ363" s="63" t="str">
        <f t="shared" si="39"/>
        <v>불가</v>
      </c>
      <c r="BA363" s="63" t="str">
        <f t="shared" si="39"/>
        <v>가능</v>
      </c>
    </row>
    <row r="364" spans="2:53" x14ac:dyDescent="0.3">
      <c r="B364" s="4">
        <v>23600323</v>
      </c>
      <c r="C364" s="4" t="str">
        <f t="shared" si="47"/>
        <v>323</v>
      </c>
      <c r="D364" s="44" t="str">
        <f t="shared" si="45"/>
        <v>Item_Name_23600323</v>
      </c>
      <c r="E364" s="5" t="s">
        <v>220</v>
      </c>
      <c r="F364" s="44" t="str">
        <f t="shared" si="46"/>
        <v>Item_Desc_23600323</v>
      </c>
      <c r="G364" s="5" t="s">
        <v>382</v>
      </c>
      <c r="H364" s="5">
        <v>3</v>
      </c>
      <c r="I364" s="5">
        <v>36</v>
      </c>
      <c r="J364" s="5">
        <v>4</v>
      </c>
      <c r="K364" s="5">
        <v>3</v>
      </c>
      <c r="L364" s="45">
        <f>_xlfn.XLOOKUP($I364, '[1]#칼럼명세'!$F:$F, '[1]#칼럼명세'!$J:$J)*IF(_xlfn.XLOOKUP($I364, '[1]#칼럼명세'!$F:$F, '[1]#칼럼명세'!$K:$K)="X", 1, _xlfn.XLOOKUP($K364, '[1]#무게관련'!$N:$N, '[1]#무게관련'!$O:$O))*100</f>
        <v>1</v>
      </c>
      <c r="M364" s="46" t="s">
        <v>339</v>
      </c>
      <c r="N364" s="46" t="s">
        <v>339</v>
      </c>
      <c r="O364" s="46" t="s">
        <v>339</v>
      </c>
      <c r="P364" s="46" t="s">
        <v>336</v>
      </c>
      <c r="Q364" s="5">
        <v>0</v>
      </c>
      <c r="R364" s="5">
        <v>0</v>
      </c>
      <c r="S364" s="5">
        <v>10104001</v>
      </c>
      <c r="T364" s="5">
        <v>0</v>
      </c>
      <c r="U364" s="5">
        <v>0</v>
      </c>
      <c r="V364" s="5">
        <v>0</v>
      </c>
      <c r="W364" s="5">
        <v>0</v>
      </c>
      <c r="X364" s="66">
        <v>100</v>
      </c>
      <c r="Y364" s="66">
        <v>1000</v>
      </c>
      <c r="Z364" s="5">
        <v>1</v>
      </c>
      <c r="AA364" s="5">
        <v>10</v>
      </c>
      <c r="AB364" s="5">
        <v>1</v>
      </c>
      <c r="AC364" s="5">
        <v>0</v>
      </c>
      <c r="AD364" s="5">
        <v>0</v>
      </c>
      <c r="AE364" s="5">
        <v>21000</v>
      </c>
      <c r="AF364" s="5">
        <v>4</v>
      </c>
      <c r="AG364" s="5">
        <v>1</v>
      </c>
      <c r="AH364" s="5" t="s">
        <v>1941</v>
      </c>
      <c r="AI364" s="5" t="s">
        <v>235</v>
      </c>
      <c r="AJ364" s="5" t="s">
        <v>983</v>
      </c>
      <c r="AK364" s="45">
        <f t="shared" si="42"/>
        <v>8</v>
      </c>
      <c r="AL364" s="47">
        <f>_xlfn.XLOOKUP(I364,'[1]#칼럼명세'!F:F,'[1]#칼럼명세'!I:I)</f>
        <v>1101</v>
      </c>
      <c r="AM364" s="44" t="str">
        <f t="shared" si="43"/>
        <v>Item_Name_23600323</v>
      </c>
      <c r="AN364" s="5" t="s">
        <v>220</v>
      </c>
      <c r="AO364" s="44" t="str">
        <f t="shared" si="44"/>
        <v>Item_Desc_23600323</v>
      </c>
      <c r="AP364" s="5" t="s">
        <v>1796</v>
      </c>
      <c r="AQ364" s="44">
        <f>_xlfn.XLOOKUP(I364,[1]!표1[아이템 타입],[1]!표1[삭제여부])</f>
        <v>1</v>
      </c>
      <c r="AR364" s="63">
        <f>_xlfn.XLOOKUP(I364,'[1]#칼럼명세'!F:F,'[1]#칼럼명세'!H:H)</f>
        <v>0</v>
      </c>
      <c r="AS364" s="4">
        <v>1</v>
      </c>
      <c r="AT364" s="4" t="s">
        <v>1915</v>
      </c>
      <c r="AU364" s="4" t="s">
        <v>1941</v>
      </c>
      <c r="AV364" s="4"/>
      <c r="AW364" s="63" t="str">
        <f>_xlfn.XLOOKUP(I364,[1]!표1[아이템 타입],[1]!표1[타입 이름])</f>
        <v>스킬북</v>
      </c>
      <c r="AX364" s="63" t="str">
        <f t="shared" si="40"/>
        <v>가능</v>
      </c>
      <c r="AY364" s="63" t="str">
        <f t="shared" si="41"/>
        <v>가능</v>
      </c>
      <c r="AZ364" s="63" t="str">
        <f t="shared" si="39"/>
        <v>불가</v>
      </c>
      <c r="BA364" s="63" t="str">
        <f t="shared" si="39"/>
        <v>가능</v>
      </c>
    </row>
    <row r="365" spans="2:53" x14ac:dyDescent="0.3">
      <c r="B365" s="4">
        <v>23600324</v>
      </c>
      <c r="C365" s="4" t="str">
        <f t="shared" si="47"/>
        <v>324</v>
      </c>
      <c r="D365" s="44" t="str">
        <f t="shared" si="45"/>
        <v>Item_Name_23600324</v>
      </c>
      <c r="E365" s="5" t="s">
        <v>221</v>
      </c>
      <c r="F365" s="44" t="str">
        <f t="shared" si="46"/>
        <v>Item_Desc_23600324</v>
      </c>
      <c r="G365" s="5" t="s">
        <v>368</v>
      </c>
      <c r="H365" s="5">
        <v>3</v>
      </c>
      <c r="I365" s="5">
        <v>36</v>
      </c>
      <c r="J365" s="5">
        <v>4</v>
      </c>
      <c r="K365" s="5">
        <v>4</v>
      </c>
      <c r="L365" s="45">
        <f>_xlfn.XLOOKUP($I365, '[1]#칼럼명세'!$F:$F, '[1]#칼럼명세'!$J:$J)*IF(_xlfn.XLOOKUP($I365, '[1]#칼럼명세'!$F:$F, '[1]#칼럼명세'!$K:$K)="X", 1, _xlfn.XLOOKUP($K365, '[1]#무게관련'!$N:$N, '[1]#무게관련'!$O:$O))*100</f>
        <v>1</v>
      </c>
      <c r="M365" s="46" t="s">
        <v>339</v>
      </c>
      <c r="N365" s="46" t="s">
        <v>339</v>
      </c>
      <c r="O365" s="46" t="s">
        <v>339</v>
      </c>
      <c r="P365" s="46" t="s">
        <v>336</v>
      </c>
      <c r="Q365" s="5">
        <v>0</v>
      </c>
      <c r="R365" s="5">
        <v>0</v>
      </c>
      <c r="S365" s="5">
        <v>10104001</v>
      </c>
      <c r="T365" s="5">
        <v>0</v>
      </c>
      <c r="U365" s="5">
        <v>0</v>
      </c>
      <c r="V365" s="5">
        <v>0</v>
      </c>
      <c r="W365" s="5">
        <v>0</v>
      </c>
      <c r="X365" s="66">
        <v>100</v>
      </c>
      <c r="Y365" s="66">
        <v>1000</v>
      </c>
      <c r="Z365" s="5">
        <v>1</v>
      </c>
      <c r="AA365" s="5">
        <v>10</v>
      </c>
      <c r="AB365" s="5">
        <v>1</v>
      </c>
      <c r="AC365" s="5">
        <v>0</v>
      </c>
      <c r="AD365" s="5">
        <v>0</v>
      </c>
      <c r="AE365" s="5">
        <v>21000</v>
      </c>
      <c r="AF365" s="5">
        <v>4</v>
      </c>
      <c r="AG365" s="5">
        <v>1</v>
      </c>
      <c r="AH365" s="5" t="s">
        <v>1942</v>
      </c>
      <c r="AI365" s="5" t="s">
        <v>235</v>
      </c>
      <c r="AJ365" s="5" t="s">
        <v>983</v>
      </c>
      <c r="AK365" s="45">
        <f t="shared" si="42"/>
        <v>8</v>
      </c>
      <c r="AL365" s="47">
        <f>_xlfn.XLOOKUP(I365,'[1]#칼럼명세'!F:F,'[1]#칼럼명세'!I:I)</f>
        <v>1101</v>
      </c>
      <c r="AM365" s="44" t="str">
        <f t="shared" si="43"/>
        <v>Item_Name_23600324</v>
      </c>
      <c r="AN365" s="5" t="s">
        <v>221</v>
      </c>
      <c r="AO365" s="44" t="str">
        <f t="shared" si="44"/>
        <v>Item_Desc_23600324</v>
      </c>
      <c r="AP365" s="5" t="s">
        <v>1797</v>
      </c>
      <c r="AQ365" s="44">
        <f>_xlfn.XLOOKUP(I365,[1]!표1[아이템 타입],[1]!표1[삭제여부])</f>
        <v>1</v>
      </c>
      <c r="AR365" s="63">
        <f>_xlfn.XLOOKUP(I365,'[1]#칼럼명세'!F:F,'[1]#칼럼명세'!H:H)</f>
        <v>0</v>
      </c>
      <c r="AS365" s="4">
        <v>1</v>
      </c>
      <c r="AT365" s="4" t="s">
        <v>1916</v>
      </c>
      <c r="AU365" s="4" t="s">
        <v>1942</v>
      </c>
      <c r="AV365" s="4"/>
      <c r="AW365" s="63" t="str">
        <f>_xlfn.XLOOKUP(I365,[1]!표1[아이템 타입],[1]!표1[타입 이름])</f>
        <v>스킬북</v>
      </c>
      <c r="AX365" s="63" t="str">
        <f t="shared" si="40"/>
        <v>가능</v>
      </c>
      <c r="AY365" s="63" t="str">
        <f t="shared" si="41"/>
        <v>가능</v>
      </c>
      <c r="AZ365" s="63" t="str">
        <f t="shared" si="39"/>
        <v>불가</v>
      </c>
      <c r="BA365" s="63" t="str">
        <f t="shared" si="39"/>
        <v>가능</v>
      </c>
    </row>
    <row r="366" spans="2:53" x14ac:dyDescent="0.3">
      <c r="B366" s="4">
        <v>23600325</v>
      </c>
      <c r="C366" s="4" t="str">
        <f t="shared" si="47"/>
        <v>325</v>
      </c>
      <c r="D366" s="44" t="str">
        <f t="shared" si="45"/>
        <v>Item_Name_23600325</v>
      </c>
      <c r="E366" s="5" t="s">
        <v>222</v>
      </c>
      <c r="F366" s="44" t="str">
        <f t="shared" si="46"/>
        <v>Item_Desc_23600325</v>
      </c>
      <c r="G366" s="5" t="s">
        <v>369</v>
      </c>
      <c r="H366" s="5">
        <v>3</v>
      </c>
      <c r="I366" s="5">
        <v>36</v>
      </c>
      <c r="J366" s="5">
        <v>4</v>
      </c>
      <c r="K366" s="5">
        <v>4</v>
      </c>
      <c r="L366" s="45">
        <f>_xlfn.XLOOKUP($I366, '[1]#칼럼명세'!$F:$F, '[1]#칼럼명세'!$J:$J)*IF(_xlfn.XLOOKUP($I366, '[1]#칼럼명세'!$F:$F, '[1]#칼럼명세'!$K:$K)="X", 1, _xlfn.XLOOKUP($K366, '[1]#무게관련'!$N:$N, '[1]#무게관련'!$O:$O))*100</f>
        <v>1</v>
      </c>
      <c r="M366" s="46" t="s">
        <v>339</v>
      </c>
      <c r="N366" s="46" t="s">
        <v>339</v>
      </c>
      <c r="O366" s="46" t="s">
        <v>339</v>
      </c>
      <c r="P366" s="46" t="s">
        <v>336</v>
      </c>
      <c r="Q366" s="5">
        <v>0</v>
      </c>
      <c r="R366" s="5">
        <v>0</v>
      </c>
      <c r="S366" s="5">
        <v>10104001</v>
      </c>
      <c r="T366" s="5">
        <v>0</v>
      </c>
      <c r="U366" s="5">
        <v>0</v>
      </c>
      <c r="V366" s="5">
        <v>0</v>
      </c>
      <c r="W366" s="5">
        <v>0</v>
      </c>
      <c r="X366" s="66">
        <v>100</v>
      </c>
      <c r="Y366" s="66">
        <v>1000</v>
      </c>
      <c r="Z366" s="5">
        <v>1</v>
      </c>
      <c r="AA366" s="5">
        <v>10</v>
      </c>
      <c r="AB366" s="5">
        <v>1</v>
      </c>
      <c r="AC366" s="5">
        <v>0</v>
      </c>
      <c r="AD366" s="5">
        <v>0</v>
      </c>
      <c r="AE366" s="5">
        <v>21000</v>
      </c>
      <c r="AF366" s="5">
        <v>4</v>
      </c>
      <c r="AG366" s="5">
        <v>1</v>
      </c>
      <c r="AH366" s="5" t="s">
        <v>1943</v>
      </c>
      <c r="AI366" s="5" t="s">
        <v>235</v>
      </c>
      <c r="AJ366" s="5" t="s">
        <v>983</v>
      </c>
      <c r="AK366" s="45">
        <f t="shared" si="42"/>
        <v>8</v>
      </c>
      <c r="AL366" s="47">
        <f>_xlfn.XLOOKUP(I366,'[1]#칼럼명세'!F:F,'[1]#칼럼명세'!I:I)</f>
        <v>1101</v>
      </c>
      <c r="AM366" s="44" t="str">
        <f t="shared" si="43"/>
        <v>Item_Name_23600325</v>
      </c>
      <c r="AN366" s="5" t="s">
        <v>222</v>
      </c>
      <c r="AO366" s="44" t="str">
        <f t="shared" si="44"/>
        <v>Item_Desc_23600325</v>
      </c>
      <c r="AP366" s="5" t="s">
        <v>1798</v>
      </c>
      <c r="AQ366" s="44">
        <f>_xlfn.XLOOKUP(I366,[1]!표1[아이템 타입],[1]!표1[삭제여부])</f>
        <v>1</v>
      </c>
      <c r="AR366" s="63">
        <f>_xlfn.XLOOKUP(I366,'[1]#칼럼명세'!F:F,'[1]#칼럼명세'!H:H)</f>
        <v>0</v>
      </c>
      <c r="AS366" s="4">
        <v>1</v>
      </c>
      <c r="AT366" s="4" t="s">
        <v>1917</v>
      </c>
      <c r="AU366" s="4" t="s">
        <v>1943</v>
      </c>
      <c r="AV366" s="4"/>
      <c r="AW366" s="63" t="str">
        <f>_xlfn.XLOOKUP(I366,[1]!표1[아이템 타입],[1]!표1[타입 이름])</f>
        <v>스킬북</v>
      </c>
      <c r="AX366" s="63" t="str">
        <f t="shared" si="40"/>
        <v>가능</v>
      </c>
      <c r="AY366" s="63" t="str">
        <f t="shared" si="41"/>
        <v>가능</v>
      </c>
      <c r="AZ366" s="63" t="str">
        <f t="shared" si="39"/>
        <v>불가</v>
      </c>
      <c r="BA366" s="63" t="str">
        <f t="shared" si="39"/>
        <v>가능</v>
      </c>
    </row>
    <row r="367" spans="2:53" x14ac:dyDescent="0.3">
      <c r="B367" s="4">
        <v>23600401</v>
      </c>
      <c r="C367" s="4" t="str">
        <f t="shared" si="47"/>
        <v>401</v>
      </c>
      <c r="D367" s="44" t="str">
        <f t="shared" si="45"/>
        <v>Item_Name_23600401</v>
      </c>
      <c r="E367" s="5" t="s">
        <v>443</v>
      </c>
      <c r="F367" s="44" t="str">
        <f t="shared" si="46"/>
        <v>Item_Desc_23600401</v>
      </c>
      <c r="G367" s="5" t="s">
        <v>527</v>
      </c>
      <c r="H367" s="5">
        <v>3</v>
      </c>
      <c r="I367" s="5">
        <v>36</v>
      </c>
      <c r="J367" s="5">
        <v>0</v>
      </c>
      <c r="K367" s="5">
        <v>4</v>
      </c>
      <c r="L367" s="45">
        <f>_xlfn.XLOOKUP($I367, '[1]#칼럼명세'!$F:$F, '[1]#칼럼명세'!$J:$J)*IF(_xlfn.XLOOKUP($I367, '[1]#칼럼명세'!$F:$F, '[1]#칼럼명세'!$K:$K)="X", 1, _xlfn.XLOOKUP($K367, '[1]#무게관련'!$N:$N, '[1]#무게관련'!$O:$O))*100</f>
        <v>1</v>
      </c>
      <c r="M367" s="46" t="s">
        <v>336</v>
      </c>
      <c r="N367" s="46" t="s">
        <v>336</v>
      </c>
      <c r="O367" s="46" t="s">
        <v>336</v>
      </c>
      <c r="P367" s="46" t="s">
        <v>336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66">
        <v>100</v>
      </c>
      <c r="Y367" s="66">
        <v>1000</v>
      </c>
      <c r="Z367" s="5">
        <v>1</v>
      </c>
      <c r="AA367" s="5">
        <v>10</v>
      </c>
      <c r="AB367" s="5">
        <v>1</v>
      </c>
      <c r="AC367" s="5">
        <v>0</v>
      </c>
      <c r="AD367" s="5">
        <v>0</v>
      </c>
      <c r="AE367" s="5">
        <v>21000</v>
      </c>
      <c r="AF367" s="5">
        <v>11</v>
      </c>
      <c r="AG367" s="5">
        <v>1</v>
      </c>
      <c r="AH367" s="5" t="s">
        <v>698</v>
      </c>
      <c r="AI367" s="5" t="s">
        <v>235</v>
      </c>
      <c r="AJ367" s="5" t="s">
        <v>983</v>
      </c>
      <c r="AK367" s="45">
        <f t="shared" si="42"/>
        <v>15</v>
      </c>
      <c r="AL367" s="47">
        <f>_xlfn.XLOOKUP(I367,'[1]#칼럼명세'!F:F,'[1]#칼럼명세'!I:I)</f>
        <v>1101</v>
      </c>
      <c r="AM367" s="44" t="str">
        <f t="shared" si="43"/>
        <v>Item_Name_23600401</v>
      </c>
      <c r="AN367" s="5" t="s">
        <v>443</v>
      </c>
      <c r="AO367" s="44" t="str">
        <f t="shared" si="44"/>
        <v>Item_Desc_23600401</v>
      </c>
      <c r="AP367" s="5" t="s">
        <v>1751</v>
      </c>
      <c r="AQ367" s="44">
        <f>_xlfn.XLOOKUP(I367,[1]!표1[아이템 타입],[1]!표1[삭제여부])</f>
        <v>1</v>
      </c>
      <c r="AR367" s="63">
        <f>_xlfn.XLOOKUP(I367,'[1]#칼럼명세'!F:F,'[1]#칼럼명세'!H:H)</f>
        <v>0</v>
      </c>
      <c r="AS367" s="4">
        <v>1</v>
      </c>
      <c r="AT367" s="4" t="s">
        <v>698</v>
      </c>
      <c r="AU367" s="4" t="s">
        <v>698</v>
      </c>
      <c r="AV367" s="4"/>
      <c r="AW367" s="63" t="str">
        <f>_xlfn.XLOOKUP(I367,[1]!표1[아이템 타입],[1]!표1[타입 이름])</f>
        <v>스킬북</v>
      </c>
      <c r="AX367" s="63" t="str">
        <f t="shared" si="40"/>
        <v>가능</v>
      </c>
      <c r="AY367" s="63" t="str">
        <f t="shared" si="41"/>
        <v>가능</v>
      </c>
      <c r="AZ367" s="63" t="str">
        <f t="shared" si="39"/>
        <v>불가</v>
      </c>
      <c r="BA367" s="63" t="str">
        <f t="shared" si="39"/>
        <v>가능</v>
      </c>
    </row>
    <row r="368" spans="2:53" x14ac:dyDescent="0.3">
      <c r="B368" s="4">
        <v>23600402</v>
      </c>
      <c r="C368" s="4" t="str">
        <f t="shared" si="47"/>
        <v>402</v>
      </c>
      <c r="D368" s="44" t="str">
        <f t="shared" si="45"/>
        <v>Item_Name_23600402</v>
      </c>
      <c r="E368" s="5" t="s">
        <v>444</v>
      </c>
      <c r="F368" s="44" t="str">
        <f t="shared" si="46"/>
        <v>Item_Desc_23600402</v>
      </c>
      <c r="G368" s="5" t="s">
        <v>528</v>
      </c>
      <c r="H368" s="5">
        <v>3</v>
      </c>
      <c r="I368" s="5">
        <v>36</v>
      </c>
      <c r="J368" s="5">
        <v>0</v>
      </c>
      <c r="K368" s="5">
        <v>4</v>
      </c>
      <c r="L368" s="45">
        <f>_xlfn.XLOOKUP($I368, '[1]#칼럼명세'!$F:$F, '[1]#칼럼명세'!$J:$J)*IF(_xlfn.XLOOKUP($I368, '[1]#칼럼명세'!$F:$F, '[1]#칼럼명세'!$K:$K)="X", 1, _xlfn.XLOOKUP($K368, '[1]#무게관련'!$N:$N, '[1]#무게관련'!$O:$O))*100</f>
        <v>1</v>
      </c>
      <c r="M368" s="46" t="s">
        <v>336</v>
      </c>
      <c r="N368" s="46" t="s">
        <v>336</v>
      </c>
      <c r="O368" s="46" t="s">
        <v>336</v>
      </c>
      <c r="P368" s="46" t="s">
        <v>336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66">
        <v>100</v>
      </c>
      <c r="Y368" s="66">
        <v>1000</v>
      </c>
      <c r="Z368" s="5">
        <v>1</v>
      </c>
      <c r="AA368" s="5">
        <v>10</v>
      </c>
      <c r="AB368" s="5">
        <v>1</v>
      </c>
      <c r="AC368" s="5">
        <v>0</v>
      </c>
      <c r="AD368" s="5">
        <v>0</v>
      </c>
      <c r="AE368" s="5">
        <v>21000</v>
      </c>
      <c r="AF368" s="5">
        <v>11</v>
      </c>
      <c r="AG368" s="5">
        <v>1</v>
      </c>
      <c r="AH368" s="5" t="s">
        <v>699</v>
      </c>
      <c r="AI368" s="5" t="s">
        <v>235</v>
      </c>
      <c r="AJ368" s="5" t="s">
        <v>983</v>
      </c>
      <c r="AK368" s="45">
        <f t="shared" si="42"/>
        <v>15</v>
      </c>
      <c r="AL368" s="47">
        <f>_xlfn.XLOOKUP(I368,'[1]#칼럼명세'!F:F,'[1]#칼럼명세'!I:I)</f>
        <v>1101</v>
      </c>
      <c r="AM368" s="44" t="str">
        <f t="shared" si="43"/>
        <v>Item_Name_23600402</v>
      </c>
      <c r="AN368" s="5" t="s">
        <v>444</v>
      </c>
      <c r="AO368" s="44" t="str">
        <f t="shared" si="44"/>
        <v>Item_Desc_23600402</v>
      </c>
      <c r="AP368" s="5" t="s">
        <v>1753</v>
      </c>
      <c r="AQ368" s="44">
        <f>_xlfn.XLOOKUP(I368,[1]!표1[아이템 타입],[1]!표1[삭제여부])</f>
        <v>1</v>
      </c>
      <c r="AR368" s="63">
        <f>_xlfn.XLOOKUP(I368,'[1]#칼럼명세'!F:F,'[1]#칼럼명세'!H:H)</f>
        <v>0</v>
      </c>
      <c r="AS368" s="4">
        <v>1</v>
      </c>
      <c r="AT368" s="4" t="s">
        <v>699</v>
      </c>
      <c r="AU368" s="4" t="s">
        <v>699</v>
      </c>
      <c r="AV368" s="4"/>
      <c r="AW368" s="63" t="str">
        <f>_xlfn.XLOOKUP(I368,[1]!표1[아이템 타입],[1]!표1[타입 이름])</f>
        <v>스킬북</v>
      </c>
      <c r="AX368" s="63" t="str">
        <f t="shared" si="40"/>
        <v>가능</v>
      </c>
      <c r="AY368" s="63" t="str">
        <f t="shared" si="41"/>
        <v>가능</v>
      </c>
      <c r="AZ368" s="63" t="str">
        <f t="shared" si="39"/>
        <v>불가</v>
      </c>
      <c r="BA368" s="63" t="str">
        <f t="shared" si="39"/>
        <v>가능</v>
      </c>
    </row>
    <row r="369" spans="2:53" x14ac:dyDescent="0.3">
      <c r="B369" s="4">
        <v>23600403</v>
      </c>
      <c r="C369" s="4" t="str">
        <f t="shared" si="47"/>
        <v>403</v>
      </c>
      <c r="D369" s="44" t="str">
        <f t="shared" si="45"/>
        <v>Item_Name_23600403</v>
      </c>
      <c r="E369" s="5" t="s">
        <v>445</v>
      </c>
      <c r="F369" s="44" t="str">
        <f t="shared" si="46"/>
        <v>Item_Desc_23600403</v>
      </c>
      <c r="G369" s="5" t="s">
        <v>529</v>
      </c>
      <c r="H369" s="5">
        <v>3</v>
      </c>
      <c r="I369" s="5">
        <v>36</v>
      </c>
      <c r="J369" s="5">
        <v>0</v>
      </c>
      <c r="K369" s="5">
        <v>4</v>
      </c>
      <c r="L369" s="45">
        <f>_xlfn.XLOOKUP($I369, '[1]#칼럼명세'!$F:$F, '[1]#칼럼명세'!$J:$J)*IF(_xlfn.XLOOKUP($I369, '[1]#칼럼명세'!$F:$F, '[1]#칼럼명세'!$K:$K)="X", 1, _xlfn.XLOOKUP($K369, '[1]#무게관련'!$N:$N, '[1]#무게관련'!$O:$O))*100</f>
        <v>1</v>
      </c>
      <c r="M369" s="46" t="s">
        <v>336</v>
      </c>
      <c r="N369" s="46" t="s">
        <v>336</v>
      </c>
      <c r="O369" s="46" t="s">
        <v>336</v>
      </c>
      <c r="P369" s="46" t="s">
        <v>336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66">
        <v>100</v>
      </c>
      <c r="Y369" s="66">
        <v>1000</v>
      </c>
      <c r="Z369" s="5">
        <v>1</v>
      </c>
      <c r="AA369" s="5">
        <v>10</v>
      </c>
      <c r="AB369" s="5">
        <v>1</v>
      </c>
      <c r="AC369" s="5">
        <v>0</v>
      </c>
      <c r="AD369" s="5">
        <v>0</v>
      </c>
      <c r="AE369" s="5">
        <v>21000</v>
      </c>
      <c r="AF369" s="5">
        <v>11</v>
      </c>
      <c r="AG369" s="5">
        <v>1</v>
      </c>
      <c r="AH369" s="5" t="s">
        <v>700</v>
      </c>
      <c r="AI369" s="5" t="s">
        <v>235</v>
      </c>
      <c r="AJ369" s="5" t="s">
        <v>983</v>
      </c>
      <c r="AK369" s="45">
        <f t="shared" si="42"/>
        <v>15</v>
      </c>
      <c r="AL369" s="47">
        <f>_xlfn.XLOOKUP(I369,'[1]#칼럼명세'!F:F,'[1]#칼럼명세'!I:I)</f>
        <v>1101</v>
      </c>
      <c r="AM369" s="44" t="str">
        <f t="shared" si="43"/>
        <v>Item_Name_23600403</v>
      </c>
      <c r="AN369" s="5" t="s">
        <v>445</v>
      </c>
      <c r="AO369" s="44" t="str">
        <f t="shared" si="44"/>
        <v>Item_Desc_23600403</v>
      </c>
      <c r="AP369" s="5" t="s">
        <v>1755</v>
      </c>
      <c r="AQ369" s="44">
        <f>_xlfn.XLOOKUP(I369,[1]!표1[아이템 타입],[1]!표1[삭제여부])</f>
        <v>1</v>
      </c>
      <c r="AR369" s="63">
        <f>_xlfn.XLOOKUP(I369,'[1]#칼럼명세'!F:F,'[1]#칼럼명세'!H:H)</f>
        <v>0</v>
      </c>
      <c r="AS369" s="4">
        <v>1</v>
      </c>
      <c r="AT369" s="4" t="s">
        <v>700</v>
      </c>
      <c r="AU369" s="4" t="s">
        <v>700</v>
      </c>
      <c r="AV369" s="4"/>
      <c r="AW369" s="63" t="str">
        <f>_xlfn.XLOOKUP(I369,[1]!표1[아이템 타입],[1]!표1[타입 이름])</f>
        <v>스킬북</v>
      </c>
      <c r="AX369" s="63" t="str">
        <f t="shared" si="40"/>
        <v>가능</v>
      </c>
      <c r="AY369" s="63" t="str">
        <f t="shared" si="41"/>
        <v>가능</v>
      </c>
      <c r="AZ369" s="63" t="str">
        <f t="shared" si="39"/>
        <v>불가</v>
      </c>
      <c r="BA369" s="63" t="str">
        <f t="shared" si="39"/>
        <v>가능</v>
      </c>
    </row>
    <row r="370" spans="2:53" x14ac:dyDescent="0.3">
      <c r="B370" s="4">
        <v>23600404</v>
      </c>
      <c r="C370" s="4" t="str">
        <f t="shared" si="47"/>
        <v>404</v>
      </c>
      <c r="D370" s="44" t="str">
        <f t="shared" si="45"/>
        <v>Item_Name_23600404</v>
      </c>
      <c r="E370" s="5" t="s">
        <v>446</v>
      </c>
      <c r="F370" s="44" t="str">
        <f t="shared" si="46"/>
        <v>Item_Desc_23600404</v>
      </c>
      <c r="G370" s="5" t="s">
        <v>530</v>
      </c>
      <c r="H370" s="5">
        <v>3</v>
      </c>
      <c r="I370" s="5">
        <v>36</v>
      </c>
      <c r="J370" s="5">
        <v>0</v>
      </c>
      <c r="K370" s="5">
        <v>4</v>
      </c>
      <c r="L370" s="45">
        <f>_xlfn.XLOOKUP($I370, '[1]#칼럼명세'!$F:$F, '[1]#칼럼명세'!$J:$J)*IF(_xlfn.XLOOKUP($I370, '[1]#칼럼명세'!$F:$F, '[1]#칼럼명세'!$K:$K)="X", 1, _xlfn.XLOOKUP($K370, '[1]#무게관련'!$N:$N, '[1]#무게관련'!$O:$O))*100</f>
        <v>1</v>
      </c>
      <c r="M370" s="46" t="s">
        <v>336</v>
      </c>
      <c r="N370" s="46" t="s">
        <v>336</v>
      </c>
      <c r="O370" s="46" t="s">
        <v>336</v>
      </c>
      <c r="P370" s="46" t="s">
        <v>336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66">
        <v>100</v>
      </c>
      <c r="Y370" s="66">
        <v>1000</v>
      </c>
      <c r="Z370" s="5">
        <v>1</v>
      </c>
      <c r="AA370" s="5">
        <v>10</v>
      </c>
      <c r="AB370" s="5">
        <v>1</v>
      </c>
      <c r="AC370" s="5">
        <v>0</v>
      </c>
      <c r="AD370" s="5">
        <v>0</v>
      </c>
      <c r="AE370" s="5">
        <v>21000</v>
      </c>
      <c r="AF370" s="5">
        <v>11</v>
      </c>
      <c r="AG370" s="5">
        <v>1</v>
      </c>
      <c r="AH370" s="5" t="s">
        <v>701</v>
      </c>
      <c r="AI370" s="5" t="s">
        <v>235</v>
      </c>
      <c r="AJ370" s="5" t="s">
        <v>983</v>
      </c>
      <c r="AK370" s="45">
        <f t="shared" si="42"/>
        <v>15</v>
      </c>
      <c r="AL370" s="47">
        <f>_xlfn.XLOOKUP(I370,'[1]#칼럼명세'!F:F,'[1]#칼럼명세'!I:I)</f>
        <v>1101</v>
      </c>
      <c r="AM370" s="44" t="str">
        <f t="shared" si="43"/>
        <v>Item_Name_23600404</v>
      </c>
      <c r="AN370" s="5" t="s">
        <v>446</v>
      </c>
      <c r="AO370" s="44" t="str">
        <f t="shared" si="44"/>
        <v>Item_Desc_23600404</v>
      </c>
      <c r="AP370" s="5" t="s">
        <v>1757</v>
      </c>
      <c r="AQ370" s="44">
        <f>_xlfn.XLOOKUP(I370,[1]!표1[아이템 타입],[1]!표1[삭제여부])</f>
        <v>1</v>
      </c>
      <c r="AR370" s="63">
        <f>_xlfn.XLOOKUP(I370,'[1]#칼럼명세'!F:F,'[1]#칼럼명세'!H:H)</f>
        <v>0</v>
      </c>
      <c r="AS370" s="4">
        <v>1</v>
      </c>
      <c r="AT370" s="4" t="s">
        <v>701</v>
      </c>
      <c r="AU370" s="4" t="s">
        <v>701</v>
      </c>
      <c r="AV370" s="4"/>
      <c r="AW370" s="63" t="str">
        <f>_xlfn.XLOOKUP(I370,[1]!표1[아이템 타입],[1]!표1[타입 이름])</f>
        <v>스킬북</v>
      </c>
      <c r="AX370" s="63" t="str">
        <f t="shared" si="40"/>
        <v>가능</v>
      </c>
      <c r="AY370" s="63" t="str">
        <f t="shared" si="41"/>
        <v>가능</v>
      </c>
      <c r="AZ370" s="63" t="str">
        <f t="shared" si="39"/>
        <v>불가</v>
      </c>
      <c r="BA370" s="63" t="str">
        <f t="shared" si="39"/>
        <v>가능</v>
      </c>
    </row>
    <row r="371" spans="2:53" x14ac:dyDescent="0.3">
      <c r="B371" s="4">
        <v>23600405</v>
      </c>
      <c r="C371" s="4" t="str">
        <f t="shared" si="47"/>
        <v>405</v>
      </c>
      <c r="D371" s="44" t="str">
        <f t="shared" si="45"/>
        <v>Item_Name_23600405</v>
      </c>
      <c r="E371" s="5" t="s">
        <v>447</v>
      </c>
      <c r="F371" s="44" t="str">
        <f t="shared" si="46"/>
        <v>Item_Desc_23600405</v>
      </c>
      <c r="G371" s="5" t="s">
        <v>531</v>
      </c>
      <c r="H371" s="5">
        <v>3</v>
      </c>
      <c r="I371" s="5">
        <v>36</v>
      </c>
      <c r="J371" s="5">
        <v>0</v>
      </c>
      <c r="K371" s="5">
        <v>4</v>
      </c>
      <c r="L371" s="45">
        <f>_xlfn.XLOOKUP($I371, '[1]#칼럼명세'!$F:$F, '[1]#칼럼명세'!$J:$J)*IF(_xlfn.XLOOKUP($I371, '[1]#칼럼명세'!$F:$F, '[1]#칼럼명세'!$K:$K)="X", 1, _xlfn.XLOOKUP($K371, '[1]#무게관련'!$N:$N, '[1]#무게관련'!$O:$O))*100</f>
        <v>1</v>
      </c>
      <c r="M371" s="46" t="s">
        <v>336</v>
      </c>
      <c r="N371" s="46" t="s">
        <v>336</v>
      </c>
      <c r="O371" s="46" t="s">
        <v>336</v>
      </c>
      <c r="P371" s="46" t="s">
        <v>336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66">
        <v>100</v>
      </c>
      <c r="Y371" s="66">
        <v>1000</v>
      </c>
      <c r="Z371" s="5">
        <v>1</v>
      </c>
      <c r="AA371" s="5">
        <v>10</v>
      </c>
      <c r="AB371" s="5">
        <v>1</v>
      </c>
      <c r="AC371" s="5">
        <v>0</v>
      </c>
      <c r="AD371" s="5">
        <v>0</v>
      </c>
      <c r="AE371" s="5">
        <v>21000</v>
      </c>
      <c r="AF371" s="5">
        <v>11</v>
      </c>
      <c r="AG371" s="5">
        <v>1</v>
      </c>
      <c r="AH371" s="5" t="s">
        <v>702</v>
      </c>
      <c r="AI371" s="5" t="s">
        <v>235</v>
      </c>
      <c r="AJ371" s="5" t="s">
        <v>983</v>
      </c>
      <c r="AK371" s="45">
        <f t="shared" si="42"/>
        <v>15</v>
      </c>
      <c r="AL371" s="47">
        <f>_xlfn.XLOOKUP(I371,'[1]#칼럼명세'!F:F,'[1]#칼럼명세'!I:I)</f>
        <v>1101</v>
      </c>
      <c r="AM371" s="44" t="str">
        <f t="shared" si="43"/>
        <v>Item_Name_23600405</v>
      </c>
      <c r="AN371" s="5" t="s">
        <v>447</v>
      </c>
      <c r="AO371" s="44" t="str">
        <f t="shared" si="44"/>
        <v>Item_Desc_23600405</v>
      </c>
      <c r="AP371" s="5" t="s">
        <v>1759</v>
      </c>
      <c r="AQ371" s="44">
        <f>_xlfn.XLOOKUP(I371,[1]!표1[아이템 타입],[1]!표1[삭제여부])</f>
        <v>1</v>
      </c>
      <c r="AR371" s="63">
        <f>_xlfn.XLOOKUP(I371,'[1]#칼럼명세'!F:F,'[1]#칼럼명세'!H:H)</f>
        <v>0</v>
      </c>
      <c r="AS371" s="4">
        <v>1</v>
      </c>
      <c r="AT371" s="4" t="s">
        <v>702</v>
      </c>
      <c r="AU371" s="4" t="s">
        <v>702</v>
      </c>
      <c r="AV371" s="4"/>
      <c r="AW371" s="63" t="str">
        <f>_xlfn.XLOOKUP(I371,[1]!표1[아이템 타입],[1]!표1[타입 이름])</f>
        <v>스킬북</v>
      </c>
      <c r="AX371" s="63" t="str">
        <f t="shared" si="40"/>
        <v>가능</v>
      </c>
      <c r="AY371" s="63" t="str">
        <f t="shared" si="41"/>
        <v>가능</v>
      </c>
      <c r="AZ371" s="63" t="str">
        <f t="shared" si="39"/>
        <v>불가</v>
      </c>
      <c r="BA371" s="63" t="str">
        <f t="shared" si="39"/>
        <v>가능</v>
      </c>
    </row>
    <row r="372" spans="2:53" x14ac:dyDescent="0.3">
      <c r="B372" s="4">
        <v>23600406</v>
      </c>
      <c r="C372" s="4" t="str">
        <f t="shared" si="47"/>
        <v>406</v>
      </c>
      <c r="D372" s="44" t="str">
        <f t="shared" si="45"/>
        <v>Item_Name_23600406</v>
      </c>
      <c r="E372" s="5" t="s">
        <v>448</v>
      </c>
      <c r="F372" s="44" t="str">
        <f t="shared" si="46"/>
        <v>Item_Desc_23600406</v>
      </c>
      <c r="G372" s="5" t="s">
        <v>532</v>
      </c>
      <c r="H372" s="5">
        <v>3</v>
      </c>
      <c r="I372" s="5">
        <v>36</v>
      </c>
      <c r="J372" s="5">
        <v>0</v>
      </c>
      <c r="K372" s="5">
        <v>4</v>
      </c>
      <c r="L372" s="45">
        <f>_xlfn.XLOOKUP($I372, '[1]#칼럼명세'!$F:$F, '[1]#칼럼명세'!$J:$J)*IF(_xlfn.XLOOKUP($I372, '[1]#칼럼명세'!$F:$F, '[1]#칼럼명세'!$K:$K)="X", 1, _xlfn.XLOOKUP($K372, '[1]#무게관련'!$N:$N, '[1]#무게관련'!$O:$O))*100</f>
        <v>1</v>
      </c>
      <c r="M372" s="46" t="s">
        <v>336</v>
      </c>
      <c r="N372" s="46" t="s">
        <v>336</v>
      </c>
      <c r="O372" s="46" t="s">
        <v>336</v>
      </c>
      <c r="P372" s="46" t="s">
        <v>336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66">
        <v>100</v>
      </c>
      <c r="Y372" s="66">
        <v>1000</v>
      </c>
      <c r="Z372" s="5">
        <v>1</v>
      </c>
      <c r="AA372" s="5">
        <v>10</v>
      </c>
      <c r="AB372" s="5">
        <v>1</v>
      </c>
      <c r="AC372" s="5">
        <v>0</v>
      </c>
      <c r="AD372" s="5">
        <v>0</v>
      </c>
      <c r="AE372" s="5">
        <v>21000</v>
      </c>
      <c r="AF372" s="5">
        <v>11</v>
      </c>
      <c r="AG372" s="5">
        <v>1</v>
      </c>
      <c r="AH372" s="5" t="s">
        <v>703</v>
      </c>
      <c r="AI372" s="5" t="s">
        <v>235</v>
      </c>
      <c r="AJ372" s="5" t="s">
        <v>983</v>
      </c>
      <c r="AK372" s="45">
        <f t="shared" si="42"/>
        <v>15</v>
      </c>
      <c r="AL372" s="47">
        <f>_xlfn.XLOOKUP(I372,'[1]#칼럼명세'!F:F,'[1]#칼럼명세'!I:I)</f>
        <v>1101</v>
      </c>
      <c r="AM372" s="44" t="str">
        <f t="shared" si="43"/>
        <v>Item_Name_23600406</v>
      </c>
      <c r="AN372" s="5" t="s">
        <v>448</v>
      </c>
      <c r="AO372" s="44" t="str">
        <f t="shared" si="44"/>
        <v>Item_Desc_23600406</v>
      </c>
      <c r="AP372" s="5" t="s">
        <v>1761</v>
      </c>
      <c r="AQ372" s="44">
        <f>_xlfn.XLOOKUP(I372,[1]!표1[아이템 타입],[1]!표1[삭제여부])</f>
        <v>1</v>
      </c>
      <c r="AR372" s="63">
        <f>_xlfn.XLOOKUP(I372,'[1]#칼럼명세'!F:F,'[1]#칼럼명세'!H:H)</f>
        <v>0</v>
      </c>
      <c r="AS372" s="4">
        <v>1</v>
      </c>
      <c r="AT372" s="4" t="s">
        <v>703</v>
      </c>
      <c r="AU372" s="4" t="s">
        <v>703</v>
      </c>
      <c r="AV372" s="4"/>
      <c r="AW372" s="63" t="str">
        <f>_xlfn.XLOOKUP(I372,[1]!표1[아이템 타입],[1]!표1[타입 이름])</f>
        <v>스킬북</v>
      </c>
      <c r="AX372" s="63" t="str">
        <f t="shared" si="40"/>
        <v>가능</v>
      </c>
      <c r="AY372" s="63" t="str">
        <f t="shared" si="41"/>
        <v>가능</v>
      </c>
      <c r="AZ372" s="63" t="str">
        <f t="shared" si="39"/>
        <v>불가</v>
      </c>
      <c r="BA372" s="63" t="str">
        <f t="shared" si="39"/>
        <v>가능</v>
      </c>
    </row>
    <row r="373" spans="2:53" x14ac:dyDescent="0.3">
      <c r="B373" s="4">
        <v>23600407</v>
      </c>
      <c r="C373" s="4" t="str">
        <f t="shared" si="47"/>
        <v>407</v>
      </c>
      <c r="D373" s="44" t="str">
        <f t="shared" si="45"/>
        <v>Item_Name_23600407</v>
      </c>
      <c r="E373" s="5" t="s">
        <v>449</v>
      </c>
      <c r="F373" s="44" t="str">
        <f t="shared" si="46"/>
        <v>Item_Desc_23600407</v>
      </c>
      <c r="G373" s="5" t="s">
        <v>533</v>
      </c>
      <c r="H373" s="5">
        <v>3</v>
      </c>
      <c r="I373" s="5">
        <v>36</v>
      </c>
      <c r="J373" s="5">
        <v>0</v>
      </c>
      <c r="K373" s="5">
        <v>4</v>
      </c>
      <c r="L373" s="45">
        <f>_xlfn.XLOOKUP($I373, '[1]#칼럼명세'!$F:$F, '[1]#칼럼명세'!$J:$J)*IF(_xlfn.XLOOKUP($I373, '[1]#칼럼명세'!$F:$F, '[1]#칼럼명세'!$K:$K)="X", 1, _xlfn.XLOOKUP($K373, '[1]#무게관련'!$N:$N, '[1]#무게관련'!$O:$O))*100</f>
        <v>1</v>
      </c>
      <c r="M373" s="46" t="s">
        <v>336</v>
      </c>
      <c r="N373" s="46" t="s">
        <v>336</v>
      </c>
      <c r="O373" s="46" t="s">
        <v>336</v>
      </c>
      <c r="P373" s="46" t="s">
        <v>336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66">
        <v>100</v>
      </c>
      <c r="Y373" s="66">
        <v>1000</v>
      </c>
      <c r="Z373" s="5">
        <v>1</v>
      </c>
      <c r="AA373" s="5">
        <v>10</v>
      </c>
      <c r="AB373" s="5">
        <v>1</v>
      </c>
      <c r="AC373" s="5">
        <v>0</v>
      </c>
      <c r="AD373" s="5">
        <v>0</v>
      </c>
      <c r="AE373" s="5">
        <v>21000</v>
      </c>
      <c r="AF373" s="5">
        <v>11</v>
      </c>
      <c r="AG373" s="5">
        <v>1</v>
      </c>
      <c r="AH373" s="5" t="s">
        <v>704</v>
      </c>
      <c r="AI373" s="5" t="s">
        <v>235</v>
      </c>
      <c r="AJ373" s="5" t="s">
        <v>983</v>
      </c>
      <c r="AK373" s="45">
        <f t="shared" si="42"/>
        <v>15</v>
      </c>
      <c r="AL373" s="47">
        <f>_xlfn.XLOOKUP(I373,'[1]#칼럼명세'!F:F,'[1]#칼럼명세'!I:I)</f>
        <v>1101</v>
      </c>
      <c r="AM373" s="44" t="str">
        <f t="shared" si="43"/>
        <v>Item_Name_23600407</v>
      </c>
      <c r="AN373" s="5" t="s">
        <v>449</v>
      </c>
      <c r="AO373" s="44" t="str">
        <f t="shared" si="44"/>
        <v>Item_Desc_23600407</v>
      </c>
      <c r="AP373" s="5" t="s">
        <v>1763</v>
      </c>
      <c r="AQ373" s="44">
        <f>_xlfn.XLOOKUP(I373,[1]!표1[아이템 타입],[1]!표1[삭제여부])</f>
        <v>1</v>
      </c>
      <c r="AR373" s="63">
        <f>_xlfn.XLOOKUP(I373,'[1]#칼럼명세'!F:F,'[1]#칼럼명세'!H:H)</f>
        <v>0</v>
      </c>
      <c r="AS373" s="4">
        <v>1</v>
      </c>
      <c r="AT373" s="4" t="s">
        <v>704</v>
      </c>
      <c r="AU373" s="4" t="s">
        <v>704</v>
      </c>
      <c r="AV373" s="4"/>
      <c r="AW373" s="63" t="str">
        <f>_xlfn.XLOOKUP(I373,[1]!표1[아이템 타입],[1]!표1[타입 이름])</f>
        <v>스킬북</v>
      </c>
      <c r="AX373" s="63" t="str">
        <f t="shared" si="40"/>
        <v>가능</v>
      </c>
      <c r="AY373" s="63" t="str">
        <f t="shared" si="41"/>
        <v>가능</v>
      </c>
      <c r="AZ373" s="63" t="str">
        <f t="shared" si="39"/>
        <v>불가</v>
      </c>
      <c r="BA373" s="63" t="str">
        <f t="shared" si="39"/>
        <v>가능</v>
      </c>
    </row>
    <row r="374" spans="2:53" x14ac:dyDescent="0.3">
      <c r="B374" s="4">
        <v>23600408</v>
      </c>
      <c r="C374" s="4" t="str">
        <f t="shared" si="47"/>
        <v>408</v>
      </c>
      <c r="D374" s="44" t="str">
        <f t="shared" si="45"/>
        <v>Item_Name_23600408</v>
      </c>
      <c r="E374" s="5" t="s">
        <v>450</v>
      </c>
      <c r="F374" s="44" t="str">
        <f t="shared" si="46"/>
        <v>Item_Desc_23600408</v>
      </c>
      <c r="G374" s="5" t="s">
        <v>534</v>
      </c>
      <c r="H374" s="5">
        <v>3</v>
      </c>
      <c r="I374" s="5">
        <v>36</v>
      </c>
      <c r="J374" s="5">
        <v>0</v>
      </c>
      <c r="K374" s="5">
        <v>4</v>
      </c>
      <c r="L374" s="45">
        <f>_xlfn.XLOOKUP($I374, '[1]#칼럼명세'!$F:$F, '[1]#칼럼명세'!$J:$J)*IF(_xlfn.XLOOKUP($I374, '[1]#칼럼명세'!$F:$F, '[1]#칼럼명세'!$K:$K)="X", 1, _xlfn.XLOOKUP($K374, '[1]#무게관련'!$N:$N, '[1]#무게관련'!$O:$O))*100</f>
        <v>1</v>
      </c>
      <c r="M374" s="46" t="s">
        <v>336</v>
      </c>
      <c r="N374" s="46" t="s">
        <v>336</v>
      </c>
      <c r="O374" s="46" t="s">
        <v>336</v>
      </c>
      <c r="P374" s="46" t="s">
        <v>336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66">
        <v>100</v>
      </c>
      <c r="Y374" s="66">
        <v>1000</v>
      </c>
      <c r="Z374" s="5">
        <v>1</v>
      </c>
      <c r="AA374" s="5">
        <v>10</v>
      </c>
      <c r="AB374" s="5">
        <v>1</v>
      </c>
      <c r="AC374" s="5">
        <v>0</v>
      </c>
      <c r="AD374" s="5">
        <v>0</v>
      </c>
      <c r="AE374" s="5">
        <v>21000</v>
      </c>
      <c r="AF374" s="5">
        <v>11</v>
      </c>
      <c r="AG374" s="5">
        <v>1</v>
      </c>
      <c r="AH374" s="5" t="s">
        <v>705</v>
      </c>
      <c r="AI374" s="5" t="s">
        <v>235</v>
      </c>
      <c r="AJ374" s="5" t="s">
        <v>983</v>
      </c>
      <c r="AK374" s="45">
        <f t="shared" si="42"/>
        <v>15</v>
      </c>
      <c r="AL374" s="47">
        <f>_xlfn.XLOOKUP(I374,'[1]#칼럼명세'!F:F,'[1]#칼럼명세'!I:I)</f>
        <v>1101</v>
      </c>
      <c r="AM374" s="44" t="str">
        <f t="shared" si="43"/>
        <v>Item_Name_23600408</v>
      </c>
      <c r="AN374" s="5" t="s">
        <v>450</v>
      </c>
      <c r="AO374" s="44" t="str">
        <f t="shared" si="44"/>
        <v>Item_Desc_23600408</v>
      </c>
      <c r="AP374" s="5" t="s">
        <v>1765</v>
      </c>
      <c r="AQ374" s="44">
        <f>_xlfn.XLOOKUP(I374,[1]!표1[아이템 타입],[1]!표1[삭제여부])</f>
        <v>1</v>
      </c>
      <c r="AR374" s="63">
        <f>_xlfn.XLOOKUP(I374,'[1]#칼럼명세'!F:F,'[1]#칼럼명세'!H:H)</f>
        <v>0</v>
      </c>
      <c r="AS374" s="4">
        <v>1</v>
      </c>
      <c r="AT374" s="4" t="s">
        <v>705</v>
      </c>
      <c r="AU374" s="4" t="s">
        <v>705</v>
      </c>
      <c r="AV374" s="4"/>
      <c r="AW374" s="63" t="str">
        <f>_xlfn.XLOOKUP(I374,[1]!표1[아이템 타입],[1]!표1[타입 이름])</f>
        <v>스킬북</v>
      </c>
      <c r="AX374" s="63" t="str">
        <f t="shared" si="40"/>
        <v>가능</v>
      </c>
      <c r="AY374" s="63" t="str">
        <f t="shared" si="41"/>
        <v>가능</v>
      </c>
      <c r="AZ374" s="63" t="str">
        <f t="shared" si="39"/>
        <v>불가</v>
      </c>
      <c r="BA374" s="63" t="str">
        <f t="shared" si="39"/>
        <v>가능</v>
      </c>
    </row>
    <row r="375" spans="2:53" x14ac:dyDescent="0.3">
      <c r="B375" s="4">
        <v>23600409</v>
      </c>
      <c r="C375" s="4" t="str">
        <f t="shared" si="47"/>
        <v>409</v>
      </c>
      <c r="D375" s="44" t="str">
        <f t="shared" si="45"/>
        <v>Item_Name_23600409</v>
      </c>
      <c r="E375" s="5" t="s">
        <v>451</v>
      </c>
      <c r="F375" s="44" t="str">
        <f t="shared" si="46"/>
        <v>Item_Desc_23600409</v>
      </c>
      <c r="G375" s="5" t="s">
        <v>535</v>
      </c>
      <c r="H375" s="5">
        <v>3</v>
      </c>
      <c r="I375" s="5">
        <v>36</v>
      </c>
      <c r="J375" s="5">
        <v>0</v>
      </c>
      <c r="K375" s="5">
        <v>4</v>
      </c>
      <c r="L375" s="45">
        <f>_xlfn.XLOOKUP($I375, '[1]#칼럼명세'!$F:$F, '[1]#칼럼명세'!$J:$J)*IF(_xlfn.XLOOKUP($I375, '[1]#칼럼명세'!$F:$F, '[1]#칼럼명세'!$K:$K)="X", 1, _xlfn.XLOOKUP($K375, '[1]#무게관련'!$N:$N, '[1]#무게관련'!$O:$O))*100</f>
        <v>1</v>
      </c>
      <c r="M375" s="46" t="s">
        <v>336</v>
      </c>
      <c r="N375" s="46" t="s">
        <v>336</v>
      </c>
      <c r="O375" s="46" t="s">
        <v>336</v>
      </c>
      <c r="P375" s="46" t="s">
        <v>336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66">
        <v>100</v>
      </c>
      <c r="Y375" s="66">
        <v>1000</v>
      </c>
      <c r="Z375" s="5">
        <v>1</v>
      </c>
      <c r="AA375" s="5">
        <v>10</v>
      </c>
      <c r="AB375" s="5">
        <v>1</v>
      </c>
      <c r="AC375" s="5">
        <v>0</v>
      </c>
      <c r="AD375" s="5">
        <v>0</v>
      </c>
      <c r="AE375" s="5">
        <v>21000</v>
      </c>
      <c r="AF375" s="5">
        <v>11</v>
      </c>
      <c r="AG375" s="5">
        <v>1</v>
      </c>
      <c r="AH375" s="5" t="s">
        <v>706</v>
      </c>
      <c r="AI375" s="5" t="s">
        <v>235</v>
      </c>
      <c r="AJ375" s="5" t="s">
        <v>983</v>
      </c>
      <c r="AK375" s="45">
        <f t="shared" si="42"/>
        <v>15</v>
      </c>
      <c r="AL375" s="47">
        <f>_xlfn.XLOOKUP(I375,'[1]#칼럼명세'!F:F,'[1]#칼럼명세'!I:I)</f>
        <v>1101</v>
      </c>
      <c r="AM375" s="44" t="str">
        <f t="shared" si="43"/>
        <v>Item_Name_23600409</v>
      </c>
      <c r="AN375" s="5" t="s">
        <v>451</v>
      </c>
      <c r="AO375" s="44" t="str">
        <f t="shared" si="44"/>
        <v>Item_Desc_23600409</v>
      </c>
      <c r="AP375" s="5" t="s">
        <v>1767</v>
      </c>
      <c r="AQ375" s="44">
        <f>_xlfn.XLOOKUP(I375,[1]!표1[아이템 타입],[1]!표1[삭제여부])</f>
        <v>1</v>
      </c>
      <c r="AR375" s="63">
        <f>_xlfn.XLOOKUP(I375,'[1]#칼럼명세'!F:F,'[1]#칼럼명세'!H:H)</f>
        <v>0</v>
      </c>
      <c r="AS375" s="4">
        <v>1</v>
      </c>
      <c r="AT375" s="4" t="s">
        <v>706</v>
      </c>
      <c r="AU375" s="4" t="s">
        <v>706</v>
      </c>
      <c r="AV375" s="4"/>
      <c r="AW375" s="63" t="str">
        <f>_xlfn.XLOOKUP(I375,[1]!표1[아이템 타입],[1]!표1[타입 이름])</f>
        <v>스킬북</v>
      </c>
      <c r="AX375" s="63" t="str">
        <f t="shared" si="40"/>
        <v>가능</v>
      </c>
      <c r="AY375" s="63" t="str">
        <f t="shared" si="41"/>
        <v>가능</v>
      </c>
      <c r="AZ375" s="63" t="str">
        <f t="shared" si="39"/>
        <v>불가</v>
      </c>
      <c r="BA375" s="63" t="str">
        <f t="shared" si="39"/>
        <v>가능</v>
      </c>
    </row>
    <row r="376" spans="2:53" x14ac:dyDescent="0.3">
      <c r="B376" s="4">
        <v>23600410</v>
      </c>
      <c r="C376" s="4" t="str">
        <f t="shared" si="47"/>
        <v>410</v>
      </c>
      <c r="D376" s="44" t="str">
        <f t="shared" si="45"/>
        <v>Item_Name_23600410</v>
      </c>
      <c r="E376" s="5" t="s">
        <v>452</v>
      </c>
      <c r="F376" s="44" t="str">
        <f t="shared" si="46"/>
        <v>Item_Desc_23600410</v>
      </c>
      <c r="G376" s="5" t="s">
        <v>536</v>
      </c>
      <c r="H376" s="5">
        <v>3</v>
      </c>
      <c r="I376" s="5">
        <v>36</v>
      </c>
      <c r="J376" s="5">
        <v>0</v>
      </c>
      <c r="K376" s="5">
        <v>4</v>
      </c>
      <c r="L376" s="45">
        <f>_xlfn.XLOOKUP($I376, '[1]#칼럼명세'!$F:$F, '[1]#칼럼명세'!$J:$J)*IF(_xlfn.XLOOKUP($I376, '[1]#칼럼명세'!$F:$F, '[1]#칼럼명세'!$K:$K)="X", 1, _xlfn.XLOOKUP($K376, '[1]#무게관련'!$N:$N, '[1]#무게관련'!$O:$O))*100</f>
        <v>1</v>
      </c>
      <c r="M376" s="46" t="s">
        <v>336</v>
      </c>
      <c r="N376" s="46" t="s">
        <v>336</v>
      </c>
      <c r="O376" s="46" t="s">
        <v>336</v>
      </c>
      <c r="P376" s="46" t="s">
        <v>336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66">
        <v>100</v>
      </c>
      <c r="Y376" s="66">
        <v>1000</v>
      </c>
      <c r="Z376" s="5">
        <v>1</v>
      </c>
      <c r="AA376" s="5">
        <v>10</v>
      </c>
      <c r="AB376" s="5">
        <v>1</v>
      </c>
      <c r="AC376" s="5">
        <v>0</v>
      </c>
      <c r="AD376" s="5">
        <v>0</v>
      </c>
      <c r="AE376" s="5">
        <v>21000</v>
      </c>
      <c r="AF376" s="5">
        <v>11</v>
      </c>
      <c r="AG376" s="5">
        <v>1</v>
      </c>
      <c r="AH376" s="5" t="s">
        <v>707</v>
      </c>
      <c r="AI376" s="5" t="s">
        <v>235</v>
      </c>
      <c r="AJ376" s="5" t="s">
        <v>983</v>
      </c>
      <c r="AK376" s="45">
        <f t="shared" si="42"/>
        <v>15</v>
      </c>
      <c r="AL376" s="47">
        <f>_xlfn.XLOOKUP(I376,'[1]#칼럼명세'!F:F,'[1]#칼럼명세'!I:I)</f>
        <v>1101</v>
      </c>
      <c r="AM376" s="44" t="str">
        <f t="shared" si="43"/>
        <v>Item_Name_23600410</v>
      </c>
      <c r="AN376" s="5" t="s">
        <v>452</v>
      </c>
      <c r="AO376" s="44" t="str">
        <f t="shared" si="44"/>
        <v>Item_Desc_23600410</v>
      </c>
      <c r="AP376" s="5" t="s">
        <v>1769</v>
      </c>
      <c r="AQ376" s="44">
        <f>_xlfn.XLOOKUP(I376,[1]!표1[아이템 타입],[1]!표1[삭제여부])</f>
        <v>1</v>
      </c>
      <c r="AR376" s="63">
        <f>_xlfn.XLOOKUP(I376,'[1]#칼럼명세'!F:F,'[1]#칼럼명세'!H:H)</f>
        <v>0</v>
      </c>
      <c r="AS376" s="4">
        <v>1</v>
      </c>
      <c r="AT376" s="4" t="s">
        <v>707</v>
      </c>
      <c r="AU376" s="4" t="s">
        <v>707</v>
      </c>
      <c r="AV376" s="4"/>
      <c r="AW376" s="63" t="str">
        <f>_xlfn.XLOOKUP(I376,[1]!표1[아이템 타입],[1]!표1[타입 이름])</f>
        <v>스킬북</v>
      </c>
      <c r="AX376" s="63" t="str">
        <f t="shared" si="40"/>
        <v>가능</v>
      </c>
      <c r="AY376" s="63" t="str">
        <f t="shared" si="41"/>
        <v>가능</v>
      </c>
      <c r="AZ376" s="63" t="str">
        <f t="shared" si="39"/>
        <v>불가</v>
      </c>
      <c r="BA376" s="63" t="str">
        <f t="shared" si="39"/>
        <v>가능</v>
      </c>
    </row>
    <row r="377" spans="2:53" x14ac:dyDescent="0.3">
      <c r="B377" s="4">
        <v>23600411</v>
      </c>
      <c r="C377" s="4" t="str">
        <f t="shared" si="47"/>
        <v>411</v>
      </c>
      <c r="D377" s="44" t="str">
        <f t="shared" si="45"/>
        <v>Item_Name_23600411</v>
      </c>
      <c r="E377" s="5" t="s">
        <v>453</v>
      </c>
      <c r="F377" s="44" t="str">
        <f t="shared" si="46"/>
        <v>Item_Desc_23600411</v>
      </c>
      <c r="G377" s="5" t="s">
        <v>537</v>
      </c>
      <c r="H377" s="5">
        <v>3</v>
      </c>
      <c r="I377" s="5">
        <v>36</v>
      </c>
      <c r="J377" s="5">
        <v>0</v>
      </c>
      <c r="K377" s="5">
        <v>4</v>
      </c>
      <c r="L377" s="45">
        <f>_xlfn.XLOOKUP($I377, '[1]#칼럼명세'!$F:$F, '[1]#칼럼명세'!$J:$J)*IF(_xlfn.XLOOKUP($I377, '[1]#칼럼명세'!$F:$F, '[1]#칼럼명세'!$K:$K)="X", 1, _xlfn.XLOOKUP($K377, '[1]#무게관련'!$N:$N, '[1]#무게관련'!$O:$O))*100</f>
        <v>1</v>
      </c>
      <c r="M377" s="46" t="s">
        <v>336</v>
      </c>
      <c r="N377" s="46" t="s">
        <v>336</v>
      </c>
      <c r="O377" s="46" t="s">
        <v>336</v>
      </c>
      <c r="P377" s="46" t="s">
        <v>336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66">
        <v>100</v>
      </c>
      <c r="Y377" s="66">
        <v>1000</v>
      </c>
      <c r="Z377" s="5">
        <v>1</v>
      </c>
      <c r="AA377" s="5">
        <v>10</v>
      </c>
      <c r="AB377" s="5">
        <v>1</v>
      </c>
      <c r="AC377" s="5">
        <v>0</v>
      </c>
      <c r="AD377" s="5">
        <v>0</v>
      </c>
      <c r="AE377" s="5">
        <v>21000</v>
      </c>
      <c r="AF377" s="5">
        <v>11</v>
      </c>
      <c r="AG377" s="5">
        <v>1</v>
      </c>
      <c r="AH377" s="5" t="s">
        <v>708</v>
      </c>
      <c r="AI377" s="5" t="s">
        <v>235</v>
      </c>
      <c r="AJ377" s="5" t="s">
        <v>983</v>
      </c>
      <c r="AK377" s="45">
        <f t="shared" si="42"/>
        <v>15</v>
      </c>
      <c r="AL377" s="47">
        <f>_xlfn.XLOOKUP(I377,'[1]#칼럼명세'!F:F,'[1]#칼럼명세'!I:I)</f>
        <v>1101</v>
      </c>
      <c r="AM377" s="44" t="str">
        <f t="shared" si="43"/>
        <v>Item_Name_23600411</v>
      </c>
      <c r="AN377" s="5" t="s">
        <v>453</v>
      </c>
      <c r="AO377" s="44" t="str">
        <f t="shared" si="44"/>
        <v>Item_Desc_23600411</v>
      </c>
      <c r="AP377" s="5" t="s">
        <v>1771</v>
      </c>
      <c r="AQ377" s="44">
        <f>_xlfn.XLOOKUP(I377,[1]!표1[아이템 타입],[1]!표1[삭제여부])</f>
        <v>1</v>
      </c>
      <c r="AR377" s="63">
        <f>_xlfn.XLOOKUP(I377,'[1]#칼럼명세'!F:F,'[1]#칼럼명세'!H:H)</f>
        <v>0</v>
      </c>
      <c r="AS377" s="4">
        <v>1</v>
      </c>
      <c r="AT377" s="4" t="s">
        <v>708</v>
      </c>
      <c r="AU377" s="4" t="s">
        <v>708</v>
      </c>
      <c r="AV377" s="4"/>
      <c r="AW377" s="63" t="str">
        <f>_xlfn.XLOOKUP(I377,[1]!표1[아이템 타입],[1]!표1[타입 이름])</f>
        <v>스킬북</v>
      </c>
      <c r="AX377" s="63" t="str">
        <f t="shared" si="40"/>
        <v>가능</v>
      </c>
      <c r="AY377" s="63" t="str">
        <f t="shared" si="41"/>
        <v>가능</v>
      </c>
      <c r="AZ377" s="63" t="str">
        <f t="shared" si="39"/>
        <v>불가</v>
      </c>
      <c r="BA377" s="63" t="str">
        <f t="shared" si="39"/>
        <v>가능</v>
      </c>
    </row>
    <row r="378" spans="2:53" x14ac:dyDescent="0.3">
      <c r="B378" s="4">
        <v>23600412</v>
      </c>
      <c r="C378" s="4" t="str">
        <f t="shared" si="47"/>
        <v>412</v>
      </c>
      <c r="D378" s="44" t="str">
        <f t="shared" si="45"/>
        <v>Item_Name_23600412</v>
      </c>
      <c r="E378" s="5" t="s">
        <v>454</v>
      </c>
      <c r="F378" s="44" t="str">
        <f t="shared" si="46"/>
        <v>Item_Desc_23600412</v>
      </c>
      <c r="G378" s="5" t="s">
        <v>538</v>
      </c>
      <c r="H378" s="5">
        <v>3</v>
      </c>
      <c r="I378" s="5">
        <v>36</v>
      </c>
      <c r="J378" s="5">
        <v>0</v>
      </c>
      <c r="K378" s="5">
        <v>4</v>
      </c>
      <c r="L378" s="45">
        <f>_xlfn.XLOOKUP($I378, '[1]#칼럼명세'!$F:$F, '[1]#칼럼명세'!$J:$J)*IF(_xlfn.XLOOKUP($I378, '[1]#칼럼명세'!$F:$F, '[1]#칼럼명세'!$K:$K)="X", 1, _xlfn.XLOOKUP($K378, '[1]#무게관련'!$N:$N, '[1]#무게관련'!$O:$O))*100</f>
        <v>1</v>
      </c>
      <c r="M378" s="46" t="s">
        <v>336</v>
      </c>
      <c r="N378" s="46" t="s">
        <v>336</v>
      </c>
      <c r="O378" s="46" t="s">
        <v>336</v>
      </c>
      <c r="P378" s="46" t="s">
        <v>336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66">
        <v>100</v>
      </c>
      <c r="Y378" s="66">
        <v>1000</v>
      </c>
      <c r="Z378" s="5">
        <v>1</v>
      </c>
      <c r="AA378" s="5">
        <v>10</v>
      </c>
      <c r="AB378" s="5">
        <v>1</v>
      </c>
      <c r="AC378" s="5">
        <v>0</v>
      </c>
      <c r="AD378" s="5">
        <v>0</v>
      </c>
      <c r="AE378" s="5">
        <v>21000</v>
      </c>
      <c r="AF378" s="5">
        <v>11</v>
      </c>
      <c r="AG378" s="5">
        <v>1</v>
      </c>
      <c r="AH378" s="5" t="s">
        <v>709</v>
      </c>
      <c r="AI378" s="5" t="s">
        <v>235</v>
      </c>
      <c r="AJ378" s="5" t="s">
        <v>983</v>
      </c>
      <c r="AK378" s="45">
        <f t="shared" si="42"/>
        <v>15</v>
      </c>
      <c r="AL378" s="47">
        <f>_xlfn.XLOOKUP(I378,'[1]#칼럼명세'!F:F,'[1]#칼럼명세'!I:I)</f>
        <v>1101</v>
      </c>
      <c r="AM378" s="44" t="str">
        <f t="shared" si="43"/>
        <v>Item_Name_23600412</v>
      </c>
      <c r="AN378" s="5" t="s">
        <v>454</v>
      </c>
      <c r="AO378" s="44" t="str">
        <f t="shared" si="44"/>
        <v>Item_Desc_23600412</v>
      </c>
      <c r="AP378" s="5" t="s">
        <v>1773</v>
      </c>
      <c r="AQ378" s="44">
        <f>_xlfn.XLOOKUP(I378,[1]!표1[아이템 타입],[1]!표1[삭제여부])</f>
        <v>1</v>
      </c>
      <c r="AR378" s="63">
        <f>_xlfn.XLOOKUP(I378,'[1]#칼럼명세'!F:F,'[1]#칼럼명세'!H:H)</f>
        <v>0</v>
      </c>
      <c r="AS378" s="4">
        <v>1</v>
      </c>
      <c r="AT378" s="4" t="s">
        <v>709</v>
      </c>
      <c r="AU378" s="4" t="s">
        <v>709</v>
      </c>
      <c r="AV378" s="4"/>
      <c r="AW378" s="63" t="str">
        <f>_xlfn.XLOOKUP(I378,[1]!표1[아이템 타입],[1]!표1[타입 이름])</f>
        <v>스킬북</v>
      </c>
      <c r="AX378" s="63" t="str">
        <f t="shared" si="40"/>
        <v>가능</v>
      </c>
      <c r="AY378" s="63" t="str">
        <f t="shared" si="41"/>
        <v>가능</v>
      </c>
      <c r="AZ378" s="63" t="str">
        <f t="shared" si="39"/>
        <v>불가</v>
      </c>
      <c r="BA378" s="63" t="str">
        <f t="shared" si="39"/>
        <v>가능</v>
      </c>
    </row>
    <row r="379" spans="2:53" x14ac:dyDescent="0.3">
      <c r="B379" s="4">
        <v>23600413</v>
      </c>
      <c r="C379" s="4" t="str">
        <f t="shared" si="47"/>
        <v>413</v>
      </c>
      <c r="D379" s="44" t="str">
        <f t="shared" si="45"/>
        <v>Item_Name_23600413</v>
      </c>
      <c r="E379" s="5" t="s">
        <v>455</v>
      </c>
      <c r="F379" s="44" t="str">
        <f t="shared" si="46"/>
        <v>Item_Desc_23600413</v>
      </c>
      <c r="G379" s="5" t="s">
        <v>539</v>
      </c>
      <c r="H379" s="5">
        <v>3</v>
      </c>
      <c r="I379" s="5">
        <v>36</v>
      </c>
      <c r="J379" s="5">
        <v>0</v>
      </c>
      <c r="K379" s="5">
        <v>4</v>
      </c>
      <c r="L379" s="45">
        <f>_xlfn.XLOOKUP($I379, '[1]#칼럼명세'!$F:$F, '[1]#칼럼명세'!$J:$J)*IF(_xlfn.XLOOKUP($I379, '[1]#칼럼명세'!$F:$F, '[1]#칼럼명세'!$K:$K)="X", 1, _xlfn.XLOOKUP($K379, '[1]#무게관련'!$N:$N, '[1]#무게관련'!$O:$O))*100</f>
        <v>1</v>
      </c>
      <c r="M379" s="46" t="s">
        <v>336</v>
      </c>
      <c r="N379" s="46" t="s">
        <v>336</v>
      </c>
      <c r="O379" s="46" t="s">
        <v>336</v>
      </c>
      <c r="P379" s="46" t="s">
        <v>336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66">
        <v>100</v>
      </c>
      <c r="Y379" s="66">
        <v>1000</v>
      </c>
      <c r="Z379" s="5">
        <v>1</v>
      </c>
      <c r="AA379" s="5">
        <v>10</v>
      </c>
      <c r="AB379" s="5">
        <v>1</v>
      </c>
      <c r="AC379" s="5">
        <v>0</v>
      </c>
      <c r="AD379" s="5">
        <v>0</v>
      </c>
      <c r="AE379" s="5">
        <v>21000</v>
      </c>
      <c r="AF379" s="5">
        <v>11</v>
      </c>
      <c r="AG379" s="5">
        <v>1</v>
      </c>
      <c r="AH379" s="5" t="s">
        <v>710</v>
      </c>
      <c r="AI379" s="5" t="s">
        <v>235</v>
      </c>
      <c r="AJ379" s="5" t="s">
        <v>983</v>
      </c>
      <c r="AK379" s="45">
        <f t="shared" si="42"/>
        <v>15</v>
      </c>
      <c r="AL379" s="47">
        <f>_xlfn.XLOOKUP(I379,'[1]#칼럼명세'!F:F,'[1]#칼럼명세'!I:I)</f>
        <v>1101</v>
      </c>
      <c r="AM379" s="44" t="str">
        <f t="shared" si="43"/>
        <v>Item_Name_23600413</v>
      </c>
      <c r="AN379" s="5" t="s">
        <v>455</v>
      </c>
      <c r="AO379" s="44" t="str">
        <f t="shared" si="44"/>
        <v>Item_Desc_23600413</v>
      </c>
      <c r="AP379" s="5" t="s">
        <v>1775</v>
      </c>
      <c r="AQ379" s="44">
        <f>_xlfn.XLOOKUP(I379,[1]!표1[아이템 타입],[1]!표1[삭제여부])</f>
        <v>1</v>
      </c>
      <c r="AR379" s="63">
        <f>_xlfn.XLOOKUP(I379,'[1]#칼럼명세'!F:F,'[1]#칼럼명세'!H:H)</f>
        <v>0</v>
      </c>
      <c r="AS379" s="4">
        <v>1</v>
      </c>
      <c r="AT379" s="4" t="s">
        <v>710</v>
      </c>
      <c r="AU379" s="4" t="s">
        <v>710</v>
      </c>
      <c r="AV379" s="4"/>
      <c r="AW379" s="63" t="str">
        <f>_xlfn.XLOOKUP(I379,[1]!표1[아이템 타입],[1]!표1[타입 이름])</f>
        <v>스킬북</v>
      </c>
      <c r="AX379" s="63" t="str">
        <f t="shared" si="40"/>
        <v>가능</v>
      </c>
      <c r="AY379" s="63" t="str">
        <f t="shared" si="41"/>
        <v>가능</v>
      </c>
      <c r="AZ379" s="63" t="str">
        <f t="shared" si="39"/>
        <v>불가</v>
      </c>
      <c r="BA379" s="63" t="str">
        <f t="shared" si="39"/>
        <v>가능</v>
      </c>
    </row>
    <row r="380" spans="2:53" x14ac:dyDescent="0.3">
      <c r="B380" s="4">
        <v>23615001</v>
      </c>
      <c r="C380" s="4" t="str">
        <f t="shared" si="47"/>
        <v>001</v>
      </c>
      <c r="D380" s="44" t="str">
        <f t="shared" si="45"/>
        <v>Item_Name_23615001</v>
      </c>
      <c r="E380" s="5" t="s">
        <v>1678</v>
      </c>
      <c r="F380" s="44" t="str">
        <f t="shared" si="46"/>
        <v>Item_Desc_23615001</v>
      </c>
      <c r="G380" s="5" t="s">
        <v>1605</v>
      </c>
      <c r="H380" s="5">
        <v>3</v>
      </c>
      <c r="I380" s="5">
        <v>36</v>
      </c>
      <c r="J380" s="5">
        <v>1</v>
      </c>
      <c r="K380" s="5">
        <v>1</v>
      </c>
      <c r="L380" s="45">
        <f>_xlfn.XLOOKUP($I380, '[1]#칼럼명세'!$F:$F, '[1]#칼럼명세'!$J:$J)*IF(_xlfn.XLOOKUP($I380, '[1]#칼럼명세'!$F:$F, '[1]#칼럼명세'!$K:$K)="X", 1, _xlfn.XLOOKUP($K380, '[1]#무게관련'!$N:$N, '[1]#무게관련'!$O:$O))*100</f>
        <v>1</v>
      </c>
      <c r="M380" s="46" t="s">
        <v>336</v>
      </c>
      <c r="N380" s="46" t="s">
        <v>339</v>
      </c>
      <c r="O380" s="46" t="s">
        <v>339</v>
      </c>
      <c r="P380" s="46" t="s">
        <v>339</v>
      </c>
      <c r="Q380" s="5">
        <v>0</v>
      </c>
      <c r="R380" s="5">
        <v>0</v>
      </c>
      <c r="S380" s="5">
        <v>10101001</v>
      </c>
      <c r="T380" s="5">
        <v>0</v>
      </c>
      <c r="U380" s="5">
        <v>0</v>
      </c>
      <c r="V380" s="5">
        <v>0</v>
      </c>
      <c r="W380" s="5">
        <v>1</v>
      </c>
      <c r="X380" s="66">
        <v>100</v>
      </c>
      <c r="Y380" s="66">
        <v>1000</v>
      </c>
      <c r="Z380" s="5">
        <v>1</v>
      </c>
      <c r="AA380" s="5">
        <v>10</v>
      </c>
      <c r="AB380" s="5">
        <v>0</v>
      </c>
      <c r="AC380" s="5">
        <v>0</v>
      </c>
      <c r="AD380" s="5">
        <v>0</v>
      </c>
      <c r="AE380" s="5">
        <v>21000</v>
      </c>
      <c r="AF380" s="5">
        <v>1</v>
      </c>
      <c r="AG380" s="5">
        <v>0</v>
      </c>
      <c r="AH380" s="5" t="s">
        <v>1919</v>
      </c>
      <c r="AI380" s="5" t="s">
        <v>235</v>
      </c>
      <c r="AJ380" s="5" t="s">
        <v>983</v>
      </c>
      <c r="AK380" s="45">
        <f t="shared" si="42"/>
        <v>1</v>
      </c>
      <c r="AL380" s="47">
        <f>_xlfn.XLOOKUP(I380,'[1]#칼럼명세'!F:F,'[1]#칼럼명세'!I:I)</f>
        <v>1101</v>
      </c>
      <c r="AM380" s="44" t="str">
        <f t="shared" si="43"/>
        <v>Item_Name_23615001</v>
      </c>
      <c r="AN380" s="5" t="s">
        <v>1581</v>
      </c>
      <c r="AO380" s="44" t="str">
        <f t="shared" si="44"/>
        <v>Item_Desc_23615001</v>
      </c>
      <c r="AP380" s="5" t="s">
        <v>1776</v>
      </c>
      <c r="AQ380" s="44">
        <f>_xlfn.XLOOKUP(I380,[1]!표1[아이템 타입],[1]!표1[삭제여부])</f>
        <v>1</v>
      </c>
      <c r="AR380" s="63">
        <f>_xlfn.XLOOKUP(I380,'[1]#칼럼명세'!F:F,'[1]#칼럼명세'!H:H)</f>
        <v>0</v>
      </c>
      <c r="AS380" s="4">
        <v>1</v>
      </c>
      <c r="AT380" s="4"/>
      <c r="AU380" s="4"/>
      <c r="AV380" s="4"/>
      <c r="AW380" s="63" t="str">
        <f>_xlfn.XLOOKUP(I380,[1]!표1[아이템 타입],[1]!표1[타입 이름])</f>
        <v>스킬북</v>
      </c>
      <c r="AX380" s="63" t="str">
        <f t="shared" si="40"/>
        <v>가능</v>
      </c>
      <c r="AY380" s="63" t="str">
        <f t="shared" si="41"/>
        <v>불가</v>
      </c>
      <c r="AZ380" s="63" t="str">
        <f t="shared" si="39"/>
        <v>불가</v>
      </c>
      <c r="BA380" s="63" t="str">
        <f t="shared" si="39"/>
        <v>가능</v>
      </c>
    </row>
    <row r="381" spans="2:53" x14ac:dyDescent="0.3">
      <c r="B381" s="4">
        <v>23615002</v>
      </c>
      <c r="C381" s="4" t="str">
        <f t="shared" si="47"/>
        <v>002</v>
      </c>
      <c r="D381" s="44" t="str">
        <f t="shared" si="45"/>
        <v>Item_Name_23615002</v>
      </c>
      <c r="E381" s="5" t="s">
        <v>1683</v>
      </c>
      <c r="F381" s="44" t="str">
        <f t="shared" si="46"/>
        <v>Item_Desc_23615002</v>
      </c>
      <c r="G381" s="5" t="s">
        <v>1605</v>
      </c>
      <c r="H381" s="5">
        <v>3</v>
      </c>
      <c r="I381" s="5">
        <v>36</v>
      </c>
      <c r="J381" s="5">
        <v>1</v>
      </c>
      <c r="K381" s="5">
        <v>1</v>
      </c>
      <c r="L381" s="45">
        <f>_xlfn.XLOOKUP($I381, '[1]#칼럼명세'!$F:$F, '[1]#칼럼명세'!$J:$J)*IF(_xlfn.XLOOKUP($I381, '[1]#칼럼명세'!$F:$F, '[1]#칼럼명세'!$K:$K)="X", 1, _xlfn.XLOOKUP($K381, '[1]#무게관련'!$N:$N, '[1]#무게관련'!$O:$O))*100</f>
        <v>1</v>
      </c>
      <c r="M381" s="46" t="s">
        <v>336</v>
      </c>
      <c r="N381" s="46" t="s">
        <v>339</v>
      </c>
      <c r="O381" s="46" t="s">
        <v>339</v>
      </c>
      <c r="P381" s="46" t="s">
        <v>339</v>
      </c>
      <c r="Q381" s="5">
        <v>0</v>
      </c>
      <c r="R381" s="5">
        <v>0</v>
      </c>
      <c r="S381" s="5">
        <v>10101001</v>
      </c>
      <c r="T381" s="5">
        <v>0</v>
      </c>
      <c r="U381" s="5">
        <v>0</v>
      </c>
      <c r="V381" s="5">
        <v>0</v>
      </c>
      <c r="W381" s="5">
        <v>1</v>
      </c>
      <c r="X381" s="66">
        <v>100</v>
      </c>
      <c r="Y381" s="66">
        <v>1000</v>
      </c>
      <c r="Z381" s="5">
        <v>1</v>
      </c>
      <c r="AA381" s="5">
        <v>10</v>
      </c>
      <c r="AB381" s="5">
        <v>0</v>
      </c>
      <c r="AC381" s="5">
        <v>0</v>
      </c>
      <c r="AD381" s="5">
        <v>0</v>
      </c>
      <c r="AE381" s="5">
        <v>21000</v>
      </c>
      <c r="AF381" s="5">
        <v>1</v>
      </c>
      <c r="AG381" s="5">
        <v>0</v>
      </c>
      <c r="AH381" s="5" t="s">
        <v>1928</v>
      </c>
      <c r="AI381" s="5" t="s">
        <v>235</v>
      </c>
      <c r="AJ381" s="5" t="s">
        <v>983</v>
      </c>
      <c r="AK381" s="45">
        <f t="shared" si="42"/>
        <v>1</v>
      </c>
      <c r="AL381" s="47">
        <f>_xlfn.XLOOKUP(I381,'[1]#칼럼명세'!F:F,'[1]#칼럼명세'!I:I)</f>
        <v>1101</v>
      </c>
      <c r="AM381" s="44" t="str">
        <f t="shared" si="43"/>
        <v>Item_Name_23615002</v>
      </c>
      <c r="AN381" s="5" t="s">
        <v>1575</v>
      </c>
      <c r="AO381" s="44" t="str">
        <f t="shared" si="44"/>
        <v>Item_Desc_23615002</v>
      </c>
      <c r="AP381" s="5" t="s">
        <v>1609</v>
      </c>
      <c r="AQ381" s="44">
        <f>_xlfn.XLOOKUP(I381,[1]!표1[아이템 타입],[1]!표1[삭제여부])</f>
        <v>1</v>
      </c>
      <c r="AR381" s="63">
        <f>_xlfn.XLOOKUP(I381,'[1]#칼럼명세'!F:F,'[1]#칼럼명세'!H:H)</f>
        <v>0</v>
      </c>
      <c r="AS381" s="4">
        <v>1</v>
      </c>
      <c r="AT381" s="4"/>
      <c r="AU381" s="4"/>
      <c r="AV381" s="4"/>
      <c r="AW381" s="63" t="str">
        <f>_xlfn.XLOOKUP(I381,[1]!표1[아이템 타입],[1]!표1[타입 이름])</f>
        <v>스킬북</v>
      </c>
      <c r="AX381" s="63" t="str">
        <f t="shared" si="40"/>
        <v>가능</v>
      </c>
      <c r="AY381" s="63" t="str">
        <f t="shared" si="41"/>
        <v>불가</v>
      </c>
      <c r="AZ381" s="63" t="str">
        <f t="shared" si="39"/>
        <v>불가</v>
      </c>
      <c r="BA381" s="63" t="str">
        <f t="shared" si="39"/>
        <v>가능</v>
      </c>
    </row>
    <row r="382" spans="2:53" x14ac:dyDescent="0.3">
      <c r="B382" s="4">
        <v>23615003</v>
      </c>
      <c r="C382" s="4" t="str">
        <f t="shared" si="47"/>
        <v>003</v>
      </c>
      <c r="D382" s="44" t="str">
        <f t="shared" si="45"/>
        <v>Item_Name_23615003</v>
      </c>
      <c r="E382" s="5" t="s">
        <v>1685</v>
      </c>
      <c r="F382" s="44" t="str">
        <f t="shared" si="46"/>
        <v>Item_Desc_23615003</v>
      </c>
      <c r="G382" s="5" t="s">
        <v>1605</v>
      </c>
      <c r="H382" s="5">
        <v>3</v>
      </c>
      <c r="I382" s="5">
        <v>36</v>
      </c>
      <c r="J382" s="5">
        <v>1</v>
      </c>
      <c r="K382" s="5">
        <v>2</v>
      </c>
      <c r="L382" s="45">
        <f>_xlfn.XLOOKUP($I382, '[1]#칼럼명세'!$F:$F, '[1]#칼럼명세'!$J:$J)*IF(_xlfn.XLOOKUP($I382, '[1]#칼럼명세'!$F:$F, '[1]#칼럼명세'!$K:$K)="X", 1, _xlfn.XLOOKUP($K382, '[1]#무게관련'!$N:$N, '[1]#무게관련'!$O:$O))*100</f>
        <v>1</v>
      </c>
      <c r="M382" s="46" t="s">
        <v>336</v>
      </c>
      <c r="N382" s="46" t="s">
        <v>339</v>
      </c>
      <c r="O382" s="46" t="s">
        <v>339</v>
      </c>
      <c r="P382" s="46" t="s">
        <v>339</v>
      </c>
      <c r="Q382" s="5">
        <v>0</v>
      </c>
      <c r="R382" s="5">
        <v>0</v>
      </c>
      <c r="S382" s="5">
        <v>10101001</v>
      </c>
      <c r="T382" s="5">
        <v>0</v>
      </c>
      <c r="U382" s="5">
        <v>0</v>
      </c>
      <c r="V382" s="5">
        <v>0</v>
      </c>
      <c r="W382" s="5">
        <v>1</v>
      </c>
      <c r="X382" s="66">
        <v>100</v>
      </c>
      <c r="Y382" s="66">
        <v>1000</v>
      </c>
      <c r="Z382" s="5">
        <v>1</v>
      </c>
      <c r="AA382" s="5">
        <v>10</v>
      </c>
      <c r="AB382" s="5">
        <v>0</v>
      </c>
      <c r="AC382" s="5">
        <v>0</v>
      </c>
      <c r="AD382" s="5">
        <v>0</v>
      </c>
      <c r="AE382" s="5">
        <v>21000</v>
      </c>
      <c r="AF382" s="5">
        <v>1</v>
      </c>
      <c r="AG382" s="5">
        <v>0</v>
      </c>
      <c r="AH382" s="5" t="s">
        <v>1921</v>
      </c>
      <c r="AI382" s="5" t="s">
        <v>235</v>
      </c>
      <c r="AJ382" s="5" t="s">
        <v>983</v>
      </c>
      <c r="AK382" s="45">
        <f t="shared" si="42"/>
        <v>1</v>
      </c>
      <c r="AL382" s="47">
        <f>_xlfn.XLOOKUP(I382,'[1]#칼럼명세'!F:F,'[1]#칼럼명세'!I:I)</f>
        <v>1101</v>
      </c>
      <c r="AM382" s="44" t="str">
        <f t="shared" si="43"/>
        <v>Item_Name_23615003</v>
      </c>
      <c r="AN382" s="5" t="s">
        <v>1599</v>
      </c>
      <c r="AO382" s="44" t="str">
        <f t="shared" si="44"/>
        <v>Item_Desc_23615003</v>
      </c>
      <c r="AP382" s="5" t="s">
        <v>1613</v>
      </c>
      <c r="AQ382" s="44">
        <f>_xlfn.XLOOKUP(I382,[1]!표1[아이템 타입],[1]!표1[삭제여부])</f>
        <v>1</v>
      </c>
      <c r="AR382" s="63">
        <f>_xlfn.XLOOKUP(I382,'[1]#칼럼명세'!F:F,'[1]#칼럼명세'!H:H)</f>
        <v>0</v>
      </c>
      <c r="AS382" s="4">
        <v>1</v>
      </c>
      <c r="AT382" s="4"/>
      <c r="AU382" s="4"/>
      <c r="AV382" s="4"/>
      <c r="AW382" s="63" t="str">
        <f>_xlfn.XLOOKUP(I382,[1]!표1[아이템 타입],[1]!표1[타입 이름])</f>
        <v>스킬북</v>
      </c>
      <c r="AX382" s="63" t="str">
        <f t="shared" si="40"/>
        <v>가능</v>
      </c>
      <c r="AY382" s="63" t="str">
        <f t="shared" si="41"/>
        <v>불가</v>
      </c>
      <c r="AZ382" s="63" t="str">
        <f t="shared" si="39"/>
        <v>불가</v>
      </c>
      <c r="BA382" s="63" t="str">
        <f t="shared" si="39"/>
        <v>가능</v>
      </c>
    </row>
    <row r="383" spans="2:53" x14ac:dyDescent="0.3">
      <c r="B383" s="4">
        <v>23615004</v>
      </c>
      <c r="C383" s="4" t="str">
        <f t="shared" si="47"/>
        <v>004</v>
      </c>
      <c r="D383" s="44" t="str">
        <f t="shared" si="45"/>
        <v>Item_Name_23615004</v>
      </c>
      <c r="E383" s="5" t="s">
        <v>1679</v>
      </c>
      <c r="F383" s="44" t="str">
        <f t="shared" si="46"/>
        <v>Item_Desc_23615004</v>
      </c>
      <c r="G383" s="5" t="s">
        <v>1605</v>
      </c>
      <c r="H383" s="5">
        <v>3</v>
      </c>
      <c r="I383" s="5">
        <v>36</v>
      </c>
      <c r="J383" s="5">
        <v>1</v>
      </c>
      <c r="K383" s="5">
        <v>2</v>
      </c>
      <c r="L383" s="45">
        <f>_xlfn.XLOOKUP($I383, '[1]#칼럼명세'!$F:$F, '[1]#칼럼명세'!$J:$J)*IF(_xlfn.XLOOKUP($I383, '[1]#칼럼명세'!$F:$F, '[1]#칼럼명세'!$K:$K)="X", 1, _xlfn.XLOOKUP($K383, '[1]#무게관련'!$N:$N, '[1]#무게관련'!$O:$O))*100</f>
        <v>1</v>
      </c>
      <c r="M383" s="46" t="s">
        <v>336</v>
      </c>
      <c r="N383" s="46" t="s">
        <v>339</v>
      </c>
      <c r="O383" s="46" t="s">
        <v>339</v>
      </c>
      <c r="P383" s="46" t="s">
        <v>339</v>
      </c>
      <c r="Q383" s="5">
        <v>0</v>
      </c>
      <c r="R383" s="5">
        <v>0</v>
      </c>
      <c r="S383" s="5">
        <v>10101001</v>
      </c>
      <c r="T383" s="5">
        <v>0</v>
      </c>
      <c r="U383" s="5">
        <v>0</v>
      </c>
      <c r="V383" s="5">
        <v>0</v>
      </c>
      <c r="W383" s="5">
        <v>1</v>
      </c>
      <c r="X383" s="66">
        <v>100</v>
      </c>
      <c r="Y383" s="66">
        <v>1000</v>
      </c>
      <c r="Z383" s="5">
        <v>1</v>
      </c>
      <c r="AA383" s="5">
        <v>10</v>
      </c>
      <c r="AB383" s="5">
        <v>0</v>
      </c>
      <c r="AC383" s="5">
        <v>0</v>
      </c>
      <c r="AD383" s="5">
        <v>0</v>
      </c>
      <c r="AE383" s="5">
        <v>21000</v>
      </c>
      <c r="AF383" s="5">
        <v>1</v>
      </c>
      <c r="AG383" s="5">
        <v>1</v>
      </c>
      <c r="AH383" s="5" t="s">
        <v>1959</v>
      </c>
      <c r="AI383" s="5" t="s">
        <v>235</v>
      </c>
      <c r="AJ383" s="5" t="s">
        <v>983</v>
      </c>
      <c r="AK383" s="45">
        <f t="shared" si="42"/>
        <v>1</v>
      </c>
      <c r="AL383" s="47">
        <f>_xlfn.XLOOKUP(I383,'[1]#칼럼명세'!F:F,'[1]#칼럼명세'!I:I)</f>
        <v>1101</v>
      </c>
      <c r="AM383" s="44" t="str">
        <f t="shared" si="43"/>
        <v>Item_Name_23615004</v>
      </c>
      <c r="AN383" s="5" t="s">
        <v>1576</v>
      </c>
      <c r="AO383" s="44" t="str">
        <f t="shared" si="44"/>
        <v>Item_Desc_23615004</v>
      </c>
      <c r="AP383" s="5" t="s">
        <v>1606</v>
      </c>
      <c r="AQ383" s="44">
        <f>_xlfn.XLOOKUP(I383,[1]!표1[아이템 타입],[1]!표1[삭제여부])</f>
        <v>1</v>
      </c>
      <c r="AR383" s="63">
        <f>_xlfn.XLOOKUP(I383,'[1]#칼럼명세'!F:F,'[1]#칼럼명세'!H:H)</f>
        <v>0</v>
      </c>
      <c r="AS383" s="4">
        <v>1</v>
      </c>
      <c r="AT383" s="4"/>
      <c r="AU383" s="4"/>
      <c r="AV383" s="4"/>
      <c r="AW383" s="63" t="str">
        <f>_xlfn.XLOOKUP(I383,[1]!표1[아이템 타입],[1]!표1[타입 이름])</f>
        <v>스킬북</v>
      </c>
      <c r="AX383" s="63" t="str">
        <f t="shared" si="40"/>
        <v>가능</v>
      </c>
      <c r="AY383" s="63" t="str">
        <f t="shared" si="41"/>
        <v>불가</v>
      </c>
      <c r="AZ383" s="63" t="str">
        <f t="shared" si="39"/>
        <v>불가</v>
      </c>
      <c r="BA383" s="63" t="str">
        <f t="shared" si="39"/>
        <v>가능</v>
      </c>
    </row>
    <row r="384" spans="2:53" x14ac:dyDescent="0.3">
      <c r="B384" s="4">
        <v>23615005</v>
      </c>
      <c r="C384" s="4" t="str">
        <f t="shared" si="47"/>
        <v>005</v>
      </c>
      <c r="D384" s="44" t="str">
        <f t="shared" si="45"/>
        <v>Item_Name_23615005</v>
      </c>
      <c r="E384" s="5" t="s">
        <v>1689</v>
      </c>
      <c r="F384" s="44" t="str">
        <f t="shared" si="46"/>
        <v>Item_Desc_23615005</v>
      </c>
      <c r="G384" s="5" t="s">
        <v>1605</v>
      </c>
      <c r="H384" s="5">
        <v>3</v>
      </c>
      <c r="I384" s="5">
        <v>36</v>
      </c>
      <c r="J384" s="5">
        <v>1</v>
      </c>
      <c r="K384" s="5">
        <v>2</v>
      </c>
      <c r="L384" s="45">
        <f>_xlfn.XLOOKUP($I384, '[1]#칼럼명세'!$F:$F, '[1]#칼럼명세'!$J:$J)*IF(_xlfn.XLOOKUP($I384, '[1]#칼럼명세'!$F:$F, '[1]#칼럼명세'!$K:$K)="X", 1, _xlfn.XLOOKUP($K384, '[1]#무게관련'!$N:$N, '[1]#무게관련'!$O:$O))*100</f>
        <v>1</v>
      </c>
      <c r="M384" s="46" t="s">
        <v>336</v>
      </c>
      <c r="N384" s="46" t="s">
        <v>339</v>
      </c>
      <c r="O384" s="46" t="s">
        <v>339</v>
      </c>
      <c r="P384" s="46" t="s">
        <v>339</v>
      </c>
      <c r="Q384" s="5">
        <v>0</v>
      </c>
      <c r="R384" s="5">
        <v>0</v>
      </c>
      <c r="S384" s="5">
        <v>10101001</v>
      </c>
      <c r="T384" s="5">
        <v>0</v>
      </c>
      <c r="U384" s="5">
        <v>0</v>
      </c>
      <c r="V384" s="5">
        <v>0</v>
      </c>
      <c r="W384" s="5">
        <v>1</v>
      </c>
      <c r="X384" s="66">
        <v>100</v>
      </c>
      <c r="Y384" s="66">
        <v>1000</v>
      </c>
      <c r="Z384" s="5">
        <v>1</v>
      </c>
      <c r="AA384" s="5">
        <v>10</v>
      </c>
      <c r="AB384" s="5">
        <v>0</v>
      </c>
      <c r="AC384" s="5">
        <v>0</v>
      </c>
      <c r="AD384" s="5">
        <v>0</v>
      </c>
      <c r="AE384" s="5">
        <v>21000</v>
      </c>
      <c r="AF384" s="5">
        <v>1</v>
      </c>
      <c r="AG384" s="5">
        <v>0</v>
      </c>
      <c r="AH384" s="5" t="s">
        <v>1923</v>
      </c>
      <c r="AI384" s="5" t="s">
        <v>235</v>
      </c>
      <c r="AJ384" s="5" t="s">
        <v>983</v>
      </c>
      <c r="AK384" s="45">
        <f t="shared" si="42"/>
        <v>1</v>
      </c>
      <c r="AL384" s="47">
        <f>_xlfn.XLOOKUP(I384,'[1]#칼럼명세'!F:F,'[1]#칼럼명세'!I:I)</f>
        <v>1101</v>
      </c>
      <c r="AM384" s="44" t="str">
        <f t="shared" si="43"/>
        <v>Item_Name_23615005</v>
      </c>
      <c r="AN384" s="5" t="s">
        <v>756</v>
      </c>
      <c r="AO384" s="44" t="str">
        <f t="shared" si="44"/>
        <v>Item_Desc_23615005</v>
      </c>
      <c r="AP384" s="5" t="s">
        <v>1616</v>
      </c>
      <c r="AQ384" s="44">
        <f>_xlfn.XLOOKUP(I384,[1]!표1[아이템 타입],[1]!표1[삭제여부])</f>
        <v>1</v>
      </c>
      <c r="AR384" s="63">
        <f>_xlfn.XLOOKUP(I384,'[1]#칼럼명세'!F:F,'[1]#칼럼명세'!H:H)</f>
        <v>0</v>
      </c>
      <c r="AS384" s="4">
        <v>1</v>
      </c>
      <c r="AT384" s="4"/>
      <c r="AU384" s="4"/>
      <c r="AV384" s="4"/>
      <c r="AW384" s="63" t="str">
        <f>_xlfn.XLOOKUP(I384,[1]!표1[아이템 타입],[1]!표1[타입 이름])</f>
        <v>스킬북</v>
      </c>
      <c r="AX384" s="63" t="str">
        <f t="shared" si="40"/>
        <v>가능</v>
      </c>
      <c r="AY384" s="63" t="str">
        <f t="shared" si="41"/>
        <v>불가</v>
      </c>
      <c r="AZ384" s="63" t="str">
        <f t="shared" si="39"/>
        <v>불가</v>
      </c>
      <c r="BA384" s="63" t="str">
        <f t="shared" si="39"/>
        <v>가능</v>
      </c>
    </row>
    <row r="385" spans="2:53" x14ac:dyDescent="0.3">
      <c r="B385" s="4">
        <v>23615006</v>
      </c>
      <c r="C385" s="4" t="str">
        <f t="shared" si="47"/>
        <v>006</v>
      </c>
      <c r="D385" s="44" t="str">
        <f t="shared" si="45"/>
        <v>Item_Name_23615006</v>
      </c>
      <c r="E385" s="5" t="s">
        <v>1680</v>
      </c>
      <c r="F385" s="44" t="str">
        <f t="shared" si="46"/>
        <v>Item_Desc_23615006</v>
      </c>
      <c r="G385" s="5" t="s">
        <v>1605</v>
      </c>
      <c r="H385" s="5">
        <v>3</v>
      </c>
      <c r="I385" s="5">
        <v>36</v>
      </c>
      <c r="J385" s="5">
        <v>1</v>
      </c>
      <c r="K385" s="5">
        <v>3</v>
      </c>
      <c r="L385" s="45">
        <f>_xlfn.XLOOKUP($I385, '[1]#칼럼명세'!$F:$F, '[1]#칼럼명세'!$J:$J)*IF(_xlfn.XLOOKUP($I385, '[1]#칼럼명세'!$F:$F, '[1]#칼럼명세'!$K:$K)="X", 1, _xlfn.XLOOKUP($K385, '[1]#무게관련'!$N:$N, '[1]#무게관련'!$O:$O))*100</f>
        <v>1</v>
      </c>
      <c r="M385" s="46" t="s">
        <v>336</v>
      </c>
      <c r="N385" s="46" t="s">
        <v>339</v>
      </c>
      <c r="O385" s="46" t="s">
        <v>339</v>
      </c>
      <c r="P385" s="46" t="s">
        <v>339</v>
      </c>
      <c r="Q385" s="5">
        <v>0</v>
      </c>
      <c r="R385" s="5">
        <v>0</v>
      </c>
      <c r="S385" s="5">
        <v>10101001</v>
      </c>
      <c r="T385" s="5">
        <v>0</v>
      </c>
      <c r="U385" s="5">
        <v>0</v>
      </c>
      <c r="V385" s="5">
        <v>0</v>
      </c>
      <c r="W385" s="5">
        <v>1</v>
      </c>
      <c r="X385" s="66">
        <v>100</v>
      </c>
      <c r="Y385" s="66">
        <v>1000</v>
      </c>
      <c r="Z385" s="5">
        <v>1</v>
      </c>
      <c r="AA385" s="5">
        <v>10</v>
      </c>
      <c r="AB385" s="5">
        <v>0</v>
      </c>
      <c r="AC385" s="5">
        <v>0</v>
      </c>
      <c r="AD385" s="5">
        <v>0</v>
      </c>
      <c r="AE385" s="5">
        <v>21000</v>
      </c>
      <c r="AF385" s="5">
        <v>1</v>
      </c>
      <c r="AG385" s="5">
        <v>0</v>
      </c>
      <c r="AH385" s="5" t="s">
        <v>1924</v>
      </c>
      <c r="AI385" s="5" t="s">
        <v>235</v>
      </c>
      <c r="AJ385" s="5" t="s">
        <v>983</v>
      </c>
      <c r="AK385" s="45">
        <f t="shared" si="42"/>
        <v>1</v>
      </c>
      <c r="AL385" s="47">
        <f>_xlfn.XLOOKUP(I385,'[1]#칼럼명세'!F:F,'[1]#칼럼명세'!I:I)</f>
        <v>1101</v>
      </c>
      <c r="AM385" s="44" t="str">
        <f t="shared" si="43"/>
        <v>Item_Name_23615006</v>
      </c>
      <c r="AN385" s="5" t="s">
        <v>1582</v>
      </c>
      <c r="AO385" s="44" t="str">
        <f t="shared" si="44"/>
        <v>Item_Desc_23615006</v>
      </c>
      <c r="AP385" s="5" t="s">
        <v>1607</v>
      </c>
      <c r="AQ385" s="44">
        <f>_xlfn.XLOOKUP(I385,[1]!표1[아이템 타입],[1]!표1[삭제여부])</f>
        <v>1</v>
      </c>
      <c r="AR385" s="63">
        <f>_xlfn.XLOOKUP(I385,'[1]#칼럼명세'!F:F,'[1]#칼럼명세'!H:H)</f>
        <v>0</v>
      </c>
      <c r="AS385" s="4">
        <v>1</v>
      </c>
      <c r="AT385" s="4"/>
      <c r="AU385" s="4"/>
      <c r="AV385" s="4"/>
      <c r="AW385" s="63" t="str">
        <f>_xlfn.XLOOKUP(I385,[1]!표1[아이템 타입],[1]!표1[타입 이름])</f>
        <v>스킬북</v>
      </c>
      <c r="AX385" s="63" t="str">
        <f t="shared" si="40"/>
        <v>가능</v>
      </c>
      <c r="AY385" s="63" t="str">
        <f t="shared" si="41"/>
        <v>불가</v>
      </c>
      <c r="AZ385" s="63" t="str">
        <f t="shared" si="39"/>
        <v>불가</v>
      </c>
      <c r="BA385" s="63" t="str">
        <f t="shared" si="39"/>
        <v>가능</v>
      </c>
    </row>
    <row r="386" spans="2:53" x14ac:dyDescent="0.3">
      <c r="B386" s="4">
        <v>23615007</v>
      </c>
      <c r="C386" s="4" t="str">
        <f t="shared" si="47"/>
        <v>007</v>
      </c>
      <c r="D386" s="44" t="str">
        <f t="shared" si="45"/>
        <v>Item_Name_23615007</v>
      </c>
      <c r="E386" s="5" t="s">
        <v>1686</v>
      </c>
      <c r="F386" s="44" t="str">
        <f t="shared" si="46"/>
        <v>Item_Desc_23615007</v>
      </c>
      <c r="G386" s="5" t="s">
        <v>1605</v>
      </c>
      <c r="H386" s="5">
        <v>3</v>
      </c>
      <c r="I386" s="5">
        <v>36</v>
      </c>
      <c r="J386" s="5">
        <v>1</v>
      </c>
      <c r="K386" s="5">
        <v>3</v>
      </c>
      <c r="L386" s="45">
        <f>_xlfn.XLOOKUP($I386, '[1]#칼럼명세'!$F:$F, '[1]#칼럼명세'!$J:$J)*IF(_xlfn.XLOOKUP($I386, '[1]#칼럼명세'!$F:$F, '[1]#칼럼명세'!$K:$K)="X", 1, _xlfn.XLOOKUP($K386, '[1]#무게관련'!$N:$N, '[1]#무게관련'!$O:$O))*100</f>
        <v>1</v>
      </c>
      <c r="M386" s="46" t="s">
        <v>336</v>
      </c>
      <c r="N386" s="46" t="s">
        <v>339</v>
      </c>
      <c r="O386" s="46" t="s">
        <v>339</v>
      </c>
      <c r="P386" s="46" t="s">
        <v>339</v>
      </c>
      <c r="Q386" s="5">
        <v>0</v>
      </c>
      <c r="R386" s="5">
        <v>0</v>
      </c>
      <c r="S386" s="5">
        <v>10101001</v>
      </c>
      <c r="T386" s="5">
        <v>0</v>
      </c>
      <c r="U386" s="5">
        <v>0</v>
      </c>
      <c r="V386" s="5">
        <v>0</v>
      </c>
      <c r="W386" s="5">
        <v>1</v>
      </c>
      <c r="X386" s="66">
        <v>100</v>
      </c>
      <c r="Y386" s="66">
        <v>1000</v>
      </c>
      <c r="Z386" s="5">
        <v>1</v>
      </c>
      <c r="AA386" s="5">
        <v>10</v>
      </c>
      <c r="AB386" s="5">
        <v>0</v>
      </c>
      <c r="AC386" s="5">
        <v>0</v>
      </c>
      <c r="AD386" s="5">
        <v>0</v>
      </c>
      <c r="AE386" s="5">
        <v>21000</v>
      </c>
      <c r="AF386" s="5">
        <v>1</v>
      </c>
      <c r="AG386" s="5">
        <v>1</v>
      </c>
      <c r="AH386" s="5" t="s">
        <v>1922</v>
      </c>
      <c r="AI386" s="5" t="s">
        <v>235</v>
      </c>
      <c r="AJ386" s="5" t="s">
        <v>983</v>
      </c>
      <c r="AK386" s="45">
        <f t="shared" si="42"/>
        <v>1</v>
      </c>
      <c r="AL386" s="47">
        <f>_xlfn.XLOOKUP(I386,'[1]#칼럼명세'!F:F,'[1]#칼럼명세'!I:I)</f>
        <v>1101</v>
      </c>
      <c r="AM386" s="44" t="str">
        <f t="shared" si="43"/>
        <v>Item_Name_23615007</v>
      </c>
      <c r="AN386" s="5" t="s">
        <v>1601</v>
      </c>
      <c r="AO386" s="44" t="str">
        <f t="shared" si="44"/>
        <v>Item_Desc_23615007</v>
      </c>
      <c r="AP386" s="5" t="s">
        <v>1611</v>
      </c>
      <c r="AQ386" s="44">
        <f>_xlfn.XLOOKUP(I386,[1]!표1[아이템 타입],[1]!표1[삭제여부])</f>
        <v>1</v>
      </c>
      <c r="AR386" s="63">
        <f>_xlfn.XLOOKUP(I386,'[1]#칼럼명세'!F:F,'[1]#칼럼명세'!H:H)</f>
        <v>0</v>
      </c>
      <c r="AS386" s="4">
        <v>1</v>
      </c>
      <c r="AT386" s="4"/>
      <c r="AU386" s="4"/>
      <c r="AV386" s="4"/>
      <c r="AW386" s="63" t="str">
        <f>_xlfn.XLOOKUP(I386,[1]!표1[아이템 타입],[1]!표1[타입 이름])</f>
        <v>스킬북</v>
      </c>
      <c r="AX386" s="63" t="str">
        <f t="shared" si="40"/>
        <v>가능</v>
      </c>
      <c r="AY386" s="63" t="str">
        <f t="shared" si="41"/>
        <v>불가</v>
      </c>
      <c r="AZ386" s="63" t="str">
        <f t="shared" ref="AZ386:BA449" si="48">IF(AR386=0,"불가","가능")</f>
        <v>불가</v>
      </c>
      <c r="BA386" s="63" t="str">
        <f t="shared" si="48"/>
        <v>가능</v>
      </c>
    </row>
    <row r="387" spans="2:53" x14ac:dyDescent="0.3">
      <c r="B387" s="4">
        <v>23615008</v>
      </c>
      <c r="C387" s="4" t="str">
        <f t="shared" si="47"/>
        <v>008</v>
      </c>
      <c r="D387" s="44" t="str">
        <f t="shared" si="45"/>
        <v>Item_Name_23615008</v>
      </c>
      <c r="E387" s="5" t="s">
        <v>1687</v>
      </c>
      <c r="F387" s="44" t="str">
        <f t="shared" si="46"/>
        <v>Item_Desc_23615008</v>
      </c>
      <c r="G387" s="5" t="s">
        <v>1605</v>
      </c>
      <c r="H387" s="5">
        <v>3</v>
      </c>
      <c r="I387" s="5">
        <v>36</v>
      </c>
      <c r="J387" s="5">
        <v>1</v>
      </c>
      <c r="K387" s="5">
        <v>3</v>
      </c>
      <c r="L387" s="45">
        <f>_xlfn.XLOOKUP($I387, '[1]#칼럼명세'!$F:$F, '[1]#칼럼명세'!$J:$J)*IF(_xlfn.XLOOKUP($I387, '[1]#칼럼명세'!$F:$F, '[1]#칼럼명세'!$K:$K)="X", 1, _xlfn.XLOOKUP($K387, '[1]#무게관련'!$N:$N, '[1]#무게관련'!$O:$O))*100</f>
        <v>1</v>
      </c>
      <c r="M387" s="46" t="s">
        <v>336</v>
      </c>
      <c r="N387" s="46" t="s">
        <v>339</v>
      </c>
      <c r="O387" s="46" t="s">
        <v>339</v>
      </c>
      <c r="P387" s="46" t="s">
        <v>339</v>
      </c>
      <c r="Q387" s="5">
        <v>0</v>
      </c>
      <c r="R387" s="5">
        <v>0</v>
      </c>
      <c r="S387" s="5">
        <v>10101001</v>
      </c>
      <c r="T387" s="5">
        <v>0</v>
      </c>
      <c r="U387" s="5">
        <v>0</v>
      </c>
      <c r="V387" s="5">
        <v>0</v>
      </c>
      <c r="W387" s="5">
        <v>1</v>
      </c>
      <c r="X387" s="66">
        <v>100</v>
      </c>
      <c r="Y387" s="66">
        <v>1000</v>
      </c>
      <c r="Z387" s="5">
        <v>1</v>
      </c>
      <c r="AA387" s="5">
        <v>10</v>
      </c>
      <c r="AB387" s="5">
        <v>0</v>
      </c>
      <c r="AC387" s="5">
        <v>0</v>
      </c>
      <c r="AD387" s="5">
        <v>0</v>
      </c>
      <c r="AE387" s="5">
        <v>21000</v>
      </c>
      <c r="AF387" s="5">
        <v>1</v>
      </c>
      <c r="AG387" s="5">
        <v>1</v>
      </c>
      <c r="AH387" s="5" t="s">
        <v>1960</v>
      </c>
      <c r="AI387" s="5" t="s">
        <v>235</v>
      </c>
      <c r="AJ387" s="5" t="s">
        <v>983</v>
      </c>
      <c r="AK387" s="45">
        <f t="shared" si="42"/>
        <v>1</v>
      </c>
      <c r="AL387" s="47">
        <f>_xlfn.XLOOKUP(I387,'[1]#칼럼명세'!F:F,'[1]#칼럼명세'!I:I)</f>
        <v>1101</v>
      </c>
      <c r="AM387" s="44" t="str">
        <f t="shared" si="43"/>
        <v>Item_Name_23615008</v>
      </c>
      <c r="AN387" s="5" t="s">
        <v>755</v>
      </c>
      <c r="AO387" s="44" t="str">
        <f t="shared" si="44"/>
        <v>Item_Desc_23615008</v>
      </c>
      <c r="AP387" s="5" t="s">
        <v>1614</v>
      </c>
      <c r="AQ387" s="44">
        <f>_xlfn.XLOOKUP(I387,[1]!표1[아이템 타입],[1]!표1[삭제여부])</f>
        <v>1</v>
      </c>
      <c r="AR387" s="63">
        <f>_xlfn.XLOOKUP(I387,'[1]#칼럼명세'!F:F,'[1]#칼럼명세'!H:H)</f>
        <v>0</v>
      </c>
      <c r="AS387" s="4">
        <v>1</v>
      </c>
      <c r="AT387" s="4"/>
      <c r="AU387" s="4"/>
      <c r="AV387" s="4"/>
      <c r="AW387" s="63" t="str">
        <f>_xlfn.XLOOKUP(I387,[1]!표1[아이템 타입],[1]!표1[타입 이름])</f>
        <v>스킬북</v>
      </c>
      <c r="AX387" s="63" t="str">
        <f t="shared" si="40"/>
        <v>가능</v>
      </c>
      <c r="AY387" s="63" t="str">
        <f t="shared" si="41"/>
        <v>불가</v>
      </c>
      <c r="AZ387" s="63" t="str">
        <f t="shared" si="48"/>
        <v>불가</v>
      </c>
      <c r="BA387" s="63" t="str">
        <f t="shared" si="48"/>
        <v>가능</v>
      </c>
    </row>
    <row r="388" spans="2:53" x14ac:dyDescent="0.3">
      <c r="B388" s="4">
        <v>23615009</v>
      </c>
      <c r="C388" s="4" t="str">
        <f t="shared" si="47"/>
        <v>009</v>
      </c>
      <c r="D388" s="44" t="str">
        <f t="shared" si="45"/>
        <v>Item_Name_23615009</v>
      </c>
      <c r="E388" s="5" t="s">
        <v>1681</v>
      </c>
      <c r="F388" s="44" t="str">
        <f t="shared" si="46"/>
        <v>Item_Desc_23615009</v>
      </c>
      <c r="G388" s="5" t="s">
        <v>1605</v>
      </c>
      <c r="H388" s="5">
        <v>3</v>
      </c>
      <c r="I388" s="5">
        <v>36</v>
      </c>
      <c r="J388" s="5">
        <v>1</v>
      </c>
      <c r="K388" s="5">
        <v>4</v>
      </c>
      <c r="L388" s="45">
        <f>_xlfn.XLOOKUP($I388, '[1]#칼럼명세'!$F:$F, '[1]#칼럼명세'!$J:$J)*IF(_xlfn.XLOOKUP($I388, '[1]#칼럼명세'!$F:$F, '[1]#칼럼명세'!$K:$K)="X", 1, _xlfn.XLOOKUP($K388, '[1]#무게관련'!$N:$N, '[1]#무게관련'!$O:$O))*100</f>
        <v>1</v>
      </c>
      <c r="M388" s="46" t="s">
        <v>336</v>
      </c>
      <c r="N388" s="46" t="s">
        <v>339</v>
      </c>
      <c r="O388" s="46" t="s">
        <v>339</v>
      </c>
      <c r="P388" s="46" t="s">
        <v>339</v>
      </c>
      <c r="Q388" s="5">
        <v>0</v>
      </c>
      <c r="R388" s="5">
        <v>0</v>
      </c>
      <c r="S388" s="5">
        <v>10101001</v>
      </c>
      <c r="T388" s="5">
        <v>0</v>
      </c>
      <c r="U388" s="5">
        <v>0</v>
      </c>
      <c r="V388" s="5">
        <v>0</v>
      </c>
      <c r="W388" s="5">
        <v>1</v>
      </c>
      <c r="X388" s="66">
        <v>100</v>
      </c>
      <c r="Y388" s="66">
        <v>1000</v>
      </c>
      <c r="Z388" s="5">
        <v>1</v>
      </c>
      <c r="AA388" s="5">
        <v>10</v>
      </c>
      <c r="AB388" s="5">
        <v>0</v>
      </c>
      <c r="AC388" s="5">
        <v>0</v>
      </c>
      <c r="AD388" s="5">
        <v>0</v>
      </c>
      <c r="AE388" s="5">
        <v>21000</v>
      </c>
      <c r="AF388" s="5">
        <v>1</v>
      </c>
      <c r="AG388" s="5">
        <v>0</v>
      </c>
      <c r="AH388" s="5" t="s">
        <v>1961</v>
      </c>
      <c r="AI388" s="5" t="s">
        <v>235</v>
      </c>
      <c r="AJ388" s="5" t="s">
        <v>983</v>
      </c>
      <c r="AK388" s="45">
        <f t="shared" si="42"/>
        <v>1</v>
      </c>
      <c r="AL388" s="47">
        <f>_xlfn.XLOOKUP(I388,'[1]#칼럼명세'!F:F,'[1]#칼럼명세'!I:I)</f>
        <v>1101</v>
      </c>
      <c r="AM388" s="44" t="str">
        <f t="shared" si="43"/>
        <v>Item_Name_23615009</v>
      </c>
      <c r="AN388" s="5" t="s">
        <v>1577</v>
      </c>
      <c r="AO388" s="44" t="str">
        <f t="shared" si="44"/>
        <v>Item_Desc_23615009</v>
      </c>
      <c r="AP388" s="5" t="s">
        <v>1608</v>
      </c>
      <c r="AQ388" s="44">
        <f>_xlfn.XLOOKUP(I388,[1]!표1[아이템 타입],[1]!표1[삭제여부])</f>
        <v>1</v>
      </c>
      <c r="AR388" s="63">
        <f>_xlfn.XLOOKUP(I388,'[1]#칼럼명세'!F:F,'[1]#칼럼명세'!H:H)</f>
        <v>0</v>
      </c>
      <c r="AS388" s="4">
        <v>1</v>
      </c>
      <c r="AT388" s="4"/>
      <c r="AU388" s="4"/>
      <c r="AV388" s="4"/>
      <c r="AW388" s="63" t="str">
        <f>_xlfn.XLOOKUP(I388,[1]!표1[아이템 타입],[1]!표1[타입 이름])</f>
        <v>스킬북</v>
      </c>
      <c r="AX388" s="63" t="str">
        <f t="shared" si="40"/>
        <v>가능</v>
      </c>
      <c r="AY388" s="63" t="str">
        <f t="shared" si="41"/>
        <v>불가</v>
      </c>
      <c r="AZ388" s="63" t="str">
        <f t="shared" si="48"/>
        <v>불가</v>
      </c>
      <c r="BA388" s="63" t="str">
        <f t="shared" si="48"/>
        <v>가능</v>
      </c>
    </row>
    <row r="389" spans="2:53" x14ac:dyDescent="0.3">
      <c r="B389" s="4">
        <v>23615010</v>
      </c>
      <c r="C389" s="4" t="str">
        <f t="shared" si="47"/>
        <v>010</v>
      </c>
      <c r="D389" s="44" t="str">
        <f t="shared" si="45"/>
        <v>Item_Name_23615010</v>
      </c>
      <c r="E389" s="5" t="s">
        <v>1684</v>
      </c>
      <c r="F389" s="44" t="str">
        <f t="shared" si="46"/>
        <v>Item_Desc_23615010</v>
      </c>
      <c r="G389" s="5" t="s">
        <v>1605</v>
      </c>
      <c r="H389" s="5">
        <v>3</v>
      </c>
      <c r="I389" s="5">
        <v>36</v>
      </c>
      <c r="J389" s="5">
        <v>1</v>
      </c>
      <c r="K389" s="5">
        <v>4</v>
      </c>
      <c r="L389" s="45">
        <f>_xlfn.XLOOKUP($I389, '[1]#칼럼명세'!$F:$F, '[1]#칼럼명세'!$J:$J)*IF(_xlfn.XLOOKUP($I389, '[1]#칼럼명세'!$F:$F, '[1]#칼럼명세'!$K:$K)="X", 1, _xlfn.XLOOKUP($K389, '[1]#무게관련'!$N:$N, '[1]#무게관련'!$O:$O))*100</f>
        <v>1</v>
      </c>
      <c r="M389" s="46" t="s">
        <v>336</v>
      </c>
      <c r="N389" s="46" t="s">
        <v>339</v>
      </c>
      <c r="O389" s="46" t="s">
        <v>339</v>
      </c>
      <c r="P389" s="46" t="s">
        <v>339</v>
      </c>
      <c r="Q389" s="5">
        <v>0</v>
      </c>
      <c r="R389" s="5">
        <v>0</v>
      </c>
      <c r="S389" s="5">
        <v>10101001</v>
      </c>
      <c r="T389" s="5">
        <v>0</v>
      </c>
      <c r="U389" s="5">
        <v>0</v>
      </c>
      <c r="V389" s="5">
        <v>0</v>
      </c>
      <c r="W389" s="5">
        <v>1</v>
      </c>
      <c r="X389" s="66">
        <v>100</v>
      </c>
      <c r="Y389" s="66">
        <v>1000</v>
      </c>
      <c r="Z389" s="5">
        <v>1</v>
      </c>
      <c r="AA389" s="5">
        <v>10</v>
      </c>
      <c r="AB389" s="5">
        <v>0</v>
      </c>
      <c r="AC389" s="5">
        <v>0</v>
      </c>
      <c r="AD389" s="5">
        <v>0</v>
      </c>
      <c r="AE389" s="5">
        <v>21000</v>
      </c>
      <c r="AF389" s="5">
        <v>1</v>
      </c>
      <c r="AG389" s="5">
        <v>1</v>
      </c>
      <c r="AH389" s="5" t="s">
        <v>1962</v>
      </c>
      <c r="AI389" s="5" t="s">
        <v>235</v>
      </c>
      <c r="AJ389" s="5" t="s">
        <v>983</v>
      </c>
      <c r="AK389" s="45">
        <f t="shared" si="42"/>
        <v>1</v>
      </c>
      <c r="AL389" s="47">
        <f>_xlfn.XLOOKUP(I389,'[1]#칼럼명세'!F:F,'[1]#칼럼명세'!I:I)</f>
        <v>1101</v>
      </c>
      <c r="AM389" s="44" t="str">
        <f t="shared" si="43"/>
        <v>Item_Name_23615010</v>
      </c>
      <c r="AN389" s="5" t="s">
        <v>1578</v>
      </c>
      <c r="AO389" s="44" t="str">
        <f t="shared" si="44"/>
        <v>Item_Desc_23615010</v>
      </c>
      <c r="AP389" s="5" t="s">
        <v>1610</v>
      </c>
      <c r="AQ389" s="44">
        <f>_xlfn.XLOOKUP(I389,[1]!표1[아이템 타입],[1]!표1[삭제여부])</f>
        <v>1</v>
      </c>
      <c r="AR389" s="63">
        <f>_xlfn.XLOOKUP(I389,'[1]#칼럼명세'!F:F,'[1]#칼럼명세'!H:H)</f>
        <v>0</v>
      </c>
      <c r="AS389" s="4">
        <v>1</v>
      </c>
      <c r="AT389" s="4"/>
      <c r="AU389" s="4"/>
      <c r="AV389" s="4"/>
      <c r="AW389" s="63" t="str">
        <f>_xlfn.XLOOKUP(I389,[1]!표1[아이템 타입],[1]!표1[타입 이름])</f>
        <v>스킬북</v>
      </c>
      <c r="AX389" s="63" t="str">
        <f t="shared" si="40"/>
        <v>가능</v>
      </c>
      <c r="AY389" s="63" t="str">
        <f t="shared" si="41"/>
        <v>불가</v>
      </c>
      <c r="AZ389" s="63" t="str">
        <f t="shared" si="48"/>
        <v>불가</v>
      </c>
      <c r="BA389" s="63" t="str">
        <f t="shared" si="48"/>
        <v>가능</v>
      </c>
    </row>
    <row r="390" spans="2:53" x14ac:dyDescent="0.3">
      <c r="B390" s="4">
        <v>23615011</v>
      </c>
      <c r="C390" s="4" t="str">
        <f t="shared" si="47"/>
        <v>011</v>
      </c>
      <c r="D390" s="44" t="str">
        <f t="shared" si="45"/>
        <v>Item_Name_23615011</v>
      </c>
      <c r="E390" s="5" t="s">
        <v>1694</v>
      </c>
      <c r="F390" s="44" t="str">
        <f t="shared" si="46"/>
        <v>Item_Desc_23615011</v>
      </c>
      <c r="G390" s="5" t="s">
        <v>1605</v>
      </c>
      <c r="H390" s="5">
        <v>3</v>
      </c>
      <c r="I390" s="5">
        <v>36</v>
      </c>
      <c r="J390" s="5">
        <v>1</v>
      </c>
      <c r="K390" s="5">
        <v>4</v>
      </c>
      <c r="L390" s="45">
        <f>_xlfn.XLOOKUP($I390, '[1]#칼럼명세'!$F:$F, '[1]#칼럼명세'!$J:$J)*IF(_xlfn.XLOOKUP($I390, '[1]#칼럼명세'!$F:$F, '[1]#칼럼명세'!$K:$K)="X", 1, _xlfn.XLOOKUP($K390, '[1]#무게관련'!$N:$N, '[1]#무게관련'!$O:$O))*100</f>
        <v>1</v>
      </c>
      <c r="M390" s="46" t="s">
        <v>336</v>
      </c>
      <c r="N390" s="46" t="s">
        <v>339</v>
      </c>
      <c r="O390" s="46" t="s">
        <v>339</v>
      </c>
      <c r="P390" s="46" t="s">
        <v>339</v>
      </c>
      <c r="Q390" s="5">
        <v>0</v>
      </c>
      <c r="R390" s="5">
        <v>0</v>
      </c>
      <c r="S390" s="5">
        <v>10101001</v>
      </c>
      <c r="T390" s="5">
        <v>0</v>
      </c>
      <c r="U390" s="5">
        <v>0</v>
      </c>
      <c r="V390" s="5">
        <v>0</v>
      </c>
      <c r="W390" s="5">
        <v>1</v>
      </c>
      <c r="X390" s="66">
        <v>100</v>
      </c>
      <c r="Y390" s="66">
        <v>1000</v>
      </c>
      <c r="Z390" s="5">
        <v>1</v>
      </c>
      <c r="AA390" s="5">
        <v>10</v>
      </c>
      <c r="AB390" s="5">
        <v>0</v>
      </c>
      <c r="AC390" s="5">
        <v>0</v>
      </c>
      <c r="AD390" s="5">
        <v>0</v>
      </c>
      <c r="AE390" s="5">
        <v>21000</v>
      </c>
      <c r="AF390" s="5">
        <v>1</v>
      </c>
      <c r="AG390" s="5">
        <v>0</v>
      </c>
      <c r="AH390" s="5" t="s">
        <v>1929</v>
      </c>
      <c r="AI390" s="5" t="s">
        <v>235</v>
      </c>
      <c r="AJ390" s="5" t="s">
        <v>983</v>
      </c>
      <c r="AK390" s="45">
        <f t="shared" si="42"/>
        <v>1</v>
      </c>
      <c r="AL390" s="47">
        <f>_xlfn.XLOOKUP(I390,'[1]#칼럼명세'!F:F,'[1]#칼럼명세'!I:I)</f>
        <v>1101</v>
      </c>
      <c r="AM390" s="44" t="str">
        <f t="shared" si="43"/>
        <v>Item_Name_23615011</v>
      </c>
      <c r="AN390" s="5" t="s">
        <v>758</v>
      </c>
      <c r="AO390" s="44" t="str">
        <f t="shared" si="44"/>
        <v>Item_Desc_23615011</v>
      </c>
      <c r="AP390" s="5" t="s">
        <v>1621</v>
      </c>
      <c r="AQ390" s="44">
        <f>_xlfn.XLOOKUP(I390,[1]!표1[아이템 타입],[1]!표1[삭제여부])</f>
        <v>1</v>
      </c>
      <c r="AR390" s="63">
        <f>_xlfn.XLOOKUP(I390,'[1]#칼럼명세'!F:F,'[1]#칼럼명세'!H:H)</f>
        <v>0</v>
      </c>
      <c r="AS390" s="4">
        <v>1</v>
      </c>
      <c r="AT390" s="4"/>
      <c r="AU390" s="4"/>
      <c r="AV390" s="4"/>
      <c r="AW390" s="63" t="str">
        <f>_xlfn.XLOOKUP(I390,[1]!표1[아이템 타입],[1]!표1[타입 이름])</f>
        <v>스킬북</v>
      </c>
      <c r="AX390" s="63" t="str">
        <f t="shared" si="40"/>
        <v>가능</v>
      </c>
      <c r="AY390" s="63" t="str">
        <f t="shared" si="41"/>
        <v>불가</v>
      </c>
      <c r="AZ390" s="63" t="str">
        <f t="shared" si="48"/>
        <v>불가</v>
      </c>
      <c r="BA390" s="63" t="str">
        <f t="shared" si="48"/>
        <v>가능</v>
      </c>
    </row>
    <row r="391" spans="2:53" x14ac:dyDescent="0.3">
      <c r="B391" s="4">
        <v>23615012</v>
      </c>
      <c r="C391" s="4" t="str">
        <f t="shared" si="47"/>
        <v>012</v>
      </c>
      <c r="D391" s="44" t="str">
        <f t="shared" si="45"/>
        <v>Item_Name_23615012</v>
      </c>
      <c r="E391" s="5" t="s">
        <v>1690</v>
      </c>
      <c r="F391" s="44" t="str">
        <f t="shared" si="46"/>
        <v>Item_Desc_23615012</v>
      </c>
      <c r="G391" s="5" t="s">
        <v>1605</v>
      </c>
      <c r="H391" s="5">
        <v>3</v>
      </c>
      <c r="I391" s="5">
        <v>36</v>
      </c>
      <c r="J391" s="5">
        <v>1</v>
      </c>
      <c r="K391" s="5">
        <v>2</v>
      </c>
      <c r="L391" s="45">
        <f>_xlfn.XLOOKUP($I391, '[1]#칼럼명세'!$F:$F, '[1]#칼럼명세'!$J:$J)*IF(_xlfn.XLOOKUP($I391, '[1]#칼럼명세'!$F:$F, '[1]#칼럼명세'!$K:$K)="X", 1, _xlfn.XLOOKUP($K391, '[1]#무게관련'!$N:$N, '[1]#무게관련'!$O:$O))*100</f>
        <v>1</v>
      </c>
      <c r="M391" s="46" t="s">
        <v>336</v>
      </c>
      <c r="N391" s="46" t="s">
        <v>339</v>
      </c>
      <c r="O391" s="46" t="s">
        <v>339</v>
      </c>
      <c r="P391" s="46" t="s">
        <v>339</v>
      </c>
      <c r="Q391" s="5">
        <v>0</v>
      </c>
      <c r="R391" s="5">
        <v>0</v>
      </c>
      <c r="S391" s="5">
        <v>10101001</v>
      </c>
      <c r="T391" s="5">
        <v>0</v>
      </c>
      <c r="U391" s="5">
        <v>0</v>
      </c>
      <c r="V391" s="5">
        <v>0</v>
      </c>
      <c r="W391" s="5">
        <v>1</v>
      </c>
      <c r="X391" s="66">
        <v>100</v>
      </c>
      <c r="Y391" s="66">
        <v>1000</v>
      </c>
      <c r="Z391" s="5">
        <v>1</v>
      </c>
      <c r="AA391" s="5">
        <v>10</v>
      </c>
      <c r="AB391" s="5">
        <v>0</v>
      </c>
      <c r="AC391" s="5">
        <v>0</v>
      </c>
      <c r="AD391" s="5">
        <v>0</v>
      </c>
      <c r="AE391" s="5">
        <v>21000</v>
      </c>
      <c r="AF391" s="5">
        <v>1</v>
      </c>
      <c r="AG391" s="5">
        <v>1</v>
      </c>
      <c r="AH391" s="5" t="s">
        <v>1930</v>
      </c>
      <c r="AI391" s="5" t="s">
        <v>235</v>
      </c>
      <c r="AJ391" s="5" t="s">
        <v>983</v>
      </c>
      <c r="AK391" s="45">
        <f t="shared" si="42"/>
        <v>1</v>
      </c>
      <c r="AL391" s="47">
        <f>_xlfn.XLOOKUP(I391,'[1]#칼럼명세'!F:F,'[1]#칼럼명세'!I:I)</f>
        <v>1101</v>
      </c>
      <c r="AM391" s="44" t="str">
        <f t="shared" si="43"/>
        <v>Item_Name_23615012</v>
      </c>
      <c r="AN391" s="5" t="s">
        <v>1600</v>
      </c>
      <c r="AO391" s="44" t="str">
        <f t="shared" si="44"/>
        <v>Item_Desc_23615012</v>
      </c>
      <c r="AP391" s="5" t="s">
        <v>1617</v>
      </c>
      <c r="AQ391" s="44">
        <f>_xlfn.XLOOKUP(I391,[1]!표1[아이템 타입],[1]!표1[삭제여부])</f>
        <v>1</v>
      </c>
      <c r="AR391" s="63">
        <f>_xlfn.XLOOKUP(I391,'[1]#칼럼명세'!F:F,'[1]#칼럼명세'!H:H)</f>
        <v>0</v>
      </c>
      <c r="AS391" s="4">
        <v>1</v>
      </c>
      <c r="AT391" s="4"/>
      <c r="AU391" s="4"/>
      <c r="AV391" s="4"/>
      <c r="AW391" s="63" t="str">
        <f>_xlfn.XLOOKUP(I391,[1]!표1[아이템 타입],[1]!표1[타입 이름])</f>
        <v>스킬북</v>
      </c>
      <c r="AX391" s="63" t="str">
        <f t="shared" si="40"/>
        <v>가능</v>
      </c>
      <c r="AY391" s="63" t="str">
        <f t="shared" si="41"/>
        <v>불가</v>
      </c>
      <c r="AZ391" s="63" t="str">
        <f t="shared" si="48"/>
        <v>불가</v>
      </c>
      <c r="BA391" s="63" t="str">
        <f t="shared" si="48"/>
        <v>가능</v>
      </c>
    </row>
    <row r="392" spans="2:53" x14ac:dyDescent="0.3">
      <c r="B392" s="4">
        <v>23615013</v>
      </c>
      <c r="C392" s="4" t="str">
        <f t="shared" si="47"/>
        <v>013</v>
      </c>
      <c r="D392" s="44" t="str">
        <f t="shared" si="45"/>
        <v>Item_Name_23615013</v>
      </c>
      <c r="E392" s="5" t="s">
        <v>1693</v>
      </c>
      <c r="F392" s="44" t="str">
        <f t="shared" si="46"/>
        <v>Item_Desc_23615013</v>
      </c>
      <c r="G392" s="5" t="s">
        <v>1605</v>
      </c>
      <c r="H392" s="5">
        <v>3</v>
      </c>
      <c r="I392" s="5">
        <v>36</v>
      </c>
      <c r="J392" s="5">
        <v>1</v>
      </c>
      <c r="K392" s="5">
        <v>3</v>
      </c>
      <c r="L392" s="45">
        <f>_xlfn.XLOOKUP($I392, '[1]#칼럼명세'!$F:$F, '[1]#칼럼명세'!$J:$J)*IF(_xlfn.XLOOKUP($I392, '[1]#칼럼명세'!$F:$F, '[1]#칼럼명세'!$K:$K)="X", 1, _xlfn.XLOOKUP($K392, '[1]#무게관련'!$N:$N, '[1]#무게관련'!$O:$O))*100</f>
        <v>1</v>
      </c>
      <c r="M392" s="46" t="s">
        <v>336</v>
      </c>
      <c r="N392" s="46" t="s">
        <v>339</v>
      </c>
      <c r="O392" s="46" t="s">
        <v>339</v>
      </c>
      <c r="P392" s="46" t="s">
        <v>339</v>
      </c>
      <c r="Q392" s="5">
        <v>0</v>
      </c>
      <c r="R392" s="5">
        <v>0</v>
      </c>
      <c r="S392" s="5">
        <v>10101001</v>
      </c>
      <c r="T392" s="5">
        <v>0</v>
      </c>
      <c r="U392" s="5">
        <v>0</v>
      </c>
      <c r="V392" s="5">
        <v>0</v>
      </c>
      <c r="W392" s="5">
        <v>1</v>
      </c>
      <c r="X392" s="66">
        <v>100</v>
      </c>
      <c r="Y392" s="66">
        <v>1000</v>
      </c>
      <c r="Z392" s="5">
        <v>1</v>
      </c>
      <c r="AA392" s="5">
        <v>10</v>
      </c>
      <c r="AB392" s="5">
        <v>0</v>
      </c>
      <c r="AC392" s="5">
        <v>0</v>
      </c>
      <c r="AD392" s="5">
        <v>0</v>
      </c>
      <c r="AE392" s="5">
        <v>21000</v>
      </c>
      <c r="AF392" s="5">
        <v>1</v>
      </c>
      <c r="AG392" s="5">
        <v>0</v>
      </c>
      <c r="AH392" s="5" t="s">
        <v>1931</v>
      </c>
      <c r="AI392" s="5" t="s">
        <v>235</v>
      </c>
      <c r="AJ392" s="5" t="s">
        <v>983</v>
      </c>
      <c r="AK392" s="45">
        <f t="shared" si="42"/>
        <v>1</v>
      </c>
      <c r="AL392" s="47">
        <f>_xlfn.XLOOKUP(I392,'[1]#칼럼명세'!F:F,'[1]#칼럼명세'!I:I)</f>
        <v>1101</v>
      </c>
      <c r="AM392" s="44" t="str">
        <f t="shared" si="43"/>
        <v>Item_Name_23615013</v>
      </c>
      <c r="AN392" s="5" t="s">
        <v>757</v>
      </c>
      <c r="AO392" s="44" t="str">
        <f t="shared" si="44"/>
        <v>Item_Desc_23615013</v>
      </c>
      <c r="AP392" s="5" t="s">
        <v>1620</v>
      </c>
      <c r="AQ392" s="44">
        <f>_xlfn.XLOOKUP(I392,[1]!표1[아이템 타입],[1]!표1[삭제여부])</f>
        <v>1</v>
      </c>
      <c r="AR392" s="63">
        <f>_xlfn.XLOOKUP(I392,'[1]#칼럼명세'!F:F,'[1]#칼럼명세'!H:H)</f>
        <v>0</v>
      </c>
      <c r="AS392" s="4">
        <v>1</v>
      </c>
      <c r="AT392" s="4"/>
      <c r="AU392" s="4"/>
      <c r="AV392" s="4"/>
      <c r="AW392" s="63" t="str">
        <f>_xlfn.XLOOKUP(I392,[1]!표1[아이템 타입],[1]!표1[타입 이름])</f>
        <v>스킬북</v>
      </c>
      <c r="AX392" s="63" t="str">
        <f t="shared" si="40"/>
        <v>가능</v>
      </c>
      <c r="AY392" s="63" t="str">
        <f t="shared" si="41"/>
        <v>불가</v>
      </c>
      <c r="AZ392" s="63" t="str">
        <f t="shared" si="48"/>
        <v>불가</v>
      </c>
      <c r="BA392" s="63" t="str">
        <f t="shared" si="48"/>
        <v>가능</v>
      </c>
    </row>
    <row r="393" spans="2:53" x14ac:dyDescent="0.3">
      <c r="B393" s="4">
        <v>23615014</v>
      </c>
      <c r="C393" s="4" t="str">
        <f t="shared" si="47"/>
        <v>014</v>
      </c>
      <c r="D393" s="44" t="str">
        <f t="shared" si="45"/>
        <v>Item_Name_23615014</v>
      </c>
      <c r="E393" s="5" t="s">
        <v>1695</v>
      </c>
      <c r="F393" s="44" t="str">
        <f t="shared" si="46"/>
        <v>Item_Desc_23615014</v>
      </c>
      <c r="G393" s="5" t="s">
        <v>1605</v>
      </c>
      <c r="H393" s="5">
        <v>3</v>
      </c>
      <c r="I393" s="5">
        <v>36</v>
      </c>
      <c r="J393" s="5">
        <v>1</v>
      </c>
      <c r="K393" s="5">
        <v>3</v>
      </c>
      <c r="L393" s="45">
        <f>_xlfn.XLOOKUP($I393, '[1]#칼럼명세'!$F:$F, '[1]#칼럼명세'!$J:$J)*IF(_xlfn.XLOOKUP($I393, '[1]#칼럼명세'!$F:$F, '[1]#칼럼명세'!$K:$K)="X", 1, _xlfn.XLOOKUP($K393, '[1]#무게관련'!$N:$N, '[1]#무게관련'!$O:$O))*100</f>
        <v>1</v>
      </c>
      <c r="M393" s="46" t="s">
        <v>336</v>
      </c>
      <c r="N393" s="46" t="s">
        <v>339</v>
      </c>
      <c r="O393" s="46" t="s">
        <v>339</v>
      </c>
      <c r="P393" s="46" t="s">
        <v>339</v>
      </c>
      <c r="Q393" s="5">
        <v>0</v>
      </c>
      <c r="R393" s="5">
        <v>0</v>
      </c>
      <c r="S393" s="5">
        <v>10101001</v>
      </c>
      <c r="T393" s="5">
        <v>0</v>
      </c>
      <c r="U393" s="5">
        <v>0</v>
      </c>
      <c r="V393" s="5">
        <v>0</v>
      </c>
      <c r="W393" s="5">
        <v>1</v>
      </c>
      <c r="X393" s="66">
        <v>100</v>
      </c>
      <c r="Y393" s="66">
        <v>1000</v>
      </c>
      <c r="Z393" s="5">
        <v>1</v>
      </c>
      <c r="AA393" s="5">
        <v>10</v>
      </c>
      <c r="AB393" s="5">
        <v>0</v>
      </c>
      <c r="AC393" s="5">
        <v>0</v>
      </c>
      <c r="AD393" s="5">
        <v>0</v>
      </c>
      <c r="AE393" s="5">
        <v>21000</v>
      </c>
      <c r="AF393" s="5">
        <v>1</v>
      </c>
      <c r="AG393" s="5">
        <v>1</v>
      </c>
      <c r="AH393" s="5" t="s">
        <v>1932</v>
      </c>
      <c r="AI393" s="5" t="s">
        <v>235</v>
      </c>
      <c r="AJ393" s="5" t="s">
        <v>983</v>
      </c>
      <c r="AK393" s="45">
        <f t="shared" si="42"/>
        <v>1</v>
      </c>
      <c r="AL393" s="47">
        <f>_xlfn.XLOOKUP(I393,'[1]#칼럼명세'!F:F,'[1]#칼럼명세'!I:I)</f>
        <v>1101</v>
      </c>
      <c r="AM393" s="44" t="str">
        <f t="shared" si="43"/>
        <v>Item_Name_23615014</v>
      </c>
      <c r="AN393" s="5" t="s">
        <v>232</v>
      </c>
      <c r="AO393" s="44" t="str">
        <f t="shared" si="44"/>
        <v>Item_Desc_23615014</v>
      </c>
      <c r="AP393" s="5" t="s">
        <v>1622</v>
      </c>
      <c r="AQ393" s="44">
        <f>_xlfn.XLOOKUP(I393,[1]!표1[아이템 타입],[1]!표1[삭제여부])</f>
        <v>1</v>
      </c>
      <c r="AR393" s="63">
        <f>_xlfn.XLOOKUP(I393,'[1]#칼럼명세'!F:F,'[1]#칼럼명세'!H:H)</f>
        <v>0</v>
      </c>
      <c r="AS393" s="4">
        <v>1</v>
      </c>
      <c r="AT393" s="4"/>
      <c r="AU393" s="4"/>
      <c r="AV393" s="4"/>
      <c r="AW393" s="63" t="str">
        <f>_xlfn.XLOOKUP(I393,[1]!표1[아이템 타입],[1]!표1[타입 이름])</f>
        <v>스킬북</v>
      </c>
      <c r="AX393" s="63" t="str">
        <f t="shared" si="40"/>
        <v>가능</v>
      </c>
      <c r="AY393" s="63" t="str">
        <f t="shared" si="41"/>
        <v>불가</v>
      </c>
      <c r="AZ393" s="63" t="str">
        <f t="shared" si="48"/>
        <v>불가</v>
      </c>
      <c r="BA393" s="63" t="str">
        <f t="shared" si="48"/>
        <v>가능</v>
      </c>
    </row>
    <row r="394" spans="2:53" x14ac:dyDescent="0.3">
      <c r="B394" s="4">
        <v>23615015</v>
      </c>
      <c r="C394" s="4" t="str">
        <f t="shared" si="47"/>
        <v>015</v>
      </c>
      <c r="D394" s="44" t="str">
        <f t="shared" si="45"/>
        <v>Item_Name_23615015</v>
      </c>
      <c r="E394" s="5" t="s">
        <v>1691</v>
      </c>
      <c r="F394" s="44" t="str">
        <f t="shared" si="46"/>
        <v>Item_Desc_23615015</v>
      </c>
      <c r="G394" s="5" t="s">
        <v>1605</v>
      </c>
      <c r="H394" s="5">
        <v>3</v>
      </c>
      <c r="I394" s="5">
        <v>36</v>
      </c>
      <c r="J394" s="5">
        <v>1</v>
      </c>
      <c r="K394" s="5">
        <v>4</v>
      </c>
      <c r="L394" s="45">
        <f>_xlfn.XLOOKUP($I394, '[1]#칼럼명세'!$F:$F, '[1]#칼럼명세'!$J:$J)*IF(_xlfn.XLOOKUP($I394, '[1]#칼럼명세'!$F:$F, '[1]#칼럼명세'!$K:$K)="X", 1, _xlfn.XLOOKUP($K394, '[1]#무게관련'!$N:$N, '[1]#무게관련'!$O:$O))*100</f>
        <v>1</v>
      </c>
      <c r="M394" s="46" t="s">
        <v>336</v>
      </c>
      <c r="N394" s="46" t="s">
        <v>339</v>
      </c>
      <c r="O394" s="46" t="s">
        <v>339</v>
      </c>
      <c r="P394" s="46" t="s">
        <v>339</v>
      </c>
      <c r="Q394" s="5">
        <v>0</v>
      </c>
      <c r="R394" s="5">
        <v>0</v>
      </c>
      <c r="S394" s="5">
        <v>10101001</v>
      </c>
      <c r="T394" s="5">
        <v>0</v>
      </c>
      <c r="U394" s="5">
        <v>0</v>
      </c>
      <c r="V394" s="5">
        <v>0</v>
      </c>
      <c r="W394" s="5">
        <v>1</v>
      </c>
      <c r="X394" s="66">
        <v>100</v>
      </c>
      <c r="Y394" s="66">
        <v>1000</v>
      </c>
      <c r="Z394" s="5">
        <v>1</v>
      </c>
      <c r="AA394" s="5">
        <v>10</v>
      </c>
      <c r="AB394" s="5">
        <v>0</v>
      </c>
      <c r="AC394" s="5">
        <v>0</v>
      </c>
      <c r="AD394" s="5">
        <v>0</v>
      </c>
      <c r="AE394" s="5">
        <v>21000</v>
      </c>
      <c r="AF394" s="5">
        <v>1</v>
      </c>
      <c r="AG394" s="5">
        <v>1</v>
      </c>
      <c r="AH394" s="5" t="s">
        <v>1933</v>
      </c>
      <c r="AI394" s="5" t="s">
        <v>235</v>
      </c>
      <c r="AJ394" s="5" t="s">
        <v>983</v>
      </c>
      <c r="AK394" s="45">
        <f t="shared" si="42"/>
        <v>1</v>
      </c>
      <c r="AL394" s="47">
        <f>_xlfn.XLOOKUP(I394,'[1]#칼럼명세'!F:F,'[1]#칼럼명세'!I:I)</f>
        <v>1101</v>
      </c>
      <c r="AM394" s="44" t="str">
        <f t="shared" si="43"/>
        <v>Item_Name_23615015</v>
      </c>
      <c r="AN394" s="5" t="s">
        <v>1580</v>
      </c>
      <c r="AO394" s="44" t="str">
        <f t="shared" si="44"/>
        <v>Item_Desc_23615015</v>
      </c>
      <c r="AP394" s="5" t="s">
        <v>1618</v>
      </c>
      <c r="AQ394" s="44">
        <f>_xlfn.XLOOKUP(I394,[1]!표1[아이템 타입],[1]!표1[삭제여부])</f>
        <v>1</v>
      </c>
      <c r="AR394" s="63">
        <f>_xlfn.XLOOKUP(I394,'[1]#칼럼명세'!F:F,'[1]#칼럼명세'!H:H)</f>
        <v>0</v>
      </c>
      <c r="AS394" s="4">
        <v>1</v>
      </c>
      <c r="AT394" s="4"/>
      <c r="AU394" s="4"/>
      <c r="AV394" s="4"/>
      <c r="AW394" s="63" t="str">
        <f>_xlfn.XLOOKUP(I394,[1]!표1[아이템 타입],[1]!표1[타입 이름])</f>
        <v>스킬북</v>
      </c>
      <c r="AX394" s="63" t="str">
        <f t="shared" si="40"/>
        <v>가능</v>
      </c>
      <c r="AY394" s="63" t="str">
        <f t="shared" si="41"/>
        <v>불가</v>
      </c>
      <c r="AZ394" s="63" t="str">
        <f t="shared" si="48"/>
        <v>불가</v>
      </c>
      <c r="BA394" s="63" t="str">
        <f t="shared" si="48"/>
        <v>가능</v>
      </c>
    </row>
    <row r="395" spans="2:53" x14ac:dyDescent="0.3">
      <c r="B395" s="4">
        <v>23615016</v>
      </c>
      <c r="C395" s="4" t="str">
        <f t="shared" si="47"/>
        <v>016</v>
      </c>
      <c r="D395" s="44" t="str">
        <f t="shared" si="45"/>
        <v>Item_Name_23615016</v>
      </c>
      <c r="E395" s="5" t="s">
        <v>1682</v>
      </c>
      <c r="F395" s="44" t="str">
        <f t="shared" si="46"/>
        <v>Item_Desc_23615016</v>
      </c>
      <c r="G395" s="5" t="s">
        <v>1605</v>
      </c>
      <c r="H395" s="5">
        <v>3</v>
      </c>
      <c r="I395" s="5">
        <v>36</v>
      </c>
      <c r="J395" s="5">
        <v>1</v>
      </c>
      <c r="K395" s="5">
        <v>1</v>
      </c>
      <c r="L395" s="45">
        <f>_xlfn.XLOOKUP($I395, '[1]#칼럼명세'!$F:$F, '[1]#칼럼명세'!$J:$J)*IF(_xlfn.XLOOKUP($I395, '[1]#칼럼명세'!$F:$F, '[1]#칼럼명세'!$K:$K)="X", 1, _xlfn.XLOOKUP($K395, '[1]#무게관련'!$N:$N, '[1]#무게관련'!$O:$O))*100</f>
        <v>1</v>
      </c>
      <c r="M395" s="46" t="s">
        <v>336</v>
      </c>
      <c r="N395" s="46" t="s">
        <v>339</v>
      </c>
      <c r="O395" s="46" t="s">
        <v>339</v>
      </c>
      <c r="P395" s="46" t="s">
        <v>339</v>
      </c>
      <c r="Q395" s="5">
        <v>0</v>
      </c>
      <c r="R395" s="5">
        <v>0</v>
      </c>
      <c r="S395" s="5">
        <v>10101001</v>
      </c>
      <c r="T395" s="5">
        <v>0</v>
      </c>
      <c r="U395" s="5">
        <v>0</v>
      </c>
      <c r="V395" s="5">
        <v>0</v>
      </c>
      <c r="W395" s="5">
        <v>1</v>
      </c>
      <c r="X395" s="66">
        <v>100</v>
      </c>
      <c r="Y395" s="66">
        <v>1000</v>
      </c>
      <c r="Z395" s="5">
        <v>1</v>
      </c>
      <c r="AA395" s="5">
        <v>10</v>
      </c>
      <c r="AB395" s="5">
        <v>0</v>
      </c>
      <c r="AC395" s="5">
        <v>0</v>
      </c>
      <c r="AD395" s="5">
        <v>0</v>
      </c>
      <c r="AE395" s="5">
        <v>21000</v>
      </c>
      <c r="AF395" s="5">
        <v>1</v>
      </c>
      <c r="AG395" s="5">
        <v>1</v>
      </c>
      <c r="AH395" s="5" t="s">
        <v>1934</v>
      </c>
      <c r="AI395" s="5" t="s">
        <v>235</v>
      </c>
      <c r="AJ395" s="5" t="s">
        <v>983</v>
      </c>
      <c r="AK395" s="45">
        <f t="shared" si="42"/>
        <v>1</v>
      </c>
      <c r="AL395" s="47">
        <f>_xlfn.XLOOKUP(I395,'[1]#칼럼명세'!F:F,'[1]#칼럼명세'!I:I)</f>
        <v>1101</v>
      </c>
      <c r="AM395" s="44" t="str">
        <f t="shared" si="43"/>
        <v>Item_Name_23615016</v>
      </c>
      <c r="AN395" s="5" t="s">
        <v>754</v>
      </c>
      <c r="AO395" s="44" t="str">
        <f t="shared" si="44"/>
        <v>Item_Desc_23615016</v>
      </c>
      <c r="AP395" s="5" t="s">
        <v>1612</v>
      </c>
      <c r="AQ395" s="44">
        <f>_xlfn.XLOOKUP(I395,[1]!표1[아이템 타입],[1]!표1[삭제여부])</f>
        <v>1</v>
      </c>
      <c r="AR395" s="63">
        <f>_xlfn.XLOOKUP(I395,'[1]#칼럼명세'!F:F,'[1]#칼럼명세'!H:H)</f>
        <v>0</v>
      </c>
      <c r="AS395" s="4">
        <v>1</v>
      </c>
      <c r="AT395" s="4"/>
      <c r="AU395" s="4"/>
      <c r="AV395" s="4"/>
      <c r="AW395" s="63" t="str">
        <f>_xlfn.XLOOKUP(I395,[1]!표1[아이템 타입],[1]!표1[타입 이름])</f>
        <v>스킬북</v>
      </c>
      <c r="AX395" s="63" t="str">
        <f t="shared" si="40"/>
        <v>가능</v>
      </c>
      <c r="AY395" s="63" t="str">
        <f t="shared" si="41"/>
        <v>불가</v>
      </c>
      <c r="AZ395" s="63" t="str">
        <f t="shared" si="48"/>
        <v>불가</v>
      </c>
      <c r="BA395" s="63" t="str">
        <f t="shared" si="48"/>
        <v>가능</v>
      </c>
    </row>
    <row r="396" spans="2:53" x14ac:dyDescent="0.3">
      <c r="B396" s="4">
        <v>23615017</v>
      </c>
      <c r="C396" s="4" t="str">
        <f t="shared" si="47"/>
        <v>017</v>
      </c>
      <c r="D396" s="44" t="str">
        <f t="shared" si="45"/>
        <v>Item_Name_23615017</v>
      </c>
      <c r="E396" s="5" t="s">
        <v>1688</v>
      </c>
      <c r="F396" s="44" t="str">
        <f t="shared" si="46"/>
        <v>Item_Desc_23615017</v>
      </c>
      <c r="G396" s="5" t="s">
        <v>1605</v>
      </c>
      <c r="H396" s="5">
        <v>3</v>
      </c>
      <c r="I396" s="5">
        <v>36</v>
      </c>
      <c r="J396" s="5">
        <v>1</v>
      </c>
      <c r="K396" s="5">
        <v>2</v>
      </c>
      <c r="L396" s="45">
        <f>_xlfn.XLOOKUP($I396, '[1]#칼럼명세'!$F:$F, '[1]#칼럼명세'!$J:$J)*IF(_xlfn.XLOOKUP($I396, '[1]#칼럼명세'!$F:$F, '[1]#칼럼명세'!$K:$K)="X", 1, _xlfn.XLOOKUP($K396, '[1]#무게관련'!$N:$N, '[1]#무게관련'!$O:$O))*100</f>
        <v>1</v>
      </c>
      <c r="M396" s="46" t="s">
        <v>336</v>
      </c>
      <c r="N396" s="46" t="s">
        <v>339</v>
      </c>
      <c r="O396" s="46" t="s">
        <v>339</v>
      </c>
      <c r="P396" s="46" t="s">
        <v>339</v>
      </c>
      <c r="Q396" s="5">
        <v>0</v>
      </c>
      <c r="R396" s="5">
        <v>0</v>
      </c>
      <c r="S396" s="5">
        <v>10101001</v>
      </c>
      <c r="T396" s="5">
        <v>0</v>
      </c>
      <c r="U396" s="5">
        <v>0</v>
      </c>
      <c r="V396" s="5">
        <v>0</v>
      </c>
      <c r="W396" s="5">
        <v>1</v>
      </c>
      <c r="X396" s="66">
        <v>100</v>
      </c>
      <c r="Y396" s="66">
        <v>1000</v>
      </c>
      <c r="Z396" s="5">
        <v>1</v>
      </c>
      <c r="AA396" s="5">
        <v>10</v>
      </c>
      <c r="AB396" s="5">
        <v>0</v>
      </c>
      <c r="AC396" s="5">
        <v>0</v>
      </c>
      <c r="AD396" s="5">
        <v>0</v>
      </c>
      <c r="AE396" s="5">
        <v>21000</v>
      </c>
      <c r="AF396" s="5">
        <v>1</v>
      </c>
      <c r="AG396" s="5">
        <v>1</v>
      </c>
      <c r="AH396" s="5" t="s">
        <v>1946</v>
      </c>
      <c r="AI396" s="5" t="s">
        <v>235</v>
      </c>
      <c r="AJ396" s="5" t="s">
        <v>983</v>
      </c>
      <c r="AK396" s="45">
        <f t="shared" si="42"/>
        <v>1</v>
      </c>
      <c r="AL396" s="47">
        <f>_xlfn.XLOOKUP(I396,'[1]#칼럼명세'!F:F,'[1]#칼럼명세'!I:I)</f>
        <v>1101</v>
      </c>
      <c r="AM396" s="44" t="str">
        <f t="shared" si="43"/>
        <v>Item_Name_23615017</v>
      </c>
      <c r="AN396" s="5" t="s">
        <v>1579</v>
      </c>
      <c r="AO396" s="44" t="str">
        <f t="shared" si="44"/>
        <v>Item_Desc_23615017</v>
      </c>
      <c r="AP396" s="5" t="s">
        <v>1615</v>
      </c>
      <c r="AQ396" s="44">
        <f>_xlfn.XLOOKUP(I396,[1]!표1[아이템 타입],[1]!표1[삭제여부])</f>
        <v>1</v>
      </c>
      <c r="AR396" s="63">
        <f>_xlfn.XLOOKUP(I396,'[1]#칼럼명세'!F:F,'[1]#칼럼명세'!H:H)</f>
        <v>0</v>
      </c>
      <c r="AS396" s="4">
        <v>1</v>
      </c>
      <c r="AT396" s="4"/>
      <c r="AU396" s="4"/>
      <c r="AV396" s="4"/>
      <c r="AW396" s="63" t="str">
        <f>_xlfn.XLOOKUP(I396,[1]!표1[아이템 타입],[1]!표1[타입 이름])</f>
        <v>스킬북</v>
      </c>
      <c r="AX396" s="63" t="str">
        <f t="shared" si="40"/>
        <v>가능</v>
      </c>
      <c r="AY396" s="63" t="str">
        <f t="shared" si="41"/>
        <v>불가</v>
      </c>
      <c r="AZ396" s="63" t="str">
        <f t="shared" si="48"/>
        <v>불가</v>
      </c>
      <c r="BA396" s="63" t="str">
        <f t="shared" si="48"/>
        <v>가능</v>
      </c>
    </row>
    <row r="397" spans="2:53" x14ac:dyDescent="0.3">
      <c r="B397" s="4">
        <v>23615018</v>
      </c>
      <c r="C397" s="4" t="str">
        <f t="shared" si="47"/>
        <v>018</v>
      </c>
      <c r="D397" s="44" t="str">
        <f t="shared" si="45"/>
        <v>Item_Name_23615018</v>
      </c>
      <c r="E397" s="5" t="s">
        <v>1692</v>
      </c>
      <c r="F397" s="44" t="str">
        <f t="shared" si="46"/>
        <v>Item_Desc_23615018</v>
      </c>
      <c r="G397" s="5" t="s">
        <v>1605</v>
      </c>
      <c r="H397" s="5">
        <v>3</v>
      </c>
      <c r="I397" s="5">
        <v>36</v>
      </c>
      <c r="J397" s="5">
        <v>1</v>
      </c>
      <c r="K397" s="5">
        <v>3</v>
      </c>
      <c r="L397" s="45">
        <f>_xlfn.XLOOKUP($I397, '[1]#칼럼명세'!$F:$F, '[1]#칼럼명세'!$J:$J)*IF(_xlfn.XLOOKUP($I397, '[1]#칼럼명세'!$F:$F, '[1]#칼럼명세'!$K:$K)="X", 1, _xlfn.XLOOKUP($K397, '[1]#무게관련'!$N:$N, '[1]#무게관련'!$O:$O))*100</f>
        <v>1</v>
      </c>
      <c r="M397" s="46" t="s">
        <v>336</v>
      </c>
      <c r="N397" s="46" t="s">
        <v>339</v>
      </c>
      <c r="O397" s="46" t="s">
        <v>339</v>
      </c>
      <c r="P397" s="46" t="s">
        <v>339</v>
      </c>
      <c r="Q397" s="5">
        <v>0</v>
      </c>
      <c r="R397" s="5">
        <v>0</v>
      </c>
      <c r="S397" s="5">
        <v>10101001</v>
      </c>
      <c r="T397" s="5">
        <v>0</v>
      </c>
      <c r="U397" s="5">
        <v>0</v>
      </c>
      <c r="V397" s="5">
        <v>0</v>
      </c>
      <c r="W397" s="5">
        <v>1</v>
      </c>
      <c r="X397" s="66">
        <v>100</v>
      </c>
      <c r="Y397" s="66">
        <v>1000</v>
      </c>
      <c r="Z397" s="5">
        <v>1</v>
      </c>
      <c r="AA397" s="5">
        <v>10</v>
      </c>
      <c r="AB397" s="5">
        <v>0</v>
      </c>
      <c r="AC397" s="5">
        <v>0</v>
      </c>
      <c r="AD397" s="5">
        <v>0</v>
      </c>
      <c r="AE397" s="5">
        <v>21000</v>
      </c>
      <c r="AF397" s="5">
        <v>1</v>
      </c>
      <c r="AG397" s="5">
        <v>1</v>
      </c>
      <c r="AH397" s="5" t="s">
        <v>1936</v>
      </c>
      <c r="AI397" s="5" t="s">
        <v>235</v>
      </c>
      <c r="AJ397" s="5" t="s">
        <v>983</v>
      </c>
      <c r="AK397" s="45">
        <f t="shared" si="42"/>
        <v>1</v>
      </c>
      <c r="AL397" s="47">
        <f>_xlfn.XLOOKUP(I397,'[1]#칼럼명세'!F:F,'[1]#칼럼명세'!I:I)</f>
        <v>1101</v>
      </c>
      <c r="AM397" s="44" t="str">
        <f t="shared" si="43"/>
        <v>Item_Name_23615018</v>
      </c>
      <c r="AN397" s="5" t="s">
        <v>234</v>
      </c>
      <c r="AO397" s="44" t="str">
        <f t="shared" si="44"/>
        <v>Item_Desc_23615018</v>
      </c>
      <c r="AP397" s="5" t="s">
        <v>1619</v>
      </c>
      <c r="AQ397" s="44">
        <f>_xlfn.XLOOKUP(I397,[1]!표1[아이템 타입],[1]!표1[삭제여부])</f>
        <v>1</v>
      </c>
      <c r="AR397" s="63">
        <f>_xlfn.XLOOKUP(I397,'[1]#칼럼명세'!F:F,'[1]#칼럼명세'!H:H)</f>
        <v>0</v>
      </c>
      <c r="AS397" s="4">
        <v>1</v>
      </c>
      <c r="AT397" s="4"/>
      <c r="AU397" s="4"/>
      <c r="AV397" s="4"/>
      <c r="AW397" s="63" t="str">
        <f>_xlfn.XLOOKUP(I397,[1]!표1[아이템 타입],[1]!표1[타입 이름])</f>
        <v>스킬북</v>
      </c>
      <c r="AX397" s="63" t="str">
        <f t="shared" si="40"/>
        <v>가능</v>
      </c>
      <c r="AY397" s="63" t="str">
        <f t="shared" si="41"/>
        <v>불가</v>
      </c>
      <c r="AZ397" s="63" t="str">
        <f t="shared" si="48"/>
        <v>불가</v>
      </c>
      <c r="BA397" s="63" t="str">
        <f t="shared" si="48"/>
        <v>가능</v>
      </c>
    </row>
    <row r="398" spans="2:53" x14ac:dyDescent="0.3">
      <c r="B398" s="4">
        <v>23615019</v>
      </c>
      <c r="C398" s="4" t="str">
        <f t="shared" si="47"/>
        <v>019</v>
      </c>
      <c r="D398" s="44" t="str">
        <f t="shared" si="45"/>
        <v>Item_Name_23615019</v>
      </c>
      <c r="E398" s="5" t="s">
        <v>1696</v>
      </c>
      <c r="F398" s="44" t="str">
        <f t="shared" si="46"/>
        <v>Item_Desc_23615019</v>
      </c>
      <c r="G398" s="5" t="s">
        <v>1605</v>
      </c>
      <c r="H398" s="5">
        <v>3</v>
      </c>
      <c r="I398" s="5">
        <v>36</v>
      </c>
      <c r="J398" s="5">
        <v>1</v>
      </c>
      <c r="K398" s="5">
        <v>4</v>
      </c>
      <c r="L398" s="45">
        <f>_xlfn.XLOOKUP($I398, '[1]#칼럼명세'!$F:$F, '[1]#칼럼명세'!$J:$J)*IF(_xlfn.XLOOKUP($I398, '[1]#칼럼명세'!$F:$F, '[1]#칼럼명세'!$K:$K)="X", 1, _xlfn.XLOOKUP($K398, '[1]#무게관련'!$N:$N, '[1]#무게관련'!$O:$O))*100</f>
        <v>1</v>
      </c>
      <c r="M398" s="46" t="s">
        <v>336</v>
      </c>
      <c r="N398" s="46" t="s">
        <v>339</v>
      </c>
      <c r="O398" s="46" t="s">
        <v>339</v>
      </c>
      <c r="P398" s="46" t="s">
        <v>339</v>
      </c>
      <c r="Q398" s="5">
        <v>0</v>
      </c>
      <c r="R398" s="5">
        <v>0</v>
      </c>
      <c r="S398" s="5">
        <v>10101001</v>
      </c>
      <c r="T398" s="5">
        <v>0</v>
      </c>
      <c r="U398" s="5">
        <v>0</v>
      </c>
      <c r="V398" s="5">
        <v>0</v>
      </c>
      <c r="W398" s="5">
        <v>1</v>
      </c>
      <c r="X398" s="66">
        <v>100</v>
      </c>
      <c r="Y398" s="66">
        <v>1000</v>
      </c>
      <c r="Z398" s="5">
        <v>1</v>
      </c>
      <c r="AA398" s="5">
        <v>10</v>
      </c>
      <c r="AB398" s="5">
        <v>0</v>
      </c>
      <c r="AC398" s="5">
        <v>0</v>
      </c>
      <c r="AD398" s="5">
        <v>0</v>
      </c>
      <c r="AE398" s="5">
        <v>21000</v>
      </c>
      <c r="AF398" s="5">
        <v>1</v>
      </c>
      <c r="AG398" s="5">
        <v>1</v>
      </c>
      <c r="AH398" s="5" t="s">
        <v>1937</v>
      </c>
      <c r="AI398" s="5" t="s">
        <v>235</v>
      </c>
      <c r="AJ398" s="5" t="s">
        <v>983</v>
      </c>
      <c r="AK398" s="45">
        <f t="shared" si="42"/>
        <v>1</v>
      </c>
      <c r="AL398" s="47">
        <f>_xlfn.XLOOKUP(I398,'[1]#칼럼명세'!F:F,'[1]#칼럼명세'!I:I)</f>
        <v>1101</v>
      </c>
      <c r="AM398" s="44" t="str">
        <f t="shared" si="43"/>
        <v>Item_Name_23615019</v>
      </c>
      <c r="AN398" s="5" t="s">
        <v>231</v>
      </c>
      <c r="AO398" s="44" t="str">
        <f t="shared" si="44"/>
        <v>Item_Desc_23615019</v>
      </c>
      <c r="AP398" s="5" t="s">
        <v>1623</v>
      </c>
      <c r="AQ398" s="44">
        <f>_xlfn.XLOOKUP(I398,[1]!표1[아이템 타입],[1]!표1[삭제여부])</f>
        <v>1</v>
      </c>
      <c r="AR398" s="63">
        <f>_xlfn.XLOOKUP(I398,'[1]#칼럼명세'!F:F,'[1]#칼럼명세'!H:H)</f>
        <v>0</v>
      </c>
      <c r="AS398" s="4">
        <v>1</v>
      </c>
      <c r="AT398" s="4"/>
      <c r="AU398" s="4"/>
      <c r="AV398" s="4"/>
      <c r="AW398" s="63" t="str">
        <f>_xlfn.XLOOKUP(I398,[1]!표1[아이템 타입],[1]!표1[타입 이름])</f>
        <v>스킬북</v>
      </c>
      <c r="AX398" s="63" t="str">
        <f t="shared" si="40"/>
        <v>가능</v>
      </c>
      <c r="AY398" s="63" t="str">
        <f t="shared" si="41"/>
        <v>불가</v>
      </c>
      <c r="AZ398" s="63" t="str">
        <f t="shared" si="48"/>
        <v>불가</v>
      </c>
      <c r="BA398" s="63" t="str">
        <f t="shared" si="48"/>
        <v>가능</v>
      </c>
    </row>
    <row r="399" spans="2:53" x14ac:dyDescent="0.3">
      <c r="B399" s="4">
        <v>23615020</v>
      </c>
      <c r="C399" s="4" t="str">
        <f t="shared" si="47"/>
        <v>020</v>
      </c>
      <c r="D399" s="44" t="str">
        <f t="shared" si="45"/>
        <v>Item_Name_23615020</v>
      </c>
      <c r="E399" s="5" t="s">
        <v>1073</v>
      </c>
      <c r="F399" s="44" t="str">
        <f t="shared" si="46"/>
        <v>Item_Desc_23615020</v>
      </c>
      <c r="G399" s="5" t="s">
        <v>360</v>
      </c>
      <c r="H399" s="5">
        <v>3</v>
      </c>
      <c r="I399" s="5">
        <v>36</v>
      </c>
      <c r="J399" s="5">
        <v>1</v>
      </c>
      <c r="K399" s="5">
        <v>2</v>
      </c>
      <c r="L399" s="45">
        <f>_xlfn.XLOOKUP($I399, '[1]#칼럼명세'!$F:$F, '[1]#칼럼명세'!$J:$J)*IF(_xlfn.XLOOKUP($I399, '[1]#칼럼명세'!$F:$F, '[1]#칼럼명세'!$K:$K)="X", 1, _xlfn.XLOOKUP($K399, '[1]#무게관련'!$N:$N, '[1]#무게관련'!$O:$O))*100</f>
        <v>1</v>
      </c>
      <c r="M399" s="46" t="s">
        <v>336</v>
      </c>
      <c r="N399" s="46" t="s">
        <v>339</v>
      </c>
      <c r="O399" s="46" t="s">
        <v>339</v>
      </c>
      <c r="P399" s="46" t="s">
        <v>339</v>
      </c>
      <c r="Q399" s="5">
        <v>0</v>
      </c>
      <c r="R399" s="5">
        <v>0</v>
      </c>
      <c r="S399" s="5">
        <v>10101001</v>
      </c>
      <c r="T399" s="5">
        <v>0</v>
      </c>
      <c r="U399" s="5">
        <v>0</v>
      </c>
      <c r="V399" s="5">
        <v>0</v>
      </c>
      <c r="W399" s="5">
        <v>1</v>
      </c>
      <c r="X399" s="66">
        <v>100</v>
      </c>
      <c r="Y399" s="66">
        <v>1000</v>
      </c>
      <c r="Z399" s="5">
        <v>1</v>
      </c>
      <c r="AA399" s="5">
        <v>10</v>
      </c>
      <c r="AB399" s="5">
        <v>0</v>
      </c>
      <c r="AC399" s="5">
        <v>0</v>
      </c>
      <c r="AD399" s="5">
        <v>0</v>
      </c>
      <c r="AE399" s="5">
        <v>21000</v>
      </c>
      <c r="AF399" s="5">
        <v>1</v>
      </c>
      <c r="AG399" s="5">
        <v>0</v>
      </c>
      <c r="AH399" s="5" t="s">
        <v>1938</v>
      </c>
      <c r="AI399" s="5" t="s">
        <v>235</v>
      </c>
      <c r="AJ399" s="5" t="s">
        <v>983</v>
      </c>
      <c r="AK399" s="45">
        <f t="shared" si="42"/>
        <v>1</v>
      </c>
      <c r="AL399" s="47">
        <f>_xlfn.XLOOKUP(I399,'[1]#칼럼명세'!F:F,'[1]#칼럼명세'!I:I)</f>
        <v>1101</v>
      </c>
      <c r="AM399" s="44" t="str">
        <f t="shared" si="43"/>
        <v>Item_Name_23615020</v>
      </c>
      <c r="AN399" s="5" t="s">
        <v>440</v>
      </c>
      <c r="AO399" s="44" t="str">
        <f t="shared" si="44"/>
        <v>Item_Desc_23615020</v>
      </c>
      <c r="AP399" s="5" t="s">
        <v>1777</v>
      </c>
      <c r="AQ399" s="44">
        <f>_xlfn.XLOOKUP(I399,[1]!표1[아이템 타입],[1]!표1[삭제여부])</f>
        <v>1</v>
      </c>
      <c r="AR399" s="63">
        <f>_xlfn.XLOOKUP(I399,'[1]#칼럼명세'!F:F,'[1]#칼럼명세'!H:H)</f>
        <v>0</v>
      </c>
      <c r="AS399" s="4">
        <v>1</v>
      </c>
      <c r="AT399" s="4"/>
      <c r="AU399" s="4"/>
      <c r="AV399" s="4"/>
      <c r="AW399" s="63" t="str">
        <f>_xlfn.XLOOKUP(I399,[1]!표1[아이템 타입],[1]!표1[타입 이름])</f>
        <v>스킬북</v>
      </c>
      <c r="AX399" s="63" t="str">
        <f t="shared" si="40"/>
        <v>가능</v>
      </c>
      <c r="AY399" s="63" t="str">
        <f t="shared" si="41"/>
        <v>불가</v>
      </c>
      <c r="AZ399" s="63" t="str">
        <f t="shared" si="48"/>
        <v>불가</v>
      </c>
      <c r="BA399" s="63" t="str">
        <f t="shared" si="48"/>
        <v>가능</v>
      </c>
    </row>
    <row r="400" spans="2:53" x14ac:dyDescent="0.3">
      <c r="B400" s="4">
        <v>23615021</v>
      </c>
      <c r="C400" s="4" t="str">
        <f t="shared" si="47"/>
        <v>021</v>
      </c>
      <c r="D400" s="44" t="str">
        <f t="shared" si="45"/>
        <v>Item_Name_23615021</v>
      </c>
      <c r="E400" s="5" t="s">
        <v>1074</v>
      </c>
      <c r="F400" s="44" t="str">
        <f t="shared" si="46"/>
        <v>Item_Desc_23615021</v>
      </c>
      <c r="G400" s="5" t="s">
        <v>361</v>
      </c>
      <c r="H400" s="5">
        <v>3</v>
      </c>
      <c r="I400" s="5">
        <v>36</v>
      </c>
      <c r="J400" s="5">
        <v>1</v>
      </c>
      <c r="K400" s="5">
        <v>2</v>
      </c>
      <c r="L400" s="45">
        <f>_xlfn.XLOOKUP($I400, '[1]#칼럼명세'!$F:$F, '[1]#칼럼명세'!$J:$J)*IF(_xlfn.XLOOKUP($I400, '[1]#칼럼명세'!$F:$F, '[1]#칼럼명세'!$K:$K)="X", 1, _xlfn.XLOOKUP($K400, '[1]#무게관련'!$N:$N, '[1]#무게관련'!$O:$O))*100</f>
        <v>1</v>
      </c>
      <c r="M400" s="46" t="s">
        <v>336</v>
      </c>
      <c r="N400" s="46" t="s">
        <v>339</v>
      </c>
      <c r="O400" s="46" t="s">
        <v>339</v>
      </c>
      <c r="P400" s="46" t="s">
        <v>339</v>
      </c>
      <c r="Q400" s="5">
        <v>0</v>
      </c>
      <c r="R400" s="5">
        <v>0</v>
      </c>
      <c r="S400" s="5">
        <v>10101001</v>
      </c>
      <c r="T400" s="5">
        <v>0</v>
      </c>
      <c r="U400" s="5">
        <v>0</v>
      </c>
      <c r="V400" s="5">
        <v>0</v>
      </c>
      <c r="W400" s="5">
        <v>1</v>
      </c>
      <c r="X400" s="66">
        <v>100</v>
      </c>
      <c r="Y400" s="66">
        <v>1000</v>
      </c>
      <c r="Z400" s="5">
        <v>1</v>
      </c>
      <c r="AA400" s="5">
        <v>10</v>
      </c>
      <c r="AB400" s="5">
        <v>0</v>
      </c>
      <c r="AC400" s="5">
        <v>0</v>
      </c>
      <c r="AD400" s="5">
        <v>0</v>
      </c>
      <c r="AE400" s="5">
        <v>21000</v>
      </c>
      <c r="AF400" s="5">
        <v>1</v>
      </c>
      <c r="AG400" s="5">
        <v>0</v>
      </c>
      <c r="AH400" s="5" t="s">
        <v>1939</v>
      </c>
      <c r="AI400" s="5" t="s">
        <v>235</v>
      </c>
      <c r="AJ400" s="5" t="s">
        <v>983</v>
      </c>
      <c r="AK400" s="45">
        <f t="shared" si="42"/>
        <v>1</v>
      </c>
      <c r="AL400" s="47">
        <f>_xlfn.XLOOKUP(I400,'[1]#칼럼명세'!F:F,'[1]#칼럼명세'!I:I)</f>
        <v>1101</v>
      </c>
      <c r="AM400" s="44" t="str">
        <f t="shared" si="43"/>
        <v>Item_Name_23615021</v>
      </c>
      <c r="AN400" s="5" t="s">
        <v>441</v>
      </c>
      <c r="AO400" s="44" t="str">
        <f t="shared" si="44"/>
        <v>Item_Desc_23615021</v>
      </c>
      <c r="AP400" s="5" t="s">
        <v>1778</v>
      </c>
      <c r="AQ400" s="44">
        <f>_xlfn.XLOOKUP(I400,[1]!표1[아이템 타입],[1]!표1[삭제여부])</f>
        <v>1</v>
      </c>
      <c r="AR400" s="63">
        <f>_xlfn.XLOOKUP(I400,'[1]#칼럼명세'!F:F,'[1]#칼럼명세'!H:H)</f>
        <v>0</v>
      </c>
      <c r="AS400" s="4">
        <v>1</v>
      </c>
      <c r="AT400" s="4"/>
      <c r="AU400" s="4"/>
      <c r="AV400" s="4"/>
      <c r="AW400" s="63" t="str">
        <f>_xlfn.XLOOKUP(I400,[1]!표1[아이템 타입],[1]!표1[타입 이름])</f>
        <v>스킬북</v>
      </c>
      <c r="AX400" s="63" t="str">
        <f t="shared" si="40"/>
        <v>가능</v>
      </c>
      <c r="AY400" s="63" t="str">
        <f t="shared" si="41"/>
        <v>불가</v>
      </c>
      <c r="AZ400" s="63" t="str">
        <f t="shared" si="48"/>
        <v>불가</v>
      </c>
      <c r="BA400" s="63" t="str">
        <f t="shared" si="48"/>
        <v>가능</v>
      </c>
    </row>
    <row r="401" spans="2:53" x14ac:dyDescent="0.3">
      <c r="B401" s="4">
        <v>23615022</v>
      </c>
      <c r="C401" s="4" t="str">
        <f t="shared" si="47"/>
        <v>022</v>
      </c>
      <c r="D401" s="44" t="str">
        <f t="shared" si="45"/>
        <v>Item_Name_23615022</v>
      </c>
      <c r="E401" s="5" t="s">
        <v>1075</v>
      </c>
      <c r="F401" s="44" t="str">
        <f t="shared" si="46"/>
        <v>Item_Desc_23615022</v>
      </c>
      <c r="G401" s="5" t="s">
        <v>362</v>
      </c>
      <c r="H401" s="5">
        <v>3</v>
      </c>
      <c r="I401" s="5">
        <v>36</v>
      </c>
      <c r="J401" s="5">
        <v>1</v>
      </c>
      <c r="K401" s="5">
        <v>3</v>
      </c>
      <c r="L401" s="45">
        <f>_xlfn.XLOOKUP($I401, '[1]#칼럼명세'!$F:$F, '[1]#칼럼명세'!$J:$J)*IF(_xlfn.XLOOKUP($I401, '[1]#칼럼명세'!$F:$F, '[1]#칼럼명세'!$K:$K)="X", 1, _xlfn.XLOOKUP($K401, '[1]#무게관련'!$N:$N, '[1]#무게관련'!$O:$O))*100</f>
        <v>1</v>
      </c>
      <c r="M401" s="46" t="s">
        <v>336</v>
      </c>
      <c r="N401" s="46" t="s">
        <v>339</v>
      </c>
      <c r="O401" s="46" t="s">
        <v>339</v>
      </c>
      <c r="P401" s="46" t="s">
        <v>339</v>
      </c>
      <c r="Q401" s="5">
        <v>0</v>
      </c>
      <c r="R401" s="5">
        <v>0</v>
      </c>
      <c r="S401" s="5">
        <v>10101001</v>
      </c>
      <c r="T401" s="5">
        <v>0</v>
      </c>
      <c r="U401" s="5">
        <v>0</v>
      </c>
      <c r="V401" s="5">
        <v>0</v>
      </c>
      <c r="W401" s="5">
        <v>1</v>
      </c>
      <c r="X401" s="66">
        <v>100</v>
      </c>
      <c r="Y401" s="66">
        <v>1000</v>
      </c>
      <c r="Z401" s="5">
        <v>1</v>
      </c>
      <c r="AA401" s="5">
        <v>10</v>
      </c>
      <c r="AB401" s="5">
        <v>0</v>
      </c>
      <c r="AC401" s="5">
        <v>0</v>
      </c>
      <c r="AD401" s="5">
        <v>0</v>
      </c>
      <c r="AE401" s="5">
        <v>21000</v>
      </c>
      <c r="AF401" s="5">
        <v>1</v>
      </c>
      <c r="AG401" s="5">
        <v>1</v>
      </c>
      <c r="AH401" s="5" t="s">
        <v>1940</v>
      </c>
      <c r="AI401" s="5" t="s">
        <v>235</v>
      </c>
      <c r="AJ401" s="5" t="s">
        <v>983</v>
      </c>
      <c r="AK401" s="45">
        <f t="shared" si="42"/>
        <v>1</v>
      </c>
      <c r="AL401" s="47">
        <f>_xlfn.XLOOKUP(I401,'[1]#칼럼명세'!F:F,'[1]#칼럼명세'!I:I)</f>
        <v>1101</v>
      </c>
      <c r="AM401" s="44" t="str">
        <f t="shared" si="43"/>
        <v>Item_Name_23615022</v>
      </c>
      <c r="AN401" s="5" t="s">
        <v>442</v>
      </c>
      <c r="AO401" s="44" t="str">
        <f t="shared" si="44"/>
        <v>Item_Desc_23615022</v>
      </c>
      <c r="AP401" s="5" t="s">
        <v>1779</v>
      </c>
      <c r="AQ401" s="44">
        <f>_xlfn.XLOOKUP(I401,[1]!표1[아이템 타입],[1]!표1[삭제여부])</f>
        <v>1</v>
      </c>
      <c r="AR401" s="63">
        <f>_xlfn.XLOOKUP(I401,'[1]#칼럼명세'!F:F,'[1]#칼럼명세'!H:H)</f>
        <v>0</v>
      </c>
      <c r="AS401" s="4">
        <v>1</v>
      </c>
      <c r="AT401" s="4"/>
      <c r="AU401" s="4"/>
      <c r="AV401" s="4"/>
      <c r="AW401" s="63" t="str">
        <f>_xlfn.XLOOKUP(I401,[1]!표1[아이템 타입],[1]!표1[타입 이름])</f>
        <v>스킬북</v>
      </c>
      <c r="AX401" s="63" t="str">
        <f t="shared" si="40"/>
        <v>가능</v>
      </c>
      <c r="AY401" s="63" t="str">
        <f t="shared" si="41"/>
        <v>불가</v>
      </c>
      <c r="AZ401" s="63" t="str">
        <f t="shared" si="48"/>
        <v>불가</v>
      </c>
      <c r="BA401" s="63" t="str">
        <f t="shared" si="48"/>
        <v>가능</v>
      </c>
    </row>
    <row r="402" spans="2:53" x14ac:dyDescent="0.3">
      <c r="B402" s="4">
        <v>23615023</v>
      </c>
      <c r="C402" s="4" t="str">
        <f t="shared" si="47"/>
        <v>023</v>
      </c>
      <c r="D402" s="44" t="str">
        <f t="shared" si="45"/>
        <v>Item_Name_23615023</v>
      </c>
      <c r="E402" s="5" t="s">
        <v>1077</v>
      </c>
      <c r="F402" s="44" t="str">
        <f t="shared" si="46"/>
        <v>Item_Desc_23615023</v>
      </c>
      <c r="G402" s="5" t="s">
        <v>370</v>
      </c>
      <c r="H402" s="5">
        <v>3</v>
      </c>
      <c r="I402" s="5">
        <v>36</v>
      </c>
      <c r="J402" s="5">
        <v>1</v>
      </c>
      <c r="K402" s="5">
        <v>3</v>
      </c>
      <c r="L402" s="45">
        <f>_xlfn.XLOOKUP($I402, '[1]#칼럼명세'!$F:$F, '[1]#칼럼명세'!$J:$J)*IF(_xlfn.XLOOKUP($I402, '[1]#칼럼명세'!$F:$F, '[1]#칼럼명세'!$K:$K)="X", 1, _xlfn.XLOOKUP($K402, '[1]#무게관련'!$N:$N, '[1]#무게관련'!$O:$O))*100</f>
        <v>1</v>
      </c>
      <c r="M402" s="46" t="s">
        <v>336</v>
      </c>
      <c r="N402" s="46" t="s">
        <v>339</v>
      </c>
      <c r="O402" s="46" t="s">
        <v>339</v>
      </c>
      <c r="P402" s="46" t="s">
        <v>339</v>
      </c>
      <c r="Q402" s="5">
        <v>0</v>
      </c>
      <c r="R402" s="5">
        <v>0</v>
      </c>
      <c r="S402" s="5">
        <v>10101001</v>
      </c>
      <c r="T402" s="5">
        <v>0</v>
      </c>
      <c r="U402" s="5">
        <v>0</v>
      </c>
      <c r="V402" s="5">
        <v>0</v>
      </c>
      <c r="W402" s="5">
        <v>1</v>
      </c>
      <c r="X402" s="66">
        <v>100</v>
      </c>
      <c r="Y402" s="66">
        <v>1000</v>
      </c>
      <c r="Z402" s="5">
        <v>1</v>
      </c>
      <c r="AA402" s="5">
        <v>10</v>
      </c>
      <c r="AB402" s="5">
        <v>0</v>
      </c>
      <c r="AC402" s="5">
        <v>0</v>
      </c>
      <c r="AD402" s="5">
        <v>0</v>
      </c>
      <c r="AE402" s="5">
        <v>21000</v>
      </c>
      <c r="AF402" s="5">
        <v>1</v>
      </c>
      <c r="AG402" s="5">
        <v>1</v>
      </c>
      <c r="AH402" s="5" t="s">
        <v>1941</v>
      </c>
      <c r="AI402" s="5" t="s">
        <v>235</v>
      </c>
      <c r="AJ402" s="5" t="s">
        <v>983</v>
      </c>
      <c r="AK402" s="45">
        <f t="shared" si="42"/>
        <v>1</v>
      </c>
      <c r="AL402" s="47">
        <f>_xlfn.XLOOKUP(I402,'[1]#칼럼명세'!F:F,'[1]#칼럼명세'!I:I)</f>
        <v>1101</v>
      </c>
      <c r="AM402" s="44" t="str">
        <f t="shared" si="43"/>
        <v>Item_Name_23615023</v>
      </c>
      <c r="AN402" s="5" t="s">
        <v>233</v>
      </c>
      <c r="AO402" s="44" t="str">
        <f t="shared" si="44"/>
        <v>Item_Desc_23615023</v>
      </c>
      <c r="AP402" s="5" t="s">
        <v>1781</v>
      </c>
      <c r="AQ402" s="44">
        <f>_xlfn.XLOOKUP(I402,[1]!표1[아이템 타입],[1]!표1[삭제여부])</f>
        <v>1</v>
      </c>
      <c r="AR402" s="63">
        <f>_xlfn.XLOOKUP(I402,'[1]#칼럼명세'!F:F,'[1]#칼럼명세'!H:H)</f>
        <v>0</v>
      </c>
      <c r="AS402" s="4">
        <v>1</v>
      </c>
      <c r="AT402" s="4"/>
      <c r="AU402" s="4"/>
      <c r="AV402" s="4"/>
      <c r="AW402" s="63" t="str">
        <f>_xlfn.XLOOKUP(I402,[1]!표1[아이템 타입],[1]!표1[타입 이름])</f>
        <v>스킬북</v>
      </c>
      <c r="AX402" s="63" t="str">
        <f t="shared" si="40"/>
        <v>가능</v>
      </c>
      <c r="AY402" s="63" t="str">
        <f t="shared" si="41"/>
        <v>불가</v>
      </c>
      <c r="AZ402" s="63" t="str">
        <f t="shared" si="48"/>
        <v>불가</v>
      </c>
      <c r="BA402" s="63" t="str">
        <f t="shared" si="48"/>
        <v>가능</v>
      </c>
    </row>
    <row r="403" spans="2:53" x14ac:dyDescent="0.3">
      <c r="B403" s="4">
        <v>23615024</v>
      </c>
      <c r="C403" s="4" t="str">
        <f t="shared" si="47"/>
        <v>024</v>
      </c>
      <c r="D403" s="44" t="str">
        <f t="shared" si="45"/>
        <v>Item_Name_23615024</v>
      </c>
      <c r="E403" s="5" t="s">
        <v>1816</v>
      </c>
      <c r="F403" s="44" t="str">
        <f t="shared" si="46"/>
        <v>Item_Desc_23615024</v>
      </c>
      <c r="G403" s="5" t="s">
        <v>371</v>
      </c>
      <c r="H403" s="5">
        <v>3</v>
      </c>
      <c r="I403" s="5">
        <v>36</v>
      </c>
      <c r="J403" s="5">
        <v>1</v>
      </c>
      <c r="K403" s="5">
        <v>4</v>
      </c>
      <c r="L403" s="45">
        <f>_xlfn.XLOOKUP($I403, '[1]#칼럼명세'!$F:$F, '[1]#칼럼명세'!$J:$J)*IF(_xlfn.XLOOKUP($I403, '[1]#칼럼명세'!$F:$F, '[1]#칼럼명세'!$K:$K)="X", 1, _xlfn.XLOOKUP($K403, '[1]#무게관련'!$N:$N, '[1]#무게관련'!$O:$O))*100</f>
        <v>1</v>
      </c>
      <c r="M403" s="46" t="s">
        <v>336</v>
      </c>
      <c r="N403" s="46" t="s">
        <v>339</v>
      </c>
      <c r="O403" s="46" t="s">
        <v>339</v>
      </c>
      <c r="P403" s="46" t="s">
        <v>339</v>
      </c>
      <c r="Q403" s="5">
        <v>0</v>
      </c>
      <c r="R403" s="5">
        <v>0</v>
      </c>
      <c r="S403" s="5">
        <v>10101001</v>
      </c>
      <c r="T403" s="5">
        <v>0</v>
      </c>
      <c r="U403" s="5">
        <v>0</v>
      </c>
      <c r="V403" s="5">
        <v>0</v>
      </c>
      <c r="W403" s="5">
        <v>1</v>
      </c>
      <c r="X403" s="66">
        <v>100</v>
      </c>
      <c r="Y403" s="66">
        <v>1000</v>
      </c>
      <c r="Z403" s="5">
        <v>1</v>
      </c>
      <c r="AA403" s="5">
        <v>10</v>
      </c>
      <c r="AB403" s="5">
        <v>0</v>
      </c>
      <c r="AC403" s="5">
        <v>0</v>
      </c>
      <c r="AD403" s="5">
        <v>0</v>
      </c>
      <c r="AE403" s="5">
        <v>21000</v>
      </c>
      <c r="AF403" s="5">
        <v>1</v>
      </c>
      <c r="AG403" s="5">
        <v>1</v>
      </c>
      <c r="AH403" s="5" t="s">
        <v>1942</v>
      </c>
      <c r="AI403" s="5" t="s">
        <v>235</v>
      </c>
      <c r="AJ403" s="5" t="s">
        <v>983</v>
      </c>
      <c r="AK403" s="45">
        <f t="shared" si="42"/>
        <v>1</v>
      </c>
      <c r="AL403" s="47">
        <f>_xlfn.XLOOKUP(I403,'[1]#칼럼명세'!F:F,'[1]#칼럼명세'!I:I)</f>
        <v>1101</v>
      </c>
      <c r="AM403" s="44" t="str">
        <f t="shared" si="43"/>
        <v>Item_Name_23615024</v>
      </c>
      <c r="AN403" s="5" t="s">
        <v>1815</v>
      </c>
      <c r="AO403" s="44" t="str">
        <f t="shared" si="44"/>
        <v>Item_Desc_23615024</v>
      </c>
      <c r="AP403" s="5" t="s">
        <v>1817</v>
      </c>
      <c r="AQ403" s="44">
        <f>_xlfn.XLOOKUP(I403,[1]!표1[아이템 타입],[1]!표1[삭제여부])</f>
        <v>1</v>
      </c>
      <c r="AR403" s="63">
        <f>_xlfn.XLOOKUP(I403,'[1]#칼럼명세'!F:F,'[1]#칼럼명세'!H:H)</f>
        <v>0</v>
      </c>
      <c r="AS403" s="4">
        <v>1</v>
      </c>
      <c r="AT403" s="4"/>
      <c r="AU403" s="4"/>
      <c r="AV403" s="4"/>
      <c r="AW403" s="63" t="str">
        <f>_xlfn.XLOOKUP(I403,[1]!표1[아이템 타입],[1]!표1[타입 이름])</f>
        <v>스킬북</v>
      </c>
      <c r="AX403" s="63" t="str">
        <f t="shared" ref="AX403:AX466" si="49">IF(Z403=0,"불가","가능")</f>
        <v>가능</v>
      </c>
      <c r="AY403" s="63" t="str">
        <f t="shared" ref="AY403:AY466" si="50">IF(AB403=0,"불가","가능")</f>
        <v>불가</v>
      </c>
      <c r="AZ403" s="63" t="str">
        <f t="shared" si="48"/>
        <v>불가</v>
      </c>
      <c r="BA403" s="63" t="str">
        <f t="shared" si="48"/>
        <v>가능</v>
      </c>
    </row>
    <row r="404" spans="2:53" x14ac:dyDescent="0.3">
      <c r="B404" s="4">
        <v>23615025</v>
      </c>
      <c r="C404" s="4" t="str">
        <f t="shared" si="47"/>
        <v>025</v>
      </c>
      <c r="D404" s="44" t="str">
        <f t="shared" si="45"/>
        <v>Item_Name_23615025</v>
      </c>
      <c r="E404" s="5" t="s">
        <v>1076</v>
      </c>
      <c r="F404" s="44" t="str">
        <f t="shared" si="46"/>
        <v>Item_Desc_23615025</v>
      </c>
      <c r="G404" s="5" t="s">
        <v>372</v>
      </c>
      <c r="H404" s="5">
        <v>3</v>
      </c>
      <c r="I404" s="5">
        <v>36</v>
      </c>
      <c r="J404" s="5">
        <v>1</v>
      </c>
      <c r="K404" s="5">
        <v>4</v>
      </c>
      <c r="L404" s="45">
        <f>_xlfn.XLOOKUP($I404, '[1]#칼럼명세'!$F:$F, '[1]#칼럼명세'!$J:$J)*IF(_xlfn.XLOOKUP($I404, '[1]#칼럼명세'!$F:$F, '[1]#칼럼명세'!$K:$K)="X", 1, _xlfn.XLOOKUP($K404, '[1]#무게관련'!$N:$N, '[1]#무게관련'!$O:$O))*100</f>
        <v>1</v>
      </c>
      <c r="M404" s="46" t="s">
        <v>336</v>
      </c>
      <c r="N404" s="46" t="s">
        <v>339</v>
      </c>
      <c r="O404" s="46" t="s">
        <v>339</v>
      </c>
      <c r="P404" s="46" t="s">
        <v>339</v>
      </c>
      <c r="Q404" s="5">
        <v>0</v>
      </c>
      <c r="R404" s="5">
        <v>0</v>
      </c>
      <c r="S404" s="5">
        <v>10101001</v>
      </c>
      <c r="T404" s="5">
        <v>0</v>
      </c>
      <c r="U404" s="5">
        <v>0</v>
      </c>
      <c r="V404" s="5">
        <v>0</v>
      </c>
      <c r="W404" s="5">
        <v>1</v>
      </c>
      <c r="X404" s="66">
        <v>100</v>
      </c>
      <c r="Y404" s="66">
        <v>1000</v>
      </c>
      <c r="Z404" s="5">
        <v>1</v>
      </c>
      <c r="AA404" s="5">
        <v>10</v>
      </c>
      <c r="AB404" s="5">
        <v>0</v>
      </c>
      <c r="AC404" s="5">
        <v>0</v>
      </c>
      <c r="AD404" s="5">
        <v>0</v>
      </c>
      <c r="AE404" s="5">
        <v>21000</v>
      </c>
      <c r="AF404" s="5">
        <v>1</v>
      </c>
      <c r="AG404" s="5">
        <v>1</v>
      </c>
      <c r="AH404" s="5" t="s">
        <v>1943</v>
      </c>
      <c r="AI404" s="5" t="s">
        <v>235</v>
      </c>
      <c r="AJ404" s="5" t="s">
        <v>983</v>
      </c>
      <c r="AK404" s="45">
        <f t="shared" si="42"/>
        <v>1</v>
      </c>
      <c r="AL404" s="47">
        <f>_xlfn.XLOOKUP(I404,'[1]#칼럼명세'!F:F,'[1]#칼럼명세'!I:I)</f>
        <v>1101</v>
      </c>
      <c r="AM404" s="44" t="str">
        <f t="shared" si="43"/>
        <v>Item_Name_23615025</v>
      </c>
      <c r="AN404" s="5" t="s">
        <v>1809</v>
      </c>
      <c r="AO404" s="44" t="str">
        <f t="shared" si="44"/>
        <v>Item_Desc_23615025</v>
      </c>
      <c r="AP404" s="5" t="s">
        <v>1780</v>
      </c>
      <c r="AQ404" s="44">
        <f>_xlfn.XLOOKUP(I404,[1]!표1[아이템 타입],[1]!표1[삭제여부])</f>
        <v>1</v>
      </c>
      <c r="AR404" s="63">
        <f>_xlfn.XLOOKUP(I404,'[1]#칼럼명세'!F:F,'[1]#칼럼명세'!H:H)</f>
        <v>0</v>
      </c>
      <c r="AS404" s="4">
        <v>1</v>
      </c>
      <c r="AT404" s="4"/>
      <c r="AU404" s="4"/>
      <c r="AV404" s="4"/>
      <c r="AW404" s="63" t="str">
        <f>_xlfn.XLOOKUP(I404,[1]!표1[아이템 타입],[1]!표1[타입 이름])</f>
        <v>스킬북</v>
      </c>
      <c r="AX404" s="63" t="str">
        <f t="shared" si="49"/>
        <v>가능</v>
      </c>
      <c r="AY404" s="63" t="str">
        <f t="shared" si="50"/>
        <v>불가</v>
      </c>
      <c r="AZ404" s="63" t="str">
        <f t="shared" si="48"/>
        <v>불가</v>
      </c>
      <c r="BA404" s="63" t="str">
        <f t="shared" si="48"/>
        <v>가능</v>
      </c>
    </row>
    <row r="405" spans="2:53" x14ac:dyDescent="0.3">
      <c r="B405" s="4">
        <v>23615101</v>
      </c>
      <c r="C405" s="4" t="str">
        <f t="shared" si="47"/>
        <v>101</v>
      </c>
      <c r="D405" s="44" t="str">
        <f t="shared" si="45"/>
        <v>Item_Name_23615101</v>
      </c>
      <c r="E405" s="5" t="s">
        <v>1697</v>
      </c>
      <c r="F405" s="44" t="str">
        <f t="shared" si="46"/>
        <v>Item_Desc_23615101</v>
      </c>
      <c r="G405" s="5" t="s">
        <v>1605</v>
      </c>
      <c r="H405" s="5">
        <v>3</v>
      </c>
      <c r="I405" s="5">
        <v>36</v>
      </c>
      <c r="J405" s="5">
        <v>1</v>
      </c>
      <c r="K405" s="5">
        <v>1</v>
      </c>
      <c r="L405" s="45">
        <f>_xlfn.XLOOKUP($I405, '[1]#칼럼명세'!$F:$F, '[1]#칼럼명세'!$J:$J)*IF(_xlfn.XLOOKUP($I405, '[1]#칼럼명세'!$F:$F, '[1]#칼럼명세'!$K:$K)="X", 1, _xlfn.XLOOKUP($K405, '[1]#무게관련'!$N:$N, '[1]#무게관련'!$O:$O))*100</f>
        <v>1</v>
      </c>
      <c r="M405" s="46" t="s">
        <v>339</v>
      </c>
      <c r="N405" s="46" t="s">
        <v>336</v>
      </c>
      <c r="O405" s="46" t="s">
        <v>339</v>
      </c>
      <c r="P405" s="46" t="s">
        <v>339</v>
      </c>
      <c r="Q405" s="5">
        <v>0</v>
      </c>
      <c r="R405" s="5">
        <v>0</v>
      </c>
      <c r="S405" s="5">
        <v>10102001</v>
      </c>
      <c r="T405" s="5">
        <v>0</v>
      </c>
      <c r="U405" s="5">
        <v>0</v>
      </c>
      <c r="V405" s="5">
        <v>0</v>
      </c>
      <c r="W405" s="5">
        <v>1</v>
      </c>
      <c r="X405" s="66">
        <v>100</v>
      </c>
      <c r="Y405" s="66">
        <v>1000</v>
      </c>
      <c r="Z405" s="5">
        <v>1</v>
      </c>
      <c r="AA405" s="5">
        <v>10</v>
      </c>
      <c r="AB405" s="5">
        <v>0</v>
      </c>
      <c r="AC405" s="5">
        <v>0</v>
      </c>
      <c r="AD405" s="5">
        <v>0</v>
      </c>
      <c r="AE405" s="5">
        <v>21000</v>
      </c>
      <c r="AF405" s="5">
        <v>2</v>
      </c>
      <c r="AG405" s="5">
        <v>1</v>
      </c>
      <c r="AH405" s="5" t="s">
        <v>1919</v>
      </c>
      <c r="AI405" s="5" t="s">
        <v>235</v>
      </c>
      <c r="AJ405" s="5" t="s">
        <v>983</v>
      </c>
      <c r="AK405" s="45">
        <f t="shared" ref="AK405:AK468" si="51">IF($M405="X", 0, M$3)+IF($N405="X", 0, N$3)+IF($O405="X", 0, O$3)+IF($P405="X", 0, P$3)</f>
        <v>2</v>
      </c>
      <c r="AL405" s="47">
        <f>_xlfn.XLOOKUP(I405,'[1]#칼럼명세'!F:F,'[1]#칼럼명세'!I:I)</f>
        <v>1101</v>
      </c>
      <c r="AM405" s="44" t="str">
        <f t="shared" ref="AM405:AM468" si="52">"Item_Name_"&amp;B405</f>
        <v>Item_Name_23615101</v>
      </c>
      <c r="AN405" s="5" t="s">
        <v>1583</v>
      </c>
      <c r="AO405" s="44" t="str">
        <f t="shared" ref="AO405:AO468" si="53">"Item_Desc_"&amp;B405</f>
        <v>Item_Desc_23615101</v>
      </c>
      <c r="AP405" s="5" t="s">
        <v>1624</v>
      </c>
      <c r="AQ405" s="44">
        <f>_xlfn.XLOOKUP(I405,[1]!표1[아이템 타입],[1]!표1[삭제여부])</f>
        <v>1</v>
      </c>
      <c r="AR405" s="63">
        <f>_xlfn.XLOOKUP(I405,'[1]#칼럼명세'!F:F,'[1]#칼럼명세'!H:H)</f>
        <v>0</v>
      </c>
      <c r="AS405" s="4">
        <v>1</v>
      </c>
      <c r="AT405" s="4"/>
      <c r="AU405" s="4"/>
      <c r="AV405" s="4"/>
      <c r="AW405" s="63" t="str">
        <f>_xlfn.XLOOKUP(I405,[1]!표1[아이템 타입],[1]!표1[타입 이름])</f>
        <v>스킬북</v>
      </c>
      <c r="AX405" s="63" t="str">
        <f t="shared" si="49"/>
        <v>가능</v>
      </c>
      <c r="AY405" s="63" t="str">
        <f t="shared" si="50"/>
        <v>불가</v>
      </c>
      <c r="AZ405" s="63" t="str">
        <f t="shared" si="48"/>
        <v>불가</v>
      </c>
      <c r="BA405" s="63" t="str">
        <f t="shared" si="48"/>
        <v>가능</v>
      </c>
    </row>
    <row r="406" spans="2:53" x14ac:dyDescent="0.3">
      <c r="B406" s="4">
        <v>23615102</v>
      </c>
      <c r="C406" s="4" t="str">
        <f t="shared" si="47"/>
        <v>102</v>
      </c>
      <c r="D406" s="44" t="str">
        <f t="shared" si="45"/>
        <v>Item_Name_23615102</v>
      </c>
      <c r="E406" s="5" t="s">
        <v>1698</v>
      </c>
      <c r="F406" s="44" t="str">
        <f t="shared" si="46"/>
        <v>Item_Desc_23615102</v>
      </c>
      <c r="G406" s="5" t="s">
        <v>1605</v>
      </c>
      <c r="H406" s="5">
        <v>3</v>
      </c>
      <c r="I406" s="5">
        <v>36</v>
      </c>
      <c r="J406" s="5">
        <v>1</v>
      </c>
      <c r="K406" s="5">
        <v>1</v>
      </c>
      <c r="L406" s="45">
        <f>_xlfn.XLOOKUP($I406, '[1]#칼럼명세'!$F:$F, '[1]#칼럼명세'!$J:$J)*IF(_xlfn.XLOOKUP($I406, '[1]#칼럼명세'!$F:$F, '[1]#칼럼명세'!$K:$K)="X", 1, _xlfn.XLOOKUP($K406, '[1]#무게관련'!$N:$N, '[1]#무게관련'!$O:$O))*100</f>
        <v>1</v>
      </c>
      <c r="M406" s="46" t="s">
        <v>339</v>
      </c>
      <c r="N406" s="46" t="s">
        <v>336</v>
      </c>
      <c r="O406" s="46" t="s">
        <v>339</v>
      </c>
      <c r="P406" s="46" t="s">
        <v>339</v>
      </c>
      <c r="Q406" s="5">
        <v>0</v>
      </c>
      <c r="R406" s="5">
        <v>0</v>
      </c>
      <c r="S406" s="5">
        <v>10102001</v>
      </c>
      <c r="T406" s="5">
        <v>0</v>
      </c>
      <c r="U406" s="5">
        <v>0</v>
      </c>
      <c r="V406" s="5">
        <v>0</v>
      </c>
      <c r="W406" s="5">
        <v>1</v>
      </c>
      <c r="X406" s="66">
        <v>100</v>
      </c>
      <c r="Y406" s="66">
        <v>1000</v>
      </c>
      <c r="Z406" s="5">
        <v>1</v>
      </c>
      <c r="AA406" s="5">
        <v>10</v>
      </c>
      <c r="AB406" s="5">
        <v>0</v>
      </c>
      <c r="AC406" s="5">
        <v>0</v>
      </c>
      <c r="AD406" s="5">
        <v>0</v>
      </c>
      <c r="AE406" s="5">
        <v>21000</v>
      </c>
      <c r="AF406" s="5">
        <v>2</v>
      </c>
      <c r="AG406" s="5">
        <v>1</v>
      </c>
      <c r="AH406" s="5" t="s">
        <v>1924</v>
      </c>
      <c r="AI406" s="5" t="s">
        <v>235</v>
      </c>
      <c r="AJ406" s="5" t="s">
        <v>983</v>
      </c>
      <c r="AK406" s="45">
        <f t="shared" si="51"/>
        <v>2</v>
      </c>
      <c r="AL406" s="47">
        <f>_xlfn.XLOOKUP(I406,'[1]#칼럼명세'!F:F,'[1]#칼럼명세'!I:I)</f>
        <v>1101</v>
      </c>
      <c r="AM406" s="44" t="str">
        <f t="shared" si="52"/>
        <v>Item_Name_23615102</v>
      </c>
      <c r="AN406" s="5" t="s">
        <v>1584</v>
      </c>
      <c r="AO406" s="44" t="str">
        <f t="shared" si="53"/>
        <v>Item_Desc_23615102</v>
      </c>
      <c r="AP406" s="5" t="s">
        <v>1626</v>
      </c>
      <c r="AQ406" s="44">
        <f>_xlfn.XLOOKUP(I406,[1]!표1[아이템 타입],[1]!표1[삭제여부])</f>
        <v>1</v>
      </c>
      <c r="AR406" s="63">
        <f>_xlfn.XLOOKUP(I406,'[1]#칼럼명세'!F:F,'[1]#칼럼명세'!H:H)</f>
        <v>0</v>
      </c>
      <c r="AS406" s="4">
        <v>1</v>
      </c>
      <c r="AT406" s="4"/>
      <c r="AU406" s="4"/>
      <c r="AV406" s="4"/>
      <c r="AW406" s="63" t="str">
        <f>_xlfn.XLOOKUP(I406,[1]!표1[아이템 타입],[1]!표1[타입 이름])</f>
        <v>스킬북</v>
      </c>
      <c r="AX406" s="63" t="str">
        <f t="shared" si="49"/>
        <v>가능</v>
      </c>
      <c r="AY406" s="63" t="str">
        <f t="shared" si="50"/>
        <v>불가</v>
      </c>
      <c r="AZ406" s="63" t="str">
        <f t="shared" si="48"/>
        <v>불가</v>
      </c>
      <c r="BA406" s="63" t="str">
        <f t="shared" si="48"/>
        <v>가능</v>
      </c>
    </row>
    <row r="407" spans="2:53" x14ac:dyDescent="0.3">
      <c r="B407" s="4">
        <v>23615103</v>
      </c>
      <c r="C407" s="4" t="str">
        <f t="shared" si="47"/>
        <v>103</v>
      </c>
      <c r="D407" s="44" t="str">
        <f t="shared" si="45"/>
        <v>Item_Name_23615103</v>
      </c>
      <c r="E407" s="5" t="s">
        <v>1702</v>
      </c>
      <c r="F407" s="44" t="str">
        <f t="shared" si="46"/>
        <v>Item_Desc_23615103</v>
      </c>
      <c r="G407" s="5" t="s">
        <v>1605</v>
      </c>
      <c r="H407" s="5">
        <v>3</v>
      </c>
      <c r="I407" s="5">
        <v>36</v>
      </c>
      <c r="J407" s="5">
        <v>1</v>
      </c>
      <c r="K407" s="5">
        <v>2</v>
      </c>
      <c r="L407" s="45">
        <f>_xlfn.XLOOKUP($I407, '[1]#칼럼명세'!$F:$F, '[1]#칼럼명세'!$J:$J)*IF(_xlfn.XLOOKUP($I407, '[1]#칼럼명세'!$F:$F, '[1]#칼럼명세'!$K:$K)="X", 1, _xlfn.XLOOKUP($K407, '[1]#무게관련'!$N:$N, '[1]#무게관련'!$O:$O))*100</f>
        <v>1</v>
      </c>
      <c r="M407" s="46" t="s">
        <v>339</v>
      </c>
      <c r="N407" s="46" t="s">
        <v>336</v>
      </c>
      <c r="O407" s="46" t="s">
        <v>339</v>
      </c>
      <c r="P407" s="46" t="s">
        <v>339</v>
      </c>
      <c r="Q407" s="5">
        <v>0</v>
      </c>
      <c r="R407" s="5">
        <v>0</v>
      </c>
      <c r="S407" s="5">
        <v>10102001</v>
      </c>
      <c r="T407" s="5">
        <v>0</v>
      </c>
      <c r="U407" s="5">
        <v>0</v>
      </c>
      <c r="V407" s="5">
        <v>0</v>
      </c>
      <c r="W407" s="5">
        <v>1</v>
      </c>
      <c r="X407" s="66">
        <v>100</v>
      </c>
      <c r="Y407" s="66">
        <v>1000</v>
      </c>
      <c r="Z407" s="5">
        <v>1</v>
      </c>
      <c r="AA407" s="5">
        <v>10</v>
      </c>
      <c r="AB407" s="5">
        <v>0</v>
      </c>
      <c r="AC407" s="5">
        <v>0</v>
      </c>
      <c r="AD407" s="5">
        <v>0</v>
      </c>
      <c r="AE407" s="5">
        <v>21000</v>
      </c>
      <c r="AF407" s="5">
        <v>2</v>
      </c>
      <c r="AG407" s="5">
        <v>0</v>
      </c>
      <c r="AH407" s="5" t="s">
        <v>1921</v>
      </c>
      <c r="AI407" s="5" t="s">
        <v>235</v>
      </c>
      <c r="AJ407" s="5" t="s">
        <v>983</v>
      </c>
      <c r="AK407" s="45">
        <f t="shared" si="51"/>
        <v>2</v>
      </c>
      <c r="AL407" s="47">
        <f>_xlfn.XLOOKUP(I407,'[1]#칼럼명세'!F:F,'[1]#칼럼명세'!I:I)</f>
        <v>1101</v>
      </c>
      <c r="AM407" s="44" t="str">
        <f t="shared" si="52"/>
        <v>Item_Name_23615103</v>
      </c>
      <c r="AN407" s="5" t="s">
        <v>1587</v>
      </c>
      <c r="AO407" s="44" t="str">
        <f t="shared" si="53"/>
        <v>Item_Desc_23615103</v>
      </c>
      <c r="AP407" s="5" t="s">
        <v>1630</v>
      </c>
      <c r="AQ407" s="44">
        <f>_xlfn.XLOOKUP(I407,[1]!표1[아이템 타입],[1]!표1[삭제여부])</f>
        <v>1</v>
      </c>
      <c r="AR407" s="63">
        <f>_xlfn.XLOOKUP(I407,'[1]#칼럼명세'!F:F,'[1]#칼럼명세'!H:H)</f>
        <v>0</v>
      </c>
      <c r="AS407" s="4">
        <v>1</v>
      </c>
      <c r="AT407" s="4"/>
      <c r="AU407" s="4"/>
      <c r="AV407" s="4"/>
      <c r="AW407" s="63" t="str">
        <f>_xlfn.XLOOKUP(I407,[1]!표1[아이템 타입],[1]!표1[타입 이름])</f>
        <v>스킬북</v>
      </c>
      <c r="AX407" s="63" t="str">
        <f t="shared" si="49"/>
        <v>가능</v>
      </c>
      <c r="AY407" s="63" t="str">
        <f t="shared" si="50"/>
        <v>불가</v>
      </c>
      <c r="AZ407" s="63" t="str">
        <f t="shared" si="48"/>
        <v>불가</v>
      </c>
      <c r="BA407" s="63" t="str">
        <f t="shared" si="48"/>
        <v>가능</v>
      </c>
    </row>
    <row r="408" spans="2:53" x14ac:dyDescent="0.3">
      <c r="B408" s="4">
        <v>23615104</v>
      </c>
      <c r="C408" s="4" t="str">
        <f t="shared" si="47"/>
        <v>104</v>
      </c>
      <c r="D408" s="44" t="str">
        <f t="shared" si="45"/>
        <v>Item_Name_23615104</v>
      </c>
      <c r="E408" s="5" t="s">
        <v>1707</v>
      </c>
      <c r="F408" s="44" t="str">
        <f t="shared" si="46"/>
        <v>Item_Desc_23615104</v>
      </c>
      <c r="G408" s="5" t="s">
        <v>1605</v>
      </c>
      <c r="H408" s="5">
        <v>3</v>
      </c>
      <c r="I408" s="5">
        <v>36</v>
      </c>
      <c r="J408" s="5">
        <v>1</v>
      </c>
      <c r="K408" s="5">
        <v>2</v>
      </c>
      <c r="L408" s="45">
        <f>_xlfn.XLOOKUP($I408, '[1]#칼럼명세'!$F:$F, '[1]#칼럼명세'!$J:$J)*IF(_xlfn.XLOOKUP($I408, '[1]#칼럼명세'!$F:$F, '[1]#칼럼명세'!$K:$K)="X", 1, _xlfn.XLOOKUP($K408, '[1]#무게관련'!$N:$N, '[1]#무게관련'!$O:$O))*100</f>
        <v>1</v>
      </c>
      <c r="M408" s="46" t="s">
        <v>339</v>
      </c>
      <c r="N408" s="46" t="s">
        <v>336</v>
      </c>
      <c r="O408" s="46" t="s">
        <v>339</v>
      </c>
      <c r="P408" s="46" t="s">
        <v>339</v>
      </c>
      <c r="Q408" s="5">
        <v>0</v>
      </c>
      <c r="R408" s="5">
        <v>0</v>
      </c>
      <c r="S408" s="5">
        <v>10102001</v>
      </c>
      <c r="T408" s="5">
        <v>0</v>
      </c>
      <c r="U408" s="5">
        <v>0</v>
      </c>
      <c r="V408" s="5">
        <v>0</v>
      </c>
      <c r="W408" s="5">
        <v>1</v>
      </c>
      <c r="X408" s="66">
        <v>100</v>
      </c>
      <c r="Y408" s="66">
        <v>1000</v>
      </c>
      <c r="Z408" s="5">
        <v>1</v>
      </c>
      <c r="AA408" s="5">
        <v>10</v>
      </c>
      <c r="AB408" s="5">
        <v>0</v>
      </c>
      <c r="AC408" s="5">
        <v>0</v>
      </c>
      <c r="AD408" s="5">
        <v>0</v>
      </c>
      <c r="AE408" s="5">
        <v>21000</v>
      </c>
      <c r="AF408" s="5">
        <v>2</v>
      </c>
      <c r="AG408" s="5">
        <v>0</v>
      </c>
      <c r="AH408" s="5" t="s">
        <v>1923</v>
      </c>
      <c r="AI408" s="5" t="s">
        <v>235</v>
      </c>
      <c r="AJ408" s="5" t="s">
        <v>983</v>
      </c>
      <c r="AK408" s="45">
        <f t="shared" si="51"/>
        <v>2</v>
      </c>
      <c r="AL408" s="47">
        <f>_xlfn.XLOOKUP(I408,'[1]#칼럼명세'!F:F,'[1]#칼럼명세'!I:I)</f>
        <v>1101</v>
      </c>
      <c r="AM408" s="44" t="str">
        <f t="shared" si="52"/>
        <v>Item_Name_23615104</v>
      </c>
      <c r="AN408" s="5" t="s">
        <v>763</v>
      </c>
      <c r="AO408" s="44" t="str">
        <f t="shared" si="53"/>
        <v>Item_Desc_23615104</v>
      </c>
      <c r="AP408" s="5" t="s">
        <v>1635</v>
      </c>
      <c r="AQ408" s="44">
        <f>_xlfn.XLOOKUP(I408,[1]!표1[아이템 타입],[1]!표1[삭제여부])</f>
        <v>1</v>
      </c>
      <c r="AR408" s="63">
        <f>_xlfn.XLOOKUP(I408,'[1]#칼럼명세'!F:F,'[1]#칼럼명세'!H:H)</f>
        <v>0</v>
      </c>
      <c r="AS408" s="4">
        <v>1</v>
      </c>
      <c r="AT408" s="4"/>
      <c r="AU408" s="4"/>
      <c r="AV408" s="4"/>
      <c r="AW408" s="63" t="str">
        <f>_xlfn.XLOOKUP(I408,[1]!표1[아이템 타입],[1]!표1[타입 이름])</f>
        <v>스킬북</v>
      </c>
      <c r="AX408" s="63" t="str">
        <f t="shared" si="49"/>
        <v>가능</v>
      </c>
      <c r="AY408" s="63" t="str">
        <f t="shared" si="50"/>
        <v>불가</v>
      </c>
      <c r="AZ408" s="63" t="str">
        <f t="shared" si="48"/>
        <v>불가</v>
      </c>
      <c r="BA408" s="63" t="str">
        <f t="shared" si="48"/>
        <v>가능</v>
      </c>
    </row>
    <row r="409" spans="2:53" x14ac:dyDescent="0.3">
      <c r="B409" s="4">
        <v>23615105</v>
      </c>
      <c r="C409" s="4" t="str">
        <f t="shared" si="47"/>
        <v>105</v>
      </c>
      <c r="D409" s="44" t="str">
        <f t="shared" si="45"/>
        <v>Item_Name_23615105</v>
      </c>
      <c r="E409" s="5" t="s">
        <v>1701</v>
      </c>
      <c r="F409" s="44" t="str">
        <f t="shared" si="46"/>
        <v>Item_Desc_23615105</v>
      </c>
      <c r="G409" s="5" t="s">
        <v>1605</v>
      </c>
      <c r="H409" s="5">
        <v>3</v>
      </c>
      <c r="I409" s="5">
        <v>36</v>
      </c>
      <c r="J409" s="5">
        <v>1</v>
      </c>
      <c r="K409" s="5">
        <v>2</v>
      </c>
      <c r="L409" s="45">
        <f>_xlfn.XLOOKUP($I409, '[1]#칼럼명세'!$F:$F, '[1]#칼럼명세'!$J:$J)*IF(_xlfn.XLOOKUP($I409, '[1]#칼럼명세'!$F:$F, '[1]#칼럼명세'!$K:$K)="X", 1, _xlfn.XLOOKUP($K409, '[1]#무게관련'!$N:$N, '[1]#무게관련'!$O:$O))*100</f>
        <v>1</v>
      </c>
      <c r="M409" s="46" t="s">
        <v>339</v>
      </c>
      <c r="N409" s="46" t="s">
        <v>336</v>
      </c>
      <c r="O409" s="46" t="s">
        <v>339</v>
      </c>
      <c r="P409" s="46" t="s">
        <v>339</v>
      </c>
      <c r="Q409" s="5">
        <v>0</v>
      </c>
      <c r="R409" s="5">
        <v>0</v>
      </c>
      <c r="S409" s="5">
        <v>10102001</v>
      </c>
      <c r="T409" s="5">
        <v>0</v>
      </c>
      <c r="U409" s="5">
        <v>0</v>
      </c>
      <c r="V409" s="5">
        <v>0</v>
      </c>
      <c r="W409" s="5">
        <v>1</v>
      </c>
      <c r="X409" s="66">
        <v>100</v>
      </c>
      <c r="Y409" s="66">
        <v>1000</v>
      </c>
      <c r="Z409" s="5">
        <v>1</v>
      </c>
      <c r="AA409" s="5">
        <v>10</v>
      </c>
      <c r="AB409" s="5">
        <v>0</v>
      </c>
      <c r="AC409" s="5">
        <v>0</v>
      </c>
      <c r="AD409" s="5">
        <v>0</v>
      </c>
      <c r="AE409" s="5">
        <v>21000</v>
      </c>
      <c r="AF409" s="5">
        <v>2</v>
      </c>
      <c r="AG409" s="5">
        <v>1</v>
      </c>
      <c r="AH409" s="5" t="s">
        <v>1962</v>
      </c>
      <c r="AI409" s="5" t="s">
        <v>235</v>
      </c>
      <c r="AJ409" s="5" t="s">
        <v>983</v>
      </c>
      <c r="AK409" s="45">
        <f t="shared" si="51"/>
        <v>2</v>
      </c>
      <c r="AL409" s="47">
        <f>_xlfn.XLOOKUP(I409,'[1]#칼럼명세'!F:F,'[1]#칼럼명세'!I:I)</f>
        <v>1101</v>
      </c>
      <c r="AM409" s="44" t="str">
        <f t="shared" si="52"/>
        <v>Item_Name_23615105</v>
      </c>
      <c r="AN409" s="5" t="s">
        <v>1586</v>
      </c>
      <c r="AO409" s="44" t="str">
        <f t="shared" si="53"/>
        <v>Item_Desc_23615105</v>
      </c>
      <c r="AP409" s="5" t="s">
        <v>1629</v>
      </c>
      <c r="AQ409" s="44">
        <f>_xlfn.XLOOKUP(I409,[1]!표1[아이템 타입],[1]!표1[삭제여부])</f>
        <v>1</v>
      </c>
      <c r="AR409" s="63">
        <f>_xlfn.XLOOKUP(I409,'[1]#칼럼명세'!F:F,'[1]#칼럼명세'!H:H)</f>
        <v>0</v>
      </c>
      <c r="AS409" s="4">
        <v>1</v>
      </c>
      <c r="AT409" s="4"/>
      <c r="AU409" s="4"/>
      <c r="AV409" s="4"/>
      <c r="AW409" s="63" t="str">
        <f>_xlfn.XLOOKUP(I409,[1]!표1[아이템 타입],[1]!표1[타입 이름])</f>
        <v>스킬북</v>
      </c>
      <c r="AX409" s="63" t="str">
        <f t="shared" si="49"/>
        <v>가능</v>
      </c>
      <c r="AY409" s="63" t="str">
        <f t="shared" si="50"/>
        <v>불가</v>
      </c>
      <c r="AZ409" s="63" t="str">
        <f t="shared" si="48"/>
        <v>불가</v>
      </c>
      <c r="BA409" s="63" t="str">
        <f t="shared" si="48"/>
        <v>가능</v>
      </c>
    </row>
    <row r="410" spans="2:53" x14ac:dyDescent="0.3">
      <c r="B410" s="4">
        <v>23615106</v>
      </c>
      <c r="C410" s="4" t="str">
        <f t="shared" si="47"/>
        <v>106</v>
      </c>
      <c r="D410" s="44" t="str">
        <f t="shared" si="45"/>
        <v>Item_Name_23615106</v>
      </c>
      <c r="E410" s="5" t="s">
        <v>1078</v>
      </c>
      <c r="F410" s="44" t="str">
        <f t="shared" si="46"/>
        <v>Item_Desc_23615106</v>
      </c>
      <c r="G410" s="5" t="s">
        <v>1605</v>
      </c>
      <c r="H410" s="5">
        <v>3</v>
      </c>
      <c r="I410" s="5">
        <v>36</v>
      </c>
      <c r="J410" s="5">
        <v>1</v>
      </c>
      <c r="K410" s="5">
        <v>3</v>
      </c>
      <c r="L410" s="45">
        <f>_xlfn.XLOOKUP($I410, '[1]#칼럼명세'!$F:$F, '[1]#칼럼명세'!$J:$J)*IF(_xlfn.XLOOKUP($I410, '[1]#칼럼명세'!$F:$F, '[1]#칼럼명세'!$K:$K)="X", 1, _xlfn.XLOOKUP($K410, '[1]#무게관련'!$N:$N, '[1]#무게관련'!$O:$O))*100</f>
        <v>1</v>
      </c>
      <c r="M410" s="46" t="s">
        <v>339</v>
      </c>
      <c r="N410" s="46" t="s">
        <v>336</v>
      </c>
      <c r="O410" s="46" t="s">
        <v>339</v>
      </c>
      <c r="P410" s="46" t="s">
        <v>339</v>
      </c>
      <c r="Q410" s="5">
        <v>0</v>
      </c>
      <c r="R410" s="5">
        <v>0</v>
      </c>
      <c r="S410" s="5">
        <v>10102001</v>
      </c>
      <c r="T410" s="5">
        <v>0</v>
      </c>
      <c r="U410" s="5">
        <v>0</v>
      </c>
      <c r="V410" s="5">
        <v>0</v>
      </c>
      <c r="W410" s="5">
        <v>1</v>
      </c>
      <c r="X410" s="66">
        <v>100</v>
      </c>
      <c r="Y410" s="66">
        <v>1000</v>
      </c>
      <c r="Z410" s="5">
        <v>1</v>
      </c>
      <c r="AA410" s="5">
        <v>10</v>
      </c>
      <c r="AB410" s="5">
        <v>0</v>
      </c>
      <c r="AC410" s="5">
        <v>0</v>
      </c>
      <c r="AD410" s="5">
        <v>0</v>
      </c>
      <c r="AE410" s="5">
        <v>21000</v>
      </c>
      <c r="AF410" s="5">
        <v>2</v>
      </c>
      <c r="AG410" s="5">
        <v>1</v>
      </c>
      <c r="AH410" s="5" t="s">
        <v>1959</v>
      </c>
      <c r="AI410" s="5" t="s">
        <v>235</v>
      </c>
      <c r="AJ410" s="5" t="s">
        <v>983</v>
      </c>
      <c r="AK410" s="45">
        <f t="shared" si="51"/>
        <v>2</v>
      </c>
      <c r="AL410" s="47">
        <f>_xlfn.XLOOKUP(I410,'[1]#칼럼명세'!F:F,'[1]#칼럼명세'!I:I)</f>
        <v>1101</v>
      </c>
      <c r="AM410" s="44" t="str">
        <f t="shared" si="52"/>
        <v>Item_Name_23615106</v>
      </c>
      <c r="AN410" s="5" t="s">
        <v>358</v>
      </c>
      <c r="AO410" s="44" t="str">
        <f t="shared" si="53"/>
        <v>Item_Desc_23615106</v>
      </c>
      <c r="AP410" s="5" t="s">
        <v>1625</v>
      </c>
      <c r="AQ410" s="44">
        <f>_xlfn.XLOOKUP(I410,[1]!표1[아이템 타입],[1]!표1[삭제여부])</f>
        <v>1</v>
      </c>
      <c r="AR410" s="63">
        <f>_xlfn.XLOOKUP(I410,'[1]#칼럼명세'!F:F,'[1]#칼럼명세'!H:H)</f>
        <v>0</v>
      </c>
      <c r="AS410" s="4">
        <v>1</v>
      </c>
      <c r="AT410" s="4"/>
      <c r="AU410" s="4"/>
      <c r="AV410" s="4"/>
      <c r="AW410" s="63" t="str">
        <f>_xlfn.XLOOKUP(I410,[1]!표1[아이템 타입],[1]!표1[타입 이름])</f>
        <v>스킬북</v>
      </c>
      <c r="AX410" s="63" t="str">
        <f t="shared" si="49"/>
        <v>가능</v>
      </c>
      <c r="AY410" s="63" t="str">
        <f t="shared" si="50"/>
        <v>불가</v>
      </c>
      <c r="AZ410" s="63" t="str">
        <f t="shared" si="48"/>
        <v>불가</v>
      </c>
      <c r="BA410" s="63" t="str">
        <f t="shared" si="48"/>
        <v>가능</v>
      </c>
    </row>
    <row r="411" spans="2:53" x14ac:dyDescent="0.3">
      <c r="B411" s="4">
        <v>23615107</v>
      </c>
      <c r="C411" s="4" t="str">
        <f t="shared" si="47"/>
        <v>107</v>
      </c>
      <c r="D411" s="44" t="str">
        <f t="shared" si="45"/>
        <v>Item_Name_23615107</v>
      </c>
      <c r="E411" s="5" t="s">
        <v>1703</v>
      </c>
      <c r="F411" s="44" t="str">
        <f t="shared" si="46"/>
        <v>Item_Desc_23615107</v>
      </c>
      <c r="G411" s="5" t="s">
        <v>1605</v>
      </c>
      <c r="H411" s="5">
        <v>3</v>
      </c>
      <c r="I411" s="5">
        <v>36</v>
      </c>
      <c r="J411" s="5">
        <v>1</v>
      </c>
      <c r="K411" s="5">
        <v>3</v>
      </c>
      <c r="L411" s="45">
        <f>_xlfn.XLOOKUP($I411, '[1]#칼럼명세'!$F:$F, '[1]#칼럼명세'!$J:$J)*IF(_xlfn.XLOOKUP($I411, '[1]#칼럼명세'!$F:$F, '[1]#칼럼명세'!$K:$K)="X", 1, _xlfn.XLOOKUP($K411, '[1]#무게관련'!$N:$N, '[1]#무게관련'!$O:$O))*100</f>
        <v>1</v>
      </c>
      <c r="M411" s="46" t="s">
        <v>339</v>
      </c>
      <c r="N411" s="46" t="s">
        <v>336</v>
      </c>
      <c r="O411" s="46" t="s">
        <v>339</v>
      </c>
      <c r="P411" s="46" t="s">
        <v>339</v>
      </c>
      <c r="Q411" s="5">
        <v>0</v>
      </c>
      <c r="R411" s="5">
        <v>0</v>
      </c>
      <c r="S411" s="5">
        <v>10102001</v>
      </c>
      <c r="T411" s="5">
        <v>0</v>
      </c>
      <c r="U411" s="5">
        <v>0</v>
      </c>
      <c r="V411" s="5">
        <v>0</v>
      </c>
      <c r="W411" s="5">
        <v>1</v>
      </c>
      <c r="X411" s="66">
        <v>100</v>
      </c>
      <c r="Y411" s="66">
        <v>1000</v>
      </c>
      <c r="Z411" s="5">
        <v>1</v>
      </c>
      <c r="AA411" s="5">
        <v>10</v>
      </c>
      <c r="AB411" s="5">
        <v>0</v>
      </c>
      <c r="AC411" s="5">
        <v>0</v>
      </c>
      <c r="AD411" s="5">
        <v>0</v>
      </c>
      <c r="AE411" s="5">
        <v>21000</v>
      </c>
      <c r="AF411" s="5">
        <v>2</v>
      </c>
      <c r="AG411" s="5">
        <v>1</v>
      </c>
      <c r="AH411" s="5" t="s">
        <v>1963</v>
      </c>
      <c r="AI411" s="5" t="s">
        <v>235</v>
      </c>
      <c r="AJ411" s="5" t="s">
        <v>983</v>
      </c>
      <c r="AK411" s="45">
        <f t="shared" si="51"/>
        <v>2</v>
      </c>
      <c r="AL411" s="47">
        <f>_xlfn.XLOOKUP(I411,'[1]#칼럼명세'!F:F,'[1]#칼럼명세'!I:I)</f>
        <v>1101</v>
      </c>
      <c r="AM411" s="44" t="str">
        <f t="shared" si="52"/>
        <v>Item_Name_23615107</v>
      </c>
      <c r="AN411" s="5" t="s">
        <v>1588</v>
      </c>
      <c r="AO411" s="44" t="str">
        <f t="shared" si="53"/>
        <v>Item_Desc_23615107</v>
      </c>
      <c r="AP411" s="5" t="s">
        <v>1631</v>
      </c>
      <c r="AQ411" s="44">
        <f>_xlfn.XLOOKUP(I411,[1]!표1[아이템 타입],[1]!표1[삭제여부])</f>
        <v>1</v>
      </c>
      <c r="AR411" s="63">
        <f>_xlfn.XLOOKUP(I411,'[1]#칼럼명세'!F:F,'[1]#칼럼명세'!H:H)</f>
        <v>0</v>
      </c>
      <c r="AS411" s="4">
        <v>1</v>
      </c>
      <c r="AT411" s="4"/>
      <c r="AU411" s="4"/>
      <c r="AV411" s="4"/>
      <c r="AW411" s="63" t="str">
        <f>_xlfn.XLOOKUP(I411,[1]!표1[아이템 타입],[1]!표1[타입 이름])</f>
        <v>스킬북</v>
      </c>
      <c r="AX411" s="63" t="str">
        <f t="shared" si="49"/>
        <v>가능</v>
      </c>
      <c r="AY411" s="63" t="str">
        <f t="shared" si="50"/>
        <v>불가</v>
      </c>
      <c r="AZ411" s="63" t="str">
        <f t="shared" si="48"/>
        <v>불가</v>
      </c>
      <c r="BA411" s="63" t="str">
        <f t="shared" si="48"/>
        <v>가능</v>
      </c>
    </row>
    <row r="412" spans="2:53" x14ac:dyDescent="0.3">
      <c r="B412" s="4">
        <v>23615108</v>
      </c>
      <c r="C412" s="4" t="str">
        <f t="shared" si="47"/>
        <v>108</v>
      </c>
      <c r="D412" s="44" t="str">
        <f t="shared" si="45"/>
        <v>Item_Name_23615108</v>
      </c>
      <c r="E412" s="5" t="s">
        <v>1706</v>
      </c>
      <c r="F412" s="44" t="str">
        <f t="shared" si="46"/>
        <v>Item_Desc_23615108</v>
      </c>
      <c r="G412" s="5" t="s">
        <v>1605</v>
      </c>
      <c r="H412" s="5">
        <v>3</v>
      </c>
      <c r="I412" s="5">
        <v>36</v>
      </c>
      <c r="J412" s="5">
        <v>1</v>
      </c>
      <c r="K412" s="5">
        <v>3</v>
      </c>
      <c r="L412" s="45">
        <f>_xlfn.XLOOKUP($I412, '[1]#칼럼명세'!$F:$F, '[1]#칼럼명세'!$J:$J)*IF(_xlfn.XLOOKUP($I412, '[1]#칼럼명세'!$F:$F, '[1]#칼럼명세'!$K:$K)="X", 1, _xlfn.XLOOKUP($K412, '[1]#무게관련'!$N:$N, '[1]#무게관련'!$O:$O))*100</f>
        <v>1</v>
      </c>
      <c r="M412" s="46" t="s">
        <v>339</v>
      </c>
      <c r="N412" s="46" t="s">
        <v>336</v>
      </c>
      <c r="O412" s="46" t="s">
        <v>339</v>
      </c>
      <c r="P412" s="46" t="s">
        <v>339</v>
      </c>
      <c r="Q412" s="5">
        <v>0</v>
      </c>
      <c r="R412" s="5">
        <v>0</v>
      </c>
      <c r="S412" s="5">
        <v>10102001</v>
      </c>
      <c r="T412" s="5">
        <v>0</v>
      </c>
      <c r="U412" s="5">
        <v>0</v>
      </c>
      <c r="V412" s="5">
        <v>0</v>
      </c>
      <c r="W412" s="5">
        <v>1</v>
      </c>
      <c r="X412" s="66">
        <v>100</v>
      </c>
      <c r="Y412" s="66">
        <v>1000</v>
      </c>
      <c r="Z412" s="5">
        <v>1</v>
      </c>
      <c r="AA412" s="5">
        <v>10</v>
      </c>
      <c r="AB412" s="5">
        <v>0</v>
      </c>
      <c r="AC412" s="5">
        <v>0</v>
      </c>
      <c r="AD412" s="5">
        <v>0</v>
      </c>
      <c r="AE412" s="5">
        <v>21000</v>
      </c>
      <c r="AF412" s="5">
        <v>2</v>
      </c>
      <c r="AG412" s="5">
        <v>1</v>
      </c>
      <c r="AH412" s="5" t="s">
        <v>1926</v>
      </c>
      <c r="AI412" s="5" t="s">
        <v>235</v>
      </c>
      <c r="AJ412" s="5" t="s">
        <v>983</v>
      </c>
      <c r="AK412" s="45">
        <f t="shared" si="51"/>
        <v>2</v>
      </c>
      <c r="AL412" s="47">
        <f>_xlfn.XLOOKUP(I412,'[1]#칼럼명세'!F:F,'[1]#칼럼명세'!I:I)</f>
        <v>1101</v>
      </c>
      <c r="AM412" s="44" t="str">
        <f t="shared" si="52"/>
        <v>Item_Name_23615108</v>
      </c>
      <c r="AN412" s="5" t="s">
        <v>762</v>
      </c>
      <c r="AO412" s="44" t="str">
        <f t="shared" si="53"/>
        <v>Item_Desc_23615108</v>
      </c>
      <c r="AP412" s="5" t="s">
        <v>1634</v>
      </c>
      <c r="AQ412" s="44">
        <f>_xlfn.XLOOKUP(I412,[1]!표1[아이템 타입],[1]!표1[삭제여부])</f>
        <v>1</v>
      </c>
      <c r="AR412" s="63">
        <f>_xlfn.XLOOKUP(I412,'[1]#칼럼명세'!F:F,'[1]#칼럼명세'!H:H)</f>
        <v>0</v>
      </c>
      <c r="AS412" s="4">
        <v>1</v>
      </c>
      <c r="AT412" s="4"/>
      <c r="AU412" s="4"/>
      <c r="AV412" s="4"/>
      <c r="AW412" s="63" t="str">
        <f>_xlfn.XLOOKUP(I412,[1]!표1[아이템 타입],[1]!표1[타입 이름])</f>
        <v>스킬북</v>
      </c>
      <c r="AX412" s="63" t="str">
        <f t="shared" si="49"/>
        <v>가능</v>
      </c>
      <c r="AY412" s="63" t="str">
        <f t="shared" si="50"/>
        <v>불가</v>
      </c>
      <c r="AZ412" s="63" t="str">
        <f t="shared" si="48"/>
        <v>불가</v>
      </c>
      <c r="BA412" s="63" t="str">
        <f t="shared" si="48"/>
        <v>가능</v>
      </c>
    </row>
    <row r="413" spans="2:53" x14ac:dyDescent="0.3">
      <c r="B413" s="4">
        <v>23615109</v>
      </c>
      <c r="C413" s="4" t="str">
        <f t="shared" si="47"/>
        <v>109</v>
      </c>
      <c r="D413" s="44" t="str">
        <f t="shared" si="45"/>
        <v>Item_Name_23615109</v>
      </c>
      <c r="E413" s="5" t="s">
        <v>1079</v>
      </c>
      <c r="F413" s="44" t="str">
        <f t="shared" si="46"/>
        <v>Item_Desc_23615109</v>
      </c>
      <c r="G413" s="5" t="s">
        <v>1605</v>
      </c>
      <c r="H413" s="5">
        <v>3</v>
      </c>
      <c r="I413" s="5">
        <v>36</v>
      </c>
      <c r="J413" s="5">
        <v>2</v>
      </c>
      <c r="K413" s="5">
        <v>4</v>
      </c>
      <c r="L413" s="45">
        <f>_xlfn.XLOOKUP($I413, '[1]#칼럼명세'!$F:$F, '[1]#칼럼명세'!$J:$J)*IF(_xlfn.XLOOKUP($I413, '[1]#칼럼명세'!$F:$F, '[1]#칼럼명세'!$K:$K)="X", 1, _xlfn.XLOOKUP($K413, '[1]#무게관련'!$N:$N, '[1]#무게관련'!$O:$O))*100</f>
        <v>1</v>
      </c>
      <c r="M413" s="46" t="s">
        <v>339</v>
      </c>
      <c r="N413" s="46" t="s">
        <v>336</v>
      </c>
      <c r="O413" s="46" t="s">
        <v>339</v>
      </c>
      <c r="P413" s="46" t="s">
        <v>339</v>
      </c>
      <c r="Q413" s="5">
        <v>0</v>
      </c>
      <c r="R413" s="5">
        <v>0</v>
      </c>
      <c r="S413" s="5">
        <v>10102001</v>
      </c>
      <c r="T413" s="5">
        <v>0</v>
      </c>
      <c r="U413" s="5">
        <v>0</v>
      </c>
      <c r="V413" s="5">
        <v>0</v>
      </c>
      <c r="W413" s="5">
        <v>1</v>
      </c>
      <c r="X413" s="66">
        <v>100</v>
      </c>
      <c r="Y413" s="66">
        <v>1000</v>
      </c>
      <c r="Z413" s="5">
        <v>1</v>
      </c>
      <c r="AA413" s="5">
        <v>10</v>
      </c>
      <c r="AB413" s="5">
        <v>0</v>
      </c>
      <c r="AC413" s="5">
        <v>0</v>
      </c>
      <c r="AD413" s="5">
        <v>0</v>
      </c>
      <c r="AE413" s="5">
        <v>21000</v>
      </c>
      <c r="AF413" s="5">
        <v>2</v>
      </c>
      <c r="AG413" s="5">
        <v>0</v>
      </c>
      <c r="AH413" s="5" t="s">
        <v>1964</v>
      </c>
      <c r="AI413" s="5" t="s">
        <v>235</v>
      </c>
      <c r="AJ413" s="5" t="s">
        <v>983</v>
      </c>
      <c r="AK413" s="45">
        <f t="shared" si="51"/>
        <v>2</v>
      </c>
      <c r="AL413" s="47">
        <f>_xlfn.XLOOKUP(I413,'[1]#칼럼명세'!F:F,'[1]#칼럼명세'!I:I)</f>
        <v>1101</v>
      </c>
      <c r="AM413" s="44" t="str">
        <f t="shared" si="52"/>
        <v>Item_Name_23615109</v>
      </c>
      <c r="AN413" s="5" t="s">
        <v>359</v>
      </c>
      <c r="AO413" s="44" t="str">
        <f t="shared" si="53"/>
        <v>Item_Desc_23615109</v>
      </c>
      <c r="AP413" s="5" t="s">
        <v>1636</v>
      </c>
      <c r="AQ413" s="44">
        <f>_xlfn.XLOOKUP(I413,[1]!표1[아이템 타입],[1]!표1[삭제여부])</f>
        <v>1</v>
      </c>
      <c r="AR413" s="63">
        <f>_xlfn.XLOOKUP(I413,'[1]#칼럼명세'!F:F,'[1]#칼럼명세'!H:H)</f>
        <v>0</v>
      </c>
      <c r="AS413" s="4">
        <v>1</v>
      </c>
      <c r="AT413" s="4"/>
      <c r="AU413" s="4"/>
      <c r="AV413" s="4"/>
      <c r="AW413" s="63" t="str">
        <f>_xlfn.XLOOKUP(I413,[1]!표1[아이템 타입],[1]!표1[타입 이름])</f>
        <v>스킬북</v>
      </c>
      <c r="AX413" s="63" t="str">
        <f t="shared" si="49"/>
        <v>가능</v>
      </c>
      <c r="AY413" s="63" t="str">
        <f t="shared" si="50"/>
        <v>불가</v>
      </c>
      <c r="AZ413" s="63" t="str">
        <f t="shared" si="48"/>
        <v>불가</v>
      </c>
      <c r="BA413" s="63" t="str">
        <f t="shared" si="48"/>
        <v>가능</v>
      </c>
    </row>
    <row r="414" spans="2:53" x14ac:dyDescent="0.3">
      <c r="B414" s="4">
        <v>23615110</v>
      </c>
      <c r="C414" s="4" t="str">
        <f t="shared" si="47"/>
        <v>110</v>
      </c>
      <c r="D414" s="44" t="str">
        <f t="shared" si="45"/>
        <v>Item_Name_23615110</v>
      </c>
      <c r="E414" s="5" t="s">
        <v>1699</v>
      </c>
      <c r="F414" s="44" t="str">
        <f t="shared" si="46"/>
        <v>Item_Desc_23615110</v>
      </c>
      <c r="G414" s="5" t="s">
        <v>1605</v>
      </c>
      <c r="H414" s="5">
        <v>3</v>
      </c>
      <c r="I414" s="5">
        <v>36</v>
      </c>
      <c r="J414" s="5">
        <v>2</v>
      </c>
      <c r="K414" s="5">
        <v>4</v>
      </c>
      <c r="L414" s="45">
        <f>_xlfn.XLOOKUP($I414, '[1]#칼럼명세'!$F:$F, '[1]#칼럼명세'!$J:$J)*IF(_xlfn.XLOOKUP($I414, '[1]#칼럼명세'!$F:$F, '[1]#칼럼명세'!$K:$K)="X", 1, _xlfn.XLOOKUP($K414, '[1]#무게관련'!$N:$N, '[1]#무게관련'!$O:$O))*100</f>
        <v>1</v>
      </c>
      <c r="M414" s="46" t="s">
        <v>339</v>
      </c>
      <c r="N414" s="46" t="s">
        <v>336</v>
      </c>
      <c r="O414" s="46" t="s">
        <v>339</v>
      </c>
      <c r="P414" s="46" t="s">
        <v>339</v>
      </c>
      <c r="Q414" s="5">
        <v>0</v>
      </c>
      <c r="R414" s="5">
        <v>0</v>
      </c>
      <c r="S414" s="5">
        <v>10102001</v>
      </c>
      <c r="T414" s="5">
        <v>0</v>
      </c>
      <c r="U414" s="5">
        <v>0</v>
      </c>
      <c r="V414" s="5">
        <v>0</v>
      </c>
      <c r="W414" s="5">
        <v>1</v>
      </c>
      <c r="X414" s="66">
        <v>100</v>
      </c>
      <c r="Y414" s="66">
        <v>1000</v>
      </c>
      <c r="Z414" s="5">
        <v>1</v>
      </c>
      <c r="AA414" s="5">
        <v>10</v>
      </c>
      <c r="AB414" s="5">
        <v>0</v>
      </c>
      <c r="AC414" s="5">
        <v>0</v>
      </c>
      <c r="AD414" s="5">
        <v>0</v>
      </c>
      <c r="AE414" s="5">
        <v>21000</v>
      </c>
      <c r="AF414" s="5">
        <v>2</v>
      </c>
      <c r="AG414" s="5">
        <v>0</v>
      </c>
      <c r="AH414" s="5" t="s">
        <v>1961</v>
      </c>
      <c r="AI414" s="5" t="s">
        <v>235</v>
      </c>
      <c r="AJ414" s="5" t="s">
        <v>983</v>
      </c>
      <c r="AK414" s="45">
        <f t="shared" si="51"/>
        <v>2</v>
      </c>
      <c r="AL414" s="47">
        <f>_xlfn.XLOOKUP(I414,'[1]#칼럼명세'!F:F,'[1]#칼럼명세'!I:I)</f>
        <v>1101</v>
      </c>
      <c r="AM414" s="44" t="str">
        <f t="shared" si="52"/>
        <v>Item_Name_23615110</v>
      </c>
      <c r="AN414" s="5" t="s">
        <v>1585</v>
      </c>
      <c r="AO414" s="44" t="str">
        <f t="shared" si="53"/>
        <v>Item_Desc_23615110</v>
      </c>
      <c r="AP414" s="5" t="s">
        <v>1627</v>
      </c>
      <c r="AQ414" s="44">
        <f>_xlfn.XLOOKUP(I414,[1]!표1[아이템 타입],[1]!표1[삭제여부])</f>
        <v>1</v>
      </c>
      <c r="AR414" s="63">
        <f>_xlfn.XLOOKUP(I414,'[1]#칼럼명세'!F:F,'[1]#칼럼명세'!H:H)</f>
        <v>0</v>
      </c>
      <c r="AS414" s="4">
        <v>1</v>
      </c>
      <c r="AT414" s="4"/>
      <c r="AU414" s="4"/>
      <c r="AV414" s="4"/>
      <c r="AW414" s="63" t="str">
        <f>_xlfn.XLOOKUP(I414,[1]!표1[아이템 타입],[1]!표1[타입 이름])</f>
        <v>스킬북</v>
      </c>
      <c r="AX414" s="63" t="str">
        <f t="shared" si="49"/>
        <v>가능</v>
      </c>
      <c r="AY414" s="63" t="str">
        <f t="shared" si="50"/>
        <v>불가</v>
      </c>
      <c r="AZ414" s="63" t="str">
        <f t="shared" si="48"/>
        <v>불가</v>
      </c>
      <c r="BA414" s="63" t="str">
        <f t="shared" si="48"/>
        <v>가능</v>
      </c>
    </row>
    <row r="415" spans="2:53" x14ac:dyDescent="0.3">
      <c r="B415" s="4">
        <v>23615111</v>
      </c>
      <c r="C415" s="4" t="str">
        <f t="shared" si="47"/>
        <v>111</v>
      </c>
      <c r="D415" s="44" t="str">
        <f t="shared" si="45"/>
        <v>Item_Name_23615111</v>
      </c>
      <c r="E415" s="5" t="s">
        <v>1710</v>
      </c>
      <c r="F415" s="44" t="str">
        <f t="shared" si="46"/>
        <v>Item_Desc_23615111</v>
      </c>
      <c r="G415" s="5" t="s">
        <v>1605</v>
      </c>
      <c r="H415" s="5">
        <v>3</v>
      </c>
      <c r="I415" s="5">
        <v>36</v>
      </c>
      <c r="J415" s="5">
        <v>2</v>
      </c>
      <c r="K415" s="5">
        <v>4</v>
      </c>
      <c r="L415" s="45">
        <f>_xlfn.XLOOKUP($I415, '[1]#칼럼명세'!$F:$F, '[1]#칼럼명세'!$J:$J)*IF(_xlfn.XLOOKUP($I415, '[1]#칼럼명세'!$F:$F, '[1]#칼럼명세'!$K:$K)="X", 1, _xlfn.XLOOKUP($K415, '[1]#무게관련'!$N:$N, '[1]#무게관련'!$O:$O))*100</f>
        <v>1</v>
      </c>
      <c r="M415" s="46" t="s">
        <v>339</v>
      </c>
      <c r="N415" s="46" t="s">
        <v>336</v>
      </c>
      <c r="O415" s="46" t="s">
        <v>339</v>
      </c>
      <c r="P415" s="46" t="s">
        <v>339</v>
      </c>
      <c r="Q415" s="5">
        <v>0</v>
      </c>
      <c r="R415" s="5">
        <v>0</v>
      </c>
      <c r="S415" s="5">
        <v>10102001</v>
      </c>
      <c r="T415" s="5">
        <v>0</v>
      </c>
      <c r="U415" s="5">
        <v>0</v>
      </c>
      <c r="V415" s="5">
        <v>0</v>
      </c>
      <c r="W415" s="5">
        <v>1</v>
      </c>
      <c r="X415" s="66">
        <v>100</v>
      </c>
      <c r="Y415" s="66">
        <v>1000</v>
      </c>
      <c r="Z415" s="5">
        <v>1</v>
      </c>
      <c r="AA415" s="5">
        <v>10</v>
      </c>
      <c r="AB415" s="5">
        <v>0</v>
      </c>
      <c r="AC415" s="5">
        <v>0</v>
      </c>
      <c r="AD415" s="5">
        <v>0</v>
      </c>
      <c r="AE415" s="5">
        <v>21000</v>
      </c>
      <c r="AF415" s="5">
        <v>2</v>
      </c>
      <c r="AG415" s="5">
        <v>0</v>
      </c>
      <c r="AH415" s="5" t="s">
        <v>1929</v>
      </c>
      <c r="AI415" s="5" t="s">
        <v>235</v>
      </c>
      <c r="AJ415" s="5" t="s">
        <v>983</v>
      </c>
      <c r="AK415" s="45">
        <f t="shared" si="51"/>
        <v>2</v>
      </c>
      <c r="AL415" s="47">
        <f>_xlfn.XLOOKUP(I415,'[1]#칼럼명세'!F:F,'[1]#칼럼명세'!I:I)</f>
        <v>1101</v>
      </c>
      <c r="AM415" s="44" t="str">
        <f t="shared" si="52"/>
        <v>Item_Name_23615111</v>
      </c>
      <c r="AN415" s="5" t="s">
        <v>765</v>
      </c>
      <c r="AO415" s="44" t="str">
        <f t="shared" si="53"/>
        <v>Item_Desc_23615111</v>
      </c>
      <c r="AP415" s="5" t="s">
        <v>1639</v>
      </c>
      <c r="AQ415" s="44">
        <f>_xlfn.XLOOKUP(I415,[1]!표1[아이템 타입],[1]!표1[삭제여부])</f>
        <v>1</v>
      </c>
      <c r="AR415" s="63">
        <f>_xlfn.XLOOKUP(I415,'[1]#칼럼명세'!F:F,'[1]#칼럼명세'!H:H)</f>
        <v>0</v>
      </c>
      <c r="AS415" s="4">
        <v>1</v>
      </c>
      <c r="AT415" s="4"/>
      <c r="AU415" s="4"/>
      <c r="AV415" s="4"/>
      <c r="AW415" s="63" t="str">
        <f>_xlfn.XLOOKUP(I415,[1]!표1[아이템 타입],[1]!표1[타입 이름])</f>
        <v>스킬북</v>
      </c>
      <c r="AX415" s="63" t="str">
        <f t="shared" si="49"/>
        <v>가능</v>
      </c>
      <c r="AY415" s="63" t="str">
        <f t="shared" si="50"/>
        <v>불가</v>
      </c>
      <c r="AZ415" s="63" t="str">
        <f t="shared" si="48"/>
        <v>불가</v>
      </c>
      <c r="BA415" s="63" t="str">
        <f t="shared" si="48"/>
        <v>가능</v>
      </c>
    </row>
    <row r="416" spans="2:53" x14ac:dyDescent="0.3">
      <c r="B416" s="4">
        <v>23615112</v>
      </c>
      <c r="C416" s="4" t="str">
        <f t="shared" si="47"/>
        <v>112</v>
      </c>
      <c r="D416" s="44" t="str">
        <f t="shared" si="45"/>
        <v>Item_Name_23615112</v>
      </c>
      <c r="E416" s="5" t="s">
        <v>1700</v>
      </c>
      <c r="F416" s="44" t="str">
        <f t="shared" si="46"/>
        <v>Item_Desc_23615112</v>
      </c>
      <c r="G416" s="5" t="s">
        <v>1605</v>
      </c>
      <c r="H416" s="5">
        <v>3</v>
      </c>
      <c r="I416" s="5">
        <v>36</v>
      </c>
      <c r="J416" s="5">
        <v>2</v>
      </c>
      <c r="K416" s="5">
        <v>1</v>
      </c>
      <c r="L416" s="45">
        <f>_xlfn.XLOOKUP($I416, '[1]#칼럼명세'!$F:$F, '[1]#칼럼명세'!$J:$J)*IF(_xlfn.XLOOKUP($I416, '[1]#칼럼명세'!$F:$F, '[1]#칼럼명세'!$K:$K)="X", 1, _xlfn.XLOOKUP($K416, '[1]#무게관련'!$N:$N, '[1]#무게관련'!$O:$O))*100</f>
        <v>1</v>
      </c>
      <c r="M416" s="46" t="s">
        <v>339</v>
      </c>
      <c r="N416" s="46" t="s">
        <v>336</v>
      </c>
      <c r="O416" s="46" t="s">
        <v>339</v>
      </c>
      <c r="P416" s="46" t="s">
        <v>339</v>
      </c>
      <c r="Q416" s="5">
        <v>0</v>
      </c>
      <c r="R416" s="5">
        <v>0</v>
      </c>
      <c r="S416" s="5">
        <v>10102001</v>
      </c>
      <c r="T416" s="5">
        <v>0</v>
      </c>
      <c r="U416" s="5">
        <v>0</v>
      </c>
      <c r="V416" s="5">
        <v>0</v>
      </c>
      <c r="W416" s="5">
        <v>1</v>
      </c>
      <c r="X416" s="66">
        <v>100</v>
      </c>
      <c r="Y416" s="66">
        <v>1000</v>
      </c>
      <c r="Z416" s="5">
        <v>1</v>
      </c>
      <c r="AA416" s="5">
        <v>10</v>
      </c>
      <c r="AB416" s="5">
        <v>0</v>
      </c>
      <c r="AC416" s="5">
        <v>0</v>
      </c>
      <c r="AD416" s="5">
        <v>0</v>
      </c>
      <c r="AE416" s="5">
        <v>21000</v>
      </c>
      <c r="AF416" s="5">
        <v>2</v>
      </c>
      <c r="AG416" s="5">
        <v>1</v>
      </c>
      <c r="AH416" s="5" t="s">
        <v>1930</v>
      </c>
      <c r="AI416" s="5" t="s">
        <v>235</v>
      </c>
      <c r="AJ416" s="5" t="s">
        <v>983</v>
      </c>
      <c r="AK416" s="45">
        <f t="shared" si="51"/>
        <v>2</v>
      </c>
      <c r="AL416" s="47">
        <f>_xlfn.XLOOKUP(I416,'[1]#칼럼명세'!F:F,'[1]#칼럼명세'!I:I)</f>
        <v>1101</v>
      </c>
      <c r="AM416" s="44" t="str">
        <f t="shared" si="52"/>
        <v>Item_Name_23615112</v>
      </c>
      <c r="AN416" s="5" t="s">
        <v>759</v>
      </c>
      <c r="AO416" s="44" t="str">
        <f t="shared" si="53"/>
        <v>Item_Desc_23615112</v>
      </c>
      <c r="AP416" s="5" t="s">
        <v>1628</v>
      </c>
      <c r="AQ416" s="44">
        <f>_xlfn.XLOOKUP(I416,[1]!표1[아이템 타입],[1]!표1[삭제여부])</f>
        <v>1</v>
      </c>
      <c r="AR416" s="63">
        <f>_xlfn.XLOOKUP(I416,'[1]#칼럼명세'!F:F,'[1]#칼럼명세'!H:H)</f>
        <v>0</v>
      </c>
      <c r="AS416" s="4">
        <v>1</v>
      </c>
      <c r="AT416" s="4"/>
      <c r="AU416" s="4"/>
      <c r="AV416" s="4"/>
      <c r="AW416" s="63" t="str">
        <f>_xlfn.XLOOKUP(I416,[1]!표1[아이템 타입],[1]!표1[타입 이름])</f>
        <v>스킬북</v>
      </c>
      <c r="AX416" s="63" t="str">
        <f t="shared" si="49"/>
        <v>가능</v>
      </c>
      <c r="AY416" s="63" t="str">
        <f t="shared" si="50"/>
        <v>불가</v>
      </c>
      <c r="AZ416" s="63" t="str">
        <f t="shared" si="48"/>
        <v>불가</v>
      </c>
      <c r="BA416" s="63" t="str">
        <f t="shared" si="48"/>
        <v>가능</v>
      </c>
    </row>
    <row r="417" spans="2:53" x14ac:dyDescent="0.3">
      <c r="B417" s="4">
        <v>23615113</v>
      </c>
      <c r="C417" s="4" t="str">
        <f t="shared" si="47"/>
        <v>113</v>
      </c>
      <c r="D417" s="44" t="str">
        <f t="shared" si="45"/>
        <v>Item_Name_23615113</v>
      </c>
      <c r="E417" s="5" t="s">
        <v>1704</v>
      </c>
      <c r="F417" s="44" t="str">
        <f t="shared" si="46"/>
        <v>Item_Desc_23615113</v>
      </c>
      <c r="G417" s="5" t="s">
        <v>1605</v>
      </c>
      <c r="H417" s="5">
        <v>3</v>
      </c>
      <c r="I417" s="5">
        <v>36</v>
      </c>
      <c r="J417" s="5">
        <v>2</v>
      </c>
      <c r="K417" s="5">
        <v>2</v>
      </c>
      <c r="L417" s="45">
        <f>_xlfn.XLOOKUP($I417, '[1]#칼럼명세'!$F:$F, '[1]#칼럼명세'!$J:$J)*IF(_xlfn.XLOOKUP($I417, '[1]#칼럼명세'!$F:$F, '[1]#칼럼명세'!$K:$K)="X", 1, _xlfn.XLOOKUP($K417, '[1]#무게관련'!$N:$N, '[1]#무게관련'!$O:$O))*100</f>
        <v>1</v>
      </c>
      <c r="M417" s="46" t="s">
        <v>339</v>
      </c>
      <c r="N417" s="46" t="s">
        <v>336</v>
      </c>
      <c r="O417" s="46" t="s">
        <v>339</v>
      </c>
      <c r="P417" s="46" t="s">
        <v>339</v>
      </c>
      <c r="Q417" s="5">
        <v>0</v>
      </c>
      <c r="R417" s="5">
        <v>0</v>
      </c>
      <c r="S417" s="5">
        <v>10102001</v>
      </c>
      <c r="T417" s="5">
        <v>0</v>
      </c>
      <c r="U417" s="5">
        <v>0</v>
      </c>
      <c r="V417" s="5">
        <v>0</v>
      </c>
      <c r="W417" s="5">
        <v>1</v>
      </c>
      <c r="X417" s="66">
        <v>100</v>
      </c>
      <c r="Y417" s="66">
        <v>1000</v>
      </c>
      <c r="Z417" s="5">
        <v>1</v>
      </c>
      <c r="AA417" s="5">
        <v>10</v>
      </c>
      <c r="AB417" s="5">
        <v>0</v>
      </c>
      <c r="AC417" s="5">
        <v>0</v>
      </c>
      <c r="AD417" s="5">
        <v>0</v>
      </c>
      <c r="AE417" s="5">
        <v>21000</v>
      </c>
      <c r="AF417" s="5">
        <v>2</v>
      </c>
      <c r="AG417" s="5">
        <v>0</v>
      </c>
      <c r="AH417" s="5" t="s">
        <v>1931</v>
      </c>
      <c r="AI417" s="5" t="s">
        <v>235</v>
      </c>
      <c r="AJ417" s="5" t="s">
        <v>983</v>
      </c>
      <c r="AK417" s="45">
        <f t="shared" si="51"/>
        <v>2</v>
      </c>
      <c r="AL417" s="47">
        <f>_xlfn.XLOOKUP(I417,'[1]#칼럼명세'!F:F,'[1]#칼럼명세'!I:I)</f>
        <v>1101</v>
      </c>
      <c r="AM417" s="44" t="str">
        <f t="shared" si="52"/>
        <v>Item_Name_23615113</v>
      </c>
      <c r="AN417" s="5" t="s">
        <v>760</v>
      </c>
      <c r="AO417" s="44" t="str">
        <f t="shared" si="53"/>
        <v>Item_Desc_23615113</v>
      </c>
      <c r="AP417" s="5" t="s">
        <v>1632</v>
      </c>
      <c r="AQ417" s="44">
        <f>_xlfn.XLOOKUP(I417,[1]!표1[아이템 타입],[1]!표1[삭제여부])</f>
        <v>1</v>
      </c>
      <c r="AR417" s="63">
        <f>_xlfn.XLOOKUP(I417,'[1]#칼럼명세'!F:F,'[1]#칼럼명세'!H:H)</f>
        <v>0</v>
      </c>
      <c r="AS417" s="4">
        <v>1</v>
      </c>
      <c r="AT417" s="4"/>
      <c r="AU417" s="4"/>
      <c r="AV417" s="4"/>
      <c r="AW417" s="63" t="str">
        <f>_xlfn.XLOOKUP(I417,[1]!표1[아이템 타입],[1]!표1[타입 이름])</f>
        <v>스킬북</v>
      </c>
      <c r="AX417" s="63" t="str">
        <f t="shared" si="49"/>
        <v>가능</v>
      </c>
      <c r="AY417" s="63" t="str">
        <f t="shared" si="50"/>
        <v>불가</v>
      </c>
      <c r="AZ417" s="63" t="str">
        <f t="shared" si="48"/>
        <v>불가</v>
      </c>
      <c r="BA417" s="63" t="str">
        <f t="shared" si="48"/>
        <v>가능</v>
      </c>
    </row>
    <row r="418" spans="2:53" x14ac:dyDescent="0.3">
      <c r="B418" s="4">
        <v>23615114</v>
      </c>
      <c r="C418" s="4" t="str">
        <f t="shared" si="47"/>
        <v>114</v>
      </c>
      <c r="D418" s="44" t="str">
        <f t="shared" si="45"/>
        <v>Item_Name_23615114</v>
      </c>
      <c r="E418" s="5" t="s">
        <v>1713</v>
      </c>
      <c r="F418" s="44" t="str">
        <f t="shared" si="46"/>
        <v>Item_Desc_23615114</v>
      </c>
      <c r="G418" s="5" t="s">
        <v>1605</v>
      </c>
      <c r="H418" s="5">
        <v>3</v>
      </c>
      <c r="I418" s="5">
        <v>36</v>
      </c>
      <c r="J418" s="5">
        <v>2</v>
      </c>
      <c r="K418" s="5">
        <v>3</v>
      </c>
      <c r="L418" s="45">
        <f>_xlfn.XLOOKUP($I418, '[1]#칼럼명세'!$F:$F, '[1]#칼럼명세'!$J:$J)*IF(_xlfn.XLOOKUP($I418, '[1]#칼럼명세'!$F:$F, '[1]#칼럼명세'!$K:$K)="X", 1, _xlfn.XLOOKUP($K418, '[1]#무게관련'!$N:$N, '[1]#무게관련'!$O:$O))*100</f>
        <v>1</v>
      </c>
      <c r="M418" s="46" t="s">
        <v>339</v>
      </c>
      <c r="N418" s="46" t="s">
        <v>336</v>
      </c>
      <c r="O418" s="46" t="s">
        <v>339</v>
      </c>
      <c r="P418" s="46" t="s">
        <v>339</v>
      </c>
      <c r="Q418" s="5">
        <v>0</v>
      </c>
      <c r="R418" s="5">
        <v>0</v>
      </c>
      <c r="S418" s="5">
        <v>10102001</v>
      </c>
      <c r="T418" s="5">
        <v>0</v>
      </c>
      <c r="U418" s="5">
        <v>0</v>
      </c>
      <c r="V418" s="5">
        <v>0</v>
      </c>
      <c r="W418" s="5">
        <v>1</v>
      </c>
      <c r="X418" s="66">
        <v>100</v>
      </c>
      <c r="Y418" s="66">
        <v>1000</v>
      </c>
      <c r="Z418" s="5">
        <v>1</v>
      </c>
      <c r="AA418" s="5">
        <v>10</v>
      </c>
      <c r="AB418" s="5">
        <v>0</v>
      </c>
      <c r="AC418" s="5">
        <v>0</v>
      </c>
      <c r="AD418" s="5">
        <v>0</v>
      </c>
      <c r="AE418" s="5">
        <v>21000</v>
      </c>
      <c r="AF418" s="5">
        <v>2</v>
      </c>
      <c r="AG418" s="5">
        <v>0</v>
      </c>
      <c r="AH418" s="5" t="s">
        <v>1947</v>
      </c>
      <c r="AI418" s="5" t="s">
        <v>235</v>
      </c>
      <c r="AJ418" s="5" t="s">
        <v>983</v>
      </c>
      <c r="AK418" s="45">
        <f t="shared" si="51"/>
        <v>2</v>
      </c>
      <c r="AL418" s="47">
        <f>_xlfn.XLOOKUP(I418,'[1]#칼럼명세'!F:F,'[1]#칼럼명세'!I:I)</f>
        <v>1101</v>
      </c>
      <c r="AM418" s="44" t="str">
        <f t="shared" si="52"/>
        <v>Item_Name_23615114</v>
      </c>
      <c r="AN418" s="5" t="s">
        <v>1602</v>
      </c>
      <c r="AO418" s="44" t="str">
        <f t="shared" si="53"/>
        <v>Item_Desc_23615114</v>
      </c>
      <c r="AP418" s="5" t="s">
        <v>1642</v>
      </c>
      <c r="AQ418" s="44">
        <f>_xlfn.XLOOKUP(I418,[1]!표1[아이템 타입],[1]!표1[삭제여부])</f>
        <v>1</v>
      </c>
      <c r="AR418" s="63">
        <f>_xlfn.XLOOKUP(I418,'[1]#칼럼명세'!F:F,'[1]#칼럼명세'!H:H)</f>
        <v>0</v>
      </c>
      <c r="AS418" s="4">
        <v>1</v>
      </c>
      <c r="AT418" s="4"/>
      <c r="AU418" s="4"/>
      <c r="AV418" s="4"/>
      <c r="AW418" s="63" t="str">
        <f>_xlfn.XLOOKUP(I418,[1]!표1[아이템 타입],[1]!표1[타입 이름])</f>
        <v>스킬북</v>
      </c>
      <c r="AX418" s="63" t="str">
        <f t="shared" si="49"/>
        <v>가능</v>
      </c>
      <c r="AY418" s="63" t="str">
        <f t="shared" si="50"/>
        <v>불가</v>
      </c>
      <c r="AZ418" s="63" t="str">
        <f t="shared" si="48"/>
        <v>불가</v>
      </c>
      <c r="BA418" s="63" t="str">
        <f t="shared" si="48"/>
        <v>가능</v>
      </c>
    </row>
    <row r="419" spans="2:53" x14ac:dyDescent="0.3">
      <c r="B419" s="4">
        <v>23615115</v>
      </c>
      <c r="C419" s="4" t="str">
        <f t="shared" si="47"/>
        <v>115</v>
      </c>
      <c r="D419" s="44" t="str">
        <f t="shared" si="45"/>
        <v>Item_Name_23615115</v>
      </c>
      <c r="E419" s="5" t="s">
        <v>1711</v>
      </c>
      <c r="F419" s="44" t="str">
        <f t="shared" si="46"/>
        <v>Item_Desc_23615115</v>
      </c>
      <c r="G419" s="5" t="s">
        <v>1605</v>
      </c>
      <c r="H419" s="5">
        <v>3</v>
      </c>
      <c r="I419" s="5">
        <v>36</v>
      </c>
      <c r="J419" s="5">
        <v>2</v>
      </c>
      <c r="K419" s="5">
        <v>4</v>
      </c>
      <c r="L419" s="45">
        <f>_xlfn.XLOOKUP($I419, '[1]#칼럼명세'!$F:$F, '[1]#칼럼명세'!$J:$J)*IF(_xlfn.XLOOKUP($I419, '[1]#칼럼명세'!$F:$F, '[1]#칼럼명세'!$K:$K)="X", 1, _xlfn.XLOOKUP($K419, '[1]#무게관련'!$N:$N, '[1]#무게관련'!$O:$O))*100</f>
        <v>1</v>
      </c>
      <c r="M419" s="46" t="s">
        <v>339</v>
      </c>
      <c r="N419" s="46" t="s">
        <v>336</v>
      </c>
      <c r="O419" s="46" t="s">
        <v>339</v>
      </c>
      <c r="P419" s="46" t="s">
        <v>339</v>
      </c>
      <c r="Q419" s="5">
        <v>0</v>
      </c>
      <c r="R419" s="5">
        <v>0</v>
      </c>
      <c r="S419" s="5">
        <v>10102001</v>
      </c>
      <c r="T419" s="5">
        <v>0</v>
      </c>
      <c r="U419" s="5">
        <v>0</v>
      </c>
      <c r="V419" s="5">
        <v>0</v>
      </c>
      <c r="W419" s="5">
        <v>1</v>
      </c>
      <c r="X419" s="66">
        <v>100</v>
      </c>
      <c r="Y419" s="66">
        <v>1000</v>
      </c>
      <c r="Z419" s="5">
        <v>1</v>
      </c>
      <c r="AA419" s="5">
        <v>10</v>
      </c>
      <c r="AB419" s="5">
        <v>0</v>
      </c>
      <c r="AC419" s="5">
        <v>0</v>
      </c>
      <c r="AD419" s="5">
        <v>0</v>
      </c>
      <c r="AE419" s="5">
        <v>21000</v>
      </c>
      <c r="AF419" s="5">
        <v>2</v>
      </c>
      <c r="AG419" s="5">
        <v>1</v>
      </c>
      <c r="AH419" s="5" t="s">
        <v>1932</v>
      </c>
      <c r="AI419" s="5" t="s">
        <v>235</v>
      </c>
      <c r="AJ419" s="5" t="s">
        <v>983</v>
      </c>
      <c r="AK419" s="45">
        <f t="shared" si="51"/>
        <v>2</v>
      </c>
      <c r="AL419" s="47">
        <f>_xlfn.XLOOKUP(I419,'[1]#칼럼명세'!F:F,'[1]#칼럼명세'!I:I)</f>
        <v>1101</v>
      </c>
      <c r="AM419" s="44" t="str">
        <f t="shared" si="52"/>
        <v>Item_Name_23615115</v>
      </c>
      <c r="AN419" s="5" t="s">
        <v>766</v>
      </c>
      <c r="AO419" s="44" t="str">
        <f t="shared" si="53"/>
        <v>Item_Desc_23615115</v>
      </c>
      <c r="AP419" s="5" t="s">
        <v>1640</v>
      </c>
      <c r="AQ419" s="44">
        <f>_xlfn.XLOOKUP(I419,[1]!표1[아이템 타입],[1]!표1[삭제여부])</f>
        <v>1</v>
      </c>
      <c r="AR419" s="63">
        <f>_xlfn.XLOOKUP(I419,'[1]#칼럼명세'!F:F,'[1]#칼럼명세'!H:H)</f>
        <v>0</v>
      </c>
      <c r="AS419" s="4">
        <v>1</v>
      </c>
      <c r="AT419" s="4"/>
      <c r="AU419" s="4"/>
      <c r="AV419" s="4"/>
      <c r="AW419" s="63" t="str">
        <f>_xlfn.XLOOKUP(I419,[1]!표1[아이템 타입],[1]!표1[타입 이름])</f>
        <v>스킬북</v>
      </c>
      <c r="AX419" s="63" t="str">
        <f t="shared" si="49"/>
        <v>가능</v>
      </c>
      <c r="AY419" s="63" t="str">
        <f t="shared" si="50"/>
        <v>불가</v>
      </c>
      <c r="AZ419" s="63" t="str">
        <f t="shared" si="48"/>
        <v>불가</v>
      </c>
      <c r="BA419" s="63" t="str">
        <f t="shared" si="48"/>
        <v>가능</v>
      </c>
    </row>
    <row r="420" spans="2:53" x14ac:dyDescent="0.3">
      <c r="B420" s="4">
        <v>23615116</v>
      </c>
      <c r="C420" s="4" t="str">
        <f t="shared" si="47"/>
        <v>116</v>
      </c>
      <c r="D420" s="44" t="str">
        <f t="shared" si="45"/>
        <v>Item_Name_23615116</v>
      </c>
      <c r="E420" s="5" t="s">
        <v>1705</v>
      </c>
      <c r="F420" s="44" t="str">
        <f t="shared" si="46"/>
        <v>Item_Desc_23615116</v>
      </c>
      <c r="G420" s="5" t="s">
        <v>1605</v>
      </c>
      <c r="H420" s="5">
        <v>3</v>
      </c>
      <c r="I420" s="5">
        <v>36</v>
      </c>
      <c r="J420" s="5">
        <v>2</v>
      </c>
      <c r="K420" s="5">
        <v>2</v>
      </c>
      <c r="L420" s="45">
        <f>_xlfn.XLOOKUP($I420, '[1]#칼럼명세'!$F:$F, '[1]#칼럼명세'!$J:$J)*IF(_xlfn.XLOOKUP($I420, '[1]#칼럼명세'!$F:$F, '[1]#칼럼명세'!$K:$K)="X", 1, _xlfn.XLOOKUP($K420, '[1]#무게관련'!$N:$N, '[1]#무게관련'!$O:$O))*100</f>
        <v>1</v>
      </c>
      <c r="M420" s="46" t="s">
        <v>339</v>
      </c>
      <c r="N420" s="46" t="s">
        <v>336</v>
      </c>
      <c r="O420" s="46" t="s">
        <v>339</v>
      </c>
      <c r="P420" s="46" t="s">
        <v>339</v>
      </c>
      <c r="Q420" s="5">
        <v>0</v>
      </c>
      <c r="R420" s="5">
        <v>0</v>
      </c>
      <c r="S420" s="5">
        <v>10102001</v>
      </c>
      <c r="T420" s="5">
        <v>0</v>
      </c>
      <c r="U420" s="5">
        <v>0</v>
      </c>
      <c r="V420" s="5">
        <v>0</v>
      </c>
      <c r="W420" s="5">
        <v>1</v>
      </c>
      <c r="X420" s="66">
        <v>100</v>
      </c>
      <c r="Y420" s="66">
        <v>1000</v>
      </c>
      <c r="Z420" s="5">
        <v>1</v>
      </c>
      <c r="AA420" s="5">
        <v>10</v>
      </c>
      <c r="AB420" s="5">
        <v>0</v>
      </c>
      <c r="AC420" s="5">
        <v>0</v>
      </c>
      <c r="AD420" s="5">
        <v>0</v>
      </c>
      <c r="AE420" s="5">
        <v>21000</v>
      </c>
      <c r="AF420" s="5">
        <v>2</v>
      </c>
      <c r="AG420" s="5">
        <v>0</v>
      </c>
      <c r="AH420" s="5" t="s">
        <v>1946</v>
      </c>
      <c r="AI420" s="5" t="s">
        <v>235</v>
      </c>
      <c r="AJ420" s="5" t="s">
        <v>983</v>
      </c>
      <c r="AK420" s="45">
        <f t="shared" si="51"/>
        <v>2</v>
      </c>
      <c r="AL420" s="47">
        <f>_xlfn.XLOOKUP(I420,'[1]#칼럼명세'!F:F,'[1]#칼럼명세'!I:I)</f>
        <v>1101</v>
      </c>
      <c r="AM420" s="44" t="str">
        <f t="shared" si="52"/>
        <v>Item_Name_23615116</v>
      </c>
      <c r="AN420" s="5" t="s">
        <v>761</v>
      </c>
      <c r="AO420" s="44" t="str">
        <f t="shared" si="53"/>
        <v>Item_Desc_23615116</v>
      </c>
      <c r="AP420" s="5" t="s">
        <v>1633</v>
      </c>
      <c r="AQ420" s="44">
        <f>_xlfn.XLOOKUP(I420,[1]!표1[아이템 타입],[1]!표1[삭제여부])</f>
        <v>1</v>
      </c>
      <c r="AR420" s="63">
        <f>_xlfn.XLOOKUP(I420,'[1]#칼럼명세'!F:F,'[1]#칼럼명세'!H:H)</f>
        <v>0</v>
      </c>
      <c r="AS420" s="4">
        <v>1</v>
      </c>
      <c r="AT420" s="4"/>
      <c r="AU420" s="4"/>
      <c r="AV420" s="4"/>
      <c r="AW420" s="63" t="str">
        <f>_xlfn.XLOOKUP(I420,[1]!표1[아이템 타입],[1]!표1[타입 이름])</f>
        <v>스킬북</v>
      </c>
      <c r="AX420" s="63" t="str">
        <f t="shared" si="49"/>
        <v>가능</v>
      </c>
      <c r="AY420" s="63" t="str">
        <f t="shared" si="50"/>
        <v>불가</v>
      </c>
      <c r="AZ420" s="63" t="str">
        <f t="shared" si="48"/>
        <v>불가</v>
      </c>
      <c r="BA420" s="63" t="str">
        <f t="shared" si="48"/>
        <v>가능</v>
      </c>
    </row>
    <row r="421" spans="2:53" x14ac:dyDescent="0.3">
      <c r="B421" s="4">
        <v>23615117</v>
      </c>
      <c r="C421" s="4" t="str">
        <f t="shared" si="47"/>
        <v>117</v>
      </c>
      <c r="D421" s="44" t="str">
        <f t="shared" si="45"/>
        <v>Item_Name_23615117</v>
      </c>
      <c r="E421" s="5" t="s">
        <v>1709</v>
      </c>
      <c r="F421" s="44" t="str">
        <f t="shared" si="46"/>
        <v>Item_Desc_23615117</v>
      </c>
      <c r="G421" s="5" t="s">
        <v>1605</v>
      </c>
      <c r="H421" s="5">
        <v>3</v>
      </c>
      <c r="I421" s="5">
        <v>36</v>
      </c>
      <c r="J421" s="5">
        <v>2</v>
      </c>
      <c r="K421" s="5">
        <v>3</v>
      </c>
      <c r="L421" s="45">
        <f>_xlfn.XLOOKUP($I421, '[1]#칼럼명세'!$F:$F, '[1]#칼럼명세'!$J:$J)*IF(_xlfn.XLOOKUP($I421, '[1]#칼럼명세'!$F:$F, '[1]#칼럼명세'!$K:$K)="X", 1, _xlfn.XLOOKUP($K421, '[1]#무게관련'!$N:$N, '[1]#무게관련'!$O:$O))*100</f>
        <v>1</v>
      </c>
      <c r="M421" s="46" t="s">
        <v>339</v>
      </c>
      <c r="N421" s="46" t="s">
        <v>336</v>
      </c>
      <c r="O421" s="46" t="s">
        <v>339</v>
      </c>
      <c r="P421" s="46" t="s">
        <v>339</v>
      </c>
      <c r="Q421" s="5">
        <v>0</v>
      </c>
      <c r="R421" s="5">
        <v>0</v>
      </c>
      <c r="S421" s="5">
        <v>10102001</v>
      </c>
      <c r="T421" s="5">
        <v>0</v>
      </c>
      <c r="U421" s="5">
        <v>0</v>
      </c>
      <c r="V421" s="5">
        <v>0</v>
      </c>
      <c r="W421" s="5">
        <v>1</v>
      </c>
      <c r="X421" s="66">
        <v>100</v>
      </c>
      <c r="Y421" s="66">
        <v>1000</v>
      </c>
      <c r="Z421" s="5">
        <v>1</v>
      </c>
      <c r="AA421" s="5">
        <v>10</v>
      </c>
      <c r="AB421" s="5">
        <v>0</v>
      </c>
      <c r="AC421" s="5">
        <v>0</v>
      </c>
      <c r="AD421" s="5">
        <v>0</v>
      </c>
      <c r="AE421" s="5">
        <v>21000</v>
      </c>
      <c r="AF421" s="5">
        <v>2</v>
      </c>
      <c r="AG421" s="5">
        <v>1</v>
      </c>
      <c r="AH421" s="5" t="s">
        <v>1937</v>
      </c>
      <c r="AI421" s="5" t="s">
        <v>235</v>
      </c>
      <c r="AJ421" s="5" t="s">
        <v>983</v>
      </c>
      <c r="AK421" s="45">
        <f t="shared" si="51"/>
        <v>2</v>
      </c>
      <c r="AL421" s="47">
        <f>_xlfn.XLOOKUP(I421,'[1]#칼럼명세'!F:F,'[1]#칼럼명세'!I:I)</f>
        <v>1101</v>
      </c>
      <c r="AM421" s="44" t="str">
        <f t="shared" si="52"/>
        <v>Item_Name_23615117</v>
      </c>
      <c r="AN421" s="5" t="s">
        <v>213</v>
      </c>
      <c r="AO421" s="44" t="str">
        <f t="shared" si="53"/>
        <v>Item_Desc_23615117</v>
      </c>
      <c r="AP421" s="5" t="s">
        <v>1638</v>
      </c>
      <c r="AQ421" s="44">
        <f>_xlfn.XLOOKUP(I421,[1]!표1[아이템 타입],[1]!표1[삭제여부])</f>
        <v>1</v>
      </c>
      <c r="AR421" s="63">
        <f>_xlfn.XLOOKUP(I421,'[1]#칼럼명세'!F:F,'[1]#칼럼명세'!H:H)</f>
        <v>0</v>
      </c>
      <c r="AS421" s="4">
        <v>1</v>
      </c>
      <c r="AT421" s="4"/>
      <c r="AU421" s="4"/>
      <c r="AV421" s="4"/>
      <c r="AW421" s="63" t="str">
        <f>_xlfn.XLOOKUP(I421,[1]!표1[아이템 타입],[1]!표1[타입 이름])</f>
        <v>스킬북</v>
      </c>
      <c r="AX421" s="63" t="str">
        <f t="shared" si="49"/>
        <v>가능</v>
      </c>
      <c r="AY421" s="63" t="str">
        <f t="shared" si="50"/>
        <v>불가</v>
      </c>
      <c r="AZ421" s="63" t="str">
        <f t="shared" si="48"/>
        <v>불가</v>
      </c>
      <c r="BA421" s="63" t="str">
        <f t="shared" si="48"/>
        <v>가능</v>
      </c>
    </row>
    <row r="422" spans="2:53" x14ac:dyDescent="0.3">
      <c r="B422" s="4">
        <v>23615118</v>
      </c>
      <c r="C422" s="4" t="str">
        <f t="shared" si="47"/>
        <v>118</v>
      </c>
      <c r="D422" s="44" t="str">
        <f t="shared" si="45"/>
        <v>Item_Name_23615118</v>
      </c>
      <c r="E422" s="5" t="s">
        <v>1708</v>
      </c>
      <c r="F422" s="44" t="str">
        <f t="shared" si="46"/>
        <v>Item_Desc_23615118</v>
      </c>
      <c r="G422" s="5" t="s">
        <v>1605</v>
      </c>
      <c r="H422" s="5">
        <v>3</v>
      </c>
      <c r="I422" s="5">
        <v>36</v>
      </c>
      <c r="J422" s="5">
        <v>2</v>
      </c>
      <c r="K422" s="5">
        <v>3</v>
      </c>
      <c r="L422" s="45">
        <f>_xlfn.XLOOKUP($I422, '[1]#칼럼명세'!$F:$F, '[1]#칼럼명세'!$J:$J)*IF(_xlfn.XLOOKUP($I422, '[1]#칼럼명세'!$F:$F, '[1]#칼럼명세'!$K:$K)="X", 1, _xlfn.XLOOKUP($K422, '[1]#무게관련'!$N:$N, '[1]#무게관련'!$O:$O))*100</f>
        <v>1</v>
      </c>
      <c r="M422" s="46" t="s">
        <v>339</v>
      </c>
      <c r="N422" s="46" t="s">
        <v>336</v>
      </c>
      <c r="O422" s="46" t="s">
        <v>339</v>
      </c>
      <c r="P422" s="46" t="s">
        <v>339</v>
      </c>
      <c r="Q422" s="5">
        <v>0</v>
      </c>
      <c r="R422" s="5">
        <v>0</v>
      </c>
      <c r="S422" s="5">
        <v>10102001</v>
      </c>
      <c r="T422" s="5">
        <v>0</v>
      </c>
      <c r="U422" s="5">
        <v>0</v>
      </c>
      <c r="V422" s="5">
        <v>0</v>
      </c>
      <c r="W422" s="5">
        <v>1</v>
      </c>
      <c r="X422" s="66">
        <v>100</v>
      </c>
      <c r="Y422" s="66">
        <v>1000</v>
      </c>
      <c r="Z422" s="5">
        <v>1</v>
      </c>
      <c r="AA422" s="5">
        <v>10</v>
      </c>
      <c r="AB422" s="5">
        <v>0</v>
      </c>
      <c r="AC422" s="5">
        <v>0</v>
      </c>
      <c r="AD422" s="5">
        <v>0</v>
      </c>
      <c r="AE422" s="5">
        <v>21000</v>
      </c>
      <c r="AF422" s="5">
        <v>2</v>
      </c>
      <c r="AG422" s="5">
        <v>0</v>
      </c>
      <c r="AH422" s="5" t="s">
        <v>1936</v>
      </c>
      <c r="AI422" s="5" t="s">
        <v>235</v>
      </c>
      <c r="AJ422" s="5" t="s">
        <v>983</v>
      </c>
      <c r="AK422" s="45">
        <f t="shared" si="51"/>
        <v>2</v>
      </c>
      <c r="AL422" s="47">
        <f>_xlfn.XLOOKUP(I422,'[1]#칼럼명세'!F:F,'[1]#칼럼명세'!I:I)</f>
        <v>1101</v>
      </c>
      <c r="AM422" s="44" t="str">
        <f t="shared" si="52"/>
        <v>Item_Name_23615118</v>
      </c>
      <c r="AN422" s="5" t="s">
        <v>764</v>
      </c>
      <c r="AO422" s="44" t="str">
        <f t="shared" si="53"/>
        <v>Item_Desc_23615118</v>
      </c>
      <c r="AP422" s="5" t="s">
        <v>1637</v>
      </c>
      <c r="AQ422" s="44">
        <f>_xlfn.XLOOKUP(I422,[1]!표1[아이템 타입],[1]!표1[삭제여부])</f>
        <v>1</v>
      </c>
      <c r="AR422" s="63">
        <f>_xlfn.XLOOKUP(I422,'[1]#칼럼명세'!F:F,'[1]#칼럼명세'!H:H)</f>
        <v>0</v>
      </c>
      <c r="AS422" s="4">
        <v>1</v>
      </c>
      <c r="AT422" s="4"/>
      <c r="AU422" s="4"/>
      <c r="AV422" s="4"/>
      <c r="AW422" s="63" t="str">
        <f>_xlfn.XLOOKUP(I422,[1]!표1[아이템 타입],[1]!표1[타입 이름])</f>
        <v>스킬북</v>
      </c>
      <c r="AX422" s="63" t="str">
        <f t="shared" si="49"/>
        <v>가능</v>
      </c>
      <c r="AY422" s="63" t="str">
        <f t="shared" si="50"/>
        <v>불가</v>
      </c>
      <c r="AZ422" s="63" t="str">
        <f t="shared" si="48"/>
        <v>불가</v>
      </c>
      <c r="BA422" s="63" t="str">
        <f t="shared" si="48"/>
        <v>가능</v>
      </c>
    </row>
    <row r="423" spans="2:53" x14ac:dyDescent="0.3">
      <c r="B423" s="4">
        <v>23615119</v>
      </c>
      <c r="C423" s="4" t="str">
        <f t="shared" si="47"/>
        <v>119</v>
      </c>
      <c r="D423" s="44" t="str">
        <f t="shared" si="45"/>
        <v>Item_Name_23615119</v>
      </c>
      <c r="E423" s="5" t="s">
        <v>1712</v>
      </c>
      <c r="F423" s="44" t="str">
        <f t="shared" si="46"/>
        <v>Item_Desc_23615119</v>
      </c>
      <c r="G423" s="5" t="s">
        <v>1605</v>
      </c>
      <c r="H423" s="5">
        <v>3</v>
      </c>
      <c r="I423" s="5">
        <v>36</v>
      </c>
      <c r="J423" s="5">
        <v>2</v>
      </c>
      <c r="K423" s="5">
        <v>4</v>
      </c>
      <c r="L423" s="45">
        <f>_xlfn.XLOOKUP($I423, '[1]#칼럼명세'!$F:$F, '[1]#칼럼명세'!$J:$J)*IF(_xlfn.XLOOKUP($I423, '[1]#칼럼명세'!$F:$F, '[1]#칼럼명세'!$K:$K)="X", 1, _xlfn.XLOOKUP($K423, '[1]#무게관련'!$N:$N, '[1]#무게관련'!$O:$O))*100</f>
        <v>1</v>
      </c>
      <c r="M423" s="46" t="s">
        <v>339</v>
      </c>
      <c r="N423" s="46" t="s">
        <v>336</v>
      </c>
      <c r="O423" s="46" t="s">
        <v>339</v>
      </c>
      <c r="P423" s="46" t="s">
        <v>339</v>
      </c>
      <c r="Q423" s="5">
        <v>0</v>
      </c>
      <c r="R423" s="5">
        <v>0</v>
      </c>
      <c r="S423" s="5">
        <v>10102001</v>
      </c>
      <c r="T423" s="5">
        <v>0</v>
      </c>
      <c r="U423" s="5">
        <v>0</v>
      </c>
      <c r="V423" s="5">
        <v>0</v>
      </c>
      <c r="W423" s="5">
        <v>1</v>
      </c>
      <c r="X423" s="66">
        <v>100</v>
      </c>
      <c r="Y423" s="66">
        <v>1000</v>
      </c>
      <c r="Z423" s="5">
        <v>1</v>
      </c>
      <c r="AA423" s="5">
        <v>10</v>
      </c>
      <c r="AB423" s="5">
        <v>0</v>
      </c>
      <c r="AC423" s="5">
        <v>0</v>
      </c>
      <c r="AD423" s="5">
        <v>0</v>
      </c>
      <c r="AE423" s="5">
        <v>21000</v>
      </c>
      <c r="AF423" s="5">
        <v>2</v>
      </c>
      <c r="AG423" s="5">
        <v>1</v>
      </c>
      <c r="AH423" s="5" t="s">
        <v>1965</v>
      </c>
      <c r="AI423" s="5" t="s">
        <v>235</v>
      </c>
      <c r="AJ423" s="5" t="s">
        <v>983</v>
      </c>
      <c r="AK423" s="45">
        <f t="shared" si="51"/>
        <v>2</v>
      </c>
      <c r="AL423" s="47">
        <f>_xlfn.XLOOKUP(I423,'[1]#칼럼명세'!F:F,'[1]#칼럼명세'!I:I)</f>
        <v>1101</v>
      </c>
      <c r="AM423" s="44" t="str">
        <f t="shared" si="52"/>
        <v>Item_Name_23615119</v>
      </c>
      <c r="AN423" s="5" t="s">
        <v>767</v>
      </c>
      <c r="AO423" s="44" t="str">
        <f t="shared" si="53"/>
        <v>Item_Desc_23615119</v>
      </c>
      <c r="AP423" s="5" t="s">
        <v>1641</v>
      </c>
      <c r="AQ423" s="44">
        <f>_xlfn.XLOOKUP(I423,[1]!표1[아이템 타입],[1]!표1[삭제여부])</f>
        <v>1</v>
      </c>
      <c r="AR423" s="63">
        <f>_xlfn.XLOOKUP(I423,'[1]#칼럼명세'!F:F,'[1]#칼럼명세'!H:H)</f>
        <v>0</v>
      </c>
      <c r="AS423" s="4">
        <v>1</v>
      </c>
      <c r="AT423" s="4"/>
      <c r="AU423" s="4"/>
      <c r="AV423" s="4"/>
      <c r="AW423" s="63" t="str">
        <f>_xlfn.XLOOKUP(I423,[1]!표1[아이템 타입],[1]!표1[타입 이름])</f>
        <v>스킬북</v>
      </c>
      <c r="AX423" s="63" t="str">
        <f t="shared" si="49"/>
        <v>가능</v>
      </c>
      <c r="AY423" s="63" t="str">
        <f t="shared" si="50"/>
        <v>불가</v>
      </c>
      <c r="AZ423" s="63" t="str">
        <f t="shared" si="48"/>
        <v>불가</v>
      </c>
      <c r="BA423" s="63" t="str">
        <f t="shared" si="48"/>
        <v>가능</v>
      </c>
    </row>
    <row r="424" spans="2:53" x14ac:dyDescent="0.3">
      <c r="B424" s="4">
        <v>23615120</v>
      </c>
      <c r="C424" s="4" t="str">
        <f t="shared" si="47"/>
        <v>120</v>
      </c>
      <c r="D424" s="44" t="str">
        <f t="shared" ref="D424:D487" si="54">"Item_Name_"&amp;B424</f>
        <v>Item_Name_23615120</v>
      </c>
      <c r="E424" s="5" t="s">
        <v>1081</v>
      </c>
      <c r="F424" s="44" t="str">
        <f t="shared" ref="F424:F487" si="55">"Item_Desc_"&amp;B424</f>
        <v>Item_Desc_23615120</v>
      </c>
      <c r="G424" s="5" t="s">
        <v>373</v>
      </c>
      <c r="H424" s="5">
        <v>3</v>
      </c>
      <c r="I424" s="5">
        <v>36</v>
      </c>
      <c r="J424" s="5">
        <v>2</v>
      </c>
      <c r="K424" s="5">
        <v>2</v>
      </c>
      <c r="L424" s="45">
        <f>_xlfn.XLOOKUP($I424, '[1]#칼럼명세'!$F:$F, '[1]#칼럼명세'!$J:$J)*IF(_xlfn.XLOOKUP($I424, '[1]#칼럼명세'!$F:$F, '[1]#칼럼명세'!$K:$K)="X", 1, _xlfn.XLOOKUP($K424, '[1]#무게관련'!$N:$N, '[1]#무게관련'!$O:$O))*100</f>
        <v>1</v>
      </c>
      <c r="M424" s="46" t="s">
        <v>339</v>
      </c>
      <c r="N424" s="46" t="s">
        <v>336</v>
      </c>
      <c r="O424" s="46" t="s">
        <v>339</v>
      </c>
      <c r="P424" s="46" t="s">
        <v>339</v>
      </c>
      <c r="Q424" s="5">
        <v>0</v>
      </c>
      <c r="R424" s="5">
        <v>0</v>
      </c>
      <c r="S424" s="5">
        <v>10102001</v>
      </c>
      <c r="T424" s="5">
        <v>0</v>
      </c>
      <c r="U424" s="5">
        <v>0</v>
      </c>
      <c r="V424" s="5">
        <v>0</v>
      </c>
      <c r="W424" s="5">
        <v>1</v>
      </c>
      <c r="X424" s="66">
        <v>100</v>
      </c>
      <c r="Y424" s="66">
        <v>1000</v>
      </c>
      <c r="Z424" s="5">
        <v>1</v>
      </c>
      <c r="AA424" s="5">
        <v>10</v>
      </c>
      <c r="AB424" s="5">
        <v>0</v>
      </c>
      <c r="AC424" s="5">
        <v>0</v>
      </c>
      <c r="AD424" s="5">
        <v>0</v>
      </c>
      <c r="AE424" s="5">
        <v>21000</v>
      </c>
      <c r="AF424" s="5">
        <v>2</v>
      </c>
      <c r="AG424" s="5">
        <v>1</v>
      </c>
      <c r="AH424" s="5" t="s">
        <v>1938</v>
      </c>
      <c r="AI424" s="5" t="s">
        <v>235</v>
      </c>
      <c r="AJ424" s="5" t="s">
        <v>983</v>
      </c>
      <c r="AK424" s="45">
        <f t="shared" si="51"/>
        <v>2</v>
      </c>
      <c r="AL424" s="47">
        <f>_xlfn.XLOOKUP(I424,'[1]#칼럼명세'!F:F,'[1]#칼럼명세'!I:I)</f>
        <v>1101</v>
      </c>
      <c r="AM424" s="44" t="str">
        <f t="shared" si="52"/>
        <v>Item_Name_23615120</v>
      </c>
      <c r="AN424" s="5" t="s">
        <v>212</v>
      </c>
      <c r="AO424" s="44" t="str">
        <f t="shared" si="53"/>
        <v>Item_Desc_23615120</v>
      </c>
      <c r="AP424" s="5" t="s">
        <v>1783</v>
      </c>
      <c r="AQ424" s="44">
        <f>_xlfn.XLOOKUP(I424,[1]!표1[아이템 타입],[1]!표1[삭제여부])</f>
        <v>1</v>
      </c>
      <c r="AR424" s="63">
        <f>_xlfn.XLOOKUP(I424,'[1]#칼럼명세'!F:F,'[1]#칼럼명세'!H:H)</f>
        <v>0</v>
      </c>
      <c r="AS424" s="4">
        <v>1</v>
      </c>
      <c r="AT424" s="4"/>
      <c r="AU424" s="4"/>
      <c r="AV424" s="4"/>
      <c r="AW424" s="63" t="str">
        <f>_xlfn.XLOOKUP(I424,[1]!표1[아이템 타입],[1]!표1[타입 이름])</f>
        <v>스킬북</v>
      </c>
      <c r="AX424" s="63" t="str">
        <f t="shared" si="49"/>
        <v>가능</v>
      </c>
      <c r="AY424" s="63" t="str">
        <f t="shared" si="50"/>
        <v>불가</v>
      </c>
      <c r="AZ424" s="63" t="str">
        <f t="shared" si="48"/>
        <v>불가</v>
      </c>
      <c r="BA424" s="63" t="str">
        <f t="shared" si="48"/>
        <v>가능</v>
      </c>
    </row>
    <row r="425" spans="2:53" x14ac:dyDescent="0.3">
      <c r="B425" s="4">
        <v>23615121</v>
      </c>
      <c r="C425" s="4" t="str">
        <f t="shared" si="47"/>
        <v>121</v>
      </c>
      <c r="D425" s="44" t="str">
        <f t="shared" si="54"/>
        <v>Item_Name_23615121</v>
      </c>
      <c r="E425" s="5" t="s">
        <v>1084</v>
      </c>
      <c r="F425" s="44" t="str">
        <f t="shared" si="55"/>
        <v>Item_Desc_23615121</v>
      </c>
      <c r="G425" s="5" t="s">
        <v>374</v>
      </c>
      <c r="H425" s="5">
        <v>3</v>
      </c>
      <c r="I425" s="5">
        <v>36</v>
      </c>
      <c r="J425" s="5">
        <v>2</v>
      </c>
      <c r="K425" s="5">
        <v>2</v>
      </c>
      <c r="L425" s="45">
        <f>_xlfn.XLOOKUP($I425, '[1]#칼럼명세'!$F:$F, '[1]#칼럼명세'!$J:$J)*IF(_xlfn.XLOOKUP($I425, '[1]#칼럼명세'!$F:$F, '[1]#칼럼명세'!$K:$K)="X", 1, _xlfn.XLOOKUP($K425, '[1]#무게관련'!$N:$N, '[1]#무게관련'!$O:$O))*100</f>
        <v>1</v>
      </c>
      <c r="M425" s="46" t="s">
        <v>339</v>
      </c>
      <c r="N425" s="46" t="s">
        <v>336</v>
      </c>
      <c r="O425" s="46" t="s">
        <v>339</v>
      </c>
      <c r="P425" s="46" t="s">
        <v>339</v>
      </c>
      <c r="Q425" s="5">
        <v>0</v>
      </c>
      <c r="R425" s="5">
        <v>0</v>
      </c>
      <c r="S425" s="5">
        <v>10102001</v>
      </c>
      <c r="T425" s="5">
        <v>0</v>
      </c>
      <c r="U425" s="5">
        <v>0</v>
      </c>
      <c r="V425" s="5">
        <v>0</v>
      </c>
      <c r="W425" s="5">
        <v>1</v>
      </c>
      <c r="X425" s="66">
        <v>100</v>
      </c>
      <c r="Y425" s="66">
        <v>1000</v>
      </c>
      <c r="Z425" s="5">
        <v>1</v>
      </c>
      <c r="AA425" s="5">
        <v>10</v>
      </c>
      <c r="AB425" s="5">
        <v>0</v>
      </c>
      <c r="AC425" s="5">
        <v>0</v>
      </c>
      <c r="AD425" s="5">
        <v>0</v>
      </c>
      <c r="AE425" s="5">
        <v>21000</v>
      </c>
      <c r="AF425" s="5">
        <v>2</v>
      </c>
      <c r="AG425" s="5">
        <v>1</v>
      </c>
      <c r="AH425" s="5" t="s">
        <v>1939</v>
      </c>
      <c r="AI425" s="5" t="s">
        <v>235</v>
      </c>
      <c r="AJ425" s="5" t="s">
        <v>983</v>
      </c>
      <c r="AK425" s="45">
        <f t="shared" si="51"/>
        <v>2</v>
      </c>
      <c r="AL425" s="47">
        <f>_xlfn.XLOOKUP(I425,'[1]#칼럼명세'!F:F,'[1]#칼럼명세'!I:I)</f>
        <v>1101</v>
      </c>
      <c r="AM425" s="44" t="str">
        <f t="shared" si="52"/>
        <v>Item_Name_23615121</v>
      </c>
      <c r="AN425" s="5" t="s">
        <v>229</v>
      </c>
      <c r="AO425" s="44" t="str">
        <f t="shared" si="53"/>
        <v>Item_Desc_23615121</v>
      </c>
      <c r="AP425" s="5" t="s">
        <v>1786</v>
      </c>
      <c r="AQ425" s="44">
        <f>_xlfn.XLOOKUP(I425,[1]!표1[아이템 타입],[1]!표1[삭제여부])</f>
        <v>1</v>
      </c>
      <c r="AR425" s="63">
        <f>_xlfn.XLOOKUP(I425,'[1]#칼럼명세'!F:F,'[1]#칼럼명세'!H:H)</f>
        <v>0</v>
      </c>
      <c r="AS425" s="4">
        <v>1</v>
      </c>
      <c r="AT425" s="4"/>
      <c r="AU425" s="4"/>
      <c r="AV425" s="4"/>
      <c r="AW425" s="63" t="str">
        <f>_xlfn.XLOOKUP(I425,[1]!표1[아이템 타입],[1]!표1[타입 이름])</f>
        <v>스킬북</v>
      </c>
      <c r="AX425" s="63" t="str">
        <f t="shared" si="49"/>
        <v>가능</v>
      </c>
      <c r="AY425" s="63" t="str">
        <f t="shared" si="50"/>
        <v>불가</v>
      </c>
      <c r="AZ425" s="63" t="str">
        <f t="shared" si="48"/>
        <v>불가</v>
      </c>
      <c r="BA425" s="63" t="str">
        <f t="shared" si="48"/>
        <v>가능</v>
      </c>
    </row>
    <row r="426" spans="2:53" x14ac:dyDescent="0.3">
      <c r="B426" s="4">
        <v>23615122</v>
      </c>
      <c r="C426" s="4" t="str">
        <f t="shared" ref="C426:C489" si="56">RIGHT(B426,3)</f>
        <v>122</v>
      </c>
      <c r="D426" s="44" t="str">
        <f t="shared" si="54"/>
        <v>Item_Name_23615122</v>
      </c>
      <c r="E426" s="5" t="s">
        <v>1085</v>
      </c>
      <c r="F426" s="44" t="str">
        <f t="shared" si="55"/>
        <v>Item_Desc_23615122</v>
      </c>
      <c r="G426" s="5" t="s">
        <v>363</v>
      </c>
      <c r="H426" s="5">
        <v>3</v>
      </c>
      <c r="I426" s="5">
        <v>36</v>
      </c>
      <c r="J426" s="5">
        <v>2</v>
      </c>
      <c r="K426" s="5">
        <v>3</v>
      </c>
      <c r="L426" s="45">
        <f>_xlfn.XLOOKUP($I426, '[1]#칼럼명세'!$F:$F, '[1]#칼럼명세'!$J:$J)*IF(_xlfn.XLOOKUP($I426, '[1]#칼럼명세'!$F:$F, '[1]#칼럼명세'!$K:$K)="X", 1, _xlfn.XLOOKUP($K426, '[1]#무게관련'!$N:$N, '[1]#무게관련'!$O:$O))*100</f>
        <v>1</v>
      </c>
      <c r="M426" s="46" t="s">
        <v>339</v>
      </c>
      <c r="N426" s="46" t="s">
        <v>336</v>
      </c>
      <c r="O426" s="46" t="s">
        <v>339</v>
      </c>
      <c r="P426" s="46" t="s">
        <v>339</v>
      </c>
      <c r="Q426" s="5">
        <v>0</v>
      </c>
      <c r="R426" s="5">
        <v>0</v>
      </c>
      <c r="S426" s="5">
        <v>10102001</v>
      </c>
      <c r="T426" s="5">
        <v>0</v>
      </c>
      <c r="U426" s="5">
        <v>0</v>
      </c>
      <c r="V426" s="5">
        <v>0</v>
      </c>
      <c r="W426" s="5">
        <v>1</v>
      </c>
      <c r="X426" s="66">
        <v>100</v>
      </c>
      <c r="Y426" s="66">
        <v>1000</v>
      </c>
      <c r="Z426" s="5">
        <v>1</v>
      </c>
      <c r="AA426" s="5">
        <v>10</v>
      </c>
      <c r="AB426" s="5">
        <v>0</v>
      </c>
      <c r="AC426" s="5">
        <v>0</v>
      </c>
      <c r="AD426" s="5">
        <v>0</v>
      </c>
      <c r="AE426" s="5">
        <v>21000</v>
      </c>
      <c r="AF426" s="5">
        <v>2</v>
      </c>
      <c r="AG426" s="5">
        <v>1</v>
      </c>
      <c r="AH426" s="5" t="s">
        <v>1940</v>
      </c>
      <c r="AI426" s="5" t="s">
        <v>235</v>
      </c>
      <c r="AJ426" s="5" t="s">
        <v>983</v>
      </c>
      <c r="AK426" s="45">
        <f t="shared" si="51"/>
        <v>2</v>
      </c>
      <c r="AL426" s="47">
        <f>_xlfn.XLOOKUP(I426,'[1]#칼럼명세'!F:F,'[1]#칼럼명세'!I:I)</f>
        <v>1101</v>
      </c>
      <c r="AM426" s="44" t="str">
        <f t="shared" si="52"/>
        <v>Item_Name_23615122</v>
      </c>
      <c r="AN426" s="5" t="s">
        <v>230</v>
      </c>
      <c r="AO426" s="44" t="str">
        <f t="shared" si="53"/>
        <v>Item_Desc_23615122</v>
      </c>
      <c r="AP426" s="5" t="s">
        <v>1787</v>
      </c>
      <c r="AQ426" s="44">
        <f>_xlfn.XLOOKUP(I426,[1]!표1[아이템 타입],[1]!표1[삭제여부])</f>
        <v>1</v>
      </c>
      <c r="AR426" s="63">
        <f>_xlfn.XLOOKUP(I426,'[1]#칼럼명세'!F:F,'[1]#칼럼명세'!H:H)</f>
        <v>0</v>
      </c>
      <c r="AS426" s="4">
        <v>1</v>
      </c>
      <c r="AT426" s="4"/>
      <c r="AU426" s="4"/>
      <c r="AV426" s="4"/>
      <c r="AW426" s="63" t="str">
        <f>_xlfn.XLOOKUP(I426,[1]!표1[아이템 타입],[1]!표1[타입 이름])</f>
        <v>스킬북</v>
      </c>
      <c r="AX426" s="63" t="str">
        <f t="shared" si="49"/>
        <v>가능</v>
      </c>
      <c r="AY426" s="63" t="str">
        <f t="shared" si="50"/>
        <v>불가</v>
      </c>
      <c r="AZ426" s="63" t="str">
        <f t="shared" si="48"/>
        <v>불가</v>
      </c>
      <c r="BA426" s="63" t="str">
        <f t="shared" si="48"/>
        <v>가능</v>
      </c>
    </row>
    <row r="427" spans="2:53" x14ac:dyDescent="0.3">
      <c r="B427" s="4">
        <v>23615123</v>
      </c>
      <c r="C427" s="4" t="str">
        <f t="shared" si="56"/>
        <v>123</v>
      </c>
      <c r="D427" s="44" t="str">
        <f t="shared" si="54"/>
        <v>Item_Name_23615123</v>
      </c>
      <c r="E427" s="5" t="s">
        <v>1080</v>
      </c>
      <c r="F427" s="44" t="str">
        <f t="shared" si="55"/>
        <v>Item_Desc_23615123</v>
      </c>
      <c r="G427" s="5" t="s">
        <v>364</v>
      </c>
      <c r="H427" s="5">
        <v>3</v>
      </c>
      <c r="I427" s="5">
        <v>36</v>
      </c>
      <c r="J427" s="5">
        <v>2</v>
      </c>
      <c r="K427" s="5">
        <v>3</v>
      </c>
      <c r="L427" s="45">
        <f>_xlfn.XLOOKUP($I427, '[1]#칼럼명세'!$F:$F, '[1]#칼럼명세'!$J:$J)*IF(_xlfn.XLOOKUP($I427, '[1]#칼럼명세'!$F:$F, '[1]#칼럼명세'!$K:$K)="X", 1, _xlfn.XLOOKUP($K427, '[1]#무게관련'!$N:$N, '[1]#무게관련'!$O:$O))*100</f>
        <v>1</v>
      </c>
      <c r="M427" s="46" t="s">
        <v>339</v>
      </c>
      <c r="N427" s="46" t="s">
        <v>336</v>
      </c>
      <c r="O427" s="46" t="s">
        <v>339</v>
      </c>
      <c r="P427" s="46" t="s">
        <v>339</v>
      </c>
      <c r="Q427" s="5">
        <v>0</v>
      </c>
      <c r="R427" s="5">
        <v>0</v>
      </c>
      <c r="S427" s="5">
        <v>10102001</v>
      </c>
      <c r="T427" s="5">
        <v>0</v>
      </c>
      <c r="U427" s="5">
        <v>0</v>
      </c>
      <c r="V427" s="5">
        <v>0</v>
      </c>
      <c r="W427" s="5">
        <v>1</v>
      </c>
      <c r="X427" s="66">
        <v>100</v>
      </c>
      <c r="Y427" s="66">
        <v>1000</v>
      </c>
      <c r="Z427" s="5">
        <v>1</v>
      </c>
      <c r="AA427" s="5">
        <v>10</v>
      </c>
      <c r="AB427" s="5">
        <v>0</v>
      </c>
      <c r="AC427" s="5">
        <v>0</v>
      </c>
      <c r="AD427" s="5">
        <v>0</v>
      </c>
      <c r="AE427" s="5">
        <v>21000</v>
      </c>
      <c r="AF427" s="5">
        <v>2</v>
      </c>
      <c r="AG427" s="5">
        <v>1</v>
      </c>
      <c r="AH427" s="5" t="s">
        <v>1941</v>
      </c>
      <c r="AI427" s="5" t="s">
        <v>235</v>
      </c>
      <c r="AJ427" s="5" t="s">
        <v>983</v>
      </c>
      <c r="AK427" s="45">
        <f t="shared" si="51"/>
        <v>2</v>
      </c>
      <c r="AL427" s="47">
        <f>_xlfn.XLOOKUP(I427,'[1]#칼럼명세'!F:F,'[1]#칼럼명세'!I:I)</f>
        <v>1101</v>
      </c>
      <c r="AM427" s="44" t="str">
        <f t="shared" si="52"/>
        <v>Item_Name_23615123</v>
      </c>
      <c r="AN427" s="5" t="s">
        <v>1810</v>
      </c>
      <c r="AO427" s="44" t="str">
        <f t="shared" si="53"/>
        <v>Item_Desc_23615123</v>
      </c>
      <c r="AP427" s="5" t="s">
        <v>1782</v>
      </c>
      <c r="AQ427" s="44">
        <f>_xlfn.XLOOKUP(I427,[1]!표1[아이템 타입],[1]!표1[삭제여부])</f>
        <v>1</v>
      </c>
      <c r="AR427" s="63">
        <f>_xlfn.XLOOKUP(I427,'[1]#칼럼명세'!F:F,'[1]#칼럼명세'!H:H)</f>
        <v>0</v>
      </c>
      <c r="AS427" s="4">
        <v>1</v>
      </c>
      <c r="AT427" s="4"/>
      <c r="AU427" s="4"/>
      <c r="AV427" s="4"/>
      <c r="AW427" s="63" t="str">
        <f>_xlfn.XLOOKUP(I427,[1]!표1[아이템 타입],[1]!표1[타입 이름])</f>
        <v>스킬북</v>
      </c>
      <c r="AX427" s="63" t="str">
        <f t="shared" si="49"/>
        <v>가능</v>
      </c>
      <c r="AY427" s="63" t="str">
        <f t="shared" si="50"/>
        <v>불가</v>
      </c>
      <c r="AZ427" s="63" t="str">
        <f t="shared" si="48"/>
        <v>불가</v>
      </c>
      <c r="BA427" s="63" t="str">
        <f t="shared" si="48"/>
        <v>가능</v>
      </c>
    </row>
    <row r="428" spans="2:53" x14ac:dyDescent="0.3">
      <c r="B428" s="4">
        <v>23615124</v>
      </c>
      <c r="C428" s="4" t="str">
        <f t="shared" si="56"/>
        <v>124</v>
      </c>
      <c r="D428" s="44" t="str">
        <f t="shared" si="54"/>
        <v>Item_Name_23615124</v>
      </c>
      <c r="E428" s="5" t="s">
        <v>1082</v>
      </c>
      <c r="F428" s="44" t="str">
        <f t="shared" si="55"/>
        <v>Item_Desc_23615124</v>
      </c>
      <c r="G428" s="5" t="s">
        <v>375</v>
      </c>
      <c r="H428" s="5">
        <v>3</v>
      </c>
      <c r="I428" s="5">
        <v>36</v>
      </c>
      <c r="J428" s="5">
        <v>2</v>
      </c>
      <c r="K428" s="5">
        <v>4</v>
      </c>
      <c r="L428" s="45">
        <f>_xlfn.XLOOKUP($I428, '[1]#칼럼명세'!$F:$F, '[1]#칼럼명세'!$J:$J)*IF(_xlfn.XLOOKUP($I428, '[1]#칼럼명세'!$F:$F, '[1]#칼럼명세'!$K:$K)="X", 1, _xlfn.XLOOKUP($K428, '[1]#무게관련'!$N:$N, '[1]#무게관련'!$O:$O))*100</f>
        <v>1</v>
      </c>
      <c r="M428" s="46" t="s">
        <v>339</v>
      </c>
      <c r="N428" s="46" t="s">
        <v>336</v>
      </c>
      <c r="O428" s="46" t="s">
        <v>339</v>
      </c>
      <c r="P428" s="46" t="s">
        <v>339</v>
      </c>
      <c r="Q428" s="5">
        <v>0</v>
      </c>
      <c r="R428" s="5">
        <v>0</v>
      </c>
      <c r="S428" s="5">
        <v>10102001</v>
      </c>
      <c r="T428" s="5">
        <v>0</v>
      </c>
      <c r="U428" s="5">
        <v>0</v>
      </c>
      <c r="V428" s="5">
        <v>0</v>
      </c>
      <c r="W428" s="5">
        <v>1</v>
      </c>
      <c r="X428" s="66">
        <v>100</v>
      </c>
      <c r="Y428" s="66">
        <v>1000</v>
      </c>
      <c r="Z428" s="5">
        <v>1</v>
      </c>
      <c r="AA428" s="5">
        <v>10</v>
      </c>
      <c r="AB428" s="5">
        <v>0</v>
      </c>
      <c r="AC428" s="5">
        <v>0</v>
      </c>
      <c r="AD428" s="5">
        <v>0</v>
      </c>
      <c r="AE428" s="5">
        <v>21000</v>
      </c>
      <c r="AF428" s="5">
        <v>2</v>
      </c>
      <c r="AG428" s="5">
        <v>1</v>
      </c>
      <c r="AH428" s="5" t="s">
        <v>1942</v>
      </c>
      <c r="AI428" s="5" t="s">
        <v>235</v>
      </c>
      <c r="AJ428" s="5" t="s">
        <v>983</v>
      </c>
      <c r="AK428" s="45">
        <f t="shared" si="51"/>
        <v>2</v>
      </c>
      <c r="AL428" s="47">
        <f>_xlfn.XLOOKUP(I428,'[1]#칼럼명세'!F:F,'[1]#칼럼명세'!I:I)</f>
        <v>1101</v>
      </c>
      <c r="AM428" s="44" t="str">
        <f t="shared" si="52"/>
        <v>Item_Name_23615124</v>
      </c>
      <c r="AN428" s="5" t="s">
        <v>1811</v>
      </c>
      <c r="AO428" s="44" t="str">
        <f t="shared" si="53"/>
        <v>Item_Desc_23615124</v>
      </c>
      <c r="AP428" s="5" t="s">
        <v>1784</v>
      </c>
      <c r="AQ428" s="44">
        <f>_xlfn.XLOOKUP(I428,[1]!표1[아이템 타입],[1]!표1[삭제여부])</f>
        <v>1</v>
      </c>
      <c r="AR428" s="63">
        <f>_xlfn.XLOOKUP(I428,'[1]#칼럼명세'!F:F,'[1]#칼럼명세'!H:H)</f>
        <v>0</v>
      </c>
      <c r="AS428" s="4">
        <v>1</v>
      </c>
      <c r="AT428" s="4"/>
      <c r="AU428" s="4"/>
      <c r="AV428" s="4"/>
      <c r="AW428" s="63" t="str">
        <f>_xlfn.XLOOKUP(I428,[1]!표1[아이템 타입],[1]!표1[타입 이름])</f>
        <v>스킬북</v>
      </c>
      <c r="AX428" s="63" t="str">
        <f t="shared" si="49"/>
        <v>가능</v>
      </c>
      <c r="AY428" s="63" t="str">
        <f t="shared" si="50"/>
        <v>불가</v>
      </c>
      <c r="AZ428" s="63" t="str">
        <f t="shared" si="48"/>
        <v>불가</v>
      </c>
      <c r="BA428" s="63" t="str">
        <f t="shared" si="48"/>
        <v>가능</v>
      </c>
    </row>
    <row r="429" spans="2:53" x14ac:dyDescent="0.3">
      <c r="B429" s="4">
        <v>23615125</v>
      </c>
      <c r="C429" s="4" t="str">
        <f t="shared" si="56"/>
        <v>125</v>
      </c>
      <c r="D429" s="44" t="str">
        <f t="shared" si="54"/>
        <v>Item_Name_23615125</v>
      </c>
      <c r="E429" s="5" t="s">
        <v>1083</v>
      </c>
      <c r="F429" s="44" t="str">
        <f t="shared" si="55"/>
        <v>Item_Desc_23615125</v>
      </c>
      <c r="G429" s="5" t="s">
        <v>376</v>
      </c>
      <c r="H429" s="5">
        <v>3</v>
      </c>
      <c r="I429" s="5">
        <v>36</v>
      </c>
      <c r="J429" s="5">
        <v>2</v>
      </c>
      <c r="K429" s="5">
        <v>4</v>
      </c>
      <c r="L429" s="45">
        <f>_xlfn.XLOOKUP($I429, '[1]#칼럼명세'!$F:$F, '[1]#칼럼명세'!$J:$J)*IF(_xlfn.XLOOKUP($I429, '[1]#칼럼명세'!$F:$F, '[1]#칼럼명세'!$K:$K)="X", 1, _xlfn.XLOOKUP($K429, '[1]#무게관련'!$N:$N, '[1]#무게관련'!$O:$O))*100</f>
        <v>1</v>
      </c>
      <c r="M429" s="46" t="s">
        <v>339</v>
      </c>
      <c r="N429" s="46" t="s">
        <v>336</v>
      </c>
      <c r="O429" s="46" t="s">
        <v>339</v>
      </c>
      <c r="P429" s="46" t="s">
        <v>339</v>
      </c>
      <c r="Q429" s="5">
        <v>0</v>
      </c>
      <c r="R429" s="5">
        <v>0</v>
      </c>
      <c r="S429" s="5">
        <v>10102001</v>
      </c>
      <c r="T429" s="5">
        <v>0</v>
      </c>
      <c r="U429" s="5">
        <v>0</v>
      </c>
      <c r="V429" s="5">
        <v>0</v>
      </c>
      <c r="W429" s="5">
        <v>1</v>
      </c>
      <c r="X429" s="66">
        <v>100</v>
      </c>
      <c r="Y429" s="66">
        <v>1000</v>
      </c>
      <c r="Z429" s="5">
        <v>1</v>
      </c>
      <c r="AA429" s="5">
        <v>10</v>
      </c>
      <c r="AB429" s="5">
        <v>0</v>
      </c>
      <c r="AC429" s="5">
        <v>0</v>
      </c>
      <c r="AD429" s="5">
        <v>0</v>
      </c>
      <c r="AE429" s="5">
        <v>21000</v>
      </c>
      <c r="AF429" s="5">
        <v>2</v>
      </c>
      <c r="AG429" s="5">
        <v>1</v>
      </c>
      <c r="AH429" s="5" t="s">
        <v>1943</v>
      </c>
      <c r="AI429" s="5" t="s">
        <v>235</v>
      </c>
      <c r="AJ429" s="5" t="s">
        <v>983</v>
      </c>
      <c r="AK429" s="45">
        <f t="shared" si="51"/>
        <v>2</v>
      </c>
      <c r="AL429" s="47">
        <f>_xlfn.XLOOKUP(I429,'[1]#칼럼명세'!F:F,'[1]#칼럼명세'!I:I)</f>
        <v>1101</v>
      </c>
      <c r="AM429" s="44" t="str">
        <f t="shared" si="52"/>
        <v>Item_Name_23615125</v>
      </c>
      <c r="AN429" s="5" t="s">
        <v>1812</v>
      </c>
      <c r="AO429" s="44" t="str">
        <f t="shared" si="53"/>
        <v>Item_Desc_23615125</v>
      </c>
      <c r="AP429" s="5" t="s">
        <v>1785</v>
      </c>
      <c r="AQ429" s="44">
        <f>_xlfn.XLOOKUP(I429,[1]!표1[아이템 타입],[1]!표1[삭제여부])</f>
        <v>1</v>
      </c>
      <c r="AR429" s="63">
        <f>_xlfn.XLOOKUP(I429,'[1]#칼럼명세'!F:F,'[1]#칼럼명세'!H:H)</f>
        <v>0</v>
      </c>
      <c r="AS429" s="4">
        <v>1</v>
      </c>
      <c r="AT429" s="4"/>
      <c r="AU429" s="4"/>
      <c r="AV429" s="4"/>
      <c r="AW429" s="63" t="str">
        <f>_xlfn.XLOOKUP(I429,[1]!표1[아이템 타입],[1]!표1[타입 이름])</f>
        <v>스킬북</v>
      </c>
      <c r="AX429" s="63" t="str">
        <f t="shared" si="49"/>
        <v>가능</v>
      </c>
      <c r="AY429" s="63" t="str">
        <f t="shared" si="50"/>
        <v>불가</v>
      </c>
      <c r="AZ429" s="63" t="str">
        <f t="shared" si="48"/>
        <v>불가</v>
      </c>
      <c r="BA429" s="63" t="str">
        <f t="shared" si="48"/>
        <v>가능</v>
      </c>
    </row>
    <row r="430" spans="2:53" x14ac:dyDescent="0.3">
      <c r="B430" s="4">
        <v>23615201</v>
      </c>
      <c r="C430" s="4" t="str">
        <f t="shared" si="56"/>
        <v>201</v>
      </c>
      <c r="D430" s="44" t="str">
        <f t="shared" si="54"/>
        <v>Item_Name_23615201</v>
      </c>
      <c r="E430" s="5" t="s">
        <v>1714</v>
      </c>
      <c r="F430" s="44" t="str">
        <f t="shared" si="55"/>
        <v>Item_Desc_23615201</v>
      </c>
      <c r="G430" s="5" t="s">
        <v>1605</v>
      </c>
      <c r="H430" s="5">
        <v>3</v>
      </c>
      <c r="I430" s="5">
        <v>36</v>
      </c>
      <c r="J430" s="5">
        <v>2</v>
      </c>
      <c r="K430" s="5">
        <v>1</v>
      </c>
      <c r="L430" s="45">
        <f>_xlfn.XLOOKUP($I430, '[1]#칼럼명세'!$F:$F, '[1]#칼럼명세'!$J:$J)*IF(_xlfn.XLOOKUP($I430, '[1]#칼럼명세'!$F:$F, '[1]#칼럼명세'!$K:$K)="X", 1, _xlfn.XLOOKUP($K430, '[1]#무게관련'!$N:$N, '[1]#무게관련'!$O:$O))*100</f>
        <v>1</v>
      </c>
      <c r="M430" s="46" t="s">
        <v>339</v>
      </c>
      <c r="N430" s="46" t="s">
        <v>339</v>
      </c>
      <c r="O430" s="46" t="s">
        <v>336</v>
      </c>
      <c r="P430" s="46" t="s">
        <v>339</v>
      </c>
      <c r="Q430" s="5">
        <v>0</v>
      </c>
      <c r="R430" s="5">
        <v>0</v>
      </c>
      <c r="S430" s="5">
        <v>10103001</v>
      </c>
      <c r="T430" s="5">
        <v>0</v>
      </c>
      <c r="U430" s="5">
        <v>0</v>
      </c>
      <c r="V430" s="5">
        <v>0</v>
      </c>
      <c r="W430" s="5">
        <v>1</v>
      </c>
      <c r="X430" s="66">
        <v>100</v>
      </c>
      <c r="Y430" s="66">
        <v>1000</v>
      </c>
      <c r="Z430" s="5">
        <v>1</v>
      </c>
      <c r="AA430" s="5">
        <v>10</v>
      </c>
      <c r="AB430" s="5">
        <v>0</v>
      </c>
      <c r="AC430" s="5">
        <v>0</v>
      </c>
      <c r="AD430" s="5">
        <v>0</v>
      </c>
      <c r="AE430" s="5">
        <v>21000</v>
      </c>
      <c r="AF430" s="5">
        <v>3</v>
      </c>
      <c r="AG430" s="5">
        <v>0</v>
      </c>
      <c r="AH430" s="5" t="s">
        <v>1919</v>
      </c>
      <c r="AI430" s="5" t="s">
        <v>235</v>
      </c>
      <c r="AJ430" s="5" t="s">
        <v>983</v>
      </c>
      <c r="AK430" s="45">
        <f t="shared" si="51"/>
        <v>4</v>
      </c>
      <c r="AL430" s="47">
        <f>_xlfn.XLOOKUP(I430,'[1]#칼럼명세'!F:F,'[1]#칼럼명세'!I:I)</f>
        <v>1101</v>
      </c>
      <c r="AM430" s="44" t="str">
        <f t="shared" si="52"/>
        <v>Item_Name_23615201</v>
      </c>
      <c r="AN430" s="5" t="s">
        <v>1589</v>
      </c>
      <c r="AO430" s="44" t="str">
        <f t="shared" si="53"/>
        <v>Item_Desc_23615201</v>
      </c>
      <c r="AP430" s="5" t="s">
        <v>1643</v>
      </c>
      <c r="AQ430" s="44">
        <f>_xlfn.XLOOKUP(I430,[1]!표1[아이템 타입],[1]!표1[삭제여부])</f>
        <v>1</v>
      </c>
      <c r="AR430" s="63">
        <f>_xlfn.XLOOKUP(I430,'[1]#칼럼명세'!F:F,'[1]#칼럼명세'!H:H)</f>
        <v>0</v>
      </c>
      <c r="AS430" s="4">
        <v>1</v>
      </c>
      <c r="AT430" s="4"/>
      <c r="AU430" s="4"/>
      <c r="AV430" s="4"/>
      <c r="AW430" s="63" t="str">
        <f>_xlfn.XLOOKUP(I430,[1]!표1[아이템 타입],[1]!표1[타입 이름])</f>
        <v>스킬북</v>
      </c>
      <c r="AX430" s="63" t="str">
        <f t="shared" si="49"/>
        <v>가능</v>
      </c>
      <c r="AY430" s="63" t="str">
        <f t="shared" si="50"/>
        <v>불가</v>
      </c>
      <c r="AZ430" s="63" t="str">
        <f t="shared" si="48"/>
        <v>불가</v>
      </c>
      <c r="BA430" s="63" t="str">
        <f t="shared" si="48"/>
        <v>가능</v>
      </c>
    </row>
    <row r="431" spans="2:53" x14ac:dyDescent="0.3">
      <c r="B431" s="4">
        <v>23615202</v>
      </c>
      <c r="C431" s="4" t="str">
        <f t="shared" si="56"/>
        <v>202</v>
      </c>
      <c r="D431" s="44" t="str">
        <f t="shared" si="54"/>
        <v>Item_Name_23615202</v>
      </c>
      <c r="E431" s="5" t="s">
        <v>1716</v>
      </c>
      <c r="F431" s="44" t="str">
        <f t="shared" si="55"/>
        <v>Item_Desc_23615202</v>
      </c>
      <c r="G431" s="5" t="s">
        <v>1605</v>
      </c>
      <c r="H431" s="5">
        <v>3</v>
      </c>
      <c r="I431" s="5">
        <v>36</v>
      </c>
      <c r="J431" s="5">
        <v>2</v>
      </c>
      <c r="K431" s="5">
        <v>1</v>
      </c>
      <c r="L431" s="45">
        <f>_xlfn.XLOOKUP($I431, '[1]#칼럼명세'!$F:$F, '[1]#칼럼명세'!$J:$J)*IF(_xlfn.XLOOKUP($I431, '[1]#칼럼명세'!$F:$F, '[1]#칼럼명세'!$K:$K)="X", 1, _xlfn.XLOOKUP($K431, '[1]#무게관련'!$N:$N, '[1]#무게관련'!$O:$O))*100</f>
        <v>1</v>
      </c>
      <c r="M431" s="46" t="s">
        <v>339</v>
      </c>
      <c r="N431" s="46" t="s">
        <v>339</v>
      </c>
      <c r="O431" s="46" t="s">
        <v>336</v>
      </c>
      <c r="P431" s="46" t="s">
        <v>339</v>
      </c>
      <c r="Q431" s="5">
        <v>0</v>
      </c>
      <c r="R431" s="5">
        <v>0</v>
      </c>
      <c r="S431" s="5">
        <v>10103001</v>
      </c>
      <c r="T431" s="5">
        <v>0</v>
      </c>
      <c r="U431" s="5">
        <v>0</v>
      </c>
      <c r="V431" s="5">
        <v>0</v>
      </c>
      <c r="W431" s="5">
        <v>1</v>
      </c>
      <c r="X431" s="66">
        <v>100</v>
      </c>
      <c r="Y431" s="66">
        <v>1000</v>
      </c>
      <c r="Z431" s="5">
        <v>1</v>
      </c>
      <c r="AA431" s="5">
        <v>10</v>
      </c>
      <c r="AB431" s="5">
        <v>0</v>
      </c>
      <c r="AC431" s="5">
        <v>0</v>
      </c>
      <c r="AD431" s="5">
        <v>0</v>
      </c>
      <c r="AE431" s="5">
        <v>21000</v>
      </c>
      <c r="AF431" s="5">
        <v>3</v>
      </c>
      <c r="AG431" s="5">
        <v>1</v>
      </c>
      <c r="AH431" s="5" t="s">
        <v>1924</v>
      </c>
      <c r="AI431" s="5" t="s">
        <v>235</v>
      </c>
      <c r="AJ431" s="5" t="s">
        <v>983</v>
      </c>
      <c r="AK431" s="45">
        <f t="shared" si="51"/>
        <v>4</v>
      </c>
      <c r="AL431" s="47">
        <f>_xlfn.XLOOKUP(I431,'[1]#칼럼명세'!F:F,'[1]#칼럼명세'!I:I)</f>
        <v>1101</v>
      </c>
      <c r="AM431" s="44" t="str">
        <f t="shared" si="52"/>
        <v>Item_Name_23615202</v>
      </c>
      <c r="AN431" s="5" t="s">
        <v>1591</v>
      </c>
      <c r="AO431" s="44" t="str">
        <f t="shared" si="53"/>
        <v>Item_Desc_23615202</v>
      </c>
      <c r="AP431" s="5" t="s">
        <v>1645</v>
      </c>
      <c r="AQ431" s="44">
        <f>_xlfn.XLOOKUP(I431,[1]!표1[아이템 타입],[1]!표1[삭제여부])</f>
        <v>1</v>
      </c>
      <c r="AR431" s="63">
        <f>_xlfn.XLOOKUP(I431,'[1]#칼럼명세'!F:F,'[1]#칼럼명세'!H:H)</f>
        <v>0</v>
      </c>
      <c r="AS431" s="4">
        <v>1</v>
      </c>
      <c r="AT431" s="4"/>
      <c r="AU431" s="4"/>
      <c r="AV431" s="4"/>
      <c r="AW431" s="63" t="str">
        <f>_xlfn.XLOOKUP(I431,[1]!표1[아이템 타입],[1]!표1[타입 이름])</f>
        <v>스킬북</v>
      </c>
      <c r="AX431" s="63" t="str">
        <f t="shared" si="49"/>
        <v>가능</v>
      </c>
      <c r="AY431" s="63" t="str">
        <f t="shared" si="50"/>
        <v>불가</v>
      </c>
      <c r="AZ431" s="63" t="str">
        <f t="shared" si="48"/>
        <v>불가</v>
      </c>
      <c r="BA431" s="63" t="str">
        <f t="shared" si="48"/>
        <v>가능</v>
      </c>
    </row>
    <row r="432" spans="2:53" x14ac:dyDescent="0.3">
      <c r="B432" s="4">
        <v>23615203</v>
      </c>
      <c r="C432" s="4" t="str">
        <f t="shared" si="56"/>
        <v>203</v>
      </c>
      <c r="D432" s="44" t="str">
        <f t="shared" si="54"/>
        <v>Item_Name_23615203</v>
      </c>
      <c r="E432" s="5" t="s">
        <v>1718</v>
      </c>
      <c r="F432" s="44" t="str">
        <f t="shared" si="55"/>
        <v>Item_Desc_23615203</v>
      </c>
      <c r="G432" s="5" t="s">
        <v>1605</v>
      </c>
      <c r="H432" s="5">
        <v>3</v>
      </c>
      <c r="I432" s="5">
        <v>36</v>
      </c>
      <c r="J432" s="5">
        <v>2</v>
      </c>
      <c r="K432" s="5">
        <v>2</v>
      </c>
      <c r="L432" s="45">
        <f>_xlfn.XLOOKUP($I432, '[1]#칼럼명세'!$F:$F, '[1]#칼럼명세'!$J:$J)*IF(_xlfn.XLOOKUP($I432, '[1]#칼럼명세'!$F:$F, '[1]#칼럼명세'!$K:$K)="X", 1, _xlfn.XLOOKUP($K432, '[1]#무게관련'!$N:$N, '[1]#무게관련'!$O:$O))*100</f>
        <v>1</v>
      </c>
      <c r="M432" s="46" t="s">
        <v>339</v>
      </c>
      <c r="N432" s="46" t="s">
        <v>339</v>
      </c>
      <c r="O432" s="46" t="s">
        <v>336</v>
      </c>
      <c r="P432" s="46" t="s">
        <v>339</v>
      </c>
      <c r="Q432" s="5">
        <v>0</v>
      </c>
      <c r="R432" s="5">
        <v>0</v>
      </c>
      <c r="S432" s="5">
        <v>10103001</v>
      </c>
      <c r="T432" s="5">
        <v>0</v>
      </c>
      <c r="U432" s="5">
        <v>0</v>
      </c>
      <c r="V432" s="5">
        <v>0</v>
      </c>
      <c r="W432" s="5">
        <v>1</v>
      </c>
      <c r="X432" s="66">
        <v>100</v>
      </c>
      <c r="Y432" s="66">
        <v>1000</v>
      </c>
      <c r="Z432" s="5">
        <v>1</v>
      </c>
      <c r="AA432" s="5">
        <v>10</v>
      </c>
      <c r="AB432" s="5">
        <v>0</v>
      </c>
      <c r="AC432" s="5">
        <v>0</v>
      </c>
      <c r="AD432" s="5">
        <v>0</v>
      </c>
      <c r="AE432" s="5">
        <v>21000</v>
      </c>
      <c r="AF432" s="5">
        <v>3</v>
      </c>
      <c r="AG432" s="5">
        <v>1</v>
      </c>
      <c r="AH432" s="5" t="s">
        <v>1928</v>
      </c>
      <c r="AI432" s="5" t="s">
        <v>235</v>
      </c>
      <c r="AJ432" s="5" t="s">
        <v>983</v>
      </c>
      <c r="AK432" s="45">
        <f t="shared" si="51"/>
        <v>4</v>
      </c>
      <c r="AL432" s="47">
        <f>_xlfn.XLOOKUP(I432,'[1]#칼럼명세'!F:F,'[1]#칼럼명세'!I:I)</f>
        <v>1101</v>
      </c>
      <c r="AM432" s="44" t="str">
        <f t="shared" si="52"/>
        <v>Item_Name_23615203</v>
      </c>
      <c r="AN432" s="5" t="s">
        <v>768</v>
      </c>
      <c r="AO432" s="44" t="str">
        <f t="shared" si="53"/>
        <v>Item_Desc_23615203</v>
      </c>
      <c r="AP432" s="5" t="s">
        <v>1647</v>
      </c>
      <c r="AQ432" s="44">
        <f>_xlfn.XLOOKUP(I432,[1]!표1[아이템 타입],[1]!표1[삭제여부])</f>
        <v>1</v>
      </c>
      <c r="AR432" s="63">
        <f>_xlfn.XLOOKUP(I432,'[1]#칼럼명세'!F:F,'[1]#칼럼명세'!H:H)</f>
        <v>0</v>
      </c>
      <c r="AS432" s="4">
        <v>1</v>
      </c>
      <c r="AT432" s="4"/>
      <c r="AU432" s="4"/>
      <c r="AV432" s="4"/>
      <c r="AW432" s="63" t="str">
        <f>_xlfn.XLOOKUP(I432,[1]!표1[아이템 타입],[1]!표1[타입 이름])</f>
        <v>스킬북</v>
      </c>
      <c r="AX432" s="63" t="str">
        <f t="shared" si="49"/>
        <v>가능</v>
      </c>
      <c r="AY432" s="63" t="str">
        <f t="shared" si="50"/>
        <v>불가</v>
      </c>
      <c r="AZ432" s="63" t="str">
        <f t="shared" si="48"/>
        <v>불가</v>
      </c>
      <c r="BA432" s="63" t="str">
        <f t="shared" si="48"/>
        <v>가능</v>
      </c>
    </row>
    <row r="433" spans="2:53" x14ac:dyDescent="0.3">
      <c r="B433" s="4">
        <v>23615204</v>
      </c>
      <c r="C433" s="4" t="str">
        <f t="shared" si="56"/>
        <v>204</v>
      </c>
      <c r="D433" s="44" t="str">
        <f t="shared" si="54"/>
        <v>Item_Name_23615204</v>
      </c>
      <c r="E433" s="5" t="s">
        <v>1715</v>
      </c>
      <c r="F433" s="44" t="str">
        <f t="shared" si="55"/>
        <v>Item_Desc_23615204</v>
      </c>
      <c r="G433" s="5" t="s">
        <v>1605</v>
      </c>
      <c r="H433" s="5">
        <v>3</v>
      </c>
      <c r="I433" s="5">
        <v>36</v>
      </c>
      <c r="J433" s="5">
        <v>2</v>
      </c>
      <c r="K433" s="5">
        <v>2</v>
      </c>
      <c r="L433" s="45">
        <f>_xlfn.XLOOKUP($I433, '[1]#칼럼명세'!$F:$F, '[1]#칼럼명세'!$J:$J)*IF(_xlfn.XLOOKUP($I433, '[1]#칼럼명세'!$F:$F, '[1]#칼럼명세'!$K:$K)="X", 1, _xlfn.XLOOKUP($K433, '[1]#무게관련'!$N:$N, '[1]#무게관련'!$O:$O))*100</f>
        <v>1</v>
      </c>
      <c r="M433" s="46" t="s">
        <v>339</v>
      </c>
      <c r="N433" s="46" t="s">
        <v>339</v>
      </c>
      <c r="O433" s="46" t="s">
        <v>336</v>
      </c>
      <c r="P433" s="46" t="s">
        <v>339</v>
      </c>
      <c r="Q433" s="5">
        <v>0</v>
      </c>
      <c r="R433" s="5">
        <v>0</v>
      </c>
      <c r="S433" s="5">
        <v>10103001</v>
      </c>
      <c r="T433" s="5">
        <v>0</v>
      </c>
      <c r="U433" s="5">
        <v>0</v>
      </c>
      <c r="V433" s="5">
        <v>0</v>
      </c>
      <c r="W433" s="5">
        <v>1</v>
      </c>
      <c r="X433" s="66">
        <v>100</v>
      </c>
      <c r="Y433" s="66">
        <v>1000</v>
      </c>
      <c r="Z433" s="5">
        <v>1</v>
      </c>
      <c r="AA433" s="5">
        <v>10</v>
      </c>
      <c r="AB433" s="5">
        <v>0</v>
      </c>
      <c r="AC433" s="5">
        <v>0</v>
      </c>
      <c r="AD433" s="5">
        <v>0</v>
      </c>
      <c r="AE433" s="5">
        <v>21000</v>
      </c>
      <c r="AF433" s="5">
        <v>3</v>
      </c>
      <c r="AG433" s="5">
        <v>1</v>
      </c>
      <c r="AH433" s="5" t="s">
        <v>1959</v>
      </c>
      <c r="AI433" s="5" t="s">
        <v>235</v>
      </c>
      <c r="AJ433" s="5" t="s">
        <v>983</v>
      </c>
      <c r="AK433" s="45">
        <f t="shared" si="51"/>
        <v>4</v>
      </c>
      <c r="AL433" s="47">
        <f>_xlfn.XLOOKUP(I433,'[1]#칼럼명세'!F:F,'[1]#칼럼명세'!I:I)</f>
        <v>1101</v>
      </c>
      <c r="AM433" s="44" t="str">
        <f t="shared" si="52"/>
        <v>Item_Name_23615204</v>
      </c>
      <c r="AN433" s="5" t="s">
        <v>1590</v>
      </c>
      <c r="AO433" s="44" t="str">
        <f t="shared" si="53"/>
        <v>Item_Desc_23615204</v>
      </c>
      <c r="AP433" s="5" t="s">
        <v>1644</v>
      </c>
      <c r="AQ433" s="44">
        <f>_xlfn.XLOOKUP(I433,[1]!표1[아이템 타입],[1]!표1[삭제여부])</f>
        <v>1</v>
      </c>
      <c r="AR433" s="63">
        <f>_xlfn.XLOOKUP(I433,'[1]#칼럼명세'!F:F,'[1]#칼럼명세'!H:H)</f>
        <v>0</v>
      </c>
      <c r="AS433" s="4">
        <v>1</v>
      </c>
      <c r="AT433" s="4"/>
      <c r="AU433" s="4"/>
      <c r="AV433" s="4"/>
      <c r="AW433" s="63" t="str">
        <f>_xlfn.XLOOKUP(I433,[1]!표1[아이템 타입],[1]!표1[타입 이름])</f>
        <v>스킬북</v>
      </c>
      <c r="AX433" s="63" t="str">
        <f t="shared" si="49"/>
        <v>가능</v>
      </c>
      <c r="AY433" s="63" t="str">
        <f t="shared" si="50"/>
        <v>불가</v>
      </c>
      <c r="AZ433" s="63" t="str">
        <f t="shared" si="48"/>
        <v>불가</v>
      </c>
      <c r="BA433" s="63" t="str">
        <f t="shared" si="48"/>
        <v>가능</v>
      </c>
    </row>
    <row r="434" spans="2:53" x14ac:dyDescent="0.3">
      <c r="B434" s="4">
        <v>23615205</v>
      </c>
      <c r="C434" s="4" t="str">
        <f t="shared" si="56"/>
        <v>205</v>
      </c>
      <c r="D434" s="44" t="str">
        <f t="shared" si="54"/>
        <v>Item_Name_23615205</v>
      </c>
      <c r="E434" s="5" t="s">
        <v>1719</v>
      </c>
      <c r="F434" s="44" t="str">
        <f t="shared" si="55"/>
        <v>Item_Desc_23615205</v>
      </c>
      <c r="G434" s="5" t="s">
        <v>1605</v>
      </c>
      <c r="H434" s="5">
        <v>3</v>
      </c>
      <c r="I434" s="5">
        <v>36</v>
      </c>
      <c r="J434" s="5">
        <v>2</v>
      </c>
      <c r="K434" s="5">
        <v>2</v>
      </c>
      <c r="L434" s="45">
        <f>_xlfn.XLOOKUP($I434, '[1]#칼럼명세'!$F:$F, '[1]#칼럼명세'!$J:$J)*IF(_xlfn.XLOOKUP($I434, '[1]#칼럼명세'!$F:$F, '[1]#칼럼명세'!$K:$K)="X", 1, _xlfn.XLOOKUP($K434, '[1]#무게관련'!$N:$N, '[1]#무게관련'!$O:$O))*100</f>
        <v>1</v>
      </c>
      <c r="M434" s="46" t="s">
        <v>339</v>
      </c>
      <c r="N434" s="46" t="s">
        <v>339</v>
      </c>
      <c r="O434" s="46" t="s">
        <v>336</v>
      </c>
      <c r="P434" s="46" t="s">
        <v>339</v>
      </c>
      <c r="Q434" s="5">
        <v>0</v>
      </c>
      <c r="R434" s="5">
        <v>0</v>
      </c>
      <c r="S434" s="5">
        <v>10103001</v>
      </c>
      <c r="T434" s="5">
        <v>0</v>
      </c>
      <c r="U434" s="5">
        <v>0</v>
      </c>
      <c r="V434" s="5">
        <v>0</v>
      </c>
      <c r="W434" s="5">
        <v>1</v>
      </c>
      <c r="X434" s="66">
        <v>100</v>
      </c>
      <c r="Y434" s="66">
        <v>1000</v>
      </c>
      <c r="Z434" s="5">
        <v>1</v>
      </c>
      <c r="AA434" s="5">
        <v>10</v>
      </c>
      <c r="AB434" s="5">
        <v>0</v>
      </c>
      <c r="AC434" s="5">
        <v>0</v>
      </c>
      <c r="AD434" s="5">
        <v>0</v>
      </c>
      <c r="AE434" s="5">
        <v>21000</v>
      </c>
      <c r="AF434" s="5">
        <v>3</v>
      </c>
      <c r="AG434" s="5">
        <v>1</v>
      </c>
      <c r="AH434" s="5" t="s">
        <v>1921</v>
      </c>
      <c r="AI434" s="5" t="s">
        <v>235</v>
      </c>
      <c r="AJ434" s="5" t="s">
        <v>983</v>
      </c>
      <c r="AK434" s="45">
        <f t="shared" si="51"/>
        <v>4</v>
      </c>
      <c r="AL434" s="47">
        <f>_xlfn.XLOOKUP(I434,'[1]#칼럼명세'!F:F,'[1]#칼럼명세'!I:I)</f>
        <v>1101</v>
      </c>
      <c r="AM434" s="44" t="str">
        <f t="shared" si="52"/>
        <v>Item_Name_23615205</v>
      </c>
      <c r="AN434" s="5" t="s">
        <v>769</v>
      </c>
      <c r="AO434" s="44" t="str">
        <f t="shared" si="53"/>
        <v>Item_Desc_23615205</v>
      </c>
      <c r="AP434" s="5" t="s">
        <v>1648</v>
      </c>
      <c r="AQ434" s="44">
        <f>_xlfn.XLOOKUP(I434,[1]!표1[아이템 타입],[1]!표1[삭제여부])</f>
        <v>1</v>
      </c>
      <c r="AR434" s="63">
        <f>_xlfn.XLOOKUP(I434,'[1]#칼럼명세'!F:F,'[1]#칼럼명세'!H:H)</f>
        <v>0</v>
      </c>
      <c r="AS434" s="4">
        <v>1</v>
      </c>
      <c r="AT434" s="4"/>
      <c r="AU434" s="4"/>
      <c r="AV434" s="4"/>
      <c r="AW434" s="63" t="str">
        <f>_xlfn.XLOOKUP(I434,[1]!표1[아이템 타입],[1]!표1[타입 이름])</f>
        <v>스킬북</v>
      </c>
      <c r="AX434" s="63" t="str">
        <f t="shared" si="49"/>
        <v>가능</v>
      </c>
      <c r="AY434" s="63" t="str">
        <f t="shared" si="50"/>
        <v>불가</v>
      </c>
      <c r="AZ434" s="63" t="str">
        <f t="shared" si="48"/>
        <v>불가</v>
      </c>
      <c r="BA434" s="63" t="str">
        <f t="shared" si="48"/>
        <v>가능</v>
      </c>
    </row>
    <row r="435" spans="2:53" x14ac:dyDescent="0.3">
      <c r="B435" s="4">
        <v>23615206</v>
      </c>
      <c r="C435" s="4" t="str">
        <f t="shared" si="56"/>
        <v>206</v>
      </c>
      <c r="D435" s="44" t="str">
        <f t="shared" si="54"/>
        <v>Item_Name_23615206</v>
      </c>
      <c r="E435" s="5" t="s">
        <v>1717</v>
      </c>
      <c r="F435" s="44" t="str">
        <f t="shared" si="55"/>
        <v>Item_Desc_23615206</v>
      </c>
      <c r="G435" s="5" t="s">
        <v>1605</v>
      </c>
      <c r="H435" s="5">
        <v>3</v>
      </c>
      <c r="I435" s="5">
        <v>36</v>
      </c>
      <c r="J435" s="5">
        <v>2</v>
      </c>
      <c r="K435" s="5">
        <v>3</v>
      </c>
      <c r="L435" s="45">
        <f>_xlfn.XLOOKUP($I435, '[1]#칼럼명세'!$F:$F, '[1]#칼럼명세'!$J:$J)*IF(_xlfn.XLOOKUP($I435, '[1]#칼럼명세'!$F:$F, '[1]#칼럼명세'!$K:$K)="X", 1, _xlfn.XLOOKUP($K435, '[1]#무게관련'!$N:$N, '[1]#무게관련'!$O:$O))*100</f>
        <v>1</v>
      </c>
      <c r="M435" s="46" t="s">
        <v>339</v>
      </c>
      <c r="N435" s="46" t="s">
        <v>339</v>
      </c>
      <c r="O435" s="46" t="s">
        <v>336</v>
      </c>
      <c r="P435" s="46" t="s">
        <v>339</v>
      </c>
      <c r="Q435" s="5">
        <v>0</v>
      </c>
      <c r="R435" s="5">
        <v>0</v>
      </c>
      <c r="S435" s="5">
        <v>10103001</v>
      </c>
      <c r="T435" s="5">
        <v>0</v>
      </c>
      <c r="U435" s="5">
        <v>0</v>
      </c>
      <c r="V435" s="5">
        <v>0</v>
      </c>
      <c r="W435" s="5">
        <v>1</v>
      </c>
      <c r="X435" s="66">
        <v>100</v>
      </c>
      <c r="Y435" s="66">
        <v>1000</v>
      </c>
      <c r="Z435" s="5">
        <v>1</v>
      </c>
      <c r="AA435" s="5">
        <v>10</v>
      </c>
      <c r="AB435" s="5">
        <v>0</v>
      </c>
      <c r="AC435" s="5">
        <v>0</v>
      </c>
      <c r="AD435" s="5">
        <v>0</v>
      </c>
      <c r="AE435" s="5">
        <v>21000</v>
      </c>
      <c r="AF435" s="5">
        <v>3</v>
      </c>
      <c r="AG435" s="5">
        <v>1</v>
      </c>
      <c r="AH435" s="5" t="s">
        <v>1961</v>
      </c>
      <c r="AI435" s="5" t="s">
        <v>235</v>
      </c>
      <c r="AJ435" s="5" t="s">
        <v>983</v>
      </c>
      <c r="AK435" s="45">
        <f t="shared" si="51"/>
        <v>4</v>
      </c>
      <c r="AL435" s="47">
        <f>_xlfn.XLOOKUP(I435,'[1]#칼럼명세'!F:F,'[1]#칼럼명세'!I:I)</f>
        <v>1101</v>
      </c>
      <c r="AM435" s="44" t="str">
        <f t="shared" si="52"/>
        <v>Item_Name_23615206</v>
      </c>
      <c r="AN435" s="5" t="s">
        <v>1592</v>
      </c>
      <c r="AO435" s="44" t="str">
        <f t="shared" si="53"/>
        <v>Item_Desc_23615206</v>
      </c>
      <c r="AP435" s="5" t="s">
        <v>1646</v>
      </c>
      <c r="AQ435" s="44">
        <f>_xlfn.XLOOKUP(I435,[1]!표1[아이템 타입],[1]!표1[삭제여부])</f>
        <v>1</v>
      </c>
      <c r="AR435" s="63">
        <f>_xlfn.XLOOKUP(I435,'[1]#칼럼명세'!F:F,'[1]#칼럼명세'!H:H)</f>
        <v>0</v>
      </c>
      <c r="AS435" s="4">
        <v>1</v>
      </c>
      <c r="AT435" s="4"/>
      <c r="AU435" s="4"/>
      <c r="AV435" s="4"/>
      <c r="AW435" s="63" t="str">
        <f>_xlfn.XLOOKUP(I435,[1]!표1[아이템 타입],[1]!표1[타입 이름])</f>
        <v>스킬북</v>
      </c>
      <c r="AX435" s="63" t="str">
        <f t="shared" si="49"/>
        <v>가능</v>
      </c>
      <c r="AY435" s="63" t="str">
        <f t="shared" si="50"/>
        <v>불가</v>
      </c>
      <c r="AZ435" s="63" t="str">
        <f t="shared" si="48"/>
        <v>불가</v>
      </c>
      <c r="BA435" s="63" t="str">
        <f t="shared" si="48"/>
        <v>가능</v>
      </c>
    </row>
    <row r="436" spans="2:53" x14ac:dyDescent="0.3">
      <c r="B436" s="4">
        <v>23615207</v>
      </c>
      <c r="C436" s="4" t="str">
        <f t="shared" si="56"/>
        <v>207</v>
      </c>
      <c r="D436" s="44" t="str">
        <f t="shared" si="54"/>
        <v>Item_Name_23615207</v>
      </c>
      <c r="E436" s="5" t="s">
        <v>1720</v>
      </c>
      <c r="F436" s="44" t="str">
        <f t="shared" si="55"/>
        <v>Item_Desc_23615207</v>
      </c>
      <c r="G436" s="5" t="s">
        <v>1605</v>
      </c>
      <c r="H436" s="5">
        <v>3</v>
      </c>
      <c r="I436" s="5">
        <v>36</v>
      </c>
      <c r="J436" s="5">
        <v>2</v>
      </c>
      <c r="K436" s="5">
        <v>3</v>
      </c>
      <c r="L436" s="45">
        <f>_xlfn.XLOOKUP($I436, '[1]#칼럼명세'!$F:$F, '[1]#칼럼명세'!$J:$J)*IF(_xlfn.XLOOKUP($I436, '[1]#칼럼명세'!$F:$F, '[1]#칼럼명세'!$K:$K)="X", 1, _xlfn.XLOOKUP($K436, '[1]#무게관련'!$N:$N, '[1]#무게관련'!$O:$O))*100</f>
        <v>1</v>
      </c>
      <c r="M436" s="46" t="s">
        <v>339</v>
      </c>
      <c r="N436" s="46" t="s">
        <v>339</v>
      </c>
      <c r="O436" s="46" t="s">
        <v>336</v>
      </c>
      <c r="P436" s="46" t="s">
        <v>339</v>
      </c>
      <c r="Q436" s="5">
        <v>0</v>
      </c>
      <c r="R436" s="5">
        <v>0</v>
      </c>
      <c r="S436" s="5">
        <v>10103001</v>
      </c>
      <c r="T436" s="5">
        <v>0</v>
      </c>
      <c r="U436" s="5">
        <v>0</v>
      </c>
      <c r="V436" s="5">
        <v>0</v>
      </c>
      <c r="W436" s="5">
        <v>1</v>
      </c>
      <c r="X436" s="66">
        <v>100</v>
      </c>
      <c r="Y436" s="66">
        <v>1000</v>
      </c>
      <c r="Z436" s="5">
        <v>1</v>
      </c>
      <c r="AA436" s="5">
        <v>10</v>
      </c>
      <c r="AB436" s="5">
        <v>0</v>
      </c>
      <c r="AC436" s="5">
        <v>0</v>
      </c>
      <c r="AD436" s="5">
        <v>0</v>
      </c>
      <c r="AE436" s="5">
        <v>21000</v>
      </c>
      <c r="AF436" s="5">
        <v>3</v>
      </c>
      <c r="AG436" s="5">
        <v>1</v>
      </c>
      <c r="AH436" s="5" t="s">
        <v>1926</v>
      </c>
      <c r="AI436" s="5" t="s">
        <v>235</v>
      </c>
      <c r="AJ436" s="5" t="s">
        <v>983</v>
      </c>
      <c r="AK436" s="45">
        <f t="shared" si="51"/>
        <v>4</v>
      </c>
      <c r="AL436" s="47">
        <f>_xlfn.XLOOKUP(I436,'[1]#칼럼명세'!F:F,'[1]#칼럼명세'!I:I)</f>
        <v>1101</v>
      </c>
      <c r="AM436" s="44" t="str">
        <f t="shared" si="52"/>
        <v>Item_Name_23615207</v>
      </c>
      <c r="AN436" s="5" t="s">
        <v>770</v>
      </c>
      <c r="AO436" s="44" t="str">
        <f t="shared" si="53"/>
        <v>Item_Desc_23615207</v>
      </c>
      <c r="AP436" s="5" t="s">
        <v>1649</v>
      </c>
      <c r="AQ436" s="44">
        <f>_xlfn.XLOOKUP(I436,[1]!표1[아이템 타입],[1]!표1[삭제여부])</f>
        <v>1</v>
      </c>
      <c r="AR436" s="63">
        <f>_xlfn.XLOOKUP(I436,'[1]#칼럼명세'!F:F,'[1]#칼럼명세'!H:H)</f>
        <v>0</v>
      </c>
      <c r="AS436" s="4">
        <v>1</v>
      </c>
      <c r="AT436" s="4"/>
      <c r="AU436" s="4"/>
      <c r="AV436" s="4"/>
      <c r="AW436" s="63" t="str">
        <f>_xlfn.XLOOKUP(I436,[1]!표1[아이템 타입],[1]!표1[타입 이름])</f>
        <v>스킬북</v>
      </c>
      <c r="AX436" s="63" t="str">
        <f t="shared" si="49"/>
        <v>가능</v>
      </c>
      <c r="AY436" s="63" t="str">
        <f t="shared" si="50"/>
        <v>불가</v>
      </c>
      <c r="AZ436" s="63" t="str">
        <f t="shared" si="48"/>
        <v>불가</v>
      </c>
      <c r="BA436" s="63" t="str">
        <f t="shared" si="48"/>
        <v>가능</v>
      </c>
    </row>
    <row r="437" spans="2:53" x14ac:dyDescent="0.3">
      <c r="B437" s="4">
        <v>23615208</v>
      </c>
      <c r="C437" s="4" t="str">
        <f t="shared" si="56"/>
        <v>208</v>
      </c>
      <c r="D437" s="44" t="str">
        <f t="shared" si="54"/>
        <v>Item_Name_23615208</v>
      </c>
      <c r="E437" s="5" t="s">
        <v>1724</v>
      </c>
      <c r="F437" s="44" t="str">
        <f t="shared" si="55"/>
        <v>Item_Desc_23615208</v>
      </c>
      <c r="G437" s="5" t="s">
        <v>1605</v>
      </c>
      <c r="H437" s="5">
        <v>3</v>
      </c>
      <c r="I437" s="5">
        <v>36</v>
      </c>
      <c r="J437" s="5">
        <v>2</v>
      </c>
      <c r="K437" s="5">
        <v>3</v>
      </c>
      <c r="L437" s="45">
        <f>_xlfn.XLOOKUP($I437, '[1]#칼럼명세'!$F:$F, '[1]#칼럼명세'!$J:$J)*IF(_xlfn.XLOOKUP($I437, '[1]#칼럼명세'!$F:$F, '[1]#칼럼명세'!$K:$K)="X", 1, _xlfn.XLOOKUP($K437, '[1]#무게관련'!$N:$N, '[1]#무게관련'!$O:$O))*100</f>
        <v>1</v>
      </c>
      <c r="M437" s="46" t="s">
        <v>339</v>
      </c>
      <c r="N437" s="46" t="s">
        <v>339</v>
      </c>
      <c r="O437" s="46" t="s">
        <v>336</v>
      </c>
      <c r="P437" s="46" t="s">
        <v>339</v>
      </c>
      <c r="Q437" s="5">
        <v>0</v>
      </c>
      <c r="R437" s="5">
        <v>0</v>
      </c>
      <c r="S437" s="5">
        <v>10103001</v>
      </c>
      <c r="T437" s="5">
        <v>0</v>
      </c>
      <c r="U437" s="5">
        <v>0</v>
      </c>
      <c r="V437" s="5">
        <v>0</v>
      </c>
      <c r="W437" s="5">
        <v>1</v>
      </c>
      <c r="X437" s="66">
        <v>100</v>
      </c>
      <c r="Y437" s="66">
        <v>1000</v>
      </c>
      <c r="Z437" s="5">
        <v>1</v>
      </c>
      <c r="AA437" s="5">
        <v>10</v>
      </c>
      <c r="AB437" s="5">
        <v>0</v>
      </c>
      <c r="AC437" s="5">
        <v>0</v>
      </c>
      <c r="AD437" s="5">
        <v>0</v>
      </c>
      <c r="AE437" s="5">
        <v>21000</v>
      </c>
      <c r="AF437" s="5">
        <v>3</v>
      </c>
      <c r="AG437" s="5">
        <v>1</v>
      </c>
      <c r="AH437" s="5" t="s">
        <v>1922</v>
      </c>
      <c r="AI437" s="5" t="s">
        <v>235</v>
      </c>
      <c r="AJ437" s="5" t="s">
        <v>983</v>
      </c>
      <c r="AK437" s="45">
        <f t="shared" si="51"/>
        <v>4</v>
      </c>
      <c r="AL437" s="47">
        <f>_xlfn.XLOOKUP(I437,'[1]#칼럼명세'!F:F,'[1]#칼럼명세'!I:I)</f>
        <v>1101</v>
      </c>
      <c r="AM437" s="44" t="str">
        <f t="shared" si="52"/>
        <v>Item_Name_23615208</v>
      </c>
      <c r="AN437" s="5" t="s">
        <v>774</v>
      </c>
      <c r="AO437" s="44" t="str">
        <f t="shared" si="53"/>
        <v>Item_Desc_23615208</v>
      </c>
      <c r="AP437" s="5" t="s">
        <v>1653</v>
      </c>
      <c r="AQ437" s="44">
        <f>_xlfn.XLOOKUP(I437,[1]!표1[아이템 타입],[1]!표1[삭제여부])</f>
        <v>1</v>
      </c>
      <c r="AR437" s="63">
        <f>_xlfn.XLOOKUP(I437,'[1]#칼럼명세'!F:F,'[1]#칼럼명세'!H:H)</f>
        <v>0</v>
      </c>
      <c r="AS437" s="4">
        <v>1</v>
      </c>
      <c r="AT437" s="4"/>
      <c r="AU437" s="4"/>
      <c r="AV437" s="4"/>
      <c r="AW437" s="63" t="str">
        <f>_xlfn.XLOOKUP(I437,[1]!표1[아이템 타입],[1]!표1[타입 이름])</f>
        <v>스킬북</v>
      </c>
      <c r="AX437" s="63" t="str">
        <f t="shared" si="49"/>
        <v>가능</v>
      </c>
      <c r="AY437" s="63" t="str">
        <f t="shared" si="50"/>
        <v>불가</v>
      </c>
      <c r="AZ437" s="63" t="str">
        <f t="shared" si="48"/>
        <v>불가</v>
      </c>
      <c r="BA437" s="63" t="str">
        <f t="shared" si="48"/>
        <v>가능</v>
      </c>
    </row>
    <row r="438" spans="2:53" x14ac:dyDescent="0.3">
      <c r="B438" s="4">
        <v>23615209</v>
      </c>
      <c r="C438" s="4" t="str">
        <f t="shared" si="56"/>
        <v>209</v>
      </c>
      <c r="D438" s="44" t="str">
        <f t="shared" si="54"/>
        <v>Item_Name_23615209</v>
      </c>
      <c r="E438" s="5" t="s">
        <v>1723</v>
      </c>
      <c r="F438" s="44" t="str">
        <f t="shared" si="55"/>
        <v>Item_Desc_23615209</v>
      </c>
      <c r="G438" s="5" t="s">
        <v>1605</v>
      </c>
      <c r="H438" s="5">
        <v>3</v>
      </c>
      <c r="I438" s="5">
        <v>36</v>
      </c>
      <c r="J438" s="5">
        <v>2</v>
      </c>
      <c r="K438" s="5">
        <v>4</v>
      </c>
      <c r="L438" s="45">
        <f>_xlfn.XLOOKUP($I438, '[1]#칼럼명세'!$F:$F, '[1]#칼럼명세'!$J:$J)*IF(_xlfn.XLOOKUP($I438, '[1]#칼럼명세'!$F:$F, '[1]#칼럼명세'!$K:$K)="X", 1, _xlfn.XLOOKUP($K438, '[1]#무게관련'!$N:$N, '[1]#무게관련'!$O:$O))*100</f>
        <v>1</v>
      </c>
      <c r="M438" s="46" t="s">
        <v>339</v>
      </c>
      <c r="N438" s="46" t="s">
        <v>339</v>
      </c>
      <c r="O438" s="46" t="s">
        <v>336</v>
      </c>
      <c r="P438" s="46" t="s">
        <v>339</v>
      </c>
      <c r="Q438" s="5">
        <v>0</v>
      </c>
      <c r="R438" s="5">
        <v>0</v>
      </c>
      <c r="S438" s="5">
        <v>10103001</v>
      </c>
      <c r="T438" s="5">
        <v>0</v>
      </c>
      <c r="U438" s="5">
        <v>0</v>
      </c>
      <c r="V438" s="5">
        <v>0</v>
      </c>
      <c r="W438" s="5">
        <v>1</v>
      </c>
      <c r="X438" s="66">
        <v>100</v>
      </c>
      <c r="Y438" s="66">
        <v>1000</v>
      </c>
      <c r="Z438" s="5">
        <v>1</v>
      </c>
      <c r="AA438" s="5">
        <v>10</v>
      </c>
      <c r="AB438" s="5">
        <v>0</v>
      </c>
      <c r="AC438" s="5">
        <v>0</v>
      </c>
      <c r="AD438" s="5">
        <v>0</v>
      </c>
      <c r="AE438" s="5">
        <v>21000</v>
      </c>
      <c r="AF438" s="5">
        <v>3</v>
      </c>
      <c r="AG438" s="5">
        <v>1</v>
      </c>
      <c r="AH438" s="5" t="s">
        <v>1929</v>
      </c>
      <c r="AI438" s="5" t="s">
        <v>235</v>
      </c>
      <c r="AJ438" s="5" t="s">
        <v>983</v>
      </c>
      <c r="AK438" s="45">
        <f t="shared" si="51"/>
        <v>4</v>
      </c>
      <c r="AL438" s="47">
        <f>_xlfn.XLOOKUP(I438,'[1]#칼럼명세'!F:F,'[1]#칼럼명세'!I:I)</f>
        <v>1101</v>
      </c>
      <c r="AM438" s="44" t="str">
        <f t="shared" si="52"/>
        <v>Item_Name_23615209</v>
      </c>
      <c r="AN438" s="5" t="s">
        <v>773</v>
      </c>
      <c r="AO438" s="44" t="str">
        <f t="shared" si="53"/>
        <v>Item_Desc_23615209</v>
      </c>
      <c r="AP438" s="5" t="s">
        <v>1652</v>
      </c>
      <c r="AQ438" s="44">
        <f>_xlfn.XLOOKUP(I438,[1]!표1[아이템 타입],[1]!표1[삭제여부])</f>
        <v>1</v>
      </c>
      <c r="AR438" s="63">
        <f>_xlfn.XLOOKUP(I438,'[1]#칼럼명세'!F:F,'[1]#칼럼명세'!H:H)</f>
        <v>0</v>
      </c>
      <c r="AS438" s="4">
        <v>1</v>
      </c>
      <c r="AT438" s="4"/>
      <c r="AU438" s="4"/>
      <c r="AV438" s="4"/>
      <c r="AW438" s="63" t="str">
        <f>_xlfn.XLOOKUP(I438,[1]!표1[아이템 타입],[1]!표1[타입 이름])</f>
        <v>스킬북</v>
      </c>
      <c r="AX438" s="63" t="str">
        <f t="shared" si="49"/>
        <v>가능</v>
      </c>
      <c r="AY438" s="63" t="str">
        <f t="shared" si="50"/>
        <v>불가</v>
      </c>
      <c r="AZ438" s="63" t="str">
        <f t="shared" si="48"/>
        <v>불가</v>
      </c>
      <c r="BA438" s="63" t="str">
        <f t="shared" si="48"/>
        <v>가능</v>
      </c>
    </row>
    <row r="439" spans="2:53" x14ac:dyDescent="0.3">
      <c r="B439" s="4">
        <v>23615210</v>
      </c>
      <c r="C439" s="4" t="str">
        <f t="shared" si="56"/>
        <v>210</v>
      </c>
      <c r="D439" s="44" t="str">
        <f t="shared" si="54"/>
        <v>Item_Name_23615210</v>
      </c>
      <c r="E439" s="5" t="s">
        <v>1722</v>
      </c>
      <c r="F439" s="44" t="str">
        <f t="shared" si="55"/>
        <v>Item_Desc_23615210</v>
      </c>
      <c r="G439" s="5" t="s">
        <v>1605</v>
      </c>
      <c r="H439" s="5">
        <v>3</v>
      </c>
      <c r="I439" s="5">
        <v>36</v>
      </c>
      <c r="J439" s="5">
        <v>2</v>
      </c>
      <c r="K439" s="5">
        <v>4</v>
      </c>
      <c r="L439" s="45">
        <f>_xlfn.XLOOKUP($I439, '[1]#칼럼명세'!$F:$F, '[1]#칼럼명세'!$J:$J)*IF(_xlfn.XLOOKUP($I439, '[1]#칼럼명세'!$F:$F, '[1]#칼럼명세'!$K:$K)="X", 1, _xlfn.XLOOKUP($K439, '[1]#무게관련'!$N:$N, '[1]#무게관련'!$O:$O))*100</f>
        <v>1</v>
      </c>
      <c r="M439" s="46" t="s">
        <v>339</v>
      </c>
      <c r="N439" s="46" t="s">
        <v>339</v>
      </c>
      <c r="O439" s="46" t="s">
        <v>336</v>
      </c>
      <c r="P439" s="46" t="s">
        <v>339</v>
      </c>
      <c r="Q439" s="5">
        <v>0</v>
      </c>
      <c r="R439" s="5">
        <v>0</v>
      </c>
      <c r="S439" s="5">
        <v>10103001</v>
      </c>
      <c r="T439" s="5">
        <v>0</v>
      </c>
      <c r="U439" s="5">
        <v>0</v>
      </c>
      <c r="V439" s="5">
        <v>0</v>
      </c>
      <c r="W439" s="5">
        <v>1</v>
      </c>
      <c r="X439" s="66">
        <v>100</v>
      </c>
      <c r="Y439" s="66">
        <v>1000</v>
      </c>
      <c r="Z439" s="5">
        <v>1</v>
      </c>
      <c r="AA439" s="5">
        <v>10</v>
      </c>
      <c r="AB439" s="5">
        <v>0</v>
      </c>
      <c r="AC439" s="5">
        <v>0</v>
      </c>
      <c r="AD439" s="5">
        <v>0</v>
      </c>
      <c r="AE439" s="5">
        <v>21000</v>
      </c>
      <c r="AF439" s="5">
        <v>3</v>
      </c>
      <c r="AG439" s="5">
        <v>1</v>
      </c>
      <c r="AH439" s="5" t="s">
        <v>1923</v>
      </c>
      <c r="AI439" s="5" t="s">
        <v>235</v>
      </c>
      <c r="AJ439" s="5" t="s">
        <v>983</v>
      </c>
      <c r="AK439" s="45">
        <f t="shared" si="51"/>
        <v>4</v>
      </c>
      <c r="AL439" s="47">
        <f>_xlfn.XLOOKUP(I439,'[1]#칼럼명세'!F:F,'[1]#칼럼명세'!I:I)</f>
        <v>1101</v>
      </c>
      <c r="AM439" s="44" t="str">
        <f t="shared" si="52"/>
        <v>Item_Name_23615210</v>
      </c>
      <c r="AN439" s="5" t="s">
        <v>772</v>
      </c>
      <c r="AO439" s="44" t="str">
        <f t="shared" si="53"/>
        <v>Item_Desc_23615210</v>
      </c>
      <c r="AP439" s="5" t="s">
        <v>1651</v>
      </c>
      <c r="AQ439" s="44">
        <f>_xlfn.XLOOKUP(I439,[1]!표1[아이템 타입],[1]!표1[삭제여부])</f>
        <v>1</v>
      </c>
      <c r="AR439" s="63">
        <f>_xlfn.XLOOKUP(I439,'[1]#칼럼명세'!F:F,'[1]#칼럼명세'!H:H)</f>
        <v>0</v>
      </c>
      <c r="AS439" s="4">
        <v>1</v>
      </c>
      <c r="AT439" s="4"/>
      <c r="AU439" s="4"/>
      <c r="AV439" s="4"/>
      <c r="AW439" s="63" t="str">
        <f>_xlfn.XLOOKUP(I439,[1]!표1[아이템 타입],[1]!표1[타입 이름])</f>
        <v>스킬북</v>
      </c>
      <c r="AX439" s="63" t="str">
        <f t="shared" si="49"/>
        <v>가능</v>
      </c>
      <c r="AY439" s="63" t="str">
        <f t="shared" si="50"/>
        <v>불가</v>
      </c>
      <c r="AZ439" s="63" t="str">
        <f t="shared" si="48"/>
        <v>불가</v>
      </c>
      <c r="BA439" s="63" t="str">
        <f t="shared" si="48"/>
        <v>가능</v>
      </c>
    </row>
    <row r="440" spans="2:53" x14ac:dyDescent="0.3">
      <c r="B440" s="4">
        <v>23615211</v>
      </c>
      <c r="C440" s="4" t="str">
        <f t="shared" si="56"/>
        <v>211</v>
      </c>
      <c r="D440" s="44" t="str">
        <f t="shared" si="54"/>
        <v>Item_Name_23615211</v>
      </c>
      <c r="E440" s="5" t="s">
        <v>1727</v>
      </c>
      <c r="F440" s="44" t="str">
        <f t="shared" si="55"/>
        <v>Item_Desc_23615211</v>
      </c>
      <c r="G440" s="5" t="s">
        <v>1605</v>
      </c>
      <c r="H440" s="5">
        <v>3</v>
      </c>
      <c r="I440" s="5">
        <v>36</v>
      </c>
      <c r="J440" s="5">
        <v>2</v>
      </c>
      <c r="K440" s="5">
        <v>4</v>
      </c>
      <c r="L440" s="45">
        <f>_xlfn.XLOOKUP($I440, '[1]#칼럼명세'!$F:$F, '[1]#칼럼명세'!$J:$J)*IF(_xlfn.XLOOKUP($I440, '[1]#칼럼명세'!$F:$F, '[1]#칼럼명세'!$K:$K)="X", 1, _xlfn.XLOOKUP($K440, '[1]#무게관련'!$N:$N, '[1]#무게관련'!$O:$O))*100</f>
        <v>1</v>
      </c>
      <c r="M440" s="46" t="s">
        <v>339</v>
      </c>
      <c r="N440" s="46" t="s">
        <v>339</v>
      </c>
      <c r="O440" s="46" t="s">
        <v>336</v>
      </c>
      <c r="P440" s="46" t="s">
        <v>339</v>
      </c>
      <c r="Q440" s="5">
        <v>0</v>
      </c>
      <c r="R440" s="5">
        <v>0</v>
      </c>
      <c r="S440" s="5">
        <v>10103001</v>
      </c>
      <c r="T440" s="5">
        <v>0</v>
      </c>
      <c r="U440" s="5">
        <v>0</v>
      </c>
      <c r="V440" s="5">
        <v>0</v>
      </c>
      <c r="W440" s="5">
        <v>1</v>
      </c>
      <c r="X440" s="66">
        <v>100</v>
      </c>
      <c r="Y440" s="66">
        <v>1000</v>
      </c>
      <c r="Z440" s="5">
        <v>1</v>
      </c>
      <c r="AA440" s="5">
        <v>10</v>
      </c>
      <c r="AB440" s="5">
        <v>0</v>
      </c>
      <c r="AC440" s="5">
        <v>0</v>
      </c>
      <c r="AD440" s="5">
        <v>0</v>
      </c>
      <c r="AE440" s="5">
        <v>21000</v>
      </c>
      <c r="AF440" s="5">
        <v>3</v>
      </c>
      <c r="AG440" s="5">
        <v>1</v>
      </c>
      <c r="AH440" s="5" t="s">
        <v>1966</v>
      </c>
      <c r="AI440" s="5" t="s">
        <v>235</v>
      </c>
      <c r="AJ440" s="5" t="s">
        <v>983</v>
      </c>
      <c r="AK440" s="45">
        <f t="shared" si="51"/>
        <v>4</v>
      </c>
      <c r="AL440" s="47">
        <f>_xlfn.XLOOKUP(I440,'[1]#칼럼명세'!F:F,'[1]#칼럼명세'!I:I)</f>
        <v>1101</v>
      </c>
      <c r="AM440" s="44" t="str">
        <f t="shared" si="52"/>
        <v>Item_Name_23615211</v>
      </c>
      <c r="AN440" s="5" t="s">
        <v>777</v>
      </c>
      <c r="AO440" s="44" t="str">
        <f t="shared" si="53"/>
        <v>Item_Desc_23615211</v>
      </c>
      <c r="AP440" s="5" t="s">
        <v>1656</v>
      </c>
      <c r="AQ440" s="44">
        <f>_xlfn.XLOOKUP(I440,[1]!표1[아이템 타입],[1]!표1[삭제여부])</f>
        <v>1</v>
      </c>
      <c r="AR440" s="63">
        <f>_xlfn.XLOOKUP(I440,'[1]#칼럼명세'!F:F,'[1]#칼럼명세'!H:H)</f>
        <v>0</v>
      </c>
      <c r="AS440" s="4">
        <v>1</v>
      </c>
      <c r="AT440" s="4"/>
      <c r="AU440" s="4"/>
      <c r="AV440" s="4"/>
      <c r="AW440" s="63" t="str">
        <f>_xlfn.XLOOKUP(I440,[1]!표1[아이템 타입],[1]!표1[타입 이름])</f>
        <v>스킬북</v>
      </c>
      <c r="AX440" s="63" t="str">
        <f t="shared" si="49"/>
        <v>가능</v>
      </c>
      <c r="AY440" s="63" t="str">
        <f t="shared" si="50"/>
        <v>불가</v>
      </c>
      <c r="AZ440" s="63" t="str">
        <f t="shared" si="48"/>
        <v>불가</v>
      </c>
      <c r="BA440" s="63" t="str">
        <f t="shared" si="48"/>
        <v>가능</v>
      </c>
    </row>
    <row r="441" spans="2:53" x14ac:dyDescent="0.3">
      <c r="B441" s="4">
        <v>23615212</v>
      </c>
      <c r="C441" s="4" t="str">
        <f t="shared" si="56"/>
        <v>212</v>
      </c>
      <c r="D441" s="44" t="str">
        <f t="shared" si="54"/>
        <v>Item_Name_23615212</v>
      </c>
      <c r="E441" s="5" t="s">
        <v>1801</v>
      </c>
      <c r="F441" s="44" t="str">
        <f t="shared" si="55"/>
        <v>Item_Desc_23615212</v>
      </c>
      <c r="G441" s="5" t="s">
        <v>1605</v>
      </c>
      <c r="H441" s="5">
        <v>3</v>
      </c>
      <c r="I441" s="5">
        <v>36</v>
      </c>
      <c r="J441" s="5">
        <v>2</v>
      </c>
      <c r="K441" s="5">
        <v>4</v>
      </c>
      <c r="L441" s="45">
        <f>_xlfn.XLOOKUP($I441, '[1]#칼럼명세'!$F:$F, '[1]#칼럼명세'!$J:$J)*IF(_xlfn.XLOOKUP($I441, '[1]#칼럼명세'!$F:$F, '[1]#칼럼명세'!$K:$K)="X", 1, _xlfn.XLOOKUP($K441, '[1]#무게관련'!$N:$N, '[1]#무게관련'!$O:$O))*100</f>
        <v>1</v>
      </c>
      <c r="M441" s="46" t="s">
        <v>339</v>
      </c>
      <c r="N441" s="46" t="s">
        <v>339</v>
      </c>
      <c r="O441" s="46" t="s">
        <v>336</v>
      </c>
      <c r="P441" s="46" t="s">
        <v>339</v>
      </c>
      <c r="Q441" s="5">
        <v>0</v>
      </c>
      <c r="R441" s="5">
        <v>0</v>
      </c>
      <c r="S441" s="5">
        <v>10103001</v>
      </c>
      <c r="T441" s="5">
        <v>0</v>
      </c>
      <c r="U441" s="5">
        <v>0</v>
      </c>
      <c r="V441" s="5">
        <v>0</v>
      </c>
      <c r="W441" s="5">
        <v>1</v>
      </c>
      <c r="X441" s="66">
        <v>100</v>
      </c>
      <c r="Y441" s="66">
        <v>1000</v>
      </c>
      <c r="Z441" s="5">
        <v>1</v>
      </c>
      <c r="AA441" s="5">
        <v>10</v>
      </c>
      <c r="AB441" s="5">
        <v>0</v>
      </c>
      <c r="AC441" s="5">
        <v>0</v>
      </c>
      <c r="AD441" s="5">
        <v>0</v>
      </c>
      <c r="AE441" s="5">
        <v>21000</v>
      </c>
      <c r="AF441" s="5">
        <v>3</v>
      </c>
      <c r="AG441" s="5">
        <v>1</v>
      </c>
      <c r="AH441" s="5" t="s">
        <v>1948</v>
      </c>
      <c r="AI441" s="5" t="s">
        <v>235</v>
      </c>
      <c r="AJ441" s="5" t="s">
        <v>983</v>
      </c>
      <c r="AK441" s="45">
        <f t="shared" si="51"/>
        <v>4</v>
      </c>
      <c r="AL441" s="47">
        <f>_xlfn.XLOOKUP(I441,'[1]#칼럼명세'!F:F,'[1]#칼럼명세'!I:I)</f>
        <v>1101</v>
      </c>
      <c r="AM441" s="44" t="str">
        <f t="shared" si="52"/>
        <v>Item_Name_23615212</v>
      </c>
      <c r="AN441" s="5" t="s">
        <v>1800</v>
      </c>
      <c r="AO441" s="44" t="str">
        <f t="shared" si="53"/>
        <v>Item_Desc_23615212</v>
      </c>
      <c r="AP441" s="5" t="s">
        <v>1956</v>
      </c>
      <c r="AQ441" s="44">
        <f>_xlfn.XLOOKUP(I441,[1]!표1[아이템 타입],[1]!표1[삭제여부])</f>
        <v>1</v>
      </c>
      <c r="AR441" s="63">
        <f>_xlfn.XLOOKUP(I441,'[1]#칼럼명세'!F:F,'[1]#칼럼명세'!H:H)</f>
        <v>0</v>
      </c>
      <c r="AS441" s="4">
        <v>1</v>
      </c>
      <c r="AT441" s="4"/>
      <c r="AU441" s="4"/>
      <c r="AV441" s="4"/>
      <c r="AW441" s="63" t="str">
        <f>_xlfn.XLOOKUP(I441,[1]!표1[아이템 타입],[1]!표1[타입 이름])</f>
        <v>스킬북</v>
      </c>
      <c r="AX441" s="63" t="str">
        <f t="shared" si="49"/>
        <v>가능</v>
      </c>
      <c r="AY441" s="63" t="str">
        <f t="shared" si="50"/>
        <v>불가</v>
      </c>
      <c r="AZ441" s="63" t="str">
        <f t="shared" si="48"/>
        <v>불가</v>
      </c>
      <c r="BA441" s="63" t="str">
        <f t="shared" si="48"/>
        <v>가능</v>
      </c>
    </row>
    <row r="442" spans="2:53" x14ac:dyDescent="0.3">
      <c r="B442" s="4">
        <v>23615213</v>
      </c>
      <c r="C442" s="4" t="str">
        <f t="shared" si="56"/>
        <v>213</v>
      </c>
      <c r="D442" s="44" t="str">
        <f t="shared" si="54"/>
        <v>Item_Name_23615213</v>
      </c>
      <c r="E442" s="5" t="s">
        <v>1729</v>
      </c>
      <c r="F442" s="44" t="str">
        <f t="shared" si="55"/>
        <v>Item_Desc_23615213</v>
      </c>
      <c r="G442" s="5" t="s">
        <v>1605</v>
      </c>
      <c r="H442" s="5">
        <v>3</v>
      </c>
      <c r="I442" s="5">
        <v>36</v>
      </c>
      <c r="J442" s="5">
        <v>2</v>
      </c>
      <c r="K442" s="5">
        <v>1</v>
      </c>
      <c r="L442" s="45">
        <f>_xlfn.XLOOKUP($I442, '[1]#칼럼명세'!$F:$F, '[1]#칼럼명세'!$J:$J)*IF(_xlfn.XLOOKUP($I442, '[1]#칼럼명세'!$F:$F, '[1]#칼럼명세'!$K:$K)="X", 1, _xlfn.XLOOKUP($K442, '[1]#무게관련'!$N:$N, '[1]#무게관련'!$O:$O))*100</f>
        <v>1</v>
      </c>
      <c r="M442" s="46" t="s">
        <v>339</v>
      </c>
      <c r="N442" s="46" t="s">
        <v>339</v>
      </c>
      <c r="O442" s="46" t="s">
        <v>336</v>
      </c>
      <c r="P442" s="46" t="s">
        <v>339</v>
      </c>
      <c r="Q442" s="5">
        <v>0</v>
      </c>
      <c r="R442" s="5">
        <v>0</v>
      </c>
      <c r="S442" s="5">
        <v>10103001</v>
      </c>
      <c r="T442" s="5">
        <v>0</v>
      </c>
      <c r="U442" s="5">
        <v>0</v>
      </c>
      <c r="V442" s="5">
        <v>0</v>
      </c>
      <c r="W442" s="5">
        <v>1</v>
      </c>
      <c r="X442" s="66">
        <v>100</v>
      </c>
      <c r="Y442" s="66">
        <v>1000</v>
      </c>
      <c r="Z442" s="5">
        <v>1</v>
      </c>
      <c r="AA442" s="5">
        <v>10</v>
      </c>
      <c r="AB442" s="5">
        <v>0</v>
      </c>
      <c r="AC442" s="5">
        <v>0</v>
      </c>
      <c r="AD442" s="5">
        <v>0</v>
      </c>
      <c r="AE442" s="5">
        <v>21000</v>
      </c>
      <c r="AF442" s="5">
        <v>3</v>
      </c>
      <c r="AG442" s="5">
        <v>1</v>
      </c>
      <c r="AH442" s="5" t="s">
        <v>1949</v>
      </c>
      <c r="AI442" s="5" t="s">
        <v>235</v>
      </c>
      <c r="AJ442" s="5" t="s">
        <v>983</v>
      </c>
      <c r="AK442" s="45">
        <f t="shared" si="51"/>
        <v>4</v>
      </c>
      <c r="AL442" s="47">
        <f>_xlfn.XLOOKUP(I442,'[1]#칼럼명세'!F:F,'[1]#칼럼명세'!I:I)</f>
        <v>1101</v>
      </c>
      <c r="AM442" s="44" t="str">
        <f t="shared" si="52"/>
        <v>Item_Name_23615213</v>
      </c>
      <c r="AN442" s="5" t="s">
        <v>1603</v>
      </c>
      <c r="AO442" s="44" t="str">
        <f t="shared" si="53"/>
        <v>Item_Desc_23615213</v>
      </c>
      <c r="AP442" s="5" t="s">
        <v>1658</v>
      </c>
      <c r="AQ442" s="44">
        <f>_xlfn.XLOOKUP(I442,[1]!표1[아이템 타입],[1]!표1[삭제여부])</f>
        <v>1</v>
      </c>
      <c r="AR442" s="63">
        <f>_xlfn.XLOOKUP(I442,'[1]#칼럼명세'!F:F,'[1]#칼럼명세'!H:H)</f>
        <v>0</v>
      </c>
      <c r="AS442" s="4">
        <v>1</v>
      </c>
      <c r="AT442" s="4"/>
      <c r="AU442" s="4"/>
      <c r="AV442" s="4"/>
      <c r="AW442" s="63" t="str">
        <f>_xlfn.XLOOKUP(I442,[1]!표1[아이템 타입],[1]!표1[타입 이름])</f>
        <v>스킬북</v>
      </c>
      <c r="AX442" s="63" t="str">
        <f t="shared" si="49"/>
        <v>가능</v>
      </c>
      <c r="AY442" s="63" t="str">
        <f t="shared" si="50"/>
        <v>불가</v>
      </c>
      <c r="AZ442" s="63" t="str">
        <f t="shared" si="48"/>
        <v>불가</v>
      </c>
      <c r="BA442" s="63" t="str">
        <f t="shared" si="48"/>
        <v>가능</v>
      </c>
    </row>
    <row r="443" spans="2:53" x14ac:dyDescent="0.3">
      <c r="B443" s="4">
        <v>23615214</v>
      </c>
      <c r="C443" s="4" t="str">
        <f t="shared" si="56"/>
        <v>214</v>
      </c>
      <c r="D443" s="44" t="str">
        <f t="shared" si="54"/>
        <v>Item_Name_23615214</v>
      </c>
      <c r="E443" s="5" t="s">
        <v>1805</v>
      </c>
      <c r="F443" s="44" t="str">
        <f t="shared" si="55"/>
        <v>Item_Desc_23615214</v>
      </c>
      <c r="G443" s="5" t="s">
        <v>1605</v>
      </c>
      <c r="H443" s="5">
        <v>3</v>
      </c>
      <c r="I443" s="5">
        <v>36</v>
      </c>
      <c r="J443" s="5">
        <v>2</v>
      </c>
      <c r="K443" s="5">
        <v>2</v>
      </c>
      <c r="L443" s="45">
        <f>_xlfn.XLOOKUP($I443, '[1]#칼럼명세'!$F:$F, '[1]#칼럼명세'!$J:$J)*IF(_xlfn.XLOOKUP($I443, '[1]#칼럼명세'!$F:$F, '[1]#칼럼명세'!$K:$K)="X", 1, _xlfn.XLOOKUP($K443, '[1]#무게관련'!$N:$N, '[1]#무게관련'!$O:$O))*100</f>
        <v>1</v>
      </c>
      <c r="M443" s="46" t="s">
        <v>339</v>
      </c>
      <c r="N443" s="46" t="s">
        <v>339</v>
      </c>
      <c r="O443" s="46" t="s">
        <v>336</v>
      </c>
      <c r="P443" s="46" t="s">
        <v>339</v>
      </c>
      <c r="Q443" s="5">
        <v>0</v>
      </c>
      <c r="R443" s="5">
        <v>0</v>
      </c>
      <c r="S443" s="5">
        <v>10103001</v>
      </c>
      <c r="T443" s="5">
        <v>0</v>
      </c>
      <c r="U443" s="5">
        <v>0</v>
      </c>
      <c r="V443" s="5">
        <v>0</v>
      </c>
      <c r="W443" s="5">
        <v>1</v>
      </c>
      <c r="X443" s="66">
        <v>100</v>
      </c>
      <c r="Y443" s="66">
        <v>1000</v>
      </c>
      <c r="Z443" s="5">
        <v>1</v>
      </c>
      <c r="AA443" s="5">
        <v>10</v>
      </c>
      <c r="AB443" s="5">
        <v>0</v>
      </c>
      <c r="AC443" s="5">
        <v>0</v>
      </c>
      <c r="AD443" s="5">
        <v>0</v>
      </c>
      <c r="AE443" s="5">
        <v>21000</v>
      </c>
      <c r="AF443" s="5">
        <v>3</v>
      </c>
      <c r="AG443" s="5">
        <v>1</v>
      </c>
      <c r="AH443" s="5" t="s">
        <v>1950</v>
      </c>
      <c r="AI443" s="5" t="s">
        <v>235</v>
      </c>
      <c r="AJ443" s="5" t="s">
        <v>983</v>
      </c>
      <c r="AK443" s="45">
        <f t="shared" si="51"/>
        <v>4</v>
      </c>
      <c r="AL443" s="47">
        <f>_xlfn.XLOOKUP(I443,'[1]#칼럼명세'!F:F,'[1]#칼럼명세'!I:I)</f>
        <v>1101</v>
      </c>
      <c r="AM443" s="44" t="str">
        <f t="shared" si="52"/>
        <v>Item_Name_23615214</v>
      </c>
      <c r="AN443" s="5" t="s">
        <v>1802</v>
      </c>
      <c r="AO443" s="44" t="str">
        <f t="shared" si="53"/>
        <v>Item_Desc_23615214</v>
      </c>
      <c r="AP443" s="5" t="s">
        <v>1957</v>
      </c>
      <c r="AQ443" s="44">
        <f>_xlfn.XLOOKUP(I443,[1]!표1[아이템 타입],[1]!표1[삭제여부])</f>
        <v>1</v>
      </c>
      <c r="AR443" s="63">
        <f>_xlfn.XLOOKUP(I443,'[1]#칼럼명세'!F:F,'[1]#칼럼명세'!H:H)</f>
        <v>0</v>
      </c>
      <c r="AS443" s="4">
        <v>1</v>
      </c>
      <c r="AT443" s="4"/>
      <c r="AU443" s="4"/>
      <c r="AV443" s="4"/>
      <c r="AW443" s="63" t="str">
        <f>_xlfn.XLOOKUP(I443,[1]!표1[아이템 타입],[1]!표1[타입 이름])</f>
        <v>스킬북</v>
      </c>
      <c r="AX443" s="63" t="str">
        <f t="shared" si="49"/>
        <v>가능</v>
      </c>
      <c r="AY443" s="63" t="str">
        <f t="shared" si="50"/>
        <v>불가</v>
      </c>
      <c r="AZ443" s="63" t="str">
        <f t="shared" si="48"/>
        <v>불가</v>
      </c>
      <c r="BA443" s="63" t="str">
        <f t="shared" si="48"/>
        <v>가능</v>
      </c>
    </row>
    <row r="444" spans="2:53" x14ac:dyDescent="0.3">
      <c r="B444" s="4">
        <v>23615215</v>
      </c>
      <c r="C444" s="4" t="str">
        <f t="shared" si="56"/>
        <v>215</v>
      </c>
      <c r="D444" s="44" t="str">
        <f t="shared" si="54"/>
        <v>Item_Name_23615215</v>
      </c>
      <c r="E444" s="5" t="s">
        <v>1725</v>
      </c>
      <c r="F444" s="44" t="str">
        <f t="shared" si="55"/>
        <v>Item_Desc_23615215</v>
      </c>
      <c r="G444" s="5" t="s">
        <v>1605</v>
      </c>
      <c r="H444" s="5">
        <v>3</v>
      </c>
      <c r="I444" s="5">
        <v>36</v>
      </c>
      <c r="J444" s="5">
        <v>2</v>
      </c>
      <c r="K444" s="5">
        <v>3</v>
      </c>
      <c r="L444" s="45">
        <f>_xlfn.XLOOKUP($I444, '[1]#칼럼명세'!$F:$F, '[1]#칼럼명세'!$J:$J)*IF(_xlfn.XLOOKUP($I444, '[1]#칼럼명세'!$F:$F, '[1]#칼럼명세'!$K:$K)="X", 1, _xlfn.XLOOKUP($K444, '[1]#무게관련'!$N:$N, '[1]#무게관련'!$O:$O))*100</f>
        <v>1</v>
      </c>
      <c r="M444" s="46" t="s">
        <v>339</v>
      </c>
      <c r="N444" s="46" t="s">
        <v>339</v>
      </c>
      <c r="O444" s="46" t="s">
        <v>336</v>
      </c>
      <c r="P444" s="46" t="s">
        <v>339</v>
      </c>
      <c r="Q444" s="5">
        <v>0</v>
      </c>
      <c r="R444" s="5">
        <v>0</v>
      </c>
      <c r="S444" s="5">
        <v>10103001</v>
      </c>
      <c r="T444" s="5">
        <v>0</v>
      </c>
      <c r="U444" s="5">
        <v>0</v>
      </c>
      <c r="V444" s="5">
        <v>0</v>
      </c>
      <c r="W444" s="5">
        <v>1</v>
      </c>
      <c r="X444" s="66">
        <v>100</v>
      </c>
      <c r="Y444" s="66">
        <v>1000</v>
      </c>
      <c r="Z444" s="5">
        <v>1</v>
      </c>
      <c r="AA444" s="5">
        <v>10</v>
      </c>
      <c r="AB444" s="5">
        <v>0</v>
      </c>
      <c r="AC444" s="5">
        <v>0</v>
      </c>
      <c r="AD444" s="5">
        <v>0</v>
      </c>
      <c r="AE444" s="5">
        <v>21000</v>
      </c>
      <c r="AF444" s="5">
        <v>3</v>
      </c>
      <c r="AG444" s="5">
        <v>1</v>
      </c>
      <c r="AH444" s="5" t="s">
        <v>1951</v>
      </c>
      <c r="AI444" s="5" t="s">
        <v>235</v>
      </c>
      <c r="AJ444" s="5" t="s">
        <v>983</v>
      </c>
      <c r="AK444" s="45">
        <f t="shared" si="51"/>
        <v>4</v>
      </c>
      <c r="AL444" s="47">
        <f>_xlfn.XLOOKUP(I444,'[1]#칼럼명세'!F:F,'[1]#칼럼명세'!I:I)</f>
        <v>1101</v>
      </c>
      <c r="AM444" s="44" t="str">
        <f t="shared" si="52"/>
        <v>Item_Name_23615215</v>
      </c>
      <c r="AN444" s="5" t="s">
        <v>775</v>
      </c>
      <c r="AO444" s="44" t="str">
        <f t="shared" si="53"/>
        <v>Item_Desc_23615215</v>
      </c>
      <c r="AP444" s="5" t="s">
        <v>1654</v>
      </c>
      <c r="AQ444" s="44">
        <f>_xlfn.XLOOKUP(I444,[1]!표1[아이템 타입],[1]!표1[삭제여부])</f>
        <v>1</v>
      </c>
      <c r="AR444" s="63">
        <f>_xlfn.XLOOKUP(I444,'[1]#칼럼명세'!F:F,'[1]#칼럼명세'!H:H)</f>
        <v>0</v>
      </c>
      <c r="AS444" s="4">
        <v>1</v>
      </c>
      <c r="AT444" s="4"/>
      <c r="AU444" s="4"/>
      <c r="AV444" s="4"/>
      <c r="AW444" s="63" t="str">
        <f>_xlfn.XLOOKUP(I444,[1]!표1[아이템 타입],[1]!표1[타입 이름])</f>
        <v>스킬북</v>
      </c>
      <c r="AX444" s="63" t="str">
        <f t="shared" si="49"/>
        <v>가능</v>
      </c>
      <c r="AY444" s="63" t="str">
        <f t="shared" si="50"/>
        <v>불가</v>
      </c>
      <c r="AZ444" s="63" t="str">
        <f t="shared" si="48"/>
        <v>불가</v>
      </c>
      <c r="BA444" s="63" t="str">
        <f t="shared" si="48"/>
        <v>가능</v>
      </c>
    </row>
    <row r="445" spans="2:53" x14ac:dyDescent="0.3">
      <c r="B445" s="4">
        <v>23615216</v>
      </c>
      <c r="C445" s="4" t="str">
        <f t="shared" si="56"/>
        <v>216</v>
      </c>
      <c r="D445" s="44" t="str">
        <f t="shared" si="54"/>
        <v>Item_Name_23615216</v>
      </c>
      <c r="E445" s="5" t="s">
        <v>1807</v>
      </c>
      <c r="F445" s="44" t="str">
        <f t="shared" si="55"/>
        <v>Item_Desc_23615216</v>
      </c>
      <c r="G445" s="5" t="s">
        <v>1605</v>
      </c>
      <c r="H445" s="5">
        <v>3</v>
      </c>
      <c r="I445" s="5">
        <v>36</v>
      </c>
      <c r="J445" s="5">
        <v>2</v>
      </c>
      <c r="K445" s="5">
        <v>3</v>
      </c>
      <c r="L445" s="45">
        <f>_xlfn.XLOOKUP($I445, '[1]#칼럼명세'!$F:$F, '[1]#칼럼명세'!$J:$J)*IF(_xlfn.XLOOKUP($I445, '[1]#칼럼명세'!$F:$F, '[1]#칼럼명세'!$K:$K)="X", 1, _xlfn.XLOOKUP($K445, '[1]#무게관련'!$N:$N, '[1]#무게관련'!$O:$O))*100</f>
        <v>1</v>
      </c>
      <c r="M445" s="46" t="s">
        <v>339</v>
      </c>
      <c r="N445" s="46" t="s">
        <v>339</v>
      </c>
      <c r="O445" s="46" t="s">
        <v>336</v>
      </c>
      <c r="P445" s="46" t="s">
        <v>339</v>
      </c>
      <c r="Q445" s="5">
        <v>0</v>
      </c>
      <c r="R445" s="5">
        <v>0</v>
      </c>
      <c r="S445" s="5">
        <v>10103001</v>
      </c>
      <c r="T445" s="5">
        <v>0</v>
      </c>
      <c r="U445" s="5">
        <v>0</v>
      </c>
      <c r="V445" s="5">
        <v>0</v>
      </c>
      <c r="W445" s="5">
        <v>1</v>
      </c>
      <c r="X445" s="66">
        <v>100</v>
      </c>
      <c r="Y445" s="66">
        <v>1000</v>
      </c>
      <c r="Z445" s="5">
        <v>1</v>
      </c>
      <c r="AA445" s="5">
        <v>10</v>
      </c>
      <c r="AB445" s="5">
        <v>0</v>
      </c>
      <c r="AC445" s="5">
        <v>0</v>
      </c>
      <c r="AD445" s="5">
        <v>0</v>
      </c>
      <c r="AE445" s="5">
        <v>21000</v>
      </c>
      <c r="AF445" s="5">
        <v>3</v>
      </c>
      <c r="AG445" s="5">
        <v>1</v>
      </c>
      <c r="AH445" s="5" t="s">
        <v>1952</v>
      </c>
      <c r="AI445" s="5" t="s">
        <v>235</v>
      </c>
      <c r="AJ445" s="5" t="s">
        <v>983</v>
      </c>
      <c r="AK445" s="45">
        <f t="shared" si="51"/>
        <v>4</v>
      </c>
      <c r="AL445" s="47">
        <f>_xlfn.XLOOKUP(I445,'[1]#칼럼명세'!F:F,'[1]#칼럼명세'!I:I)</f>
        <v>1101</v>
      </c>
      <c r="AM445" s="44" t="str">
        <f t="shared" si="52"/>
        <v>Item_Name_23615216</v>
      </c>
      <c r="AN445" s="5" t="s">
        <v>1806</v>
      </c>
      <c r="AO445" s="44" t="str">
        <f t="shared" si="53"/>
        <v>Item_Desc_23615216</v>
      </c>
      <c r="AP445" s="5" t="s">
        <v>1958</v>
      </c>
      <c r="AQ445" s="44">
        <f>_xlfn.XLOOKUP(I445,[1]!표1[아이템 타입],[1]!표1[삭제여부])</f>
        <v>1</v>
      </c>
      <c r="AR445" s="63">
        <f>_xlfn.XLOOKUP(I445,'[1]#칼럼명세'!F:F,'[1]#칼럼명세'!H:H)</f>
        <v>0</v>
      </c>
      <c r="AS445" s="4">
        <v>1</v>
      </c>
      <c r="AT445" s="4"/>
      <c r="AU445" s="4"/>
      <c r="AV445" s="4"/>
      <c r="AW445" s="63" t="str">
        <f>_xlfn.XLOOKUP(I445,[1]!표1[아이템 타입],[1]!표1[타입 이름])</f>
        <v>스킬북</v>
      </c>
      <c r="AX445" s="63" t="str">
        <f t="shared" si="49"/>
        <v>가능</v>
      </c>
      <c r="AY445" s="63" t="str">
        <f t="shared" si="50"/>
        <v>불가</v>
      </c>
      <c r="AZ445" s="63" t="str">
        <f t="shared" si="48"/>
        <v>불가</v>
      </c>
      <c r="BA445" s="63" t="str">
        <f t="shared" si="48"/>
        <v>가능</v>
      </c>
    </row>
    <row r="446" spans="2:53" x14ac:dyDescent="0.3">
      <c r="B446" s="4">
        <v>23615217</v>
      </c>
      <c r="C446" s="4" t="str">
        <f t="shared" si="56"/>
        <v>217</v>
      </c>
      <c r="D446" s="44" t="str">
        <f t="shared" si="54"/>
        <v>Item_Name_23615217</v>
      </c>
      <c r="E446" s="5" t="s">
        <v>1721</v>
      </c>
      <c r="F446" s="44" t="str">
        <f t="shared" si="55"/>
        <v>Item_Desc_23615217</v>
      </c>
      <c r="G446" s="5" t="s">
        <v>1605</v>
      </c>
      <c r="H446" s="5">
        <v>3</v>
      </c>
      <c r="I446" s="5">
        <v>36</v>
      </c>
      <c r="J446" s="5">
        <v>3</v>
      </c>
      <c r="K446" s="5">
        <v>2</v>
      </c>
      <c r="L446" s="45">
        <f>_xlfn.XLOOKUP($I446, '[1]#칼럼명세'!$F:$F, '[1]#칼럼명세'!$J:$J)*IF(_xlfn.XLOOKUP($I446, '[1]#칼럼명세'!$F:$F, '[1]#칼럼명세'!$K:$K)="X", 1, _xlfn.XLOOKUP($K446, '[1]#무게관련'!$N:$N, '[1]#무게관련'!$O:$O))*100</f>
        <v>1</v>
      </c>
      <c r="M446" s="46" t="s">
        <v>339</v>
      </c>
      <c r="N446" s="46" t="s">
        <v>339</v>
      </c>
      <c r="O446" s="46" t="s">
        <v>336</v>
      </c>
      <c r="P446" s="46" t="s">
        <v>339</v>
      </c>
      <c r="Q446" s="5">
        <v>0</v>
      </c>
      <c r="R446" s="5">
        <v>0</v>
      </c>
      <c r="S446" s="5">
        <v>10103001</v>
      </c>
      <c r="T446" s="5">
        <v>0</v>
      </c>
      <c r="U446" s="5">
        <v>0</v>
      </c>
      <c r="V446" s="5">
        <v>0</v>
      </c>
      <c r="W446" s="5">
        <v>1</v>
      </c>
      <c r="X446" s="66">
        <v>100</v>
      </c>
      <c r="Y446" s="66">
        <v>1000</v>
      </c>
      <c r="Z446" s="5">
        <v>1</v>
      </c>
      <c r="AA446" s="5">
        <v>10</v>
      </c>
      <c r="AB446" s="5">
        <v>0</v>
      </c>
      <c r="AC446" s="5">
        <v>0</v>
      </c>
      <c r="AD446" s="5">
        <v>0</v>
      </c>
      <c r="AE446" s="5">
        <v>21000</v>
      </c>
      <c r="AF446" s="5">
        <v>3</v>
      </c>
      <c r="AG446" s="5">
        <v>0</v>
      </c>
      <c r="AH446" s="5" t="s">
        <v>1934</v>
      </c>
      <c r="AI446" s="5" t="s">
        <v>235</v>
      </c>
      <c r="AJ446" s="5" t="s">
        <v>983</v>
      </c>
      <c r="AK446" s="45">
        <f t="shared" si="51"/>
        <v>4</v>
      </c>
      <c r="AL446" s="47">
        <f>_xlfn.XLOOKUP(I446,'[1]#칼럼명세'!F:F,'[1]#칼럼명세'!I:I)</f>
        <v>1101</v>
      </c>
      <c r="AM446" s="44" t="str">
        <f t="shared" si="52"/>
        <v>Item_Name_23615217</v>
      </c>
      <c r="AN446" s="5" t="s">
        <v>771</v>
      </c>
      <c r="AO446" s="44" t="str">
        <f t="shared" si="53"/>
        <v>Item_Desc_23615217</v>
      </c>
      <c r="AP446" s="5" t="s">
        <v>1650</v>
      </c>
      <c r="AQ446" s="44">
        <f>_xlfn.XLOOKUP(I446,[1]!표1[아이템 타입],[1]!표1[삭제여부])</f>
        <v>1</v>
      </c>
      <c r="AR446" s="63">
        <f>_xlfn.XLOOKUP(I446,'[1]#칼럼명세'!F:F,'[1]#칼럼명세'!H:H)</f>
        <v>0</v>
      </c>
      <c r="AS446" s="4">
        <v>1</v>
      </c>
      <c r="AT446" s="4"/>
      <c r="AU446" s="4"/>
      <c r="AV446" s="4"/>
      <c r="AW446" s="63" t="str">
        <f>_xlfn.XLOOKUP(I446,[1]!표1[아이템 타입],[1]!표1[타입 이름])</f>
        <v>스킬북</v>
      </c>
      <c r="AX446" s="63" t="str">
        <f t="shared" si="49"/>
        <v>가능</v>
      </c>
      <c r="AY446" s="63" t="str">
        <f t="shared" si="50"/>
        <v>불가</v>
      </c>
      <c r="AZ446" s="63" t="str">
        <f t="shared" si="48"/>
        <v>불가</v>
      </c>
      <c r="BA446" s="63" t="str">
        <f t="shared" si="48"/>
        <v>가능</v>
      </c>
    </row>
    <row r="447" spans="2:53" x14ac:dyDescent="0.3">
      <c r="B447" s="4">
        <v>23615218</v>
      </c>
      <c r="C447" s="4" t="str">
        <f t="shared" si="56"/>
        <v>218</v>
      </c>
      <c r="D447" s="44" t="str">
        <f t="shared" si="54"/>
        <v>Item_Name_23615218</v>
      </c>
      <c r="E447" s="5" t="s">
        <v>1726</v>
      </c>
      <c r="F447" s="44" t="str">
        <f t="shared" si="55"/>
        <v>Item_Desc_23615218</v>
      </c>
      <c r="G447" s="5" t="s">
        <v>1605</v>
      </c>
      <c r="H447" s="5">
        <v>3</v>
      </c>
      <c r="I447" s="5">
        <v>36</v>
      </c>
      <c r="J447" s="5">
        <v>3</v>
      </c>
      <c r="K447" s="5">
        <v>3</v>
      </c>
      <c r="L447" s="45">
        <f>_xlfn.XLOOKUP($I447, '[1]#칼럼명세'!$F:$F, '[1]#칼럼명세'!$J:$J)*IF(_xlfn.XLOOKUP($I447, '[1]#칼럼명세'!$F:$F, '[1]#칼럼명세'!$K:$K)="X", 1, _xlfn.XLOOKUP($K447, '[1]#무게관련'!$N:$N, '[1]#무게관련'!$O:$O))*100</f>
        <v>1</v>
      </c>
      <c r="M447" s="46" t="s">
        <v>339</v>
      </c>
      <c r="N447" s="46" t="s">
        <v>339</v>
      </c>
      <c r="O447" s="46" t="s">
        <v>336</v>
      </c>
      <c r="P447" s="46" t="s">
        <v>339</v>
      </c>
      <c r="Q447" s="5">
        <v>0</v>
      </c>
      <c r="R447" s="5">
        <v>0</v>
      </c>
      <c r="S447" s="5">
        <v>10103001</v>
      </c>
      <c r="T447" s="5">
        <v>0</v>
      </c>
      <c r="U447" s="5">
        <v>0</v>
      </c>
      <c r="V447" s="5">
        <v>0</v>
      </c>
      <c r="W447" s="5">
        <v>1</v>
      </c>
      <c r="X447" s="66">
        <v>100</v>
      </c>
      <c r="Y447" s="66">
        <v>1000</v>
      </c>
      <c r="Z447" s="5">
        <v>1</v>
      </c>
      <c r="AA447" s="5">
        <v>10</v>
      </c>
      <c r="AB447" s="5">
        <v>0</v>
      </c>
      <c r="AC447" s="5">
        <v>0</v>
      </c>
      <c r="AD447" s="5">
        <v>0</v>
      </c>
      <c r="AE447" s="5">
        <v>21000</v>
      </c>
      <c r="AF447" s="5">
        <v>3</v>
      </c>
      <c r="AG447" s="5">
        <v>0</v>
      </c>
      <c r="AH447" s="5" t="s">
        <v>1946</v>
      </c>
      <c r="AI447" s="5" t="s">
        <v>235</v>
      </c>
      <c r="AJ447" s="5" t="s">
        <v>983</v>
      </c>
      <c r="AK447" s="45">
        <f t="shared" si="51"/>
        <v>4</v>
      </c>
      <c r="AL447" s="47">
        <f>_xlfn.XLOOKUP(I447,'[1]#칼럼명세'!F:F,'[1]#칼럼명세'!I:I)</f>
        <v>1101</v>
      </c>
      <c r="AM447" s="44" t="str">
        <f t="shared" si="52"/>
        <v>Item_Name_23615218</v>
      </c>
      <c r="AN447" s="5" t="s">
        <v>776</v>
      </c>
      <c r="AO447" s="44" t="str">
        <f t="shared" si="53"/>
        <v>Item_Desc_23615218</v>
      </c>
      <c r="AP447" s="5" t="s">
        <v>1655</v>
      </c>
      <c r="AQ447" s="44">
        <f>_xlfn.XLOOKUP(I447,[1]!표1[아이템 타입],[1]!표1[삭제여부])</f>
        <v>1</v>
      </c>
      <c r="AR447" s="63">
        <f>_xlfn.XLOOKUP(I447,'[1]#칼럼명세'!F:F,'[1]#칼럼명세'!H:H)</f>
        <v>0</v>
      </c>
      <c r="AS447" s="4">
        <v>1</v>
      </c>
      <c r="AT447" s="4"/>
      <c r="AU447" s="4"/>
      <c r="AV447" s="4"/>
      <c r="AW447" s="63" t="str">
        <f>_xlfn.XLOOKUP(I447,[1]!표1[아이템 타입],[1]!표1[타입 이름])</f>
        <v>스킬북</v>
      </c>
      <c r="AX447" s="63" t="str">
        <f t="shared" si="49"/>
        <v>가능</v>
      </c>
      <c r="AY447" s="63" t="str">
        <f t="shared" si="50"/>
        <v>불가</v>
      </c>
      <c r="AZ447" s="63" t="str">
        <f t="shared" si="48"/>
        <v>불가</v>
      </c>
      <c r="BA447" s="63" t="str">
        <f t="shared" si="48"/>
        <v>가능</v>
      </c>
    </row>
    <row r="448" spans="2:53" x14ac:dyDescent="0.3">
      <c r="B448" s="4">
        <v>23615219</v>
      </c>
      <c r="C448" s="4" t="str">
        <f t="shared" si="56"/>
        <v>219</v>
      </c>
      <c r="D448" s="44" t="str">
        <f t="shared" si="54"/>
        <v>Item_Name_23615219</v>
      </c>
      <c r="E448" s="5" t="s">
        <v>1728</v>
      </c>
      <c r="F448" s="44" t="str">
        <f t="shared" si="55"/>
        <v>Item_Desc_23615219</v>
      </c>
      <c r="G448" s="5" t="s">
        <v>1605</v>
      </c>
      <c r="H448" s="5">
        <v>3</v>
      </c>
      <c r="I448" s="5">
        <v>36</v>
      </c>
      <c r="J448" s="5">
        <v>3</v>
      </c>
      <c r="K448" s="5">
        <v>4</v>
      </c>
      <c r="L448" s="45">
        <f>_xlfn.XLOOKUP($I448, '[1]#칼럼명세'!$F:$F, '[1]#칼럼명세'!$J:$J)*IF(_xlfn.XLOOKUP($I448, '[1]#칼럼명세'!$F:$F, '[1]#칼럼명세'!$K:$K)="X", 1, _xlfn.XLOOKUP($K448, '[1]#무게관련'!$N:$N, '[1]#무게관련'!$O:$O))*100</f>
        <v>1</v>
      </c>
      <c r="M448" s="46" t="s">
        <v>339</v>
      </c>
      <c r="N448" s="46" t="s">
        <v>339</v>
      </c>
      <c r="O448" s="46" t="s">
        <v>336</v>
      </c>
      <c r="P448" s="46" t="s">
        <v>339</v>
      </c>
      <c r="Q448" s="5">
        <v>0</v>
      </c>
      <c r="R448" s="5">
        <v>0</v>
      </c>
      <c r="S448" s="5">
        <v>10103001</v>
      </c>
      <c r="T448" s="5">
        <v>0</v>
      </c>
      <c r="U448" s="5">
        <v>0</v>
      </c>
      <c r="V448" s="5">
        <v>0</v>
      </c>
      <c r="W448" s="5">
        <v>1</v>
      </c>
      <c r="X448" s="66">
        <v>100</v>
      </c>
      <c r="Y448" s="66">
        <v>1000</v>
      </c>
      <c r="Z448" s="5">
        <v>1</v>
      </c>
      <c r="AA448" s="5">
        <v>10</v>
      </c>
      <c r="AB448" s="5">
        <v>0</v>
      </c>
      <c r="AC448" s="5">
        <v>0</v>
      </c>
      <c r="AD448" s="5">
        <v>0</v>
      </c>
      <c r="AE448" s="5">
        <v>21000</v>
      </c>
      <c r="AF448" s="5">
        <v>3</v>
      </c>
      <c r="AG448" s="5">
        <v>0</v>
      </c>
      <c r="AH448" s="5" t="s">
        <v>1936</v>
      </c>
      <c r="AI448" s="5" t="s">
        <v>235</v>
      </c>
      <c r="AJ448" s="5" t="s">
        <v>983</v>
      </c>
      <c r="AK448" s="45">
        <f t="shared" si="51"/>
        <v>4</v>
      </c>
      <c r="AL448" s="47">
        <f>_xlfn.XLOOKUP(I448,'[1]#칼럼명세'!F:F,'[1]#칼럼명세'!I:I)</f>
        <v>1101</v>
      </c>
      <c r="AM448" s="44" t="str">
        <f t="shared" si="52"/>
        <v>Item_Name_23615219</v>
      </c>
      <c r="AN448" s="5" t="s">
        <v>223</v>
      </c>
      <c r="AO448" s="44" t="str">
        <f t="shared" si="53"/>
        <v>Item_Desc_23615219</v>
      </c>
      <c r="AP448" s="5" t="s">
        <v>1657</v>
      </c>
      <c r="AQ448" s="44">
        <f>_xlfn.XLOOKUP(I448,[1]!표1[아이템 타입],[1]!표1[삭제여부])</f>
        <v>1</v>
      </c>
      <c r="AR448" s="63">
        <f>_xlfn.XLOOKUP(I448,'[1]#칼럼명세'!F:F,'[1]#칼럼명세'!H:H)</f>
        <v>0</v>
      </c>
      <c r="AS448" s="4">
        <v>1</v>
      </c>
      <c r="AT448" s="4"/>
      <c r="AU448" s="4"/>
      <c r="AV448" s="4"/>
      <c r="AW448" s="63" t="str">
        <f>_xlfn.XLOOKUP(I448,[1]!표1[아이템 타입],[1]!표1[타입 이름])</f>
        <v>스킬북</v>
      </c>
      <c r="AX448" s="63" t="str">
        <f t="shared" si="49"/>
        <v>가능</v>
      </c>
      <c r="AY448" s="63" t="str">
        <f t="shared" si="50"/>
        <v>불가</v>
      </c>
      <c r="AZ448" s="63" t="str">
        <f t="shared" si="48"/>
        <v>불가</v>
      </c>
      <c r="BA448" s="63" t="str">
        <f t="shared" si="48"/>
        <v>가능</v>
      </c>
    </row>
    <row r="449" spans="2:53" x14ac:dyDescent="0.3">
      <c r="B449" s="4">
        <v>23615220</v>
      </c>
      <c r="C449" s="4" t="str">
        <f t="shared" si="56"/>
        <v>220</v>
      </c>
      <c r="D449" s="44" t="str">
        <f t="shared" si="54"/>
        <v>Item_Name_23615220</v>
      </c>
      <c r="E449" s="5" t="s">
        <v>1091</v>
      </c>
      <c r="F449" s="44" t="str">
        <f t="shared" si="55"/>
        <v>Item_Desc_23615220</v>
      </c>
      <c r="G449" s="5" t="s">
        <v>377</v>
      </c>
      <c r="H449" s="5">
        <v>3</v>
      </c>
      <c r="I449" s="5">
        <v>36</v>
      </c>
      <c r="J449" s="5">
        <v>3</v>
      </c>
      <c r="K449" s="5">
        <v>2</v>
      </c>
      <c r="L449" s="45">
        <f>_xlfn.XLOOKUP($I449, '[1]#칼럼명세'!$F:$F, '[1]#칼럼명세'!$J:$J)*IF(_xlfn.XLOOKUP($I449, '[1]#칼럼명세'!$F:$F, '[1]#칼럼명세'!$K:$K)="X", 1, _xlfn.XLOOKUP($K449, '[1]#무게관련'!$N:$N, '[1]#무게관련'!$O:$O))*100</f>
        <v>1</v>
      </c>
      <c r="M449" s="46" t="s">
        <v>339</v>
      </c>
      <c r="N449" s="46" t="s">
        <v>339</v>
      </c>
      <c r="O449" s="46" t="s">
        <v>336</v>
      </c>
      <c r="P449" s="46" t="s">
        <v>339</v>
      </c>
      <c r="Q449" s="5">
        <v>0</v>
      </c>
      <c r="R449" s="5">
        <v>0</v>
      </c>
      <c r="S449" s="5">
        <v>10103001</v>
      </c>
      <c r="T449" s="5">
        <v>0</v>
      </c>
      <c r="U449" s="5">
        <v>0</v>
      </c>
      <c r="V449" s="5">
        <v>0</v>
      </c>
      <c r="W449" s="5">
        <v>1</v>
      </c>
      <c r="X449" s="66">
        <v>100</v>
      </c>
      <c r="Y449" s="66">
        <v>1000</v>
      </c>
      <c r="Z449" s="5">
        <v>1</v>
      </c>
      <c r="AA449" s="5">
        <v>10</v>
      </c>
      <c r="AB449" s="5">
        <v>0</v>
      </c>
      <c r="AC449" s="5">
        <v>0</v>
      </c>
      <c r="AD449" s="5">
        <v>0</v>
      </c>
      <c r="AE449" s="5">
        <v>21000</v>
      </c>
      <c r="AF449" s="5">
        <v>3</v>
      </c>
      <c r="AG449" s="5">
        <v>1</v>
      </c>
      <c r="AH449" s="5" t="s">
        <v>1938</v>
      </c>
      <c r="AI449" s="5" t="s">
        <v>235</v>
      </c>
      <c r="AJ449" s="5" t="s">
        <v>983</v>
      </c>
      <c r="AK449" s="45">
        <f t="shared" si="51"/>
        <v>4</v>
      </c>
      <c r="AL449" s="47">
        <f>_xlfn.XLOOKUP(I449,'[1]#칼럼명세'!F:F,'[1]#칼럼명세'!I:I)</f>
        <v>1101</v>
      </c>
      <c r="AM449" s="44" t="str">
        <f t="shared" si="52"/>
        <v>Item_Name_23615220</v>
      </c>
      <c r="AN449" s="5" t="s">
        <v>228</v>
      </c>
      <c r="AO449" s="44" t="str">
        <f t="shared" si="53"/>
        <v>Item_Desc_23615220</v>
      </c>
      <c r="AP449" s="5" t="s">
        <v>1793</v>
      </c>
      <c r="AQ449" s="44">
        <f>_xlfn.XLOOKUP(I449,[1]!표1[아이템 타입],[1]!표1[삭제여부])</f>
        <v>1</v>
      </c>
      <c r="AR449" s="63">
        <f>_xlfn.XLOOKUP(I449,'[1]#칼럼명세'!F:F,'[1]#칼럼명세'!H:H)</f>
        <v>0</v>
      </c>
      <c r="AS449" s="4">
        <v>1</v>
      </c>
      <c r="AT449" s="4"/>
      <c r="AU449" s="4"/>
      <c r="AV449" s="4"/>
      <c r="AW449" s="63" t="str">
        <f>_xlfn.XLOOKUP(I449,[1]!표1[아이템 타입],[1]!표1[타입 이름])</f>
        <v>스킬북</v>
      </c>
      <c r="AX449" s="63" t="str">
        <f t="shared" si="49"/>
        <v>가능</v>
      </c>
      <c r="AY449" s="63" t="str">
        <f t="shared" si="50"/>
        <v>불가</v>
      </c>
      <c r="AZ449" s="63" t="str">
        <f t="shared" si="48"/>
        <v>불가</v>
      </c>
      <c r="BA449" s="63" t="str">
        <f t="shared" si="48"/>
        <v>가능</v>
      </c>
    </row>
    <row r="450" spans="2:53" x14ac:dyDescent="0.3">
      <c r="B450" s="4">
        <v>23615221</v>
      </c>
      <c r="C450" s="4" t="str">
        <f t="shared" si="56"/>
        <v>221</v>
      </c>
      <c r="D450" s="44" t="str">
        <f t="shared" si="54"/>
        <v>Item_Name_23615221</v>
      </c>
      <c r="E450" s="5" t="s">
        <v>1086</v>
      </c>
      <c r="F450" s="44" t="str">
        <f t="shared" si="55"/>
        <v>Item_Desc_23615221</v>
      </c>
      <c r="G450" s="5" t="s">
        <v>526</v>
      </c>
      <c r="H450" s="5">
        <v>3</v>
      </c>
      <c r="I450" s="5">
        <v>36</v>
      </c>
      <c r="J450" s="5">
        <v>3</v>
      </c>
      <c r="K450" s="5">
        <v>2</v>
      </c>
      <c r="L450" s="45">
        <f>_xlfn.XLOOKUP($I450, '[1]#칼럼명세'!$F:$F, '[1]#칼럼명세'!$J:$J)*IF(_xlfn.XLOOKUP($I450, '[1]#칼럼명세'!$F:$F, '[1]#칼럼명세'!$K:$K)="X", 1, _xlfn.XLOOKUP($K450, '[1]#무게관련'!$N:$N, '[1]#무게관련'!$O:$O))*100</f>
        <v>1</v>
      </c>
      <c r="M450" s="46" t="s">
        <v>339</v>
      </c>
      <c r="N450" s="46" t="s">
        <v>339</v>
      </c>
      <c r="O450" s="46" t="s">
        <v>336</v>
      </c>
      <c r="P450" s="46" t="s">
        <v>339</v>
      </c>
      <c r="Q450" s="5">
        <v>0</v>
      </c>
      <c r="R450" s="5">
        <v>0</v>
      </c>
      <c r="S450" s="5">
        <v>10103001</v>
      </c>
      <c r="T450" s="5">
        <v>0</v>
      </c>
      <c r="U450" s="5">
        <v>0</v>
      </c>
      <c r="V450" s="5">
        <v>0</v>
      </c>
      <c r="W450" s="5">
        <v>1</v>
      </c>
      <c r="X450" s="66">
        <v>100</v>
      </c>
      <c r="Y450" s="66">
        <v>1000</v>
      </c>
      <c r="Z450" s="5">
        <v>1</v>
      </c>
      <c r="AA450" s="5">
        <v>10</v>
      </c>
      <c r="AB450" s="5">
        <v>0</v>
      </c>
      <c r="AC450" s="5">
        <v>0</v>
      </c>
      <c r="AD450" s="5">
        <v>0</v>
      </c>
      <c r="AE450" s="5">
        <v>21000</v>
      </c>
      <c r="AF450" s="5">
        <v>3</v>
      </c>
      <c r="AG450" s="5">
        <v>1</v>
      </c>
      <c r="AH450" s="5" t="s">
        <v>1939</v>
      </c>
      <c r="AI450" s="5" t="s">
        <v>235</v>
      </c>
      <c r="AJ450" s="5" t="s">
        <v>983</v>
      </c>
      <c r="AK450" s="45">
        <f t="shared" si="51"/>
        <v>4</v>
      </c>
      <c r="AL450" s="47">
        <f>_xlfn.XLOOKUP(I450,'[1]#칼럼명세'!F:F,'[1]#칼럼명세'!I:I)</f>
        <v>1101</v>
      </c>
      <c r="AM450" s="44" t="str">
        <f t="shared" si="52"/>
        <v>Item_Name_23615221</v>
      </c>
      <c r="AN450" s="5" t="s">
        <v>224</v>
      </c>
      <c r="AO450" s="44" t="str">
        <f t="shared" si="53"/>
        <v>Item_Desc_23615221</v>
      </c>
      <c r="AP450" s="5" t="s">
        <v>1788</v>
      </c>
      <c r="AQ450" s="44">
        <f>_xlfn.XLOOKUP(I450,[1]!표1[아이템 타입],[1]!표1[삭제여부])</f>
        <v>1</v>
      </c>
      <c r="AR450" s="63">
        <f>_xlfn.XLOOKUP(I450,'[1]#칼럼명세'!F:F,'[1]#칼럼명세'!H:H)</f>
        <v>0</v>
      </c>
      <c r="AS450" s="4">
        <v>1</v>
      </c>
      <c r="AT450" s="4"/>
      <c r="AU450" s="4"/>
      <c r="AV450" s="4"/>
      <c r="AW450" s="63" t="str">
        <f>_xlfn.XLOOKUP(I450,[1]!표1[아이템 타입],[1]!표1[타입 이름])</f>
        <v>스킬북</v>
      </c>
      <c r="AX450" s="63" t="str">
        <f t="shared" si="49"/>
        <v>가능</v>
      </c>
      <c r="AY450" s="63" t="str">
        <f t="shared" si="50"/>
        <v>불가</v>
      </c>
      <c r="AZ450" s="63" t="str">
        <f t="shared" ref="AZ450:BA513" si="57">IF(AR450=0,"불가","가능")</f>
        <v>불가</v>
      </c>
      <c r="BA450" s="63" t="str">
        <f t="shared" si="57"/>
        <v>가능</v>
      </c>
    </row>
    <row r="451" spans="2:53" x14ac:dyDescent="0.3">
      <c r="B451" s="4">
        <v>23615222</v>
      </c>
      <c r="C451" s="4" t="str">
        <f t="shared" si="56"/>
        <v>222</v>
      </c>
      <c r="D451" s="44" t="str">
        <f t="shared" si="54"/>
        <v>Item_Name_23615222</v>
      </c>
      <c r="E451" s="5" t="s">
        <v>1087</v>
      </c>
      <c r="F451" s="44" t="str">
        <f t="shared" si="55"/>
        <v>Item_Desc_23615222</v>
      </c>
      <c r="G451" s="5" t="s">
        <v>365</v>
      </c>
      <c r="H451" s="5">
        <v>3</v>
      </c>
      <c r="I451" s="5">
        <v>36</v>
      </c>
      <c r="J451" s="5">
        <v>3</v>
      </c>
      <c r="K451" s="5">
        <v>3</v>
      </c>
      <c r="L451" s="45">
        <f>_xlfn.XLOOKUP($I451, '[1]#칼럼명세'!$F:$F, '[1]#칼럼명세'!$J:$J)*IF(_xlfn.XLOOKUP($I451, '[1]#칼럼명세'!$F:$F, '[1]#칼럼명세'!$K:$K)="X", 1, _xlfn.XLOOKUP($K451, '[1]#무게관련'!$N:$N, '[1]#무게관련'!$O:$O))*100</f>
        <v>1</v>
      </c>
      <c r="M451" s="46" t="s">
        <v>339</v>
      </c>
      <c r="N451" s="46" t="s">
        <v>339</v>
      </c>
      <c r="O451" s="46" t="s">
        <v>336</v>
      </c>
      <c r="P451" s="46" t="s">
        <v>339</v>
      </c>
      <c r="Q451" s="5">
        <v>0</v>
      </c>
      <c r="R451" s="5">
        <v>0</v>
      </c>
      <c r="S451" s="5">
        <v>10103001</v>
      </c>
      <c r="T451" s="5">
        <v>0</v>
      </c>
      <c r="U451" s="5">
        <v>0</v>
      </c>
      <c r="V451" s="5">
        <v>0</v>
      </c>
      <c r="W451" s="5">
        <v>1</v>
      </c>
      <c r="X451" s="66">
        <v>100</v>
      </c>
      <c r="Y451" s="66">
        <v>1000</v>
      </c>
      <c r="Z451" s="5">
        <v>1</v>
      </c>
      <c r="AA451" s="5">
        <v>10</v>
      </c>
      <c r="AB451" s="5">
        <v>0</v>
      </c>
      <c r="AC451" s="5">
        <v>0</v>
      </c>
      <c r="AD451" s="5">
        <v>0</v>
      </c>
      <c r="AE451" s="5">
        <v>21000</v>
      </c>
      <c r="AF451" s="5">
        <v>3</v>
      </c>
      <c r="AG451" s="5">
        <v>1</v>
      </c>
      <c r="AH451" s="5" t="s">
        <v>1940</v>
      </c>
      <c r="AI451" s="5" t="s">
        <v>235</v>
      </c>
      <c r="AJ451" s="5" t="s">
        <v>983</v>
      </c>
      <c r="AK451" s="45">
        <f t="shared" si="51"/>
        <v>4</v>
      </c>
      <c r="AL451" s="47">
        <f>_xlfn.XLOOKUP(I451,'[1]#칼럼명세'!F:F,'[1]#칼럼명세'!I:I)</f>
        <v>1101</v>
      </c>
      <c r="AM451" s="44" t="str">
        <f t="shared" si="52"/>
        <v>Item_Name_23615222</v>
      </c>
      <c r="AN451" s="5" t="s">
        <v>225</v>
      </c>
      <c r="AO451" s="44" t="str">
        <f t="shared" si="53"/>
        <v>Item_Desc_23615222</v>
      </c>
      <c r="AP451" s="5" t="s">
        <v>1789</v>
      </c>
      <c r="AQ451" s="44">
        <f>_xlfn.XLOOKUP(I451,[1]!표1[아이템 타입],[1]!표1[삭제여부])</f>
        <v>1</v>
      </c>
      <c r="AR451" s="63">
        <f>_xlfn.XLOOKUP(I451,'[1]#칼럼명세'!F:F,'[1]#칼럼명세'!H:H)</f>
        <v>0</v>
      </c>
      <c r="AS451" s="4">
        <v>1</v>
      </c>
      <c r="AT451" s="4"/>
      <c r="AU451" s="4"/>
      <c r="AV451" s="4"/>
      <c r="AW451" s="63" t="str">
        <f>_xlfn.XLOOKUP(I451,[1]!표1[아이템 타입],[1]!표1[타입 이름])</f>
        <v>스킬북</v>
      </c>
      <c r="AX451" s="63" t="str">
        <f t="shared" si="49"/>
        <v>가능</v>
      </c>
      <c r="AY451" s="63" t="str">
        <f t="shared" si="50"/>
        <v>불가</v>
      </c>
      <c r="AZ451" s="63" t="str">
        <f t="shared" si="57"/>
        <v>불가</v>
      </c>
      <c r="BA451" s="63" t="str">
        <f t="shared" si="57"/>
        <v>가능</v>
      </c>
    </row>
    <row r="452" spans="2:53" x14ac:dyDescent="0.3">
      <c r="B452" s="4">
        <v>23615223</v>
      </c>
      <c r="C452" s="4" t="str">
        <f t="shared" si="56"/>
        <v>223</v>
      </c>
      <c r="D452" s="44" t="str">
        <f t="shared" si="54"/>
        <v>Item_Name_23615223</v>
      </c>
      <c r="E452" s="5" t="s">
        <v>1088</v>
      </c>
      <c r="F452" s="44" t="str">
        <f t="shared" si="55"/>
        <v>Item_Desc_23615223</v>
      </c>
      <c r="G452" s="5" t="s">
        <v>378</v>
      </c>
      <c r="H452" s="5">
        <v>3</v>
      </c>
      <c r="I452" s="5">
        <v>36</v>
      </c>
      <c r="J452" s="5">
        <v>3</v>
      </c>
      <c r="K452" s="5">
        <v>3</v>
      </c>
      <c r="L452" s="45">
        <f>_xlfn.XLOOKUP($I452, '[1]#칼럼명세'!$F:$F, '[1]#칼럼명세'!$J:$J)*IF(_xlfn.XLOOKUP($I452, '[1]#칼럼명세'!$F:$F, '[1]#칼럼명세'!$K:$K)="X", 1, _xlfn.XLOOKUP($K452, '[1]#무게관련'!$N:$N, '[1]#무게관련'!$O:$O))*100</f>
        <v>1</v>
      </c>
      <c r="M452" s="46" t="s">
        <v>339</v>
      </c>
      <c r="N452" s="46" t="s">
        <v>339</v>
      </c>
      <c r="O452" s="46" t="s">
        <v>336</v>
      </c>
      <c r="P452" s="46" t="s">
        <v>339</v>
      </c>
      <c r="Q452" s="5">
        <v>0</v>
      </c>
      <c r="R452" s="5">
        <v>0</v>
      </c>
      <c r="S452" s="5">
        <v>10103001</v>
      </c>
      <c r="T452" s="5">
        <v>0</v>
      </c>
      <c r="U452" s="5">
        <v>0</v>
      </c>
      <c r="V452" s="5">
        <v>0</v>
      </c>
      <c r="W452" s="5">
        <v>1</v>
      </c>
      <c r="X452" s="66">
        <v>100</v>
      </c>
      <c r="Y452" s="66">
        <v>1000</v>
      </c>
      <c r="Z452" s="5">
        <v>1</v>
      </c>
      <c r="AA452" s="5">
        <v>10</v>
      </c>
      <c r="AB452" s="5">
        <v>0</v>
      </c>
      <c r="AC452" s="5">
        <v>0</v>
      </c>
      <c r="AD452" s="5">
        <v>0</v>
      </c>
      <c r="AE452" s="5">
        <v>21000</v>
      </c>
      <c r="AF452" s="5">
        <v>3</v>
      </c>
      <c r="AG452" s="5">
        <v>1</v>
      </c>
      <c r="AH452" s="5" t="s">
        <v>1941</v>
      </c>
      <c r="AI452" s="5" t="s">
        <v>235</v>
      </c>
      <c r="AJ452" s="5" t="s">
        <v>983</v>
      </c>
      <c r="AK452" s="45">
        <f t="shared" si="51"/>
        <v>4</v>
      </c>
      <c r="AL452" s="47">
        <f>_xlfn.XLOOKUP(I452,'[1]#칼럼명세'!F:F,'[1]#칼럼명세'!I:I)</f>
        <v>1101</v>
      </c>
      <c r="AM452" s="44" t="str">
        <f t="shared" si="52"/>
        <v>Item_Name_23615223</v>
      </c>
      <c r="AN452" s="5" t="s">
        <v>226</v>
      </c>
      <c r="AO452" s="44" t="str">
        <f t="shared" si="53"/>
        <v>Item_Desc_23615223</v>
      </c>
      <c r="AP452" s="5" t="s">
        <v>1790</v>
      </c>
      <c r="AQ452" s="44">
        <f>_xlfn.XLOOKUP(I452,[1]!표1[아이템 타입],[1]!표1[삭제여부])</f>
        <v>1</v>
      </c>
      <c r="AR452" s="63">
        <f>_xlfn.XLOOKUP(I452,'[1]#칼럼명세'!F:F,'[1]#칼럼명세'!H:H)</f>
        <v>0</v>
      </c>
      <c r="AS452" s="4">
        <v>1</v>
      </c>
      <c r="AT452" s="4"/>
      <c r="AU452" s="4"/>
      <c r="AV452" s="4"/>
      <c r="AW452" s="63" t="str">
        <f>_xlfn.XLOOKUP(I452,[1]!표1[아이템 타입],[1]!표1[타입 이름])</f>
        <v>스킬북</v>
      </c>
      <c r="AX452" s="63" t="str">
        <f t="shared" si="49"/>
        <v>가능</v>
      </c>
      <c r="AY452" s="63" t="str">
        <f t="shared" si="50"/>
        <v>불가</v>
      </c>
      <c r="AZ452" s="63" t="str">
        <f t="shared" si="57"/>
        <v>불가</v>
      </c>
      <c r="BA452" s="63" t="str">
        <f t="shared" si="57"/>
        <v>가능</v>
      </c>
    </row>
    <row r="453" spans="2:53" x14ac:dyDescent="0.3">
      <c r="B453" s="4">
        <v>23615224</v>
      </c>
      <c r="C453" s="4" t="str">
        <f t="shared" si="56"/>
        <v>224</v>
      </c>
      <c r="D453" s="44" t="str">
        <f t="shared" si="54"/>
        <v>Item_Name_23615224</v>
      </c>
      <c r="E453" s="5" t="s">
        <v>1089</v>
      </c>
      <c r="F453" s="44" t="str">
        <f t="shared" si="55"/>
        <v>Item_Desc_23615224</v>
      </c>
      <c r="G453" s="5" t="s">
        <v>366</v>
      </c>
      <c r="H453" s="5">
        <v>3</v>
      </c>
      <c r="I453" s="5">
        <v>36</v>
      </c>
      <c r="J453" s="5">
        <v>3</v>
      </c>
      <c r="K453" s="5">
        <v>4</v>
      </c>
      <c r="L453" s="45">
        <f>_xlfn.XLOOKUP($I453, '[1]#칼럼명세'!$F:$F, '[1]#칼럼명세'!$J:$J)*IF(_xlfn.XLOOKUP($I453, '[1]#칼럼명세'!$F:$F, '[1]#칼럼명세'!$K:$K)="X", 1, _xlfn.XLOOKUP($K453, '[1]#무게관련'!$N:$N, '[1]#무게관련'!$O:$O))*100</f>
        <v>1</v>
      </c>
      <c r="M453" s="46" t="s">
        <v>339</v>
      </c>
      <c r="N453" s="46" t="s">
        <v>339</v>
      </c>
      <c r="O453" s="46" t="s">
        <v>336</v>
      </c>
      <c r="P453" s="46" t="s">
        <v>339</v>
      </c>
      <c r="Q453" s="5">
        <v>0</v>
      </c>
      <c r="R453" s="5">
        <v>0</v>
      </c>
      <c r="S453" s="5">
        <v>10103001</v>
      </c>
      <c r="T453" s="5">
        <v>0</v>
      </c>
      <c r="U453" s="5">
        <v>0</v>
      </c>
      <c r="V453" s="5">
        <v>0</v>
      </c>
      <c r="W453" s="5">
        <v>1</v>
      </c>
      <c r="X453" s="66">
        <v>100</v>
      </c>
      <c r="Y453" s="66">
        <v>1000</v>
      </c>
      <c r="Z453" s="5">
        <v>1</v>
      </c>
      <c r="AA453" s="5">
        <v>10</v>
      </c>
      <c r="AB453" s="5">
        <v>0</v>
      </c>
      <c r="AC453" s="5">
        <v>0</v>
      </c>
      <c r="AD453" s="5">
        <v>0</v>
      </c>
      <c r="AE453" s="5">
        <v>21000</v>
      </c>
      <c r="AF453" s="5">
        <v>3</v>
      </c>
      <c r="AG453" s="5">
        <v>1</v>
      </c>
      <c r="AH453" s="5" t="s">
        <v>1942</v>
      </c>
      <c r="AI453" s="5" t="s">
        <v>235</v>
      </c>
      <c r="AJ453" s="5" t="s">
        <v>983</v>
      </c>
      <c r="AK453" s="45">
        <f t="shared" si="51"/>
        <v>4</v>
      </c>
      <c r="AL453" s="47">
        <f>_xlfn.XLOOKUP(I453,'[1]#칼럼명세'!F:F,'[1]#칼럼명세'!I:I)</f>
        <v>1101</v>
      </c>
      <c r="AM453" s="44" t="str">
        <f t="shared" si="52"/>
        <v>Item_Name_23615224</v>
      </c>
      <c r="AN453" s="5" t="s">
        <v>227</v>
      </c>
      <c r="AO453" s="44" t="str">
        <f t="shared" si="53"/>
        <v>Item_Desc_23615224</v>
      </c>
      <c r="AP453" s="5" t="s">
        <v>1791</v>
      </c>
      <c r="AQ453" s="44">
        <f>_xlfn.XLOOKUP(I453,[1]!표1[아이템 타입],[1]!표1[삭제여부])</f>
        <v>1</v>
      </c>
      <c r="AR453" s="63">
        <f>_xlfn.XLOOKUP(I453,'[1]#칼럼명세'!F:F,'[1]#칼럼명세'!H:H)</f>
        <v>0</v>
      </c>
      <c r="AS453" s="4">
        <v>1</v>
      </c>
      <c r="AT453" s="4"/>
      <c r="AU453" s="4"/>
      <c r="AV453" s="4"/>
      <c r="AW453" s="63" t="str">
        <f>_xlfn.XLOOKUP(I453,[1]!표1[아이템 타입],[1]!표1[타입 이름])</f>
        <v>스킬북</v>
      </c>
      <c r="AX453" s="63" t="str">
        <f t="shared" si="49"/>
        <v>가능</v>
      </c>
      <c r="AY453" s="63" t="str">
        <f t="shared" si="50"/>
        <v>불가</v>
      </c>
      <c r="AZ453" s="63" t="str">
        <f t="shared" si="57"/>
        <v>불가</v>
      </c>
      <c r="BA453" s="63" t="str">
        <f t="shared" si="57"/>
        <v>가능</v>
      </c>
    </row>
    <row r="454" spans="2:53" x14ac:dyDescent="0.3">
      <c r="B454" s="4">
        <v>23615225</v>
      </c>
      <c r="C454" s="4" t="str">
        <f t="shared" si="56"/>
        <v>225</v>
      </c>
      <c r="D454" s="44" t="str">
        <f t="shared" si="54"/>
        <v>Item_Name_23615225</v>
      </c>
      <c r="E454" s="5" t="s">
        <v>1090</v>
      </c>
      <c r="F454" s="44" t="str">
        <f t="shared" si="55"/>
        <v>Item_Desc_23615225</v>
      </c>
      <c r="G454" s="5" t="s">
        <v>379</v>
      </c>
      <c r="H454" s="5">
        <v>3</v>
      </c>
      <c r="I454" s="5">
        <v>36</v>
      </c>
      <c r="J454" s="5">
        <v>3</v>
      </c>
      <c r="K454" s="5">
        <v>4</v>
      </c>
      <c r="L454" s="45">
        <f>_xlfn.XLOOKUP($I454, '[1]#칼럼명세'!$F:$F, '[1]#칼럼명세'!$J:$J)*IF(_xlfn.XLOOKUP($I454, '[1]#칼럼명세'!$F:$F, '[1]#칼럼명세'!$K:$K)="X", 1, _xlfn.XLOOKUP($K454, '[1]#무게관련'!$N:$N, '[1]#무게관련'!$O:$O))*100</f>
        <v>1</v>
      </c>
      <c r="M454" s="46" t="s">
        <v>339</v>
      </c>
      <c r="N454" s="46" t="s">
        <v>339</v>
      </c>
      <c r="O454" s="46" t="s">
        <v>336</v>
      </c>
      <c r="P454" s="46" t="s">
        <v>339</v>
      </c>
      <c r="Q454" s="5">
        <v>0</v>
      </c>
      <c r="R454" s="5">
        <v>0</v>
      </c>
      <c r="S454" s="5">
        <v>10103001</v>
      </c>
      <c r="T454" s="5">
        <v>0</v>
      </c>
      <c r="U454" s="5">
        <v>0</v>
      </c>
      <c r="V454" s="5">
        <v>0</v>
      </c>
      <c r="W454" s="5">
        <v>1</v>
      </c>
      <c r="X454" s="66">
        <v>100</v>
      </c>
      <c r="Y454" s="66">
        <v>1000</v>
      </c>
      <c r="Z454" s="5">
        <v>1</v>
      </c>
      <c r="AA454" s="5">
        <v>10</v>
      </c>
      <c r="AB454" s="5">
        <v>0</v>
      </c>
      <c r="AC454" s="5">
        <v>0</v>
      </c>
      <c r="AD454" s="5">
        <v>0</v>
      </c>
      <c r="AE454" s="5">
        <v>21000</v>
      </c>
      <c r="AF454" s="5">
        <v>3</v>
      </c>
      <c r="AG454" s="5">
        <v>1</v>
      </c>
      <c r="AH454" s="5" t="s">
        <v>1943</v>
      </c>
      <c r="AI454" s="5" t="s">
        <v>235</v>
      </c>
      <c r="AJ454" s="5" t="s">
        <v>983</v>
      </c>
      <c r="AK454" s="45">
        <f t="shared" si="51"/>
        <v>4</v>
      </c>
      <c r="AL454" s="47">
        <f>_xlfn.XLOOKUP(I454,'[1]#칼럼명세'!F:F,'[1]#칼럼명세'!I:I)</f>
        <v>1101</v>
      </c>
      <c r="AM454" s="44" t="str">
        <f t="shared" si="52"/>
        <v>Item_Name_23615225</v>
      </c>
      <c r="AN454" s="5" t="s">
        <v>1813</v>
      </c>
      <c r="AO454" s="44" t="str">
        <f t="shared" si="53"/>
        <v>Item_Desc_23615225</v>
      </c>
      <c r="AP454" s="5" t="s">
        <v>1792</v>
      </c>
      <c r="AQ454" s="44">
        <f>_xlfn.XLOOKUP(I454,[1]!표1[아이템 타입],[1]!표1[삭제여부])</f>
        <v>1</v>
      </c>
      <c r="AR454" s="63">
        <f>_xlfn.XLOOKUP(I454,'[1]#칼럼명세'!F:F,'[1]#칼럼명세'!H:H)</f>
        <v>0</v>
      </c>
      <c r="AS454" s="4">
        <v>1</v>
      </c>
      <c r="AT454" s="4"/>
      <c r="AU454" s="4"/>
      <c r="AV454" s="4"/>
      <c r="AW454" s="63" t="str">
        <f>_xlfn.XLOOKUP(I454,[1]!표1[아이템 타입],[1]!표1[타입 이름])</f>
        <v>스킬북</v>
      </c>
      <c r="AX454" s="63" t="str">
        <f t="shared" si="49"/>
        <v>가능</v>
      </c>
      <c r="AY454" s="63" t="str">
        <f t="shared" si="50"/>
        <v>불가</v>
      </c>
      <c r="AZ454" s="63" t="str">
        <f t="shared" si="57"/>
        <v>불가</v>
      </c>
      <c r="BA454" s="63" t="str">
        <f t="shared" si="57"/>
        <v>가능</v>
      </c>
    </row>
    <row r="455" spans="2:53" x14ac:dyDescent="0.3">
      <c r="B455" s="4">
        <v>23615301</v>
      </c>
      <c r="C455" s="4" t="str">
        <f t="shared" si="56"/>
        <v>301</v>
      </c>
      <c r="D455" s="44" t="str">
        <f t="shared" si="54"/>
        <v>Item_Name_23615301</v>
      </c>
      <c r="E455" s="5" t="s">
        <v>1730</v>
      </c>
      <c r="F455" s="44" t="str">
        <f t="shared" si="55"/>
        <v>Item_Desc_23615301</v>
      </c>
      <c r="G455" s="5" t="s">
        <v>1605</v>
      </c>
      <c r="H455" s="5">
        <v>3</v>
      </c>
      <c r="I455" s="5">
        <v>36</v>
      </c>
      <c r="J455" s="5">
        <v>3</v>
      </c>
      <c r="K455" s="5">
        <v>1</v>
      </c>
      <c r="L455" s="45">
        <f>_xlfn.XLOOKUP($I455, '[1]#칼럼명세'!$F:$F, '[1]#칼럼명세'!$J:$J)*IF(_xlfn.XLOOKUP($I455, '[1]#칼럼명세'!$F:$F, '[1]#칼럼명세'!$K:$K)="X", 1, _xlfn.XLOOKUP($K455, '[1]#무게관련'!$N:$N, '[1]#무게관련'!$O:$O))*100</f>
        <v>1</v>
      </c>
      <c r="M455" s="46" t="s">
        <v>339</v>
      </c>
      <c r="N455" s="46" t="s">
        <v>339</v>
      </c>
      <c r="O455" s="46" t="s">
        <v>339</v>
      </c>
      <c r="P455" s="46" t="s">
        <v>336</v>
      </c>
      <c r="Q455" s="5">
        <v>0</v>
      </c>
      <c r="R455" s="5">
        <v>0</v>
      </c>
      <c r="S455" s="5">
        <v>10104001</v>
      </c>
      <c r="T455" s="5">
        <v>0</v>
      </c>
      <c r="U455" s="5">
        <v>0</v>
      </c>
      <c r="V455" s="5">
        <v>0</v>
      </c>
      <c r="W455" s="5">
        <v>1</v>
      </c>
      <c r="X455" s="66">
        <v>100</v>
      </c>
      <c r="Y455" s="66">
        <v>1000</v>
      </c>
      <c r="Z455" s="5">
        <v>1</v>
      </c>
      <c r="AA455" s="5">
        <v>10</v>
      </c>
      <c r="AB455" s="5">
        <v>0</v>
      </c>
      <c r="AC455" s="5">
        <v>0</v>
      </c>
      <c r="AD455" s="5">
        <v>0</v>
      </c>
      <c r="AE455" s="5">
        <v>21000</v>
      </c>
      <c r="AF455" s="5">
        <v>4</v>
      </c>
      <c r="AG455" s="5">
        <v>1</v>
      </c>
      <c r="AH455" s="5" t="s">
        <v>1919</v>
      </c>
      <c r="AI455" s="5" t="s">
        <v>235</v>
      </c>
      <c r="AJ455" s="5" t="s">
        <v>983</v>
      </c>
      <c r="AK455" s="45">
        <f t="shared" si="51"/>
        <v>8</v>
      </c>
      <c r="AL455" s="47">
        <f>_xlfn.XLOOKUP(I455,'[1]#칼럼명세'!F:F,'[1]#칼럼명세'!I:I)</f>
        <v>1101</v>
      </c>
      <c r="AM455" s="44" t="str">
        <f t="shared" si="52"/>
        <v>Item_Name_23615301</v>
      </c>
      <c r="AN455" s="5" t="s">
        <v>1593</v>
      </c>
      <c r="AO455" s="44" t="str">
        <f t="shared" si="53"/>
        <v>Item_Desc_23615301</v>
      </c>
      <c r="AP455" s="5" t="s">
        <v>1659</v>
      </c>
      <c r="AQ455" s="44">
        <f>_xlfn.XLOOKUP(I455,[1]!표1[아이템 타입],[1]!표1[삭제여부])</f>
        <v>1</v>
      </c>
      <c r="AR455" s="63">
        <f>_xlfn.XLOOKUP(I455,'[1]#칼럼명세'!F:F,'[1]#칼럼명세'!H:H)</f>
        <v>0</v>
      </c>
      <c r="AS455" s="4">
        <v>1</v>
      </c>
      <c r="AT455" s="4"/>
      <c r="AU455" s="4"/>
      <c r="AV455" s="4"/>
      <c r="AW455" s="63" t="str">
        <f>_xlfn.XLOOKUP(I455,[1]!표1[아이템 타입],[1]!표1[타입 이름])</f>
        <v>스킬북</v>
      </c>
      <c r="AX455" s="63" t="str">
        <f t="shared" si="49"/>
        <v>가능</v>
      </c>
      <c r="AY455" s="63" t="str">
        <f t="shared" si="50"/>
        <v>불가</v>
      </c>
      <c r="AZ455" s="63" t="str">
        <f t="shared" si="57"/>
        <v>불가</v>
      </c>
      <c r="BA455" s="63" t="str">
        <f t="shared" si="57"/>
        <v>가능</v>
      </c>
    </row>
    <row r="456" spans="2:53" x14ac:dyDescent="0.3">
      <c r="B456" s="4">
        <v>23615302</v>
      </c>
      <c r="C456" s="4" t="str">
        <f t="shared" si="56"/>
        <v>302</v>
      </c>
      <c r="D456" s="44" t="str">
        <f t="shared" si="54"/>
        <v>Item_Name_23615302</v>
      </c>
      <c r="E456" s="5" t="s">
        <v>1732</v>
      </c>
      <c r="F456" s="44" t="str">
        <f t="shared" si="55"/>
        <v>Item_Desc_23615302</v>
      </c>
      <c r="G456" s="5" t="s">
        <v>1605</v>
      </c>
      <c r="H456" s="5">
        <v>3</v>
      </c>
      <c r="I456" s="5">
        <v>36</v>
      </c>
      <c r="J456" s="5">
        <v>3</v>
      </c>
      <c r="K456" s="5">
        <v>1</v>
      </c>
      <c r="L456" s="45">
        <f>_xlfn.XLOOKUP($I456, '[1]#칼럼명세'!$F:$F, '[1]#칼럼명세'!$J:$J)*IF(_xlfn.XLOOKUP($I456, '[1]#칼럼명세'!$F:$F, '[1]#칼럼명세'!$K:$K)="X", 1, _xlfn.XLOOKUP($K456, '[1]#무게관련'!$N:$N, '[1]#무게관련'!$O:$O))*100</f>
        <v>1</v>
      </c>
      <c r="M456" s="46" t="s">
        <v>339</v>
      </c>
      <c r="N456" s="46" t="s">
        <v>339</v>
      </c>
      <c r="O456" s="46" t="s">
        <v>339</v>
      </c>
      <c r="P456" s="46" t="s">
        <v>336</v>
      </c>
      <c r="Q456" s="5">
        <v>0</v>
      </c>
      <c r="R456" s="5">
        <v>0</v>
      </c>
      <c r="S456" s="5">
        <v>10104001</v>
      </c>
      <c r="T456" s="5">
        <v>0</v>
      </c>
      <c r="U456" s="5">
        <v>0</v>
      </c>
      <c r="V456" s="5">
        <v>0</v>
      </c>
      <c r="W456" s="5">
        <v>1</v>
      </c>
      <c r="X456" s="66">
        <v>100</v>
      </c>
      <c r="Y456" s="66">
        <v>1000</v>
      </c>
      <c r="Z456" s="5">
        <v>1</v>
      </c>
      <c r="AA456" s="5">
        <v>10</v>
      </c>
      <c r="AB456" s="5">
        <v>0</v>
      </c>
      <c r="AC456" s="5">
        <v>0</v>
      </c>
      <c r="AD456" s="5">
        <v>0</v>
      </c>
      <c r="AE456" s="5">
        <v>21000</v>
      </c>
      <c r="AF456" s="5">
        <v>4</v>
      </c>
      <c r="AG456" s="5">
        <v>0</v>
      </c>
      <c r="AH456" s="5" t="s">
        <v>1950</v>
      </c>
      <c r="AI456" s="5" t="s">
        <v>235</v>
      </c>
      <c r="AJ456" s="5" t="s">
        <v>983</v>
      </c>
      <c r="AK456" s="45">
        <f t="shared" si="51"/>
        <v>8</v>
      </c>
      <c r="AL456" s="47">
        <f>_xlfn.XLOOKUP(I456,'[1]#칼럼명세'!F:F,'[1]#칼럼명세'!I:I)</f>
        <v>1101</v>
      </c>
      <c r="AM456" s="44" t="str">
        <f t="shared" si="52"/>
        <v>Item_Name_23615302</v>
      </c>
      <c r="AN456" s="5" t="s">
        <v>1749</v>
      </c>
      <c r="AO456" s="44" t="str">
        <f t="shared" si="53"/>
        <v>Item_Desc_23615302</v>
      </c>
      <c r="AP456" s="5" t="s">
        <v>1661</v>
      </c>
      <c r="AQ456" s="44">
        <f>_xlfn.XLOOKUP(I456,[1]!표1[아이템 타입],[1]!표1[삭제여부])</f>
        <v>1</v>
      </c>
      <c r="AR456" s="63">
        <f>_xlfn.XLOOKUP(I456,'[1]#칼럼명세'!F:F,'[1]#칼럼명세'!H:H)</f>
        <v>0</v>
      </c>
      <c r="AS456" s="4">
        <v>1</v>
      </c>
      <c r="AT456" s="4"/>
      <c r="AU456" s="4"/>
      <c r="AV456" s="4"/>
      <c r="AW456" s="63" t="str">
        <f>_xlfn.XLOOKUP(I456,[1]!표1[아이템 타입],[1]!표1[타입 이름])</f>
        <v>스킬북</v>
      </c>
      <c r="AX456" s="63" t="str">
        <f t="shared" si="49"/>
        <v>가능</v>
      </c>
      <c r="AY456" s="63" t="str">
        <f t="shared" si="50"/>
        <v>불가</v>
      </c>
      <c r="AZ456" s="63" t="str">
        <f t="shared" si="57"/>
        <v>불가</v>
      </c>
      <c r="BA456" s="63" t="str">
        <f t="shared" si="57"/>
        <v>가능</v>
      </c>
    </row>
    <row r="457" spans="2:53" x14ac:dyDescent="0.3">
      <c r="B457" s="4">
        <v>23615303</v>
      </c>
      <c r="C457" s="4" t="str">
        <f t="shared" si="56"/>
        <v>303</v>
      </c>
      <c r="D457" s="44" t="str">
        <f t="shared" si="54"/>
        <v>Item_Name_23615303</v>
      </c>
      <c r="E457" s="5" t="s">
        <v>1734</v>
      </c>
      <c r="F457" s="44" t="str">
        <f t="shared" si="55"/>
        <v>Item_Desc_23615303</v>
      </c>
      <c r="G457" s="5" t="s">
        <v>1605</v>
      </c>
      <c r="H457" s="5">
        <v>3</v>
      </c>
      <c r="I457" s="5">
        <v>36</v>
      </c>
      <c r="J457" s="5">
        <v>3</v>
      </c>
      <c r="K457" s="5">
        <v>1</v>
      </c>
      <c r="L457" s="45">
        <f>_xlfn.XLOOKUP($I457, '[1]#칼럼명세'!$F:$F, '[1]#칼럼명세'!$J:$J)*IF(_xlfn.XLOOKUP($I457, '[1]#칼럼명세'!$F:$F, '[1]#칼럼명세'!$K:$K)="X", 1, _xlfn.XLOOKUP($K457, '[1]#무게관련'!$N:$N, '[1]#무게관련'!$O:$O))*100</f>
        <v>1</v>
      </c>
      <c r="M457" s="46" t="s">
        <v>339</v>
      </c>
      <c r="N457" s="46" t="s">
        <v>339</v>
      </c>
      <c r="O457" s="46" t="s">
        <v>339</v>
      </c>
      <c r="P457" s="46" t="s">
        <v>336</v>
      </c>
      <c r="Q457" s="5">
        <v>0</v>
      </c>
      <c r="R457" s="5">
        <v>0</v>
      </c>
      <c r="S457" s="5">
        <v>10104001</v>
      </c>
      <c r="T457" s="5">
        <v>0</v>
      </c>
      <c r="U457" s="5">
        <v>0</v>
      </c>
      <c r="V457" s="5">
        <v>0</v>
      </c>
      <c r="W457" s="5">
        <v>1</v>
      </c>
      <c r="X457" s="66">
        <v>100</v>
      </c>
      <c r="Y457" s="66">
        <v>1000</v>
      </c>
      <c r="Z457" s="5">
        <v>1</v>
      </c>
      <c r="AA457" s="5">
        <v>10</v>
      </c>
      <c r="AB457" s="5">
        <v>0</v>
      </c>
      <c r="AC457" s="5">
        <v>0</v>
      </c>
      <c r="AD457" s="5">
        <v>0</v>
      </c>
      <c r="AE457" s="5">
        <v>21000</v>
      </c>
      <c r="AF457" s="5">
        <v>4</v>
      </c>
      <c r="AG457" s="5">
        <v>0</v>
      </c>
      <c r="AH457" s="5" t="s">
        <v>1924</v>
      </c>
      <c r="AI457" s="5" t="s">
        <v>235</v>
      </c>
      <c r="AJ457" s="5" t="s">
        <v>983</v>
      </c>
      <c r="AK457" s="45">
        <f t="shared" si="51"/>
        <v>8</v>
      </c>
      <c r="AL457" s="47">
        <f>_xlfn.XLOOKUP(I457,'[1]#칼럼명세'!F:F,'[1]#칼럼명세'!I:I)</f>
        <v>1101</v>
      </c>
      <c r="AM457" s="44" t="str">
        <f t="shared" si="52"/>
        <v>Item_Name_23615303</v>
      </c>
      <c r="AN457" s="5" t="s">
        <v>778</v>
      </c>
      <c r="AO457" s="44" t="str">
        <f t="shared" si="53"/>
        <v>Item_Desc_23615303</v>
      </c>
      <c r="AP457" s="5" t="s">
        <v>1663</v>
      </c>
      <c r="AQ457" s="44">
        <f>_xlfn.XLOOKUP(I457,[1]!표1[아이템 타입],[1]!표1[삭제여부])</f>
        <v>1</v>
      </c>
      <c r="AR457" s="63">
        <f>_xlfn.XLOOKUP(I457,'[1]#칼럼명세'!F:F,'[1]#칼럼명세'!H:H)</f>
        <v>0</v>
      </c>
      <c r="AS457" s="4">
        <v>1</v>
      </c>
      <c r="AT457" s="4"/>
      <c r="AU457" s="4"/>
      <c r="AV457" s="4"/>
      <c r="AW457" s="63" t="str">
        <f>_xlfn.XLOOKUP(I457,[1]!표1[아이템 타입],[1]!표1[타입 이름])</f>
        <v>스킬북</v>
      </c>
      <c r="AX457" s="63" t="str">
        <f t="shared" si="49"/>
        <v>가능</v>
      </c>
      <c r="AY457" s="63" t="str">
        <f t="shared" si="50"/>
        <v>불가</v>
      </c>
      <c r="AZ457" s="63" t="str">
        <f t="shared" si="57"/>
        <v>불가</v>
      </c>
      <c r="BA457" s="63" t="str">
        <f t="shared" si="57"/>
        <v>가능</v>
      </c>
    </row>
    <row r="458" spans="2:53" x14ac:dyDescent="0.3">
      <c r="B458" s="4">
        <v>23615304</v>
      </c>
      <c r="C458" s="4" t="str">
        <f t="shared" si="56"/>
        <v>304</v>
      </c>
      <c r="D458" s="44" t="str">
        <f t="shared" si="54"/>
        <v>Item_Name_23615304</v>
      </c>
      <c r="E458" s="5" t="s">
        <v>1735</v>
      </c>
      <c r="F458" s="44" t="str">
        <f t="shared" si="55"/>
        <v>Item_Desc_23615304</v>
      </c>
      <c r="G458" s="5" t="s">
        <v>1605</v>
      </c>
      <c r="H458" s="5">
        <v>3</v>
      </c>
      <c r="I458" s="5">
        <v>36</v>
      </c>
      <c r="J458" s="5">
        <v>3</v>
      </c>
      <c r="K458" s="5">
        <v>2</v>
      </c>
      <c r="L458" s="45">
        <f>_xlfn.XLOOKUP($I458, '[1]#칼럼명세'!$F:$F, '[1]#칼럼명세'!$J:$J)*IF(_xlfn.XLOOKUP($I458, '[1]#칼럼명세'!$F:$F, '[1]#칼럼명세'!$K:$K)="X", 1, _xlfn.XLOOKUP($K458, '[1]#무게관련'!$N:$N, '[1]#무게관련'!$O:$O))*100</f>
        <v>1</v>
      </c>
      <c r="M458" s="46" t="s">
        <v>339</v>
      </c>
      <c r="N458" s="46" t="s">
        <v>339</v>
      </c>
      <c r="O458" s="46" t="s">
        <v>339</v>
      </c>
      <c r="P458" s="46" t="s">
        <v>336</v>
      </c>
      <c r="Q458" s="5">
        <v>0</v>
      </c>
      <c r="R458" s="5">
        <v>0</v>
      </c>
      <c r="S458" s="5">
        <v>10104001</v>
      </c>
      <c r="T458" s="5">
        <v>0</v>
      </c>
      <c r="U458" s="5">
        <v>0</v>
      </c>
      <c r="V458" s="5">
        <v>0</v>
      </c>
      <c r="W458" s="5">
        <v>1</v>
      </c>
      <c r="X458" s="66">
        <v>100</v>
      </c>
      <c r="Y458" s="66">
        <v>1000</v>
      </c>
      <c r="Z458" s="5">
        <v>1</v>
      </c>
      <c r="AA458" s="5">
        <v>10</v>
      </c>
      <c r="AB458" s="5">
        <v>0</v>
      </c>
      <c r="AC458" s="5">
        <v>0</v>
      </c>
      <c r="AD458" s="5">
        <v>0</v>
      </c>
      <c r="AE458" s="5">
        <v>21000</v>
      </c>
      <c r="AF458" s="5">
        <v>4</v>
      </c>
      <c r="AG458" s="5">
        <v>0</v>
      </c>
      <c r="AH458" s="5" t="s">
        <v>1928</v>
      </c>
      <c r="AI458" s="5" t="s">
        <v>235</v>
      </c>
      <c r="AJ458" s="5" t="s">
        <v>983</v>
      </c>
      <c r="AK458" s="45">
        <f t="shared" si="51"/>
        <v>8</v>
      </c>
      <c r="AL458" s="47">
        <f>_xlfn.XLOOKUP(I458,'[1]#칼럼명세'!F:F,'[1]#칼럼명세'!I:I)</f>
        <v>1101</v>
      </c>
      <c r="AM458" s="44" t="str">
        <f t="shared" si="52"/>
        <v>Item_Name_23615304</v>
      </c>
      <c r="AN458" s="5" t="s">
        <v>1595</v>
      </c>
      <c r="AO458" s="44" t="str">
        <f t="shared" si="53"/>
        <v>Item_Desc_23615304</v>
      </c>
      <c r="AP458" s="5" t="s">
        <v>1664</v>
      </c>
      <c r="AQ458" s="44">
        <f>_xlfn.XLOOKUP(I458,[1]!표1[아이템 타입],[1]!표1[삭제여부])</f>
        <v>1</v>
      </c>
      <c r="AR458" s="63">
        <f>_xlfn.XLOOKUP(I458,'[1]#칼럼명세'!F:F,'[1]#칼럼명세'!H:H)</f>
        <v>0</v>
      </c>
      <c r="AS458" s="4">
        <v>1</v>
      </c>
      <c r="AT458" s="4"/>
      <c r="AU458" s="4"/>
      <c r="AV458" s="4"/>
      <c r="AW458" s="63" t="str">
        <f>_xlfn.XLOOKUP(I458,[1]!표1[아이템 타입],[1]!표1[타입 이름])</f>
        <v>스킬북</v>
      </c>
      <c r="AX458" s="63" t="str">
        <f t="shared" si="49"/>
        <v>가능</v>
      </c>
      <c r="AY458" s="63" t="str">
        <f t="shared" si="50"/>
        <v>불가</v>
      </c>
      <c r="AZ458" s="63" t="str">
        <f t="shared" si="57"/>
        <v>불가</v>
      </c>
      <c r="BA458" s="63" t="str">
        <f t="shared" si="57"/>
        <v>가능</v>
      </c>
    </row>
    <row r="459" spans="2:53" x14ac:dyDescent="0.3">
      <c r="B459" s="4">
        <v>23615305</v>
      </c>
      <c r="C459" s="4" t="str">
        <f t="shared" si="56"/>
        <v>305</v>
      </c>
      <c r="D459" s="44" t="str">
        <f t="shared" si="54"/>
        <v>Item_Name_23615305</v>
      </c>
      <c r="E459" s="5" t="s">
        <v>1733</v>
      </c>
      <c r="F459" s="44" t="str">
        <f t="shared" si="55"/>
        <v>Item_Desc_23615305</v>
      </c>
      <c r="G459" s="5" t="s">
        <v>1605</v>
      </c>
      <c r="H459" s="5">
        <v>3</v>
      </c>
      <c r="I459" s="5">
        <v>36</v>
      </c>
      <c r="J459" s="5">
        <v>3</v>
      </c>
      <c r="K459" s="5">
        <v>2</v>
      </c>
      <c r="L459" s="45">
        <f>_xlfn.XLOOKUP($I459, '[1]#칼럼명세'!$F:$F, '[1]#칼럼명세'!$J:$J)*IF(_xlfn.XLOOKUP($I459, '[1]#칼럼명세'!$F:$F, '[1]#칼럼명세'!$K:$K)="X", 1, _xlfn.XLOOKUP($K459, '[1]#무게관련'!$N:$N, '[1]#무게관련'!$O:$O))*100</f>
        <v>1</v>
      </c>
      <c r="M459" s="46" t="s">
        <v>339</v>
      </c>
      <c r="N459" s="46" t="s">
        <v>339</v>
      </c>
      <c r="O459" s="46" t="s">
        <v>339</v>
      </c>
      <c r="P459" s="46" t="s">
        <v>336</v>
      </c>
      <c r="Q459" s="5">
        <v>0</v>
      </c>
      <c r="R459" s="5">
        <v>0</v>
      </c>
      <c r="S459" s="5">
        <v>10104001</v>
      </c>
      <c r="T459" s="5">
        <v>0</v>
      </c>
      <c r="U459" s="5">
        <v>0</v>
      </c>
      <c r="V459" s="5">
        <v>0</v>
      </c>
      <c r="W459" s="5">
        <v>1</v>
      </c>
      <c r="X459" s="66">
        <v>100</v>
      </c>
      <c r="Y459" s="66">
        <v>1000</v>
      </c>
      <c r="Z459" s="5">
        <v>1</v>
      </c>
      <c r="AA459" s="5">
        <v>10</v>
      </c>
      <c r="AB459" s="5">
        <v>0</v>
      </c>
      <c r="AC459" s="5">
        <v>0</v>
      </c>
      <c r="AD459" s="5">
        <v>0</v>
      </c>
      <c r="AE459" s="5">
        <v>21000</v>
      </c>
      <c r="AF459" s="5">
        <v>4</v>
      </c>
      <c r="AG459" s="5">
        <v>0</v>
      </c>
      <c r="AH459" s="5" t="s">
        <v>1967</v>
      </c>
      <c r="AI459" s="5" t="s">
        <v>235</v>
      </c>
      <c r="AJ459" s="5" t="s">
        <v>983</v>
      </c>
      <c r="AK459" s="45">
        <f t="shared" si="51"/>
        <v>8</v>
      </c>
      <c r="AL459" s="47">
        <f>_xlfn.XLOOKUP(I459,'[1]#칼럼명세'!F:F,'[1]#칼럼명세'!I:I)</f>
        <v>1101</v>
      </c>
      <c r="AM459" s="44" t="str">
        <f t="shared" si="52"/>
        <v>Item_Name_23615305</v>
      </c>
      <c r="AN459" s="5" t="s">
        <v>1594</v>
      </c>
      <c r="AO459" s="44" t="str">
        <f t="shared" si="53"/>
        <v>Item_Desc_23615305</v>
      </c>
      <c r="AP459" s="5" t="s">
        <v>1662</v>
      </c>
      <c r="AQ459" s="44">
        <f>_xlfn.XLOOKUP(I459,[1]!표1[아이템 타입],[1]!표1[삭제여부])</f>
        <v>1</v>
      </c>
      <c r="AR459" s="63">
        <f>_xlfn.XLOOKUP(I459,'[1]#칼럼명세'!F:F,'[1]#칼럼명세'!H:H)</f>
        <v>0</v>
      </c>
      <c r="AS459" s="4">
        <v>1</v>
      </c>
      <c r="AT459" s="4"/>
      <c r="AU459" s="4"/>
      <c r="AV459" s="4"/>
      <c r="AW459" s="63" t="str">
        <f>_xlfn.XLOOKUP(I459,[1]!표1[아이템 타입],[1]!표1[타입 이름])</f>
        <v>스킬북</v>
      </c>
      <c r="AX459" s="63" t="str">
        <f t="shared" si="49"/>
        <v>가능</v>
      </c>
      <c r="AY459" s="63" t="str">
        <f t="shared" si="50"/>
        <v>불가</v>
      </c>
      <c r="AZ459" s="63" t="str">
        <f t="shared" si="57"/>
        <v>불가</v>
      </c>
      <c r="BA459" s="63" t="str">
        <f t="shared" si="57"/>
        <v>가능</v>
      </c>
    </row>
    <row r="460" spans="2:53" x14ac:dyDescent="0.3">
      <c r="B460" s="4">
        <v>23615306</v>
      </c>
      <c r="C460" s="4" t="str">
        <f t="shared" si="56"/>
        <v>306</v>
      </c>
      <c r="D460" s="44" t="str">
        <f t="shared" si="54"/>
        <v>Item_Name_23615306</v>
      </c>
      <c r="E460" s="5" t="s">
        <v>1736</v>
      </c>
      <c r="F460" s="44" t="str">
        <f t="shared" si="55"/>
        <v>Item_Desc_23615306</v>
      </c>
      <c r="G460" s="5" t="s">
        <v>1605</v>
      </c>
      <c r="H460" s="5">
        <v>3</v>
      </c>
      <c r="I460" s="5">
        <v>36</v>
      </c>
      <c r="J460" s="5">
        <v>3</v>
      </c>
      <c r="K460" s="5">
        <v>2</v>
      </c>
      <c r="L460" s="45">
        <f>_xlfn.XLOOKUP($I460, '[1]#칼럼명세'!$F:$F, '[1]#칼럼명세'!$J:$J)*IF(_xlfn.XLOOKUP($I460, '[1]#칼럼명세'!$F:$F, '[1]#칼럼명세'!$K:$K)="X", 1, _xlfn.XLOOKUP($K460, '[1]#무게관련'!$N:$N, '[1]#무게관련'!$O:$O))*100</f>
        <v>1</v>
      </c>
      <c r="M460" s="46" t="s">
        <v>339</v>
      </c>
      <c r="N460" s="46" t="s">
        <v>339</v>
      </c>
      <c r="O460" s="46" t="s">
        <v>339</v>
      </c>
      <c r="P460" s="46" t="s">
        <v>336</v>
      </c>
      <c r="Q460" s="5">
        <v>0</v>
      </c>
      <c r="R460" s="5">
        <v>0</v>
      </c>
      <c r="S460" s="5">
        <v>10104001</v>
      </c>
      <c r="T460" s="5">
        <v>0</v>
      </c>
      <c r="U460" s="5">
        <v>0</v>
      </c>
      <c r="V460" s="5">
        <v>0</v>
      </c>
      <c r="W460" s="5">
        <v>1</v>
      </c>
      <c r="X460" s="66">
        <v>100</v>
      </c>
      <c r="Y460" s="66">
        <v>1000</v>
      </c>
      <c r="Z460" s="5">
        <v>1</v>
      </c>
      <c r="AA460" s="5">
        <v>10</v>
      </c>
      <c r="AB460" s="5">
        <v>0</v>
      </c>
      <c r="AC460" s="5">
        <v>0</v>
      </c>
      <c r="AD460" s="5">
        <v>0</v>
      </c>
      <c r="AE460" s="5">
        <v>21000</v>
      </c>
      <c r="AF460" s="5">
        <v>4</v>
      </c>
      <c r="AG460" s="5">
        <v>0</v>
      </c>
      <c r="AH460" s="5" t="s">
        <v>1962</v>
      </c>
      <c r="AI460" s="5" t="s">
        <v>235</v>
      </c>
      <c r="AJ460" s="5" t="s">
        <v>983</v>
      </c>
      <c r="AK460" s="45">
        <f t="shared" si="51"/>
        <v>8</v>
      </c>
      <c r="AL460" s="47">
        <f>_xlfn.XLOOKUP(I460,'[1]#칼럼명세'!F:F,'[1]#칼럼명세'!I:I)</f>
        <v>1101</v>
      </c>
      <c r="AM460" s="44" t="str">
        <f t="shared" si="52"/>
        <v>Item_Name_23615306</v>
      </c>
      <c r="AN460" s="5" t="s">
        <v>1596</v>
      </c>
      <c r="AO460" s="44" t="str">
        <f t="shared" si="53"/>
        <v>Item_Desc_23615306</v>
      </c>
      <c r="AP460" s="5" t="s">
        <v>1665</v>
      </c>
      <c r="AQ460" s="44">
        <f>_xlfn.XLOOKUP(I460,[1]!표1[아이템 타입],[1]!표1[삭제여부])</f>
        <v>1</v>
      </c>
      <c r="AR460" s="63">
        <f>_xlfn.XLOOKUP(I460,'[1]#칼럼명세'!F:F,'[1]#칼럼명세'!H:H)</f>
        <v>0</v>
      </c>
      <c r="AS460" s="4">
        <v>1</v>
      </c>
      <c r="AT460" s="4"/>
      <c r="AU460" s="4"/>
      <c r="AV460" s="4"/>
      <c r="AW460" s="63" t="str">
        <f>_xlfn.XLOOKUP(I460,[1]!표1[아이템 타입],[1]!표1[타입 이름])</f>
        <v>스킬북</v>
      </c>
      <c r="AX460" s="63" t="str">
        <f t="shared" si="49"/>
        <v>가능</v>
      </c>
      <c r="AY460" s="63" t="str">
        <f t="shared" si="50"/>
        <v>불가</v>
      </c>
      <c r="AZ460" s="63" t="str">
        <f t="shared" si="57"/>
        <v>불가</v>
      </c>
      <c r="BA460" s="63" t="str">
        <f t="shared" si="57"/>
        <v>가능</v>
      </c>
    </row>
    <row r="461" spans="2:53" x14ac:dyDescent="0.3">
      <c r="B461" s="4">
        <v>23615307</v>
      </c>
      <c r="C461" s="4" t="str">
        <f t="shared" si="56"/>
        <v>307</v>
      </c>
      <c r="D461" s="44" t="str">
        <f t="shared" si="54"/>
        <v>Item_Name_23615307</v>
      </c>
      <c r="E461" s="5" t="s">
        <v>1731</v>
      </c>
      <c r="F461" s="44" t="str">
        <f t="shared" si="55"/>
        <v>Item_Desc_23615307</v>
      </c>
      <c r="G461" s="5" t="s">
        <v>1605</v>
      </c>
      <c r="H461" s="5">
        <v>3</v>
      </c>
      <c r="I461" s="5">
        <v>36</v>
      </c>
      <c r="J461" s="5">
        <v>3</v>
      </c>
      <c r="K461" s="5">
        <v>3</v>
      </c>
      <c r="L461" s="45">
        <f>_xlfn.XLOOKUP($I461, '[1]#칼럼명세'!$F:$F, '[1]#칼럼명세'!$J:$J)*IF(_xlfn.XLOOKUP($I461, '[1]#칼럼명세'!$F:$F, '[1]#칼럼명세'!$K:$K)="X", 1, _xlfn.XLOOKUP($K461, '[1]#무게관련'!$N:$N, '[1]#무게관련'!$O:$O))*100</f>
        <v>1</v>
      </c>
      <c r="M461" s="46" t="s">
        <v>339</v>
      </c>
      <c r="N461" s="46" t="s">
        <v>339</v>
      </c>
      <c r="O461" s="46" t="s">
        <v>339</v>
      </c>
      <c r="P461" s="46" t="s">
        <v>336</v>
      </c>
      <c r="Q461" s="5">
        <v>0</v>
      </c>
      <c r="R461" s="5">
        <v>0</v>
      </c>
      <c r="S461" s="5">
        <v>10104001</v>
      </c>
      <c r="T461" s="5">
        <v>0</v>
      </c>
      <c r="U461" s="5">
        <v>0</v>
      </c>
      <c r="V461" s="5">
        <v>0</v>
      </c>
      <c r="W461" s="5">
        <v>1</v>
      </c>
      <c r="X461" s="66">
        <v>100</v>
      </c>
      <c r="Y461" s="66">
        <v>1000</v>
      </c>
      <c r="Z461" s="5">
        <v>1</v>
      </c>
      <c r="AA461" s="5">
        <v>10</v>
      </c>
      <c r="AB461" s="5">
        <v>0</v>
      </c>
      <c r="AC461" s="5">
        <v>0</v>
      </c>
      <c r="AD461" s="5">
        <v>0</v>
      </c>
      <c r="AE461" s="5">
        <v>21000</v>
      </c>
      <c r="AF461" s="5">
        <v>4</v>
      </c>
      <c r="AG461" s="5">
        <v>1</v>
      </c>
      <c r="AH461" s="5" t="s">
        <v>1959</v>
      </c>
      <c r="AI461" s="5" t="s">
        <v>235</v>
      </c>
      <c r="AJ461" s="5" t="s">
        <v>983</v>
      </c>
      <c r="AK461" s="45">
        <f t="shared" si="51"/>
        <v>8</v>
      </c>
      <c r="AL461" s="47">
        <f>_xlfn.XLOOKUP(I461,'[1]#칼럼명세'!F:F,'[1]#칼럼명세'!I:I)</f>
        <v>1101</v>
      </c>
      <c r="AM461" s="44" t="str">
        <f t="shared" si="52"/>
        <v>Item_Name_23615307</v>
      </c>
      <c r="AN461" s="5" t="s">
        <v>1598</v>
      </c>
      <c r="AO461" s="44" t="str">
        <f t="shared" si="53"/>
        <v>Item_Desc_23615307</v>
      </c>
      <c r="AP461" s="5" t="s">
        <v>1660</v>
      </c>
      <c r="AQ461" s="44">
        <f>_xlfn.XLOOKUP(I461,[1]!표1[아이템 타입],[1]!표1[삭제여부])</f>
        <v>1</v>
      </c>
      <c r="AR461" s="63">
        <f>_xlfn.XLOOKUP(I461,'[1]#칼럼명세'!F:F,'[1]#칼럼명세'!H:H)</f>
        <v>0</v>
      </c>
      <c r="AS461" s="4">
        <v>1</v>
      </c>
      <c r="AT461" s="4"/>
      <c r="AU461" s="4"/>
      <c r="AV461" s="4"/>
      <c r="AW461" s="63" t="str">
        <f>_xlfn.XLOOKUP(I461,[1]!표1[아이템 타입],[1]!표1[타입 이름])</f>
        <v>스킬북</v>
      </c>
      <c r="AX461" s="63" t="str">
        <f t="shared" si="49"/>
        <v>가능</v>
      </c>
      <c r="AY461" s="63" t="str">
        <f t="shared" si="50"/>
        <v>불가</v>
      </c>
      <c r="AZ461" s="63" t="str">
        <f t="shared" si="57"/>
        <v>불가</v>
      </c>
      <c r="BA461" s="63" t="str">
        <f t="shared" si="57"/>
        <v>가능</v>
      </c>
    </row>
    <row r="462" spans="2:53" x14ac:dyDescent="0.3">
      <c r="B462" s="4">
        <v>23615308</v>
      </c>
      <c r="C462" s="4" t="str">
        <f t="shared" si="56"/>
        <v>308</v>
      </c>
      <c r="D462" s="44" t="str">
        <f t="shared" si="54"/>
        <v>Item_Name_23615308</v>
      </c>
      <c r="E462" s="5" t="s">
        <v>1744</v>
      </c>
      <c r="F462" s="44" t="str">
        <f t="shared" si="55"/>
        <v>Item_Desc_23615308</v>
      </c>
      <c r="G462" s="5" t="s">
        <v>1605</v>
      </c>
      <c r="H462" s="5">
        <v>3</v>
      </c>
      <c r="I462" s="5">
        <v>36</v>
      </c>
      <c r="J462" s="5">
        <v>3</v>
      </c>
      <c r="K462" s="5">
        <v>3</v>
      </c>
      <c r="L462" s="45">
        <f>_xlfn.XLOOKUP($I462, '[1]#칼럼명세'!$F:$F, '[1]#칼럼명세'!$J:$J)*IF(_xlfn.XLOOKUP($I462, '[1]#칼럼명세'!$F:$F, '[1]#칼럼명세'!$K:$K)="X", 1, _xlfn.XLOOKUP($K462, '[1]#무게관련'!$N:$N, '[1]#무게관련'!$O:$O))*100</f>
        <v>1</v>
      </c>
      <c r="M462" s="46" t="s">
        <v>339</v>
      </c>
      <c r="N462" s="46" t="s">
        <v>339</v>
      </c>
      <c r="O462" s="46" t="s">
        <v>339</v>
      </c>
      <c r="P462" s="46" t="s">
        <v>336</v>
      </c>
      <c r="Q462" s="5">
        <v>0</v>
      </c>
      <c r="R462" s="5">
        <v>0</v>
      </c>
      <c r="S462" s="5">
        <v>10104001</v>
      </c>
      <c r="T462" s="5">
        <v>0</v>
      </c>
      <c r="U462" s="5">
        <v>0</v>
      </c>
      <c r="V462" s="5">
        <v>0</v>
      </c>
      <c r="W462" s="5">
        <v>1</v>
      </c>
      <c r="X462" s="66">
        <v>100</v>
      </c>
      <c r="Y462" s="66">
        <v>1000</v>
      </c>
      <c r="Z462" s="5">
        <v>1</v>
      </c>
      <c r="AA462" s="5">
        <v>10</v>
      </c>
      <c r="AB462" s="5">
        <v>0</v>
      </c>
      <c r="AC462" s="5">
        <v>0</v>
      </c>
      <c r="AD462" s="5">
        <v>0</v>
      </c>
      <c r="AE462" s="5">
        <v>21000</v>
      </c>
      <c r="AF462" s="5">
        <v>4</v>
      </c>
      <c r="AG462" s="5">
        <v>1</v>
      </c>
      <c r="AH462" s="5" t="s">
        <v>1949</v>
      </c>
      <c r="AI462" s="5" t="s">
        <v>235</v>
      </c>
      <c r="AJ462" s="5" t="s">
        <v>983</v>
      </c>
      <c r="AK462" s="45">
        <f t="shared" si="51"/>
        <v>8</v>
      </c>
      <c r="AL462" s="47">
        <f>_xlfn.XLOOKUP(I462,'[1]#칼럼명세'!F:F,'[1]#칼럼명세'!I:I)</f>
        <v>1101</v>
      </c>
      <c r="AM462" s="44" t="str">
        <f t="shared" si="52"/>
        <v>Item_Name_23615308</v>
      </c>
      <c r="AN462" s="5" t="s">
        <v>784</v>
      </c>
      <c r="AO462" s="44" t="str">
        <f t="shared" si="53"/>
        <v>Item_Desc_23615308</v>
      </c>
      <c r="AP462" s="5" t="s">
        <v>1673</v>
      </c>
      <c r="AQ462" s="44">
        <f>_xlfn.XLOOKUP(I462,[1]!표1[아이템 타입],[1]!표1[삭제여부])</f>
        <v>1</v>
      </c>
      <c r="AR462" s="63">
        <f>_xlfn.XLOOKUP(I462,'[1]#칼럼명세'!F:F,'[1]#칼럼명세'!H:H)</f>
        <v>0</v>
      </c>
      <c r="AS462" s="4">
        <v>1</v>
      </c>
      <c r="AT462" s="4"/>
      <c r="AU462" s="4"/>
      <c r="AV462" s="4"/>
      <c r="AW462" s="63" t="str">
        <f>_xlfn.XLOOKUP(I462,[1]!표1[아이템 타입],[1]!표1[타입 이름])</f>
        <v>스킬북</v>
      </c>
      <c r="AX462" s="63" t="str">
        <f t="shared" si="49"/>
        <v>가능</v>
      </c>
      <c r="AY462" s="63" t="str">
        <f t="shared" si="50"/>
        <v>불가</v>
      </c>
      <c r="AZ462" s="63" t="str">
        <f t="shared" si="57"/>
        <v>불가</v>
      </c>
      <c r="BA462" s="63" t="str">
        <f t="shared" si="57"/>
        <v>가능</v>
      </c>
    </row>
    <row r="463" spans="2:53" x14ac:dyDescent="0.3">
      <c r="B463" s="4">
        <v>23615309</v>
      </c>
      <c r="C463" s="4" t="str">
        <f t="shared" si="56"/>
        <v>309</v>
      </c>
      <c r="D463" s="44" t="str">
        <f t="shared" si="54"/>
        <v>Item_Name_23615309</v>
      </c>
      <c r="E463" s="5" t="s">
        <v>1739</v>
      </c>
      <c r="F463" s="44" t="str">
        <f t="shared" si="55"/>
        <v>Item_Desc_23615309</v>
      </c>
      <c r="G463" s="5" t="s">
        <v>1605</v>
      </c>
      <c r="H463" s="5">
        <v>3</v>
      </c>
      <c r="I463" s="5">
        <v>36</v>
      </c>
      <c r="J463" s="5">
        <v>3</v>
      </c>
      <c r="K463" s="5">
        <v>3</v>
      </c>
      <c r="L463" s="45">
        <f>_xlfn.XLOOKUP($I463, '[1]#칼럼명세'!$F:$F, '[1]#칼럼명세'!$J:$J)*IF(_xlfn.XLOOKUP($I463, '[1]#칼럼명세'!$F:$F, '[1]#칼럼명세'!$K:$K)="X", 1, _xlfn.XLOOKUP($K463, '[1]#무게관련'!$N:$N, '[1]#무게관련'!$O:$O))*100</f>
        <v>1</v>
      </c>
      <c r="M463" s="46" t="s">
        <v>339</v>
      </c>
      <c r="N463" s="46" t="s">
        <v>339</v>
      </c>
      <c r="O463" s="46" t="s">
        <v>339</v>
      </c>
      <c r="P463" s="46" t="s">
        <v>336</v>
      </c>
      <c r="Q463" s="5">
        <v>0</v>
      </c>
      <c r="R463" s="5">
        <v>0</v>
      </c>
      <c r="S463" s="5">
        <v>10104001</v>
      </c>
      <c r="T463" s="5">
        <v>0</v>
      </c>
      <c r="U463" s="5">
        <v>0</v>
      </c>
      <c r="V463" s="5">
        <v>0</v>
      </c>
      <c r="W463" s="5">
        <v>1</v>
      </c>
      <c r="X463" s="66">
        <v>100</v>
      </c>
      <c r="Y463" s="66">
        <v>1000</v>
      </c>
      <c r="Z463" s="5">
        <v>1</v>
      </c>
      <c r="AA463" s="5">
        <v>10</v>
      </c>
      <c r="AB463" s="5">
        <v>0</v>
      </c>
      <c r="AC463" s="5">
        <v>0</v>
      </c>
      <c r="AD463" s="5">
        <v>0</v>
      </c>
      <c r="AE463" s="5">
        <v>21000</v>
      </c>
      <c r="AF463" s="5">
        <v>4</v>
      </c>
      <c r="AG463" s="5">
        <v>1</v>
      </c>
      <c r="AH463" s="5" t="s">
        <v>1923</v>
      </c>
      <c r="AI463" s="5" t="s">
        <v>235</v>
      </c>
      <c r="AJ463" s="5" t="s">
        <v>983</v>
      </c>
      <c r="AK463" s="45">
        <f t="shared" si="51"/>
        <v>8</v>
      </c>
      <c r="AL463" s="47">
        <f>_xlfn.XLOOKUP(I463,'[1]#칼럼명세'!F:F,'[1]#칼럼명세'!I:I)</f>
        <v>1101</v>
      </c>
      <c r="AM463" s="44" t="str">
        <f t="shared" si="52"/>
        <v>Item_Name_23615309</v>
      </c>
      <c r="AN463" s="5" t="s">
        <v>1604</v>
      </c>
      <c r="AO463" s="44" t="str">
        <f t="shared" si="53"/>
        <v>Item_Desc_23615309</v>
      </c>
      <c r="AP463" s="5" t="s">
        <v>1668</v>
      </c>
      <c r="AQ463" s="44">
        <f>_xlfn.XLOOKUP(I463,[1]!표1[아이템 타입],[1]!표1[삭제여부])</f>
        <v>1</v>
      </c>
      <c r="AR463" s="63">
        <f>_xlfn.XLOOKUP(I463,'[1]#칼럼명세'!F:F,'[1]#칼럼명세'!H:H)</f>
        <v>0</v>
      </c>
      <c r="AS463" s="4">
        <v>1</v>
      </c>
      <c r="AT463" s="4"/>
      <c r="AU463" s="4"/>
      <c r="AV463" s="4"/>
      <c r="AW463" s="63" t="str">
        <f>_xlfn.XLOOKUP(I463,[1]!표1[아이템 타입],[1]!표1[타입 이름])</f>
        <v>스킬북</v>
      </c>
      <c r="AX463" s="63" t="str">
        <f t="shared" si="49"/>
        <v>가능</v>
      </c>
      <c r="AY463" s="63" t="str">
        <f t="shared" si="50"/>
        <v>불가</v>
      </c>
      <c r="AZ463" s="63" t="str">
        <f t="shared" si="57"/>
        <v>불가</v>
      </c>
      <c r="BA463" s="63" t="str">
        <f t="shared" si="57"/>
        <v>가능</v>
      </c>
    </row>
    <row r="464" spans="2:53" x14ac:dyDescent="0.3">
      <c r="B464" s="4">
        <v>23615310</v>
      </c>
      <c r="C464" s="4" t="str">
        <f t="shared" si="56"/>
        <v>310</v>
      </c>
      <c r="D464" s="44" t="str">
        <f t="shared" si="54"/>
        <v>Item_Name_23615310</v>
      </c>
      <c r="E464" s="5" t="s">
        <v>1746</v>
      </c>
      <c r="F464" s="44" t="str">
        <f t="shared" si="55"/>
        <v>Item_Desc_23615310</v>
      </c>
      <c r="G464" s="5" t="s">
        <v>1605</v>
      </c>
      <c r="H464" s="5">
        <v>3</v>
      </c>
      <c r="I464" s="5">
        <v>36</v>
      </c>
      <c r="J464" s="5">
        <v>3</v>
      </c>
      <c r="K464" s="5">
        <v>4</v>
      </c>
      <c r="L464" s="45">
        <f>_xlfn.XLOOKUP($I464, '[1]#칼럼명세'!$F:$F, '[1]#칼럼명세'!$J:$J)*IF(_xlfn.XLOOKUP($I464, '[1]#칼럼명세'!$F:$F, '[1]#칼럼명세'!$K:$K)="X", 1, _xlfn.XLOOKUP($K464, '[1]#무게관련'!$N:$N, '[1]#무게관련'!$O:$O))*100</f>
        <v>1</v>
      </c>
      <c r="M464" s="46" t="s">
        <v>339</v>
      </c>
      <c r="N464" s="46" t="s">
        <v>339</v>
      </c>
      <c r="O464" s="46" t="s">
        <v>339</v>
      </c>
      <c r="P464" s="46" t="s">
        <v>336</v>
      </c>
      <c r="Q464" s="5">
        <v>0</v>
      </c>
      <c r="R464" s="5">
        <v>0</v>
      </c>
      <c r="S464" s="5">
        <v>10104001</v>
      </c>
      <c r="T464" s="5">
        <v>0</v>
      </c>
      <c r="U464" s="5">
        <v>0</v>
      </c>
      <c r="V464" s="5">
        <v>0</v>
      </c>
      <c r="W464" s="5">
        <v>1</v>
      </c>
      <c r="X464" s="66">
        <v>100</v>
      </c>
      <c r="Y464" s="66">
        <v>1000</v>
      </c>
      <c r="Z464" s="5">
        <v>1</v>
      </c>
      <c r="AA464" s="5">
        <v>10</v>
      </c>
      <c r="AB464" s="5">
        <v>0</v>
      </c>
      <c r="AC464" s="5">
        <v>0</v>
      </c>
      <c r="AD464" s="5">
        <v>0</v>
      </c>
      <c r="AE464" s="5">
        <v>21000</v>
      </c>
      <c r="AF464" s="5">
        <v>4</v>
      </c>
      <c r="AG464" s="5">
        <v>1</v>
      </c>
      <c r="AH464" s="5" t="s">
        <v>1926</v>
      </c>
      <c r="AI464" s="5" t="s">
        <v>235</v>
      </c>
      <c r="AJ464" s="5" t="s">
        <v>983</v>
      </c>
      <c r="AK464" s="45">
        <f t="shared" si="51"/>
        <v>8</v>
      </c>
      <c r="AL464" s="47">
        <f>_xlfn.XLOOKUP(I464,'[1]#칼럼명세'!F:F,'[1]#칼럼명세'!I:I)</f>
        <v>1101</v>
      </c>
      <c r="AM464" s="44" t="str">
        <f t="shared" si="52"/>
        <v>Item_Name_23615310</v>
      </c>
      <c r="AN464" s="5" t="s">
        <v>786</v>
      </c>
      <c r="AO464" s="44" t="str">
        <f t="shared" si="53"/>
        <v>Item_Desc_23615310</v>
      </c>
      <c r="AP464" s="5" t="s">
        <v>1675</v>
      </c>
      <c r="AQ464" s="44">
        <f>_xlfn.XLOOKUP(I464,[1]!표1[아이템 타입],[1]!표1[삭제여부])</f>
        <v>1</v>
      </c>
      <c r="AR464" s="63">
        <f>_xlfn.XLOOKUP(I464,'[1]#칼럼명세'!F:F,'[1]#칼럼명세'!H:H)</f>
        <v>0</v>
      </c>
      <c r="AS464" s="4">
        <v>1</v>
      </c>
      <c r="AT464" s="4"/>
      <c r="AU464" s="4"/>
      <c r="AV464" s="4"/>
      <c r="AW464" s="63" t="str">
        <f>_xlfn.XLOOKUP(I464,[1]!표1[아이템 타입],[1]!표1[타입 이름])</f>
        <v>스킬북</v>
      </c>
      <c r="AX464" s="63" t="str">
        <f t="shared" si="49"/>
        <v>가능</v>
      </c>
      <c r="AY464" s="63" t="str">
        <f t="shared" si="50"/>
        <v>불가</v>
      </c>
      <c r="AZ464" s="63" t="str">
        <f t="shared" si="57"/>
        <v>불가</v>
      </c>
      <c r="BA464" s="63" t="str">
        <f t="shared" si="57"/>
        <v>가능</v>
      </c>
    </row>
    <row r="465" spans="2:53" x14ac:dyDescent="0.3">
      <c r="B465" s="4">
        <v>23615311</v>
      </c>
      <c r="C465" s="4" t="str">
        <f t="shared" si="56"/>
        <v>311</v>
      </c>
      <c r="D465" s="44" t="str">
        <f t="shared" si="54"/>
        <v>Item_Name_23615311</v>
      </c>
      <c r="E465" s="5" t="s">
        <v>1741</v>
      </c>
      <c r="F465" s="44" t="str">
        <f t="shared" si="55"/>
        <v>Item_Desc_23615311</v>
      </c>
      <c r="G465" s="5" t="s">
        <v>1605</v>
      </c>
      <c r="H465" s="5">
        <v>3</v>
      </c>
      <c r="I465" s="5">
        <v>36</v>
      </c>
      <c r="J465" s="5">
        <v>3</v>
      </c>
      <c r="K465" s="5">
        <v>4</v>
      </c>
      <c r="L465" s="45">
        <f>_xlfn.XLOOKUP($I465, '[1]#칼럼명세'!$F:$F, '[1]#칼럼명세'!$J:$J)*IF(_xlfn.XLOOKUP($I465, '[1]#칼럼명세'!$F:$F, '[1]#칼럼명세'!$K:$K)="X", 1, _xlfn.XLOOKUP($K465, '[1]#무게관련'!$N:$N, '[1]#무게관련'!$O:$O))*100</f>
        <v>1</v>
      </c>
      <c r="M465" s="46" t="s">
        <v>339</v>
      </c>
      <c r="N465" s="46" t="s">
        <v>339</v>
      </c>
      <c r="O465" s="46" t="s">
        <v>339</v>
      </c>
      <c r="P465" s="46" t="s">
        <v>336</v>
      </c>
      <c r="Q465" s="5">
        <v>0</v>
      </c>
      <c r="R465" s="5">
        <v>0</v>
      </c>
      <c r="S465" s="5">
        <v>10104001</v>
      </c>
      <c r="T465" s="5">
        <v>0</v>
      </c>
      <c r="U465" s="5">
        <v>0</v>
      </c>
      <c r="V465" s="5">
        <v>0</v>
      </c>
      <c r="W465" s="5">
        <v>1</v>
      </c>
      <c r="X465" s="66">
        <v>100</v>
      </c>
      <c r="Y465" s="66">
        <v>1000</v>
      </c>
      <c r="Z465" s="5">
        <v>1</v>
      </c>
      <c r="AA465" s="5">
        <v>10</v>
      </c>
      <c r="AB465" s="5">
        <v>0</v>
      </c>
      <c r="AC465" s="5">
        <v>0</v>
      </c>
      <c r="AD465" s="5">
        <v>0</v>
      </c>
      <c r="AE465" s="5">
        <v>21000</v>
      </c>
      <c r="AF465" s="5">
        <v>4</v>
      </c>
      <c r="AG465" s="5">
        <v>1</v>
      </c>
      <c r="AH465" s="5" t="s">
        <v>1921</v>
      </c>
      <c r="AI465" s="5" t="s">
        <v>235</v>
      </c>
      <c r="AJ465" s="5" t="s">
        <v>983</v>
      </c>
      <c r="AK465" s="45">
        <f t="shared" si="51"/>
        <v>8</v>
      </c>
      <c r="AL465" s="47">
        <f>_xlfn.XLOOKUP(I465,'[1]#칼럼명세'!F:F,'[1]#칼럼명세'!I:I)</f>
        <v>1101</v>
      </c>
      <c r="AM465" s="44" t="str">
        <f t="shared" si="52"/>
        <v>Item_Name_23615311</v>
      </c>
      <c r="AN465" s="5" t="s">
        <v>781</v>
      </c>
      <c r="AO465" s="44" t="str">
        <f t="shared" si="53"/>
        <v>Item_Desc_23615311</v>
      </c>
      <c r="AP465" s="5" t="s">
        <v>1670</v>
      </c>
      <c r="AQ465" s="44">
        <f>_xlfn.XLOOKUP(I465,[1]!표1[아이템 타입],[1]!표1[삭제여부])</f>
        <v>1</v>
      </c>
      <c r="AR465" s="63">
        <f>_xlfn.XLOOKUP(I465,'[1]#칼럼명세'!F:F,'[1]#칼럼명세'!H:H)</f>
        <v>0</v>
      </c>
      <c r="AS465" s="4">
        <v>1</v>
      </c>
      <c r="AT465" s="4"/>
      <c r="AU465" s="4"/>
      <c r="AV465" s="4"/>
      <c r="AW465" s="63" t="str">
        <f>_xlfn.XLOOKUP(I465,[1]!표1[아이템 타입],[1]!표1[타입 이름])</f>
        <v>스킬북</v>
      </c>
      <c r="AX465" s="63" t="str">
        <f t="shared" si="49"/>
        <v>가능</v>
      </c>
      <c r="AY465" s="63" t="str">
        <f t="shared" si="50"/>
        <v>불가</v>
      </c>
      <c r="AZ465" s="63" t="str">
        <f t="shared" si="57"/>
        <v>불가</v>
      </c>
      <c r="BA465" s="63" t="str">
        <f t="shared" si="57"/>
        <v>가능</v>
      </c>
    </row>
    <row r="466" spans="2:53" x14ac:dyDescent="0.3">
      <c r="B466" s="4">
        <v>23615312</v>
      </c>
      <c r="C466" s="4" t="str">
        <f t="shared" si="56"/>
        <v>312</v>
      </c>
      <c r="D466" s="44" t="str">
        <f t="shared" si="54"/>
        <v>Item_Name_23615312</v>
      </c>
      <c r="E466" s="5" t="s">
        <v>1747</v>
      </c>
      <c r="F466" s="44" t="str">
        <f t="shared" si="55"/>
        <v>Item_Desc_23615312</v>
      </c>
      <c r="G466" s="5" t="s">
        <v>1605</v>
      </c>
      <c r="H466" s="5">
        <v>3</v>
      </c>
      <c r="I466" s="5">
        <v>36</v>
      </c>
      <c r="J466" s="5">
        <v>3</v>
      </c>
      <c r="K466" s="5">
        <v>4</v>
      </c>
      <c r="L466" s="45">
        <f>_xlfn.XLOOKUP($I466, '[1]#칼럼명세'!$F:$F, '[1]#칼럼명세'!$J:$J)*IF(_xlfn.XLOOKUP($I466, '[1]#칼럼명세'!$F:$F, '[1]#칼럼명세'!$K:$K)="X", 1, _xlfn.XLOOKUP($K466, '[1]#무게관련'!$N:$N, '[1]#무게관련'!$O:$O))*100</f>
        <v>1</v>
      </c>
      <c r="M466" s="46" t="s">
        <v>339</v>
      </c>
      <c r="N466" s="46" t="s">
        <v>339</v>
      </c>
      <c r="O466" s="46" t="s">
        <v>339</v>
      </c>
      <c r="P466" s="46" t="s">
        <v>336</v>
      </c>
      <c r="Q466" s="5">
        <v>0</v>
      </c>
      <c r="R466" s="5">
        <v>0</v>
      </c>
      <c r="S466" s="5">
        <v>10104001</v>
      </c>
      <c r="T466" s="5">
        <v>0</v>
      </c>
      <c r="U466" s="5">
        <v>0</v>
      </c>
      <c r="V466" s="5">
        <v>0</v>
      </c>
      <c r="W466" s="5">
        <v>1</v>
      </c>
      <c r="X466" s="66">
        <v>100</v>
      </c>
      <c r="Y466" s="66">
        <v>1000</v>
      </c>
      <c r="Z466" s="5">
        <v>1</v>
      </c>
      <c r="AA466" s="5">
        <v>10</v>
      </c>
      <c r="AB466" s="5">
        <v>0</v>
      </c>
      <c r="AC466" s="5">
        <v>0</v>
      </c>
      <c r="AD466" s="5">
        <v>0</v>
      </c>
      <c r="AE466" s="5">
        <v>21000</v>
      </c>
      <c r="AF466" s="5">
        <v>4</v>
      </c>
      <c r="AG466" s="5">
        <v>1</v>
      </c>
      <c r="AH466" s="5" t="s">
        <v>1953</v>
      </c>
      <c r="AI466" s="5" t="s">
        <v>235</v>
      </c>
      <c r="AJ466" s="5" t="s">
        <v>983</v>
      </c>
      <c r="AK466" s="45">
        <f t="shared" si="51"/>
        <v>8</v>
      </c>
      <c r="AL466" s="47">
        <f>_xlfn.XLOOKUP(I466,'[1]#칼럼명세'!F:F,'[1]#칼럼명세'!I:I)</f>
        <v>1101</v>
      </c>
      <c r="AM466" s="44" t="str">
        <f t="shared" si="52"/>
        <v>Item_Name_23615312</v>
      </c>
      <c r="AN466" s="5" t="s">
        <v>787</v>
      </c>
      <c r="AO466" s="44" t="str">
        <f t="shared" si="53"/>
        <v>Item_Desc_23615312</v>
      </c>
      <c r="AP466" s="5" t="s">
        <v>1676</v>
      </c>
      <c r="AQ466" s="44">
        <f>_xlfn.XLOOKUP(I466,[1]!표1[아이템 타입],[1]!표1[삭제여부])</f>
        <v>1</v>
      </c>
      <c r="AR466" s="63">
        <f>_xlfn.XLOOKUP(I466,'[1]#칼럼명세'!F:F,'[1]#칼럼명세'!H:H)</f>
        <v>0</v>
      </c>
      <c r="AS466" s="4">
        <v>1</v>
      </c>
      <c r="AT466" s="4"/>
      <c r="AU466" s="4"/>
      <c r="AV466" s="4"/>
      <c r="AW466" s="63" t="str">
        <f>_xlfn.XLOOKUP(I466,[1]!표1[아이템 타입],[1]!표1[타입 이름])</f>
        <v>스킬북</v>
      </c>
      <c r="AX466" s="63" t="str">
        <f t="shared" si="49"/>
        <v>가능</v>
      </c>
      <c r="AY466" s="63" t="str">
        <f t="shared" si="50"/>
        <v>불가</v>
      </c>
      <c r="AZ466" s="63" t="str">
        <f t="shared" si="57"/>
        <v>불가</v>
      </c>
      <c r="BA466" s="63" t="str">
        <f t="shared" si="57"/>
        <v>가능</v>
      </c>
    </row>
    <row r="467" spans="2:53" x14ac:dyDescent="0.3">
      <c r="B467" s="4">
        <v>23615313</v>
      </c>
      <c r="C467" s="4" t="str">
        <f t="shared" si="56"/>
        <v>313</v>
      </c>
      <c r="D467" s="44" t="str">
        <f t="shared" si="54"/>
        <v>Item_Name_23615313</v>
      </c>
      <c r="E467" s="5" t="s">
        <v>1737</v>
      </c>
      <c r="F467" s="44" t="str">
        <f t="shared" si="55"/>
        <v>Item_Desc_23615313</v>
      </c>
      <c r="G467" s="5" t="s">
        <v>1605</v>
      </c>
      <c r="H467" s="5">
        <v>3</v>
      </c>
      <c r="I467" s="5">
        <v>36</v>
      </c>
      <c r="J467" s="5">
        <v>3</v>
      </c>
      <c r="K467" s="5">
        <v>4</v>
      </c>
      <c r="L467" s="45">
        <f>_xlfn.XLOOKUP($I467, '[1]#칼럼명세'!$F:$F, '[1]#칼럼명세'!$J:$J)*IF(_xlfn.XLOOKUP($I467, '[1]#칼럼명세'!$F:$F, '[1]#칼럼명세'!$K:$K)="X", 1, _xlfn.XLOOKUP($K467, '[1]#무게관련'!$N:$N, '[1]#무게관련'!$O:$O))*100</f>
        <v>1</v>
      </c>
      <c r="M467" s="46" t="s">
        <v>339</v>
      </c>
      <c r="N467" s="46" t="s">
        <v>339</v>
      </c>
      <c r="O467" s="46" t="s">
        <v>339</v>
      </c>
      <c r="P467" s="46" t="s">
        <v>336</v>
      </c>
      <c r="Q467" s="5">
        <v>0</v>
      </c>
      <c r="R467" s="5">
        <v>0</v>
      </c>
      <c r="S467" s="5">
        <v>10104001</v>
      </c>
      <c r="T467" s="5">
        <v>0</v>
      </c>
      <c r="U467" s="5">
        <v>0</v>
      </c>
      <c r="V467" s="5">
        <v>0</v>
      </c>
      <c r="W467" s="5">
        <v>1</v>
      </c>
      <c r="X467" s="66">
        <v>100</v>
      </c>
      <c r="Y467" s="66">
        <v>1000</v>
      </c>
      <c r="Z467" s="5">
        <v>1</v>
      </c>
      <c r="AA467" s="5">
        <v>10</v>
      </c>
      <c r="AB467" s="5">
        <v>0</v>
      </c>
      <c r="AC467" s="5">
        <v>0</v>
      </c>
      <c r="AD467" s="5">
        <v>0</v>
      </c>
      <c r="AE467" s="5">
        <v>21000</v>
      </c>
      <c r="AF467" s="5">
        <v>4</v>
      </c>
      <c r="AG467" s="5">
        <v>1</v>
      </c>
      <c r="AH467" s="5" t="s">
        <v>1968</v>
      </c>
      <c r="AI467" s="5" t="s">
        <v>235</v>
      </c>
      <c r="AJ467" s="5" t="s">
        <v>983</v>
      </c>
      <c r="AK467" s="45">
        <f t="shared" si="51"/>
        <v>8</v>
      </c>
      <c r="AL467" s="47">
        <f>_xlfn.XLOOKUP(I467,'[1]#칼럼명세'!F:F,'[1]#칼럼명세'!I:I)</f>
        <v>1101</v>
      </c>
      <c r="AM467" s="44" t="str">
        <f t="shared" si="52"/>
        <v>Item_Name_23615313</v>
      </c>
      <c r="AN467" s="5" t="s">
        <v>1597</v>
      </c>
      <c r="AO467" s="44" t="str">
        <f t="shared" si="53"/>
        <v>Item_Desc_23615313</v>
      </c>
      <c r="AP467" s="5" t="s">
        <v>1666</v>
      </c>
      <c r="AQ467" s="44">
        <f>_xlfn.XLOOKUP(I467,[1]!표1[아이템 타입],[1]!표1[삭제여부])</f>
        <v>1</v>
      </c>
      <c r="AR467" s="63">
        <f>_xlfn.XLOOKUP(I467,'[1]#칼럼명세'!F:F,'[1]#칼럼명세'!H:H)</f>
        <v>0</v>
      </c>
      <c r="AS467" s="4">
        <v>1</v>
      </c>
      <c r="AT467" s="4"/>
      <c r="AU467" s="4"/>
      <c r="AV467" s="4"/>
      <c r="AW467" s="63" t="str">
        <f>_xlfn.XLOOKUP(I467,[1]!표1[아이템 타입],[1]!표1[타입 이름])</f>
        <v>스킬북</v>
      </c>
      <c r="AX467" s="63" t="str">
        <f t="shared" ref="AX467:AX530" si="58">IF(Z467=0,"불가","가능")</f>
        <v>가능</v>
      </c>
      <c r="AY467" s="63" t="str">
        <f t="shared" ref="AY467:AY530" si="59">IF(AB467=0,"불가","가능")</f>
        <v>불가</v>
      </c>
      <c r="AZ467" s="63" t="str">
        <f t="shared" si="57"/>
        <v>불가</v>
      </c>
      <c r="BA467" s="63" t="str">
        <f t="shared" si="57"/>
        <v>가능</v>
      </c>
    </row>
    <row r="468" spans="2:53" x14ac:dyDescent="0.3">
      <c r="B468" s="4">
        <v>23615314</v>
      </c>
      <c r="C468" s="4" t="str">
        <f t="shared" si="56"/>
        <v>314</v>
      </c>
      <c r="D468" s="44" t="str">
        <f t="shared" si="54"/>
        <v>Item_Name_23615314</v>
      </c>
      <c r="E468" s="5" t="s">
        <v>1738</v>
      </c>
      <c r="F468" s="44" t="str">
        <f t="shared" si="55"/>
        <v>Item_Desc_23615314</v>
      </c>
      <c r="G468" s="5" t="s">
        <v>1605</v>
      </c>
      <c r="H468" s="5">
        <v>3</v>
      </c>
      <c r="I468" s="5">
        <v>36</v>
      </c>
      <c r="J468" s="5">
        <v>3</v>
      </c>
      <c r="K468" s="5">
        <v>2</v>
      </c>
      <c r="L468" s="45">
        <f>_xlfn.XLOOKUP($I468, '[1]#칼럼명세'!$F:$F, '[1]#칼럼명세'!$J:$J)*IF(_xlfn.XLOOKUP($I468, '[1]#칼럼명세'!$F:$F, '[1]#칼럼명세'!$K:$K)="X", 1, _xlfn.XLOOKUP($K468, '[1]#무게관련'!$N:$N, '[1]#무게관련'!$O:$O))*100</f>
        <v>1</v>
      </c>
      <c r="M468" s="46" t="s">
        <v>339</v>
      </c>
      <c r="N468" s="46" t="s">
        <v>339</v>
      </c>
      <c r="O468" s="46" t="s">
        <v>339</v>
      </c>
      <c r="P468" s="46" t="s">
        <v>336</v>
      </c>
      <c r="Q468" s="5">
        <v>0</v>
      </c>
      <c r="R468" s="5">
        <v>0</v>
      </c>
      <c r="S468" s="5">
        <v>10104001</v>
      </c>
      <c r="T468" s="5">
        <v>0</v>
      </c>
      <c r="U468" s="5">
        <v>0</v>
      </c>
      <c r="V468" s="5">
        <v>0</v>
      </c>
      <c r="W468" s="5">
        <v>1</v>
      </c>
      <c r="X468" s="66">
        <v>100</v>
      </c>
      <c r="Y468" s="66">
        <v>1000</v>
      </c>
      <c r="Z468" s="5">
        <v>1</v>
      </c>
      <c r="AA468" s="5">
        <v>10</v>
      </c>
      <c r="AB468" s="5">
        <v>0</v>
      </c>
      <c r="AC468" s="5">
        <v>0</v>
      </c>
      <c r="AD468" s="5">
        <v>0</v>
      </c>
      <c r="AE468" s="5">
        <v>21000</v>
      </c>
      <c r="AF468" s="5">
        <v>4</v>
      </c>
      <c r="AG468" s="5">
        <v>1</v>
      </c>
      <c r="AH468" s="5" t="s">
        <v>1951</v>
      </c>
      <c r="AI468" s="5" t="s">
        <v>235</v>
      </c>
      <c r="AJ468" s="5" t="s">
        <v>983</v>
      </c>
      <c r="AK468" s="45">
        <f t="shared" si="51"/>
        <v>8</v>
      </c>
      <c r="AL468" s="47">
        <f>_xlfn.XLOOKUP(I468,'[1]#칼럼명세'!F:F,'[1]#칼럼명세'!I:I)</f>
        <v>1101</v>
      </c>
      <c r="AM468" s="44" t="str">
        <f t="shared" si="52"/>
        <v>Item_Name_23615314</v>
      </c>
      <c r="AN468" s="5" t="s">
        <v>779</v>
      </c>
      <c r="AO468" s="44" t="str">
        <f t="shared" si="53"/>
        <v>Item_Desc_23615314</v>
      </c>
      <c r="AP468" s="5" t="s">
        <v>1667</v>
      </c>
      <c r="AQ468" s="44">
        <f>_xlfn.XLOOKUP(I468,[1]!표1[아이템 타입],[1]!표1[삭제여부])</f>
        <v>1</v>
      </c>
      <c r="AR468" s="63">
        <f>_xlfn.XLOOKUP(I468,'[1]#칼럼명세'!F:F,'[1]#칼럼명세'!H:H)</f>
        <v>0</v>
      </c>
      <c r="AS468" s="4">
        <v>1</v>
      </c>
      <c r="AT468" s="4"/>
      <c r="AU468" s="4"/>
      <c r="AV468" s="4"/>
      <c r="AW468" s="63" t="str">
        <f>_xlfn.XLOOKUP(I468,[1]!표1[아이템 타입],[1]!표1[타입 이름])</f>
        <v>스킬북</v>
      </c>
      <c r="AX468" s="63" t="str">
        <f t="shared" si="58"/>
        <v>가능</v>
      </c>
      <c r="AY468" s="63" t="str">
        <f t="shared" si="59"/>
        <v>불가</v>
      </c>
      <c r="AZ468" s="63" t="str">
        <f t="shared" si="57"/>
        <v>불가</v>
      </c>
      <c r="BA468" s="63" t="str">
        <f t="shared" si="57"/>
        <v>가능</v>
      </c>
    </row>
    <row r="469" spans="2:53" x14ac:dyDescent="0.3">
      <c r="B469" s="4">
        <v>23615315</v>
      </c>
      <c r="C469" s="4" t="str">
        <f t="shared" si="56"/>
        <v>315</v>
      </c>
      <c r="D469" s="44" t="str">
        <f t="shared" si="54"/>
        <v>Item_Name_23615315</v>
      </c>
      <c r="E469" s="5" t="s">
        <v>1743</v>
      </c>
      <c r="F469" s="44" t="str">
        <f t="shared" si="55"/>
        <v>Item_Desc_23615315</v>
      </c>
      <c r="G469" s="5" t="s">
        <v>1605</v>
      </c>
      <c r="H469" s="5">
        <v>3</v>
      </c>
      <c r="I469" s="5">
        <v>36</v>
      </c>
      <c r="J469" s="5">
        <v>3</v>
      </c>
      <c r="K469" s="5">
        <v>3</v>
      </c>
      <c r="L469" s="45">
        <f>_xlfn.XLOOKUP($I469, '[1]#칼럼명세'!$F:$F, '[1]#칼럼명세'!$J:$J)*IF(_xlfn.XLOOKUP($I469, '[1]#칼럼명세'!$F:$F, '[1]#칼럼명세'!$K:$K)="X", 1, _xlfn.XLOOKUP($K469, '[1]#무게관련'!$N:$N, '[1]#무게관련'!$O:$O))*100</f>
        <v>1</v>
      </c>
      <c r="M469" s="46" t="s">
        <v>339</v>
      </c>
      <c r="N469" s="46" t="s">
        <v>339</v>
      </c>
      <c r="O469" s="46" t="s">
        <v>339</v>
      </c>
      <c r="P469" s="46" t="s">
        <v>336</v>
      </c>
      <c r="Q469" s="5">
        <v>0</v>
      </c>
      <c r="R469" s="5">
        <v>0</v>
      </c>
      <c r="S469" s="5">
        <v>10104001</v>
      </c>
      <c r="T469" s="5">
        <v>0</v>
      </c>
      <c r="U469" s="5">
        <v>0</v>
      </c>
      <c r="V469" s="5">
        <v>0</v>
      </c>
      <c r="W469" s="5">
        <v>1</v>
      </c>
      <c r="X469" s="66">
        <v>100</v>
      </c>
      <c r="Y469" s="66">
        <v>1000</v>
      </c>
      <c r="Z469" s="5">
        <v>1</v>
      </c>
      <c r="AA469" s="5">
        <v>10</v>
      </c>
      <c r="AB469" s="5">
        <v>0</v>
      </c>
      <c r="AC469" s="5">
        <v>0</v>
      </c>
      <c r="AD469" s="5">
        <v>0</v>
      </c>
      <c r="AE469" s="5">
        <v>21000</v>
      </c>
      <c r="AF469" s="5">
        <v>4</v>
      </c>
      <c r="AG469" s="5">
        <v>1</v>
      </c>
      <c r="AH469" s="5" t="s">
        <v>1948</v>
      </c>
      <c r="AI469" s="5" t="s">
        <v>235</v>
      </c>
      <c r="AJ469" s="5" t="s">
        <v>983</v>
      </c>
      <c r="AK469" s="45">
        <f t="shared" ref="AK469:AK532" si="60">IF($M469="X", 0, M$3)+IF($N469="X", 0, N$3)+IF($O469="X", 0, O$3)+IF($P469="X", 0, P$3)</f>
        <v>8</v>
      </c>
      <c r="AL469" s="47">
        <f>_xlfn.XLOOKUP(I469,'[1]#칼럼명세'!F:F,'[1]#칼럼명세'!I:I)</f>
        <v>1101</v>
      </c>
      <c r="AM469" s="44" t="str">
        <f t="shared" ref="AM469:AM532" si="61">"Item_Name_"&amp;B469</f>
        <v>Item_Name_23615315</v>
      </c>
      <c r="AN469" s="5" t="s">
        <v>783</v>
      </c>
      <c r="AO469" s="44" t="str">
        <f t="shared" ref="AO469:AO532" si="62">"Item_Desc_"&amp;B469</f>
        <v>Item_Desc_23615315</v>
      </c>
      <c r="AP469" s="5" t="s">
        <v>1672</v>
      </c>
      <c r="AQ469" s="44">
        <f>_xlfn.XLOOKUP(I469,[1]!표1[아이템 타입],[1]!표1[삭제여부])</f>
        <v>1</v>
      </c>
      <c r="AR469" s="63">
        <f>_xlfn.XLOOKUP(I469,'[1]#칼럼명세'!F:F,'[1]#칼럼명세'!H:H)</f>
        <v>0</v>
      </c>
      <c r="AS469" s="4">
        <v>1</v>
      </c>
      <c r="AT469" s="4"/>
      <c r="AU469" s="4"/>
      <c r="AV469" s="4"/>
      <c r="AW469" s="63" t="str">
        <f>_xlfn.XLOOKUP(I469,[1]!표1[아이템 타입],[1]!표1[타입 이름])</f>
        <v>스킬북</v>
      </c>
      <c r="AX469" s="63" t="str">
        <f t="shared" si="58"/>
        <v>가능</v>
      </c>
      <c r="AY469" s="63" t="str">
        <f t="shared" si="59"/>
        <v>불가</v>
      </c>
      <c r="AZ469" s="63" t="str">
        <f t="shared" si="57"/>
        <v>불가</v>
      </c>
      <c r="BA469" s="63" t="str">
        <f t="shared" si="57"/>
        <v>가능</v>
      </c>
    </row>
    <row r="470" spans="2:53" x14ac:dyDescent="0.3">
      <c r="B470" s="4">
        <v>23615316</v>
      </c>
      <c r="C470" s="4" t="str">
        <f t="shared" si="56"/>
        <v>316</v>
      </c>
      <c r="D470" s="44" t="str">
        <f t="shared" si="54"/>
        <v>Item_Name_23615316</v>
      </c>
      <c r="E470" s="5" t="s">
        <v>1745</v>
      </c>
      <c r="F470" s="44" t="str">
        <f t="shared" si="55"/>
        <v>Item_Desc_23615316</v>
      </c>
      <c r="G470" s="5" t="s">
        <v>1605</v>
      </c>
      <c r="H470" s="5">
        <v>3</v>
      </c>
      <c r="I470" s="5">
        <v>36</v>
      </c>
      <c r="J470" s="5">
        <v>3</v>
      </c>
      <c r="K470" s="5">
        <v>3</v>
      </c>
      <c r="L470" s="45">
        <f>_xlfn.XLOOKUP($I470, '[1]#칼럼명세'!$F:$F, '[1]#칼럼명세'!$J:$J)*IF(_xlfn.XLOOKUP($I470, '[1]#칼럼명세'!$F:$F, '[1]#칼럼명세'!$K:$K)="X", 1, _xlfn.XLOOKUP($K470, '[1]#무게관련'!$N:$N, '[1]#무게관련'!$O:$O))*100</f>
        <v>1</v>
      </c>
      <c r="M470" s="46" t="s">
        <v>339</v>
      </c>
      <c r="N470" s="46" t="s">
        <v>339</v>
      </c>
      <c r="O470" s="46" t="s">
        <v>339</v>
      </c>
      <c r="P470" s="46" t="s">
        <v>336</v>
      </c>
      <c r="Q470" s="5">
        <v>0</v>
      </c>
      <c r="R470" s="5">
        <v>0</v>
      </c>
      <c r="S470" s="5">
        <v>10104001</v>
      </c>
      <c r="T470" s="5">
        <v>0</v>
      </c>
      <c r="U470" s="5">
        <v>0</v>
      </c>
      <c r="V470" s="5">
        <v>0</v>
      </c>
      <c r="W470" s="5">
        <v>1</v>
      </c>
      <c r="X470" s="66">
        <v>100</v>
      </c>
      <c r="Y470" s="66">
        <v>1000</v>
      </c>
      <c r="Z470" s="5">
        <v>1</v>
      </c>
      <c r="AA470" s="5">
        <v>10</v>
      </c>
      <c r="AB470" s="5">
        <v>0</v>
      </c>
      <c r="AC470" s="5">
        <v>0</v>
      </c>
      <c r="AD470" s="5">
        <v>0</v>
      </c>
      <c r="AE470" s="5">
        <v>21000</v>
      </c>
      <c r="AF470" s="5">
        <v>4</v>
      </c>
      <c r="AG470" s="5">
        <v>1</v>
      </c>
      <c r="AH470" s="5" t="s">
        <v>1952</v>
      </c>
      <c r="AI470" s="5" t="s">
        <v>235</v>
      </c>
      <c r="AJ470" s="5" t="s">
        <v>983</v>
      </c>
      <c r="AK470" s="45">
        <f t="shared" si="60"/>
        <v>8</v>
      </c>
      <c r="AL470" s="47">
        <f>_xlfn.XLOOKUP(I470,'[1]#칼럼명세'!F:F,'[1]#칼럼명세'!I:I)</f>
        <v>1101</v>
      </c>
      <c r="AM470" s="44" t="str">
        <f t="shared" si="61"/>
        <v>Item_Name_23615316</v>
      </c>
      <c r="AN470" s="5" t="s">
        <v>785</v>
      </c>
      <c r="AO470" s="44" t="str">
        <f t="shared" si="62"/>
        <v>Item_Desc_23615316</v>
      </c>
      <c r="AP470" s="5" t="s">
        <v>1674</v>
      </c>
      <c r="AQ470" s="44">
        <f>_xlfn.XLOOKUP(I470,[1]!표1[아이템 타입],[1]!표1[삭제여부])</f>
        <v>1</v>
      </c>
      <c r="AR470" s="63">
        <f>_xlfn.XLOOKUP(I470,'[1]#칼럼명세'!F:F,'[1]#칼럼명세'!H:H)</f>
        <v>0</v>
      </c>
      <c r="AS470" s="4">
        <v>1</v>
      </c>
      <c r="AT470" s="4"/>
      <c r="AU470" s="4"/>
      <c r="AV470" s="4"/>
      <c r="AW470" s="63" t="str">
        <f>_xlfn.XLOOKUP(I470,[1]!표1[아이템 타입],[1]!표1[타입 이름])</f>
        <v>스킬북</v>
      </c>
      <c r="AX470" s="63" t="str">
        <f t="shared" si="58"/>
        <v>가능</v>
      </c>
      <c r="AY470" s="63" t="str">
        <f t="shared" si="59"/>
        <v>불가</v>
      </c>
      <c r="AZ470" s="63" t="str">
        <f t="shared" si="57"/>
        <v>불가</v>
      </c>
      <c r="BA470" s="63" t="str">
        <f t="shared" si="57"/>
        <v>가능</v>
      </c>
    </row>
    <row r="471" spans="2:53" x14ac:dyDescent="0.3">
      <c r="B471" s="4">
        <v>23615317</v>
      </c>
      <c r="C471" s="4" t="str">
        <f t="shared" si="56"/>
        <v>317</v>
      </c>
      <c r="D471" s="44" t="str">
        <f t="shared" si="54"/>
        <v>Item_Name_23615317</v>
      </c>
      <c r="E471" s="5" t="s">
        <v>1740</v>
      </c>
      <c r="F471" s="44" t="str">
        <f t="shared" si="55"/>
        <v>Item_Desc_23615317</v>
      </c>
      <c r="G471" s="5" t="s">
        <v>1605</v>
      </c>
      <c r="H471" s="5">
        <v>3</v>
      </c>
      <c r="I471" s="5">
        <v>36</v>
      </c>
      <c r="J471" s="5">
        <v>3</v>
      </c>
      <c r="K471" s="5">
        <v>2</v>
      </c>
      <c r="L471" s="45">
        <f>_xlfn.XLOOKUP($I471, '[1]#칼럼명세'!$F:$F, '[1]#칼럼명세'!$J:$J)*IF(_xlfn.XLOOKUP($I471, '[1]#칼럼명세'!$F:$F, '[1]#칼럼명세'!$K:$K)="X", 1, _xlfn.XLOOKUP($K471, '[1]#무게관련'!$N:$N, '[1]#무게관련'!$O:$O))*100</f>
        <v>1</v>
      </c>
      <c r="M471" s="46" t="s">
        <v>339</v>
      </c>
      <c r="N471" s="46" t="s">
        <v>339</v>
      </c>
      <c r="O471" s="46" t="s">
        <v>339</v>
      </c>
      <c r="P471" s="46" t="s">
        <v>336</v>
      </c>
      <c r="Q471" s="5">
        <v>0</v>
      </c>
      <c r="R471" s="5">
        <v>0</v>
      </c>
      <c r="S471" s="5">
        <v>10104001</v>
      </c>
      <c r="T471" s="5">
        <v>0</v>
      </c>
      <c r="U471" s="5">
        <v>0</v>
      </c>
      <c r="V471" s="5">
        <v>0</v>
      </c>
      <c r="W471" s="5">
        <v>1</v>
      </c>
      <c r="X471" s="66">
        <v>100</v>
      </c>
      <c r="Y471" s="66">
        <v>1000</v>
      </c>
      <c r="Z471" s="5">
        <v>1</v>
      </c>
      <c r="AA471" s="5">
        <v>10</v>
      </c>
      <c r="AB471" s="5">
        <v>0</v>
      </c>
      <c r="AC471" s="5">
        <v>0</v>
      </c>
      <c r="AD471" s="5">
        <v>0</v>
      </c>
      <c r="AE471" s="5">
        <v>21000</v>
      </c>
      <c r="AF471" s="5">
        <v>4</v>
      </c>
      <c r="AG471" s="5">
        <v>1</v>
      </c>
      <c r="AH471" s="5" t="s">
        <v>1934</v>
      </c>
      <c r="AI471" s="5" t="s">
        <v>235</v>
      </c>
      <c r="AJ471" s="5" t="s">
        <v>983</v>
      </c>
      <c r="AK471" s="45">
        <f t="shared" si="60"/>
        <v>8</v>
      </c>
      <c r="AL471" s="47">
        <f>_xlfn.XLOOKUP(I471,'[1]#칼럼명세'!F:F,'[1]#칼럼명세'!I:I)</f>
        <v>1101</v>
      </c>
      <c r="AM471" s="44" t="str">
        <f t="shared" si="61"/>
        <v>Item_Name_23615317</v>
      </c>
      <c r="AN471" s="5" t="s">
        <v>780</v>
      </c>
      <c r="AO471" s="44" t="str">
        <f t="shared" si="62"/>
        <v>Item_Desc_23615317</v>
      </c>
      <c r="AP471" s="5" t="s">
        <v>1669</v>
      </c>
      <c r="AQ471" s="44">
        <f>_xlfn.XLOOKUP(I471,[1]!표1[아이템 타입],[1]!표1[삭제여부])</f>
        <v>1</v>
      </c>
      <c r="AR471" s="63">
        <f>_xlfn.XLOOKUP(I471,'[1]#칼럼명세'!F:F,'[1]#칼럼명세'!H:H)</f>
        <v>0</v>
      </c>
      <c r="AS471" s="4">
        <v>1</v>
      </c>
      <c r="AT471" s="4"/>
      <c r="AU471" s="4"/>
      <c r="AV471" s="4"/>
      <c r="AW471" s="63" t="str">
        <f>_xlfn.XLOOKUP(I471,[1]!표1[아이템 타입],[1]!표1[타입 이름])</f>
        <v>스킬북</v>
      </c>
      <c r="AX471" s="63" t="str">
        <f t="shared" si="58"/>
        <v>가능</v>
      </c>
      <c r="AY471" s="63" t="str">
        <f t="shared" si="59"/>
        <v>불가</v>
      </c>
      <c r="AZ471" s="63" t="str">
        <f t="shared" si="57"/>
        <v>불가</v>
      </c>
      <c r="BA471" s="63" t="str">
        <f t="shared" si="57"/>
        <v>가능</v>
      </c>
    </row>
    <row r="472" spans="2:53" x14ac:dyDescent="0.3">
      <c r="B472" s="4">
        <v>23615318</v>
      </c>
      <c r="C472" s="4" t="str">
        <f t="shared" si="56"/>
        <v>318</v>
      </c>
      <c r="D472" s="44" t="str">
        <f t="shared" si="54"/>
        <v>Item_Name_23615318</v>
      </c>
      <c r="E472" s="5" t="s">
        <v>1742</v>
      </c>
      <c r="F472" s="44" t="str">
        <f t="shared" si="55"/>
        <v>Item_Desc_23615318</v>
      </c>
      <c r="G472" s="5" t="s">
        <v>1605</v>
      </c>
      <c r="H472" s="5">
        <v>3</v>
      </c>
      <c r="I472" s="5">
        <v>36</v>
      </c>
      <c r="J472" s="5">
        <v>3</v>
      </c>
      <c r="K472" s="5">
        <v>3</v>
      </c>
      <c r="L472" s="45">
        <f>_xlfn.XLOOKUP($I472, '[1]#칼럼명세'!$F:$F, '[1]#칼럼명세'!$J:$J)*IF(_xlfn.XLOOKUP($I472, '[1]#칼럼명세'!$F:$F, '[1]#칼럼명세'!$K:$K)="X", 1, _xlfn.XLOOKUP($K472, '[1]#무게관련'!$N:$N, '[1]#무게관련'!$O:$O))*100</f>
        <v>1</v>
      </c>
      <c r="M472" s="46" t="s">
        <v>339</v>
      </c>
      <c r="N472" s="46" t="s">
        <v>339</v>
      </c>
      <c r="O472" s="46" t="s">
        <v>339</v>
      </c>
      <c r="P472" s="46" t="s">
        <v>336</v>
      </c>
      <c r="Q472" s="5">
        <v>0</v>
      </c>
      <c r="R472" s="5">
        <v>0</v>
      </c>
      <c r="S472" s="5">
        <v>10104001</v>
      </c>
      <c r="T472" s="5">
        <v>0</v>
      </c>
      <c r="U472" s="5">
        <v>0</v>
      </c>
      <c r="V472" s="5">
        <v>0</v>
      </c>
      <c r="W472" s="5">
        <v>1</v>
      </c>
      <c r="X472" s="66">
        <v>100</v>
      </c>
      <c r="Y472" s="66">
        <v>1000</v>
      </c>
      <c r="Z472" s="5">
        <v>1</v>
      </c>
      <c r="AA472" s="5">
        <v>10</v>
      </c>
      <c r="AB472" s="5">
        <v>0</v>
      </c>
      <c r="AC472" s="5">
        <v>0</v>
      </c>
      <c r="AD472" s="5">
        <v>0</v>
      </c>
      <c r="AE472" s="5">
        <v>21000</v>
      </c>
      <c r="AF472" s="5">
        <v>4</v>
      </c>
      <c r="AG472" s="5">
        <v>1</v>
      </c>
      <c r="AH472" s="5" t="s">
        <v>1946</v>
      </c>
      <c r="AI472" s="5" t="s">
        <v>235</v>
      </c>
      <c r="AJ472" s="5" t="s">
        <v>983</v>
      </c>
      <c r="AK472" s="45">
        <f t="shared" si="60"/>
        <v>8</v>
      </c>
      <c r="AL472" s="47">
        <f>_xlfn.XLOOKUP(I472,'[1]#칼럼명세'!F:F,'[1]#칼럼명세'!I:I)</f>
        <v>1101</v>
      </c>
      <c r="AM472" s="44" t="str">
        <f t="shared" si="61"/>
        <v>Item_Name_23615318</v>
      </c>
      <c r="AN472" s="5" t="s">
        <v>782</v>
      </c>
      <c r="AO472" s="44" t="str">
        <f t="shared" si="62"/>
        <v>Item_Desc_23615318</v>
      </c>
      <c r="AP472" s="5" t="s">
        <v>1671</v>
      </c>
      <c r="AQ472" s="44">
        <f>_xlfn.XLOOKUP(I472,[1]!표1[아이템 타입],[1]!표1[삭제여부])</f>
        <v>1</v>
      </c>
      <c r="AR472" s="63">
        <f>_xlfn.XLOOKUP(I472,'[1]#칼럼명세'!F:F,'[1]#칼럼명세'!H:H)</f>
        <v>0</v>
      </c>
      <c r="AS472" s="4">
        <v>1</v>
      </c>
      <c r="AT472" s="4"/>
      <c r="AU472" s="4"/>
      <c r="AV472" s="4"/>
      <c r="AW472" s="63" t="str">
        <f>_xlfn.XLOOKUP(I472,[1]!표1[아이템 타입],[1]!표1[타입 이름])</f>
        <v>스킬북</v>
      </c>
      <c r="AX472" s="63" t="str">
        <f t="shared" si="58"/>
        <v>가능</v>
      </c>
      <c r="AY472" s="63" t="str">
        <f t="shared" si="59"/>
        <v>불가</v>
      </c>
      <c r="AZ472" s="63" t="str">
        <f t="shared" si="57"/>
        <v>불가</v>
      </c>
      <c r="BA472" s="63" t="str">
        <f t="shared" si="57"/>
        <v>가능</v>
      </c>
    </row>
    <row r="473" spans="2:53" x14ac:dyDescent="0.3">
      <c r="B473" s="4">
        <v>23615319</v>
      </c>
      <c r="C473" s="4" t="str">
        <f t="shared" si="56"/>
        <v>319</v>
      </c>
      <c r="D473" s="44" t="str">
        <f t="shared" si="54"/>
        <v>Item_Name_23615319</v>
      </c>
      <c r="E473" s="5" t="s">
        <v>1748</v>
      </c>
      <c r="F473" s="44" t="str">
        <f t="shared" si="55"/>
        <v>Item_Desc_23615319</v>
      </c>
      <c r="G473" s="5" t="s">
        <v>1605</v>
      </c>
      <c r="H473" s="5">
        <v>3</v>
      </c>
      <c r="I473" s="5">
        <v>36</v>
      </c>
      <c r="J473" s="5">
        <v>3</v>
      </c>
      <c r="K473" s="5">
        <v>4</v>
      </c>
      <c r="L473" s="45">
        <f>_xlfn.XLOOKUP($I473, '[1]#칼럼명세'!$F:$F, '[1]#칼럼명세'!$J:$J)*IF(_xlfn.XLOOKUP($I473, '[1]#칼럼명세'!$F:$F, '[1]#칼럼명세'!$K:$K)="X", 1, _xlfn.XLOOKUP($K473, '[1]#무게관련'!$N:$N, '[1]#무게관련'!$O:$O))*100</f>
        <v>1</v>
      </c>
      <c r="M473" s="46" t="s">
        <v>339</v>
      </c>
      <c r="N473" s="46" t="s">
        <v>339</v>
      </c>
      <c r="O473" s="46" t="s">
        <v>339</v>
      </c>
      <c r="P473" s="46" t="s">
        <v>336</v>
      </c>
      <c r="Q473" s="5">
        <v>0</v>
      </c>
      <c r="R473" s="5">
        <v>0</v>
      </c>
      <c r="S473" s="5">
        <v>10104001</v>
      </c>
      <c r="T473" s="5">
        <v>0</v>
      </c>
      <c r="U473" s="5">
        <v>0</v>
      </c>
      <c r="V473" s="5">
        <v>0</v>
      </c>
      <c r="W473" s="5">
        <v>1</v>
      </c>
      <c r="X473" s="66">
        <v>100</v>
      </c>
      <c r="Y473" s="66">
        <v>1000</v>
      </c>
      <c r="Z473" s="5">
        <v>1</v>
      </c>
      <c r="AA473" s="5">
        <v>10</v>
      </c>
      <c r="AB473" s="5">
        <v>0</v>
      </c>
      <c r="AC473" s="5">
        <v>0</v>
      </c>
      <c r="AD473" s="5">
        <v>0</v>
      </c>
      <c r="AE473" s="5">
        <v>21000</v>
      </c>
      <c r="AF473" s="5">
        <v>4</v>
      </c>
      <c r="AG473" s="5">
        <v>1</v>
      </c>
      <c r="AH473" s="5" t="s">
        <v>1936</v>
      </c>
      <c r="AI473" s="5" t="s">
        <v>235</v>
      </c>
      <c r="AJ473" s="5" t="s">
        <v>983</v>
      </c>
      <c r="AK473" s="45">
        <f t="shared" si="60"/>
        <v>8</v>
      </c>
      <c r="AL473" s="47">
        <f>_xlfn.XLOOKUP(I473,'[1]#칼럼명세'!F:F,'[1]#칼럼명세'!I:I)</f>
        <v>1101</v>
      </c>
      <c r="AM473" s="44" t="str">
        <f t="shared" si="61"/>
        <v>Item_Name_23615319</v>
      </c>
      <c r="AN473" s="5" t="s">
        <v>788</v>
      </c>
      <c r="AO473" s="44" t="str">
        <f t="shared" si="62"/>
        <v>Item_Desc_23615319</v>
      </c>
      <c r="AP473" s="5" t="s">
        <v>1677</v>
      </c>
      <c r="AQ473" s="44">
        <f>_xlfn.XLOOKUP(I473,[1]!표1[아이템 타입],[1]!표1[삭제여부])</f>
        <v>1</v>
      </c>
      <c r="AR473" s="63">
        <f>_xlfn.XLOOKUP(I473,'[1]#칼럼명세'!F:F,'[1]#칼럼명세'!H:H)</f>
        <v>0</v>
      </c>
      <c r="AS473" s="4">
        <v>1</v>
      </c>
      <c r="AT473" s="4"/>
      <c r="AU473" s="4"/>
      <c r="AV473" s="4"/>
      <c r="AW473" s="63" t="str">
        <f>_xlfn.XLOOKUP(I473,[1]!표1[아이템 타입],[1]!표1[타입 이름])</f>
        <v>스킬북</v>
      </c>
      <c r="AX473" s="63" t="str">
        <f t="shared" si="58"/>
        <v>가능</v>
      </c>
      <c r="AY473" s="63" t="str">
        <f t="shared" si="59"/>
        <v>불가</v>
      </c>
      <c r="AZ473" s="63" t="str">
        <f t="shared" si="57"/>
        <v>불가</v>
      </c>
      <c r="BA473" s="63" t="str">
        <f t="shared" si="57"/>
        <v>가능</v>
      </c>
    </row>
    <row r="474" spans="2:53" x14ac:dyDescent="0.3">
      <c r="B474" s="4">
        <v>23615320</v>
      </c>
      <c r="C474" s="4" t="str">
        <f t="shared" si="56"/>
        <v>320</v>
      </c>
      <c r="D474" s="44" t="str">
        <f t="shared" si="54"/>
        <v>Item_Name_23615320</v>
      </c>
      <c r="E474" s="5" t="s">
        <v>1092</v>
      </c>
      <c r="F474" s="44" t="str">
        <f t="shared" si="55"/>
        <v>Item_Desc_23615320</v>
      </c>
      <c r="G474" s="5" t="s">
        <v>380</v>
      </c>
      <c r="H474" s="5">
        <v>3</v>
      </c>
      <c r="I474" s="5">
        <v>36</v>
      </c>
      <c r="J474" s="5">
        <v>4</v>
      </c>
      <c r="K474" s="5">
        <v>2</v>
      </c>
      <c r="L474" s="45">
        <f>_xlfn.XLOOKUP($I474, '[1]#칼럼명세'!$F:$F, '[1]#칼럼명세'!$J:$J)*IF(_xlfn.XLOOKUP($I474, '[1]#칼럼명세'!$F:$F, '[1]#칼럼명세'!$K:$K)="X", 1, _xlfn.XLOOKUP($K474, '[1]#무게관련'!$N:$N, '[1]#무게관련'!$O:$O))*100</f>
        <v>1</v>
      </c>
      <c r="M474" s="46" t="s">
        <v>339</v>
      </c>
      <c r="N474" s="46" t="s">
        <v>339</v>
      </c>
      <c r="O474" s="46" t="s">
        <v>339</v>
      </c>
      <c r="P474" s="46" t="s">
        <v>336</v>
      </c>
      <c r="Q474" s="5">
        <v>0</v>
      </c>
      <c r="R474" s="5">
        <v>0</v>
      </c>
      <c r="S474" s="5">
        <v>10104001</v>
      </c>
      <c r="T474" s="5">
        <v>0</v>
      </c>
      <c r="U474" s="5">
        <v>0</v>
      </c>
      <c r="V474" s="5">
        <v>0</v>
      </c>
      <c r="W474" s="5">
        <v>1</v>
      </c>
      <c r="X474" s="66">
        <v>100</v>
      </c>
      <c r="Y474" s="66">
        <v>1000</v>
      </c>
      <c r="Z474" s="5">
        <v>1</v>
      </c>
      <c r="AA474" s="5">
        <v>10</v>
      </c>
      <c r="AB474" s="5">
        <v>0</v>
      </c>
      <c r="AC474" s="5">
        <v>0</v>
      </c>
      <c r="AD474" s="5">
        <v>0</v>
      </c>
      <c r="AE474" s="5">
        <v>21000</v>
      </c>
      <c r="AF474" s="5">
        <v>4</v>
      </c>
      <c r="AG474" s="5">
        <v>1</v>
      </c>
      <c r="AH474" s="5" t="s">
        <v>1938</v>
      </c>
      <c r="AI474" s="5" t="s">
        <v>235</v>
      </c>
      <c r="AJ474" s="5" t="s">
        <v>983</v>
      </c>
      <c r="AK474" s="45">
        <f t="shared" si="60"/>
        <v>8</v>
      </c>
      <c r="AL474" s="47">
        <f>_xlfn.XLOOKUP(I474,'[1]#칼럼명세'!F:F,'[1]#칼럼명세'!I:I)</f>
        <v>1101</v>
      </c>
      <c r="AM474" s="44" t="str">
        <f t="shared" si="61"/>
        <v>Item_Name_23615320</v>
      </c>
      <c r="AN474" s="5" t="s">
        <v>218</v>
      </c>
      <c r="AO474" s="44" t="str">
        <f t="shared" si="62"/>
        <v>Item_Desc_23615320</v>
      </c>
      <c r="AP474" s="5" t="s">
        <v>1794</v>
      </c>
      <c r="AQ474" s="44">
        <f>_xlfn.XLOOKUP(I474,[1]!표1[아이템 타입],[1]!표1[삭제여부])</f>
        <v>1</v>
      </c>
      <c r="AR474" s="63">
        <f>_xlfn.XLOOKUP(I474,'[1]#칼럼명세'!F:F,'[1]#칼럼명세'!H:H)</f>
        <v>0</v>
      </c>
      <c r="AS474" s="4">
        <v>1</v>
      </c>
      <c r="AT474" s="4"/>
      <c r="AU474" s="4"/>
      <c r="AV474" s="4"/>
      <c r="AW474" s="63" t="str">
        <f>_xlfn.XLOOKUP(I474,[1]!표1[아이템 타입],[1]!표1[타입 이름])</f>
        <v>스킬북</v>
      </c>
      <c r="AX474" s="63" t="str">
        <f t="shared" si="58"/>
        <v>가능</v>
      </c>
      <c r="AY474" s="63" t="str">
        <f t="shared" si="59"/>
        <v>불가</v>
      </c>
      <c r="AZ474" s="63" t="str">
        <f t="shared" si="57"/>
        <v>불가</v>
      </c>
      <c r="BA474" s="63" t="str">
        <f t="shared" si="57"/>
        <v>가능</v>
      </c>
    </row>
    <row r="475" spans="2:53" x14ac:dyDescent="0.3">
      <c r="B475" s="4">
        <v>23615321</v>
      </c>
      <c r="C475" s="4" t="str">
        <f t="shared" si="56"/>
        <v>321</v>
      </c>
      <c r="D475" s="44" t="str">
        <f t="shared" si="54"/>
        <v>Item_Name_23615321</v>
      </c>
      <c r="E475" s="5" t="s">
        <v>1093</v>
      </c>
      <c r="F475" s="44" t="str">
        <f t="shared" si="55"/>
        <v>Item_Desc_23615321</v>
      </c>
      <c r="G475" s="5" t="s">
        <v>381</v>
      </c>
      <c r="H475" s="5">
        <v>3</v>
      </c>
      <c r="I475" s="5">
        <v>36</v>
      </c>
      <c r="J475" s="5">
        <v>4</v>
      </c>
      <c r="K475" s="5">
        <v>2</v>
      </c>
      <c r="L475" s="45">
        <f>_xlfn.XLOOKUP($I475, '[1]#칼럼명세'!$F:$F, '[1]#칼럼명세'!$J:$J)*IF(_xlfn.XLOOKUP($I475, '[1]#칼럼명세'!$F:$F, '[1]#칼럼명세'!$K:$K)="X", 1, _xlfn.XLOOKUP($K475, '[1]#무게관련'!$N:$N, '[1]#무게관련'!$O:$O))*100</f>
        <v>1</v>
      </c>
      <c r="M475" s="46" t="s">
        <v>339</v>
      </c>
      <c r="N475" s="46" t="s">
        <v>339</v>
      </c>
      <c r="O475" s="46" t="s">
        <v>339</v>
      </c>
      <c r="P475" s="46" t="s">
        <v>336</v>
      </c>
      <c r="Q475" s="5">
        <v>0</v>
      </c>
      <c r="R475" s="5">
        <v>0</v>
      </c>
      <c r="S475" s="5">
        <v>10104001</v>
      </c>
      <c r="T475" s="5">
        <v>0</v>
      </c>
      <c r="U475" s="5">
        <v>0</v>
      </c>
      <c r="V475" s="5">
        <v>0</v>
      </c>
      <c r="W475" s="5">
        <v>1</v>
      </c>
      <c r="X475" s="66">
        <v>100</v>
      </c>
      <c r="Y475" s="66">
        <v>1000</v>
      </c>
      <c r="Z475" s="5">
        <v>1</v>
      </c>
      <c r="AA475" s="5">
        <v>10</v>
      </c>
      <c r="AB475" s="5">
        <v>0</v>
      </c>
      <c r="AC475" s="5">
        <v>0</v>
      </c>
      <c r="AD475" s="5">
        <v>0</v>
      </c>
      <c r="AE475" s="5">
        <v>21000</v>
      </c>
      <c r="AF475" s="5">
        <v>4</v>
      </c>
      <c r="AG475" s="5">
        <v>1</v>
      </c>
      <c r="AH475" s="5" t="s">
        <v>1939</v>
      </c>
      <c r="AI475" s="5" t="s">
        <v>235</v>
      </c>
      <c r="AJ475" s="5" t="s">
        <v>983</v>
      </c>
      <c r="AK475" s="45">
        <f t="shared" si="60"/>
        <v>8</v>
      </c>
      <c r="AL475" s="47">
        <f>_xlfn.XLOOKUP(I475,'[1]#칼럼명세'!F:F,'[1]#칼럼명세'!I:I)</f>
        <v>1101</v>
      </c>
      <c r="AM475" s="44" t="str">
        <f t="shared" si="61"/>
        <v>Item_Name_23615321</v>
      </c>
      <c r="AN475" s="5" t="s">
        <v>219</v>
      </c>
      <c r="AO475" s="44" t="str">
        <f t="shared" si="62"/>
        <v>Item_Desc_23615321</v>
      </c>
      <c r="AP475" s="5" t="s">
        <v>1795</v>
      </c>
      <c r="AQ475" s="44">
        <f>_xlfn.XLOOKUP(I475,[1]!표1[아이템 타입],[1]!표1[삭제여부])</f>
        <v>1</v>
      </c>
      <c r="AR475" s="63">
        <f>_xlfn.XLOOKUP(I475,'[1]#칼럼명세'!F:F,'[1]#칼럼명세'!H:H)</f>
        <v>0</v>
      </c>
      <c r="AS475" s="4">
        <v>1</v>
      </c>
      <c r="AT475" s="4"/>
      <c r="AU475" s="4"/>
      <c r="AV475" s="4"/>
      <c r="AW475" s="63" t="str">
        <f>_xlfn.XLOOKUP(I475,[1]!표1[아이템 타입],[1]!표1[타입 이름])</f>
        <v>스킬북</v>
      </c>
      <c r="AX475" s="63" t="str">
        <f t="shared" si="58"/>
        <v>가능</v>
      </c>
      <c r="AY475" s="63" t="str">
        <f t="shared" si="59"/>
        <v>불가</v>
      </c>
      <c r="AZ475" s="63" t="str">
        <f t="shared" si="57"/>
        <v>불가</v>
      </c>
      <c r="BA475" s="63" t="str">
        <f t="shared" si="57"/>
        <v>가능</v>
      </c>
    </row>
    <row r="476" spans="2:53" x14ac:dyDescent="0.3">
      <c r="B476" s="4">
        <v>23615322</v>
      </c>
      <c r="C476" s="4" t="str">
        <f t="shared" si="56"/>
        <v>322</v>
      </c>
      <c r="D476" s="44" t="str">
        <f t="shared" si="54"/>
        <v>Item_Name_23615322</v>
      </c>
      <c r="E476" s="5" t="s">
        <v>1097</v>
      </c>
      <c r="F476" s="44" t="str">
        <f t="shared" si="55"/>
        <v>Item_Desc_23615322</v>
      </c>
      <c r="G476" s="5" t="s">
        <v>367</v>
      </c>
      <c r="H476" s="5">
        <v>3</v>
      </c>
      <c r="I476" s="5">
        <v>36</v>
      </c>
      <c r="J476" s="5">
        <v>4</v>
      </c>
      <c r="K476" s="5">
        <v>3</v>
      </c>
      <c r="L476" s="45">
        <f>_xlfn.XLOOKUP($I476, '[1]#칼럼명세'!$F:$F, '[1]#칼럼명세'!$J:$J)*IF(_xlfn.XLOOKUP($I476, '[1]#칼럼명세'!$F:$F, '[1]#칼럼명세'!$K:$K)="X", 1, _xlfn.XLOOKUP($K476, '[1]#무게관련'!$N:$N, '[1]#무게관련'!$O:$O))*100</f>
        <v>1</v>
      </c>
      <c r="M476" s="46" t="s">
        <v>339</v>
      </c>
      <c r="N476" s="46" t="s">
        <v>339</v>
      </c>
      <c r="O476" s="46" t="s">
        <v>339</v>
      </c>
      <c r="P476" s="46" t="s">
        <v>336</v>
      </c>
      <c r="Q476" s="5">
        <v>0</v>
      </c>
      <c r="R476" s="5">
        <v>0</v>
      </c>
      <c r="S476" s="5">
        <v>10104001</v>
      </c>
      <c r="T476" s="5">
        <v>0</v>
      </c>
      <c r="U476" s="5">
        <v>0</v>
      </c>
      <c r="V476" s="5">
        <v>0</v>
      </c>
      <c r="W476" s="5">
        <v>1</v>
      </c>
      <c r="X476" s="66">
        <v>100</v>
      </c>
      <c r="Y476" s="66">
        <v>1000</v>
      </c>
      <c r="Z476" s="5">
        <v>1</v>
      </c>
      <c r="AA476" s="5">
        <v>10</v>
      </c>
      <c r="AB476" s="5">
        <v>0</v>
      </c>
      <c r="AC476" s="5">
        <v>0</v>
      </c>
      <c r="AD476" s="5">
        <v>0</v>
      </c>
      <c r="AE476" s="5">
        <v>21000</v>
      </c>
      <c r="AF476" s="5">
        <v>4</v>
      </c>
      <c r="AG476" s="5">
        <v>1</v>
      </c>
      <c r="AH476" s="5" t="s">
        <v>1940</v>
      </c>
      <c r="AI476" s="5" t="s">
        <v>235</v>
      </c>
      <c r="AJ476" s="5" t="s">
        <v>983</v>
      </c>
      <c r="AK476" s="45">
        <f t="shared" si="60"/>
        <v>8</v>
      </c>
      <c r="AL476" s="47">
        <f>_xlfn.XLOOKUP(I476,'[1]#칼럼명세'!F:F,'[1]#칼럼명세'!I:I)</f>
        <v>1101</v>
      </c>
      <c r="AM476" s="44" t="str">
        <f t="shared" si="61"/>
        <v>Item_Name_23615322</v>
      </c>
      <c r="AN476" s="5" t="s">
        <v>1814</v>
      </c>
      <c r="AO476" s="44" t="str">
        <f t="shared" si="62"/>
        <v>Item_Desc_23615322</v>
      </c>
      <c r="AP476" s="5" t="s">
        <v>1799</v>
      </c>
      <c r="AQ476" s="44">
        <f>_xlfn.XLOOKUP(I476,[1]!표1[아이템 타입],[1]!표1[삭제여부])</f>
        <v>1</v>
      </c>
      <c r="AR476" s="63">
        <f>_xlfn.XLOOKUP(I476,'[1]#칼럼명세'!F:F,'[1]#칼럼명세'!H:H)</f>
        <v>0</v>
      </c>
      <c r="AS476" s="4">
        <v>1</v>
      </c>
      <c r="AT476" s="4"/>
      <c r="AU476" s="4"/>
      <c r="AV476" s="4"/>
      <c r="AW476" s="63" t="str">
        <f>_xlfn.XLOOKUP(I476,[1]!표1[아이템 타입],[1]!표1[타입 이름])</f>
        <v>스킬북</v>
      </c>
      <c r="AX476" s="63" t="str">
        <f t="shared" si="58"/>
        <v>가능</v>
      </c>
      <c r="AY476" s="63" t="str">
        <f t="shared" si="59"/>
        <v>불가</v>
      </c>
      <c r="AZ476" s="63" t="str">
        <f t="shared" si="57"/>
        <v>불가</v>
      </c>
      <c r="BA476" s="63" t="str">
        <f t="shared" si="57"/>
        <v>가능</v>
      </c>
    </row>
    <row r="477" spans="2:53" x14ac:dyDescent="0.3">
      <c r="B477" s="4">
        <v>23615323</v>
      </c>
      <c r="C477" s="4" t="str">
        <f t="shared" si="56"/>
        <v>323</v>
      </c>
      <c r="D477" s="44" t="str">
        <f t="shared" si="54"/>
        <v>Item_Name_23615323</v>
      </c>
      <c r="E477" s="5" t="s">
        <v>1094</v>
      </c>
      <c r="F477" s="44" t="str">
        <f t="shared" si="55"/>
        <v>Item_Desc_23615323</v>
      </c>
      <c r="G477" s="5" t="s">
        <v>382</v>
      </c>
      <c r="H477" s="5">
        <v>3</v>
      </c>
      <c r="I477" s="5">
        <v>36</v>
      </c>
      <c r="J477" s="5">
        <v>4</v>
      </c>
      <c r="K477" s="5">
        <v>3</v>
      </c>
      <c r="L477" s="45">
        <f>_xlfn.XLOOKUP($I477, '[1]#칼럼명세'!$F:$F, '[1]#칼럼명세'!$J:$J)*IF(_xlfn.XLOOKUP($I477, '[1]#칼럼명세'!$F:$F, '[1]#칼럼명세'!$K:$K)="X", 1, _xlfn.XLOOKUP($K477, '[1]#무게관련'!$N:$N, '[1]#무게관련'!$O:$O))*100</f>
        <v>1</v>
      </c>
      <c r="M477" s="46" t="s">
        <v>339</v>
      </c>
      <c r="N477" s="46" t="s">
        <v>339</v>
      </c>
      <c r="O477" s="46" t="s">
        <v>339</v>
      </c>
      <c r="P477" s="46" t="s">
        <v>336</v>
      </c>
      <c r="Q477" s="5">
        <v>0</v>
      </c>
      <c r="R477" s="5">
        <v>0</v>
      </c>
      <c r="S477" s="5">
        <v>10104001</v>
      </c>
      <c r="T477" s="5">
        <v>0</v>
      </c>
      <c r="U477" s="5">
        <v>0</v>
      </c>
      <c r="V477" s="5">
        <v>0</v>
      </c>
      <c r="W477" s="5">
        <v>1</v>
      </c>
      <c r="X477" s="66">
        <v>100</v>
      </c>
      <c r="Y477" s="66">
        <v>1000</v>
      </c>
      <c r="Z477" s="5">
        <v>1</v>
      </c>
      <c r="AA477" s="5">
        <v>10</v>
      </c>
      <c r="AB477" s="5">
        <v>0</v>
      </c>
      <c r="AC477" s="5">
        <v>0</v>
      </c>
      <c r="AD477" s="5">
        <v>0</v>
      </c>
      <c r="AE477" s="5">
        <v>21000</v>
      </c>
      <c r="AF477" s="5">
        <v>4</v>
      </c>
      <c r="AG477" s="5">
        <v>1</v>
      </c>
      <c r="AH477" s="5" t="s">
        <v>1941</v>
      </c>
      <c r="AI477" s="5" t="s">
        <v>235</v>
      </c>
      <c r="AJ477" s="5" t="s">
        <v>983</v>
      </c>
      <c r="AK477" s="45">
        <f t="shared" si="60"/>
        <v>8</v>
      </c>
      <c r="AL477" s="47">
        <f>_xlfn.XLOOKUP(I477,'[1]#칼럼명세'!F:F,'[1]#칼럼명세'!I:I)</f>
        <v>1101</v>
      </c>
      <c r="AM477" s="44" t="str">
        <f t="shared" si="61"/>
        <v>Item_Name_23615323</v>
      </c>
      <c r="AN477" s="5" t="s">
        <v>220</v>
      </c>
      <c r="AO477" s="44" t="str">
        <f t="shared" si="62"/>
        <v>Item_Desc_23615323</v>
      </c>
      <c r="AP477" s="5" t="s">
        <v>1796</v>
      </c>
      <c r="AQ477" s="44">
        <f>_xlfn.XLOOKUP(I477,[1]!표1[아이템 타입],[1]!표1[삭제여부])</f>
        <v>1</v>
      </c>
      <c r="AR477" s="63">
        <f>_xlfn.XLOOKUP(I477,'[1]#칼럼명세'!F:F,'[1]#칼럼명세'!H:H)</f>
        <v>0</v>
      </c>
      <c r="AS477" s="4">
        <v>1</v>
      </c>
      <c r="AT477" s="4"/>
      <c r="AU477" s="4"/>
      <c r="AV477" s="4"/>
      <c r="AW477" s="63" t="str">
        <f>_xlfn.XLOOKUP(I477,[1]!표1[아이템 타입],[1]!표1[타입 이름])</f>
        <v>스킬북</v>
      </c>
      <c r="AX477" s="63" t="str">
        <f t="shared" si="58"/>
        <v>가능</v>
      </c>
      <c r="AY477" s="63" t="str">
        <f t="shared" si="59"/>
        <v>불가</v>
      </c>
      <c r="AZ477" s="63" t="str">
        <f t="shared" si="57"/>
        <v>불가</v>
      </c>
      <c r="BA477" s="63" t="str">
        <f t="shared" si="57"/>
        <v>가능</v>
      </c>
    </row>
    <row r="478" spans="2:53" x14ac:dyDescent="0.3">
      <c r="B478" s="4">
        <v>23615324</v>
      </c>
      <c r="C478" s="4" t="str">
        <f t="shared" si="56"/>
        <v>324</v>
      </c>
      <c r="D478" s="44" t="str">
        <f t="shared" si="54"/>
        <v>Item_Name_23615324</v>
      </c>
      <c r="E478" s="5" t="s">
        <v>1095</v>
      </c>
      <c r="F478" s="44" t="str">
        <f t="shared" si="55"/>
        <v>Item_Desc_23615324</v>
      </c>
      <c r="G478" s="5" t="s">
        <v>368</v>
      </c>
      <c r="H478" s="5">
        <v>3</v>
      </c>
      <c r="I478" s="5">
        <v>36</v>
      </c>
      <c r="J478" s="5">
        <v>4</v>
      </c>
      <c r="K478" s="5">
        <v>4</v>
      </c>
      <c r="L478" s="45">
        <f>_xlfn.XLOOKUP($I478, '[1]#칼럼명세'!$F:$F, '[1]#칼럼명세'!$J:$J)*IF(_xlfn.XLOOKUP($I478, '[1]#칼럼명세'!$F:$F, '[1]#칼럼명세'!$K:$K)="X", 1, _xlfn.XLOOKUP($K478, '[1]#무게관련'!$N:$N, '[1]#무게관련'!$O:$O))*100</f>
        <v>1</v>
      </c>
      <c r="M478" s="46" t="s">
        <v>339</v>
      </c>
      <c r="N478" s="46" t="s">
        <v>339</v>
      </c>
      <c r="O478" s="46" t="s">
        <v>339</v>
      </c>
      <c r="P478" s="46" t="s">
        <v>336</v>
      </c>
      <c r="Q478" s="5">
        <v>0</v>
      </c>
      <c r="R478" s="5">
        <v>0</v>
      </c>
      <c r="S478" s="5">
        <v>10104001</v>
      </c>
      <c r="T478" s="5">
        <v>0</v>
      </c>
      <c r="U478" s="5">
        <v>0</v>
      </c>
      <c r="V478" s="5">
        <v>0</v>
      </c>
      <c r="W478" s="5">
        <v>1</v>
      </c>
      <c r="X478" s="66">
        <v>100</v>
      </c>
      <c r="Y478" s="66">
        <v>1000</v>
      </c>
      <c r="Z478" s="5">
        <v>1</v>
      </c>
      <c r="AA478" s="5">
        <v>10</v>
      </c>
      <c r="AB478" s="5">
        <v>0</v>
      </c>
      <c r="AC478" s="5">
        <v>0</v>
      </c>
      <c r="AD478" s="5">
        <v>0</v>
      </c>
      <c r="AE478" s="5">
        <v>21000</v>
      </c>
      <c r="AF478" s="5">
        <v>4</v>
      </c>
      <c r="AG478" s="5">
        <v>1</v>
      </c>
      <c r="AH478" s="5" t="s">
        <v>1942</v>
      </c>
      <c r="AI478" s="5" t="s">
        <v>235</v>
      </c>
      <c r="AJ478" s="5" t="s">
        <v>983</v>
      </c>
      <c r="AK478" s="45">
        <f t="shared" si="60"/>
        <v>8</v>
      </c>
      <c r="AL478" s="47">
        <f>_xlfn.XLOOKUP(I478,'[1]#칼럼명세'!F:F,'[1]#칼럼명세'!I:I)</f>
        <v>1101</v>
      </c>
      <c r="AM478" s="44" t="str">
        <f t="shared" si="61"/>
        <v>Item_Name_23615324</v>
      </c>
      <c r="AN478" s="5" t="s">
        <v>221</v>
      </c>
      <c r="AO478" s="44" t="str">
        <f t="shared" si="62"/>
        <v>Item_Desc_23615324</v>
      </c>
      <c r="AP478" s="5" t="s">
        <v>1797</v>
      </c>
      <c r="AQ478" s="44">
        <f>_xlfn.XLOOKUP(I478,[1]!표1[아이템 타입],[1]!표1[삭제여부])</f>
        <v>1</v>
      </c>
      <c r="AR478" s="63">
        <f>_xlfn.XLOOKUP(I478,'[1]#칼럼명세'!F:F,'[1]#칼럼명세'!H:H)</f>
        <v>0</v>
      </c>
      <c r="AS478" s="4">
        <v>1</v>
      </c>
      <c r="AT478" s="4"/>
      <c r="AU478" s="4"/>
      <c r="AV478" s="4"/>
      <c r="AW478" s="63" t="str">
        <f>_xlfn.XLOOKUP(I478,[1]!표1[아이템 타입],[1]!표1[타입 이름])</f>
        <v>스킬북</v>
      </c>
      <c r="AX478" s="63" t="str">
        <f t="shared" si="58"/>
        <v>가능</v>
      </c>
      <c r="AY478" s="63" t="str">
        <f t="shared" si="59"/>
        <v>불가</v>
      </c>
      <c r="AZ478" s="63" t="str">
        <f t="shared" si="57"/>
        <v>불가</v>
      </c>
      <c r="BA478" s="63" t="str">
        <f t="shared" si="57"/>
        <v>가능</v>
      </c>
    </row>
    <row r="479" spans="2:53" x14ac:dyDescent="0.3">
      <c r="B479" s="4">
        <v>23615325</v>
      </c>
      <c r="C479" s="4" t="str">
        <f t="shared" si="56"/>
        <v>325</v>
      </c>
      <c r="D479" s="44" t="str">
        <f t="shared" si="54"/>
        <v>Item_Name_23615325</v>
      </c>
      <c r="E479" s="5" t="s">
        <v>1096</v>
      </c>
      <c r="F479" s="44" t="str">
        <f t="shared" si="55"/>
        <v>Item_Desc_23615325</v>
      </c>
      <c r="G479" s="5" t="s">
        <v>369</v>
      </c>
      <c r="H479" s="5">
        <v>3</v>
      </c>
      <c r="I479" s="5">
        <v>36</v>
      </c>
      <c r="J479" s="5">
        <v>4</v>
      </c>
      <c r="K479" s="5">
        <v>4</v>
      </c>
      <c r="L479" s="45">
        <f>_xlfn.XLOOKUP($I479, '[1]#칼럼명세'!$F:$F, '[1]#칼럼명세'!$J:$J)*IF(_xlfn.XLOOKUP($I479, '[1]#칼럼명세'!$F:$F, '[1]#칼럼명세'!$K:$K)="X", 1, _xlfn.XLOOKUP($K479, '[1]#무게관련'!$N:$N, '[1]#무게관련'!$O:$O))*100</f>
        <v>1</v>
      </c>
      <c r="M479" s="46" t="s">
        <v>339</v>
      </c>
      <c r="N479" s="46" t="s">
        <v>339</v>
      </c>
      <c r="O479" s="46" t="s">
        <v>339</v>
      </c>
      <c r="P479" s="46" t="s">
        <v>336</v>
      </c>
      <c r="Q479" s="5">
        <v>0</v>
      </c>
      <c r="R479" s="5">
        <v>0</v>
      </c>
      <c r="S479" s="5">
        <v>10104001</v>
      </c>
      <c r="T479" s="5">
        <v>0</v>
      </c>
      <c r="U479" s="5">
        <v>0</v>
      </c>
      <c r="V479" s="5">
        <v>0</v>
      </c>
      <c r="W479" s="5">
        <v>1</v>
      </c>
      <c r="X479" s="66">
        <v>100</v>
      </c>
      <c r="Y479" s="66">
        <v>1000</v>
      </c>
      <c r="Z479" s="5">
        <v>1</v>
      </c>
      <c r="AA479" s="5">
        <v>10</v>
      </c>
      <c r="AB479" s="5">
        <v>0</v>
      </c>
      <c r="AC479" s="5">
        <v>0</v>
      </c>
      <c r="AD479" s="5">
        <v>0</v>
      </c>
      <c r="AE479" s="5">
        <v>21000</v>
      </c>
      <c r="AF479" s="5">
        <v>4</v>
      </c>
      <c r="AG479" s="5">
        <v>1</v>
      </c>
      <c r="AH479" s="5" t="s">
        <v>1943</v>
      </c>
      <c r="AI479" s="5" t="s">
        <v>235</v>
      </c>
      <c r="AJ479" s="5" t="s">
        <v>983</v>
      </c>
      <c r="AK479" s="45">
        <f t="shared" si="60"/>
        <v>8</v>
      </c>
      <c r="AL479" s="47">
        <f>_xlfn.XLOOKUP(I479,'[1]#칼럼명세'!F:F,'[1]#칼럼명세'!I:I)</f>
        <v>1101</v>
      </c>
      <c r="AM479" s="44" t="str">
        <f t="shared" si="61"/>
        <v>Item_Name_23615325</v>
      </c>
      <c r="AN479" s="5" t="s">
        <v>222</v>
      </c>
      <c r="AO479" s="44" t="str">
        <f t="shared" si="62"/>
        <v>Item_Desc_23615325</v>
      </c>
      <c r="AP479" s="5" t="s">
        <v>1798</v>
      </c>
      <c r="AQ479" s="44">
        <f>_xlfn.XLOOKUP(I479,[1]!표1[아이템 타입],[1]!표1[삭제여부])</f>
        <v>1</v>
      </c>
      <c r="AR479" s="63">
        <f>_xlfn.XLOOKUP(I479,'[1]#칼럼명세'!F:F,'[1]#칼럼명세'!H:H)</f>
        <v>0</v>
      </c>
      <c r="AS479" s="4">
        <v>1</v>
      </c>
      <c r="AT479" s="4"/>
      <c r="AU479" s="4"/>
      <c r="AV479" s="4"/>
      <c r="AW479" s="63" t="str">
        <f>_xlfn.XLOOKUP(I479,[1]!표1[아이템 타입],[1]!표1[타입 이름])</f>
        <v>스킬북</v>
      </c>
      <c r="AX479" s="63" t="str">
        <f t="shared" si="58"/>
        <v>가능</v>
      </c>
      <c r="AY479" s="63" t="str">
        <f t="shared" si="59"/>
        <v>불가</v>
      </c>
      <c r="AZ479" s="63" t="str">
        <f t="shared" si="57"/>
        <v>불가</v>
      </c>
      <c r="BA479" s="63" t="str">
        <f t="shared" si="57"/>
        <v>가능</v>
      </c>
    </row>
    <row r="480" spans="2:53" x14ac:dyDescent="0.3">
      <c r="B480" s="4">
        <v>23615401</v>
      </c>
      <c r="C480" s="4" t="str">
        <f t="shared" si="56"/>
        <v>401</v>
      </c>
      <c r="D480" s="44" t="str">
        <f t="shared" si="54"/>
        <v>Item_Name_23615401</v>
      </c>
      <c r="E480" s="5" t="s">
        <v>1098</v>
      </c>
      <c r="F480" s="44" t="str">
        <f t="shared" si="55"/>
        <v>Item_Desc_23615401</v>
      </c>
      <c r="G480" s="5" t="s">
        <v>527</v>
      </c>
      <c r="H480" s="5">
        <v>3</v>
      </c>
      <c r="I480" s="5">
        <v>36</v>
      </c>
      <c r="J480" s="5">
        <v>0</v>
      </c>
      <c r="K480" s="5">
        <v>4</v>
      </c>
      <c r="L480" s="45">
        <f>_xlfn.XLOOKUP($I480, '[1]#칼럼명세'!$F:$F, '[1]#칼럼명세'!$J:$J)*IF(_xlfn.XLOOKUP($I480, '[1]#칼럼명세'!$F:$F, '[1]#칼럼명세'!$K:$K)="X", 1, _xlfn.XLOOKUP($K480, '[1]#무게관련'!$N:$N, '[1]#무게관련'!$O:$O))*100</f>
        <v>1</v>
      </c>
      <c r="M480" s="46" t="s">
        <v>336</v>
      </c>
      <c r="N480" s="46" t="s">
        <v>336</v>
      </c>
      <c r="O480" s="46" t="s">
        <v>336</v>
      </c>
      <c r="P480" s="46" t="s">
        <v>336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66">
        <v>100</v>
      </c>
      <c r="Y480" s="66">
        <v>1000</v>
      </c>
      <c r="Z480" s="5">
        <v>1</v>
      </c>
      <c r="AA480" s="5">
        <v>10</v>
      </c>
      <c r="AB480" s="5">
        <v>0</v>
      </c>
      <c r="AC480" s="5">
        <v>0</v>
      </c>
      <c r="AD480" s="5">
        <v>0</v>
      </c>
      <c r="AE480" s="5">
        <v>21000</v>
      </c>
      <c r="AF480" s="5">
        <v>11</v>
      </c>
      <c r="AG480" s="5">
        <v>1</v>
      </c>
      <c r="AH480" s="5" t="s">
        <v>698</v>
      </c>
      <c r="AI480" s="5" t="s">
        <v>235</v>
      </c>
      <c r="AJ480" s="5" t="s">
        <v>983</v>
      </c>
      <c r="AK480" s="45">
        <f t="shared" si="60"/>
        <v>15</v>
      </c>
      <c r="AL480" s="47">
        <f>_xlfn.XLOOKUP(I480,'[1]#칼럼명세'!F:F,'[1]#칼럼명세'!I:I)</f>
        <v>1101</v>
      </c>
      <c r="AM480" s="44" t="str">
        <f t="shared" si="61"/>
        <v>Item_Name_23615401</v>
      </c>
      <c r="AN480" s="5" t="s">
        <v>443</v>
      </c>
      <c r="AO480" s="44" t="str">
        <f t="shared" si="62"/>
        <v>Item_Desc_23615401</v>
      </c>
      <c r="AP480" s="5" t="s">
        <v>1750</v>
      </c>
      <c r="AQ480" s="44">
        <f>_xlfn.XLOOKUP(I480,[1]!표1[아이템 타입],[1]!표1[삭제여부])</f>
        <v>1</v>
      </c>
      <c r="AR480" s="63">
        <f>_xlfn.XLOOKUP(I480,'[1]#칼럼명세'!F:F,'[1]#칼럼명세'!H:H)</f>
        <v>0</v>
      </c>
      <c r="AS480" s="4">
        <v>1</v>
      </c>
      <c r="AT480" s="4"/>
      <c r="AU480" s="4"/>
      <c r="AV480" s="4"/>
      <c r="AW480" s="63" t="str">
        <f>_xlfn.XLOOKUP(I480,[1]!표1[아이템 타입],[1]!표1[타입 이름])</f>
        <v>스킬북</v>
      </c>
      <c r="AX480" s="63" t="str">
        <f t="shared" si="58"/>
        <v>가능</v>
      </c>
      <c r="AY480" s="63" t="str">
        <f t="shared" si="59"/>
        <v>불가</v>
      </c>
      <c r="AZ480" s="63" t="str">
        <f t="shared" si="57"/>
        <v>불가</v>
      </c>
      <c r="BA480" s="63" t="str">
        <f t="shared" si="57"/>
        <v>가능</v>
      </c>
    </row>
    <row r="481" spans="2:53" x14ac:dyDescent="0.3">
      <c r="B481" s="4">
        <v>23615402</v>
      </c>
      <c r="C481" s="4" t="str">
        <f t="shared" si="56"/>
        <v>402</v>
      </c>
      <c r="D481" s="44" t="str">
        <f t="shared" si="54"/>
        <v>Item_Name_23615402</v>
      </c>
      <c r="E481" s="5" t="s">
        <v>1099</v>
      </c>
      <c r="F481" s="44" t="str">
        <f t="shared" si="55"/>
        <v>Item_Desc_23615402</v>
      </c>
      <c r="G481" s="5" t="s">
        <v>528</v>
      </c>
      <c r="H481" s="5">
        <v>3</v>
      </c>
      <c r="I481" s="5">
        <v>36</v>
      </c>
      <c r="J481" s="5">
        <v>0</v>
      </c>
      <c r="K481" s="5">
        <v>4</v>
      </c>
      <c r="L481" s="45">
        <f>_xlfn.XLOOKUP($I481, '[1]#칼럼명세'!$F:$F, '[1]#칼럼명세'!$J:$J)*IF(_xlfn.XLOOKUP($I481, '[1]#칼럼명세'!$F:$F, '[1]#칼럼명세'!$K:$K)="X", 1, _xlfn.XLOOKUP($K481, '[1]#무게관련'!$N:$N, '[1]#무게관련'!$O:$O))*100</f>
        <v>1</v>
      </c>
      <c r="M481" s="46" t="s">
        <v>336</v>
      </c>
      <c r="N481" s="46" t="s">
        <v>336</v>
      </c>
      <c r="O481" s="46" t="s">
        <v>336</v>
      </c>
      <c r="P481" s="46" t="s">
        <v>336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1</v>
      </c>
      <c r="X481" s="66">
        <v>100</v>
      </c>
      <c r="Y481" s="66">
        <v>1000</v>
      </c>
      <c r="Z481" s="5">
        <v>1</v>
      </c>
      <c r="AA481" s="5">
        <v>10</v>
      </c>
      <c r="AB481" s="5">
        <v>0</v>
      </c>
      <c r="AC481" s="5">
        <v>0</v>
      </c>
      <c r="AD481" s="5">
        <v>0</v>
      </c>
      <c r="AE481" s="5">
        <v>21000</v>
      </c>
      <c r="AF481" s="5">
        <v>11</v>
      </c>
      <c r="AG481" s="5">
        <v>1</v>
      </c>
      <c r="AH481" s="5" t="s">
        <v>699</v>
      </c>
      <c r="AI481" s="5" t="s">
        <v>235</v>
      </c>
      <c r="AJ481" s="5" t="s">
        <v>983</v>
      </c>
      <c r="AK481" s="45">
        <f t="shared" si="60"/>
        <v>15</v>
      </c>
      <c r="AL481" s="47">
        <f>_xlfn.XLOOKUP(I481,'[1]#칼럼명세'!F:F,'[1]#칼럼명세'!I:I)</f>
        <v>1101</v>
      </c>
      <c r="AM481" s="44" t="str">
        <f t="shared" si="61"/>
        <v>Item_Name_23615402</v>
      </c>
      <c r="AN481" s="5" t="s">
        <v>444</v>
      </c>
      <c r="AO481" s="44" t="str">
        <f t="shared" si="62"/>
        <v>Item_Desc_23615402</v>
      </c>
      <c r="AP481" s="5" t="s">
        <v>1752</v>
      </c>
      <c r="AQ481" s="44">
        <f>_xlfn.XLOOKUP(I481,[1]!표1[아이템 타입],[1]!표1[삭제여부])</f>
        <v>1</v>
      </c>
      <c r="AR481" s="63">
        <f>_xlfn.XLOOKUP(I481,'[1]#칼럼명세'!F:F,'[1]#칼럼명세'!H:H)</f>
        <v>0</v>
      </c>
      <c r="AS481" s="4">
        <v>1</v>
      </c>
      <c r="AT481" s="4"/>
      <c r="AU481" s="4"/>
      <c r="AV481" s="4"/>
      <c r="AW481" s="63" t="str">
        <f>_xlfn.XLOOKUP(I481,[1]!표1[아이템 타입],[1]!표1[타입 이름])</f>
        <v>스킬북</v>
      </c>
      <c r="AX481" s="63" t="str">
        <f t="shared" si="58"/>
        <v>가능</v>
      </c>
      <c r="AY481" s="63" t="str">
        <f t="shared" si="59"/>
        <v>불가</v>
      </c>
      <c r="AZ481" s="63" t="str">
        <f t="shared" si="57"/>
        <v>불가</v>
      </c>
      <c r="BA481" s="63" t="str">
        <f t="shared" si="57"/>
        <v>가능</v>
      </c>
    </row>
    <row r="482" spans="2:53" x14ac:dyDescent="0.3">
      <c r="B482" s="4">
        <v>23615403</v>
      </c>
      <c r="C482" s="4" t="str">
        <f t="shared" si="56"/>
        <v>403</v>
      </c>
      <c r="D482" s="44" t="str">
        <f t="shared" si="54"/>
        <v>Item_Name_23615403</v>
      </c>
      <c r="E482" s="5" t="s">
        <v>1100</v>
      </c>
      <c r="F482" s="44" t="str">
        <f t="shared" si="55"/>
        <v>Item_Desc_23615403</v>
      </c>
      <c r="G482" s="5" t="s">
        <v>529</v>
      </c>
      <c r="H482" s="5">
        <v>3</v>
      </c>
      <c r="I482" s="5">
        <v>36</v>
      </c>
      <c r="J482" s="5">
        <v>0</v>
      </c>
      <c r="K482" s="5">
        <v>4</v>
      </c>
      <c r="L482" s="45">
        <f>_xlfn.XLOOKUP($I482, '[1]#칼럼명세'!$F:$F, '[1]#칼럼명세'!$J:$J)*IF(_xlfn.XLOOKUP($I482, '[1]#칼럼명세'!$F:$F, '[1]#칼럼명세'!$K:$K)="X", 1, _xlfn.XLOOKUP($K482, '[1]#무게관련'!$N:$N, '[1]#무게관련'!$O:$O))*100</f>
        <v>1</v>
      </c>
      <c r="M482" s="46" t="s">
        <v>336</v>
      </c>
      <c r="N482" s="46" t="s">
        <v>336</v>
      </c>
      <c r="O482" s="46" t="s">
        <v>336</v>
      </c>
      <c r="P482" s="46" t="s">
        <v>336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66">
        <v>100</v>
      </c>
      <c r="Y482" s="66">
        <v>1000</v>
      </c>
      <c r="Z482" s="5">
        <v>1</v>
      </c>
      <c r="AA482" s="5">
        <v>10</v>
      </c>
      <c r="AB482" s="5">
        <v>0</v>
      </c>
      <c r="AC482" s="5">
        <v>0</v>
      </c>
      <c r="AD482" s="5">
        <v>0</v>
      </c>
      <c r="AE482" s="5">
        <v>21000</v>
      </c>
      <c r="AF482" s="5">
        <v>11</v>
      </c>
      <c r="AG482" s="5">
        <v>1</v>
      </c>
      <c r="AH482" s="5" t="s">
        <v>700</v>
      </c>
      <c r="AI482" s="5" t="s">
        <v>235</v>
      </c>
      <c r="AJ482" s="5" t="s">
        <v>983</v>
      </c>
      <c r="AK482" s="45">
        <f t="shared" si="60"/>
        <v>15</v>
      </c>
      <c r="AL482" s="47">
        <f>_xlfn.XLOOKUP(I482,'[1]#칼럼명세'!F:F,'[1]#칼럼명세'!I:I)</f>
        <v>1101</v>
      </c>
      <c r="AM482" s="44" t="str">
        <f t="shared" si="61"/>
        <v>Item_Name_23615403</v>
      </c>
      <c r="AN482" s="5" t="s">
        <v>445</v>
      </c>
      <c r="AO482" s="44" t="str">
        <f t="shared" si="62"/>
        <v>Item_Desc_23615403</v>
      </c>
      <c r="AP482" s="5" t="s">
        <v>1754</v>
      </c>
      <c r="AQ482" s="44">
        <f>_xlfn.XLOOKUP(I482,[1]!표1[아이템 타입],[1]!표1[삭제여부])</f>
        <v>1</v>
      </c>
      <c r="AR482" s="63">
        <f>_xlfn.XLOOKUP(I482,'[1]#칼럼명세'!F:F,'[1]#칼럼명세'!H:H)</f>
        <v>0</v>
      </c>
      <c r="AS482" s="4">
        <v>1</v>
      </c>
      <c r="AT482" s="4"/>
      <c r="AU482" s="4"/>
      <c r="AV482" s="4"/>
      <c r="AW482" s="63" t="str">
        <f>_xlfn.XLOOKUP(I482,[1]!표1[아이템 타입],[1]!표1[타입 이름])</f>
        <v>스킬북</v>
      </c>
      <c r="AX482" s="63" t="str">
        <f t="shared" si="58"/>
        <v>가능</v>
      </c>
      <c r="AY482" s="63" t="str">
        <f t="shared" si="59"/>
        <v>불가</v>
      </c>
      <c r="AZ482" s="63" t="str">
        <f t="shared" si="57"/>
        <v>불가</v>
      </c>
      <c r="BA482" s="63" t="str">
        <f t="shared" si="57"/>
        <v>가능</v>
      </c>
    </row>
    <row r="483" spans="2:53" x14ac:dyDescent="0.3">
      <c r="B483" s="4">
        <v>23615404</v>
      </c>
      <c r="C483" s="4" t="str">
        <f t="shared" si="56"/>
        <v>404</v>
      </c>
      <c r="D483" s="44" t="str">
        <f t="shared" si="54"/>
        <v>Item_Name_23615404</v>
      </c>
      <c r="E483" s="5" t="s">
        <v>1101</v>
      </c>
      <c r="F483" s="44" t="str">
        <f t="shared" si="55"/>
        <v>Item_Desc_23615404</v>
      </c>
      <c r="G483" s="5" t="s">
        <v>530</v>
      </c>
      <c r="H483" s="5">
        <v>3</v>
      </c>
      <c r="I483" s="5">
        <v>36</v>
      </c>
      <c r="J483" s="5">
        <v>0</v>
      </c>
      <c r="K483" s="5">
        <v>4</v>
      </c>
      <c r="L483" s="45">
        <f>_xlfn.XLOOKUP($I483, '[1]#칼럼명세'!$F:$F, '[1]#칼럼명세'!$J:$J)*IF(_xlfn.XLOOKUP($I483, '[1]#칼럼명세'!$F:$F, '[1]#칼럼명세'!$K:$K)="X", 1, _xlfn.XLOOKUP($K483, '[1]#무게관련'!$N:$N, '[1]#무게관련'!$O:$O))*100</f>
        <v>1</v>
      </c>
      <c r="M483" s="46" t="s">
        <v>336</v>
      </c>
      <c r="N483" s="46" t="s">
        <v>336</v>
      </c>
      <c r="O483" s="46" t="s">
        <v>336</v>
      </c>
      <c r="P483" s="46" t="s">
        <v>336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66">
        <v>100</v>
      </c>
      <c r="Y483" s="66">
        <v>1000</v>
      </c>
      <c r="Z483" s="5">
        <v>1</v>
      </c>
      <c r="AA483" s="5">
        <v>10</v>
      </c>
      <c r="AB483" s="5">
        <v>0</v>
      </c>
      <c r="AC483" s="5">
        <v>0</v>
      </c>
      <c r="AD483" s="5">
        <v>0</v>
      </c>
      <c r="AE483" s="5">
        <v>21000</v>
      </c>
      <c r="AF483" s="5">
        <v>11</v>
      </c>
      <c r="AG483" s="5">
        <v>1</v>
      </c>
      <c r="AH483" s="5" t="s">
        <v>701</v>
      </c>
      <c r="AI483" s="5" t="s">
        <v>235</v>
      </c>
      <c r="AJ483" s="5" t="s">
        <v>983</v>
      </c>
      <c r="AK483" s="45">
        <f t="shared" si="60"/>
        <v>15</v>
      </c>
      <c r="AL483" s="47">
        <f>_xlfn.XLOOKUP(I483,'[1]#칼럼명세'!F:F,'[1]#칼럼명세'!I:I)</f>
        <v>1101</v>
      </c>
      <c r="AM483" s="44" t="str">
        <f t="shared" si="61"/>
        <v>Item_Name_23615404</v>
      </c>
      <c r="AN483" s="5" t="s">
        <v>446</v>
      </c>
      <c r="AO483" s="44" t="str">
        <f t="shared" si="62"/>
        <v>Item_Desc_23615404</v>
      </c>
      <c r="AP483" s="5" t="s">
        <v>1756</v>
      </c>
      <c r="AQ483" s="44">
        <f>_xlfn.XLOOKUP(I483,[1]!표1[아이템 타입],[1]!표1[삭제여부])</f>
        <v>1</v>
      </c>
      <c r="AR483" s="63">
        <f>_xlfn.XLOOKUP(I483,'[1]#칼럼명세'!F:F,'[1]#칼럼명세'!H:H)</f>
        <v>0</v>
      </c>
      <c r="AS483" s="4">
        <v>1</v>
      </c>
      <c r="AT483" s="4"/>
      <c r="AU483" s="4"/>
      <c r="AV483" s="4"/>
      <c r="AW483" s="63" t="str">
        <f>_xlfn.XLOOKUP(I483,[1]!표1[아이템 타입],[1]!표1[타입 이름])</f>
        <v>스킬북</v>
      </c>
      <c r="AX483" s="63" t="str">
        <f t="shared" si="58"/>
        <v>가능</v>
      </c>
      <c r="AY483" s="63" t="str">
        <f t="shared" si="59"/>
        <v>불가</v>
      </c>
      <c r="AZ483" s="63" t="str">
        <f t="shared" si="57"/>
        <v>불가</v>
      </c>
      <c r="BA483" s="63" t="str">
        <f t="shared" si="57"/>
        <v>가능</v>
      </c>
    </row>
    <row r="484" spans="2:53" x14ac:dyDescent="0.3">
      <c r="B484" s="4">
        <v>23615405</v>
      </c>
      <c r="C484" s="4" t="str">
        <f t="shared" si="56"/>
        <v>405</v>
      </c>
      <c r="D484" s="44" t="str">
        <f t="shared" si="54"/>
        <v>Item_Name_23615405</v>
      </c>
      <c r="E484" s="5" t="s">
        <v>1102</v>
      </c>
      <c r="F484" s="44" t="str">
        <f t="shared" si="55"/>
        <v>Item_Desc_23615405</v>
      </c>
      <c r="G484" s="5" t="s">
        <v>531</v>
      </c>
      <c r="H484" s="5">
        <v>3</v>
      </c>
      <c r="I484" s="5">
        <v>36</v>
      </c>
      <c r="J484" s="5">
        <v>0</v>
      </c>
      <c r="K484" s="5">
        <v>4</v>
      </c>
      <c r="L484" s="45">
        <f>_xlfn.XLOOKUP($I484, '[1]#칼럼명세'!$F:$F, '[1]#칼럼명세'!$J:$J)*IF(_xlfn.XLOOKUP($I484, '[1]#칼럼명세'!$F:$F, '[1]#칼럼명세'!$K:$K)="X", 1, _xlfn.XLOOKUP($K484, '[1]#무게관련'!$N:$N, '[1]#무게관련'!$O:$O))*100</f>
        <v>1</v>
      </c>
      <c r="M484" s="46" t="s">
        <v>336</v>
      </c>
      <c r="N484" s="46" t="s">
        <v>336</v>
      </c>
      <c r="O484" s="46" t="s">
        <v>336</v>
      </c>
      <c r="P484" s="46" t="s">
        <v>336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66">
        <v>100</v>
      </c>
      <c r="Y484" s="66">
        <v>1000</v>
      </c>
      <c r="Z484" s="5">
        <v>1</v>
      </c>
      <c r="AA484" s="5">
        <v>10</v>
      </c>
      <c r="AB484" s="5">
        <v>0</v>
      </c>
      <c r="AC484" s="5">
        <v>0</v>
      </c>
      <c r="AD484" s="5">
        <v>0</v>
      </c>
      <c r="AE484" s="5">
        <v>21000</v>
      </c>
      <c r="AF484" s="5">
        <v>11</v>
      </c>
      <c r="AG484" s="5">
        <v>1</v>
      </c>
      <c r="AH484" s="5" t="s">
        <v>702</v>
      </c>
      <c r="AI484" s="5" t="s">
        <v>235</v>
      </c>
      <c r="AJ484" s="5" t="s">
        <v>983</v>
      </c>
      <c r="AK484" s="45">
        <f t="shared" si="60"/>
        <v>15</v>
      </c>
      <c r="AL484" s="47">
        <f>_xlfn.XLOOKUP(I484,'[1]#칼럼명세'!F:F,'[1]#칼럼명세'!I:I)</f>
        <v>1101</v>
      </c>
      <c r="AM484" s="44" t="str">
        <f t="shared" si="61"/>
        <v>Item_Name_23615405</v>
      </c>
      <c r="AN484" s="5" t="s">
        <v>447</v>
      </c>
      <c r="AO484" s="44" t="str">
        <f t="shared" si="62"/>
        <v>Item_Desc_23615405</v>
      </c>
      <c r="AP484" s="5" t="s">
        <v>1758</v>
      </c>
      <c r="AQ484" s="44">
        <f>_xlfn.XLOOKUP(I484,[1]!표1[아이템 타입],[1]!표1[삭제여부])</f>
        <v>1</v>
      </c>
      <c r="AR484" s="63">
        <f>_xlfn.XLOOKUP(I484,'[1]#칼럼명세'!F:F,'[1]#칼럼명세'!H:H)</f>
        <v>0</v>
      </c>
      <c r="AS484" s="4">
        <v>1</v>
      </c>
      <c r="AT484" s="4"/>
      <c r="AU484" s="4"/>
      <c r="AV484" s="4"/>
      <c r="AW484" s="63" t="str">
        <f>_xlfn.XLOOKUP(I484,[1]!표1[아이템 타입],[1]!표1[타입 이름])</f>
        <v>스킬북</v>
      </c>
      <c r="AX484" s="63" t="str">
        <f t="shared" si="58"/>
        <v>가능</v>
      </c>
      <c r="AY484" s="63" t="str">
        <f t="shared" si="59"/>
        <v>불가</v>
      </c>
      <c r="AZ484" s="63" t="str">
        <f t="shared" si="57"/>
        <v>불가</v>
      </c>
      <c r="BA484" s="63" t="str">
        <f t="shared" si="57"/>
        <v>가능</v>
      </c>
    </row>
    <row r="485" spans="2:53" x14ac:dyDescent="0.3">
      <c r="B485" s="4">
        <v>23615406</v>
      </c>
      <c r="C485" s="4" t="str">
        <f t="shared" si="56"/>
        <v>406</v>
      </c>
      <c r="D485" s="44" t="str">
        <f t="shared" si="54"/>
        <v>Item_Name_23615406</v>
      </c>
      <c r="E485" s="5" t="s">
        <v>1103</v>
      </c>
      <c r="F485" s="44" t="str">
        <f t="shared" si="55"/>
        <v>Item_Desc_23615406</v>
      </c>
      <c r="G485" s="5" t="s">
        <v>532</v>
      </c>
      <c r="H485" s="5">
        <v>3</v>
      </c>
      <c r="I485" s="5">
        <v>36</v>
      </c>
      <c r="J485" s="5">
        <v>0</v>
      </c>
      <c r="K485" s="5">
        <v>4</v>
      </c>
      <c r="L485" s="45">
        <f>_xlfn.XLOOKUP($I485, '[1]#칼럼명세'!$F:$F, '[1]#칼럼명세'!$J:$J)*IF(_xlfn.XLOOKUP($I485, '[1]#칼럼명세'!$F:$F, '[1]#칼럼명세'!$K:$K)="X", 1, _xlfn.XLOOKUP($K485, '[1]#무게관련'!$N:$N, '[1]#무게관련'!$O:$O))*100</f>
        <v>1</v>
      </c>
      <c r="M485" s="46" t="s">
        <v>336</v>
      </c>
      <c r="N485" s="46" t="s">
        <v>336</v>
      </c>
      <c r="O485" s="46" t="s">
        <v>336</v>
      </c>
      <c r="P485" s="46" t="s">
        <v>336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66">
        <v>100</v>
      </c>
      <c r="Y485" s="66">
        <v>1000</v>
      </c>
      <c r="Z485" s="5">
        <v>1</v>
      </c>
      <c r="AA485" s="5">
        <v>10</v>
      </c>
      <c r="AB485" s="5">
        <v>0</v>
      </c>
      <c r="AC485" s="5">
        <v>0</v>
      </c>
      <c r="AD485" s="5">
        <v>0</v>
      </c>
      <c r="AE485" s="5">
        <v>21000</v>
      </c>
      <c r="AF485" s="5">
        <v>11</v>
      </c>
      <c r="AG485" s="5">
        <v>1</v>
      </c>
      <c r="AH485" s="5" t="s">
        <v>703</v>
      </c>
      <c r="AI485" s="5" t="s">
        <v>235</v>
      </c>
      <c r="AJ485" s="5" t="s">
        <v>983</v>
      </c>
      <c r="AK485" s="45">
        <f t="shared" si="60"/>
        <v>15</v>
      </c>
      <c r="AL485" s="47">
        <f>_xlfn.XLOOKUP(I485,'[1]#칼럼명세'!F:F,'[1]#칼럼명세'!I:I)</f>
        <v>1101</v>
      </c>
      <c r="AM485" s="44" t="str">
        <f t="shared" si="61"/>
        <v>Item_Name_23615406</v>
      </c>
      <c r="AN485" s="5" t="s">
        <v>448</v>
      </c>
      <c r="AO485" s="44" t="str">
        <f t="shared" si="62"/>
        <v>Item_Desc_23615406</v>
      </c>
      <c r="AP485" s="5" t="s">
        <v>1760</v>
      </c>
      <c r="AQ485" s="44">
        <f>_xlfn.XLOOKUP(I485,[1]!표1[아이템 타입],[1]!표1[삭제여부])</f>
        <v>1</v>
      </c>
      <c r="AR485" s="63">
        <f>_xlfn.XLOOKUP(I485,'[1]#칼럼명세'!F:F,'[1]#칼럼명세'!H:H)</f>
        <v>0</v>
      </c>
      <c r="AS485" s="4">
        <v>1</v>
      </c>
      <c r="AT485" s="4"/>
      <c r="AU485" s="4"/>
      <c r="AV485" s="4"/>
      <c r="AW485" s="63" t="str">
        <f>_xlfn.XLOOKUP(I485,[1]!표1[아이템 타입],[1]!표1[타입 이름])</f>
        <v>스킬북</v>
      </c>
      <c r="AX485" s="63" t="str">
        <f t="shared" si="58"/>
        <v>가능</v>
      </c>
      <c r="AY485" s="63" t="str">
        <f t="shared" si="59"/>
        <v>불가</v>
      </c>
      <c r="AZ485" s="63" t="str">
        <f t="shared" si="57"/>
        <v>불가</v>
      </c>
      <c r="BA485" s="63" t="str">
        <f t="shared" si="57"/>
        <v>가능</v>
      </c>
    </row>
    <row r="486" spans="2:53" x14ac:dyDescent="0.3">
      <c r="B486" s="4">
        <v>23615407</v>
      </c>
      <c r="C486" s="4" t="str">
        <f t="shared" si="56"/>
        <v>407</v>
      </c>
      <c r="D486" s="44" t="str">
        <f t="shared" si="54"/>
        <v>Item_Name_23615407</v>
      </c>
      <c r="E486" s="5" t="s">
        <v>1104</v>
      </c>
      <c r="F486" s="44" t="str">
        <f t="shared" si="55"/>
        <v>Item_Desc_23615407</v>
      </c>
      <c r="G486" s="5" t="s">
        <v>533</v>
      </c>
      <c r="H486" s="5">
        <v>3</v>
      </c>
      <c r="I486" s="5">
        <v>36</v>
      </c>
      <c r="J486" s="5">
        <v>0</v>
      </c>
      <c r="K486" s="5">
        <v>4</v>
      </c>
      <c r="L486" s="45">
        <f>_xlfn.XLOOKUP($I486, '[1]#칼럼명세'!$F:$F, '[1]#칼럼명세'!$J:$J)*IF(_xlfn.XLOOKUP($I486, '[1]#칼럼명세'!$F:$F, '[1]#칼럼명세'!$K:$K)="X", 1, _xlfn.XLOOKUP($K486, '[1]#무게관련'!$N:$N, '[1]#무게관련'!$O:$O))*100</f>
        <v>1</v>
      </c>
      <c r="M486" s="46" t="s">
        <v>336</v>
      </c>
      <c r="N486" s="46" t="s">
        <v>336</v>
      </c>
      <c r="O486" s="46" t="s">
        <v>336</v>
      </c>
      <c r="P486" s="46" t="s">
        <v>336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66">
        <v>100</v>
      </c>
      <c r="Y486" s="66">
        <v>1000</v>
      </c>
      <c r="Z486" s="5">
        <v>1</v>
      </c>
      <c r="AA486" s="5">
        <v>10</v>
      </c>
      <c r="AB486" s="5">
        <v>0</v>
      </c>
      <c r="AC486" s="5">
        <v>0</v>
      </c>
      <c r="AD486" s="5">
        <v>0</v>
      </c>
      <c r="AE486" s="5">
        <v>21000</v>
      </c>
      <c r="AF486" s="5">
        <v>11</v>
      </c>
      <c r="AG486" s="5">
        <v>1</v>
      </c>
      <c r="AH486" s="5" t="s">
        <v>704</v>
      </c>
      <c r="AI486" s="5" t="s">
        <v>235</v>
      </c>
      <c r="AJ486" s="5" t="s">
        <v>983</v>
      </c>
      <c r="AK486" s="45">
        <f t="shared" si="60"/>
        <v>15</v>
      </c>
      <c r="AL486" s="47">
        <f>_xlfn.XLOOKUP(I486,'[1]#칼럼명세'!F:F,'[1]#칼럼명세'!I:I)</f>
        <v>1101</v>
      </c>
      <c r="AM486" s="44" t="str">
        <f t="shared" si="61"/>
        <v>Item_Name_23615407</v>
      </c>
      <c r="AN486" s="5" t="s">
        <v>449</v>
      </c>
      <c r="AO486" s="44" t="str">
        <f t="shared" si="62"/>
        <v>Item_Desc_23615407</v>
      </c>
      <c r="AP486" s="5" t="s">
        <v>1762</v>
      </c>
      <c r="AQ486" s="44">
        <f>_xlfn.XLOOKUP(I486,[1]!표1[아이템 타입],[1]!표1[삭제여부])</f>
        <v>1</v>
      </c>
      <c r="AR486" s="63">
        <f>_xlfn.XLOOKUP(I486,'[1]#칼럼명세'!F:F,'[1]#칼럼명세'!H:H)</f>
        <v>0</v>
      </c>
      <c r="AS486" s="4">
        <v>1</v>
      </c>
      <c r="AT486" s="4"/>
      <c r="AU486" s="4"/>
      <c r="AV486" s="4"/>
      <c r="AW486" s="63" t="str">
        <f>_xlfn.XLOOKUP(I486,[1]!표1[아이템 타입],[1]!표1[타입 이름])</f>
        <v>스킬북</v>
      </c>
      <c r="AX486" s="63" t="str">
        <f t="shared" si="58"/>
        <v>가능</v>
      </c>
      <c r="AY486" s="63" t="str">
        <f t="shared" si="59"/>
        <v>불가</v>
      </c>
      <c r="AZ486" s="63" t="str">
        <f t="shared" si="57"/>
        <v>불가</v>
      </c>
      <c r="BA486" s="63" t="str">
        <f t="shared" si="57"/>
        <v>가능</v>
      </c>
    </row>
    <row r="487" spans="2:53" x14ac:dyDescent="0.3">
      <c r="B487" s="4">
        <v>23615408</v>
      </c>
      <c r="C487" s="4" t="str">
        <f t="shared" si="56"/>
        <v>408</v>
      </c>
      <c r="D487" s="44" t="str">
        <f t="shared" si="54"/>
        <v>Item_Name_23615408</v>
      </c>
      <c r="E487" s="5" t="s">
        <v>1105</v>
      </c>
      <c r="F487" s="44" t="str">
        <f t="shared" si="55"/>
        <v>Item_Desc_23615408</v>
      </c>
      <c r="G487" s="5" t="s">
        <v>534</v>
      </c>
      <c r="H487" s="5">
        <v>3</v>
      </c>
      <c r="I487" s="5">
        <v>36</v>
      </c>
      <c r="J487" s="5">
        <v>0</v>
      </c>
      <c r="K487" s="5">
        <v>4</v>
      </c>
      <c r="L487" s="45">
        <f>_xlfn.XLOOKUP($I487, '[1]#칼럼명세'!$F:$F, '[1]#칼럼명세'!$J:$J)*IF(_xlfn.XLOOKUP($I487, '[1]#칼럼명세'!$F:$F, '[1]#칼럼명세'!$K:$K)="X", 1, _xlfn.XLOOKUP($K487, '[1]#무게관련'!$N:$N, '[1]#무게관련'!$O:$O))*100</f>
        <v>1</v>
      </c>
      <c r="M487" s="46" t="s">
        <v>336</v>
      </c>
      <c r="N487" s="46" t="s">
        <v>336</v>
      </c>
      <c r="O487" s="46" t="s">
        <v>336</v>
      </c>
      <c r="P487" s="46" t="s">
        <v>336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66">
        <v>100</v>
      </c>
      <c r="Y487" s="66">
        <v>1000</v>
      </c>
      <c r="Z487" s="5">
        <v>1</v>
      </c>
      <c r="AA487" s="5">
        <v>10</v>
      </c>
      <c r="AB487" s="5">
        <v>0</v>
      </c>
      <c r="AC487" s="5">
        <v>0</v>
      </c>
      <c r="AD487" s="5">
        <v>0</v>
      </c>
      <c r="AE487" s="5">
        <v>21000</v>
      </c>
      <c r="AF487" s="5">
        <v>11</v>
      </c>
      <c r="AG487" s="5">
        <v>1</v>
      </c>
      <c r="AH487" s="5" t="s">
        <v>705</v>
      </c>
      <c r="AI487" s="5" t="s">
        <v>235</v>
      </c>
      <c r="AJ487" s="5" t="s">
        <v>983</v>
      </c>
      <c r="AK487" s="45">
        <f t="shared" si="60"/>
        <v>15</v>
      </c>
      <c r="AL487" s="47">
        <f>_xlfn.XLOOKUP(I487,'[1]#칼럼명세'!F:F,'[1]#칼럼명세'!I:I)</f>
        <v>1101</v>
      </c>
      <c r="AM487" s="44" t="str">
        <f t="shared" si="61"/>
        <v>Item_Name_23615408</v>
      </c>
      <c r="AN487" s="5" t="s">
        <v>450</v>
      </c>
      <c r="AO487" s="44" t="str">
        <f t="shared" si="62"/>
        <v>Item_Desc_23615408</v>
      </c>
      <c r="AP487" s="5" t="s">
        <v>1764</v>
      </c>
      <c r="AQ487" s="44">
        <f>_xlfn.XLOOKUP(I487,[1]!표1[아이템 타입],[1]!표1[삭제여부])</f>
        <v>1</v>
      </c>
      <c r="AR487" s="63">
        <f>_xlfn.XLOOKUP(I487,'[1]#칼럼명세'!F:F,'[1]#칼럼명세'!H:H)</f>
        <v>0</v>
      </c>
      <c r="AS487" s="4">
        <v>1</v>
      </c>
      <c r="AT487" s="4"/>
      <c r="AU487" s="4"/>
      <c r="AV487" s="4"/>
      <c r="AW487" s="63" t="str">
        <f>_xlfn.XLOOKUP(I487,[1]!표1[아이템 타입],[1]!표1[타입 이름])</f>
        <v>스킬북</v>
      </c>
      <c r="AX487" s="63" t="str">
        <f t="shared" si="58"/>
        <v>가능</v>
      </c>
      <c r="AY487" s="63" t="str">
        <f t="shared" si="59"/>
        <v>불가</v>
      </c>
      <c r="AZ487" s="63" t="str">
        <f t="shared" si="57"/>
        <v>불가</v>
      </c>
      <c r="BA487" s="63" t="str">
        <f t="shared" si="57"/>
        <v>가능</v>
      </c>
    </row>
    <row r="488" spans="2:53" x14ac:dyDescent="0.3">
      <c r="B488" s="4">
        <v>23615409</v>
      </c>
      <c r="C488" s="4" t="str">
        <f t="shared" si="56"/>
        <v>409</v>
      </c>
      <c r="D488" s="44" t="str">
        <f t="shared" ref="D488:D551" si="63">"Item_Name_"&amp;B488</f>
        <v>Item_Name_23615409</v>
      </c>
      <c r="E488" s="5" t="s">
        <v>1106</v>
      </c>
      <c r="F488" s="44" t="str">
        <f t="shared" ref="F488:F551" si="64">"Item_Desc_"&amp;B488</f>
        <v>Item_Desc_23615409</v>
      </c>
      <c r="G488" s="5" t="s">
        <v>535</v>
      </c>
      <c r="H488" s="5">
        <v>3</v>
      </c>
      <c r="I488" s="5">
        <v>36</v>
      </c>
      <c r="J488" s="5">
        <v>0</v>
      </c>
      <c r="K488" s="5">
        <v>4</v>
      </c>
      <c r="L488" s="45">
        <f>_xlfn.XLOOKUP($I488, '[1]#칼럼명세'!$F:$F, '[1]#칼럼명세'!$J:$J)*IF(_xlfn.XLOOKUP($I488, '[1]#칼럼명세'!$F:$F, '[1]#칼럼명세'!$K:$K)="X", 1, _xlfn.XLOOKUP($K488, '[1]#무게관련'!$N:$N, '[1]#무게관련'!$O:$O))*100</f>
        <v>1</v>
      </c>
      <c r="M488" s="46" t="s">
        <v>336</v>
      </c>
      <c r="N488" s="46" t="s">
        <v>336</v>
      </c>
      <c r="O488" s="46" t="s">
        <v>336</v>
      </c>
      <c r="P488" s="46" t="s">
        <v>336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66">
        <v>100</v>
      </c>
      <c r="Y488" s="66">
        <v>1000</v>
      </c>
      <c r="Z488" s="5">
        <v>1</v>
      </c>
      <c r="AA488" s="5">
        <v>10</v>
      </c>
      <c r="AB488" s="5">
        <v>0</v>
      </c>
      <c r="AC488" s="5">
        <v>0</v>
      </c>
      <c r="AD488" s="5">
        <v>0</v>
      </c>
      <c r="AE488" s="5">
        <v>21000</v>
      </c>
      <c r="AF488" s="5">
        <v>11</v>
      </c>
      <c r="AG488" s="5">
        <v>1</v>
      </c>
      <c r="AH488" s="5" t="s">
        <v>706</v>
      </c>
      <c r="AI488" s="5" t="s">
        <v>235</v>
      </c>
      <c r="AJ488" s="5" t="s">
        <v>983</v>
      </c>
      <c r="AK488" s="45">
        <f t="shared" si="60"/>
        <v>15</v>
      </c>
      <c r="AL488" s="47">
        <f>_xlfn.XLOOKUP(I488,'[1]#칼럼명세'!F:F,'[1]#칼럼명세'!I:I)</f>
        <v>1101</v>
      </c>
      <c r="AM488" s="44" t="str">
        <f t="shared" si="61"/>
        <v>Item_Name_23615409</v>
      </c>
      <c r="AN488" s="5" t="s">
        <v>451</v>
      </c>
      <c r="AO488" s="44" t="str">
        <f t="shared" si="62"/>
        <v>Item_Desc_23615409</v>
      </c>
      <c r="AP488" s="5" t="s">
        <v>1766</v>
      </c>
      <c r="AQ488" s="44">
        <f>_xlfn.XLOOKUP(I488,[1]!표1[아이템 타입],[1]!표1[삭제여부])</f>
        <v>1</v>
      </c>
      <c r="AR488" s="63">
        <f>_xlfn.XLOOKUP(I488,'[1]#칼럼명세'!F:F,'[1]#칼럼명세'!H:H)</f>
        <v>0</v>
      </c>
      <c r="AS488" s="4">
        <v>1</v>
      </c>
      <c r="AT488" s="4"/>
      <c r="AU488" s="4"/>
      <c r="AV488" s="4"/>
      <c r="AW488" s="63" t="str">
        <f>_xlfn.XLOOKUP(I488,[1]!표1[아이템 타입],[1]!표1[타입 이름])</f>
        <v>스킬북</v>
      </c>
      <c r="AX488" s="63" t="str">
        <f t="shared" si="58"/>
        <v>가능</v>
      </c>
      <c r="AY488" s="63" t="str">
        <f t="shared" si="59"/>
        <v>불가</v>
      </c>
      <c r="AZ488" s="63" t="str">
        <f t="shared" si="57"/>
        <v>불가</v>
      </c>
      <c r="BA488" s="63" t="str">
        <f t="shared" si="57"/>
        <v>가능</v>
      </c>
    </row>
    <row r="489" spans="2:53" x14ac:dyDescent="0.3">
      <c r="B489" s="4">
        <v>23615410</v>
      </c>
      <c r="C489" s="4" t="str">
        <f t="shared" si="56"/>
        <v>410</v>
      </c>
      <c r="D489" s="44" t="str">
        <f t="shared" si="63"/>
        <v>Item_Name_23615410</v>
      </c>
      <c r="E489" s="5" t="s">
        <v>1107</v>
      </c>
      <c r="F489" s="44" t="str">
        <f t="shared" si="64"/>
        <v>Item_Desc_23615410</v>
      </c>
      <c r="G489" s="5" t="s">
        <v>536</v>
      </c>
      <c r="H489" s="5">
        <v>3</v>
      </c>
      <c r="I489" s="5">
        <v>36</v>
      </c>
      <c r="J489" s="5">
        <v>0</v>
      </c>
      <c r="K489" s="5">
        <v>4</v>
      </c>
      <c r="L489" s="45">
        <f>_xlfn.XLOOKUP($I489, '[1]#칼럼명세'!$F:$F, '[1]#칼럼명세'!$J:$J)*IF(_xlfn.XLOOKUP($I489, '[1]#칼럼명세'!$F:$F, '[1]#칼럼명세'!$K:$K)="X", 1, _xlfn.XLOOKUP($K489, '[1]#무게관련'!$N:$N, '[1]#무게관련'!$O:$O))*100</f>
        <v>1</v>
      </c>
      <c r="M489" s="46" t="s">
        <v>336</v>
      </c>
      <c r="N489" s="46" t="s">
        <v>336</v>
      </c>
      <c r="O489" s="46" t="s">
        <v>336</v>
      </c>
      <c r="P489" s="46" t="s">
        <v>336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66">
        <v>100</v>
      </c>
      <c r="Y489" s="66">
        <v>1000</v>
      </c>
      <c r="Z489" s="5">
        <v>1</v>
      </c>
      <c r="AA489" s="5">
        <v>10</v>
      </c>
      <c r="AB489" s="5">
        <v>0</v>
      </c>
      <c r="AC489" s="5">
        <v>0</v>
      </c>
      <c r="AD489" s="5">
        <v>0</v>
      </c>
      <c r="AE489" s="5">
        <v>21000</v>
      </c>
      <c r="AF489" s="5">
        <v>11</v>
      </c>
      <c r="AG489" s="5">
        <v>1</v>
      </c>
      <c r="AH489" s="5" t="s">
        <v>707</v>
      </c>
      <c r="AI489" s="5" t="s">
        <v>235</v>
      </c>
      <c r="AJ489" s="5" t="s">
        <v>983</v>
      </c>
      <c r="AK489" s="45">
        <f t="shared" si="60"/>
        <v>15</v>
      </c>
      <c r="AL489" s="47">
        <f>_xlfn.XLOOKUP(I489,'[1]#칼럼명세'!F:F,'[1]#칼럼명세'!I:I)</f>
        <v>1101</v>
      </c>
      <c r="AM489" s="44" t="str">
        <f t="shared" si="61"/>
        <v>Item_Name_23615410</v>
      </c>
      <c r="AN489" s="5" t="s">
        <v>452</v>
      </c>
      <c r="AO489" s="44" t="str">
        <f t="shared" si="62"/>
        <v>Item_Desc_23615410</v>
      </c>
      <c r="AP489" s="5" t="s">
        <v>1768</v>
      </c>
      <c r="AQ489" s="44">
        <f>_xlfn.XLOOKUP(I489,[1]!표1[아이템 타입],[1]!표1[삭제여부])</f>
        <v>1</v>
      </c>
      <c r="AR489" s="63">
        <f>_xlfn.XLOOKUP(I489,'[1]#칼럼명세'!F:F,'[1]#칼럼명세'!H:H)</f>
        <v>0</v>
      </c>
      <c r="AS489" s="4">
        <v>1</v>
      </c>
      <c r="AT489" s="4"/>
      <c r="AU489" s="4"/>
      <c r="AV489" s="4"/>
      <c r="AW489" s="63" t="str">
        <f>_xlfn.XLOOKUP(I489,[1]!표1[아이템 타입],[1]!표1[타입 이름])</f>
        <v>스킬북</v>
      </c>
      <c r="AX489" s="63" t="str">
        <f t="shared" si="58"/>
        <v>가능</v>
      </c>
      <c r="AY489" s="63" t="str">
        <f t="shared" si="59"/>
        <v>불가</v>
      </c>
      <c r="AZ489" s="63" t="str">
        <f t="shared" si="57"/>
        <v>불가</v>
      </c>
      <c r="BA489" s="63" t="str">
        <f t="shared" si="57"/>
        <v>가능</v>
      </c>
    </row>
    <row r="490" spans="2:53" x14ac:dyDescent="0.3">
      <c r="B490" s="4">
        <v>23615411</v>
      </c>
      <c r="C490" s="4" t="str">
        <f t="shared" ref="C490:C553" si="65">RIGHT(B490,3)</f>
        <v>411</v>
      </c>
      <c r="D490" s="44" t="str">
        <f t="shared" si="63"/>
        <v>Item_Name_23615411</v>
      </c>
      <c r="E490" s="5" t="s">
        <v>1108</v>
      </c>
      <c r="F490" s="44" t="str">
        <f t="shared" si="64"/>
        <v>Item_Desc_23615411</v>
      </c>
      <c r="G490" s="5" t="s">
        <v>537</v>
      </c>
      <c r="H490" s="5">
        <v>3</v>
      </c>
      <c r="I490" s="5">
        <v>36</v>
      </c>
      <c r="J490" s="5">
        <v>0</v>
      </c>
      <c r="K490" s="5">
        <v>4</v>
      </c>
      <c r="L490" s="45">
        <f>_xlfn.XLOOKUP($I490, '[1]#칼럼명세'!$F:$F, '[1]#칼럼명세'!$J:$J)*IF(_xlfn.XLOOKUP($I490, '[1]#칼럼명세'!$F:$F, '[1]#칼럼명세'!$K:$K)="X", 1, _xlfn.XLOOKUP($K490, '[1]#무게관련'!$N:$N, '[1]#무게관련'!$O:$O))*100</f>
        <v>1</v>
      </c>
      <c r="M490" s="46" t="s">
        <v>336</v>
      </c>
      <c r="N490" s="46" t="s">
        <v>336</v>
      </c>
      <c r="O490" s="46" t="s">
        <v>336</v>
      </c>
      <c r="P490" s="46" t="s">
        <v>336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66">
        <v>100</v>
      </c>
      <c r="Y490" s="66">
        <v>1000</v>
      </c>
      <c r="Z490" s="5">
        <v>1</v>
      </c>
      <c r="AA490" s="5">
        <v>10</v>
      </c>
      <c r="AB490" s="5">
        <v>0</v>
      </c>
      <c r="AC490" s="5">
        <v>0</v>
      </c>
      <c r="AD490" s="5">
        <v>0</v>
      </c>
      <c r="AE490" s="5">
        <v>21000</v>
      </c>
      <c r="AF490" s="5">
        <v>11</v>
      </c>
      <c r="AG490" s="5">
        <v>1</v>
      </c>
      <c r="AH490" s="5" t="s">
        <v>708</v>
      </c>
      <c r="AI490" s="5" t="s">
        <v>235</v>
      </c>
      <c r="AJ490" s="5" t="s">
        <v>983</v>
      </c>
      <c r="AK490" s="45">
        <f t="shared" si="60"/>
        <v>15</v>
      </c>
      <c r="AL490" s="47">
        <f>_xlfn.XLOOKUP(I490,'[1]#칼럼명세'!F:F,'[1]#칼럼명세'!I:I)</f>
        <v>1101</v>
      </c>
      <c r="AM490" s="44" t="str">
        <f t="shared" si="61"/>
        <v>Item_Name_23615411</v>
      </c>
      <c r="AN490" s="5" t="s">
        <v>453</v>
      </c>
      <c r="AO490" s="44" t="str">
        <f t="shared" si="62"/>
        <v>Item_Desc_23615411</v>
      </c>
      <c r="AP490" s="5" t="s">
        <v>1770</v>
      </c>
      <c r="AQ490" s="44">
        <f>_xlfn.XLOOKUP(I490,[1]!표1[아이템 타입],[1]!표1[삭제여부])</f>
        <v>1</v>
      </c>
      <c r="AR490" s="63">
        <f>_xlfn.XLOOKUP(I490,'[1]#칼럼명세'!F:F,'[1]#칼럼명세'!H:H)</f>
        <v>0</v>
      </c>
      <c r="AS490" s="4">
        <v>1</v>
      </c>
      <c r="AT490" s="4"/>
      <c r="AU490" s="4"/>
      <c r="AV490" s="4"/>
      <c r="AW490" s="63" t="str">
        <f>_xlfn.XLOOKUP(I490,[1]!표1[아이템 타입],[1]!표1[타입 이름])</f>
        <v>스킬북</v>
      </c>
      <c r="AX490" s="63" t="str">
        <f t="shared" si="58"/>
        <v>가능</v>
      </c>
      <c r="AY490" s="63" t="str">
        <f t="shared" si="59"/>
        <v>불가</v>
      </c>
      <c r="AZ490" s="63" t="str">
        <f t="shared" si="57"/>
        <v>불가</v>
      </c>
      <c r="BA490" s="63" t="str">
        <f t="shared" si="57"/>
        <v>가능</v>
      </c>
    </row>
    <row r="491" spans="2:53" x14ac:dyDescent="0.3">
      <c r="B491" s="4">
        <v>23615412</v>
      </c>
      <c r="C491" s="4" t="str">
        <f t="shared" si="65"/>
        <v>412</v>
      </c>
      <c r="D491" s="44" t="str">
        <f t="shared" si="63"/>
        <v>Item_Name_23615412</v>
      </c>
      <c r="E491" s="5" t="s">
        <v>1109</v>
      </c>
      <c r="F491" s="44" t="str">
        <f t="shared" si="64"/>
        <v>Item_Desc_23615412</v>
      </c>
      <c r="G491" s="5" t="s">
        <v>538</v>
      </c>
      <c r="H491" s="5">
        <v>3</v>
      </c>
      <c r="I491" s="5">
        <v>36</v>
      </c>
      <c r="J491" s="5">
        <v>0</v>
      </c>
      <c r="K491" s="5">
        <v>4</v>
      </c>
      <c r="L491" s="45">
        <f>_xlfn.XLOOKUP($I491, '[1]#칼럼명세'!$F:$F, '[1]#칼럼명세'!$J:$J)*IF(_xlfn.XLOOKUP($I491, '[1]#칼럼명세'!$F:$F, '[1]#칼럼명세'!$K:$K)="X", 1, _xlfn.XLOOKUP($K491, '[1]#무게관련'!$N:$N, '[1]#무게관련'!$O:$O))*100</f>
        <v>1</v>
      </c>
      <c r="M491" s="46" t="s">
        <v>336</v>
      </c>
      <c r="N491" s="46" t="s">
        <v>336</v>
      </c>
      <c r="O491" s="46" t="s">
        <v>336</v>
      </c>
      <c r="P491" s="46" t="s">
        <v>336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66">
        <v>100</v>
      </c>
      <c r="Y491" s="66">
        <v>1000</v>
      </c>
      <c r="Z491" s="5">
        <v>1</v>
      </c>
      <c r="AA491" s="5">
        <v>10</v>
      </c>
      <c r="AB491" s="5">
        <v>0</v>
      </c>
      <c r="AC491" s="5">
        <v>0</v>
      </c>
      <c r="AD491" s="5">
        <v>0</v>
      </c>
      <c r="AE491" s="5">
        <v>21000</v>
      </c>
      <c r="AF491" s="5">
        <v>11</v>
      </c>
      <c r="AG491" s="5">
        <v>1</v>
      </c>
      <c r="AH491" s="5" t="s">
        <v>709</v>
      </c>
      <c r="AI491" s="5" t="s">
        <v>235</v>
      </c>
      <c r="AJ491" s="5" t="s">
        <v>983</v>
      </c>
      <c r="AK491" s="45">
        <f t="shared" si="60"/>
        <v>15</v>
      </c>
      <c r="AL491" s="47">
        <f>_xlfn.XLOOKUP(I491,'[1]#칼럼명세'!F:F,'[1]#칼럼명세'!I:I)</f>
        <v>1101</v>
      </c>
      <c r="AM491" s="44" t="str">
        <f t="shared" si="61"/>
        <v>Item_Name_23615412</v>
      </c>
      <c r="AN491" s="5" t="s">
        <v>454</v>
      </c>
      <c r="AO491" s="44" t="str">
        <f t="shared" si="62"/>
        <v>Item_Desc_23615412</v>
      </c>
      <c r="AP491" s="5" t="s">
        <v>1772</v>
      </c>
      <c r="AQ491" s="44">
        <f>_xlfn.XLOOKUP(I491,[1]!표1[아이템 타입],[1]!표1[삭제여부])</f>
        <v>1</v>
      </c>
      <c r="AR491" s="63">
        <f>_xlfn.XLOOKUP(I491,'[1]#칼럼명세'!F:F,'[1]#칼럼명세'!H:H)</f>
        <v>0</v>
      </c>
      <c r="AS491" s="4">
        <v>1</v>
      </c>
      <c r="AT491" s="4"/>
      <c r="AU491" s="4"/>
      <c r="AV491" s="4"/>
      <c r="AW491" s="63" t="str">
        <f>_xlfn.XLOOKUP(I491,[1]!표1[아이템 타입],[1]!표1[타입 이름])</f>
        <v>스킬북</v>
      </c>
      <c r="AX491" s="63" t="str">
        <f t="shared" si="58"/>
        <v>가능</v>
      </c>
      <c r="AY491" s="63" t="str">
        <f t="shared" si="59"/>
        <v>불가</v>
      </c>
      <c r="AZ491" s="63" t="str">
        <f t="shared" si="57"/>
        <v>불가</v>
      </c>
      <c r="BA491" s="63" t="str">
        <f t="shared" si="57"/>
        <v>가능</v>
      </c>
    </row>
    <row r="492" spans="2:53" x14ac:dyDescent="0.3">
      <c r="B492" s="4">
        <v>23615413</v>
      </c>
      <c r="C492" s="4" t="str">
        <f t="shared" si="65"/>
        <v>413</v>
      </c>
      <c r="D492" s="44" t="str">
        <f t="shared" si="63"/>
        <v>Item_Name_23615413</v>
      </c>
      <c r="E492" s="5" t="s">
        <v>1110</v>
      </c>
      <c r="F492" s="44" t="str">
        <f t="shared" si="64"/>
        <v>Item_Desc_23615413</v>
      </c>
      <c r="G492" s="5" t="s">
        <v>539</v>
      </c>
      <c r="H492" s="5">
        <v>3</v>
      </c>
      <c r="I492" s="5">
        <v>36</v>
      </c>
      <c r="J492" s="5">
        <v>0</v>
      </c>
      <c r="K492" s="5">
        <v>4</v>
      </c>
      <c r="L492" s="45">
        <f>_xlfn.XLOOKUP($I492, '[1]#칼럼명세'!$F:$F, '[1]#칼럼명세'!$J:$J)*IF(_xlfn.XLOOKUP($I492, '[1]#칼럼명세'!$F:$F, '[1]#칼럼명세'!$K:$K)="X", 1, _xlfn.XLOOKUP($K492, '[1]#무게관련'!$N:$N, '[1]#무게관련'!$O:$O))*100</f>
        <v>1</v>
      </c>
      <c r="M492" s="46" t="s">
        <v>336</v>
      </c>
      <c r="N492" s="46" t="s">
        <v>336</v>
      </c>
      <c r="O492" s="46" t="s">
        <v>336</v>
      </c>
      <c r="P492" s="46" t="s">
        <v>336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66">
        <v>100</v>
      </c>
      <c r="Y492" s="66">
        <v>1000</v>
      </c>
      <c r="Z492" s="5">
        <v>1</v>
      </c>
      <c r="AA492" s="5">
        <v>10</v>
      </c>
      <c r="AB492" s="5">
        <v>0</v>
      </c>
      <c r="AC492" s="5">
        <v>0</v>
      </c>
      <c r="AD492" s="5">
        <v>0</v>
      </c>
      <c r="AE492" s="5">
        <v>21000</v>
      </c>
      <c r="AF492" s="5">
        <v>11</v>
      </c>
      <c r="AG492" s="5">
        <v>1</v>
      </c>
      <c r="AH492" s="5" t="s">
        <v>710</v>
      </c>
      <c r="AI492" s="5" t="s">
        <v>235</v>
      </c>
      <c r="AJ492" s="5" t="s">
        <v>983</v>
      </c>
      <c r="AK492" s="45">
        <f t="shared" si="60"/>
        <v>15</v>
      </c>
      <c r="AL492" s="47">
        <f>_xlfn.XLOOKUP(I492,'[1]#칼럼명세'!F:F,'[1]#칼럼명세'!I:I)</f>
        <v>1101</v>
      </c>
      <c r="AM492" s="44" t="str">
        <f t="shared" si="61"/>
        <v>Item_Name_23615413</v>
      </c>
      <c r="AN492" s="5" t="s">
        <v>455</v>
      </c>
      <c r="AO492" s="44" t="str">
        <f t="shared" si="62"/>
        <v>Item_Desc_23615413</v>
      </c>
      <c r="AP492" s="5" t="s">
        <v>1774</v>
      </c>
      <c r="AQ492" s="44">
        <f>_xlfn.XLOOKUP(I492,[1]!표1[아이템 타입],[1]!표1[삭제여부])</f>
        <v>1</v>
      </c>
      <c r="AR492" s="63">
        <f>_xlfn.XLOOKUP(I492,'[1]#칼럼명세'!F:F,'[1]#칼럼명세'!H:H)</f>
        <v>0</v>
      </c>
      <c r="AS492" s="4">
        <v>1</v>
      </c>
      <c r="AT492" s="4"/>
      <c r="AU492" s="4"/>
      <c r="AV492" s="4"/>
      <c r="AW492" s="63" t="str">
        <f>_xlfn.XLOOKUP(I492,[1]!표1[아이템 타입],[1]!표1[타입 이름])</f>
        <v>스킬북</v>
      </c>
      <c r="AX492" s="63" t="str">
        <f t="shared" si="58"/>
        <v>가능</v>
      </c>
      <c r="AY492" s="63" t="str">
        <f t="shared" si="59"/>
        <v>불가</v>
      </c>
      <c r="AZ492" s="63" t="str">
        <f t="shared" si="57"/>
        <v>불가</v>
      </c>
      <c r="BA492" s="63" t="str">
        <f t="shared" si="57"/>
        <v>가능</v>
      </c>
    </row>
    <row r="493" spans="2:53" x14ac:dyDescent="0.3">
      <c r="B493" s="4">
        <v>24115001</v>
      </c>
      <c r="C493" s="4" t="str">
        <f t="shared" si="65"/>
        <v>001</v>
      </c>
      <c r="D493" s="44" t="str">
        <f t="shared" si="63"/>
        <v>Item_Name_24115001</v>
      </c>
      <c r="E493" s="5" t="s">
        <v>1111</v>
      </c>
      <c r="F493" s="44" t="str">
        <f t="shared" si="64"/>
        <v>Item_Desc_24115001</v>
      </c>
      <c r="G493" s="5" t="s">
        <v>870</v>
      </c>
      <c r="H493" s="5">
        <v>2</v>
      </c>
      <c r="I493" s="5">
        <v>41</v>
      </c>
      <c r="J493" s="5">
        <v>0</v>
      </c>
      <c r="K493" s="5">
        <v>1</v>
      </c>
      <c r="L493" s="45">
        <f>_xlfn.XLOOKUP($I493, '[1]#칼럼명세'!$F:$F, '[1]#칼럼명세'!$J:$J)*IF(_xlfn.XLOOKUP($I493, '[1]#칼럼명세'!$F:$F, '[1]#칼럼명세'!$K:$K)="X", 1, _xlfn.XLOOKUP($K493, '[1]#무게관련'!$N:$N, '[1]#무게관련'!$O:$O))*100</f>
        <v>0</v>
      </c>
      <c r="M493" s="46" t="s">
        <v>336</v>
      </c>
      <c r="N493" s="46" t="s">
        <v>336</v>
      </c>
      <c r="O493" s="46" t="s">
        <v>336</v>
      </c>
      <c r="P493" s="46" t="s">
        <v>336</v>
      </c>
      <c r="Q493" s="5">
        <v>0</v>
      </c>
      <c r="R493" s="5">
        <v>0</v>
      </c>
      <c r="S493" s="5">
        <v>101</v>
      </c>
      <c r="T493" s="5">
        <v>1</v>
      </c>
      <c r="U493" s="5">
        <v>1800</v>
      </c>
      <c r="V493" s="5">
        <v>0</v>
      </c>
      <c r="W493" s="5">
        <v>1</v>
      </c>
      <c r="X493" s="66">
        <v>100</v>
      </c>
      <c r="Y493" s="66">
        <v>1000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 t="s">
        <v>822</v>
      </c>
      <c r="AI493" s="5" t="s">
        <v>235</v>
      </c>
      <c r="AJ493" s="5" t="s">
        <v>983</v>
      </c>
      <c r="AK493" s="45">
        <f t="shared" si="60"/>
        <v>15</v>
      </c>
      <c r="AL493" s="47">
        <f>_xlfn.XLOOKUP(I493,'[1]#칼럼명세'!F:F,'[1]#칼럼명세'!I:I)</f>
        <v>10000</v>
      </c>
      <c r="AM493" s="44" t="str">
        <f t="shared" si="61"/>
        <v>Item_Name_24115001</v>
      </c>
      <c r="AN493" s="5" t="s">
        <v>3146</v>
      </c>
      <c r="AO493" s="44" t="str">
        <f t="shared" si="62"/>
        <v>Item_Desc_24115001</v>
      </c>
      <c r="AP493" s="5" t="s">
        <v>3148</v>
      </c>
      <c r="AQ493" s="44">
        <f>_xlfn.XLOOKUP(I493,[1]!표1[아이템 타입],[1]!표1[삭제여부])</f>
        <v>0</v>
      </c>
      <c r="AR493" s="63">
        <f>_xlfn.XLOOKUP(I493,'[1]#칼럼명세'!F:F,'[1]#칼럼명세'!H:H)</f>
        <v>0</v>
      </c>
      <c r="AS493" s="4">
        <v>0</v>
      </c>
      <c r="AT493" s="4"/>
      <c r="AU493" s="4"/>
      <c r="AV493" s="4"/>
      <c r="AW493" s="63" t="str">
        <f>_xlfn.XLOOKUP(I493,[1]!표1[아이템 타입],[1]!표1[타입 이름])</f>
        <v>던전 이용권</v>
      </c>
      <c r="AX493" s="63" t="str">
        <f t="shared" si="58"/>
        <v>불가</v>
      </c>
      <c r="AY493" s="63" t="str">
        <f t="shared" si="59"/>
        <v>불가</v>
      </c>
      <c r="AZ493" s="63" t="str">
        <f t="shared" si="57"/>
        <v>불가</v>
      </c>
      <c r="BA493" s="63" t="str">
        <f t="shared" si="57"/>
        <v>불가</v>
      </c>
    </row>
    <row r="494" spans="2:53" x14ac:dyDescent="0.3">
      <c r="B494" s="4">
        <v>24115002</v>
      </c>
      <c r="C494" s="4" t="str">
        <f t="shared" si="65"/>
        <v>002</v>
      </c>
      <c r="D494" s="44" t="str">
        <f t="shared" si="63"/>
        <v>Item_Name_24115002</v>
      </c>
      <c r="E494" s="5" t="s">
        <v>1112</v>
      </c>
      <c r="F494" s="44" t="str">
        <f t="shared" si="64"/>
        <v>Item_Desc_24115002</v>
      </c>
      <c r="G494" s="5" t="s">
        <v>871</v>
      </c>
      <c r="H494" s="5">
        <v>2</v>
      </c>
      <c r="I494" s="5">
        <v>41</v>
      </c>
      <c r="J494" s="5">
        <v>0</v>
      </c>
      <c r="K494" s="5">
        <v>1</v>
      </c>
      <c r="L494" s="45">
        <f>_xlfn.XLOOKUP($I494, '[1]#칼럼명세'!$F:$F, '[1]#칼럼명세'!$J:$J)*IF(_xlfn.XLOOKUP($I494, '[1]#칼럼명세'!$F:$F, '[1]#칼럼명세'!$K:$K)="X", 1, _xlfn.XLOOKUP($K494, '[1]#무게관련'!$N:$N, '[1]#무게관련'!$O:$O))*100</f>
        <v>0</v>
      </c>
      <c r="M494" s="46" t="s">
        <v>336</v>
      </c>
      <c r="N494" s="46" t="s">
        <v>336</v>
      </c>
      <c r="O494" s="46" t="s">
        <v>336</v>
      </c>
      <c r="P494" s="46" t="s">
        <v>336</v>
      </c>
      <c r="Q494" s="5">
        <v>0</v>
      </c>
      <c r="R494" s="5">
        <v>0</v>
      </c>
      <c r="S494" s="5">
        <v>100</v>
      </c>
      <c r="T494" s="5">
        <v>1</v>
      </c>
      <c r="U494" s="5">
        <v>1800</v>
      </c>
      <c r="V494" s="5">
        <v>0</v>
      </c>
      <c r="W494" s="5">
        <v>1</v>
      </c>
      <c r="X494" s="66">
        <v>100</v>
      </c>
      <c r="Y494" s="66">
        <v>1000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 t="s">
        <v>823</v>
      </c>
      <c r="AI494" s="5" t="s">
        <v>235</v>
      </c>
      <c r="AJ494" s="5" t="s">
        <v>983</v>
      </c>
      <c r="AK494" s="45">
        <f t="shared" si="60"/>
        <v>15</v>
      </c>
      <c r="AL494" s="47">
        <f>_xlfn.XLOOKUP(I494,'[1]#칼럼명세'!F:F,'[1]#칼럼명세'!I:I)</f>
        <v>10000</v>
      </c>
      <c r="AM494" s="44" t="str">
        <f t="shared" si="61"/>
        <v>Item_Name_24115002</v>
      </c>
      <c r="AN494" s="5" t="s">
        <v>3147</v>
      </c>
      <c r="AO494" s="44" t="str">
        <f t="shared" si="62"/>
        <v>Item_Desc_24115002</v>
      </c>
      <c r="AP494" s="5" t="s">
        <v>3149</v>
      </c>
      <c r="AQ494" s="44">
        <f>_xlfn.XLOOKUP(I494,[1]!표1[아이템 타입],[1]!표1[삭제여부])</f>
        <v>0</v>
      </c>
      <c r="AR494" s="63">
        <f>_xlfn.XLOOKUP(I494,'[1]#칼럼명세'!F:F,'[1]#칼럼명세'!H:H)</f>
        <v>0</v>
      </c>
      <c r="AS494" s="4">
        <v>0</v>
      </c>
      <c r="AT494" s="4"/>
      <c r="AU494" s="4"/>
      <c r="AV494" s="4"/>
      <c r="AW494" s="63" t="str">
        <f>_xlfn.XLOOKUP(I494,[1]!표1[아이템 타입],[1]!표1[타입 이름])</f>
        <v>던전 이용권</v>
      </c>
      <c r="AX494" s="63" t="str">
        <f t="shared" si="58"/>
        <v>불가</v>
      </c>
      <c r="AY494" s="63" t="str">
        <f t="shared" si="59"/>
        <v>불가</v>
      </c>
      <c r="AZ494" s="63" t="str">
        <f t="shared" si="57"/>
        <v>불가</v>
      </c>
      <c r="BA494" s="63" t="str">
        <f t="shared" si="57"/>
        <v>불가</v>
      </c>
    </row>
    <row r="495" spans="2:53" x14ac:dyDescent="0.3">
      <c r="B495" s="4">
        <v>24400001</v>
      </c>
      <c r="C495" s="4" t="str">
        <f t="shared" si="65"/>
        <v>001</v>
      </c>
      <c r="D495" s="44" t="str">
        <f t="shared" si="63"/>
        <v>Item_Name_24400001</v>
      </c>
      <c r="E495" s="5" t="s">
        <v>1276</v>
      </c>
      <c r="F495" s="44" t="str">
        <f t="shared" si="64"/>
        <v>Item_Desc_24400001</v>
      </c>
      <c r="G495" s="5" t="s">
        <v>603</v>
      </c>
      <c r="H495" s="5">
        <v>2</v>
      </c>
      <c r="I495" s="5">
        <v>44</v>
      </c>
      <c r="J495" s="5">
        <v>0</v>
      </c>
      <c r="K495" s="5">
        <v>1</v>
      </c>
      <c r="L495" s="45">
        <f>_xlfn.XLOOKUP($I495, '[1]#칼럼명세'!$F:$F, '[1]#칼럼명세'!$J:$J)*IF(_xlfn.XLOOKUP($I495, '[1]#칼럼명세'!$F:$F, '[1]#칼럼명세'!$K:$K)="X", 1, _xlfn.XLOOKUP($K495, '[1]#무게관련'!$N:$N, '[1]#무게관련'!$O:$O))*100</f>
        <v>1</v>
      </c>
      <c r="M495" s="46" t="s">
        <v>336</v>
      </c>
      <c r="N495" s="46" t="s">
        <v>336</v>
      </c>
      <c r="O495" s="46" t="s">
        <v>336</v>
      </c>
      <c r="P495" s="46" t="s">
        <v>336</v>
      </c>
      <c r="Q495" s="5">
        <v>0</v>
      </c>
      <c r="R495" s="5">
        <v>0</v>
      </c>
      <c r="S495" s="20">
        <v>10441001</v>
      </c>
      <c r="T495" s="5">
        <v>0</v>
      </c>
      <c r="U495" s="5">
        <v>0</v>
      </c>
      <c r="V495" s="5">
        <v>0</v>
      </c>
      <c r="W495" s="5">
        <v>0</v>
      </c>
      <c r="X495" s="66">
        <v>100</v>
      </c>
      <c r="Y495" s="66">
        <v>1000</v>
      </c>
      <c r="Z495" s="5">
        <v>0</v>
      </c>
      <c r="AA495" s="5">
        <v>0</v>
      </c>
      <c r="AB495" s="5">
        <v>1</v>
      </c>
      <c r="AC495" s="5">
        <v>0</v>
      </c>
      <c r="AD495" s="5">
        <v>0</v>
      </c>
      <c r="AE495" s="5">
        <v>30200</v>
      </c>
      <c r="AF495" s="9">
        <v>12</v>
      </c>
      <c r="AG495" s="5">
        <v>0</v>
      </c>
      <c r="AH495" s="5" t="s">
        <v>1259</v>
      </c>
      <c r="AI495" s="5" t="s">
        <v>235</v>
      </c>
      <c r="AJ495" s="5" t="s">
        <v>984</v>
      </c>
      <c r="AK495" s="45">
        <f t="shared" si="60"/>
        <v>15</v>
      </c>
      <c r="AL495" s="47">
        <f>_xlfn.XLOOKUP(I495,'[1]#칼럼명세'!F:F,'[1]#칼럼명세'!I:I)</f>
        <v>2000</v>
      </c>
      <c r="AM495" s="44" t="str">
        <f t="shared" si="61"/>
        <v>Item_Name_24400001</v>
      </c>
      <c r="AN495" s="5" t="s">
        <v>1277</v>
      </c>
      <c r="AO495" s="44" t="str">
        <f t="shared" si="62"/>
        <v>Item_Desc_24400001</v>
      </c>
      <c r="AP495" s="5" t="s">
        <v>1260</v>
      </c>
      <c r="AQ495" s="44">
        <f>_xlfn.XLOOKUP(I495,[1]!표1[아이템 타입],[1]!표1[삭제여부])</f>
        <v>0</v>
      </c>
      <c r="AR495" s="63">
        <f>_xlfn.XLOOKUP(I495,'[1]#칼럼명세'!F:F,'[1]#칼럼명세'!H:H)</f>
        <v>1</v>
      </c>
      <c r="AS495" s="4">
        <v>1</v>
      </c>
      <c r="AT495" s="4"/>
      <c r="AU495" s="4"/>
      <c r="AV495" s="4"/>
      <c r="AW495" s="63" t="str">
        <f>_xlfn.XLOOKUP(I495,[1]!표1[아이템 타입],[1]!표1[타입 이름])</f>
        <v>퀘스트 스크롤-싱글</v>
      </c>
      <c r="AX495" s="63" t="str">
        <f t="shared" si="58"/>
        <v>불가</v>
      </c>
      <c r="AY495" s="63" t="str">
        <f t="shared" si="59"/>
        <v>가능</v>
      </c>
      <c r="AZ495" s="63" t="str">
        <f t="shared" si="57"/>
        <v>가능</v>
      </c>
      <c r="BA495" s="63" t="str">
        <f t="shared" si="57"/>
        <v>가능</v>
      </c>
    </row>
    <row r="496" spans="2:53" x14ac:dyDescent="0.3">
      <c r="B496" s="4">
        <v>24400002</v>
      </c>
      <c r="C496" s="4" t="str">
        <f t="shared" si="65"/>
        <v>002</v>
      </c>
      <c r="D496" s="44" t="str">
        <f t="shared" si="63"/>
        <v>Item_Name_24400002</v>
      </c>
      <c r="E496" s="5" t="s">
        <v>1278</v>
      </c>
      <c r="F496" s="44" t="str">
        <f t="shared" si="64"/>
        <v>Item_Desc_24400002</v>
      </c>
      <c r="G496" s="5" t="s">
        <v>1261</v>
      </c>
      <c r="H496" s="5">
        <v>2</v>
      </c>
      <c r="I496" s="5">
        <v>44</v>
      </c>
      <c r="J496" s="5">
        <v>0</v>
      </c>
      <c r="K496" s="5">
        <v>1</v>
      </c>
      <c r="L496" s="45">
        <f>_xlfn.XLOOKUP($I496, '[1]#칼럼명세'!$F:$F, '[1]#칼럼명세'!$J:$J)*IF(_xlfn.XLOOKUP($I496, '[1]#칼럼명세'!$F:$F, '[1]#칼럼명세'!$K:$K)="X", 1, _xlfn.XLOOKUP($K496, '[1]#무게관련'!$N:$N, '[1]#무게관련'!$O:$O))*100</f>
        <v>1</v>
      </c>
      <c r="M496" s="46" t="s">
        <v>336</v>
      </c>
      <c r="N496" s="46" t="s">
        <v>336</v>
      </c>
      <c r="O496" s="46" t="s">
        <v>336</v>
      </c>
      <c r="P496" s="46" t="s">
        <v>336</v>
      </c>
      <c r="Q496" s="5">
        <v>0</v>
      </c>
      <c r="R496" s="5">
        <v>0</v>
      </c>
      <c r="S496" s="20">
        <v>10442001</v>
      </c>
      <c r="T496" s="5">
        <v>0</v>
      </c>
      <c r="U496" s="5">
        <v>0</v>
      </c>
      <c r="V496" s="5">
        <v>0</v>
      </c>
      <c r="W496" s="5">
        <v>0</v>
      </c>
      <c r="X496" s="66">
        <v>100</v>
      </c>
      <c r="Y496" s="66">
        <v>1000</v>
      </c>
      <c r="Z496" s="5">
        <v>0</v>
      </c>
      <c r="AA496" s="5">
        <v>0</v>
      </c>
      <c r="AB496" s="5">
        <v>1</v>
      </c>
      <c r="AC496" s="5">
        <v>0</v>
      </c>
      <c r="AD496" s="5">
        <v>0</v>
      </c>
      <c r="AE496" s="5">
        <v>30200</v>
      </c>
      <c r="AF496" s="9">
        <v>12</v>
      </c>
      <c r="AG496" s="5">
        <v>0</v>
      </c>
      <c r="AH496" s="5" t="s">
        <v>193</v>
      </c>
      <c r="AI496" s="5" t="s">
        <v>235</v>
      </c>
      <c r="AJ496" s="5" t="s">
        <v>984</v>
      </c>
      <c r="AK496" s="45">
        <f t="shared" si="60"/>
        <v>15</v>
      </c>
      <c r="AL496" s="47">
        <f>_xlfn.XLOOKUP(I496,'[1]#칼럼명세'!F:F,'[1]#칼럼명세'!I:I)</f>
        <v>2000</v>
      </c>
      <c r="AM496" s="44" t="str">
        <f t="shared" si="61"/>
        <v>Item_Name_24400002</v>
      </c>
      <c r="AN496" s="5" t="s">
        <v>1279</v>
      </c>
      <c r="AO496" s="44" t="str">
        <f t="shared" si="62"/>
        <v>Item_Desc_24400002</v>
      </c>
      <c r="AP496" s="5" t="s">
        <v>1262</v>
      </c>
      <c r="AQ496" s="44">
        <f>_xlfn.XLOOKUP(I496,[1]!표1[아이템 타입],[1]!표1[삭제여부])</f>
        <v>0</v>
      </c>
      <c r="AR496" s="63">
        <f>_xlfn.XLOOKUP(I496,'[1]#칼럼명세'!F:F,'[1]#칼럼명세'!H:H)</f>
        <v>1</v>
      </c>
      <c r="AS496" s="4">
        <v>1</v>
      </c>
      <c r="AT496" s="4"/>
      <c r="AU496" s="4"/>
      <c r="AV496" s="4"/>
      <c r="AW496" s="63" t="str">
        <f>_xlfn.XLOOKUP(I496,[1]!표1[아이템 타입],[1]!표1[타입 이름])</f>
        <v>퀘스트 스크롤-싱글</v>
      </c>
      <c r="AX496" s="63" t="str">
        <f t="shared" si="58"/>
        <v>불가</v>
      </c>
      <c r="AY496" s="63" t="str">
        <f t="shared" si="59"/>
        <v>가능</v>
      </c>
      <c r="AZ496" s="63" t="str">
        <f t="shared" si="57"/>
        <v>가능</v>
      </c>
      <c r="BA496" s="63" t="str">
        <f t="shared" si="57"/>
        <v>가능</v>
      </c>
    </row>
    <row r="497" spans="1:53" x14ac:dyDescent="0.3">
      <c r="B497" s="4">
        <v>24400003</v>
      </c>
      <c r="C497" s="4" t="str">
        <f t="shared" si="65"/>
        <v>003</v>
      </c>
      <c r="D497" s="44" t="str">
        <f t="shared" si="63"/>
        <v>Item_Name_24400003</v>
      </c>
      <c r="E497" s="5" t="s">
        <v>1280</v>
      </c>
      <c r="F497" s="44" t="str">
        <f t="shared" si="64"/>
        <v>Item_Desc_24400003</v>
      </c>
      <c r="G497" s="5" t="s">
        <v>1263</v>
      </c>
      <c r="H497" s="5">
        <v>2</v>
      </c>
      <c r="I497" s="5">
        <v>44</v>
      </c>
      <c r="J497" s="5">
        <v>0</v>
      </c>
      <c r="K497" s="5">
        <v>1</v>
      </c>
      <c r="L497" s="45">
        <f>_xlfn.XLOOKUP($I497, '[1]#칼럼명세'!$F:$F, '[1]#칼럼명세'!$J:$J)*IF(_xlfn.XLOOKUP($I497, '[1]#칼럼명세'!$F:$F, '[1]#칼럼명세'!$K:$K)="X", 1, _xlfn.XLOOKUP($K497, '[1]#무게관련'!$N:$N, '[1]#무게관련'!$O:$O))*100</f>
        <v>1</v>
      </c>
      <c r="M497" s="46" t="s">
        <v>336</v>
      </c>
      <c r="N497" s="46" t="s">
        <v>336</v>
      </c>
      <c r="O497" s="46" t="s">
        <v>336</v>
      </c>
      <c r="P497" s="46" t="s">
        <v>336</v>
      </c>
      <c r="Q497" s="5">
        <v>0</v>
      </c>
      <c r="R497" s="5">
        <v>0</v>
      </c>
      <c r="S497" s="20">
        <v>10443001</v>
      </c>
      <c r="T497" s="5">
        <v>0</v>
      </c>
      <c r="U497" s="5">
        <v>0</v>
      </c>
      <c r="V497" s="5">
        <v>0</v>
      </c>
      <c r="W497" s="5">
        <v>0</v>
      </c>
      <c r="X497" s="66">
        <v>100</v>
      </c>
      <c r="Y497" s="66">
        <v>1000</v>
      </c>
      <c r="Z497" s="5">
        <v>0</v>
      </c>
      <c r="AA497" s="5">
        <v>0</v>
      </c>
      <c r="AB497" s="5">
        <v>1</v>
      </c>
      <c r="AC497" s="5">
        <v>0</v>
      </c>
      <c r="AD497" s="5">
        <v>0</v>
      </c>
      <c r="AE497" s="5">
        <v>30200</v>
      </c>
      <c r="AF497" s="9">
        <v>12</v>
      </c>
      <c r="AG497" s="5">
        <v>0</v>
      </c>
      <c r="AH497" s="5" t="s">
        <v>1264</v>
      </c>
      <c r="AI497" s="5" t="s">
        <v>235</v>
      </c>
      <c r="AJ497" s="5" t="s">
        <v>984</v>
      </c>
      <c r="AK497" s="45">
        <f t="shared" si="60"/>
        <v>15</v>
      </c>
      <c r="AL497" s="47">
        <f>_xlfn.XLOOKUP(I497,'[1]#칼럼명세'!F:F,'[1]#칼럼명세'!I:I)</f>
        <v>2000</v>
      </c>
      <c r="AM497" s="44" t="str">
        <f t="shared" si="61"/>
        <v>Item_Name_24400003</v>
      </c>
      <c r="AN497" s="5" t="s">
        <v>1281</v>
      </c>
      <c r="AO497" s="44" t="str">
        <f t="shared" si="62"/>
        <v>Item_Desc_24400003</v>
      </c>
      <c r="AP497" s="5" t="s">
        <v>1265</v>
      </c>
      <c r="AQ497" s="44">
        <f>_xlfn.XLOOKUP(I497,[1]!표1[아이템 타입],[1]!표1[삭제여부])</f>
        <v>0</v>
      </c>
      <c r="AR497" s="63">
        <f>_xlfn.XLOOKUP(I497,'[1]#칼럼명세'!F:F,'[1]#칼럼명세'!H:H)</f>
        <v>1</v>
      </c>
      <c r="AS497" s="4">
        <v>1</v>
      </c>
      <c r="AT497" s="4"/>
      <c r="AU497" s="4"/>
      <c r="AV497" s="4"/>
      <c r="AW497" s="63" t="str">
        <f>_xlfn.XLOOKUP(I497,[1]!표1[아이템 타입],[1]!표1[타입 이름])</f>
        <v>퀘스트 스크롤-싱글</v>
      </c>
      <c r="AX497" s="63" t="str">
        <f t="shared" si="58"/>
        <v>불가</v>
      </c>
      <c r="AY497" s="63" t="str">
        <f t="shared" si="59"/>
        <v>가능</v>
      </c>
      <c r="AZ497" s="63" t="str">
        <f t="shared" si="57"/>
        <v>가능</v>
      </c>
      <c r="BA497" s="63" t="str">
        <f t="shared" si="57"/>
        <v>가능</v>
      </c>
    </row>
    <row r="498" spans="1:53" x14ac:dyDescent="0.3">
      <c r="B498" s="4">
        <v>24400004</v>
      </c>
      <c r="C498" s="4" t="str">
        <f t="shared" si="65"/>
        <v>004</v>
      </c>
      <c r="D498" s="44" t="str">
        <f t="shared" si="63"/>
        <v>Item_Name_24400004</v>
      </c>
      <c r="E498" s="5" t="s">
        <v>1282</v>
      </c>
      <c r="F498" s="44" t="str">
        <f t="shared" si="64"/>
        <v>Item_Desc_24400004</v>
      </c>
      <c r="G498" s="5" t="s">
        <v>1266</v>
      </c>
      <c r="H498" s="5">
        <v>2</v>
      </c>
      <c r="I498" s="5">
        <v>44</v>
      </c>
      <c r="J498" s="5">
        <v>0</v>
      </c>
      <c r="K498" s="5">
        <v>1</v>
      </c>
      <c r="L498" s="45">
        <f>_xlfn.XLOOKUP($I498, '[1]#칼럼명세'!$F:$F, '[1]#칼럼명세'!$J:$J)*IF(_xlfn.XLOOKUP($I498, '[1]#칼럼명세'!$F:$F, '[1]#칼럼명세'!$K:$K)="X", 1, _xlfn.XLOOKUP($K498, '[1]#무게관련'!$N:$N, '[1]#무게관련'!$O:$O))*100</f>
        <v>1</v>
      </c>
      <c r="M498" s="46" t="s">
        <v>336</v>
      </c>
      <c r="N498" s="46" t="s">
        <v>336</v>
      </c>
      <c r="O498" s="46" t="s">
        <v>336</v>
      </c>
      <c r="P498" s="46" t="s">
        <v>336</v>
      </c>
      <c r="Q498" s="5">
        <v>0</v>
      </c>
      <c r="R498" s="5">
        <v>0</v>
      </c>
      <c r="S498" s="20">
        <v>10444001</v>
      </c>
      <c r="T498" s="5">
        <v>0</v>
      </c>
      <c r="U498" s="5">
        <v>0</v>
      </c>
      <c r="V498" s="5">
        <v>0</v>
      </c>
      <c r="W498" s="5">
        <v>0</v>
      </c>
      <c r="X498" s="66">
        <v>100</v>
      </c>
      <c r="Y498" s="66">
        <v>1000</v>
      </c>
      <c r="Z498" s="5">
        <v>0</v>
      </c>
      <c r="AA498" s="5">
        <v>0</v>
      </c>
      <c r="AB498" s="5">
        <v>1</v>
      </c>
      <c r="AC498" s="5">
        <v>0</v>
      </c>
      <c r="AD498" s="5">
        <v>0</v>
      </c>
      <c r="AE498" s="5">
        <v>30200</v>
      </c>
      <c r="AF498" s="9">
        <v>12</v>
      </c>
      <c r="AG498" s="5">
        <v>0</v>
      </c>
      <c r="AH498" s="5" t="s">
        <v>1267</v>
      </c>
      <c r="AI498" s="5" t="s">
        <v>235</v>
      </c>
      <c r="AJ498" s="5" t="s">
        <v>984</v>
      </c>
      <c r="AK498" s="45">
        <f t="shared" si="60"/>
        <v>15</v>
      </c>
      <c r="AL498" s="47">
        <f>_xlfn.XLOOKUP(I498,'[1]#칼럼명세'!F:F,'[1]#칼럼명세'!I:I)</f>
        <v>2000</v>
      </c>
      <c r="AM498" s="44" t="str">
        <f t="shared" si="61"/>
        <v>Item_Name_24400004</v>
      </c>
      <c r="AN498" s="5" t="s">
        <v>1283</v>
      </c>
      <c r="AO498" s="44" t="str">
        <f t="shared" si="62"/>
        <v>Item_Desc_24400004</v>
      </c>
      <c r="AP498" s="5" t="s">
        <v>1268</v>
      </c>
      <c r="AQ498" s="44">
        <f>_xlfn.XLOOKUP(I498,[1]!표1[아이템 타입],[1]!표1[삭제여부])</f>
        <v>0</v>
      </c>
      <c r="AR498" s="63">
        <f>_xlfn.XLOOKUP(I498,'[1]#칼럼명세'!F:F,'[1]#칼럼명세'!H:H)</f>
        <v>1</v>
      </c>
      <c r="AS498" s="4">
        <v>1</v>
      </c>
      <c r="AT498" s="4"/>
      <c r="AU498" s="4"/>
      <c r="AV498" s="4"/>
      <c r="AW498" s="63" t="str">
        <f>_xlfn.XLOOKUP(I498,[1]!표1[아이템 타입],[1]!표1[타입 이름])</f>
        <v>퀘스트 스크롤-싱글</v>
      </c>
      <c r="AX498" s="63" t="str">
        <f t="shared" si="58"/>
        <v>불가</v>
      </c>
      <c r="AY498" s="63" t="str">
        <f t="shared" si="59"/>
        <v>가능</v>
      </c>
      <c r="AZ498" s="63" t="str">
        <f t="shared" si="57"/>
        <v>가능</v>
      </c>
      <c r="BA498" s="63" t="str">
        <f t="shared" si="57"/>
        <v>가능</v>
      </c>
    </row>
    <row r="499" spans="1:53" x14ac:dyDescent="0.3">
      <c r="A499" s="5" t="s">
        <v>18</v>
      </c>
      <c r="B499" s="4">
        <v>24400005</v>
      </c>
      <c r="C499" s="4" t="str">
        <f t="shared" si="65"/>
        <v>005</v>
      </c>
      <c r="D499" s="44" t="str">
        <f t="shared" si="63"/>
        <v>Item_Name_24400005</v>
      </c>
      <c r="E499" s="5" t="s">
        <v>1284</v>
      </c>
      <c r="F499" s="44" t="str">
        <f t="shared" si="64"/>
        <v>Item_Desc_24400005</v>
      </c>
      <c r="G499" s="5" t="s">
        <v>603</v>
      </c>
      <c r="H499" s="5">
        <v>2</v>
      </c>
      <c r="I499" s="5">
        <v>44</v>
      </c>
      <c r="J499" s="5">
        <v>0</v>
      </c>
      <c r="K499" s="5">
        <v>2</v>
      </c>
      <c r="L499" s="45">
        <f>_xlfn.XLOOKUP($I499, '[1]#칼럼명세'!$F:$F, '[1]#칼럼명세'!$J:$J)*IF(_xlfn.XLOOKUP($I499, '[1]#칼럼명세'!$F:$F, '[1]#칼럼명세'!$K:$K)="X", 1, _xlfn.XLOOKUP($K499, '[1]#무게관련'!$N:$N, '[1]#무게관련'!$O:$O))*100</f>
        <v>1</v>
      </c>
      <c r="M499" s="46" t="s">
        <v>336</v>
      </c>
      <c r="N499" s="46" t="s">
        <v>336</v>
      </c>
      <c r="O499" s="46" t="s">
        <v>336</v>
      </c>
      <c r="P499" s="46" t="s">
        <v>336</v>
      </c>
      <c r="Q499" s="5">
        <v>0</v>
      </c>
      <c r="R499" s="5">
        <v>0</v>
      </c>
      <c r="S499" s="20">
        <v>10441001</v>
      </c>
      <c r="T499" s="5">
        <v>0</v>
      </c>
      <c r="U499" s="5">
        <v>0</v>
      </c>
      <c r="V499" s="5">
        <v>0</v>
      </c>
      <c r="W499" s="5">
        <v>0</v>
      </c>
      <c r="X499" s="66">
        <v>100</v>
      </c>
      <c r="Y499" s="66">
        <v>1000</v>
      </c>
      <c r="Z499" s="5">
        <v>0</v>
      </c>
      <c r="AA499" s="5">
        <v>0</v>
      </c>
      <c r="AB499" s="5">
        <v>1</v>
      </c>
      <c r="AC499" s="5">
        <v>0</v>
      </c>
      <c r="AD499" s="5">
        <v>0</v>
      </c>
      <c r="AE499" s="5">
        <v>30200</v>
      </c>
      <c r="AF499" s="9">
        <v>12</v>
      </c>
      <c r="AG499" s="5">
        <v>0</v>
      </c>
      <c r="AH499" s="5" t="s">
        <v>1259</v>
      </c>
      <c r="AI499" s="5" t="s">
        <v>235</v>
      </c>
      <c r="AJ499" s="5" t="s">
        <v>984</v>
      </c>
      <c r="AK499" s="45">
        <f t="shared" si="60"/>
        <v>15</v>
      </c>
      <c r="AL499" s="47">
        <f>_xlfn.XLOOKUP(I499,'[1]#칼럼명세'!F:F,'[1]#칼럼명세'!I:I)</f>
        <v>2000</v>
      </c>
      <c r="AM499" s="44" t="str">
        <f t="shared" si="61"/>
        <v>Item_Name_24400005</v>
      </c>
      <c r="AN499" s="5" t="s">
        <v>1285</v>
      </c>
      <c r="AO499" s="44" t="str">
        <f t="shared" si="62"/>
        <v>Item_Desc_24400005</v>
      </c>
      <c r="AP499" s="5" t="s">
        <v>1260</v>
      </c>
      <c r="AQ499" s="44">
        <f>_xlfn.XLOOKUP(I499,[1]!표1[아이템 타입],[1]!표1[삭제여부])</f>
        <v>0</v>
      </c>
      <c r="AR499" s="63">
        <f>_xlfn.XLOOKUP(I499,'[1]#칼럼명세'!F:F,'[1]#칼럼명세'!H:H)</f>
        <v>1</v>
      </c>
      <c r="AS499" s="4">
        <v>1</v>
      </c>
      <c r="AT499" s="4"/>
      <c r="AU499" s="4"/>
      <c r="AV499" s="4"/>
      <c r="AW499" s="63" t="str">
        <f>_xlfn.XLOOKUP(I499,[1]!표1[아이템 타입],[1]!표1[타입 이름])</f>
        <v>퀘스트 스크롤-싱글</v>
      </c>
      <c r="AX499" s="63" t="str">
        <f t="shared" si="58"/>
        <v>불가</v>
      </c>
      <c r="AY499" s="63" t="str">
        <f t="shared" si="59"/>
        <v>가능</v>
      </c>
      <c r="AZ499" s="63" t="str">
        <f t="shared" si="57"/>
        <v>가능</v>
      </c>
      <c r="BA499" s="63" t="str">
        <f t="shared" si="57"/>
        <v>가능</v>
      </c>
    </row>
    <row r="500" spans="1:53" x14ac:dyDescent="0.3">
      <c r="A500" s="5" t="s">
        <v>18</v>
      </c>
      <c r="B500" s="4">
        <v>24400006</v>
      </c>
      <c r="C500" s="4" t="str">
        <f t="shared" si="65"/>
        <v>006</v>
      </c>
      <c r="D500" s="44" t="str">
        <f t="shared" si="63"/>
        <v>Item_Name_24400006</v>
      </c>
      <c r="E500" s="5" t="s">
        <v>1286</v>
      </c>
      <c r="F500" s="44" t="str">
        <f t="shared" si="64"/>
        <v>Item_Desc_24400006</v>
      </c>
      <c r="G500" s="5" t="s">
        <v>1261</v>
      </c>
      <c r="H500" s="5">
        <v>2</v>
      </c>
      <c r="I500" s="5">
        <v>44</v>
      </c>
      <c r="J500" s="5">
        <v>0</v>
      </c>
      <c r="K500" s="5">
        <v>2</v>
      </c>
      <c r="L500" s="45">
        <f>_xlfn.XLOOKUP($I500, '[1]#칼럼명세'!$F:$F, '[1]#칼럼명세'!$J:$J)*IF(_xlfn.XLOOKUP($I500, '[1]#칼럼명세'!$F:$F, '[1]#칼럼명세'!$K:$K)="X", 1, _xlfn.XLOOKUP($K500, '[1]#무게관련'!$N:$N, '[1]#무게관련'!$O:$O))*100</f>
        <v>1</v>
      </c>
      <c r="M500" s="46" t="s">
        <v>336</v>
      </c>
      <c r="N500" s="46" t="s">
        <v>336</v>
      </c>
      <c r="O500" s="46" t="s">
        <v>336</v>
      </c>
      <c r="P500" s="46" t="s">
        <v>336</v>
      </c>
      <c r="Q500" s="5">
        <v>0</v>
      </c>
      <c r="R500" s="5">
        <v>0</v>
      </c>
      <c r="S500" s="20">
        <v>10442001</v>
      </c>
      <c r="T500" s="5">
        <v>0</v>
      </c>
      <c r="U500" s="5">
        <v>0</v>
      </c>
      <c r="V500" s="5">
        <v>0</v>
      </c>
      <c r="W500" s="5">
        <v>0</v>
      </c>
      <c r="X500" s="66">
        <v>100</v>
      </c>
      <c r="Y500" s="66">
        <v>1000</v>
      </c>
      <c r="Z500" s="5">
        <v>0</v>
      </c>
      <c r="AA500" s="5">
        <v>0</v>
      </c>
      <c r="AB500" s="5">
        <v>1</v>
      </c>
      <c r="AC500" s="5">
        <v>0</v>
      </c>
      <c r="AD500" s="5">
        <v>0</v>
      </c>
      <c r="AE500" s="5">
        <v>30200</v>
      </c>
      <c r="AF500" s="9">
        <v>12</v>
      </c>
      <c r="AG500" s="5">
        <v>0</v>
      </c>
      <c r="AH500" s="5" t="s">
        <v>193</v>
      </c>
      <c r="AI500" s="5" t="s">
        <v>235</v>
      </c>
      <c r="AJ500" s="5" t="s">
        <v>984</v>
      </c>
      <c r="AK500" s="45">
        <f t="shared" si="60"/>
        <v>15</v>
      </c>
      <c r="AL500" s="47">
        <f>_xlfn.XLOOKUP(I500,'[1]#칼럼명세'!F:F,'[1]#칼럼명세'!I:I)</f>
        <v>2000</v>
      </c>
      <c r="AM500" s="44" t="str">
        <f t="shared" si="61"/>
        <v>Item_Name_24400006</v>
      </c>
      <c r="AN500" s="5" t="s">
        <v>1287</v>
      </c>
      <c r="AO500" s="44" t="str">
        <f t="shared" si="62"/>
        <v>Item_Desc_24400006</v>
      </c>
      <c r="AP500" s="5" t="s">
        <v>1262</v>
      </c>
      <c r="AQ500" s="44">
        <f>_xlfn.XLOOKUP(I500,[1]!표1[아이템 타입],[1]!표1[삭제여부])</f>
        <v>0</v>
      </c>
      <c r="AR500" s="63">
        <f>_xlfn.XLOOKUP(I500,'[1]#칼럼명세'!F:F,'[1]#칼럼명세'!H:H)</f>
        <v>1</v>
      </c>
      <c r="AS500" s="4">
        <v>1</v>
      </c>
      <c r="AT500" s="4"/>
      <c r="AU500" s="4"/>
      <c r="AV500" s="4"/>
      <c r="AW500" s="63" t="str">
        <f>_xlfn.XLOOKUP(I500,[1]!표1[아이템 타입],[1]!표1[타입 이름])</f>
        <v>퀘스트 스크롤-싱글</v>
      </c>
      <c r="AX500" s="63" t="str">
        <f t="shared" si="58"/>
        <v>불가</v>
      </c>
      <c r="AY500" s="63" t="str">
        <f t="shared" si="59"/>
        <v>가능</v>
      </c>
      <c r="AZ500" s="63" t="str">
        <f t="shared" si="57"/>
        <v>가능</v>
      </c>
      <c r="BA500" s="63" t="str">
        <f t="shared" si="57"/>
        <v>가능</v>
      </c>
    </row>
    <row r="501" spans="1:53" x14ac:dyDescent="0.3">
      <c r="A501" s="5" t="s">
        <v>18</v>
      </c>
      <c r="B501" s="4">
        <v>24400007</v>
      </c>
      <c r="C501" s="4" t="str">
        <f t="shared" si="65"/>
        <v>007</v>
      </c>
      <c r="D501" s="44" t="str">
        <f t="shared" si="63"/>
        <v>Item_Name_24400007</v>
      </c>
      <c r="E501" s="5" t="s">
        <v>1288</v>
      </c>
      <c r="F501" s="44" t="str">
        <f t="shared" si="64"/>
        <v>Item_Desc_24400007</v>
      </c>
      <c r="G501" s="5" t="s">
        <v>1263</v>
      </c>
      <c r="H501" s="5">
        <v>2</v>
      </c>
      <c r="I501" s="5">
        <v>44</v>
      </c>
      <c r="J501" s="5">
        <v>0</v>
      </c>
      <c r="K501" s="5">
        <v>2</v>
      </c>
      <c r="L501" s="45">
        <f>_xlfn.XLOOKUP($I501, '[1]#칼럼명세'!$F:$F, '[1]#칼럼명세'!$J:$J)*IF(_xlfn.XLOOKUP($I501, '[1]#칼럼명세'!$F:$F, '[1]#칼럼명세'!$K:$K)="X", 1, _xlfn.XLOOKUP($K501, '[1]#무게관련'!$N:$N, '[1]#무게관련'!$O:$O))*100</f>
        <v>1</v>
      </c>
      <c r="M501" s="46" t="s">
        <v>336</v>
      </c>
      <c r="N501" s="46" t="s">
        <v>336</v>
      </c>
      <c r="O501" s="46" t="s">
        <v>336</v>
      </c>
      <c r="P501" s="46" t="s">
        <v>336</v>
      </c>
      <c r="Q501" s="5">
        <v>0</v>
      </c>
      <c r="R501" s="5">
        <v>0</v>
      </c>
      <c r="S501" s="20">
        <v>10443001</v>
      </c>
      <c r="T501" s="5">
        <v>0</v>
      </c>
      <c r="U501" s="5">
        <v>0</v>
      </c>
      <c r="V501" s="5">
        <v>0</v>
      </c>
      <c r="W501" s="5">
        <v>0</v>
      </c>
      <c r="X501" s="66">
        <v>100</v>
      </c>
      <c r="Y501" s="66">
        <v>1000</v>
      </c>
      <c r="Z501" s="5">
        <v>0</v>
      </c>
      <c r="AA501" s="5">
        <v>0</v>
      </c>
      <c r="AB501" s="5">
        <v>1</v>
      </c>
      <c r="AC501" s="5">
        <v>0</v>
      </c>
      <c r="AD501" s="5">
        <v>0</v>
      </c>
      <c r="AE501" s="5">
        <v>30200</v>
      </c>
      <c r="AF501" s="9">
        <v>12</v>
      </c>
      <c r="AG501" s="5">
        <v>0</v>
      </c>
      <c r="AH501" s="5" t="s">
        <v>1264</v>
      </c>
      <c r="AI501" s="5" t="s">
        <v>235</v>
      </c>
      <c r="AJ501" s="5" t="s">
        <v>984</v>
      </c>
      <c r="AK501" s="45">
        <f t="shared" si="60"/>
        <v>15</v>
      </c>
      <c r="AL501" s="47">
        <f>_xlfn.XLOOKUP(I501,'[1]#칼럼명세'!F:F,'[1]#칼럼명세'!I:I)</f>
        <v>2000</v>
      </c>
      <c r="AM501" s="44" t="str">
        <f t="shared" si="61"/>
        <v>Item_Name_24400007</v>
      </c>
      <c r="AN501" s="5" t="s">
        <v>1289</v>
      </c>
      <c r="AO501" s="44" t="str">
        <f t="shared" si="62"/>
        <v>Item_Desc_24400007</v>
      </c>
      <c r="AP501" s="5" t="s">
        <v>1265</v>
      </c>
      <c r="AQ501" s="44">
        <f>_xlfn.XLOOKUP(I501,[1]!표1[아이템 타입],[1]!표1[삭제여부])</f>
        <v>0</v>
      </c>
      <c r="AR501" s="63">
        <f>_xlfn.XLOOKUP(I501,'[1]#칼럼명세'!F:F,'[1]#칼럼명세'!H:H)</f>
        <v>1</v>
      </c>
      <c r="AS501" s="4">
        <v>1</v>
      </c>
      <c r="AT501" s="4"/>
      <c r="AU501" s="4"/>
      <c r="AV501" s="4"/>
      <c r="AW501" s="63" t="str">
        <f>_xlfn.XLOOKUP(I501,[1]!표1[아이템 타입],[1]!표1[타입 이름])</f>
        <v>퀘스트 스크롤-싱글</v>
      </c>
      <c r="AX501" s="63" t="str">
        <f t="shared" si="58"/>
        <v>불가</v>
      </c>
      <c r="AY501" s="63" t="str">
        <f t="shared" si="59"/>
        <v>가능</v>
      </c>
      <c r="AZ501" s="63" t="str">
        <f t="shared" si="57"/>
        <v>가능</v>
      </c>
      <c r="BA501" s="63" t="str">
        <f t="shared" si="57"/>
        <v>가능</v>
      </c>
    </row>
    <row r="502" spans="1:53" x14ac:dyDescent="0.3">
      <c r="A502" s="5" t="s">
        <v>18</v>
      </c>
      <c r="B502" s="4">
        <v>24400008</v>
      </c>
      <c r="C502" s="4" t="str">
        <f t="shared" si="65"/>
        <v>008</v>
      </c>
      <c r="D502" s="44" t="str">
        <f t="shared" si="63"/>
        <v>Item_Name_24400008</v>
      </c>
      <c r="E502" s="5" t="s">
        <v>1290</v>
      </c>
      <c r="F502" s="44" t="str">
        <f t="shared" si="64"/>
        <v>Item_Desc_24400008</v>
      </c>
      <c r="G502" s="5" t="s">
        <v>1266</v>
      </c>
      <c r="H502" s="5">
        <v>2</v>
      </c>
      <c r="I502" s="5">
        <v>44</v>
      </c>
      <c r="J502" s="5">
        <v>0</v>
      </c>
      <c r="K502" s="5">
        <v>2</v>
      </c>
      <c r="L502" s="45">
        <f>_xlfn.XLOOKUP($I502, '[1]#칼럼명세'!$F:$F, '[1]#칼럼명세'!$J:$J)*IF(_xlfn.XLOOKUP($I502, '[1]#칼럼명세'!$F:$F, '[1]#칼럼명세'!$K:$K)="X", 1, _xlfn.XLOOKUP($K502, '[1]#무게관련'!$N:$N, '[1]#무게관련'!$O:$O))*100</f>
        <v>1</v>
      </c>
      <c r="M502" s="46" t="s">
        <v>336</v>
      </c>
      <c r="N502" s="46" t="s">
        <v>336</v>
      </c>
      <c r="O502" s="46" t="s">
        <v>336</v>
      </c>
      <c r="P502" s="46" t="s">
        <v>336</v>
      </c>
      <c r="Q502" s="5">
        <v>0</v>
      </c>
      <c r="R502" s="5">
        <v>0</v>
      </c>
      <c r="S502" s="20">
        <v>10444001</v>
      </c>
      <c r="T502" s="5">
        <v>0</v>
      </c>
      <c r="U502" s="5">
        <v>0</v>
      </c>
      <c r="V502" s="5">
        <v>0</v>
      </c>
      <c r="W502" s="5">
        <v>0</v>
      </c>
      <c r="X502" s="66">
        <v>100</v>
      </c>
      <c r="Y502" s="66">
        <v>1000</v>
      </c>
      <c r="Z502" s="5">
        <v>0</v>
      </c>
      <c r="AA502" s="5">
        <v>0</v>
      </c>
      <c r="AB502" s="5">
        <v>1</v>
      </c>
      <c r="AC502" s="5">
        <v>0</v>
      </c>
      <c r="AD502" s="5">
        <v>0</v>
      </c>
      <c r="AE502" s="5">
        <v>30200</v>
      </c>
      <c r="AF502" s="9">
        <v>12</v>
      </c>
      <c r="AG502" s="5">
        <v>0</v>
      </c>
      <c r="AH502" s="5" t="s">
        <v>1267</v>
      </c>
      <c r="AI502" s="5" t="s">
        <v>235</v>
      </c>
      <c r="AJ502" s="5" t="s">
        <v>984</v>
      </c>
      <c r="AK502" s="45">
        <f t="shared" si="60"/>
        <v>15</v>
      </c>
      <c r="AL502" s="47">
        <f>_xlfn.XLOOKUP(I502,'[1]#칼럼명세'!F:F,'[1]#칼럼명세'!I:I)</f>
        <v>2000</v>
      </c>
      <c r="AM502" s="44" t="str">
        <f t="shared" si="61"/>
        <v>Item_Name_24400008</v>
      </c>
      <c r="AN502" s="5" t="s">
        <v>1291</v>
      </c>
      <c r="AO502" s="44" t="str">
        <f t="shared" si="62"/>
        <v>Item_Desc_24400008</v>
      </c>
      <c r="AP502" s="5" t="s">
        <v>1268</v>
      </c>
      <c r="AQ502" s="44">
        <f>_xlfn.XLOOKUP(I502,[1]!표1[아이템 타입],[1]!표1[삭제여부])</f>
        <v>0</v>
      </c>
      <c r="AR502" s="63">
        <f>_xlfn.XLOOKUP(I502,'[1]#칼럼명세'!F:F,'[1]#칼럼명세'!H:H)</f>
        <v>1</v>
      </c>
      <c r="AS502" s="4">
        <v>1</v>
      </c>
      <c r="AT502" s="4"/>
      <c r="AU502" s="4"/>
      <c r="AV502" s="4"/>
      <c r="AW502" s="63" t="str">
        <f>_xlfn.XLOOKUP(I502,[1]!표1[아이템 타입],[1]!표1[타입 이름])</f>
        <v>퀘스트 스크롤-싱글</v>
      </c>
      <c r="AX502" s="63" t="str">
        <f t="shared" si="58"/>
        <v>불가</v>
      </c>
      <c r="AY502" s="63" t="str">
        <f t="shared" si="59"/>
        <v>가능</v>
      </c>
      <c r="AZ502" s="63" t="str">
        <f t="shared" si="57"/>
        <v>가능</v>
      </c>
      <c r="BA502" s="63" t="str">
        <f t="shared" si="57"/>
        <v>가능</v>
      </c>
    </row>
    <row r="503" spans="1:53" x14ac:dyDescent="0.3">
      <c r="B503" s="4">
        <v>24415001</v>
      </c>
      <c r="C503" s="4" t="str">
        <f t="shared" si="65"/>
        <v>001</v>
      </c>
      <c r="D503" s="44" t="str">
        <f t="shared" si="63"/>
        <v>Item_Name_24415001</v>
      </c>
      <c r="E503" s="5" t="s">
        <v>1313</v>
      </c>
      <c r="F503" s="44" t="str">
        <f t="shared" si="64"/>
        <v>Item_Desc_24415001</v>
      </c>
      <c r="G503" s="5" t="s">
        <v>603</v>
      </c>
      <c r="H503" s="5">
        <v>2</v>
      </c>
      <c r="I503" s="5">
        <v>44</v>
      </c>
      <c r="J503" s="5">
        <v>0</v>
      </c>
      <c r="K503" s="5">
        <v>1</v>
      </c>
      <c r="L503" s="45">
        <f>_xlfn.XLOOKUP($I503, '[1]#칼럼명세'!$F:$F, '[1]#칼럼명세'!$J:$J)*IF(_xlfn.XLOOKUP($I503, '[1]#칼럼명세'!$F:$F, '[1]#칼럼명세'!$K:$K)="X", 1, _xlfn.XLOOKUP($K503, '[1]#무게관련'!$N:$N, '[1]#무게관련'!$O:$O))*100</f>
        <v>1</v>
      </c>
      <c r="M503" s="46" t="s">
        <v>336</v>
      </c>
      <c r="N503" s="46" t="s">
        <v>336</v>
      </c>
      <c r="O503" s="46" t="s">
        <v>336</v>
      </c>
      <c r="P503" s="46" t="s">
        <v>336</v>
      </c>
      <c r="Q503" s="5">
        <v>0</v>
      </c>
      <c r="R503" s="5">
        <v>0</v>
      </c>
      <c r="S503" s="20">
        <v>10441001</v>
      </c>
      <c r="T503" s="5">
        <v>0</v>
      </c>
      <c r="U503" s="5">
        <v>0</v>
      </c>
      <c r="V503" s="5">
        <v>0</v>
      </c>
      <c r="W503" s="5">
        <v>1</v>
      </c>
      <c r="X503" s="66">
        <v>100</v>
      </c>
      <c r="Y503" s="66">
        <v>1000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 t="s">
        <v>1259</v>
      </c>
      <c r="AI503" s="5" t="s">
        <v>235</v>
      </c>
      <c r="AJ503" s="5" t="s">
        <v>984</v>
      </c>
      <c r="AK503" s="45">
        <f t="shared" si="60"/>
        <v>15</v>
      </c>
      <c r="AL503" s="47">
        <f>_xlfn.XLOOKUP(I503,'[1]#칼럼명세'!F:F,'[1]#칼럼명세'!I:I)</f>
        <v>2000</v>
      </c>
      <c r="AM503" s="44" t="str">
        <f t="shared" si="61"/>
        <v>Item_Name_24415001</v>
      </c>
      <c r="AN503" s="5" t="s">
        <v>1276</v>
      </c>
      <c r="AO503" s="44" t="str">
        <f t="shared" si="62"/>
        <v>Item_Desc_24415001</v>
      </c>
      <c r="AP503" s="5" t="s">
        <v>1260</v>
      </c>
      <c r="AQ503" s="44">
        <f>_xlfn.XLOOKUP(I503,[1]!표1[아이템 타입],[1]!표1[삭제여부])</f>
        <v>0</v>
      </c>
      <c r="AR503" s="63">
        <f>_xlfn.XLOOKUP(I503,'[1]#칼럼명세'!F:F,'[1]#칼럼명세'!H:H)</f>
        <v>1</v>
      </c>
      <c r="AS503" s="4">
        <v>1</v>
      </c>
      <c r="AT503" s="4"/>
      <c r="AU503" s="4"/>
      <c r="AV503" s="4"/>
      <c r="AW503" s="63" t="str">
        <f>_xlfn.XLOOKUP(I503,[1]!표1[아이템 타입],[1]!표1[타입 이름])</f>
        <v>퀘스트 스크롤-싱글</v>
      </c>
      <c r="AX503" s="63" t="str">
        <f t="shared" si="58"/>
        <v>불가</v>
      </c>
      <c r="AY503" s="63" t="str">
        <f t="shared" si="59"/>
        <v>불가</v>
      </c>
      <c r="AZ503" s="63" t="str">
        <f t="shared" si="57"/>
        <v>가능</v>
      </c>
      <c r="BA503" s="63" t="str">
        <f t="shared" si="57"/>
        <v>가능</v>
      </c>
    </row>
    <row r="504" spans="1:53" x14ac:dyDescent="0.3">
      <c r="B504" s="4">
        <v>24415002</v>
      </c>
      <c r="C504" s="4" t="str">
        <f t="shared" si="65"/>
        <v>002</v>
      </c>
      <c r="D504" s="44" t="str">
        <f t="shared" si="63"/>
        <v>Item_Name_24415002</v>
      </c>
      <c r="E504" s="5" t="s">
        <v>1314</v>
      </c>
      <c r="F504" s="44" t="str">
        <f t="shared" si="64"/>
        <v>Item_Desc_24415002</v>
      </c>
      <c r="G504" s="5" t="s">
        <v>1261</v>
      </c>
      <c r="H504" s="5">
        <v>2</v>
      </c>
      <c r="I504" s="5">
        <v>44</v>
      </c>
      <c r="J504" s="5">
        <v>0</v>
      </c>
      <c r="K504" s="5">
        <v>1</v>
      </c>
      <c r="L504" s="45">
        <f>_xlfn.XLOOKUP($I504, '[1]#칼럼명세'!$F:$F, '[1]#칼럼명세'!$J:$J)*IF(_xlfn.XLOOKUP($I504, '[1]#칼럼명세'!$F:$F, '[1]#칼럼명세'!$K:$K)="X", 1, _xlfn.XLOOKUP($K504, '[1]#무게관련'!$N:$N, '[1]#무게관련'!$O:$O))*100</f>
        <v>1</v>
      </c>
      <c r="M504" s="46" t="s">
        <v>336</v>
      </c>
      <c r="N504" s="46" t="s">
        <v>336</v>
      </c>
      <c r="O504" s="46" t="s">
        <v>336</v>
      </c>
      <c r="P504" s="46" t="s">
        <v>336</v>
      </c>
      <c r="Q504" s="5">
        <v>0</v>
      </c>
      <c r="R504" s="5">
        <v>0</v>
      </c>
      <c r="S504" s="20">
        <v>10442001</v>
      </c>
      <c r="T504" s="5">
        <v>0</v>
      </c>
      <c r="U504" s="5">
        <v>0</v>
      </c>
      <c r="V504" s="5">
        <v>0</v>
      </c>
      <c r="W504" s="5">
        <v>1</v>
      </c>
      <c r="X504" s="66">
        <v>100</v>
      </c>
      <c r="Y504" s="66">
        <v>1000</v>
      </c>
      <c r="Z504" s="5">
        <v>0</v>
      </c>
      <c r="AA504" s="5">
        <v>0</v>
      </c>
      <c r="AB504" s="5">
        <v>0</v>
      </c>
      <c r="AC504" s="5">
        <v>0</v>
      </c>
      <c r="AD504" s="5">
        <v>0</v>
      </c>
      <c r="AE504" s="5">
        <v>0</v>
      </c>
      <c r="AF504" s="5">
        <v>0</v>
      </c>
      <c r="AG504" s="5">
        <v>0</v>
      </c>
      <c r="AH504" s="5" t="s">
        <v>193</v>
      </c>
      <c r="AI504" s="5" t="s">
        <v>235</v>
      </c>
      <c r="AJ504" s="5" t="s">
        <v>984</v>
      </c>
      <c r="AK504" s="45">
        <f t="shared" si="60"/>
        <v>15</v>
      </c>
      <c r="AL504" s="47">
        <f>_xlfn.XLOOKUP(I504,'[1]#칼럼명세'!F:F,'[1]#칼럼명세'!I:I)</f>
        <v>2000</v>
      </c>
      <c r="AM504" s="44" t="str">
        <f t="shared" si="61"/>
        <v>Item_Name_24415002</v>
      </c>
      <c r="AN504" s="5" t="s">
        <v>1278</v>
      </c>
      <c r="AO504" s="44" t="str">
        <f t="shared" si="62"/>
        <v>Item_Desc_24415002</v>
      </c>
      <c r="AP504" s="5" t="s">
        <v>1262</v>
      </c>
      <c r="AQ504" s="44">
        <f>_xlfn.XLOOKUP(I504,[1]!표1[아이템 타입],[1]!표1[삭제여부])</f>
        <v>0</v>
      </c>
      <c r="AR504" s="63">
        <f>_xlfn.XLOOKUP(I504,'[1]#칼럼명세'!F:F,'[1]#칼럼명세'!H:H)</f>
        <v>1</v>
      </c>
      <c r="AS504" s="4">
        <v>1</v>
      </c>
      <c r="AT504" s="4"/>
      <c r="AU504" s="4"/>
      <c r="AV504" s="4"/>
      <c r="AW504" s="63" t="str">
        <f>_xlfn.XLOOKUP(I504,[1]!표1[아이템 타입],[1]!표1[타입 이름])</f>
        <v>퀘스트 스크롤-싱글</v>
      </c>
      <c r="AX504" s="63" t="str">
        <f t="shared" si="58"/>
        <v>불가</v>
      </c>
      <c r="AY504" s="63" t="str">
        <f t="shared" si="59"/>
        <v>불가</v>
      </c>
      <c r="AZ504" s="63" t="str">
        <f t="shared" si="57"/>
        <v>가능</v>
      </c>
      <c r="BA504" s="63" t="str">
        <f t="shared" si="57"/>
        <v>가능</v>
      </c>
    </row>
    <row r="505" spans="1:53" x14ac:dyDescent="0.3">
      <c r="B505" s="4">
        <v>24415003</v>
      </c>
      <c r="C505" s="4" t="str">
        <f t="shared" si="65"/>
        <v>003</v>
      </c>
      <c r="D505" s="44" t="str">
        <f t="shared" si="63"/>
        <v>Item_Name_24415003</v>
      </c>
      <c r="E505" s="5" t="s">
        <v>1315</v>
      </c>
      <c r="F505" s="44" t="str">
        <f t="shared" si="64"/>
        <v>Item_Desc_24415003</v>
      </c>
      <c r="G505" s="5" t="s">
        <v>1263</v>
      </c>
      <c r="H505" s="5">
        <v>2</v>
      </c>
      <c r="I505" s="5">
        <v>44</v>
      </c>
      <c r="J505" s="5">
        <v>0</v>
      </c>
      <c r="K505" s="5">
        <v>1</v>
      </c>
      <c r="L505" s="45">
        <f>_xlfn.XLOOKUP($I505, '[1]#칼럼명세'!$F:$F, '[1]#칼럼명세'!$J:$J)*IF(_xlfn.XLOOKUP($I505, '[1]#칼럼명세'!$F:$F, '[1]#칼럼명세'!$K:$K)="X", 1, _xlfn.XLOOKUP($K505, '[1]#무게관련'!$N:$N, '[1]#무게관련'!$O:$O))*100</f>
        <v>1</v>
      </c>
      <c r="M505" s="46" t="s">
        <v>336</v>
      </c>
      <c r="N505" s="46" t="s">
        <v>336</v>
      </c>
      <c r="O505" s="46" t="s">
        <v>336</v>
      </c>
      <c r="P505" s="46" t="s">
        <v>336</v>
      </c>
      <c r="Q505" s="5">
        <v>0</v>
      </c>
      <c r="R505" s="5">
        <v>0</v>
      </c>
      <c r="S505" s="20">
        <v>10443001</v>
      </c>
      <c r="T505" s="5">
        <v>0</v>
      </c>
      <c r="U505" s="5">
        <v>0</v>
      </c>
      <c r="V505" s="5">
        <v>0</v>
      </c>
      <c r="W505" s="5">
        <v>1</v>
      </c>
      <c r="X505" s="66">
        <v>100</v>
      </c>
      <c r="Y505" s="66">
        <v>1000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 t="s">
        <v>1264</v>
      </c>
      <c r="AI505" s="5" t="s">
        <v>235</v>
      </c>
      <c r="AJ505" s="5" t="s">
        <v>984</v>
      </c>
      <c r="AK505" s="45">
        <f t="shared" si="60"/>
        <v>15</v>
      </c>
      <c r="AL505" s="47">
        <f>_xlfn.XLOOKUP(I505,'[1]#칼럼명세'!F:F,'[1]#칼럼명세'!I:I)</f>
        <v>2000</v>
      </c>
      <c r="AM505" s="44" t="str">
        <f t="shared" si="61"/>
        <v>Item_Name_24415003</v>
      </c>
      <c r="AN505" s="5" t="s">
        <v>1280</v>
      </c>
      <c r="AO505" s="44" t="str">
        <f t="shared" si="62"/>
        <v>Item_Desc_24415003</v>
      </c>
      <c r="AP505" s="5" t="s">
        <v>1265</v>
      </c>
      <c r="AQ505" s="44">
        <f>_xlfn.XLOOKUP(I505,[1]!표1[아이템 타입],[1]!표1[삭제여부])</f>
        <v>0</v>
      </c>
      <c r="AR505" s="63">
        <f>_xlfn.XLOOKUP(I505,'[1]#칼럼명세'!F:F,'[1]#칼럼명세'!H:H)</f>
        <v>1</v>
      </c>
      <c r="AS505" s="4">
        <v>1</v>
      </c>
      <c r="AT505" s="4"/>
      <c r="AU505" s="4"/>
      <c r="AV505" s="4"/>
      <c r="AW505" s="63" t="str">
        <f>_xlfn.XLOOKUP(I505,[1]!표1[아이템 타입],[1]!표1[타입 이름])</f>
        <v>퀘스트 스크롤-싱글</v>
      </c>
      <c r="AX505" s="63" t="str">
        <f t="shared" si="58"/>
        <v>불가</v>
      </c>
      <c r="AY505" s="63" t="str">
        <f t="shared" si="59"/>
        <v>불가</v>
      </c>
      <c r="AZ505" s="63" t="str">
        <f t="shared" si="57"/>
        <v>가능</v>
      </c>
      <c r="BA505" s="63" t="str">
        <f t="shared" si="57"/>
        <v>가능</v>
      </c>
    </row>
    <row r="506" spans="1:53" x14ac:dyDescent="0.3">
      <c r="B506" s="4">
        <v>24415004</v>
      </c>
      <c r="C506" s="4" t="str">
        <f t="shared" si="65"/>
        <v>004</v>
      </c>
      <c r="D506" s="44" t="str">
        <f t="shared" si="63"/>
        <v>Item_Name_24415004</v>
      </c>
      <c r="E506" s="5" t="s">
        <v>1316</v>
      </c>
      <c r="F506" s="44" t="str">
        <f t="shared" si="64"/>
        <v>Item_Desc_24415004</v>
      </c>
      <c r="G506" s="5" t="s">
        <v>1266</v>
      </c>
      <c r="H506" s="5">
        <v>2</v>
      </c>
      <c r="I506" s="5">
        <v>44</v>
      </c>
      <c r="J506" s="5">
        <v>0</v>
      </c>
      <c r="K506" s="5">
        <v>1</v>
      </c>
      <c r="L506" s="45">
        <f>_xlfn.XLOOKUP($I506, '[1]#칼럼명세'!$F:$F, '[1]#칼럼명세'!$J:$J)*IF(_xlfn.XLOOKUP($I506, '[1]#칼럼명세'!$F:$F, '[1]#칼럼명세'!$K:$K)="X", 1, _xlfn.XLOOKUP($K506, '[1]#무게관련'!$N:$N, '[1]#무게관련'!$O:$O))*100</f>
        <v>1</v>
      </c>
      <c r="M506" s="46" t="s">
        <v>336</v>
      </c>
      <c r="N506" s="46" t="s">
        <v>336</v>
      </c>
      <c r="O506" s="46" t="s">
        <v>336</v>
      </c>
      <c r="P506" s="46" t="s">
        <v>336</v>
      </c>
      <c r="Q506" s="5">
        <v>0</v>
      </c>
      <c r="R506" s="5">
        <v>0</v>
      </c>
      <c r="S506" s="20">
        <v>10444001</v>
      </c>
      <c r="T506" s="5">
        <v>0</v>
      </c>
      <c r="U506" s="5">
        <v>0</v>
      </c>
      <c r="V506" s="5">
        <v>0</v>
      </c>
      <c r="W506" s="5">
        <v>1</v>
      </c>
      <c r="X506" s="66">
        <v>100</v>
      </c>
      <c r="Y506" s="66">
        <v>1000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 t="s">
        <v>1267</v>
      </c>
      <c r="AI506" s="5" t="s">
        <v>235</v>
      </c>
      <c r="AJ506" s="5" t="s">
        <v>984</v>
      </c>
      <c r="AK506" s="45">
        <f t="shared" si="60"/>
        <v>15</v>
      </c>
      <c r="AL506" s="47">
        <f>_xlfn.XLOOKUP(I506,'[1]#칼럼명세'!F:F,'[1]#칼럼명세'!I:I)</f>
        <v>2000</v>
      </c>
      <c r="AM506" s="44" t="str">
        <f t="shared" si="61"/>
        <v>Item_Name_24415004</v>
      </c>
      <c r="AN506" s="5" t="s">
        <v>1282</v>
      </c>
      <c r="AO506" s="44" t="str">
        <f t="shared" si="62"/>
        <v>Item_Desc_24415004</v>
      </c>
      <c r="AP506" s="5" t="s">
        <v>1268</v>
      </c>
      <c r="AQ506" s="44">
        <f>_xlfn.XLOOKUP(I506,[1]!표1[아이템 타입],[1]!표1[삭제여부])</f>
        <v>0</v>
      </c>
      <c r="AR506" s="63">
        <f>_xlfn.XLOOKUP(I506,'[1]#칼럼명세'!F:F,'[1]#칼럼명세'!H:H)</f>
        <v>1</v>
      </c>
      <c r="AS506" s="4">
        <v>1</v>
      </c>
      <c r="AT506" s="4"/>
      <c r="AU506" s="4"/>
      <c r="AV506" s="4"/>
      <c r="AW506" s="63" t="str">
        <f>_xlfn.XLOOKUP(I506,[1]!표1[아이템 타입],[1]!표1[타입 이름])</f>
        <v>퀘스트 스크롤-싱글</v>
      </c>
      <c r="AX506" s="63" t="str">
        <f t="shared" si="58"/>
        <v>불가</v>
      </c>
      <c r="AY506" s="63" t="str">
        <f t="shared" si="59"/>
        <v>불가</v>
      </c>
      <c r="AZ506" s="63" t="str">
        <f t="shared" si="57"/>
        <v>가능</v>
      </c>
      <c r="BA506" s="63" t="str">
        <f t="shared" si="57"/>
        <v>가능</v>
      </c>
    </row>
    <row r="507" spans="1:53" x14ac:dyDescent="0.3">
      <c r="B507" s="4">
        <v>24415005</v>
      </c>
      <c r="C507" s="4" t="str">
        <f t="shared" si="65"/>
        <v>005</v>
      </c>
      <c r="D507" s="44" t="str">
        <f t="shared" si="63"/>
        <v>Item_Name_24415005</v>
      </c>
      <c r="E507" s="5" t="s">
        <v>1317</v>
      </c>
      <c r="F507" s="44" t="str">
        <f t="shared" si="64"/>
        <v>Item_Desc_24415005</v>
      </c>
      <c r="G507" s="5" t="s">
        <v>603</v>
      </c>
      <c r="H507" s="5">
        <v>2</v>
      </c>
      <c r="I507" s="5">
        <v>44</v>
      </c>
      <c r="J507" s="5">
        <v>0</v>
      </c>
      <c r="K507" s="5">
        <v>2</v>
      </c>
      <c r="L507" s="45">
        <f>_xlfn.XLOOKUP($I507, '[1]#칼럼명세'!$F:$F, '[1]#칼럼명세'!$J:$J)*IF(_xlfn.XLOOKUP($I507, '[1]#칼럼명세'!$F:$F, '[1]#칼럼명세'!$K:$K)="X", 1, _xlfn.XLOOKUP($K507, '[1]#무게관련'!$N:$N, '[1]#무게관련'!$O:$O))*100</f>
        <v>1</v>
      </c>
      <c r="M507" s="46" t="s">
        <v>336</v>
      </c>
      <c r="N507" s="46" t="s">
        <v>336</v>
      </c>
      <c r="O507" s="46" t="s">
        <v>336</v>
      </c>
      <c r="P507" s="46" t="s">
        <v>336</v>
      </c>
      <c r="Q507" s="5">
        <v>0</v>
      </c>
      <c r="R507" s="5">
        <v>0</v>
      </c>
      <c r="S507" s="20">
        <v>10441002</v>
      </c>
      <c r="T507" s="5">
        <v>0</v>
      </c>
      <c r="U507" s="5">
        <v>0</v>
      </c>
      <c r="V507" s="5">
        <v>0</v>
      </c>
      <c r="W507" s="5">
        <v>1</v>
      </c>
      <c r="X507" s="66">
        <v>100</v>
      </c>
      <c r="Y507" s="66">
        <v>1000</v>
      </c>
      <c r="Z507" s="5">
        <v>0</v>
      </c>
      <c r="AA507" s="5">
        <v>0</v>
      </c>
      <c r="AB507" s="5">
        <v>0</v>
      </c>
      <c r="AC507" s="5">
        <v>0</v>
      </c>
      <c r="AD507" s="5">
        <v>0</v>
      </c>
      <c r="AE507" s="5">
        <v>0</v>
      </c>
      <c r="AF507" s="5">
        <v>0</v>
      </c>
      <c r="AG507" s="5">
        <v>0</v>
      </c>
      <c r="AH507" s="5" t="s">
        <v>1259</v>
      </c>
      <c r="AI507" s="5" t="s">
        <v>235</v>
      </c>
      <c r="AJ507" s="5" t="s">
        <v>984</v>
      </c>
      <c r="AK507" s="45">
        <f t="shared" si="60"/>
        <v>15</v>
      </c>
      <c r="AL507" s="47">
        <f>_xlfn.XLOOKUP(I507,'[1]#칼럼명세'!F:F,'[1]#칼럼명세'!I:I)</f>
        <v>2000</v>
      </c>
      <c r="AM507" s="44" t="str">
        <f t="shared" si="61"/>
        <v>Item_Name_24415005</v>
      </c>
      <c r="AN507" s="5" t="s">
        <v>1284</v>
      </c>
      <c r="AO507" s="44" t="str">
        <f t="shared" si="62"/>
        <v>Item_Desc_24415005</v>
      </c>
      <c r="AP507" s="5" t="s">
        <v>1260</v>
      </c>
      <c r="AQ507" s="44">
        <f>_xlfn.XLOOKUP(I507,[1]!표1[아이템 타입],[1]!표1[삭제여부])</f>
        <v>0</v>
      </c>
      <c r="AR507" s="63">
        <f>_xlfn.XLOOKUP(I507,'[1]#칼럼명세'!F:F,'[1]#칼럼명세'!H:H)</f>
        <v>1</v>
      </c>
      <c r="AS507" s="4">
        <v>1</v>
      </c>
      <c r="AT507" s="4"/>
      <c r="AU507" s="4"/>
      <c r="AV507" s="4"/>
      <c r="AW507" s="63" t="str">
        <f>_xlfn.XLOOKUP(I507,[1]!표1[아이템 타입],[1]!표1[타입 이름])</f>
        <v>퀘스트 스크롤-싱글</v>
      </c>
      <c r="AX507" s="63" t="str">
        <f t="shared" si="58"/>
        <v>불가</v>
      </c>
      <c r="AY507" s="63" t="str">
        <f t="shared" si="59"/>
        <v>불가</v>
      </c>
      <c r="AZ507" s="63" t="str">
        <f t="shared" si="57"/>
        <v>가능</v>
      </c>
      <c r="BA507" s="63" t="str">
        <f t="shared" si="57"/>
        <v>가능</v>
      </c>
    </row>
    <row r="508" spans="1:53" x14ac:dyDescent="0.3">
      <c r="B508" s="4">
        <v>24415006</v>
      </c>
      <c r="C508" s="4" t="str">
        <f t="shared" si="65"/>
        <v>006</v>
      </c>
      <c r="D508" s="44" t="str">
        <f t="shared" si="63"/>
        <v>Item_Name_24415006</v>
      </c>
      <c r="E508" s="5" t="s">
        <v>1318</v>
      </c>
      <c r="F508" s="44" t="str">
        <f t="shared" si="64"/>
        <v>Item_Desc_24415006</v>
      </c>
      <c r="G508" s="5" t="s">
        <v>1261</v>
      </c>
      <c r="H508" s="5">
        <v>2</v>
      </c>
      <c r="I508" s="5">
        <v>44</v>
      </c>
      <c r="J508" s="5">
        <v>0</v>
      </c>
      <c r="K508" s="5">
        <v>2</v>
      </c>
      <c r="L508" s="45">
        <f>_xlfn.XLOOKUP($I508, '[1]#칼럼명세'!$F:$F, '[1]#칼럼명세'!$J:$J)*IF(_xlfn.XLOOKUP($I508, '[1]#칼럼명세'!$F:$F, '[1]#칼럼명세'!$K:$K)="X", 1, _xlfn.XLOOKUP($K508, '[1]#무게관련'!$N:$N, '[1]#무게관련'!$O:$O))*100</f>
        <v>1</v>
      </c>
      <c r="M508" s="46" t="s">
        <v>336</v>
      </c>
      <c r="N508" s="46" t="s">
        <v>336</v>
      </c>
      <c r="O508" s="46" t="s">
        <v>336</v>
      </c>
      <c r="P508" s="46" t="s">
        <v>336</v>
      </c>
      <c r="Q508" s="5">
        <v>0</v>
      </c>
      <c r="R508" s="5">
        <v>0</v>
      </c>
      <c r="S508" s="20">
        <v>10442002</v>
      </c>
      <c r="T508" s="5">
        <v>0</v>
      </c>
      <c r="U508" s="5">
        <v>0</v>
      </c>
      <c r="V508" s="5">
        <v>0</v>
      </c>
      <c r="W508" s="5">
        <v>1</v>
      </c>
      <c r="X508" s="66">
        <v>100</v>
      </c>
      <c r="Y508" s="66">
        <v>1000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 t="s">
        <v>193</v>
      </c>
      <c r="AI508" s="5" t="s">
        <v>235</v>
      </c>
      <c r="AJ508" s="5" t="s">
        <v>984</v>
      </c>
      <c r="AK508" s="45">
        <f t="shared" si="60"/>
        <v>15</v>
      </c>
      <c r="AL508" s="47">
        <f>_xlfn.XLOOKUP(I508,'[1]#칼럼명세'!F:F,'[1]#칼럼명세'!I:I)</f>
        <v>2000</v>
      </c>
      <c r="AM508" s="44" t="str">
        <f t="shared" si="61"/>
        <v>Item_Name_24415006</v>
      </c>
      <c r="AN508" s="5" t="s">
        <v>1286</v>
      </c>
      <c r="AO508" s="44" t="str">
        <f t="shared" si="62"/>
        <v>Item_Desc_24415006</v>
      </c>
      <c r="AP508" s="5" t="s">
        <v>1262</v>
      </c>
      <c r="AQ508" s="44">
        <f>_xlfn.XLOOKUP(I508,[1]!표1[아이템 타입],[1]!표1[삭제여부])</f>
        <v>0</v>
      </c>
      <c r="AR508" s="63">
        <f>_xlfn.XLOOKUP(I508,'[1]#칼럼명세'!F:F,'[1]#칼럼명세'!H:H)</f>
        <v>1</v>
      </c>
      <c r="AS508" s="4">
        <v>1</v>
      </c>
      <c r="AT508" s="4"/>
      <c r="AU508" s="4"/>
      <c r="AV508" s="4"/>
      <c r="AW508" s="63" t="str">
        <f>_xlfn.XLOOKUP(I508,[1]!표1[아이템 타입],[1]!표1[타입 이름])</f>
        <v>퀘스트 스크롤-싱글</v>
      </c>
      <c r="AX508" s="63" t="str">
        <f t="shared" si="58"/>
        <v>불가</v>
      </c>
      <c r="AY508" s="63" t="str">
        <f t="shared" si="59"/>
        <v>불가</v>
      </c>
      <c r="AZ508" s="63" t="str">
        <f t="shared" si="57"/>
        <v>가능</v>
      </c>
      <c r="BA508" s="63" t="str">
        <f t="shared" si="57"/>
        <v>가능</v>
      </c>
    </row>
    <row r="509" spans="1:53" x14ac:dyDescent="0.3">
      <c r="B509" s="4">
        <v>24415007</v>
      </c>
      <c r="C509" s="4" t="str">
        <f t="shared" si="65"/>
        <v>007</v>
      </c>
      <c r="D509" s="44" t="str">
        <f t="shared" si="63"/>
        <v>Item_Name_24415007</v>
      </c>
      <c r="E509" s="5" t="s">
        <v>1319</v>
      </c>
      <c r="F509" s="44" t="str">
        <f t="shared" si="64"/>
        <v>Item_Desc_24415007</v>
      </c>
      <c r="G509" s="5" t="s">
        <v>1263</v>
      </c>
      <c r="H509" s="5">
        <v>2</v>
      </c>
      <c r="I509" s="5">
        <v>44</v>
      </c>
      <c r="J509" s="5">
        <v>0</v>
      </c>
      <c r="K509" s="5">
        <v>2</v>
      </c>
      <c r="L509" s="45">
        <f>_xlfn.XLOOKUP($I509, '[1]#칼럼명세'!$F:$F, '[1]#칼럼명세'!$J:$J)*IF(_xlfn.XLOOKUP($I509, '[1]#칼럼명세'!$F:$F, '[1]#칼럼명세'!$K:$K)="X", 1, _xlfn.XLOOKUP($K509, '[1]#무게관련'!$N:$N, '[1]#무게관련'!$O:$O))*100</f>
        <v>1</v>
      </c>
      <c r="M509" s="46" t="s">
        <v>336</v>
      </c>
      <c r="N509" s="46" t="s">
        <v>336</v>
      </c>
      <c r="O509" s="46" t="s">
        <v>336</v>
      </c>
      <c r="P509" s="46" t="s">
        <v>336</v>
      </c>
      <c r="Q509" s="5">
        <v>0</v>
      </c>
      <c r="R509" s="5">
        <v>0</v>
      </c>
      <c r="S509" s="20">
        <v>10443002</v>
      </c>
      <c r="T509" s="5">
        <v>0</v>
      </c>
      <c r="U509" s="5">
        <v>0</v>
      </c>
      <c r="V509" s="5">
        <v>0</v>
      </c>
      <c r="W509" s="5">
        <v>1</v>
      </c>
      <c r="X509" s="66">
        <v>100</v>
      </c>
      <c r="Y509" s="66">
        <v>1000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 t="s">
        <v>1264</v>
      </c>
      <c r="AI509" s="5" t="s">
        <v>235</v>
      </c>
      <c r="AJ509" s="5" t="s">
        <v>984</v>
      </c>
      <c r="AK509" s="45">
        <f t="shared" si="60"/>
        <v>15</v>
      </c>
      <c r="AL509" s="47">
        <f>_xlfn.XLOOKUP(I509,'[1]#칼럼명세'!F:F,'[1]#칼럼명세'!I:I)</f>
        <v>2000</v>
      </c>
      <c r="AM509" s="44" t="str">
        <f t="shared" si="61"/>
        <v>Item_Name_24415007</v>
      </c>
      <c r="AN509" s="5" t="s">
        <v>1288</v>
      </c>
      <c r="AO509" s="44" t="str">
        <f t="shared" si="62"/>
        <v>Item_Desc_24415007</v>
      </c>
      <c r="AP509" s="5" t="s">
        <v>1265</v>
      </c>
      <c r="AQ509" s="44">
        <f>_xlfn.XLOOKUP(I509,[1]!표1[아이템 타입],[1]!표1[삭제여부])</f>
        <v>0</v>
      </c>
      <c r="AR509" s="63">
        <f>_xlfn.XLOOKUP(I509,'[1]#칼럼명세'!F:F,'[1]#칼럼명세'!H:H)</f>
        <v>1</v>
      </c>
      <c r="AS509" s="4">
        <v>1</v>
      </c>
      <c r="AT509" s="4"/>
      <c r="AU509" s="4"/>
      <c r="AV509" s="4"/>
      <c r="AW509" s="63" t="str">
        <f>_xlfn.XLOOKUP(I509,[1]!표1[아이템 타입],[1]!표1[타입 이름])</f>
        <v>퀘스트 스크롤-싱글</v>
      </c>
      <c r="AX509" s="63" t="str">
        <f t="shared" si="58"/>
        <v>불가</v>
      </c>
      <c r="AY509" s="63" t="str">
        <f t="shared" si="59"/>
        <v>불가</v>
      </c>
      <c r="AZ509" s="63" t="str">
        <f t="shared" si="57"/>
        <v>가능</v>
      </c>
      <c r="BA509" s="63" t="str">
        <f t="shared" si="57"/>
        <v>가능</v>
      </c>
    </row>
    <row r="510" spans="1:53" x14ac:dyDescent="0.3">
      <c r="B510" s="4">
        <v>24415008</v>
      </c>
      <c r="C510" s="4" t="str">
        <f t="shared" si="65"/>
        <v>008</v>
      </c>
      <c r="D510" s="44" t="str">
        <f t="shared" si="63"/>
        <v>Item_Name_24415008</v>
      </c>
      <c r="E510" s="5" t="s">
        <v>1320</v>
      </c>
      <c r="F510" s="44" t="str">
        <f t="shared" si="64"/>
        <v>Item_Desc_24415008</v>
      </c>
      <c r="G510" s="5" t="s">
        <v>1266</v>
      </c>
      <c r="H510" s="5">
        <v>2</v>
      </c>
      <c r="I510" s="5">
        <v>44</v>
      </c>
      <c r="J510" s="5">
        <v>0</v>
      </c>
      <c r="K510" s="5">
        <v>2</v>
      </c>
      <c r="L510" s="45">
        <f>_xlfn.XLOOKUP($I510, '[1]#칼럼명세'!$F:$F, '[1]#칼럼명세'!$J:$J)*IF(_xlfn.XLOOKUP($I510, '[1]#칼럼명세'!$F:$F, '[1]#칼럼명세'!$K:$K)="X", 1, _xlfn.XLOOKUP($K510, '[1]#무게관련'!$N:$N, '[1]#무게관련'!$O:$O))*100</f>
        <v>1</v>
      </c>
      <c r="M510" s="46" t="s">
        <v>336</v>
      </c>
      <c r="N510" s="46" t="s">
        <v>336</v>
      </c>
      <c r="O510" s="46" t="s">
        <v>336</v>
      </c>
      <c r="P510" s="46" t="s">
        <v>336</v>
      </c>
      <c r="Q510" s="5">
        <v>0</v>
      </c>
      <c r="R510" s="5">
        <v>0</v>
      </c>
      <c r="S510" s="20">
        <v>10444002</v>
      </c>
      <c r="T510" s="5">
        <v>0</v>
      </c>
      <c r="U510" s="5">
        <v>0</v>
      </c>
      <c r="V510" s="5">
        <v>0</v>
      </c>
      <c r="W510" s="5">
        <v>1</v>
      </c>
      <c r="X510" s="66">
        <v>100</v>
      </c>
      <c r="Y510" s="66">
        <v>1000</v>
      </c>
      <c r="Z510" s="5">
        <v>0</v>
      </c>
      <c r="AA510" s="5">
        <v>0</v>
      </c>
      <c r="AB510" s="5">
        <v>0</v>
      </c>
      <c r="AC510" s="5">
        <v>0</v>
      </c>
      <c r="AD510" s="5">
        <v>0</v>
      </c>
      <c r="AE510" s="5">
        <v>0</v>
      </c>
      <c r="AF510" s="5">
        <v>0</v>
      </c>
      <c r="AG510" s="5">
        <v>0</v>
      </c>
      <c r="AH510" s="5" t="s">
        <v>1267</v>
      </c>
      <c r="AI510" s="5" t="s">
        <v>235</v>
      </c>
      <c r="AJ510" s="5" t="s">
        <v>984</v>
      </c>
      <c r="AK510" s="45">
        <f t="shared" si="60"/>
        <v>15</v>
      </c>
      <c r="AL510" s="47">
        <f>_xlfn.XLOOKUP(I510,'[1]#칼럼명세'!F:F,'[1]#칼럼명세'!I:I)</f>
        <v>2000</v>
      </c>
      <c r="AM510" s="44" t="str">
        <f t="shared" si="61"/>
        <v>Item_Name_24415008</v>
      </c>
      <c r="AN510" s="5" t="s">
        <v>1290</v>
      </c>
      <c r="AO510" s="44" t="str">
        <f t="shared" si="62"/>
        <v>Item_Desc_24415008</v>
      </c>
      <c r="AP510" s="5" t="s">
        <v>1268</v>
      </c>
      <c r="AQ510" s="44">
        <f>_xlfn.XLOOKUP(I510,[1]!표1[아이템 타입],[1]!표1[삭제여부])</f>
        <v>0</v>
      </c>
      <c r="AR510" s="63">
        <f>_xlfn.XLOOKUP(I510,'[1]#칼럼명세'!F:F,'[1]#칼럼명세'!H:H)</f>
        <v>1</v>
      </c>
      <c r="AS510" s="4">
        <v>1</v>
      </c>
      <c r="AT510" s="4"/>
      <c r="AU510" s="4"/>
      <c r="AV510" s="4"/>
      <c r="AW510" s="63" t="str">
        <f>_xlfn.XLOOKUP(I510,[1]!표1[아이템 타입],[1]!표1[타입 이름])</f>
        <v>퀘스트 스크롤-싱글</v>
      </c>
      <c r="AX510" s="63" t="str">
        <f t="shared" si="58"/>
        <v>불가</v>
      </c>
      <c r="AY510" s="63" t="str">
        <f t="shared" si="59"/>
        <v>불가</v>
      </c>
      <c r="AZ510" s="63" t="str">
        <f t="shared" si="57"/>
        <v>가능</v>
      </c>
      <c r="BA510" s="63" t="str">
        <f t="shared" si="57"/>
        <v>가능</v>
      </c>
    </row>
    <row r="511" spans="1:53" x14ac:dyDescent="0.3">
      <c r="B511" s="4">
        <v>24900001</v>
      </c>
      <c r="C511" s="4" t="str">
        <f t="shared" si="65"/>
        <v>001</v>
      </c>
      <c r="D511" s="44" t="str">
        <f t="shared" si="63"/>
        <v>Item_Name_24900001</v>
      </c>
      <c r="E511" s="5" t="s">
        <v>989</v>
      </c>
      <c r="F511" s="44" t="str">
        <f t="shared" si="64"/>
        <v>Item_Desc_24900001</v>
      </c>
      <c r="G511" s="5" t="s">
        <v>714</v>
      </c>
      <c r="H511" s="5">
        <v>3</v>
      </c>
      <c r="I511" s="5">
        <v>49</v>
      </c>
      <c r="J511" s="5">
        <v>0</v>
      </c>
      <c r="K511" s="5">
        <v>2</v>
      </c>
      <c r="L511" s="45">
        <f>_xlfn.XLOOKUP($I511, '[1]#칼럼명세'!$F:$F, '[1]#칼럼명세'!$J:$J)*IF(_xlfn.XLOOKUP($I511, '[1]#칼럼명세'!$F:$F, '[1]#칼럼명세'!$K:$K)="X", 1, _xlfn.XLOOKUP($K511, '[1]#무게관련'!$N:$N, '[1]#무게관련'!$O:$O))*100</f>
        <v>1</v>
      </c>
      <c r="M511" s="46" t="s">
        <v>336</v>
      </c>
      <c r="N511" s="46" t="s">
        <v>336</v>
      </c>
      <c r="O511" s="46" t="s">
        <v>336</v>
      </c>
      <c r="P511" s="46" t="s">
        <v>336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66">
        <v>100</v>
      </c>
      <c r="Y511" s="66">
        <v>1000</v>
      </c>
      <c r="Z511" s="5">
        <v>0</v>
      </c>
      <c r="AA511" s="5">
        <v>0</v>
      </c>
      <c r="AB511" s="5">
        <v>1</v>
      </c>
      <c r="AC511" s="5">
        <v>0</v>
      </c>
      <c r="AD511" s="5">
        <v>0</v>
      </c>
      <c r="AE511" s="5">
        <v>30200</v>
      </c>
      <c r="AF511" s="5">
        <v>9</v>
      </c>
      <c r="AG511" s="5">
        <v>0</v>
      </c>
      <c r="AH511" s="5" t="s">
        <v>1307</v>
      </c>
      <c r="AI511" s="5" t="s">
        <v>235</v>
      </c>
      <c r="AJ511" s="5" t="s">
        <v>983</v>
      </c>
      <c r="AK511" s="45">
        <f t="shared" si="60"/>
        <v>15</v>
      </c>
      <c r="AL511" s="47">
        <f>_xlfn.XLOOKUP(I511,'[1]#칼럼명세'!F:F,'[1]#칼럼명세'!I:I)</f>
        <v>1303</v>
      </c>
      <c r="AM511" s="44" t="str">
        <f t="shared" si="61"/>
        <v>Item_Name_24900001</v>
      </c>
      <c r="AN511" s="5" t="s">
        <v>989</v>
      </c>
      <c r="AO511" s="44" t="str">
        <f t="shared" si="62"/>
        <v>Item_Desc_24900001</v>
      </c>
      <c r="AP511" s="5" t="s">
        <v>1004</v>
      </c>
      <c r="AQ511" s="44">
        <f>_xlfn.XLOOKUP(I511,[1]!표1[아이템 타입],[1]!표1[삭제여부])</f>
        <v>0</v>
      </c>
      <c r="AR511" s="63">
        <f>_xlfn.XLOOKUP(I511,'[1]#칼럼명세'!F:F,'[1]#칼럼명세'!H:H)</f>
        <v>1</v>
      </c>
      <c r="AS511" s="4">
        <v>1</v>
      </c>
      <c r="AT511" s="4"/>
      <c r="AU511" s="4"/>
      <c r="AV511" s="4"/>
      <c r="AW511" s="63" t="str">
        <f>_xlfn.XLOOKUP(I511,[1]!표1[아이템 타입],[1]!표1[타입 이름])</f>
        <v>장비제작 : 도안</v>
      </c>
      <c r="AX511" s="63" t="str">
        <f t="shared" si="58"/>
        <v>불가</v>
      </c>
      <c r="AY511" s="63" t="str">
        <f t="shared" si="59"/>
        <v>가능</v>
      </c>
      <c r="AZ511" s="63" t="str">
        <f t="shared" si="57"/>
        <v>가능</v>
      </c>
      <c r="BA511" s="63" t="str">
        <f t="shared" si="57"/>
        <v>가능</v>
      </c>
    </row>
    <row r="512" spans="1:53" x14ac:dyDescent="0.3">
      <c r="B512" s="4">
        <v>24900002</v>
      </c>
      <c r="C512" s="4" t="str">
        <f t="shared" si="65"/>
        <v>002</v>
      </c>
      <c r="D512" s="44" t="str">
        <f t="shared" si="63"/>
        <v>Item_Name_24900002</v>
      </c>
      <c r="E512" s="5" t="s">
        <v>990</v>
      </c>
      <c r="F512" s="44" t="str">
        <f t="shared" si="64"/>
        <v>Item_Desc_24900002</v>
      </c>
      <c r="G512" s="5" t="s">
        <v>714</v>
      </c>
      <c r="H512" s="5">
        <v>3</v>
      </c>
      <c r="I512" s="5">
        <v>49</v>
      </c>
      <c r="J512" s="5">
        <v>0</v>
      </c>
      <c r="K512" s="5">
        <v>2</v>
      </c>
      <c r="L512" s="45">
        <f>_xlfn.XLOOKUP($I512, '[1]#칼럼명세'!$F:$F, '[1]#칼럼명세'!$J:$J)*IF(_xlfn.XLOOKUP($I512, '[1]#칼럼명세'!$F:$F, '[1]#칼럼명세'!$K:$K)="X", 1, _xlfn.XLOOKUP($K512, '[1]#무게관련'!$N:$N, '[1]#무게관련'!$O:$O))*100</f>
        <v>1</v>
      </c>
      <c r="M512" s="46" t="s">
        <v>336</v>
      </c>
      <c r="N512" s="46" t="s">
        <v>336</v>
      </c>
      <c r="O512" s="46" t="s">
        <v>336</v>
      </c>
      <c r="P512" s="46" t="s">
        <v>336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66">
        <v>100</v>
      </c>
      <c r="Y512" s="66">
        <v>1000</v>
      </c>
      <c r="Z512" s="5">
        <v>0</v>
      </c>
      <c r="AA512" s="5">
        <v>0</v>
      </c>
      <c r="AB512" s="5">
        <v>1</v>
      </c>
      <c r="AC512" s="5">
        <v>0</v>
      </c>
      <c r="AD512" s="5">
        <v>0</v>
      </c>
      <c r="AE512" s="5">
        <v>30200</v>
      </c>
      <c r="AF512" s="5">
        <v>9</v>
      </c>
      <c r="AG512" s="5">
        <v>0</v>
      </c>
      <c r="AH512" s="5" t="s">
        <v>1308</v>
      </c>
      <c r="AI512" s="5" t="s">
        <v>235</v>
      </c>
      <c r="AJ512" s="5" t="s">
        <v>983</v>
      </c>
      <c r="AK512" s="45">
        <f t="shared" si="60"/>
        <v>15</v>
      </c>
      <c r="AL512" s="47">
        <f>_xlfn.XLOOKUP(I512,'[1]#칼럼명세'!F:F,'[1]#칼럼명세'!I:I)</f>
        <v>1303</v>
      </c>
      <c r="AM512" s="44" t="str">
        <f t="shared" si="61"/>
        <v>Item_Name_24900002</v>
      </c>
      <c r="AN512" s="5" t="s">
        <v>990</v>
      </c>
      <c r="AO512" s="44" t="str">
        <f t="shared" si="62"/>
        <v>Item_Desc_24900002</v>
      </c>
      <c r="AP512" s="5" t="s">
        <v>1004</v>
      </c>
      <c r="AQ512" s="44">
        <f>_xlfn.XLOOKUP(I512,[1]!표1[아이템 타입],[1]!표1[삭제여부])</f>
        <v>0</v>
      </c>
      <c r="AR512" s="63">
        <f>_xlfn.XLOOKUP(I512,'[1]#칼럼명세'!F:F,'[1]#칼럼명세'!H:H)</f>
        <v>1</v>
      </c>
      <c r="AS512" s="4">
        <v>1</v>
      </c>
      <c r="AT512" s="4"/>
      <c r="AU512" s="4"/>
      <c r="AV512" s="4"/>
      <c r="AW512" s="63" t="str">
        <f>_xlfn.XLOOKUP(I512,[1]!표1[아이템 타입],[1]!표1[타입 이름])</f>
        <v>장비제작 : 도안</v>
      </c>
      <c r="AX512" s="63" t="str">
        <f t="shared" si="58"/>
        <v>불가</v>
      </c>
      <c r="AY512" s="63" t="str">
        <f t="shared" si="59"/>
        <v>가능</v>
      </c>
      <c r="AZ512" s="63" t="str">
        <f t="shared" si="57"/>
        <v>가능</v>
      </c>
      <c r="BA512" s="63" t="str">
        <f t="shared" si="57"/>
        <v>가능</v>
      </c>
    </row>
    <row r="513" spans="2:53" x14ac:dyDescent="0.3">
      <c r="B513" s="4">
        <v>24900003</v>
      </c>
      <c r="C513" s="4" t="str">
        <f t="shared" si="65"/>
        <v>003</v>
      </c>
      <c r="D513" s="44" t="str">
        <f t="shared" si="63"/>
        <v>Item_Name_24900003</v>
      </c>
      <c r="E513" s="5" t="s">
        <v>991</v>
      </c>
      <c r="F513" s="44" t="str">
        <f t="shared" si="64"/>
        <v>Item_Desc_24900003</v>
      </c>
      <c r="G513" s="5" t="s">
        <v>714</v>
      </c>
      <c r="H513" s="5">
        <v>3</v>
      </c>
      <c r="I513" s="5">
        <v>49</v>
      </c>
      <c r="J513" s="5">
        <v>0</v>
      </c>
      <c r="K513" s="5">
        <v>2</v>
      </c>
      <c r="L513" s="45">
        <f>_xlfn.XLOOKUP($I513, '[1]#칼럼명세'!$F:$F, '[1]#칼럼명세'!$J:$J)*IF(_xlfn.XLOOKUP($I513, '[1]#칼럼명세'!$F:$F, '[1]#칼럼명세'!$K:$K)="X", 1, _xlfn.XLOOKUP($K513, '[1]#무게관련'!$N:$N, '[1]#무게관련'!$O:$O))*100</f>
        <v>1</v>
      </c>
      <c r="M513" s="46" t="s">
        <v>336</v>
      </c>
      <c r="N513" s="46" t="s">
        <v>336</v>
      </c>
      <c r="O513" s="46" t="s">
        <v>336</v>
      </c>
      <c r="P513" s="46" t="s">
        <v>336</v>
      </c>
      <c r="Q513" s="5">
        <v>0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0</v>
      </c>
      <c r="X513" s="66">
        <v>100</v>
      </c>
      <c r="Y513" s="66">
        <v>1000</v>
      </c>
      <c r="Z513" s="5">
        <v>0</v>
      </c>
      <c r="AA513" s="5">
        <v>0</v>
      </c>
      <c r="AB513" s="5">
        <v>1</v>
      </c>
      <c r="AC513" s="5">
        <v>0</v>
      </c>
      <c r="AD513" s="5">
        <v>0</v>
      </c>
      <c r="AE513" s="5">
        <v>30200</v>
      </c>
      <c r="AF513" s="5">
        <v>9</v>
      </c>
      <c r="AG513" s="5">
        <v>0</v>
      </c>
      <c r="AH513" s="5" t="s">
        <v>1309</v>
      </c>
      <c r="AI513" s="5" t="s">
        <v>235</v>
      </c>
      <c r="AJ513" s="5" t="s">
        <v>983</v>
      </c>
      <c r="AK513" s="45">
        <f t="shared" si="60"/>
        <v>15</v>
      </c>
      <c r="AL513" s="47">
        <f>_xlfn.XLOOKUP(I513,'[1]#칼럼명세'!F:F,'[1]#칼럼명세'!I:I)</f>
        <v>1303</v>
      </c>
      <c r="AM513" s="44" t="str">
        <f t="shared" si="61"/>
        <v>Item_Name_24900003</v>
      </c>
      <c r="AN513" s="5" t="s">
        <v>991</v>
      </c>
      <c r="AO513" s="44" t="str">
        <f t="shared" si="62"/>
        <v>Item_Desc_24900003</v>
      </c>
      <c r="AP513" s="5" t="s">
        <v>1004</v>
      </c>
      <c r="AQ513" s="44">
        <f>_xlfn.XLOOKUP(I513,[1]!표1[아이템 타입],[1]!표1[삭제여부])</f>
        <v>0</v>
      </c>
      <c r="AR513" s="63">
        <f>_xlfn.XLOOKUP(I513,'[1]#칼럼명세'!F:F,'[1]#칼럼명세'!H:H)</f>
        <v>1</v>
      </c>
      <c r="AS513" s="4">
        <v>1</v>
      </c>
      <c r="AT513" s="4"/>
      <c r="AU513" s="4"/>
      <c r="AV513" s="4"/>
      <c r="AW513" s="63" t="str">
        <f>_xlfn.XLOOKUP(I513,[1]!표1[아이템 타입],[1]!표1[타입 이름])</f>
        <v>장비제작 : 도안</v>
      </c>
      <c r="AX513" s="63" t="str">
        <f t="shared" si="58"/>
        <v>불가</v>
      </c>
      <c r="AY513" s="63" t="str">
        <f t="shared" si="59"/>
        <v>가능</v>
      </c>
      <c r="AZ513" s="63" t="str">
        <f t="shared" si="57"/>
        <v>가능</v>
      </c>
      <c r="BA513" s="63" t="str">
        <f t="shared" si="57"/>
        <v>가능</v>
      </c>
    </row>
    <row r="514" spans="2:53" x14ac:dyDescent="0.3">
      <c r="B514" s="4">
        <v>24900004</v>
      </c>
      <c r="C514" s="4" t="str">
        <f t="shared" si="65"/>
        <v>004</v>
      </c>
      <c r="D514" s="44" t="str">
        <f t="shared" si="63"/>
        <v>Item_Name_24900004</v>
      </c>
      <c r="E514" s="5" t="s">
        <v>992</v>
      </c>
      <c r="F514" s="44" t="str">
        <f t="shared" si="64"/>
        <v>Item_Desc_24900004</v>
      </c>
      <c r="G514" s="5" t="s">
        <v>714</v>
      </c>
      <c r="H514" s="5">
        <v>3</v>
      </c>
      <c r="I514" s="5">
        <v>49</v>
      </c>
      <c r="J514" s="5">
        <v>0</v>
      </c>
      <c r="K514" s="5">
        <v>3</v>
      </c>
      <c r="L514" s="45">
        <f>_xlfn.XLOOKUP($I514, '[1]#칼럼명세'!$F:$F, '[1]#칼럼명세'!$J:$J)*IF(_xlfn.XLOOKUP($I514, '[1]#칼럼명세'!$F:$F, '[1]#칼럼명세'!$K:$K)="X", 1, _xlfn.XLOOKUP($K514, '[1]#무게관련'!$N:$N, '[1]#무게관련'!$O:$O))*100</f>
        <v>1</v>
      </c>
      <c r="M514" s="46" t="s">
        <v>336</v>
      </c>
      <c r="N514" s="46" t="s">
        <v>336</v>
      </c>
      <c r="O514" s="46" t="s">
        <v>336</v>
      </c>
      <c r="P514" s="46" t="s">
        <v>336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66">
        <v>100</v>
      </c>
      <c r="Y514" s="66">
        <v>1000</v>
      </c>
      <c r="Z514" s="5">
        <v>0</v>
      </c>
      <c r="AA514" s="5">
        <v>0</v>
      </c>
      <c r="AB514" s="5">
        <v>1</v>
      </c>
      <c r="AC514" s="5">
        <v>0</v>
      </c>
      <c r="AD514" s="5">
        <v>0</v>
      </c>
      <c r="AE514" s="5">
        <v>30200</v>
      </c>
      <c r="AF514" s="5">
        <v>9</v>
      </c>
      <c r="AG514" s="5">
        <v>0</v>
      </c>
      <c r="AH514" s="5" t="s">
        <v>1307</v>
      </c>
      <c r="AI514" s="5" t="s">
        <v>235</v>
      </c>
      <c r="AJ514" s="5" t="s">
        <v>983</v>
      </c>
      <c r="AK514" s="45">
        <f t="shared" si="60"/>
        <v>15</v>
      </c>
      <c r="AL514" s="47">
        <f>_xlfn.XLOOKUP(I514,'[1]#칼럼명세'!F:F,'[1]#칼럼명세'!I:I)</f>
        <v>1303</v>
      </c>
      <c r="AM514" s="44" t="str">
        <f t="shared" si="61"/>
        <v>Item_Name_24900004</v>
      </c>
      <c r="AN514" s="5" t="s">
        <v>992</v>
      </c>
      <c r="AO514" s="44" t="str">
        <f t="shared" si="62"/>
        <v>Item_Desc_24900004</v>
      </c>
      <c r="AP514" s="5" t="s">
        <v>1005</v>
      </c>
      <c r="AQ514" s="44">
        <f>_xlfn.XLOOKUP(I514,[1]!표1[아이템 타입],[1]!표1[삭제여부])</f>
        <v>0</v>
      </c>
      <c r="AR514" s="63">
        <f>_xlfn.XLOOKUP(I514,'[1]#칼럼명세'!F:F,'[1]#칼럼명세'!H:H)</f>
        <v>1</v>
      </c>
      <c r="AS514" s="4">
        <v>1</v>
      </c>
      <c r="AT514" s="4"/>
      <c r="AU514" s="4"/>
      <c r="AV514" s="4"/>
      <c r="AW514" s="63" t="str">
        <f>_xlfn.XLOOKUP(I514,[1]!표1[아이템 타입],[1]!표1[타입 이름])</f>
        <v>장비제작 : 도안</v>
      </c>
      <c r="AX514" s="63" t="str">
        <f t="shared" si="58"/>
        <v>불가</v>
      </c>
      <c r="AY514" s="63" t="str">
        <f t="shared" si="59"/>
        <v>가능</v>
      </c>
      <c r="AZ514" s="63" t="str">
        <f t="shared" ref="AZ514:BA577" si="66">IF(AR514=0,"불가","가능")</f>
        <v>가능</v>
      </c>
      <c r="BA514" s="63" t="str">
        <f t="shared" si="66"/>
        <v>가능</v>
      </c>
    </row>
    <row r="515" spans="2:53" x14ac:dyDescent="0.3">
      <c r="B515" s="4">
        <v>24900005</v>
      </c>
      <c r="C515" s="4" t="str">
        <f t="shared" si="65"/>
        <v>005</v>
      </c>
      <c r="D515" s="44" t="str">
        <f t="shared" si="63"/>
        <v>Item_Name_24900005</v>
      </c>
      <c r="E515" s="5" t="s">
        <v>993</v>
      </c>
      <c r="F515" s="44" t="str">
        <f t="shared" si="64"/>
        <v>Item_Desc_24900005</v>
      </c>
      <c r="G515" s="5" t="s">
        <v>714</v>
      </c>
      <c r="H515" s="5">
        <v>3</v>
      </c>
      <c r="I515" s="5">
        <v>49</v>
      </c>
      <c r="J515" s="5">
        <v>0</v>
      </c>
      <c r="K515" s="5">
        <v>3</v>
      </c>
      <c r="L515" s="45">
        <f>_xlfn.XLOOKUP($I515, '[1]#칼럼명세'!$F:$F, '[1]#칼럼명세'!$J:$J)*IF(_xlfn.XLOOKUP($I515, '[1]#칼럼명세'!$F:$F, '[1]#칼럼명세'!$K:$K)="X", 1, _xlfn.XLOOKUP($K515, '[1]#무게관련'!$N:$N, '[1]#무게관련'!$O:$O))*100</f>
        <v>1</v>
      </c>
      <c r="M515" s="46" t="s">
        <v>336</v>
      </c>
      <c r="N515" s="46" t="s">
        <v>336</v>
      </c>
      <c r="O515" s="46" t="s">
        <v>336</v>
      </c>
      <c r="P515" s="46" t="s">
        <v>336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66">
        <v>100</v>
      </c>
      <c r="Y515" s="66">
        <v>1000</v>
      </c>
      <c r="Z515" s="5">
        <v>0</v>
      </c>
      <c r="AA515" s="5">
        <v>0</v>
      </c>
      <c r="AB515" s="5">
        <v>1</v>
      </c>
      <c r="AC515" s="5">
        <v>0</v>
      </c>
      <c r="AD515" s="5">
        <v>0</v>
      </c>
      <c r="AE515" s="5">
        <v>30200</v>
      </c>
      <c r="AF515" s="5">
        <v>9</v>
      </c>
      <c r="AG515" s="5">
        <v>0</v>
      </c>
      <c r="AH515" s="5" t="s">
        <v>1308</v>
      </c>
      <c r="AI515" s="5" t="s">
        <v>235</v>
      </c>
      <c r="AJ515" s="5" t="s">
        <v>983</v>
      </c>
      <c r="AK515" s="45">
        <f t="shared" si="60"/>
        <v>15</v>
      </c>
      <c r="AL515" s="47">
        <f>_xlfn.XLOOKUP(I515,'[1]#칼럼명세'!F:F,'[1]#칼럼명세'!I:I)</f>
        <v>1303</v>
      </c>
      <c r="AM515" s="44" t="str">
        <f t="shared" si="61"/>
        <v>Item_Name_24900005</v>
      </c>
      <c r="AN515" s="5" t="s">
        <v>993</v>
      </c>
      <c r="AO515" s="44" t="str">
        <f t="shared" si="62"/>
        <v>Item_Desc_24900005</v>
      </c>
      <c r="AP515" s="5" t="s">
        <v>1005</v>
      </c>
      <c r="AQ515" s="44">
        <f>_xlfn.XLOOKUP(I515,[1]!표1[아이템 타입],[1]!표1[삭제여부])</f>
        <v>0</v>
      </c>
      <c r="AR515" s="63">
        <f>_xlfn.XLOOKUP(I515,'[1]#칼럼명세'!F:F,'[1]#칼럼명세'!H:H)</f>
        <v>1</v>
      </c>
      <c r="AS515" s="4">
        <v>1</v>
      </c>
      <c r="AT515" s="4"/>
      <c r="AU515" s="4"/>
      <c r="AV515" s="4"/>
      <c r="AW515" s="63" t="str">
        <f>_xlfn.XLOOKUP(I515,[1]!표1[아이템 타입],[1]!표1[타입 이름])</f>
        <v>장비제작 : 도안</v>
      </c>
      <c r="AX515" s="63" t="str">
        <f t="shared" si="58"/>
        <v>불가</v>
      </c>
      <c r="AY515" s="63" t="str">
        <f t="shared" si="59"/>
        <v>가능</v>
      </c>
      <c r="AZ515" s="63" t="str">
        <f t="shared" si="66"/>
        <v>가능</v>
      </c>
      <c r="BA515" s="63" t="str">
        <f t="shared" si="66"/>
        <v>가능</v>
      </c>
    </row>
    <row r="516" spans="2:53" x14ac:dyDescent="0.3">
      <c r="B516" s="4">
        <v>24900006</v>
      </c>
      <c r="C516" s="4" t="str">
        <f t="shared" si="65"/>
        <v>006</v>
      </c>
      <c r="D516" s="44" t="str">
        <f t="shared" si="63"/>
        <v>Item_Name_24900006</v>
      </c>
      <c r="E516" s="5" t="s">
        <v>994</v>
      </c>
      <c r="F516" s="44" t="str">
        <f t="shared" si="64"/>
        <v>Item_Desc_24900006</v>
      </c>
      <c r="G516" s="5" t="s">
        <v>714</v>
      </c>
      <c r="H516" s="5">
        <v>3</v>
      </c>
      <c r="I516" s="5">
        <v>49</v>
      </c>
      <c r="J516" s="5">
        <v>0</v>
      </c>
      <c r="K516" s="5">
        <v>3</v>
      </c>
      <c r="L516" s="45">
        <f>_xlfn.XLOOKUP($I516, '[1]#칼럼명세'!$F:$F, '[1]#칼럼명세'!$J:$J)*IF(_xlfn.XLOOKUP($I516, '[1]#칼럼명세'!$F:$F, '[1]#칼럼명세'!$K:$K)="X", 1, _xlfn.XLOOKUP($K516, '[1]#무게관련'!$N:$N, '[1]#무게관련'!$O:$O))*100</f>
        <v>1</v>
      </c>
      <c r="M516" s="46" t="s">
        <v>336</v>
      </c>
      <c r="N516" s="46" t="s">
        <v>336</v>
      </c>
      <c r="O516" s="46" t="s">
        <v>336</v>
      </c>
      <c r="P516" s="46" t="s">
        <v>336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0</v>
      </c>
      <c r="X516" s="66">
        <v>100</v>
      </c>
      <c r="Y516" s="66">
        <v>1000</v>
      </c>
      <c r="Z516" s="5">
        <v>0</v>
      </c>
      <c r="AA516" s="5">
        <v>0</v>
      </c>
      <c r="AB516" s="5">
        <v>1</v>
      </c>
      <c r="AC516" s="5">
        <v>0</v>
      </c>
      <c r="AD516" s="5">
        <v>0</v>
      </c>
      <c r="AE516" s="5">
        <v>30200</v>
      </c>
      <c r="AF516" s="5">
        <v>9</v>
      </c>
      <c r="AG516" s="5">
        <v>0</v>
      </c>
      <c r="AH516" s="5" t="s">
        <v>1309</v>
      </c>
      <c r="AI516" s="5" t="s">
        <v>235</v>
      </c>
      <c r="AJ516" s="5" t="s">
        <v>983</v>
      </c>
      <c r="AK516" s="45">
        <f t="shared" si="60"/>
        <v>15</v>
      </c>
      <c r="AL516" s="47">
        <f>_xlfn.XLOOKUP(I516,'[1]#칼럼명세'!F:F,'[1]#칼럼명세'!I:I)</f>
        <v>1303</v>
      </c>
      <c r="AM516" s="44" t="str">
        <f t="shared" si="61"/>
        <v>Item_Name_24900006</v>
      </c>
      <c r="AN516" s="5" t="s">
        <v>994</v>
      </c>
      <c r="AO516" s="44" t="str">
        <f t="shared" si="62"/>
        <v>Item_Desc_24900006</v>
      </c>
      <c r="AP516" s="5" t="s">
        <v>1005</v>
      </c>
      <c r="AQ516" s="44">
        <f>_xlfn.XLOOKUP(I516,[1]!표1[아이템 타입],[1]!표1[삭제여부])</f>
        <v>0</v>
      </c>
      <c r="AR516" s="63">
        <f>_xlfn.XLOOKUP(I516,'[1]#칼럼명세'!F:F,'[1]#칼럼명세'!H:H)</f>
        <v>1</v>
      </c>
      <c r="AS516" s="4">
        <v>1</v>
      </c>
      <c r="AT516" s="4"/>
      <c r="AU516" s="4"/>
      <c r="AV516" s="4"/>
      <c r="AW516" s="63" t="str">
        <f>_xlfn.XLOOKUP(I516,[1]!표1[아이템 타입],[1]!표1[타입 이름])</f>
        <v>장비제작 : 도안</v>
      </c>
      <c r="AX516" s="63" t="str">
        <f t="shared" si="58"/>
        <v>불가</v>
      </c>
      <c r="AY516" s="63" t="str">
        <f t="shared" si="59"/>
        <v>가능</v>
      </c>
      <c r="AZ516" s="63" t="str">
        <f t="shared" si="66"/>
        <v>가능</v>
      </c>
      <c r="BA516" s="63" t="str">
        <f t="shared" si="66"/>
        <v>가능</v>
      </c>
    </row>
    <row r="517" spans="2:53" x14ac:dyDescent="0.3">
      <c r="B517" s="4">
        <v>24900007</v>
      </c>
      <c r="C517" s="4" t="str">
        <f t="shared" si="65"/>
        <v>007</v>
      </c>
      <c r="D517" s="44" t="str">
        <f t="shared" si="63"/>
        <v>Item_Name_24900007</v>
      </c>
      <c r="E517" s="5" t="s">
        <v>1292</v>
      </c>
      <c r="F517" s="44" t="str">
        <f t="shared" si="64"/>
        <v>Item_Desc_24900007</v>
      </c>
      <c r="G517" s="5" t="s">
        <v>714</v>
      </c>
      <c r="H517" s="5">
        <v>3</v>
      </c>
      <c r="I517" s="5">
        <v>49</v>
      </c>
      <c r="J517" s="5">
        <v>0</v>
      </c>
      <c r="K517" s="5">
        <v>3</v>
      </c>
      <c r="L517" s="45">
        <f>_xlfn.XLOOKUP($I517, '[1]#칼럼명세'!$F:$F, '[1]#칼럼명세'!$J:$J)*IF(_xlfn.XLOOKUP($I517, '[1]#칼럼명세'!$F:$F, '[1]#칼럼명세'!$K:$K)="X", 1, _xlfn.XLOOKUP($K517, '[1]#무게관련'!$N:$N, '[1]#무게관련'!$O:$O))*100</f>
        <v>1</v>
      </c>
      <c r="M517" s="46" t="s">
        <v>336</v>
      </c>
      <c r="N517" s="46" t="s">
        <v>336</v>
      </c>
      <c r="O517" s="46" t="s">
        <v>336</v>
      </c>
      <c r="P517" s="46" t="s">
        <v>336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66">
        <v>100</v>
      </c>
      <c r="Y517" s="66">
        <v>1000</v>
      </c>
      <c r="Z517" s="5">
        <v>0</v>
      </c>
      <c r="AA517" s="5">
        <v>0</v>
      </c>
      <c r="AB517" s="5">
        <v>1</v>
      </c>
      <c r="AC517" s="5">
        <v>0</v>
      </c>
      <c r="AD517" s="5">
        <v>0</v>
      </c>
      <c r="AE517" s="5">
        <v>30200</v>
      </c>
      <c r="AF517" s="5">
        <v>9</v>
      </c>
      <c r="AG517" s="5">
        <v>0</v>
      </c>
      <c r="AH517" s="5" t="s">
        <v>1310</v>
      </c>
      <c r="AI517" s="5" t="s">
        <v>235</v>
      </c>
      <c r="AJ517" s="5" t="s">
        <v>983</v>
      </c>
      <c r="AK517" s="45">
        <f t="shared" si="60"/>
        <v>15</v>
      </c>
      <c r="AL517" s="47">
        <f>_xlfn.XLOOKUP(I517,'[1]#칼럼명세'!F:F,'[1]#칼럼명세'!I:I)</f>
        <v>1303</v>
      </c>
      <c r="AM517" s="44" t="str">
        <f t="shared" si="61"/>
        <v>Item_Name_24900007</v>
      </c>
      <c r="AN517" s="5" t="s">
        <v>1521</v>
      </c>
      <c r="AO517" s="44" t="str">
        <f t="shared" si="62"/>
        <v>Item_Desc_24900007</v>
      </c>
      <c r="AP517" s="5" t="s">
        <v>1005</v>
      </c>
      <c r="AQ517" s="44">
        <f>_xlfn.XLOOKUP(I517,[1]!표1[아이템 타입],[1]!표1[삭제여부])</f>
        <v>0</v>
      </c>
      <c r="AR517" s="63">
        <f>_xlfn.XLOOKUP(I517,'[1]#칼럼명세'!F:F,'[1]#칼럼명세'!H:H)</f>
        <v>1</v>
      </c>
      <c r="AS517" s="4">
        <v>1</v>
      </c>
      <c r="AT517" s="4"/>
      <c r="AU517" s="4"/>
      <c r="AV517" s="4"/>
      <c r="AW517" s="63" t="str">
        <f>_xlfn.XLOOKUP(I517,[1]!표1[아이템 타입],[1]!표1[타입 이름])</f>
        <v>장비제작 : 도안</v>
      </c>
      <c r="AX517" s="63" t="str">
        <f t="shared" si="58"/>
        <v>불가</v>
      </c>
      <c r="AY517" s="63" t="str">
        <f t="shared" si="59"/>
        <v>가능</v>
      </c>
      <c r="AZ517" s="63" t="str">
        <f t="shared" si="66"/>
        <v>가능</v>
      </c>
      <c r="BA517" s="63" t="str">
        <f t="shared" si="66"/>
        <v>가능</v>
      </c>
    </row>
    <row r="518" spans="2:53" x14ac:dyDescent="0.3">
      <c r="B518" s="4">
        <v>24900008</v>
      </c>
      <c r="C518" s="4" t="str">
        <f t="shared" si="65"/>
        <v>008</v>
      </c>
      <c r="D518" s="44" t="str">
        <f t="shared" si="63"/>
        <v>Item_Name_24900008</v>
      </c>
      <c r="E518" s="5" t="s">
        <v>1293</v>
      </c>
      <c r="F518" s="44" t="str">
        <f t="shared" si="64"/>
        <v>Item_Desc_24900008</v>
      </c>
      <c r="G518" s="5" t="s">
        <v>714</v>
      </c>
      <c r="H518" s="5">
        <v>3</v>
      </c>
      <c r="I518" s="5">
        <v>49</v>
      </c>
      <c r="J518" s="5">
        <v>0</v>
      </c>
      <c r="K518" s="5">
        <v>3</v>
      </c>
      <c r="L518" s="45">
        <f>_xlfn.XLOOKUP($I518, '[1]#칼럼명세'!$F:$F, '[1]#칼럼명세'!$J:$J)*IF(_xlfn.XLOOKUP($I518, '[1]#칼럼명세'!$F:$F, '[1]#칼럼명세'!$K:$K)="X", 1, _xlfn.XLOOKUP($K518, '[1]#무게관련'!$N:$N, '[1]#무게관련'!$O:$O))*100</f>
        <v>1</v>
      </c>
      <c r="M518" s="46" t="s">
        <v>336</v>
      </c>
      <c r="N518" s="46" t="s">
        <v>336</v>
      </c>
      <c r="O518" s="46" t="s">
        <v>336</v>
      </c>
      <c r="P518" s="46" t="s">
        <v>336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66">
        <v>100</v>
      </c>
      <c r="Y518" s="66">
        <v>1000</v>
      </c>
      <c r="Z518" s="5">
        <v>0</v>
      </c>
      <c r="AA518" s="5">
        <v>0</v>
      </c>
      <c r="AB518" s="5">
        <v>1</v>
      </c>
      <c r="AC518" s="5">
        <v>0</v>
      </c>
      <c r="AD518" s="5">
        <v>0</v>
      </c>
      <c r="AE518" s="5">
        <v>30200</v>
      </c>
      <c r="AF518" s="5">
        <v>9</v>
      </c>
      <c r="AG518" s="5">
        <v>0</v>
      </c>
      <c r="AH518" s="5" t="s">
        <v>1311</v>
      </c>
      <c r="AI518" s="5" t="s">
        <v>235</v>
      </c>
      <c r="AJ518" s="5" t="s">
        <v>983</v>
      </c>
      <c r="AK518" s="45">
        <f t="shared" si="60"/>
        <v>15</v>
      </c>
      <c r="AL518" s="47">
        <f>_xlfn.XLOOKUP(I518,'[1]#칼럼명세'!F:F,'[1]#칼럼명세'!I:I)</f>
        <v>1303</v>
      </c>
      <c r="AM518" s="44" t="str">
        <f t="shared" si="61"/>
        <v>Item_Name_24900008</v>
      </c>
      <c r="AN518" s="5" t="s">
        <v>1522</v>
      </c>
      <c r="AO518" s="44" t="str">
        <f t="shared" si="62"/>
        <v>Item_Desc_24900008</v>
      </c>
      <c r="AP518" s="5" t="s">
        <v>1005</v>
      </c>
      <c r="AQ518" s="44">
        <f>_xlfn.XLOOKUP(I518,[1]!표1[아이템 타입],[1]!표1[삭제여부])</f>
        <v>0</v>
      </c>
      <c r="AR518" s="63">
        <f>_xlfn.XLOOKUP(I518,'[1]#칼럼명세'!F:F,'[1]#칼럼명세'!H:H)</f>
        <v>1</v>
      </c>
      <c r="AS518" s="4">
        <v>1</v>
      </c>
      <c r="AT518" s="4"/>
      <c r="AU518" s="4"/>
      <c r="AV518" s="4"/>
      <c r="AW518" s="63" t="str">
        <f>_xlfn.XLOOKUP(I518,[1]!표1[아이템 타입],[1]!표1[타입 이름])</f>
        <v>장비제작 : 도안</v>
      </c>
      <c r="AX518" s="63" t="str">
        <f t="shared" si="58"/>
        <v>불가</v>
      </c>
      <c r="AY518" s="63" t="str">
        <f t="shared" si="59"/>
        <v>가능</v>
      </c>
      <c r="AZ518" s="63" t="str">
        <f t="shared" si="66"/>
        <v>가능</v>
      </c>
      <c r="BA518" s="63" t="str">
        <f t="shared" si="66"/>
        <v>가능</v>
      </c>
    </row>
    <row r="519" spans="2:53" x14ac:dyDescent="0.3">
      <c r="B519" s="4">
        <v>24900009</v>
      </c>
      <c r="C519" s="4" t="str">
        <f t="shared" si="65"/>
        <v>009</v>
      </c>
      <c r="D519" s="44" t="str">
        <f t="shared" si="63"/>
        <v>Item_Name_24900009</v>
      </c>
      <c r="E519" s="5" t="s">
        <v>1294</v>
      </c>
      <c r="F519" s="44" t="str">
        <f t="shared" si="64"/>
        <v>Item_Desc_24900009</v>
      </c>
      <c r="G519" s="5" t="s">
        <v>714</v>
      </c>
      <c r="H519" s="5">
        <v>3</v>
      </c>
      <c r="I519" s="5">
        <v>49</v>
      </c>
      <c r="J519" s="5">
        <v>0</v>
      </c>
      <c r="K519" s="5">
        <v>3</v>
      </c>
      <c r="L519" s="45">
        <f>_xlfn.XLOOKUP($I519, '[1]#칼럼명세'!$F:$F, '[1]#칼럼명세'!$J:$J)*IF(_xlfn.XLOOKUP($I519, '[1]#칼럼명세'!$F:$F, '[1]#칼럼명세'!$K:$K)="X", 1, _xlfn.XLOOKUP($K519, '[1]#무게관련'!$N:$N, '[1]#무게관련'!$O:$O))*100</f>
        <v>1</v>
      </c>
      <c r="M519" s="46" t="s">
        <v>336</v>
      </c>
      <c r="N519" s="46" t="s">
        <v>336</v>
      </c>
      <c r="O519" s="46" t="s">
        <v>336</v>
      </c>
      <c r="P519" s="46" t="s">
        <v>336</v>
      </c>
      <c r="Q519" s="5">
        <v>0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0</v>
      </c>
      <c r="X519" s="66">
        <v>100</v>
      </c>
      <c r="Y519" s="66">
        <v>1000</v>
      </c>
      <c r="Z519" s="5">
        <v>0</v>
      </c>
      <c r="AA519" s="5">
        <v>0</v>
      </c>
      <c r="AB519" s="5">
        <v>1</v>
      </c>
      <c r="AC519" s="5">
        <v>0</v>
      </c>
      <c r="AD519" s="5">
        <v>0</v>
      </c>
      <c r="AE519" s="5">
        <v>30200</v>
      </c>
      <c r="AF519" s="5">
        <v>9</v>
      </c>
      <c r="AG519" s="5">
        <v>0</v>
      </c>
      <c r="AH519" s="5" t="s">
        <v>1312</v>
      </c>
      <c r="AI519" s="5" t="s">
        <v>235</v>
      </c>
      <c r="AJ519" s="5" t="s">
        <v>983</v>
      </c>
      <c r="AK519" s="45">
        <f t="shared" si="60"/>
        <v>15</v>
      </c>
      <c r="AL519" s="47">
        <f>_xlfn.XLOOKUP(I519,'[1]#칼럼명세'!F:F,'[1]#칼럼명세'!I:I)</f>
        <v>1303</v>
      </c>
      <c r="AM519" s="44" t="str">
        <f t="shared" si="61"/>
        <v>Item_Name_24900009</v>
      </c>
      <c r="AN519" s="5" t="s">
        <v>1523</v>
      </c>
      <c r="AO519" s="44" t="str">
        <f t="shared" si="62"/>
        <v>Item_Desc_24900009</v>
      </c>
      <c r="AP519" s="5" t="s">
        <v>1005</v>
      </c>
      <c r="AQ519" s="44">
        <f>_xlfn.XLOOKUP(I519,[1]!표1[아이템 타입],[1]!표1[삭제여부])</f>
        <v>0</v>
      </c>
      <c r="AR519" s="63">
        <f>_xlfn.XLOOKUP(I519,'[1]#칼럼명세'!F:F,'[1]#칼럼명세'!H:H)</f>
        <v>1</v>
      </c>
      <c r="AS519" s="4">
        <v>1</v>
      </c>
      <c r="AT519" s="4"/>
      <c r="AU519" s="4"/>
      <c r="AV519" s="4"/>
      <c r="AW519" s="63" t="str">
        <f>_xlfn.XLOOKUP(I519,[1]!표1[아이템 타입],[1]!표1[타입 이름])</f>
        <v>장비제작 : 도안</v>
      </c>
      <c r="AX519" s="63" t="str">
        <f t="shared" si="58"/>
        <v>불가</v>
      </c>
      <c r="AY519" s="63" t="str">
        <f t="shared" si="59"/>
        <v>가능</v>
      </c>
      <c r="AZ519" s="63" t="str">
        <f t="shared" si="66"/>
        <v>가능</v>
      </c>
      <c r="BA519" s="63" t="str">
        <f t="shared" si="66"/>
        <v>가능</v>
      </c>
    </row>
    <row r="520" spans="2:53" x14ac:dyDescent="0.3">
      <c r="B520" s="4">
        <v>24900010</v>
      </c>
      <c r="C520" s="4" t="str">
        <f t="shared" si="65"/>
        <v>010</v>
      </c>
      <c r="D520" s="44" t="str">
        <f t="shared" si="63"/>
        <v>Item_Name_24900010</v>
      </c>
      <c r="E520" s="5" t="s">
        <v>995</v>
      </c>
      <c r="F520" s="44" t="str">
        <f t="shared" si="64"/>
        <v>Item_Desc_24900010</v>
      </c>
      <c r="G520" s="5" t="s">
        <v>714</v>
      </c>
      <c r="H520" s="5">
        <v>3</v>
      </c>
      <c r="I520" s="5">
        <v>49</v>
      </c>
      <c r="J520" s="5">
        <v>0</v>
      </c>
      <c r="K520" s="5">
        <v>4</v>
      </c>
      <c r="L520" s="45">
        <f>_xlfn.XLOOKUP($I520, '[1]#칼럼명세'!$F:$F, '[1]#칼럼명세'!$J:$J)*IF(_xlfn.XLOOKUP($I520, '[1]#칼럼명세'!$F:$F, '[1]#칼럼명세'!$K:$K)="X", 1, _xlfn.XLOOKUP($K520, '[1]#무게관련'!$N:$N, '[1]#무게관련'!$O:$O))*100</f>
        <v>1</v>
      </c>
      <c r="M520" s="46" t="s">
        <v>336</v>
      </c>
      <c r="N520" s="46" t="s">
        <v>336</v>
      </c>
      <c r="O520" s="46" t="s">
        <v>336</v>
      </c>
      <c r="P520" s="46" t="s">
        <v>336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66">
        <v>100</v>
      </c>
      <c r="Y520" s="66">
        <v>1000</v>
      </c>
      <c r="Z520" s="5">
        <v>0</v>
      </c>
      <c r="AA520" s="5">
        <v>0</v>
      </c>
      <c r="AB520" s="5">
        <v>1</v>
      </c>
      <c r="AC520" s="5">
        <v>0</v>
      </c>
      <c r="AD520" s="5">
        <v>0</v>
      </c>
      <c r="AE520" s="5">
        <v>30200</v>
      </c>
      <c r="AF520" s="5">
        <v>9</v>
      </c>
      <c r="AG520" s="5">
        <v>1</v>
      </c>
      <c r="AH520" s="5" t="s">
        <v>1307</v>
      </c>
      <c r="AI520" s="5" t="s">
        <v>235</v>
      </c>
      <c r="AJ520" s="5" t="s">
        <v>983</v>
      </c>
      <c r="AK520" s="45">
        <f t="shared" si="60"/>
        <v>15</v>
      </c>
      <c r="AL520" s="47">
        <f>_xlfn.XLOOKUP(I520,'[1]#칼럼명세'!F:F,'[1]#칼럼명세'!I:I)</f>
        <v>1303</v>
      </c>
      <c r="AM520" s="44" t="str">
        <f t="shared" si="61"/>
        <v>Item_Name_24900010</v>
      </c>
      <c r="AN520" s="5" t="s">
        <v>995</v>
      </c>
      <c r="AO520" s="44" t="str">
        <f t="shared" si="62"/>
        <v>Item_Desc_24900010</v>
      </c>
      <c r="AP520" s="5" t="s">
        <v>1006</v>
      </c>
      <c r="AQ520" s="44">
        <f>_xlfn.XLOOKUP(I520,[1]!표1[아이템 타입],[1]!표1[삭제여부])</f>
        <v>0</v>
      </c>
      <c r="AR520" s="63">
        <f>_xlfn.XLOOKUP(I520,'[1]#칼럼명세'!F:F,'[1]#칼럼명세'!H:H)</f>
        <v>1</v>
      </c>
      <c r="AS520" s="4">
        <v>1</v>
      </c>
      <c r="AT520" s="4"/>
      <c r="AU520" s="4"/>
      <c r="AV520" s="4"/>
      <c r="AW520" s="63" t="str">
        <f>_xlfn.XLOOKUP(I520,[1]!표1[아이템 타입],[1]!표1[타입 이름])</f>
        <v>장비제작 : 도안</v>
      </c>
      <c r="AX520" s="63" t="str">
        <f t="shared" si="58"/>
        <v>불가</v>
      </c>
      <c r="AY520" s="63" t="str">
        <f t="shared" si="59"/>
        <v>가능</v>
      </c>
      <c r="AZ520" s="63" t="str">
        <f t="shared" si="66"/>
        <v>가능</v>
      </c>
      <c r="BA520" s="63" t="str">
        <f t="shared" si="66"/>
        <v>가능</v>
      </c>
    </row>
    <row r="521" spans="2:53" x14ac:dyDescent="0.3">
      <c r="B521" s="4">
        <v>24900011</v>
      </c>
      <c r="C521" s="4" t="str">
        <f t="shared" si="65"/>
        <v>011</v>
      </c>
      <c r="D521" s="44" t="str">
        <f t="shared" si="63"/>
        <v>Item_Name_24900011</v>
      </c>
      <c r="E521" s="5" t="s">
        <v>996</v>
      </c>
      <c r="F521" s="44" t="str">
        <f t="shared" si="64"/>
        <v>Item_Desc_24900011</v>
      </c>
      <c r="G521" s="5" t="s">
        <v>714</v>
      </c>
      <c r="H521" s="5">
        <v>3</v>
      </c>
      <c r="I521" s="5">
        <v>49</v>
      </c>
      <c r="J521" s="5">
        <v>0</v>
      </c>
      <c r="K521" s="5">
        <v>4</v>
      </c>
      <c r="L521" s="45">
        <f>_xlfn.XLOOKUP($I521, '[1]#칼럼명세'!$F:$F, '[1]#칼럼명세'!$J:$J)*IF(_xlfn.XLOOKUP($I521, '[1]#칼럼명세'!$F:$F, '[1]#칼럼명세'!$K:$K)="X", 1, _xlfn.XLOOKUP($K521, '[1]#무게관련'!$N:$N, '[1]#무게관련'!$O:$O))*100</f>
        <v>1</v>
      </c>
      <c r="M521" s="46" t="s">
        <v>336</v>
      </c>
      <c r="N521" s="46" t="s">
        <v>336</v>
      </c>
      <c r="O521" s="46" t="s">
        <v>336</v>
      </c>
      <c r="P521" s="46" t="s">
        <v>336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66">
        <v>100</v>
      </c>
      <c r="Y521" s="66">
        <v>1000</v>
      </c>
      <c r="Z521" s="5">
        <v>0</v>
      </c>
      <c r="AA521" s="5">
        <v>0</v>
      </c>
      <c r="AB521" s="5">
        <v>1</v>
      </c>
      <c r="AC521" s="5">
        <v>0</v>
      </c>
      <c r="AD521" s="5">
        <v>0</v>
      </c>
      <c r="AE521" s="5">
        <v>30200</v>
      </c>
      <c r="AF521" s="5">
        <v>9</v>
      </c>
      <c r="AG521" s="5">
        <v>1</v>
      </c>
      <c r="AH521" s="5" t="s">
        <v>1308</v>
      </c>
      <c r="AI521" s="5" t="s">
        <v>235</v>
      </c>
      <c r="AJ521" s="5" t="s">
        <v>983</v>
      </c>
      <c r="AK521" s="45">
        <f t="shared" si="60"/>
        <v>15</v>
      </c>
      <c r="AL521" s="47">
        <f>_xlfn.XLOOKUP(I521,'[1]#칼럼명세'!F:F,'[1]#칼럼명세'!I:I)</f>
        <v>1303</v>
      </c>
      <c r="AM521" s="44" t="str">
        <f t="shared" si="61"/>
        <v>Item_Name_24900011</v>
      </c>
      <c r="AN521" s="5" t="s">
        <v>996</v>
      </c>
      <c r="AO521" s="44" t="str">
        <f t="shared" si="62"/>
        <v>Item_Desc_24900011</v>
      </c>
      <c r="AP521" s="5" t="s">
        <v>1006</v>
      </c>
      <c r="AQ521" s="44">
        <f>_xlfn.XLOOKUP(I521,[1]!표1[아이템 타입],[1]!표1[삭제여부])</f>
        <v>0</v>
      </c>
      <c r="AR521" s="63">
        <f>_xlfn.XLOOKUP(I521,'[1]#칼럼명세'!F:F,'[1]#칼럼명세'!H:H)</f>
        <v>1</v>
      </c>
      <c r="AS521" s="4">
        <v>1</v>
      </c>
      <c r="AT521" s="4"/>
      <c r="AU521" s="4"/>
      <c r="AV521" s="4"/>
      <c r="AW521" s="63" t="str">
        <f>_xlfn.XLOOKUP(I521,[1]!표1[아이템 타입],[1]!표1[타입 이름])</f>
        <v>장비제작 : 도안</v>
      </c>
      <c r="AX521" s="63" t="str">
        <f t="shared" si="58"/>
        <v>불가</v>
      </c>
      <c r="AY521" s="63" t="str">
        <f t="shared" si="59"/>
        <v>가능</v>
      </c>
      <c r="AZ521" s="63" t="str">
        <f t="shared" si="66"/>
        <v>가능</v>
      </c>
      <c r="BA521" s="63" t="str">
        <f t="shared" si="66"/>
        <v>가능</v>
      </c>
    </row>
    <row r="522" spans="2:53" x14ac:dyDescent="0.3">
      <c r="B522" s="4">
        <v>24900012</v>
      </c>
      <c r="C522" s="4" t="str">
        <f t="shared" si="65"/>
        <v>012</v>
      </c>
      <c r="D522" s="44" t="str">
        <f t="shared" si="63"/>
        <v>Item_Name_24900012</v>
      </c>
      <c r="E522" s="5" t="s">
        <v>997</v>
      </c>
      <c r="F522" s="44" t="str">
        <f t="shared" si="64"/>
        <v>Item_Desc_24900012</v>
      </c>
      <c r="G522" s="5" t="s">
        <v>714</v>
      </c>
      <c r="H522" s="5">
        <v>3</v>
      </c>
      <c r="I522" s="5">
        <v>49</v>
      </c>
      <c r="J522" s="5">
        <v>0</v>
      </c>
      <c r="K522" s="5">
        <v>4</v>
      </c>
      <c r="L522" s="45">
        <f>_xlfn.XLOOKUP($I522, '[1]#칼럼명세'!$F:$F, '[1]#칼럼명세'!$J:$J)*IF(_xlfn.XLOOKUP($I522, '[1]#칼럼명세'!$F:$F, '[1]#칼럼명세'!$K:$K)="X", 1, _xlfn.XLOOKUP($K522, '[1]#무게관련'!$N:$N, '[1]#무게관련'!$O:$O))*100</f>
        <v>1</v>
      </c>
      <c r="M522" s="46" t="s">
        <v>336</v>
      </c>
      <c r="N522" s="46" t="s">
        <v>336</v>
      </c>
      <c r="O522" s="46" t="s">
        <v>336</v>
      </c>
      <c r="P522" s="46" t="s">
        <v>336</v>
      </c>
      <c r="Q522" s="5">
        <v>0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0</v>
      </c>
      <c r="X522" s="66">
        <v>100</v>
      </c>
      <c r="Y522" s="66">
        <v>1000</v>
      </c>
      <c r="Z522" s="5">
        <v>0</v>
      </c>
      <c r="AA522" s="5">
        <v>0</v>
      </c>
      <c r="AB522" s="5">
        <v>1</v>
      </c>
      <c r="AC522" s="5">
        <v>0</v>
      </c>
      <c r="AD522" s="5">
        <v>0</v>
      </c>
      <c r="AE522" s="5">
        <v>30200</v>
      </c>
      <c r="AF522" s="5">
        <v>9</v>
      </c>
      <c r="AG522" s="5">
        <v>1</v>
      </c>
      <c r="AH522" s="5" t="s">
        <v>1309</v>
      </c>
      <c r="AI522" s="5" t="s">
        <v>235</v>
      </c>
      <c r="AJ522" s="5" t="s">
        <v>983</v>
      </c>
      <c r="AK522" s="45">
        <f t="shared" si="60"/>
        <v>15</v>
      </c>
      <c r="AL522" s="47">
        <f>_xlfn.XLOOKUP(I522,'[1]#칼럼명세'!F:F,'[1]#칼럼명세'!I:I)</f>
        <v>1303</v>
      </c>
      <c r="AM522" s="44" t="str">
        <f t="shared" si="61"/>
        <v>Item_Name_24900012</v>
      </c>
      <c r="AN522" s="5" t="s">
        <v>997</v>
      </c>
      <c r="AO522" s="44" t="str">
        <f t="shared" si="62"/>
        <v>Item_Desc_24900012</v>
      </c>
      <c r="AP522" s="5" t="s">
        <v>1006</v>
      </c>
      <c r="AQ522" s="44">
        <f>_xlfn.XLOOKUP(I522,[1]!표1[아이템 타입],[1]!표1[삭제여부])</f>
        <v>0</v>
      </c>
      <c r="AR522" s="63">
        <f>_xlfn.XLOOKUP(I522,'[1]#칼럼명세'!F:F,'[1]#칼럼명세'!H:H)</f>
        <v>1</v>
      </c>
      <c r="AS522" s="4">
        <v>1</v>
      </c>
      <c r="AT522" s="4"/>
      <c r="AU522" s="4"/>
      <c r="AV522" s="4"/>
      <c r="AW522" s="63" t="str">
        <f>_xlfn.XLOOKUP(I522,[1]!표1[아이템 타입],[1]!표1[타입 이름])</f>
        <v>장비제작 : 도안</v>
      </c>
      <c r="AX522" s="63" t="str">
        <f t="shared" si="58"/>
        <v>불가</v>
      </c>
      <c r="AY522" s="63" t="str">
        <f t="shared" si="59"/>
        <v>가능</v>
      </c>
      <c r="AZ522" s="63" t="str">
        <f t="shared" si="66"/>
        <v>가능</v>
      </c>
      <c r="BA522" s="63" t="str">
        <f t="shared" si="66"/>
        <v>가능</v>
      </c>
    </row>
    <row r="523" spans="2:53" x14ac:dyDescent="0.3">
      <c r="B523" s="4">
        <v>24900013</v>
      </c>
      <c r="C523" s="4" t="str">
        <f t="shared" si="65"/>
        <v>013</v>
      </c>
      <c r="D523" s="44" t="str">
        <f t="shared" si="63"/>
        <v>Item_Name_24900013</v>
      </c>
      <c r="E523" s="5" t="s">
        <v>1295</v>
      </c>
      <c r="F523" s="44" t="str">
        <f t="shared" si="64"/>
        <v>Item_Desc_24900013</v>
      </c>
      <c r="G523" s="5" t="s">
        <v>714</v>
      </c>
      <c r="H523" s="5">
        <v>3</v>
      </c>
      <c r="I523" s="5">
        <v>49</v>
      </c>
      <c r="J523" s="5">
        <v>0</v>
      </c>
      <c r="K523" s="5">
        <v>4</v>
      </c>
      <c r="L523" s="45">
        <f>_xlfn.XLOOKUP($I523, '[1]#칼럼명세'!$F:$F, '[1]#칼럼명세'!$J:$J)*IF(_xlfn.XLOOKUP($I523, '[1]#칼럼명세'!$F:$F, '[1]#칼럼명세'!$K:$K)="X", 1, _xlfn.XLOOKUP($K523, '[1]#무게관련'!$N:$N, '[1]#무게관련'!$O:$O))*100</f>
        <v>1</v>
      </c>
      <c r="M523" s="46" t="s">
        <v>336</v>
      </c>
      <c r="N523" s="46" t="s">
        <v>336</v>
      </c>
      <c r="O523" s="46" t="s">
        <v>336</v>
      </c>
      <c r="P523" s="46" t="s">
        <v>336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66">
        <v>100</v>
      </c>
      <c r="Y523" s="66">
        <v>1000</v>
      </c>
      <c r="Z523" s="5">
        <v>0</v>
      </c>
      <c r="AA523" s="5">
        <v>0</v>
      </c>
      <c r="AB523" s="5">
        <v>1</v>
      </c>
      <c r="AC523" s="5">
        <v>0</v>
      </c>
      <c r="AD523" s="5">
        <v>0</v>
      </c>
      <c r="AE523" s="5">
        <v>30200</v>
      </c>
      <c r="AF523" s="5">
        <v>9</v>
      </c>
      <c r="AG523" s="5">
        <v>1</v>
      </c>
      <c r="AH523" s="5" t="s">
        <v>1310</v>
      </c>
      <c r="AI523" s="5" t="s">
        <v>235</v>
      </c>
      <c r="AJ523" s="5" t="s">
        <v>983</v>
      </c>
      <c r="AK523" s="45">
        <f t="shared" si="60"/>
        <v>15</v>
      </c>
      <c r="AL523" s="47">
        <f>_xlfn.XLOOKUP(I523,'[1]#칼럼명세'!F:F,'[1]#칼럼명세'!I:I)</f>
        <v>1303</v>
      </c>
      <c r="AM523" s="44" t="str">
        <f t="shared" si="61"/>
        <v>Item_Name_24900013</v>
      </c>
      <c r="AN523" s="5" t="s">
        <v>1525</v>
      </c>
      <c r="AO523" s="44" t="str">
        <f t="shared" si="62"/>
        <v>Item_Desc_24900013</v>
      </c>
      <c r="AP523" s="5" t="s">
        <v>1006</v>
      </c>
      <c r="AQ523" s="44">
        <f>_xlfn.XLOOKUP(I523,[1]!표1[아이템 타입],[1]!표1[삭제여부])</f>
        <v>0</v>
      </c>
      <c r="AR523" s="63">
        <f>_xlfn.XLOOKUP(I523,'[1]#칼럼명세'!F:F,'[1]#칼럼명세'!H:H)</f>
        <v>1</v>
      </c>
      <c r="AS523" s="4">
        <v>1</v>
      </c>
      <c r="AT523" s="4"/>
      <c r="AU523" s="4"/>
      <c r="AV523" s="4"/>
      <c r="AW523" s="63" t="str">
        <f>_xlfn.XLOOKUP(I523,[1]!표1[아이템 타입],[1]!표1[타입 이름])</f>
        <v>장비제작 : 도안</v>
      </c>
      <c r="AX523" s="63" t="str">
        <f t="shared" si="58"/>
        <v>불가</v>
      </c>
      <c r="AY523" s="63" t="str">
        <f t="shared" si="59"/>
        <v>가능</v>
      </c>
      <c r="AZ523" s="63" t="str">
        <f t="shared" si="66"/>
        <v>가능</v>
      </c>
      <c r="BA523" s="63" t="str">
        <f t="shared" si="66"/>
        <v>가능</v>
      </c>
    </row>
    <row r="524" spans="2:53" x14ac:dyDescent="0.3">
      <c r="B524" s="4">
        <v>24900014</v>
      </c>
      <c r="C524" s="4" t="str">
        <f t="shared" si="65"/>
        <v>014</v>
      </c>
      <c r="D524" s="44" t="str">
        <f t="shared" si="63"/>
        <v>Item_Name_24900014</v>
      </c>
      <c r="E524" s="5" t="s">
        <v>1296</v>
      </c>
      <c r="F524" s="44" t="str">
        <f t="shared" si="64"/>
        <v>Item_Desc_24900014</v>
      </c>
      <c r="G524" s="5" t="s">
        <v>714</v>
      </c>
      <c r="H524" s="5">
        <v>3</v>
      </c>
      <c r="I524" s="5">
        <v>49</v>
      </c>
      <c r="J524" s="5">
        <v>0</v>
      </c>
      <c r="K524" s="5">
        <v>4</v>
      </c>
      <c r="L524" s="45">
        <f>_xlfn.XLOOKUP($I524, '[1]#칼럼명세'!$F:$F, '[1]#칼럼명세'!$J:$J)*IF(_xlfn.XLOOKUP($I524, '[1]#칼럼명세'!$F:$F, '[1]#칼럼명세'!$K:$K)="X", 1, _xlfn.XLOOKUP($K524, '[1]#무게관련'!$N:$N, '[1]#무게관련'!$O:$O))*100</f>
        <v>1</v>
      </c>
      <c r="M524" s="46" t="s">
        <v>336</v>
      </c>
      <c r="N524" s="46" t="s">
        <v>336</v>
      </c>
      <c r="O524" s="46" t="s">
        <v>336</v>
      </c>
      <c r="P524" s="46" t="s">
        <v>336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66">
        <v>100</v>
      </c>
      <c r="Y524" s="66">
        <v>1000</v>
      </c>
      <c r="Z524" s="5">
        <v>0</v>
      </c>
      <c r="AA524" s="5">
        <v>0</v>
      </c>
      <c r="AB524" s="5">
        <v>1</v>
      </c>
      <c r="AC524" s="5">
        <v>0</v>
      </c>
      <c r="AD524" s="5">
        <v>0</v>
      </c>
      <c r="AE524" s="5">
        <v>30200</v>
      </c>
      <c r="AF524" s="5">
        <v>9</v>
      </c>
      <c r="AG524" s="5">
        <v>1</v>
      </c>
      <c r="AH524" s="5" t="s">
        <v>1311</v>
      </c>
      <c r="AI524" s="5" t="s">
        <v>235</v>
      </c>
      <c r="AJ524" s="5" t="s">
        <v>983</v>
      </c>
      <c r="AK524" s="45">
        <f t="shared" si="60"/>
        <v>15</v>
      </c>
      <c r="AL524" s="47">
        <f>_xlfn.XLOOKUP(I524,'[1]#칼럼명세'!F:F,'[1]#칼럼명세'!I:I)</f>
        <v>1303</v>
      </c>
      <c r="AM524" s="44" t="str">
        <f t="shared" si="61"/>
        <v>Item_Name_24900014</v>
      </c>
      <c r="AN524" s="5" t="s">
        <v>1526</v>
      </c>
      <c r="AO524" s="44" t="str">
        <f t="shared" si="62"/>
        <v>Item_Desc_24900014</v>
      </c>
      <c r="AP524" s="5" t="s">
        <v>1006</v>
      </c>
      <c r="AQ524" s="44">
        <f>_xlfn.XLOOKUP(I524,[1]!표1[아이템 타입],[1]!표1[삭제여부])</f>
        <v>0</v>
      </c>
      <c r="AR524" s="63">
        <f>_xlfn.XLOOKUP(I524,'[1]#칼럼명세'!F:F,'[1]#칼럼명세'!H:H)</f>
        <v>1</v>
      </c>
      <c r="AS524" s="4">
        <v>1</v>
      </c>
      <c r="AT524" s="4"/>
      <c r="AU524" s="4"/>
      <c r="AV524" s="4"/>
      <c r="AW524" s="63" t="str">
        <f>_xlfn.XLOOKUP(I524,[1]!표1[아이템 타입],[1]!표1[타입 이름])</f>
        <v>장비제작 : 도안</v>
      </c>
      <c r="AX524" s="63" t="str">
        <f t="shared" si="58"/>
        <v>불가</v>
      </c>
      <c r="AY524" s="63" t="str">
        <f t="shared" si="59"/>
        <v>가능</v>
      </c>
      <c r="AZ524" s="63" t="str">
        <f t="shared" si="66"/>
        <v>가능</v>
      </c>
      <c r="BA524" s="63" t="str">
        <f t="shared" si="66"/>
        <v>가능</v>
      </c>
    </row>
    <row r="525" spans="2:53" x14ac:dyDescent="0.3">
      <c r="B525" s="4">
        <v>24900015</v>
      </c>
      <c r="C525" s="4" t="str">
        <f t="shared" si="65"/>
        <v>015</v>
      </c>
      <c r="D525" s="44" t="str">
        <f t="shared" si="63"/>
        <v>Item_Name_24900015</v>
      </c>
      <c r="E525" s="5" t="s">
        <v>1297</v>
      </c>
      <c r="F525" s="44" t="str">
        <f t="shared" si="64"/>
        <v>Item_Desc_24900015</v>
      </c>
      <c r="G525" s="5" t="s">
        <v>714</v>
      </c>
      <c r="H525" s="5">
        <v>3</v>
      </c>
      <c r="I525" s="5">
        <v>49</v>
      </c>
      <c r="J525" s="5">
        <v>0</v>
      </c>
      <c r="K525" s="5">
        <v>4</v>
      </c>
      <c r="L525" s="45">
        <f>_xlfn.XLOOKUP($I525, '[1]#칼럼명세'!$F:$F, '[1]#칼럼명세'!$J:$J)*IF(_xlfn.XLOOKUP($I525, '[1]#칼럼명세'!$F:$F, '[1]#칼럼명세'!$K:$K)="X", 1, _xlfn.XLOOKUP($K525, '[1]#무게관련'!$N:$N, '[1]#무게관련'!$O:$O))*100</f>
        <v>1</v>
      </c>
      <c r="M525" s="46" t="s">
        <v>336</v>
      </c>
      <c r="N525" s="46" t="s">
        <v>336</v>
      </c>
      <c r="O525" s="46" t="s">
        <v>336</v>
      </c>
      <c r="P525" s="46" t="s">
        <v>336</v>
      </c>
      <c r="Q525" s="5">
        <v>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0</v>
      </c>
      <c r="X525" s="66">
        <v>100</v>
      </c>
      <c r="Y525" s="66">
        <v>1000</v>
      </c>
      <c r="Z525" s="5">
        <v>0</v>
      </c>
      <c r="AA525" s="5">
        <v>0</v>
      </c>
      <c r="AB525" s="5">
        <v>1</v>
      </c>
      <c r="AC525" s="5">
        <v>0</v>
      </c>
      <c r="AD525" s="5">
        <v>0</v>
      </c>
      <c r="AE525" s="5">
        <v>30200</v>
      </c>
      <c r="AF525" s="5">
        <v>9</v>
      </c>
      <c r="AG525" s="5">
        <v>1</v>
      </c>
      <c r="AH525" s="5" t="s">
        <v>1312</v>
      </c>
      <c r="AI525" s="5" t="s">
        <v>235</v>
      </c>
      <c r="AJ525" s="5" t="s">
        <v>983</v>
      </c>
      <c r="AK525" s="45">
        <f t="shared" si="60"/>
        <v>15</v>
      </c>
      <c r="AL525" s="47">
        <f>_xlfn.XLOOKUP(I525,'[1]#칼럼명세'!F:F,'[1]#칼럼명세'!I:I)</f>
        <v>1303</v>
      </c>
      <c r="AM525" s="44" t="str">
        <f t="shared" si="61"/>
        <v>Item_Name_24900015</v>
      </c>
      <c r="AN525" s="5" t="s">
        <v>1527</v>
      </c>
      <c r="AO525" s="44" t="str">
        <f t="shared" si="62"/>
        <v>Item_Desc_24900015</v>
      </c>
      <c r="AP525" s="5" t="s">
        <v>1006</v>
      </c>
      <c r="AQ525" s="44">
        <f>_xlfn.XLOOKUP(I525,[1]!표1[아이템 타입],[1]!표1[삭제여부])</f>
        <v>0</v>
      </c>
      <c r="AR525" s="63">
        <f>_xlfn.XLOOKUP(I525,'[1]#칼럼명세'!F:F,'[1]#칼럼명세'!H:H)</f>
        <v>1</v>
      </c>
      <c r="AS525" s="4">
        <v>1</v>
      </c>
      <c r="AT525" s="4"/>
      <c r="AU525" s="4"/>
      <c r="AV525" s="4"/>
      <c r="AW525" s="63" t="str">
        <f>_xlfn.XLOOKUP(I525,[1]!표1[아이템 타입],[1]!표1[타입 이름])</f>
        <v>장비제작 : 도안</v>
      </c>
      <c r="AX525" s="63" t="str">
        <f t="shared" si="58"/>
        <v>불가</v>
      </c>
      <c r="AY525" s="63" t="str">
        <f t="shared" si="59"/>
        <v>가능</v>
      </c>
      <c r="AZ525" s="63" t="str">
        <f t="shared" si="66"/>
        <v>가능</v>
      </c>
      <c r="BA525" s="63" t="str">
        <f t="shared" si="66"/>
        <v>가능</v>
      </c>
    </row>
    <row r="526" spans="2:53" x14ac:dyDescent="0.3">
      <c r="B526" s="4">
        <v>24900016</v>
      </c>
      <c r="C526" s="4" t="str">
        <f t="shared" si="65"/>
        <v>016</v>
      </c>
      <c r="D526" s="44" t="str">
        <f t="shared" si="63"/>
        <v>Item_Name_24900016</v>
      </c>
      <c r="E526" s="5" t="s">
        <v>998</v>
      </c>
      <c r="F526" s="44" t="str">
        <f t="shared" si="64"/>
        <v>Item_Desc_24900016</v>
      </c>
      <c r="G526" s="5" t="s">
        <v>714</v>
      </c>
      <c r="H526" s="5">
        <v>3</v>
      </c>
      <c r="I526" s="5">
        <v>49</v>
      </c>
      <c r="J526" s="5">
        <v>0</v>
      </c>
      <c r="K526" s="5">
        <v>5</v>
      </c>
      <c r="L526" s="45">
        <f>_xlfn.XLOOKUP($I526, '[1]#칼럼명세'!$F:$F, '[1]#칼럼명세'!$J:$J)*IF(_xlfn.XLOOKUP($I526, '[1]#칼럼명세'!$F:$F, '[1]#칼럼명세'!$K:$K)="X", 1, _xlfn.XLOOKUP($K526, '[1]#무게관련'!$N:$N, '[1]#무게관련'!$O:$O))*100</f>
        <v>1</v>
      </c>
      <c r="M526" s="46" t="s">
        <v>336</v>
      </c>
      <c r="N526" s="46" t="s">
        <v>336</v>
      </c>
      <c r="O526" s="46" t="s">
        <v>336</v>
      </c>
      <c r="P526" s="46" t="s">
        <v>336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66">
        <v>100</v>
      </c>
      <c r="Y526" s="66">
        <v>1000</v>
      </c>
      <c r="Z526" s="5">
        <v>0</v>
      </c>
      <c r="AA526" s="5">
        <v>0</v>
      </c>
      <c r="AB526" s="5">
        <v>1</v>
      </c>
      <c r="AC526" s="5">
        <v>0</v>
      </c>
      <c r="AD526" s="5">
        <v>0</v>
      </c>
      <c r="AE526" s="5">
        <v>30200</v>
      </c>
      <c r="AF526" s="5">
        <v>9</v>
      </c>
      <c r="AG526" s="5">
        <v>1</v>
      </c>
      <c r="AH526" s="5" t="s">
        <v>1307</v>
      </c>
      <c r="AI526" s="5" t="s">
        <v>235</v>
      </c>
      <c r="AJ526" s="5" t="s">
        <v>983</v>
      </c>
      <c r="AK526" s="45">
        <f t="shared" si="60"/>
        <v>15</v>
      </c>
      <c r="AL526" s="47">
        <f>_xlfn.XLOOKUP(I526,'[1]#칼럼명세'!F:F,'[1]#칼럼명세'!I:I)</f>
        <v>1303</v>
      </c>
      <c r="AM526" s="44" t="str">
        <f t="shared" si="61"/>
        <v>Item_Name_24900016</v>
      </c>
      <c r="AN526" s="5" t="s">
        <v>1301</v>
      </c>
      <c r="AO526" s="44" t="str">
        <f t="shared" si="62"/>
        <v>Item_Desc_24900016</v>
      </c>
      <c r="AP526" s="5" t="s">
        <v>1007</v>
      </c>
      <c r="AQ526" s="44">
        <f>_xlfn.XLOOKUP(I526,[1]!표1[아이템 타입],[1]!표1[삭제여부])</f>
        <v>0</v>
      </c>
      <c r="AR526" s="63">
        <f>_xlfn.XLOOKUP(I526,'[1]#칼럼명세'!F:F,'[1]#칼럼명세'!H:H)</f>
        <v>1</v>
      </c>
      <c r="AS526" s="4">
        <v>1</v>
      </c>
      <c r="AT526" s="4"/>
      <c r="AU526" s="4"/>
      <c r="AV526" s="4"/>
      <c r="AW526" s="63" t="str">
        <f>_xlfn.XLOOKUP(I526,[1]!표1[아이템 타입],[1]!표1[타입 이름])</f>
        <v>장비제작 : 도안</v>
      </c>
      <c r="AX526" s="63" t="str">
        <f t="shared" si="58"/>
        <v>불가</v>
      </c>
      <c r="AY526" s="63" t="str">
        <f t="shared" si="59"/>
        <v>가능</v>
      </c>
      <c r="AZ526" s="63" t="str">
        <f t="shared" si="66"/>
        <v>가능</v>
      </c>
      <c r="BA526" s="63" t="str">
        <f t="shared" si="66"/>
        <v>가능</v>
      </c>
    </row>
    <row r="527" spans="2:53" x14ac:dyDescent="0.3">
      <c r="B527" s="4">
        <v>24900017</v>
      </c>
      <c r="C527" s="4" t="str">
        <f t="shared" si="65"/>
        <v>017</v>
      </c>
      <c r="D527" s="44" t="str">
        <f t="shared" si="63"/>
        <v>Item_Name_24900017</v>
      </c>
      <c r="E527" s="5" t="s">
        <v>999</v>
      </c>
      <c r="F527" s="44" t="str">
        <f t="shared" si="64"/>
        <v>Item_Desc_24900017</v>
      </c>
      <c r="G527" s="5" t="s">
        <v>714</v>
      </c>
      <c r="H527" s="5">
        <v>3</v>
      </c>
      <c r="I527" s="5">
        <v>49</v>
      </c>
      <c r="J527" s="5">
        <v>0</v>
      </c>
      <c r="K527" s="5">
        <v>5</v>
      </c>
      <c r="L527" s="45">
        <f>_xlfn.XLOOKUP($I527, '[1]#칼럼명세'!$F:$F, '[1]#칼럼명세'!$J:$J)*IF(_xlfn.XLOOKUP($I527, '[1]#칼럼명세'!$F:$F, '[1]#칼럼명세'!$K:$K)="X", 1, _xlfn.XLOOKUP($K527, '[1]#무게관련'!$N:$N, '[1]#무게관련'!$O:$O))*100</f>
        <v>1</v>
      </c>
      <c r="M527" s="46" t="s">
        <v>336</v>
      </c>
      <c r="N527" s="46" t="s">
        <v>336</v>
      </c>
      <c r="O527" s="46" t="s">
        <v>336</v>
      </c>
      <c r="P527" s="46" t="s">
        <v>336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66">
        <v>100</v>
      </c>
      <c r="Y527" s="66">
        <v>1000</v>
      </c>
      <c r="Z527" s="5">
        <v>0</v>
      </c>
      <c r="AA527" s="5">
        <v>0</v>
      </c>
      <c r="AB527" s="5">
        <v>1</v>
      </c>
      <c r="AC527" s="5">
        <v>0</v>
      </c>
      <c r="AD527" s="5">
        <v>0</v>
      </c>
      <c r="AE527" s="5">
        <v>30200</v>
      </c>
      <c r="AF527" s="5">
        <v>9</v>
      </c>
      <c r="AG527" s="5">
        <v>1</v>
      </c>
      <c r="AH527" s="5" t="s">
        <v>1308</v>
      </c>
      <c r="AI527" s="5" t="s">
        <v>235</v>
      </c>
      <c r="AJ527" s="5" t="s">
        <v>983</v>
      </c>
      <c r="AK527" s="45">
        <f t="shared" si="60"/>
        <v>15</v>
      </c>
      <c r="AL527" s="47">
        <f>_xlfn.XLOOKUP(I527,'[1]#칼럼명세'!F:F,'[1]#칼럼명세'!I:I)</f>
        <v>1303</v>
      </c>
      <c r="AM527" s="44" t="str">
        <f t="shared" si="61"/>
        <v>Item_Name_24900017</v>
      </c>
      <c r="AN527" s="5" t="s">
        <v>1302</v>
      </c>
      <c r="AO527" s="44" t="str">
        <f t="shared" si="62"/>
        <v>Item_Desc_24900017</v>
      </c>
      <c r="AP527" s="5" t="s">
        <v>1007</v>
      </c>
      <c r="AQ527" s="44">
        <f>_xlfn.XLOOKUP(I527,[1]!표1[아이템 타입],[1]!표1[삭제여부])</f>
        <v>0</v>
      </c>
      <c r="AR527" s="63">
        <f>_xlfn.XLOOKUP(I527,'[1]#칼럼명세'!F:F,'[1]#칼럼명세'!H:H)</f>
        <v>1</v>
      </c>
      <c r="AS527" s="4">
        <v>1</v>
      </c>
      <c r="AT527" s="4"/>
      <c r="AU527" s="4"/>
      <c r="AV527" s="4"/>
      <c r="AW527" s="63" t="str">
        <f>_xlfn.XLOOKUP(I527,[1]!표1[아이템 타입],[1]!표1[타입 이름])</f>
        <v>장비제작 : 도안</v>
      </c>
      <c r="AX527" s="63" t="str">
        <f t="shared" si="58"/>
        <v>불가</v>
      </c>
      <c r="AY527" s="63" t="str">
        <f t="shared" si="59"/>
        <v>가능</v>
      </c>
      <c r="AZ527" s="63" t="str">
        <f t="shared" si="66"/>
        <v>가능</v>
      </c>
      <c r="BA527" s="63" t="str">
        <f t="shared" si="66"/>
        <v>가능</v>
      </c>
    </row>
    <row r="528" spans="2:53" x14ac:dyDescent="0.3">
      <c r="B528" s="4">
        <v>24900018</v>
      </c>
      <c r="C528" s="4" t="str">
        <f t="shared" si="65"/>
        <v>018</v>
      </c>
      <c r="D528" s="44" t="str">
        <f t="shared" si="63"/>
        <v>Item_Name_24900018</v>
      </c>
      <c r="E528" s="5" t="s">
        <v>1000</v>
      </c>
      <c r="F528" s="44" t="str">
        <f t="shared" si="64"/>
        <v>Item_Desc_24900018</v>
      </c>
      <c r="G528" s="5" t="s">
        <v>714</v>
      </c>
      <c r="H528" s="5">
        <v>3</v>
      </c>
      <c r="I528" s="5">
        <v>49</v>
      </c>
      <c r="J528" s="5">
        <v>0</v>
      </c>
      <c r="K528" s="5">
        <v>5</v>
      </c>
      <c r="L528" s="45">
        <f>_xlfn.XLOOKUP($I528, '[1]#칼럼명세'!$F:$F, '[1]#칼럼명세'!$J:$J)*IF(_xlfn.XLOOKUP($I528, '[1]#칼럼명세'!$F:$F, '[1]#칼럼명세'!$K:$K)="X", 1, _xlfn.XLOOKUP($K528, '[1]#무게관련'!$N:$N, '[1]#무게관련'!$O:$O))*100</f>
        <v>1</v>
      </c>
      <c r="M528" s="46" t="s">
        <v>336</v>
      </c>
      <c r="N528" s="46" t="s">
        <v>336</v>
      </c>
      <c r="O528" s="46" t="s">
        <v>336</v>
      </c>
      <c r="P528" s="46" t="s">
        <v>336</v>
      </c>
      <c r="Q528" s="5">
        <v>0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0</v>
      </c>
      <c r="X528" s="66">
        <v>100</v>
      </c>
      <c r="Y528" s="66">
        <v>1000</v>
      </c>
      <c r="Z528" s="5">
        <v>0</v>
      </c>
      <c r="AA528" s="5">
        <v>0</v>
      </c>
      <c r="AB528" s="5">
        <v>1</v>
      </c>
      <c r="AC528" s="5">
        <v>0</v>
      </c>
      <c r="AD528" s="5">
        <v>0</v>
      </c>
      <c r="AE528" s="5">
        <v>30200</v>
      </c>
      <c r="AF528" s="62">
        <v>9</v>
      </c>
      <c r="AG528" s="5">
        <v>1</v>
      </c>
      <c r="AH528" s="5" t="s">
        <v>1309</v>
      </c>
      <c r="AI528" s="5" t="s">
        <v>235</v>
      </c>
      <c r="AJ528" s="5" t="s">
        <v>983</v>
      </c>
      <c r="AK528" s="45">
        <f t="shared" si="60"/>
        <v>15</v>
      </c>
      <c r="AL528" s="47">
        <f>_xlfn.XLOOKUP(I528,'[1]#칼럼명세'!F:F,'[1]#칼럼명세'!I:I)</f>
        <v>1303</v>
      </c>
      <c r="AM528" s="44" t="str">
        <f t="shared" si="61"/>
        <v>Item_Name_24900018</v>
      </c>
      <c r="AN528" s="5" t="s">
        <v>1303</v>
      </c>
      <c r="AO528" s="44" t="str">
        <f t="shared" si="62"/>
        <v>Item_Desc_24900018</v>
      </c>
      <c r="AP528" s="5" t="s">
        <v>1007</v>
      </c>
      <c r="AQ528" s="44">
        <f>_xlfn.XLOOKUP(I528,[1]!표1[아이템 타입],[1]!표1[삭제여부])</f>
        <v>0</v>
      </c>
      <c r="AR528" s="63">
        <f>_xlfn.XLOOKUP(I528,'[1]#칼럼명세'!F:F,'[1]#칼럼명세'!H:H)</f>
        <v>1</v>
      </c>
      <c r="AS528" s="4">
        <v>1</v>
      </c>
      <c r="AT528" s="4"/>
      <c r="AU528" s="4"/>
      <c r="AV528" s="4"/>
      <c r="AW528" s="63" t="str">
        <f>_xlfn.XLOOKUP(I528,[1]!표1[아이템 타입],[1]!표1[타입 이름])</f>
        <v>장비제작 : 도안</v>
      </c>
      <c r="AX528" s="63" t="str">
        <f t="shared" si="58"/>
        <v>불가</v>
      </c>
      <c r="AY528" s="63" t="str">
        <f t="shared" si="59"/>
        <v>가능</v>
      </c>
      <c r="AZ528" s="63" t="str">
        <f t="shared" si="66"/>
        <v>가능</v>
      </c>
      <c r="BA528" s="63" t="str">
        <f t="shared" si="66"/>
        <v>가능</v>
      </c>
    </row>
    <row r="529" spans="1:53" x14ac:dyDescent="0.3">
      <c r="B529" s="4">
        <v>24900019</v>
      </c>
      <c r="C529" s="4" t="str">
        <f t="shared" si="65"/>
        <v>019</v>
      </c>
      <c r="D529" s="44" t="str">
        <f t="shared" si="63"/>
        <v>Item_Name_24900019</v>
      </c>
      <c r="E529" s="5" t="s">
        <v>1298</v>
      </c>
      <c r="F529" s="44" t="str">
        <f t="shared" si="64"/>
        <v>Item_Desc_24900019</v>
      </c>
      <c r="G529" s="5" t="s">
        <v>714</v>
      </c>
      <c r="H529" s="5">
        <v>3</v>
      </c>
      <c r="I529" s="5">
        <v>49</v>
      </c>
      <c r="J529" s="5">
        <v>0</v>
      </c>
      <c r="K529" s="5">
        <v>5</v>
      </c>
      <c r="L529" s="45">
        <f>_xlfn.XLOOKUP($I529, '[1]#칼럼명세'!$F:$F, '[1]#칼럼명세'!$J:$J)*IF(_xlfn.XLOOKUP($I529, '[1]#칼럼명세'!$F:$F, '[1]#칼럼명세'!$K:$K)="X", 1, _xlfn.XLOOKUP($K529, '[1]#무게관련'!$N:$N, '[1]#무게관련'!$O:$O))*100</f>
        <v>1</v>
      </c>
      <c r="M529" s="46" t="s">
        <v>336</v>
      </c>
      <c r="N529" s="46" t="s">
        <v>336</v>
      </c>
      <c r="O529" s="46" t="s">
        <v>336</v>
      </c>
      <c r="P529" s="46" t="s">
        <v>336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66">
        <v>100</v>
      </c>
      <c r="Y529" s="66">
        <v>1000</v>
      </c>
      <c r="Z529" s="5">
        <v>0</v>
      </c>
      <c r="AA529" s="5">
        <v>0</v>
      </c>
      <c r="AB529" s="5">
        <v>1</v>
      </c>
      <c r="AC529" s="5">
        <v>0</v>
      </c>
      <c r="AD529" s="5">
        <v>0</v>
      </c>
      <c r="AE529" s="5">
        <v>30200</v>
      </c>
      <c r="AF529" s="5">
        <v>9</v>
      </c>
      <c r="AG529" s="5">
        <v>1</v>
      </c>
      <c r="AH529" s="5" t="s">
        <v>1310</v>
      </c>
      <c r="AI529" s="5" t="s">
        <v>235</v>
      </c>
      <c r="AJ529" s="5" t="s">
        <v>983</v>
      </c>
      <c r="AK529" s="45">
        <f t="shared" si="60"/>
        <v>15</v>
      </c>
      <c r="AL529" s="47">
        <f>_xlfn.XLOOKUP(I529,'[1]#칼럼명세'!F:F,'[1]#칼럼명세'!I:I)</f>
        <v>1303</v>
      </c>
      <c r="AM529" s="44" t="str">
        <f t="shared" si="61"/>
        <v>Item_Name_24900019</v>
      </c>
      <c r="AN529" s="5" t="s">
        <v>1528</v>
      </c>
      <c r="AO529" s="44" t="str">
        <f t="shared" si="62"/>
        <v>Item_Desc_24900019</v>
      </c>
      <c r="AP529" s="5" t="s">
        <v>1007</v>
      </c>
      <c r="AQ529" s="44">
        <f>_xlfn.XLOOKUP(I529,[1]!표1[아이템 타입],[1]!표1[삭제여부])</f>
        <v>0</v>
      </c>
      <c r="AR529" s="63">
        <f>_xlfn.XLOOKUP(I529,'[1]#칼럼명세'!F:F,'[1]#칼럼명세'!H:H)</f>
        <v>1</v>
      </c>
      <c r="AS529" s="4">
        <v>1</v>
      </c>
      <c r="AT529" s="4"/>
      <c r="AU529" s="4"/>
      <c r="AV529" s="4"/>
      <c r="AW529" s="63" t="str">
        <f>_xlfn.XLOOKUP(I529,[1]!표1[아이템 타입],[1]!표1[타입 이름])</f>
        <v>장비제작 : 도안</v>
      </c>
      <c r="AX529" s="63" t="str">
        <f t="shared" si="58"/>
        <v>불가</v>
      </c>
      <c r="AY529" s="63" t="str">
        <f t="shared" si="59"/>
        <v>가능</v>
      </c>
      <c r="AZ529" s="63" t="str">
        <f t="shared" si="66"/>
        <v>가능</v>
      </c>
      <c r="BA529" s="63" t="str">
        <f t="shared" si="66"/>
        <v>가능</v>
      </c>
    </row>
    <row r="530" spans="1:53" x14ac:dyDescent="0.3">
      <c r="B530" s="4">
        <v>24900020</v>
      </c>
      <c r="C530" s="4" t="str">
        <f t="shared" si="65"/>
        <v>020</v>
      </c>
      <c r="D530" s="44" t="str">
        <f t="shared" si="63"/>
        <v>Item_Name_24900020</v>
      </c>
      <c r="E530" s="5" t="s">
        <v>1299</v>
      </c>
      <c r="F530" s="44" t="str">
        <f t="shared" si="64"/>
        <v>Item_Desc_24900020</v>
      </c>
      <c r="G530" s="5" t="s">
        <v>714</v>
      </c>
      <c r="H530" s="5">
        <v>3</v>
      </c>
      <c r="I530" s="5">
        <v>49</v>
      </c>
      <c r="J530" s="5">
        <v>0</v>
      </c>
      <c r="K530" s="5">
        <v>5</v>
      </c>
      <c r="L530" s="45">
        <f>_xlfn.XLOOKUP($I530, '[1]#칼럼명세'!$F:$F, '[1]#칼럼명세'!$J:$J)*IF(_xlfn.XLOOKUP($I530, '[1]#칼럼명세'!$F:$F, '[1]#칼럼명세'!$K:$K)="X", 1, _xlfn.XLOOKUP($K530, '[1]#무게관련'!$N:$N, '[1]#무게관련'!$O:$O))*100</f>
        <v>1</v>
      </c>
      <c r="M530" s="46" t="s">
        <v>336</v>
      </c>
      <c r="N530" s="46" t="s">
        <v>336</v>
      </c>
      <c r="O530" s="46" t="s">
        <v>336</v>
      </c>
      <c r="P530" s="46" t="s">
        <v>336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66">
        <v>100</v>
      </c>
      <c r="Y530" s="66">
        <v>1000</v>
      </c>
      <c r="Z530" s="5">
        <v>0</v>
      </c>
      <c r="AA530" s="5">
        <v>0</v>
      </c>
      <c r="AB530" s="5">
        <v>1</v>
      </c>
      <c r="AC530" s="5">
        <v>0</v>
      </c>
      <c r="AD530" s="5">
        <v>0</v>
      </c>
      <c r="AE530" s="5">
        <v>30200</v>
      </c>
      <c r="AF530" s="5">
        <v>9</v>
      </c>
      <c r="AG530" s="5">
        <v>1</v>
      </c>
      <c r="AH530" s="5" t="s">
        <v>1311</v>
      </c>
      <c r="AI530" s="5" t="s">
        <v>235</v>
      </c>
      <c r="AJ530" s="5" t="s">
        <v>983</v>
      </c>
      <c r="AK530" s="45">
        <f t="shared" si="60"/>
        <v>15</v>
      </c>
      <c r="AL530" s="47">
        <f>_xlfn.XLOOKUP(I530,'[1]#칼럼명세'!F:F,'[1]#칼럼명세'!I:I)</f>
        <v>1303</v>
      </c>
      <c r="AM530" s="44" t="str">
        <f t="shared" si="61"/>
        <v>Item_Name_24900020</v>
      </c>
      <c r="AN530" s="5" t="s">
        <v>1529</v>
      </c>
      <c r="AO530" s="44" t="str">
        <f t="shared" si="62"/>
        <v>Item_Desc_24900020</v>
      </c>
      <c r="AP530" s="5" t="s">
        <v>1007</v>
      </c>
      <c r="AQ530" s="44">
        <f>_xlfn.XLOOKUP(I530,[1]!표1[아이템 타입],[1]!표1[삭제여부])</f>
        <v>0</v>
      </c>
      <c r="AR530" s="63">
        <f>_xlfn.XLOOKUP(I530,'[1]#칼럼명세'!F:F,'[1]#칼럼명세'!H:H)</f>
        <v>1</v>
      </c>
      <c r="AS530" s="4">
        <v>1</v>
      </c>
      <c r="AT530" s="4"/>
      <c r="AU530" s="4"/>
      <c r="AV530" s="4"/>
      <c r="AW530" s="63" t="str">
        <f>_xlfn.XLOOKUP(I530,[1]!표1[아이템 타입],[1]!표1[타입 이름])</f>
        <v>장비제작 : 도안</v>
      </c>
      <c r="AX530" s="63" t="str">
        <f t="shared" si="58"/>
        <v>불가</v>
      </c>
      <c r="AY530" s="63" t="str">
        <f t="shared" si="59"/>
        <v>가능</v>
      </c>
      <c r="AZ530" s="63" t="str">
        <f t="shared" si="66"/>
        <v>가능</v>
      </c>
      <c r="BA530" s="63" t="str">
        <f t="shared" si="66"/>
        <v>가능</v>
      </c>
    </row>
    <row r="531" spans="1:53" x14ac:dyDescent="0.3">
      <c r="B531" s="4">
        <v>24900021</v>
      </c>
      <c r="C531" s="4" t="str">
        <f t="shared" si="65"/>
        <v>021</v>
      </c>
      <c r="D531" s="44" t="str">
        <f t="shared" si="63"/>
        <v>Item_Name_24900021</v>
      </c>
      <c r="E531" s="5" t="s">
        <v>1300</v>
      </c>
      <c r="F531" s="44" t="str">
        <f t="shared" si="64"/>
        <v>Item_Desc_24900021</v>
      </c>
      <c r="G531" s="5" t="s">
        <v>714</v>
      </c>
      <c r="H531" s="5">
        <v>3</v>
      </c>
      <c r="I531" s="5">
        <v>49</v>
      </c>
      <c r="J531" s="5">
        <v>0</v>
      </c>
      <c r="K531" s="5">
        <v>5</v>
      </c>
      <c r="L531" s="45">
        <f>_xlfn.XLOOKUP($I531, '[1]#칼럼명세'!$F:$F, '[1]#칼럼명세'!$J:$J)*IF(_xlfn.XLOOKUP($I531, '[1]#칼럼명세'!$F:$F, '[1]#칼럼명세'!$K:$K)="X", 1, _xlfn.XLOOKUP($K531, '[1]#무게관련'!$N:$N, '[1]#무게관련'!$O:$O))*100</f>
        <v>1</v>
      </c>
      <c r="M531" s="46" t="s">
        <v>336</v>
      </c>
      <c r="N531" s="46" t="s">
        <v>336</v>
      </c>
      <c r="O531" s="46" t="s">
        <v>336</v>
      </c>
      <c r="P531" s="46" t="s">
        <v>336</v>
      </c>
      <c r="Q531" s="5">
        <v>0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0</v>
      </c>
      <c r="X531" s="66">
        <v>100</v>
      </c>
      <c r="Y531" s="66">
        <v>1000</v>
      </c>
      <c r="Z531" s="5">
        <v>0</v>
      </c>
      <c r="AA531" s="5">
        <v>0</v>
      </c>
      <c r="AB531" s="5">
        <v>1</v>
      </c>
      <c r="AC531" s="5">
        <v>0</v>
      </c>
      <c r="AD531" s="5">
        <v>0</v>
      </c>
      <c r="AE531" s="5">
        <v>30200</v>
      </c>
      <c r="AF531" s="5">
        <v>9</v>
      </c>
      <c r="AG531" s="5">
        <v>1</v>
      </c>
      <c r="AH531" s="5" t="s">
        <v>1312</v>
      </c>
      <c r="AI531" s="5" t="s">
        <v>235</v>
      </c>
      <c r="AJ531" s="5" t="s">
        <v>983</v>
      </c>
      <c r="AK531" s="45">
        <f t="shared" si="60"/>
        <v>15</v>
      </c>
      <c r="AL531" s="47">
        <f>_xlfn.XLOOKUP(I531,'[1]#칼럼명세'!F:F,'[1]#칼럼명세'!I:I)</f>
        <v>1303</v>
      </c>
      <c r="AM531" s="44" t="str">
        <f t="shared" si="61"/>
        <v>Item_Name_24900021</v>
      </c>
      <c r="AN531" s="5" t="s">
        <v>1530</v>
      </c>
      <c r="AO531" s="44" t="str">
        <f t="shared" si="62"/>
        <v>Item_Desc_24900021</v>
      </c>
      <c r="AP531" s="5" t="s">
        <v>1007</v>
      </c>
      <c r="AQ531" s="44">
        <f>_xlfn.XLOOKUP(I531,[1]!표1[아이템 타입],[1]!표1[삭제여부])</f>
        <v>0</v>
      </c>
      <c r="AR531" s="63">
        <f>_xlfn.XLOOKUP(I531,'[1]#칼럼명세'!F:F,'[1]#칼럼명세'!H:H)</f>
        <v>1</v>
      </c>
      <c r="AS531" s="4">
        <v>1</v>
      </c>
      <c r="AT531" s="4"/>
      <c r="AU531" s="4"/>
      <c r="AV531" s="4"/>
      <c r="AW531" s="63" t="str">
        <f>_xlfn.XLOOKUP(I531,[1]!표1[아이템 타입],[1]!표1[타입 이름])</f>
        <v>장비제작 : 도안</v>
      </c>
      <c r="AX531" s="63" t="str">
        <f t="shared" ref="AX531:AX594" si="67">IF(Z531=0,"불가","가능")</f>
        <v>불가</v>
      </c>
      <c r="AY531" s="63" t="str">
        <f t="shared" ref="AY531:AY594" si="68">IF(AB531=0,"불가","가능")</f>
        <v>가능</v>
      </c>
      <c r="AZ531" s="63" t="str">
        <f t="shared" si="66"/>
        <v>가능</v>
      </c>
      <c r="BA531" s="63" t="str">
        <f t="shared" si="66"/>
        <v>가능</v>
      </c>
    </row>
    <row r="532" spans="1:53" x14ac:dyDescent="0.3">
      <c r="B532" s="4">
        <v>24900022</v>
      </c>
      <c r="C532" s="4" t="str">
        <f t="shared" si="65"/>
        <v>022</v>
      </c>
      <c r="D532" s="44" t="str">
        <f t="shared" si="63"/>
        <v>Item_Name_24900022</v>
      </c>
      <c r="E532" s="5" t="s">
        <v>1001</v>
      </c>
      <c r="F532" s="44" t="str">
        <f t="shared" si="64"/>
        <v>Item_Desc_24900022</v>
      </c>
      <c r="G532" s="5" t="s">
        <v>714</v>
      </c>
      <c r="H532" s="5">
        <v>3</v>
      </c>
      <c r="I532" s="5">
        <v>49</v>
      </c>
      <c r="J532" s="5">
        <v>0</v>
      </c>
      <c r="K532" s="5">
        <v>6</v>
      </c>
      <c r="L532" s="45">
        <f>_xlfn.XLOOKUP($I532, '[1]#칼럼명세'!$F:$F, '[1]#칼럼명세'!$J:$J)*IF(_xlfn.XLOOKUP($I532, '[1]#칼럼명세'!$F:$F, '[1]#칼럼명세'!$K:$K)="X", 1, _xlfn.XLOOKUP($K532, '[1]#무게관련'!$N:$N, '[1]#무게관련'!$O:$O))*100</f>
        <v>1</v>
      </c>
      <c r="M532" s="46" t="s">
        <v>336</v>
      </c>
      <c r="N532" s="46" t="s">
        <v>336</v>
      </c>
      <c r="O532" s="46" t="s">
        <v>336</v>
      </c>
      <c r="P532" s="46" t="s">
        <v>336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66">
        <v>100</v>
      </c>
      <c r="Y532" s="66">
        <v>1000</v>
      </c>
      <c r="Z532" s="5">
        <v>0</v>
      </c>
      <c r="AA532" s="5">
        <v>0</v>
      </c>
      <c r="AB532" s="5">
        <v>1</v>
      </c>
      <c r="AC532" s="5">
        <v>0</v>
      </c>
      <c r="AD532" s="5">
        <v>0</v>
      </c>
      <c r="AE532" s="5">
        <v>30200</v>
      </c>
      <c r="AF532" s="5">
        <v>9</v>
      </c>
      <c r="AG532" s="5">
        <v>1</v>
      </c>
      <c r="AH532" s="5" t="s">
        <v>1307</v>
      </c>
      <c r="AI532" s="5" t="s">
        <v>235</v>
      </c>
      <c r="AJ532" s="5" t="s">
        <v>983</v>
      </c>
      <c r="AK532" s="45">
        <f t="shared" si="60"/>
        <v>15</v>
      </c>
      <c r="AL532" s="47">
        <f>_xlfn.XLOOKUP(I532,'[1]#칼럼명세'!F:F,'[1]#칼럼명세'!I:I)</f>
        <v>1303</v>
      </c>
      <c r="AM532" s="44" t="str">
        <f t="shared" si="61"/>
        <v>Item_Name_24900022</v>
      </c>
      <c r="AN532" s="5" t="s">
        <v>1001</v>
      </c>
      <c r="AO532" s="44" t="str">
        <f t="shared" si="62"/>
        <v>Item_Desc_24900022</v>
      </c>
      <c r="AP532" s="5" t="s">
        <v>1008</v>
      </c>
      <c r="AQ532" s="44">
        <f>_xlfn.XLOOKUP(I532,[1]!표1[아이템 타입],[1]!표1[삭제여부])</f>
        <v>0</v>
      </c>
      <c r="AR532" s="63">
        <f>_xlfn.XLOOKUP(I532,'[1]#칼럼명세'!F:F,'[1]#칼럼명세'!H:H)</f>
        <v>1</v>
      </c>
      <c r="AS532" s="4">
        <v>1</v>
      </c>
      <c r="AT532" s="4"/>
      <c r="AU532" s="4"/>
      <c r="AV532" s="4"/>
      <c r="AW532" s="63" t="str">
        <f>_xlfn.XLOOKUP(I532,[1]!표1[아이템 타입],[1]!표1[타입 이름])</f>
        <v>장비제작 : 도안</v>
      </c>
      <c r="AX532" s="63" t="str">
        <f t="shared" si="67"/>
        <v>불가</v>
      </c>
      <c r="AY532" s="63" t="str">
        <f t="shared" si="68"/>
        <v>가능</v>
      </c>
      <c r="AZ532" s="63" t="str">
        <f t="shared" si="66"/>
        <v>가능</v>
      </c>
      <c r="BA532" s="63" t="str">
        <f t="shared" si="66"/>
        <v>가능</v>
      </c>
    </row>
    <row r="533" spans="1:53" x14ac:dyDescent="0.3">
      <c r="B533" s="4">
        <v>24900023</v>
      </c>
      <c r="C533" s="4" t="str">
        <f t="shared" si="65"/>
        <v>023</v>
      </c>
      <c r="D533" s="44" t="str">
        <f t="shared" si="63"/>
        <v>Item_Name_24900023</v>
      </c>
      <c r="E533" s="5" t="s">
        <v>1002</v>
      </c>
      <c r="F533" s="44" t="str">
        <f t="shared" si="64"/>
        <v>Item_Desc_24900023</v>
      </c>
      <c r="G533" s="5" t="s">
        <v>714</v>
      </c>
      <c r="H533" s="5">
        <v>3</v>
      </c>
      <c r="I533" s="5">
        <v>49</v>
      </c>
      <c r="J533" s="5">
        <v>0</v>
      </c>
      <c r="K533" s="5">
        <v>6</v>
      </c>
      <c r="L533" s="45">
        <f>_xlfn.XLOOKUP($I533, '[1]#칼럼명세'!$F:$F, '[1]#칼럼명세'!$J:$J)*IF(_xlfn.XLOOKUP($I533, '[1]#칼럼명세'!$F:$F, '[1]#칼럼명세'!$K:$K)="X", 1, _xlfn.XLOOKUP($K533, '[1]#무게관련'!$N:$N, '[1]#무게관련'!$O:$O))*100</f>
        <v>1</v>
      </c>
      <c r="M533" s="46" t="s">
        <v>336</v>
      </c>
      <c r="N533" s="46" t="s">
        <v>336</v>
      </c>
      <c r="O533" s="46" t="s">
        <v>336</v>
      </c>
      <c r="P533" s="46" t="s">
        <v>336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66">
        <v>100</v>
      </c>
      <c r="Y533" s="66">
        <v>1000</v>
      </c>
      <c r="Z533" s="5">
        <v>0</v>
      </c>
      <c r="AA533" s="5">
        <v>0</v>
      </c>
      <c r="AB533" s="5">
        <v>1</v>
      </c>
      <c r="AC533" s="5">
        <v>0</v>
      </c>
      <c r="AD533" s="5">
        <v>0</v>
      </c>
      <c r="AE533" s="5">
        <v>30200</v>
      </c>
      <c r="AF533" s="5">
        <v>9</v>
      </c>
      <c r="AG533" s="5">
        <v>1</v>
      </c>
      <c r="AH533" s="5" t="s">
        <v>1308</v>
      </c>
      <c r="AI533" s="5" t="s">
        <v>235</v>
      </c>
      <c r="AJ533" s="5" t="s">
        <v>983</v>
      </c>
      <c r="AK533" s="45">
        <f t="shared" ref="AK533:AK596" si="69">IF($M533="X", 0, M$3)+IF($N533="X", 0, N$3)+IF($O533="X", 0, O$3)+IF($P533="X", 0, P$3)</f>
        <v>15</v>
      </c>
      <c r="AL533" s="47">
        <f>_xlfn.XLOOKUP(I533,'[1]#칼럼명세'!F:F,'[1]#칼럼명세'!I:I)</f>
        <v>1303</v>
      </c>
      <c r="AM533" s="44" t="str">
        <f t="shared" ref="AM533:AM596" si="70">"Item_Name_"&amp;B533</f>
        <v>Item_Name_24900023</v>
      </c>
      <c r="AN533" s="5" t="s">
        <v>1002</v>
      </c>
      <c r="AO533" s="44" t="str">
        <f t="shared" ref="AO533:AO596" si="71">"Item_Desc_"&amp;B533</f>
        <v>Item_Desc_24900023</v>
      </c>
      <c r="AP533" s="5" t="s">
        <v>1008</v>
      </c>
      <c r="AQ533" s="44">
        <f>_xlfn.XLOOKUP(I533,[1]!표1[아이템 타입],[1]!표1[삭제여부])</f>
        <v>0</v>
      </c>
      <c r="AR533" s="63">
        <f>_xlfn.XLOOKUP(I533,'[1]#칼럼명세'!F:F,'[1]#칼럼명세'!H:H)</f>
        <v>1</v>
      </c>
      <c r="AS533" s="4">
        <v>1</v>
      </c>
      <c r="AT533" s="4"/>
      <c r="AU533" s="4"/>
      <c r="AV533" s="4"/>
      <c r="AW533" s="63" t="str">
        <f>_xlfn.XLOOKUP(I533,[1]!표1[아이템 타입],[1]!표1[타입 이름])</f>
        <v>장비제작 : 도안</v>
      </c>
      <c r="AX533" s="63" t="str">
        <f t="shared" si="67"/>
        <v>불가</v>
      </c>
      <c r="AY533" s="63" t="str">
        <f t="shared" si="68"/>
        <v>가능</v>
      </c>
      <c r="AZ533" s="63" t="str">
        <f t="shared" si="66"/>
        <v>가능</v>
      </c>
      <c r="BA533" s="63" t="str">
        <f t="shared" si="66"/>
        <v>가능</v>
      </c>
    </row>
    <row r="534" spans="1:53" ht="14.25" customHeight="1" x14ac:dyDescent="0.3">
      <c r="B534" s="4">
        <v>24900024</v>
      </c>
      <c r="C534" s="4" t="str">
        <f t="shared" si="65"/>
        <v>024</v>
      </c>
      <c r="D534" s="44" t="str">
        <f t="shared" si="63"/>
        <v>Item_Name_24900024</v>
      </c>
      <c r="E534" s="5" t="s">
        <v>1003</v>
      </c>
      <c r="F534" s="44" t="str">
        <f t="shared" si="64"/>
        <v>Item_Desc_24900024</v>
      </c>
      <c r="G534" s="5" t="s">
        <v>714</v>
      </c>
      <c r="H534" s="5">
        <v>3</v>
      </c>
      <c r="I534" s="5">
        <v>49</v>
      </c>
      <c r="J534" s="5">
        <v>0</v>
      </c>
      <c r="K534" s="5">
        <v>6</v>
      </c>
      <c r="L534" s="45">
        <f>_xlfn.XLOOKUP($I534, '[1]#칼럼명세'!$F:$F, '[1]#칼럼명세'!$J:$J)*IF(_xlfn.XLOOKUP($I534, '[1]#칼럼명세'!$F:$F, '[1]#칼럼명세'!$K:$K)="X", 1, _xlfn.XLOOKUP($K534, '[1]#무게관련'!$N:$N, '[1]#무게관련'!$O:$O))*100</f>
        <v>1</v>
      </c>
      <c r="M534" s="46" t="s">
        <v>336</v>
      </c>
      <c r="N534" s="46" t="s">
        <v>336</v>
      </c>
      <c r="O534" s="46" t="s">
        <v>336</v>
      </c>
      <c r="P534" s="46" t="s">
        <v>336</v>
      </c>
      <c r="Q534" s="5">
        <v>0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0</v>
      </c>
      <c r="X534" s="66">
        <v>100</v>
      </c>
      <c r="Y534" s="66">
        <v>1000</v>
      </c>
      <c r="Z534" s="5">
        <v>0</v>
      </c>
      <c r="AA534" s="5">
        <v>0</v>
      </c>
      <c r="AB534" s="5">
        <v>1</v>
      </c>
      <c r="AC534" s="5">
        <v>0</v>
      </c>
      <c r="AD534" s="5">
        <v>0</v>
      </c>
      <c r="AE534" s="5">
        <v>30200</v>
      </c>
      <c r="AF534" s="5">
        <v>9</v>
      </c>
      <c r="AG534" s="5">
        <v>1</v>
      </c>
      <c r="AH534" s="5" t="s">
        <v>1309</v>
      </c>
      <c r="AI534" s="5" t="s">
        <v>235</v>
      </c>
      <c r="AJ534" s="5" t="s">
        <v>983</v>
      </c>
      <c r="AK534" s="45">
        <f t="shared" si="69"/>
        <v>15</v>
      </c>
      <c r="AL534" s="47">
        <f>_xlfn.XLOOKUP(I534,'[1]#칼럼명세'!F:F,'[1]#칼럼명세'!I:I)</f>
        <v>1303</v>
      </c>
      <c r="AM534" s="44" t="str">
        <f t="shared" si="70"/>
        <v>Item_Name_24900024</v>
      </c>
      <c r="AN534" s="5" t="s">
        <v>1003</v>
      </c>
      <c r="AO534" s="44" t="str">
        <f t="shared" si="71"/>
        <v>Item_Desc_24900024</v>
      </c>
      <c r="AP534" s="5" t="s">
        <v>1008</v>
      </c>
      <c r="AQ534" s="44">
        <f>_xlfn.XLOOKUP(I534,[1]!표1[아이템 타입],[1]!표1[삭제여부])</f>
        <v>0</v>
      </c>
      <c r="AR534" s="63">
        <f>_xlfn.XLOOKUP(I534,'[1]#칼럼명세'!F:F,'[1]#칼럼명세'!H:H)</f>
        <v>1</v>
      </c>
      <c r="AS534" s="4">
        <v>1</v>
      </c>
      <c r="AT534" s="4"/>
      <c r="AU534" s="4"/>
      <c r="AV534" s="4"/>
      <c r="AW534" s="63" t="str">
        <f>_xlfn.XLOOKUP(I534,[1]!표1[아이템 타입],[1]!표1[타입 이름])</f>
        <v>장비제작 : 도안</v>
      </c>
      <c r="AX534" s="63" t="str">
        <f t="shared" si="67"/>
        <v>불가</v>
      </c>
      <c r="AY534" s="63" t="str">
        <f t="shared" si="68"/>
        <v>가능</v>
      </c>
      <c r="AZ534" s="63" t="str">
        <f t="shared" si="66"/>
        <v>가능</v>
      </c>
      <c r="BA534" s="63" t="str">
        <f t="shared" si="66"/>
        <v>가능</v>
      </c>
    </row>
    <row r="535" spans="1:53" ht="14.25" customHeight="1" x14ac:dyDescent="0.3">
      <c r="A535" s="5" t="s">
        <v>18</v>
      </c>
      <c r="B535" s="4">
        <v>24900025</v>
      </c>
      <c r="C535" s="4" t="str">
        <f t="shared" si="65"/>
        <v>025</v>
      </c>
      <c r="D535" s="44" t="str">
        <f t="shared" si="63"/>
        <v>Item_Name_24900025</v>
      </c>
      <c r="E535" s="5" t="s">
        <v>1304</v>
      </c>
      <c r="F535" s="44" t="str">
        <f t="shared" si="64"/>
        <v>Item_Desc_24900025</v>
      </c>
      <c r="G535" s="5" t="s">
        <v>714</v>
      </c>
      <c r="H535" s="5">
        <v>3</v>
      </c>
      <c r="I535" s="5">
        <v>49</v>
      </c>
      <c r="J535" s="5">
        <v>0</v>
      </c>
      <c r="K535" s="5">
        <v>6</v>
      </c>
      <c r="L535" s="45">
        <f>_xlfn.XLOOKUP($I535, '[1]#칼럼명세'!$F:$F, '[1]#칼럼명세'!$J:$J)*IF(_xlfn.XLOOKUP($I535, '[1]#칼럼명세'!$F:$F, '[1]#칼럼명세'!$K:$K)="X", 1, _xlfn.XLOOKUP($K535, '[1]#무게관련'!$N:$N, '[1]#무게관련'!$O:$O))*100</f>
        <v>1</v>
      </c>
      <c r="M535" s="46" t="s">
        <v>336</v>
      </c>
      <c r="N535" s="46" t="s">
        <v>336</v>
      </c>
      <c r="O535" s="46" t="s">
        <v>336</v>
      </c>
      <c r="P535" s="46" t="s">
        <v>336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66">
        <v>100</v>
      </c>
      <c r="Y535" s="66">
        <v>1000</v>
      </c>
      <c r="Z535" s="5">
        <v>0</v>
      </c>
      <c r="AA535" s="5">
        <v>0</v>
      </c>
      <c r="AB535" s="5">
        <v>1</v>
      </c>
      <c r="AC535" s="5">
        <v>0</v>
      </c>
      <c r="AD535" s="5">
        <v>0</v>
      </c>
      <c r="AE535" s="5">
        <v>30200</v>
      </c>
      <c r="AF535" s="5">
        <v>9</v>
      </c>
      <c r="AG535" s="5">
        <v>1</v>
      </c>
      <c r="AH535" s="5" t="s">
        <v>1310</v>
      </c>
      <c r="AI535" s="5" t="s">
        <v>235</v>
      </c>
      <c r="AJ535" s="5" t="s">
        <v>983</v>
      </c>
      <c r="AK535" s="45">
        <f t="shared" si="69"/>
        <v>15</v>
      </c>
      <c r="AL535" s="47">
        <f>_xlfn.XLOOKUP(I535,'[1]#칼럼명세'!F:F,'[1]#칼럼명세'!I:I)</f>
        <v>1303</v>
      </c>
      <c r="AM535" s="44" t="str">
        <f t="shared" si="70"/>
        <v>Item_Name_24900025</v>
      </c>
      <c r="AN535" s="5" t="s">
        <v>1531</v>
      </c>
      <c r="AO535" s="44" t="str">
        <f t="shared" si="71"/>
        <v>Item_Desc_24900025</v>
      </c>
      <c r="AP535" s="5" t="s">
        <v>1008</v>
      </c>
      <c r="AQ535" s="44">
        <f>_xlfn.XLOOKUP(I535,[1]!표1[아이템 타입],[1]!표1[삭제여부])</f>
        <v>0</v>
      </c>
      <c r="AR535" s="63">
        <f>_xlfn.XLOOKUP(I535,'[1]#칼럼명세'!F:F,'[1]#칼럼명세'!H:H)</f>
        <v>1</v>
      </c>
      <c r="AS535" s="4">
        <v>1</v>
      </c>
      <c r="AT535" s="4"/>
      <c r="AU535" s="4"/>
      <c r="AV535" s="4"/>
      <c r="AW535" s="63" t="str">
        <f>_xlfn.XLOOKUP(I535,[1]!표1[아이템 타입],[1]!표1[타입 이름])</f>
        <v>장비제작 : 도안</v>
      </c>
      <c r="AX535" s="63" t="str">
        <f t="shared" si="67"/>
        <v>불가</v>
      </c>
      <c r="AY535" s="63" t="str">
        <f t="shared" si="68"/>
        <v>가능</v>
      </c>
      <c r="AZ535" s="63" t="str">
        <f t="shared" si="66"/>
        <v>가능</v>
      </c>
      <c r="BA535" s="63" t="str">
        <f t="shared" si="66"/>
        <v>가능</v>
      </c>
    </row>
    <row r="536" spans="1:53" ht="14.25" customHeight="1" x14ac:dyDescent="0.3">
      <c r="A536" s="5" t="s">
        <v>18</v>
      </c>
      <c r="B536" s="4">
        <v>24900026</v>
      </c>
      <c r="C536" s="4" t="str">
        <f t="shared" si="65"/>
        <v>026</v>
      </c>
      <c r="D536" s="44" t="str">
        <f t="shared" si="63"/>
        <v>Item_Name_24900026</v>
      </c>
      <c r="E536" s="5" t="s">
        <v>1305</v>
      </c>
      <c r="F536" s="44" t="str">
        <f t="shared" si="64"/>
        <v>Item_Desc_24900026</v>
      </c>
      <c r="G536" s="5" t="s">
        <v>714</v>
      </c>
      <c r="H536" s="5">
        <v>3</v>
      </c>
      <c r="I536" s="5">
        <v>49</v>
      </c>
      <c r="J536" s="5">
        <v>0</v>
      </c>
      <c r="K536" s="5">
        <v>6</v>
      </c>
      <c r="L536" s="45">
        <f>_xlfn.XLOOKUP($I536, '[1]#칼럼명세'!$F:$F, '[1]#칼럼명세'!$J:$J)*IF(_xlfn.XLOOKUP($I536, '[1]#칼럼명세'!$F:$F, '[1]#칼럼명세'!$K:$K)="X", 1, _xlfn.XLOOKUP($K536, '[1]#무게관련'!$N:$N, '[1]#무게관련'!$O:$O))*100</f>
        <v>1</v>
      </c>
      <c r="M536" s="46" t="s">
        <v>336</v>
      </c>
      <c r="N536" s="46" t="s">
        <v>336</v>
      </c>
      <c r="O536" s="46" t="s">
        <v>336</v>
      </c>
      <c r="P536" s="46" t="s">
        <v>336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66">
        <v>100</v>
      </c>
      <c r="Y536" s="66">
        <v>1000</v>
      </c>
      <c r="Z536" s="5">
        <v>0</v>
      </c>
      <c r="AA536" s="5">
        <v>0</v>
      </c>
      <c r="AB536" s="5">
        <v>1</v>
      </c>
      <c r="AC536" s="5">
        <v>0</v>
      </c>
      <c r="AD536" s="5">
        <v>0</v>
      </c>
      <c r="AE536" s="5">
        <v>30200</v>
      </c>
      <c r="AF536" s="5">
        <v>9</v>
      </c>
      <c r="AG536" s="5">
        <v>1</v>
      </c>
      <c r="AH536" s="5" t="s">
        <v>1311</v>
      </c>
      <c r="AI536" s="5" t="s">
        <v>235</v>
      </c>
      <c r="AJ536" s="5" t="s">
        <v>983</v>
      </c>
      <c r="AK536" s="45">
        <f t="shared" si="69"/>
        <v>15</v>
      </c>
      <c r="AL536" s="47">
        <f>_xlfn.XLOOKUP(I536,'[1]#칼럼명세'!F:F,'[1]#칼럼명세'!I:I)</f>
        <v>1303</v>
      </c>
      <c r="AM536" s="44" t="str">
        <f t="shared" si="70"/>
        <v>Item_Name_24900026</v>
      </c>
      <c r="AN536" s="5" t="s">
        <v>1532</v>
      </c>
      <c r="AO536" s="44" t="str">
        <f t="shared" si="71"/>
        <v>Item_Desc_24900026</v>
      </c>
      <c r="AP536" s="5" t="s">
        <v>1008</v>
      </c>
      <c r="AQ536" s="44">
        <f>_xlfn.XLOOKUP(I536,[1]!표1[아이템 타입],[1]!표1[삭제여부])</f>
        <v>0</v>
      </c>
      <c r="AR536" s="63">
        <f>_xlfn.XLOOKUP(I536,'[1]#칼럼명세'!F:F,'[1]#칼럼명세'!H:H)</f>
        <v>1</v>
      </c>
      <c r="AS536" s="4">
        <v>1</v>
      </c>
      <c r="AT536" s="4"/>
      <c r="AU536" s="4"/>
      <c r="AV536" s="4"/>
      <c r="AW536" s="63" t="str">
        <f>_xlfn.XLOOKUP(I536,[1]!표1[아이템 타입],[1]!표1[타입 이름])</f>
        <v>장비제작 : 도안</v>
      </c>
      <c r="AX536" s="63" t="str">
        <f t="shared" si="67"/>
        <v>불가</v>
      </c>
      <c r="AY536" s="63" t="str">
        <f t="shared" si="68"/>
        <v>가능</v>
      </c>
      <c r="AZ536" s="63" t="str">
        <f t="shared" si="66"/>
        <v>가능</v>
      </c>
      <c r="BA536" s="63" t="str">
        <f t="shared" si="66"/>
        <v>가능</v>
      </c>
    </row>
    <row r="537" spans="1:53" ht="14.25" customHeight="1" x14ac:dyDescent="0.3">
      <c r="A537" s="5" t="s">
        <v>18</v>
      </c>
      <c r="B537" s="4">
        <v>24900027</v>
      </c>
      <c r="C537" s="4" t="str">
        <f t="shared" si="65"/>
        <v>027</v>
      </c>
      <c r="D537" s="44" t="str">
        <f t="shared" si="63"/>
        <v>Item_Name_24900027</v>
      </c>
      <c r="E537" s="5" t="s">
        <v>1306</v>
      </c>
      <c r="F537" s="44" t="str">
        <f t="shared" si="64"/>
        <v>Item_Desc_24900027</v>
      </c>
      <c r="G537" s="5" t="s">
        <v>714</v>
      </c>
      <c r="H537" s="5">
        <v>3</v>
      </c>
      <c r="I537" s="5">
        <v>49</v>
      </c>
      <c r="J537" s="5">
        <v>0</v>
      </c>
      <c r="K537" s="5">
        <v>6</v>
      </c>
      <c r="L537" s="45">
        <f>_xlfn.XLOOKUP($I537, '[1]#칼럼명세'!$F:$F, '[1]#칼럼명세'!$J:$J)*IF(_xlfn.XLOOKUP($I537, '[1]#칼럼명세'!$F:$F, '[1]#칼럼명세'!$K:$K)="X", 1, _xlfn.XLOOKUP($K537, '[1]#무게관련'!$N:$N, '[1]#무게관련'!$O:$O))*100</f>
        <v>1</v>
      </c>
      <c r="M537" s="46" t="s">
        <v>336</v>
      </c>
      <c r="N537" s="46" t="s">
        <v>336</v>
      </c>
      <c r="O537" s="46" t="s">
        <v>336</v>
      </c>
      <c r="P537" s="46" t="s">
        <v>336</v>
      </c>
      <c r="Q537" s="5">
        <v>0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0</v>
      </c>
      <c r="X537" s="66">
        <v>100</v>
      </c>
      <c r="Y537" s="66">
        <v>1000</v>
      </c>
      <c r="Z537" s="5">
        <v>0</v>
      </c>
      <c r="AA537" s="5">
        <v>0</v>
      </c>
      <c r="AB537" s="5">
        <v>1</v>
      </c>
      <c r="AC537" s="5">
        <v>0</v>
      </c>
      <c r="AD537" s="5">
        <v>0</v>
      </c>
      <c r="AE537" s="5">
        <v>30200</v>
      </c>
      <c r="AF537" s="5">
        <v>9</v>
      </c>
      <c r="AG537" s="5">
        <v>1</v>
      </c>
      <c r="AH537" s="5" t="s">
        <v>1312</v>
      </c>
      <c r="AI537" s="5" t="s">
        <v>235</v>
      </c>
      <c r="AJ537" s="5" t="s">
        <v>983</v>
      </c>
      <c r="AK537" s="45">
        <f t="shared" si="69"/>
        <v>15</v>
      </c>
      <c r="AL537" s="47">
        <f>_xlfn.XLOOKUP(I537,'[1]#칼럼명세'!F:F,'[1]#칼럼명세'!I:I)</f>
        <v>1303</v>
      </c>
      <c r="AM537" s="44" t="str">
        <f t="shared" si="70"/>
        <v>Item_Name_24900027</v>
      </c>
      <c r="AN537" s="5" t="s">
        <v>1533</v>
      </c>
      <c r="AO537" s="44" t="str">
        <f t="shared" si="71"/>
        <v>Item_Desc_24900027</v>
      </c>
      <c r="AP537" s="5" t="s">
        <v>1008</v>
      </c>
      <c r="AQ537" s="44">
        <f>_xlfn.XLOOKUP(I537,[1]!표1[아이템 타입],[1]!표1[삭제여부])</f>
        <v>0</v>
      </c>
      <c r="AR537" s="63">
        <f>_xlfn.XLOOKUP(I537,'[1]#칼럼명세'!F:F,'[1]#칼럼명세'!H:H)</f>
        <v>1</v>
      </c>
      <c r="AS537" s="4">
        <v>1</v>
      </c>
      <c r="AT537" s="4"/>
      <c r="AU537" s="4"/>
      <c r="AV537" s="4"/>
      <c r="AW537" s="63" t="str">
        <f>_xlfn.XLOOKUP(I537,[1]!표1[아이템 타입],[1]!표1[타입 이름])</f>
        <v>장비제작 : 도안</v>
      </c>
      <c r="AX537" s="63" t="str">
        <f t="shared" si="67"/>
        <v>불가</v>
      </c>
      <c r="AY537" s="63" t="str">
        <f t="shared" si="68"/>
        <v>가능</v>
      </c>
      <c r="AZ537" s="63" t="str">
        <f t="shared" si="66"/>
        <v>가능</v>
      </c>
      <c r="BA537" s="63" t="str">
        <f t="shared" si="66"/>
        <v>가능</v>
      </c>
    </row>
    <row r="538" spans="1:53" ht="14.25" customHeight="1" x14ac:dyDescent="0.3">
      <c r="B538" s="4">
        <v>24900028</v>
      </c>
      <c r="C538" s="4" t="str">
        <f t="shared" si="65"/>
        <v>028</v>
      </c>
      <c r="D538" s="44" t="str">
        <f t="shared" si="63"/>
        <v>Item_Name_24900028</v>
      </c>
      <c r="E538" s="5" t="s">
        <v>1515</v>
      </c>
      <c r="F538" s="44" t="str">
        <f t="shared" si="64"/>
        <v>Item_Desc_24900028</v>
      </c>
      <c r="G538" s="5" t="s">
        <v>714</v>
      </c>
      <c r="H538" s="5">
        <v>3</v>
      </c>
      <c r="I538" s="5">
        <v>49</v>
      </c>
      <c r="J538" s="5">
        <v>0</v>
      </c>
      <c r="K538" s="5">
        <v>1</v>
      </c>
      <c r="L538" s="45">
        <f>_xlfn.XLOOKUP($I538, '[1]#칼럼명세'!$F:$F, '[1]#칼럼명세'!$J:$J)*IF(_xlfn.XLOOKUP($I538, '[1]#칼럼명세'!$F:$F, '[1]#칼럼명세'!$K:$K)="X", 1, _xlfn.XLOOKUP($K538, '[1]#무게관련'!$N:$N, '[1]#무게관련'!$O:$O))*100</f>
        <v>1</v>
      </c>
      <c r="M538" s="46" t="s">
        <v>336</v>
      </c>
      <c r="N538" s="46" t="s">
        <v>336</v>
      </c>
      <c r="O538" s="46" t="s">
        <v>336</v>
      </c>
      <c r="P538" s="46" t="s">
        <v>336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66">
        <v>100</v>
      </c>
      <c r="Y538" s="66">
        <v>1000</v>
      </c>
      <c r="Z538" s="5">
        <v>0</v>
      </c>
      <c r="AA538" s="5">
        <v>0</v>
      </c>
      <c r="AB538" s="5">
        <v>1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 t="s">
        <v>1310</v>
      </c>
      <c r="AI538" s="5" t="s">
        <v>235</v>
      </c>
      <c r="AJ538" s="5" t="s">
        <v>983</v>
      </c>
      <c r="AK538" s="45">
        <f t="shared" si="69"/>
        <v>15</v>
      </c>
      <c r="AL538" s="47">
        <f>_xlfn.XLOOKUP(I538,'[1]#칼럼명세'!F:F,'[1]#칼럼명세'!I:I)</f>
        <v>1303</v>
      </c>
      <c r="AM538" s="44" t="str">
        <f t="shared" si="70"/>
        <v>Item_Name_24900028</v>
      </c>
      <c r="AN538" s="5" t="s">
        <v>1515</v>
      </c>
      <c r="AO538" s="44" t="str">
        <f t="shared" si="71"/>
        <v>Item_Desc_24900028</v>
      </c>
      <c r="AP538" s="5" t="s">
        <v>1524</v>
      </c>
      <c r="AQ538" s="44">
        <f>_xlfn.XLOOKUP(I538,[1]!표1[아이템 타입],[1]!표1[삭제여부])</f>
        <v>0</v>
      </c>
      <c r="AR538" s="63">
        <f>_xlfn.XLOOKUP(I538,'[1]#칼럼명세'!F:F,'[1]#칼럼명세'!H:H)</f>
        <v>1</v>
      </c>
      <c r="AS538" s="4">
        <v>1</v>
      </c>
      <c r="AT538" s="4"/>
      <c r="AU538" s="4"/>
      <c r="AV538" s="4"/>
      <c r="AW538" s="63" t="str">
        <f>_xlfn.XLOOKUP(I538,[1]!표1[아이템 타입],[1]!표1[타입 이름])</f>
        <v>장비제작 : 도안</v>
      </c>
      <c r="AX538" s="63" t="str">
        <f t="shared" si="67"/>
        <v>불가</v>
      </c>
      <c r="AY538" s="63" t="str">
        <f t="shared" si="68"/>
        <v>가능</v>
      </c>
      <c r="AZ538" s="63" t="str">
        <f t="shared" si="66"/>
        <v>가능</v>
      </c>
      <c r="BA538" s="63" t="str">
        <f t="shared" si="66"/>
        <v>가능</v>
      </c>
    </row>
    <row r="539" spans="1:53" ht="14.25" customHeight="1" x14ac:dyDescent="0.3">
      <c r="B539" s="4">
        <v>24900029</v>
      </c>
      <c r="C539" s="4" t="str">
        <f t="shared" si="65"/>
        <v>029</v>
      </c>
      <c r="D539" s="44" t="str">
        <f t="shared" si="63"/>
        <v>Item_Name_24900029</v>
      </c>
      <c r="E539" s="5" t="s">
        <v>1516</v>
      </c>
      <c r="F539" s="44" t="str">
        <f t="shared" si="64"/>
        <v>Item_Desc_24900029</v>
      </c>
      <c r="G539" s="5" t="s">
        <v>714</v>
      </c>
      <c r="H539" s="5">
        <v>3</v>
      </c>
      <c r="I539" s="5">
        <v>49</v>
      </c>
      <c r="J539" s="5">
        <v>0</v>
      </c>
      <c r="K539" s="5">
        <v>1</v>
      </c>
      <c r="L539" s="45">
        <f>_xlfn.XLOOKUP($I539, '[1]#칼럼명세'!$F:$F, '[1]#칼럼명세'!$J:$J)*IF(_xlfn.XLOOKUP($I539, '[1]#칼럼명세'!$F:$F, '[1]#칼럼명세'!$K:$K)="X", 1, _xlfn.XLOOKUP($K539, '[1]#무게관련'!$N:$N, '[1]#무게관련'!$O:$O))*100</f>
        <v>1</v>
      </c>
      <c r="M539" s="46" t="s">
        <v>336</v>
      </c>
      <c r="N539" s="46" t="s">
        <v>336</v>
      </c>
      <c r="O539" s="46" t="s">
        <v>336</v>
      </c>
      <c r="P539" s="46" t="s">
        <v>336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66">
        <v>100</v>
      </c>
      <c r="Y539" s="66">
        <v>1000</v>
      </c>
      <c r="Z539" s="5">
        <v>0</v>
      </c>
      <c r="AA539" s="5">
        <v>0</v>
      </c>
      <c r="AB539" s="5">
        <v>1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 t="s">
        <v>1311</v>
      </c>
      <c r="AI539" s="5" t="s">
        <v>235</v>
      </c>
      <c r="AJ539" s="5" t="s">
        <v>983</v>
      </c>
      <c r="AK539" s="45">
        <f t="shared" si="69"/>
        <v>15</v>
      </c>
      <c r="AL539" s="47">
        <f>_xlfn.XLOOKUP(I539,'[1]#칼럼명세'!F:F,'[1]#칼럼명세'!I:I)</f>
        <v>1303</v>
      </c>
      <c r="AM539" s="44" t="str">
        <f t="shared" si="70"/>
        <v>Item_Name_24900029</v>
      </c>
      <c r="AN539" s="5" t="s">
        <v>1516</v>
      </c>
      <c r="AO539" s="44" t="str">
        <f t="shared" si="71"/>
        <v>Item_Desc_24900029</v>
      </c>
      <c r="AP539" s="5" t="s">
        <v>1524</v>
      </c>
      <c r="AQ539" s="44">
        <f>_xlfn.XLOOKUP(I539,[1]!표1[아이템 타입],[1]!표1[삭제여부])</f>
        <v>0</v>
      </c>
      <c r="AR539" s="63">
        <f>_xlfn.XLOOKUP(I539,'[1]#칼럼명세'!F:F,'[1]#칼럼명세'!H:H)</f>
        <v>1</v>
      </c>
      <c r="AS539" s="4">
        <v>1</v>
      </c>
      <c r="AT539" s="4"/>
      <c r="AU539" s="4"/>
      <c r="AV539" s="4"/>
      <c r="AW539" s="63" t="str">
        <f>_xlfn.XLOOKUP(I539,[1]!표1[아이템 타입],[1]!표1[타입 이름])</f>
        <v>장비제작 : 도안</v>
      </c>
      <c r="AX539" s="63" t="str">
        <f t="shared" si="67"/>
        <v>불가</v>
      </c>
      <c r="AY539" s="63" t="str">
        <f t="shared" si="68"/>
        <v>가능</v>
      </c>
      <c r="AZ539" s="63" t="str">
        <f t="shared" si="66"/>
        <v>가능</v>
      </c>
      <c r="BA539" s="63" t="str">
        <f t="shared" si="66"/>
        <v>가능</v>
      </c>
    </row>
    <row r="540" spans="1:53" ht="14.25" customHeight="1" x14ac:dyDescent="0.3">
      <c r="B540" s="4">
        <v>24900030</v>
      </c>
      <c r="C540" s="4" t="str">
        <f t="shared" si="65"/>
        <v>030</v>
      </c>
      <c r="D540" s="44" t="str">
        <f t="shared" si="63"/>
        <v>Item_Name_24900030</v>
      </c>
      <c r="E540" s="5" t="s">
        <v>1517</v>
      </c>
      <c r="F540" s="44" t="str">
        <f t="shared" si="64"/>
        <v>Item_Desc_24900030</v>
      </c>
      <c r="G540" s="5" t="s">
        <v>714</v>
      </c>
      <c r="H540" s="5">
        <v>3</v>
      </c>
      <c r="I540" s="5">
        <v>49</v>
      </c>
      <c r="J540" s="5">
        <v>0</v>
      </c>
      <c r="K540" s="5">
        <v>1</v>
      </c>
      <c r="L540" s="45">
        <f>_xlfn.XLOOKUP($I540, '[1]#칼럼명세'!$F:$F, '[1]#칼럼명세'!$J:$J)*IF(_xlfn.XLOOKUP($I540, '[1]#칼럼명세'!$F:$F, '[1]#칼럼명세'!$K:$K)="X", 1, _xlfn.XLOOKUP($K540, '[1]#무게관련'!$N:$N, '[1]#무게관련'!$O:$O))*100</f>
        <v>1</v>
      </c>
      <c r="M540" s="46" t="s">
        <v>336</v>
      </c>
      <c r="N540" s="46" t="s">
        <v>336</v>
      </c>
      <c r="O540" s="46" t="s">
        <v>336</v>
      </c>
      <c r="P540" s="46" t="s">
        <v>336</v>
      </c>
      <c r="Q540" s="5">
        <v>0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0</v>
      </c>
      <c r="X540" s="66">
        <v>100</v>
      </c>
      <c r="Y540" s="66">
        <v>1000</v>
      </c>
      <c r="Z540" s="5">
        <v>0</v>
      </c>
      <c r="AA540" s="5">
        <v>0</v>
      </c>
      <c r="AB540" s="5">
        <v>1</v>
      </c>
      <c r="AC540" s="5">
        <v>0</v>
      </c>
      <c r="AD540" s="5">
        <v>0</v>
      </c>
      <c r="AE540" s="5">
        <v>0</v>
      </c>
      <c r="AF540" s="5">
        <v>0</v>
      </c>
      <c r="AG540" s="5">
        <v>0</v>
      </c>
      <c r="AH540" s="5" t="s">
        <v>1312</v>
      </c>
      <c r="AI540" s="5" t="s">
        <v>235</v>
      </c>
      <c r="AJ540" s="5" t="s">
        <v>983</v>
      </c>
      <c r="AK540" s="45">
        <f t="shared" si="69"/>
        <v>15</v>
      </c>
      <c r="AL540" s="47">
        <f>_xlfn.XLOOKUP(I540,'[1]#칼럼명세'!F:F,'[1]#칼럼명세'!I:I)</f>
        <v>1303</v>
      </c>
      <c r="AM540" s="44" t="str">
        <f t="shared" si="70"/>
        <v>Item_Name_24900030</v>
      </c>
      <c r="AN540" s="5" t="s">
        <v>1517</v>
      </c>
      <c r="AO540" s="44" t="str">
        <f t="shared" si="71"/>
        <v>Item_Desc_24900030</v>
      </c>
      <c r="AP540" s="5" t="s">
        <v>1524</v>
      </c>
      <c r="AQ540" s="44">
        <f>_xlfn.XLOOKUP(I540,[1]!표1[아이템 타입],[1]!표1[삭제여부])</f>
        <v>0</v>
      </c>
      <c r="AR540" s="63">
        <f>_xlfn.XLOOKUP(I540,'[1]#칼럼명세'!F:F,'[1]#칼럼명세'!H:H)</f>
        <v>1</v>
      </c>
      <c r="AS540" s="4">
        <v>1</v>
      </c>
      <c r="AT540" s="4"/>
      <c r="AU540" s="4"/>
      <c r="AV540" s="4"/>
      <c r="AW540" s="63" t="str">
        <f>_xlfn.XLOOKUP(I540,[1]!표1[아이템 타입],[1]!표1[타입 이름])</f>
        <v>장비제작 : 도안</v>
      </c>
      <c r="AX540" s="63" t="str">
        <f t="shared" si="67"/>
        <v>불가</v>
      </c>
      <c r="AY540" s="63" t="str">
        <f t="shared" si="68"/>
        <v>가능</v>
      </c>
      <c r="AZ540" s="63" t="str">
        <f t="shared" si="66"/>
        <v>가능</v>
      </c>
      <c r="BA540" s="63" t="str">
        <f t="shared" si="66"/>
        <v>가능</v>
      </c>
    </row>
    <row r="541" spans="1:53" x14ac:dyDescent="0.3">
      <c r="B541" s="4">
        <v>24900031</v>
      </c>
      <c r="C541" s="4" t="str">
        <f t="shared" si="65"/>
        <v>031</v>
      </c>
      <c r="D541" s="44" t="str">
        <f t="shared" si="63"/>
        <v>Item_Name_24900031</v>
      </c>
      <c r="E541" s="5" t="s">
        <v>1518</v>
      </c>
      <c r="F541" s="44" t="str">
        <f t="shared" si="64"/>
        <v>Item_Desc_24900031</v>
      </c>
      <c r="G541" s="5" t="s">
        <v>714</v>
      </c>
      <c r="H541" s="5">
        <v>3</v>
      </c>
      <c r="I541" s="5">
        <v>49</v>
      </c>
      <c r="J541" s="5">
        <v>0</v>
      </c>
      <c r="K541" s="5">
        <v>2</v>
      </c>
      <c r="L541" s="45">
        <f>_xlfn.XLOOKUP($I541, '[1]#칼럼명세'!$F:$F, '[1]#칼럼명세'!$J:$J)*IF(_xlfn.XLOOKUP($I541, '[1]#칼럼명세'!$F:$F, '[1]#칼럼명세'!$K:$K)="X", 1, _xlfn.XLOOKUP($K541, '[1]#무게관련'!$N:$N, '[1]#무게관련'!$O:$O))*100</f>
        <v>1</v>
      </c>
      <c r="M541" s="46" t="s">
        <v>336</v>
      </c>
      <c r="N541" s="46" t="s">
        <v>336</v>
      </c>
      <c r="O541" s="46" t="s">
        <v>336</v>
      </c>
      <c r="P541" s="46" t="s">
        <v>336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66">
        <v>100</v>
      </c>
      <c r="Y541" s="66">
        <v>1000</v>
      </c>
      <c r="Z541" s="5">
        <v>0</v>
      </c>
      <c r="AA541" s="5">
        <v>0</v>
      </c>
      <c r="AB541" s="5">
        <v>1</v>
      </c>
      <c r="AC541" s="5">
        <v>0</v>
      </c>
      <c r="AD541" s="5">
        <v>0</v>
      </c>
      <c r="AE541" s="5">
        <v>30200</v>
      </c>
      <c r="AF541" s="5">
        <v>9</v>
      </c>
      <c r="AG541" s="5">
        <v>0</v>
      </c>
      <c r="AH541" s="5" t="s">
        <v>1310</v>
      </c>
      <c r="AI541" s="5" t="s">
        <v>235</v>
      </c>
      <c r="AJ541" s="5" t="s">
        <v>983</v>
      </c>
      <c r="AK541" s="45">
        <f t="shared" si="69"/>
        <v>15</v>
      </c>
      <c r="AL541" s="47">
        <f>_xlfn.XLOOKUP(I541,'[1]#칼럼명세'!F:F,'[1]#칼럼명세'!I:I)</f>
        <v>1303</v>
      </c>
      <c r="AM541" s="44" t="str">
        <f t="shared" si="70"/>
        <v>Item_Name_24900031</v>
      </c>
      <c r="AN541" s="5" t="s">
        <v>1518</v>
      </c>
      <c r="AO541" s="44" t="str">
        <f t="shared" si="71"/>
        <v>Item_Desc_24900031</v>
      </c>
      <c r="AP541" s="5" t="s">
        <v>1004</v>
      </c>
      <c r="AQ541" s="44">
        <f>_xlfn.XLOOKUP(I541,[1]!표1[아이템 타입],[1]!표1[삭제여부])</f>
        <v>0</v>
      </c>
      <c r="AR541" s="63">
        <f>_xlfn.XLOOKUP(I541,'[1]#칼럼명세'!F:F,'[1]#칼럼명세'!H:H)</f>
        <v>1</v>
      </c>
      <c r="AS541" s="4">
        <v>1</v>
      </c>
      <c r="AT541" s="4"/>
      <c r="AU541" s="4"/>
      <c r="AV541" s="4"/>
      <c r="AW541" s="63" t="str">
        <f>_xlfn.XLOOKUP(I541,[1]!표1[아이템 타입],[1]!표1[타입 이름])</f>
        <v>장비제작 : 도안</v>
      </c>
      <c r="AX541" s="63" t="str">
        <f t="shared" si="67"/>
        <v>불가</v>
      </c>
      <c r="AY541" s="63" t="str">
        <f t="shared" si="68"/>
        <v>가능</v>
      </c>
      <c r="AZ541" s="63" t="str">
        <f t="shared" si="66"/>
        <v>가능</v>
      </c>
      <c r="BA541" s="63" t="str">
        <f t="shared" si="66"/>
        <v>가능</v>
      </c>
    </row>
    <row r="542" spans="1:53" ht="14.25" customHeight="1" x14ac:dyDescent="0.3">
      <c r="B542" s="4">
        <v>24900032</v>
      </c>
      <c r="C542" s="4" t="str">
        <f t="shared" si="65"/>
        <v>032</v>
      </c>
      <c r="D542" s="44" t="str">
        <f t="shared" si="63"/>
        <v>Item_Name_24900032</v>
      </c>
      <c r="E542" s="5" t="s">
        <v>1519</v>
      </c>
      <c r="F542" s="44" t="str">
        <f t="shared" si="64"/>
        <v>Item_Desc_24900032</v>
      </c>
      <c r="G542" s="5" t="s">
        <v>714</v>
      </c>
      <c r="H542" s="5">
        <v>3</v>
      </c>
      <c r="I542" s="5">
        <v>49</v>
      </c>
      <c r="J542" s="5">
        <v>0</v>
      </c>
      <c r="K542" s="5">
        <v>2</v>
      </c>
      <c r="L542" s="45">
        <f>_xlfn.XLOOKUP($I542, '[1]#칼럼명세'!$F:$F, '[1]#칼럼명세'!$J:$J)*IF(_xlfn.XLOOKUP($I542, '[1]#칼럼명세'!$F:$F, '[1]#칼럼명세'!$K:$K)="X", 1, _xlfn.XLOOKUP($K542, '[1]#무게관련'!$N:$N, '[1]#무게관련'!$O:$O))*100</f>
        <v>1</v>
      </c>
      <c r="M542" s="46" t="s">
        <v>336</v>
      </c>
      <c r="N542" s="46" t="s">
        <v>336</v>
      </c>
      <c r="O542" s="46" t="s">
        <v>336</v>
      </c>
      <c r="P542" s="46" t="s">
        <v>336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66">
        <v>100</v>
      </c>
      <c r="Y542" s="66">
        <v>1000</v>
      </c>
      <c r="Z542" s="5">
        <v>0</v>
      </c>
      <c r="AA542" s="5">
        <v>0</v>
      </c>
      <c r="AB542" s="5">
        <v>1</v>
      </c>
      <c r="AC542" s="5">
        <v>0</v>
      </c>
      <c r="AD542" s="5">
        <v>0</v>
      </c>
      <c r="AE542" s="5">
        <v>30200</v>
      </c>
      <c r="AF542" s="5">
        <v>9</v>
      </c>
      <c r="AG542" s="5">
        <v>0</v>
      </c>
      <c r="AH542" s="5" t="s">
        <v>1311</v>
      </c>
      <c r="AI542" s="5" t="s">
        <v>235</v>
      </c>
      <c r="AJ542" s="5" t="s">
        <v>983</v>
      </c>
      <c r="AK542" s="45">
        <f t="shared" si="69"/>
        <v>15</v>
      </c>
      <c r="AL542" s="47">
        <f>_xlfn.XLOOKUP(I542,'[1]#칼럼명세'!F:F,'[1]#칼럼명세'!I:I)</f>
        <v>1303</v>
      </c>
      <c r="AM542" s="44" t="str">
        <f t="shared" si="70"/>
        <v>Item_Name_24900032</v>
      </c>
      <c r="AN542" s="5" t="s">
        <v>1519</v>
      </c>
      <c r="AO542" s="44" t="str">
        <f t="shared" si="71"/>
        <v>Item_Desc_24900032</v>
      </c>
      <c r="AP542" s="5" t="s">
        <v>1004</v>
      </c>
      <c r="AQ542" s="44">
        <f>_xlfn.XLOOKUP(I542,[1]!표1[아이템 타입],[1]!표1[삭제여부])</f>
        <v>0</v>
      </c>
      <c r="AR542" s="63">
        <f>_xlfn.XLOOKUP(I542,'[1]#칼럼명세'!F:F,'[1]#칼럼명세'!H:H)</f>
        <v>1</v>
      </c>
      <c r="AS542" s="4">
        <v>1</v>
      </c>
      <c r="AT542" s="4"/>
      <c r="AU542" s="4"/>
      <c r="AV542" s="4"/>
      <c r="AW542" s="63" t="str">
        <f>_xlfn.XLOOKUP(I542,[1]!표1[아이템 타입],[1]!표1[타입 이름])</f>
        <v>장비제작 : 도안</v>
      </c>
      <c r="AX542" s="63" t="str">
        <f t="shared" si="67"/>
        <v>불가</v>
      </c>
      <c r="AY542" s="63" t="str">
        <f t="shared" si="68"/>
        <v>가능</v>
      </c>
      <c r="AZ542" s="63" t="str">
        <f t="shared" si="66"/>
        <v>가능</v>
      </c>
      <c r="BA542" s="63" t="str">
        <f t="shared" si="66"/>
        <v>가능</v>
      </c>
    </row>
    <row r="543" spans="1:53" ht="14.25" customHeight="1" x14ac:dyDescent="0.3">
      <c r="B543" s="4">
        <v>24900033</v>
      </c>
      <c r="C543" s="4" t="str">
        <f t="shared" si="65"/>
        <v>033</v>
      </c>
      <c r="D543" s="44" t="str">
        <f t="shared" si="63"/>
        <v>Item_Name_24900033</v>
      </c>
      <c r="E543" s="5" t="s">
        <v>1520</v>
      </c>
      <c r="F543" s="44" t="str">
        <f t="shared" si="64"/>
        <v>Item_Desc_24900033</v>
      </c>
      <c r="G543" s="5" t="s">
        <v>714</v>
      </c>
      <c r="H543" s="5">
        <v>3</v>
      </c>
      <c r="I543" s="5">
        <v>49</v>
      </c>
      <c r="J543" s="5">
        <v>0</v>
      </c>
      <c r="K543" s="5">
        <v>2</v>
      </c>
      <c r="L543" s="45">
        <f>_xlfn.XLOOKUP($I543, '[1]#칼럼명세'!$F:$F, '[1]#칼럼명세'!$J:$J)*IF(_xlfn.XLOOKUP($I543, '[1]#칼럼명세'!$F:$F, '[1]#칼럼명세'!$K:$K)="X", 1, _xlfn.XLOOKUP($K543, '[1]#무게관련'!$N:$N, '[1]#무게관련'!$O:$O))*100</f>
        <v>1</v>
      </c>
      <c r="M543" s="46" t="s">
        <v>336</v>
      </c>
      <c r="N543" s="46" t="s">
        <v>336</v>
      </c>
      <c r="O543" s="46" t="s">
        <v>336</v>
      </c>
      <c r="P543" s="46" t="s">
        <v>336</v>
      </c>
      <c r="Q543" s="5">
        <v>0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0</v>
      </c>
      <c r="X543" s="66">
        <v>100</v>
      </c>
      <c r="Y543" s="66">
        <v>1000</v>
      </c>
      <c r="Z543" s="5">
        <v>0</v>
      </c>
      <c r="AA543" s="5">
        <v>0</v>
      </c>
      <c r="AB543" s="5">
        <v>1</v>
      </c>
      <c r="AC543" s="5">
        <v>0</v>
      </c>
      <c r="AD543" s="5">
        <v>0</v>
      </c>
      <c r="AE543" s="5">
        <v>30200</v>
      </c>
      <c r="AF543" s="5">
        <v>9</v>
      </c>
      <c r="AG543" s="5">
        <v>0</v>
      </c>
      <c r="AH543" s="5" t="s">
        <v>1312</v>
      </c>
      <c r="AI543" s="5" t="s">
        <v>235</v>
      </c>
      <c r="AJ543" s="5" t="s">
        <v>983</v>
      </c>
      <c r="AK543" s="45">
        <f t="shared" si="69"/>
        <v>15</v>
      </c>
      <c r="AL543" s="47">
        <f>_xlfn.XLOOKUP(I543,'[1]#칼럼명세'!F:F,'[1]#칼럼명세'!I:I)</f>
        <v>1303</v>
      </c>
      <c r="AM543" s="44" t="str">
        <f t="shared" si="70"/>
        <v>Item_Name_24900033</v>
      </c>
      <c r="AN543" s="5" t="s">
        <v>1520</v>
      </c>
      <c r="AO543" s="44" t="str">
        <f t="shared" si="71"/>
        <v>Item_Desc_24900033</v>
      </c>
      <c r="AP543" s="5" t="s">
        <v>1004</v>
      </c>
      <c r="AQ543" s="44">
        <f>_xlfn.XLOOKUP(I543,[1]!표1[아이템 타입],[1]!표1[삭제여부])</f>
        <v>0</v>
      </c>
      <c r="AR543" s="63">
        <f>_xlfn.XLOOKUP(I543,'[1]#칼럼명세'!F:F,'[1]#칼럼명세'!H:H)</f>
        <v>1</v>
      </c>
      <c r="AS543" s="4">
        <v>1</v>
      </c>
      <c r="AT543" s="4"/>
      <c r="AU543" s="4"/>
      <c r="AV543" s="4"/>
      <c r="AW543" s="63" t="str">
        <f>_xlfn.XLOOKUP(I543,[1]!표1[아이템 타입],[1]!표1[타입 이름])</f>
        <v>장비제작 : 도안</v>
      </c>
      <c r="AX543" s="63" t="str">
        <f t="shared" si="67"/>
        <v>불가</v>
      </c>
      <c r="AY543" s="63" t="str">
        <f t="shared" si="68"/>
        <v>가능</v>
      </c>
      <c r="AZ543" s="63" t="str">
        <f t="shared" si="66"/>
        <v>가능</v>
      </c>
      <c r="BA543" s="63" t="str">
        <f t="shared" si="66"/>
        <v>가능</v>
      </c>
    </row>
    <row r="544" spans="1:53" x14ac:dyDescent="0.3">
      <c r="B544" s="4">
        <v>24915001</v>
      </c>
      <c r="C544" s="4" t="str">
        <f t="shared" si="65"/>
        <v>001</v>
      </c>
      <c r="D544" s="44" t="str">
        <f t="shared" si="63"/>
        <v>Item_Name_24915001</v>
      </c>
      <c r="E544" s="5" t="s">
        <v>1113</v>
      </c>
      <c r="F544" s="44" t="str">
        <f t="shared" si="64"/>
        <v>Item_Desc_24915001</v>
      </c>
      <c r="G544" s="5" t="s">
        <v>714</v>
      </c>
      <c r="H544" s="5">
        <v>3</v>
      </c>
      <c r="I544" s="5">
        <v>49</v>
      </c>
      <c r="J544" s="5">
        <v>0</v>
      </c>
      <c r="K544" s="5">
        <v>2</v>
      </c>
      <c r="L544" s="45">
        <f>_xlfn.XLOOKUP($I544, '[1]#칼럼명세'!$F:$F, '[1]#칼럼명세'!$J:$J)*IF(_xlfn.XLOOKUP($I544, '[1]#칼럼명세'!$F:$F, '[1]#칼럼명세'!$K:$K)="X", 1, _xlfn.XLOOKUP($K544, '[1]#무게관련'!$N:$N, '[1]#무게관련'!$O:$O))*100</f>
        <v>1</v>
      </c>
      <c r="M544" s="46" t="s">
        <v>336</v>
      </c>
      <c r="N544" s="46" t="s">
        <v>336</v>
      </c>
      <c r="O544" s="46" t="s">
        <v>336</v>
      </c>
      <c r="P544" s="46" t="s">
        <v>336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1</v>
      </c>
      <c r="X544" s="66">
        <v>100</v>
      </c>
      <c r="Y544" s="66">
        <v>1000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 t="s">
        <v>1307</v>
      </c>
      <c r="AI544" s="5" t="s">
        <v>235</v>
      </c>
      <c r="AJ544" s="5" t="s">
        <v>983</v>
      </c>
      <c r="AK544" s="45">
        <f t="shared" si="69"/>
        <v>15</v>
      </c>
      <c r="AL544" s="47">
        <f>_xlfn.XLOOKUP(I544,'[1]#칼럼명세'!F:F,'[1]#칼럼명세'!I:I)</f>
        <v>1303</v>
      </c>
      <c r="AM544" s="44" t="str">
        <f t="shared" si="70"/>
        <v>Item_Name_24915001</v>
      </c>
      <c r="AN544" s="5" t="s">
        <v>989</v>
      </c>
      <c r="AO544" s="44" t="str">
        <f t="shared" si="71"/>
        <v>Item_Desc_24915001</v>
      </c>
      <c r="AP544" s="5" t="s">
        <v>1004</v>
      </c>
      <c r="AQ544" s="44">
        <f>_xlfn.XLOOKUP(I544,[1]!표1[아이템 타입],[1]!표1[삭제여부])</f>
        <v>0</v>
      </c>
      <c r="AR544" s="63">
        <f>_xlfn.XLOOKUP(I544,'[1]#칼럼명세'!F:F,'[1]#칼럼명세'!H:H)</f>
        <v>1</v>
      </c>
      <c r="AS544" s="4">
        <v>1</v>
      </c>
      <c r="AT544" s="4"/>
      <c r="AU544" s="4"/>
      <c r="AV544" s="4"/>
      <c r="AW544" s="63" t="str">
        <f>_xlfn.XLOOKUP(I544,[1]!표1[아이템 타입],[1]!표1[타입 이름])</f>
        <v>장비제작 : 도안</v>
      </c>
      <c r="AX544" s="63" t="str">
        <f t="shared" si="67"/>
        <v>불가</v>
      </c>
      <c r="AY544" s="63" t="str">
        <f t="shared" si="68"/>
        <v>불가</v>
      </c>
      <c r="AZ544" s="63" t="str">
        <f t="shared" si="66"/>
        <v>가능</v>
      </c>
      <c r="BA544" s="63" t="str">
        <f t="shared" si="66"/>
        <v>가능</v>
      </c>
    </row>
    <row r="545" spans="2:53" x14ac:dyDescent="0.3">
      <c r="B545" s="4">
        <v>24915002</v>
      </c>
      <c r="C545" s="4" t="str">
        <f t="shared" si="65"/>
        <v>002</v>
      </c>
      <c r="D545" s="44" t="str">
        <f t="shared" si="63"/>
        <v>Item_Name_24915002</v>
      </c>
      <c r="E545" s="5" t="s">
        <v>1114</v>
      </c>
      <c r="F545" s="44" t="str">
        <f t="shared" si="64"/>
        <v>Item_Desc_24915002</v>
      </c>
      <c r="G545" s="5" t="s">
        <v>714</v>
      </c>
      <c r="H545" s="5">
        <v>3</v>
      </c>
      <c r="I545" s="5">
        <v>49</v>
      </c>
      <c r="J545" s="5">
        <v>0</v>
      </c>
      <c r="K545" s="5">
        <v>2</v>
      </c>
      <c r="L545" s="45">
        <f>_xlfn.XLOOKUP($I545, '[1]#칼럼명세'!$F:$F, '[1]#칼럼명세'!$J:$J)*IF(_xlfn.XLOOKUP($I545, '[1]#칼럼명세'!$F:$F, '[1]#칼럼명세'!$K:$K)="X", 1, _xlfn.XLOOKUP($K545, '[1]#무게관련'!$N:$N, '[1]#무게관련'!$O:$O))*100</f>
        <v>1</v>
      </c>
      <c r="M545" s="46" t="s">
        <v>336</v>
      </c>
      <c r="N545" s="46" t="s">
        <v>336</v>
      </c>
      <c r="O545" s="46" t="s">
        <v>336</v>
      </c>
      <c r="P545" s="46" t="s">
        <v>336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1</v>
      </c>
      <c r="X545" s="66">
        <v>100</v>
      </c>
      <c r="Y545" s="66">
        <v>1000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 t="s">
        <v>1308</v>
      </c>
      <c r="AI545" s="5" t="s">
        <v>235</v>
      </c>
      <c r="AJ545" s="5" t="s">
        <v>983</v>
      </c>
      <c r="AK545" s="45">
        <f t="shared" si="69"/>
        <v>15</v>
      </c>
      <c r="AL545" s="47">
        <f>_xlfn.XLOOKUP(I545,'[1]#칼럼명세'!F:F,'[1]#칼럼명세'!I:I)</f>
        <v>1303</v>
      </c>
      <c r="AM545" s="44" t="str">
        <f t="shared" si="70"/>
        <v>Item_Name_24915002</v>
      </c>
      <c r="AN545" s="5" t="s">
        <v>990</v>
      </c>
      <c r="AO545" s="44" t="str">
        <f t="shared" si="71"/>
        <v>Item_Desc_24915002</v>
      </c>
      <c r="AP545" s="5" t="s">
        <v>1004</v>
      </c>
      <c r="AQ545" s="44">
        <f>_xlfn.XLOOKUP(I545,[1]!표1[아이템 타입],[1]!표1[삭제여부])</f>
        <v>0</v>
      </c>
      <c r="AR545" s="63">
        <f>_xlfn.XLOOKUP(I545,'[1]#칼럼명세'!F:F,'[1]#칼럼명세'!H:H)</f>
        <v>1</v>
      </c>
      <c r="AS545" s="4">
        <v>1</v>
      </c>
      <c r="AT545" s="4"/>
      <c r="AU545" s="4"/>
      <c r="AV545" s="4"/>
      <c r="AW545" s="63" t="str">
        <f>_xlfn.XLOOKUP(I545,[1]!표1[아이템 타입],[1]!표1[타입 이름])</f>
        <v>장비제작 : 도안</v>
      </c>
      <c r="AX545" s="63" t="str">
        <f t="shared" si="67"/>
        <v>불가</v>
      </c>
      <c r="AY545" s="63" t="str">
        <f t="shared" si="68"/>
        <v>불가</v>
      </c>
      <c r="AZ545" s="63" t="str">
        <f t="shared" si="66"/>
        <v>가능</v>
      </c>
      <c r="BA545" s="63" t="str">
        <f t="shared" si="66"/>
        <v>가능</v>
      </c>
    </row>
    <row r="546" spans="2:53" x14ac:dyDescent="0.3">
      <c r="B546" s="4">
        <v>24915003</v>
      </c>
      <c r="C546" s="4" t="str">
        <f t="shared" si="65"/>
        <v>003</v>
      </c>
      <c r="D546" s="44" t="str">
        <f t="shared" si="63"/>
        <v>Item_Name_24915003</v>
      </c>
      <c r="E546" s="5" t="s">
        <v>1115</v>
      </c>
      <c r="F546" s="44" t="str">
        <f t="shared" si="64"/>
        <v>Item_Desc_24915003</v>
      </c>
      <c r="G546" s="5" t="s">
        <v>714</v>
      </c>
      <c r="H546" s="5">
        <v>3</v>
      </c>
      <c r="I546" s="5">
        <v>49</v>
      </c>
      <c r="J546" s="5">
        <v>0</v>
      </c>
      <c r="K546" s="5">
        <v>2</v>
      </c>
      <c r="L546" s="45">
        <f>_xlfn.XLOOKUP($I546, '[1]#칼럼명세'!$F:$F, '[1]#칼럼명세'!$J:$J)*IF(_xlfn.XLOOKUP($I546, '[1]#칼럼명세'!$F:$F, '[1]#칼럼명세'!$K:$K)="X", 1, _xlfn.XLOOKUP($K546, '[1]#무게관련'!$N:$N, '[1]#무게관련'!$O:$O))*100</f>
        <v>1</v>
      </c>
      <c r="M546" s="46" t="s">
        <v>336</v>
      </c>
      <c r="N546" s="46" t="s">
        <v>336</v>
      </c>
      <c r="O546" s="46" t="s">
        <v>336</v>
      </c>
      <c r="P546" s="46" t="s">
        <v>336</v>
      </c>
      <c r="Q546" s="5">
        <v>0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1</v>
      </c>
      <c r="X546" s="66">
        <v>100</v>
      </c>
      <c r="Y546" s="66">
        <v>1000</v>
      </c>
      <c r="Z546" s="5">
        <v>0</v>
      </c>
      <c r="AA546" s="5">
        <v>0</v>
      </c>
      <c r="AB546" s="5">
        <v>0</v>
      </c>
      <c r="AC546" s="5">
        <v>0</v>
      </c>
      <c r="AD546" s="5">
        <v>0</v>
      </c>
      <c r="AE546" s="5">
        <v>0</v>
      </c>
      <c r="AF546" s="5">
        <v>0</v>
      </c>
      <c r="AG546" s="5">
        <v>0</v>
      </c>
      <c r="AH546" s="5" t="s">
        <v>1309</v>
      </c>
      <c r="AI546" s="5" t="s">
        <v>235</v>
      </c>
      <c r="AJ546" s="5" t="s">
        <v>983</v>
      </c>
      <c r="AK546" s="45">
        <f t="shared" si="69"/>
        <v>15</v>
      </c>
      <c r="AL546" s="47">
        <f>_xlfn.XLOOKUP(I546,'[1]#칼럼명세'!F:F,'[1]#칼럼명세'!I:I)</f>
        <v>1303</v>
      </c>
      <c r="AM546" s="44" t="str">
        <f t="shared" si="70"/>
        <v>Item_Name_24915003</v>
      </c>
      <c r="AN546" s="5" t="s">
        <v>991</v>
      </c>
      <c r="AO546" s="44" t="str">
        <f t="shared" si="71"/>
        <v>Item_Desc_24915003</v>
      </c>
      <c r="AP546" s="5" t="s">
        <v>1004</v>
      </c>
      <c r="AQ546" s="44">
        <f>_xlfn.XLOOKUP(I546,[1]!표1[아이템 타입],[1]!표1[삭제여부])</f>
        <v>0</v>
      </c>
      <c r="AR546" s="63">
        <f>_xlfn.XLOOKUP(I546,'[1]#칼럼명세'!F:F,'[1]#칼럼명세'!H:H)</f>
        <v>1</v>
      </c>
      <c r="AS546" s="4">
        <v>1</v>
      </c>
      <c r="AT546" s="4"/>
      <c r="AU546" s="4"/>
      <c r="AV546" s="4"/>
      <c r="AW546" s="63" t="str">
        <f>_xlfn.XLOOKUP(I546,[1]!표1[아이템 타입],[1]!표1[타입 이름])</f>
        <v>장비제작 : 도안</v>
      </c>
      <c r="AX546" s="63" t="str">
        <f t="shared" si="67"/>
        <v>불가</v>
      </c>
      <c r="AY546" s="63" t="str">
        <f t="shared" si="68"/>
        <v>불가</v>
      </c>
      <c r="AZ546" s="63" t="str">
        <f t="shared" si="66"/>
        <v>가능</v>
      </c>
      <c r="BA546" s="63" t="str">
        <f t="shared" si="66"/>
        <v>가능</v>
      </c>
    </row>
    <row r="547" spans="2:53" x14ac:dyDescent="0.3">
      <c r="B547" s="4">
        <v>24915004</v>
      </c>
      <c r="C547" s="4" t="str">
        <f t="shared" si="65"/>
        <v>004</v>
      </c>
      <c r="D547" s="44" t="str">
        <f t="shared" si="63"/>
        <v>Item_Name_24915004</v>
      </c>
      <c r="E547" s="5" t="s">
        <v>1116</v>
      </c>
      <c r="F547" s="44" t="str">
        <f t="shared" si="64"/>
        <v>Item_Desc_24915004</v>
      </c>
      <c r="G547" s="5" t="s">
        <v>714</v>
      </c>
      <c r="H547" s="5">
        <v>3</v>
      </c>
      <c r="I547" s="5">
        <v>49</v>
      </c>
      <c r="J547" s="5">
        <v>0</v>
      </c>
      <c r="K547" s="5">
        <v>3</v>
      </c>
      <c r="L547" s="45">
        <f>_xlfn.XLOOKUP($I547, '[1]#칼럼명세'!$F:$F, '[1]#칼럼명세'!$J:$J)*IF(_xlfn.XLOOKUP($I547, '[1]#칼럼명세'!$F:$F, '[1]#칼럼명세'!$K:$K)="X", 1, _xlfn.XLOOKUP($K547, '[1]#무게관련'!$N:$N, '[1]#무게관련'!$O:$O))*100</f>
        <v>1</v>
      </c>
      <c r="M547" s="46" t="s">
        <v>336</v>
      </c>
      <c r="N547" s="46" t="s">
        <v>336</v>
      </c>
      <c r="O547" s="46" t="s">
        <v>336</v>
      </c>
      <c r="P547" s="46" t="s">
        <v>336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1</v>
      </c>
      <c r="X547" s="66">
        <v>100</v>
      </c>
      <c r="Y547" s="66">
        <v>1000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 t="s">
        <v>1307</v>
      </c>
      <c r="AI547" s="5" t="s">
        <v>235</v>
      </c>
      <c r="AJ547" s="5" t="s">
        <v>983</v>
      </c>
      <c r="AK547" s="45">
        <f t="shared" si="69"/>
        <v>15</v>
      </c>
      <c r="AL547" s="47">
        <f>_xlfn.XLOOKUP(I547,'[1]#칼럼명세'!F:F,'[1]#칼럼명세'!I:I)</f>
        <v>1303</v>
      </c>
      <c r="AM547" s="44" t="str">
        <f t="shared" si="70"/>
        <v>Item_Name_24915004</v>
      </c>
      <c r="AN547" s="5" t="s">
        <v>992</v>
      </c>
      <c r="AO547" s="44" t="str">
        <f t="shared" si="71"/>
        <v>Item_Desc_24915004</v>
      </c>
      <c r="AP547" s="5" t="s">
        <v>1005</v>
      </c>
      <c r="AQ547" s="44">
        <f>_xlfn.XLOOKUP(I547,[1]!표1[아이템 타입],[1]!표1[삭제여부])</f>
        <v>0</v>
      </c>
      <c r="AR547" s="63">
        <f>_xlfn.XLOOKUP(I547,'[1]#칼럼명세'!F:F,'[1]#칼럼명세'!H:H)</f>
        <v>1</v>
      </c>
      <c r="AS547" s="4">
        <v>1</v>
      </c>
      <c r="AT547" s="4"/>
      <c r="AU547" s="4"/>
      <c r="AV547" s="4"/>
      <c r="AW547" s="63" t="str">
        <f>_xlfn.XLOOKUP(I547,[1]!표1[아이템 타입],[1]!표1[타입 이름])</f>
        <v>장비제작 : 도안</v>
      </c>
      <c r="AX547" s="63" t="str">
        <f t="shared" si="67"/>
        <v>불가</v>
      </c>
      <c r="AY547" s="63" t="str">
        <f t="shared" si="68"/>
        <v>불가</v>
      </c>
      <c r="AZ547" s="63" t="str">
        <f t="shared" si="66"/>
        <v>가능</v>
      </c>
      <c r="BA547" s="63" t="str">
        <f t="shared" si="66"/>
        <v>가능</v>
      </c>
    </row>
    <row r="548" spans="2:53" x14ac:dyDescent="0.3">
      <c r="B548" s="4">
        <v>24915005</v>
      </c>
      <c r="C548" s="4" t="str">
        <f t="shared" si="65"/>
        <v>005</v>
      </c>
      <c r="D548" s="44" t="str">
        <f t="shared" si="63"/>
        <v>Item_Name_24915005</v>
      </c>
      <c r="E548" s="5" t="s">
        <v>1117</v>
      </c>
      <c r="F548" s="44" t="str">
        <f t="shared" si="64"/>
        <v>Item_Desc_24915005</v>
      </c>
      <c r="G548" s="5" t="s">
        <v>714</v>
      </c>
      <c r="H548" s="5">
        <v>3</v>
      </c>
      <c r="I548" s="5">
        <v>49</v>
      </c>
      <c r="J548" s="5">
        <v>0</v>
      </c>
      <c r="K548" s="5">
        <v>3</v>
      </c>
      <c r="L548" s="45">
        <f>_xlfn.XLOOKUP($I548, '[1]#칼럼명세'!$F:$F, '[1]#칼럼명세'!$J:$J)*IF(_xlfn.XLOOKUP($I548, '[1]#칼럼명세'!$F:$F, '[1]#칼럼명세'!$K:$K)="X", 1, _xlfn.XLOOKUP($K548, '[1]#무게관련'!$N:$N, '[1]#무게관련'!$O:$O))*100</f>
        <v>1</v>
      </c>
      <c r="M548" s="46" t="s">
        <v>336</v>
      </c>
      <c r="N548" s="46" t="s">
        <v>336</v>
      </c>
      <c r="O548" s="46" t="s">
        <v>336</v>
      </c>
      <c r="P548" s="46" t="s">
        <v>336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1</v>
      </c>
      <c r="X548" s="66">
        <v>100</v>
      </c>
      <c r="Y548" s="66">
        <v>1000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 t="s">
        <v>1308</v>
      </c>
      <c r="AI548" s="5" t="s">
        <v>235</v>
      </c>
      <c r="AJ548" s="5" t="s">
        <v>983</v>
      </c>
      <c r="AK548" s="45">
        <f t="shared" si="69"/>
        <v>15</v>
      </c>
      <c r="AL548" s="47">
        <f>_xlfn.XLOOKUP(I548,'[1]#칼럼명세'!F:F,'[1]#칼럼명세'!I:I)</f>
        <v>1303</v>
      </c>
      <c r="AM548" s="44" t="str">
        <f t="shared" si="70"/>
        <v>Item_Name_24915005</v>
      </c>
      <c r="AN548" s="5" t="s">
        <v>993</v>
      </c>
      <c r="AO548" s="44" t="str">
        <f t="shared" si="71"/>
        <v>Item_Desc_24915005</v>
      </c>
      <c r="AP548" s="5" t="s">
        <v>1005</v>
      </c>
      <c r="AQ548" s="44">
        <f>_xlfn.XLOOKUP(I548,[1]!표1[아이템 타입],[1]!표1[삭제여부])</f>
        <v>0</v>
      </c>
      <c r="AR548" s="63">
        <f>_xlfn.XLOOKUP(I548,'[1]#칼럼명세'!F:F,'[1]#칼럼명세'!H:H)</f>
        <v>1</v>
      </c>
      <c r="AS548" s="4">
        <v>1</v>
      </c>
      <c r="AT548" s="4"/>
      <c r="AU548" s="4"/>
      <c r="AV548" s="4"/>
      <c r="AW548" s="63" t="str">
        <f>_xlfn.XLOOKUP(I548,[1]!표1[아이템 타입],[1]!표1[타입 이름])</f>
        <v>장비제작 : 도안</v>
      </c>
      <c r="AX548" s="63" t="str">
        <f t="shared" si="67"/>
        <v>불가</v>
      </c>
      <c r="AY548" s="63" t="str">
        <f t="shared" si="68"/>
        <v>불가</v>
      </c>
      <c r="AZ548" s="63" t="str">
        <f t="shared" si="66"/>
        <v>가능</v>
      </c>
      <c r="BA548" s="63" t="str">
        <f t="shared" si="66"/>
        <v>가능</v>
      </c>
    </row>
    <row r="549" spans="2:53" x14ac:dyDescent="0.3">
      <c r="B549" s="4">
        <v>24915006</v>
      </c>
      <c r="C549" s="4" t="str">
        <f t="shared" si="65"/>
        <v>006</v>
      </c>
      <c r="D549" s="44" t="str">
        <f t="shared" si="63"/>
        <v>Item_Name_24915006</v>
      </c>
      <c r="E549" s="5" t="s">
        <v>1321</v>
      </c>
      <c r="F549" s="44" t="str">
        <f t="shared" si="64"/>
        <v>Item_Desc_24915006</v>
      </c>
      <c r="G549" s="5" t="s">
        <v>714</v>
      </c>
      <c r="H549" s="5">
        <v>3</v>
      </c>
      <c r="I549" s="5">
        <v>49</v>
      </c>
      <c r="J549" s="5">
        <v>0</v>
      </c>
      <c r="K549" s="5">
        <v>3</v>
      </c>
      <c r="L549" s="45">
        <f>_xlfn.XLOOKUP($I549, '[1]#칼럼명세'!$F:$F, '[1]#칼럼명세'!$J:$J)*IF(_xlfn.XLOOKUP($I549, '[1]#칼럼명세'!$F:$F, '[1]#칼럼명세'!$K:$K)="X", 1, _xlfn.XLOOKUP($K549, '[1]#무게관련'!$N:$N, '[1]#무게관련'!$O:$O))*100</f>
        <v>1</v>
      </c>
      <c r="M549" s="46" t="s">
        <v>336</v>
      </c>
      <c r="N549" s="46" t="s">
        <v>336</v>
      </c>
      <c r="O549" s="46" t="s">
        <v>336</v>
      </c>
      <c r="P549" s="46" t="s">
        <v>336</v>
      </c>
      <c r="Q549" s="5">
        <v>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1</v>
      </c>
      <c r="X549" s="66">
        <v>100</v>
      </c>
      <c r="Y549" s="66">
        <v>1000</v>
      </c>
      <c r="Z549" s="5">
        <v>0</v>
      </c>
      <c r="AA549" s="5">
        <v>0</v>
      </c>
      <c r="AB549" s="5">
        <v>0</v>
      </c>
      <c r="AC549" s="5">
        <v>0</v>
      </c>
      <c r="AD549" s="5">
        <v>0</v>
      </c>
      <c r="AE549" s="5">
        <v>0</v>
      </c>
      <c r="AF549" s="5">
        <v>0</v>
      </c>
      <c r="AG549" s="5">
        <v>0</v>
      </c>
      <c r="AH549" s="5" t="s">
        <v>1309</v>
      </c>
      <c r="AI549" s="5" t="s">
        <v>235</v>
      </c>
      <c r="AJ549" s="5" t="s">
        <v>983</v>
      </c>
      <c r="AK549" s="45">
        <f t="shared" si="69"/>
        <v>15</v>
      </c>
      <c r="AL549" s="47">
        <f>_xlfn.XLOOKUP(I549,'[1]#칼럼명세'!F:F,'[1]#칼럼명세'!I:I)</f>
        <v>1303</v>
      </c>
      <c r="AM549" s="44" t="str">
        <f t="shared" si="70"/>
        <v>Item_Name_24915006</v>
      </c>
      <c r="AN549" s="5" t="s">
        <v>994</v>
      </c>
      <c r="AO549" s="44" t="str">
        <f t="shared" si="71"/>
        <v>Item_Desc_24915006</v>
      </c>
      <c r="AP549" s="5" t="s">
        <v>1005</v>
      </c>
      <c r="AQ549" s="44">
        <f>_xlfn.XLOOKUP(I549,[1]!표1[아이템 타입],[1]!표1[삭제여부])</f>
        <v>0</v>
      </c>
      <c r="AR549" s="63">
        <f>_xlfn.XLOOKUP(I549,'[1]#칼럼명세'!F:F,'[1]#칼럼명세'!H:H)</f>
        <v>1</v>
      </c>
      <c r="AS549" s="4">
        <v>1</v>
      </c>
      <c r="AT549" s="4"/>
      <c r="AU549" s="4"/>
      <c r="AV549" s="4"/>
      <c r="AW549" s="63" t="str">
        <f>_xlfn.XLOOKUP(I549,[1]!표1[아이템 타입],[1]!표1[타입 이름])</f>
        <v>장비제작 : 도안</v>
      </c>
      <c r="AX549" s="63" t="str">
        <f t="shared" si="67"/>
        <v>불가</v>
      </c>
      <c r="AY549" s="63" t="str">
        <f t="shared" si="68"/>
        <v>불가</v>
      </c>
      <c r="AZ549" s="63" t="str">
        <f t="shared" si="66"/>
        <v>가능</v>
      </c>
      <c r="BA549" s="63" t="str">
        <f t="shared" si="66"/>
        <v>가능</v>
      </c>
    </row>
    <row r="550" spans="2:53" x14ac:dyDescent="0.3">
      <c r="B550" s="4">
        <v>24915007</v>
      </c>
      <c r="C550" s="4" t="str">
        <f t="shared" si="65"/>
        <v>007</v>
      </c>
      <c r="D550" s="44" t="str">
        <f t="shared" si="63"/>
        <v>Item_Name_24915007</v>
      </c>
      <c r="E550" s="5" t="s">
        <v>1322</v>
      </c>
      <c r="F550" s="44" t="str">
        <f t="shared" si="64"/>
        <v>Item_Desc_24915007</v>
      </c>
      <c r="G550" s="5" t="s">
        <v>714</v>
      </c>
      <c r="H550" s="5">
        <v>3</v>
      </c>
      <c r="I550" s="5">
        <v>49</v>
      </c>
      <c r="J550" s="5">
        <v>0</v>
      </c>
      <c r="K550" s="5">
        <v>3</v>
      </c>
      <c r="L550" s="45">
        <f>_xlfn.XLOOKUP($I550, '[1]#칼럼명세'!$F:$F, '[1]#칼럼명세'!$J:$J)*IF(_xlfn.XLOOKUP($I550, '[1]#칼럼명세'!$F:$F, '[1]#칼럼명세'!$K:$K)="X", 1, _xlfn.XLOOKUP($K550, '[1]#무게관련'!$N:$N, '[1]#무게관련'!$O:$O))*100</f>
        <v>1</v>
      </c>
      <c r="M550" s="46" t="s">
        <v>336</v>
      </c>
      <c r="N550" s="46" t="s">
        <v>336</v>
      </c>
      <c r="O550" s="46" t="s">
        <v>336</v>
      </c>
      <c r="P550" s="46" t="s">
        <v>336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1</v>
      </c>
      <c r="X550" s="66">
        <v>100</v>
      </c>
      <c r="Y550" s="66">
        <v>1000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 t="s">
        <v>1310</v>
      </c>
      <c r="AI550" s="5" t="s">
        <v>235</v>
      </c>
      <c r="AJ550" s="5" t="s">
        <v>983</v>
      </c>
      <c r="AK550" s="45">
        <f t="shared" si="69"/>
        <v>15</v>
      </c>
      <c r="AL550" s="47">
        <f>_xlfn.XLOOKUP(I550,'[1]#칼럼명세'!F:F,'[1]#칼럼명세'!I:I)</f>
        <v>1303</v>
      </c>
      <c r="AM550" s="44" t="str">
        <f t="shared" si="70"/>
        <v>Item_Name_24915007</v>
      </c>
      <c r="AN550" s="5" t="s">
        <v>1521</v>
      </c>
      <c r="AO550" s="44" t="str">
        <f t="shared" si="71"/>
        <v>Item_Desc_24915007</v>
      </c>
      <c r="AP550" s="5" t="s">
        <v>1005</v>
      </c>
      <c r="AQ550" s="44">
        <f>_xlfn.XLOOKUP(I550,[1]!표1[아이템 타입],[1]!표1[삭제여부])</f>
        <v>0</v>
      </c>
      <c r="AR550" s="63">
        <f>_xlfn.XLOOKUP(I550,'[1]#칼럼명세'!F:F,'[1]#칼럼명세'!H:H)</f>
        <v>1</v>
      </c>
      <c r="AS550" s="4">
        <v>1</v>
      </c>
      <c r="AT550" s="4"/>
      <c r="AU550" s="4"/>
      <c r="AV550" s="4"/>
      <c r="AW550" s="63" t="str">
        <f>_xlfn.XLOOKUP(I550,[1]!표1[아이템 타입],[1]!표1[타입 이름])</f>
        <v>장비제작 : 도안</v>
      </c>
      <c r="AX550" s="63" t="str">
        <f t="shared" si="67"/>
        <v>불가</v>
      </c>
      <c r="AY550" s="63" t="str">
        <f t="shared" si="68"/>
        <v>불가</v>
      </c>
      <c r="AZ550" s="63" t="str">
        <f t="shared" si="66"/>
        <v>가능</v>
      </c>
      <c r="BA550" s="63" t="str">
        <f t="shared" si="66"/>
        <v>가능</v>
      </c>
    </row>
    <row r="551" spans="2:53" x14ac:dyDescent="0.3">
      <c r="B551" s="4">
        <v>24915008</v>
      </c>
      <c r="C551" s="4" t="str">
        <f t="shared" si="65"/>
        <v>008</v>
      </c>
      <c r="D551" s="44" t="str">
        <f t="shared" si="63"/>
        <v>Item_Name_24915008</v>
      </c>
      <c r="E551" s="5" t="s">
        <v>1323</v>
      </c>
      <c r="F551" s="44" t="str">
        <f t="shared" si="64"/>
        <v>Item_Desc_24915008</v>
      </c>
      <c r="G551" s="5" t="s">
        <v>714</v>
      </c>
      <c r="H551" s="5">
        <v>3</v>
      </c>
      <c r="I551" s="5">
        <v>49</v>
      </c>
      <c r="J551" s="5">
        <v>0</v>
      </c>
      <c r="K551" s="5">
        <v>3</v>
      </c>
      <c r="L551" s="45">
        <f>_xlfn.XLOOKUP($I551, '[1]#칼럼명세'!$F:$F, '[1]#칼럼명세'!$J:$J)*IF(_xlfn.XLOOKUP($I551, '[1]#칼럼명세'!$F:$F, '[1]#칼럼명세'!$K:$K)="X", 1, _xlfn.XLOOKUP($K551, '[1]#무게관련'!$N:$N, '[1]#무게관련'!$O:$O))*100</f>
        <v>1</v>
      </c>
      <c r="M551" s="46" t="s">
        <v>336</v>
      </c>
      <c r="N551" s="46" t="s">
        <v>336</v>
      </c>
      <c r="O551" s="46" t="s">
        <v>336</v>
      </c>
      <c r="P551" s="46" t="s">
        <v>336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1</v>
      </c>
      <c r="X551" s="66">
        <v>100</v>
      </c>
      <c r="Y551" s="66">
        <v>1000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 t="s">
        <v>1311</v>
      </c>
      <c r="AI551" s="5" t="s">
        <v>235</v>
      </c>
      <c r="AJ551" s="5" t="s">
        <v>983</v>
      </c>
      <c r="AK551" s="45">
        <f t="shared" si="69"/>
        <v>15</v>
      </c>
      <c r="AL551" s="47">
        <f>_xlfn.XLOOKUP(I551,'[1]#칼럼명세'!F:F,'[1]#칼럼명세'!I:I)</f>
        <v>1303</v>
      </c>
      <c r="AM551" s="44" t="str">
        <f t="shared" si="70"/>
        <v>Item_Name_24915008</v>
      </c>
      <c r="AN551" s="5" t="s">
        <v>1522</v>
      </c>
      <c r="AO551" s="44" t="str">
        <f t="shared" si="71"/>
        <v>Item_Desc_24915008</v>
      </c>
      <c r="AP551" s="5" t="s">
        <v>1005</v>
      </c>
      <c r="AQ551" s="44">
        <f>_xlfn.XLOOKUP(I551,[1]!표1[아이템 타입],[1]!표1[삭제여부])</f>
        <v>0</v>
      </c>
      <c r="AR551" s="63">
        <f>_xlfn.XLOOKUP(I551,'[1]#칼럼명세'!F:F,'[1]#칼럼명세'!H:H)</f>
        <v>1</v>
      </c>
      <c r="AS551" s="4">
        <v>1</v>
      </c>
      <c r="AT551" s="4"/>
      <c r="AU551" s="4"/>
      <c r="AV551" s="4"/>
      <c r="AW551" s="63" t="str">
        <f>_xlfn.XLOOKUP(I551,[1]!표1[아이템 타입],[1]!표1[타입 이름])</f>
        <v>장비제작 : 도안</v>
      </c>
      <c r="AX551" s="63" t="str">
        <f t="shared" si="67"/>
        <v>불가</v>
      </c>
      <c r="AY551" s="63" t="str">
        <f t="shared" si="68"/>
        <v>불가</v>
      </c>
      <c r="AZ551" s="63" t="str">
        <f t="shared" si="66"/>
        <v>가능</v>
      </c>
      <c r="BA551" s="63" t="str">
        <f t="shared" si="66"/>
        <v>가능</v>
      </c>
    </row>
    <row r="552" spans="2:53" x14ac:dyDescent="0.3">
      <c r="B552" s="4">
        <v>24915009</v>
      </c>
      <c r="C552" s="4" t="str">
        <f t="shared" si="65"/>
        <v>009</v>
      </c>
      <c r="D552" s="44" t="str">
        <f t="shared" ref="D552:D793" si="72">"Item_Name_"&amp;B552</f>
        <v>Item_Name_24915009</v>
      </c>
      <c r="E552" s="5" t="s">
        <v>1324</v>
      </c>
      <c r="F552" s="44" t="str">
        <f t="shared" ref="F552:F793" si="73">"Item_Desc_"&amp;B552</f>
        <v>Item_Desc_24915009</v>
      </c>
      <c r="G552" s="5" t="s">
        <v>714</v>
      </c>
      <c r="H552" s="5">
        <v>3</v>
      </c>
      <c r="I552" s="5">
        <v>49</v>
      </c>
      <c r="J552" s="5">
        <v>0</v>
      </c>
      <c r="K552" s="5">
        <v>3</v>
      </c>
      <c r="L552" s="45">
        <f>_xlfn.XLOOKUP($I552, '[1]#칼럼명세'!$F:$F, '[1]#칼럼명세'!$J:$J)*IF(_xlfn.XLOOKUP($I552, '[1]#칼럼명세'!$F:$F, '[1]#칼럼명세'!$K:$K)="X", 1, _xlfn.XLOOKUP($K552, '[1]#무게관련'!$N:$N, '[1]#무게관련'!$O:$O))*100</f>
        <v>1</v>
      </c>
      <c r="M552" s="46" t="s">
        <v>336</v>
      </c>
      <c r="N552" s="46" t="s">
        <v>336</v>
      </c>
      <c r="O552" s="46" t="s">
        <v>336</v>
      </c>
      <c r="P552" s="46" t="s">
        <v>336</v>
      </c>
      <c r="Q552" s="5">
        <v>0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1</v>
      </c>
      <c r="X552" s="66">
        <v>100</v>
      </c>
      <c r="Y552" s="66">
        <v>1000</v>
      </c>
      <c r="Z552" s="5">
        <v>0</v>
      </c>
      <c r="AA552" s="5">
        <v>0</v>
      </c>
      <c r="AB552" s="5">
        <v>0</v>
      </c>
      <c r="AC552" s="5">
        <v>0</v>
      </c>
      <c r="AD552" s="5">
        <v>0</v>
      </c>
      <c r="AE552" s="5">
        <v>0</v>
      </c>
      <c r="AF552" s="5">
        <v>0</v>
      </c>
      <c r="AG552" s="5">
        <v>0</v>
      </c>
      <c r="AH552" s="5" t="s">
        <v>1312</v>
      </c>
      <c r="AI552" s="5" t="s">
        <v>235</v>
      </c>
      <c r="AJ552" s="5" t="s">
        <v>983</v>
      </c>
      <c r="AK552" s="45">
        <f t="shared" si="69"/>
        <v>15</v>
      </c>
      <c r="AL552" s="47">
        <f>_xlfn.XLOOKUP(I552,'[1]#칼럼명세'!F:F,'[1]#칼럼명세'!I:I)</f>
        <v>1303</v>
      </c>
      <c r="AM552" s="44" t="str">
        <f t="shared" si="70"/>
        <v>Item_Name_24915009</v>
      </c>
      <c r="AN552" s="5" t="s">
        <v>1523</v>
      </c>
      <c r="AO552" s="44" t="str">
        <f t="shared" si="71"/>
        <v>Item_Desc_24915009</v>
      </c>
      <c r="AP552" s="5" t="s">
        <v>1005</v>
      </c>
      <c r="AQ552" s="44">
        <f>_xlfn.XLOOKUP(I552,[1]!표1[아이템 타입],[1]!표1[삭제여부])</f>
        <v>0</v>
      </c>
      <c r="AR552" s="63">
        <f>_xlfn.XLOOKUP(I552,'[1]#칼럼명세'!F:F,'[1]#칼럼명세'!H:H)</f>
        <v>1</v>
      </c>
      <c r="AS552" s="4">
        <v>1</v>
      </c>
      <c r="AT552" s="4"/>
      <c r="AU552" s="4"/>
      <c r="AV552" s="4"/>
      <c r="AW552" s="63" t="str">
        <f>_xlfn.XLOOKUP(I552,[1]!표1[아이템 타입],[1]!표1[타입 이름])</f>
        <v>장비제작 : 도안</v>
      </c>
      <c r="AX552" s="63" t="str">
        <f t="shared" si="67"/>
        <v>불가</v>
      </c>
      <c r="AY552" s="63" t="str">
        <f t="shared" si="68"/>
        <v>불가</v>
      </c>
      <c r="AZ552" s="63" t="str">
        <f t="shared" si="66"/>
        <v>가능</v>
      </c>
      <c r="BA552" s="63" t="str">
        <f t="shared" si="66"/>
        <v>가능</v>
      </c>
    </row>
    <row r="553" spans="2:53" x14ac:dyDescent="0.3">
      <c r="B553" s="4">
        <v>24915010</v>
      </c>
      <c r="C553" s="4" t="str">
        <f t="shared" si="65"/>
        <v>010</v>
      </c>
      <c r="D553" s="44" t="str">
        <f t="shared" si="72"/>
        <v>Item_Name_24915010</v>
      </c>
      <c r="E553" s="5" t="s">
        <v>1118</v>
      </c>
      <c r="F553" s="44" t="str">
        <f t="shared" si="73"/>
        <v>Item_Desc_24915010</v>
      </c>
      <c r="G553" s="5" t="s">
        <v>714</v>
      </c>
      <c r="H553" s="5">
        <v>3</v>
      </c>
      <c r="I553" s="5">
        <v>49</v>
      </c>
      <c r="J553" s="5">
        <v>0</v>
      </c>
      <c r="K553" s="5">
        <v>4</v>
      </c>
      <c r="L553" s="45">
        <f>_xlfn.XLOOKUP($I553, '[1]#칼럼명세'!$F:$F, '[1]#칼럼명세'!$J:$J)*IF(_xlfn.XLOOKUP($I553, '[1]#칼럼명세'!$F:$F, '[1]#칼럼명세'!$K:$K)="X", 1, _xlfn.XLOOKUP($K553, '[1]#무게관련'!$N:$N, '[1]#무게관련'!$O:$O))*100</f>
        <v>1</v>
      </c>
      <c r="M553" s="46" t="s">
        <v>336</v>
      </c>
      <c r="N553" s="46" t="s">
        <v>336</v>
      </c>
      <c r="O553" s="46" t="s">
        <v>336</v>
      </c>
      <c r="P553" s="46" t="s">
        <v>336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1</v>
      </c>
      <c r="X553" s="66">
        <v>100</v>
      </c>
      <c r="Y553" s="66">
        <v>1000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1</v>
      </c>
      <c r="AH553" s="5" t="s">
        <v>1307</v>
      </c>
      <c r="AI553" s="5" t="s">
        <v>235</v>
      </c>
      <c r="AJ553" s="5" t="s">
        <v>983</v>
      </c>
      <c r="AK553" s="45">
        <f t="shared" si="69"/>
        <v>15</v>
      </c>
      <c r="AL553" s="47">
        <f>_xlfn.XLOOKUP(I553,'[1]#칼럼명세'!F:F,'[1]#칼럼명세'!I:I)</f>
        <v>1303</v>
      </c>
      <c r="AM553" s="44" t="str">
        <f t="shared" si="70"/>
        <v>Item_Name_24915010</v>
      </c>
      <c r="AN553" s="5" t="s">
        <v>995</v>
      </c>
      <c r="AO553" s="44" t="str">
        <f t="shared" si="71"/>
        <v>Item_Desc_24915010</v>
      </c>
      <c r="AP553" s="5" t="s">
        <v>1006</v>
      </c>
      <c r="AQ553" s="44">
        <f>_xlfn.XLOOKUP(I553,[1]!표1[아이템 타입],[1]!표1[삭제여부])</f>
        <v>0</v>
      </c>
      <c r="AR553" s="63">
        <f>_xlfn.XLOOKUP(I553,'[1]#칼럼명세'!F:F,'[1]#칼럼명세'!H:H)</f>
        <v>1</v>
      </c>
      <c r="AS553" s="4">
        <v>1</v>
      </c>
      <c r="AT553" s="4"/>
      <c r="AU553" s="4"/>
      <c r="AV553" s="4"/>
      <c r="AW553" s="63" t="str">
        <f>_xlfn.XLOOKUP(I553,[1]!표1[아이템 타입],[1]!표1[타입 이름])</f>
        <v>장비제작 : 도안</v>
      </c>
      <c r="AX553" s="63" t="str">
        <f t="shared" si="67"/>
        <v>불가</v>
      </c>
      <c r="AY553" s="63" t="str">
        <f t="shared" si="68"/>
        <v>불가</v>
      </c>
      <c r="AZ553" s="63" t="str">
        <f t="shared" si="66"/>
        <v>가능</v>
      </c>
      <c r="BA553" s="63" t="str">
        <f t="shared" si="66"/>
        <v>가능</v>
      </c>
    </row>
    <row r="554" spans="2:53" x14ac:dyDescent="0.3">
      <c r="B554" s="4">
        <v>24915011</v>
      </c>
      <c r="C554" s="4" t="str">
        <f t="shared" ref="C554:C795" si="74">RIGHT(B554,3)</f>
        <v>011</v>
      </c>
      <c r="D554" s="44" t="str">
        <f t="shared" si="72"/>
        <v>Item_Name_24915011</v>
      </c>
      <c r="E554" s="5" t="s">
        <v>1119</v>
      </c>
      <c r="F554" s="44" t="str">
        <f t="shared" si="73"/>
        <v>Item_Desc_24915011</v>
      </c>
      <c r="G554" s="5" t="s">
        <v>714</v>
      </c>
      <c r="H554" s="5">
        <v>3</v>
      </c>
      <c r="I554" s="5">
        <v>49</v>
      </c>
      <c r="J554" s="5">
        <v>0</v>
      </c>
      <c r="K554" s="5">
        <v>4</v>
      </c>
      <c r="L554" s="45">
        <f>_xlfn.XLOOKUP($I554, '[1]#칼럼명세'!$F:$F, '[1]#칼럼명세'!$J:$J)*IF(_xlfn.XLOOKUP($I554, '[1]#칼럼명세'!$F:$F, '[1]#칼럼명세'!$K:$K)="X", 1, _xlfn.XLOOKUP($K554, '[1]#무게관련'!$N:$N, '[1]#무게관련'!$O:$O))*100</f>
        <v>1</v>
      </c>
      <c r="M554" s="46" t="s">
        <v>336</v>
      </c>
      <c r="N554" s="46" t="s">
        <v>336</v>
      </c>
      <c r="O554" s="46" t="s">
        <v>336</v>
      </c>
      <c r="P554" s="46" t="s">
        <v>336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1</v>
      </c>
      <c r="X554" s="66">
        <v>100</v>
      </c>
      <c r="Y554" s="66">
        <v>1000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1</v>
      </c>
      <c r="AH554" s="5" t="s">
        <v>1308</v>
      </c>
      <c r="AI554" s="5" t="s">
        <v>235</v>
      </c>
      <c r="AJ554" s="5" t="s">
        <v>983</v>
      </c>
      <c r="AK554" s="45">
        <f t="shared" si="69"/>
        <v>15</v>
      </c>
      <c r="AL554" s="47">
        <f>_xlfn.XLOOKUP(I554,'[1]#칼럼명세'!F:F,'[1]#칼럼명세'!I:I)</f>
        <v>1303</v>
      </c>
      <c r="AM554" s="44" t="str">
        <f t="shared" si="70"/>
        <v>Item_Name_24915011</v>
      </c>
      <c r="AN554" s="5" t="s">
        <v>996</v>
      </c>
      <c r="AO554" s="44" t="str">
        <f t="shared" si="71"/>
        <v>Item_Desc_24915011</v>
      </c>
      <c r="AP554" s="5" t="s">
        <v>1006</v>
      </c>
      <c r="AQ554" s="44">
        <f>_xlfn.XLOOKUP(I554,[1]!표1[아이템 타입],[1]!표1[삭제여부])</f>
        <v>0</v>
      </c>
      <c r="AR554" s="63">
        <f>_xlfn.XLOOKUP(I554,'[1]#칼럼명세'!F:F,'[1]#칼럼명세'!H:H)</f>
        <v>1</v>
      </c>
      <c r="AS554" s="4">
        <v>1</v>
      </c>
      <c r="AT554" s="4"/>
      <c r="AU554" s="4"/>
      <c r="AV554" s="4"/>
      <c r="AW554" s="63" t="str">
        <f>_xlfn.XLOOKUP(I554,[1]!표1[아이템 타입],[1]!표1[타입 이름])</f>
        <v>장비제작 : 도안</v>
      </c>
      <c r="AX554" s="63" t="str">
        <f t="shared" si="67"/>
        <v>불가</v>
      </c>
      <c r="AY554" s="63" t="str">
        <f t="shared" si="68"/>
        <v>불가</v>
      </c>
      <c r="AZ554" s="63" t="str">
        <f t="shared" si="66"/>
        <v>가능</v>
      </c>
      <c r="BA554" s="63" t="str">
        <f t="shared" si="66"/>
        <v>가능</v>
      </c>
    </row>
    <row r="555" spans="2:53" x14ac:dyDescent="0.3">
      <c r="B555" s="4">
        <v>24915012</v>
      </c>
      <c r="C555" s="4" t="str">
        <f t="shared" si="74"/>
        <v>012</v>
      </c>
      <c r="D555" s="44" t="str">
        <f t="shared" si="72"/>
        <v>Item_Name_24915012</v>
      </c>
      <c r="E555" s="5" t="s">
        <v>1120</v>
      </c>
      <c r="F555" s="44" t="str">
        <f t="shared" si="73"/>
        <v>Item_Desc_24915012</v>
      </c>
      <c r="G555" s="5" t="s">
        <v>714</v>
      </c>
      <c r="H555" s="5">
        <v>3</v>
      </c>
      <c r="I555" s="5">
        <v>49</v>
      </c>
      <c r="J555" s="5">
        <v>0</v>
      </c>
      <c r="K555" s="5">
        <v>4</v>
      </c>
      <c r="L555" s="45">
        <f>_xlfn.XLOOKUP($I555, '[1]#칼럼명세'!$F:$F, '[1]#칼럼명세'!$J:$J)*IF(_xlfn.XLOOKUP($I555, '[1]#칼럼명세'!$F:$F, '[1]#칼럼명세'!$K:$K)="X", 1, _xlfn.XLOOKUP($K555, '[1]#무게관련'!$N:$N, '[1]#무게관련'!$O:$O))*100</f>
        <v>1</v>
      </c>
      <c r="M555" s="46" t="s">
        <v>336</v>
      </c>
      <c r="N555" s="46" t="s">
        <v>336</v>
      </c>
      <c r="O555" s="46" t="s">
        <v>336</v>
      </c>
      <c r="P555" s="46" t="s">
        <v>336</v>
      </c>
      <c r="Q555" s="5">
        <v>0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1</v>
      </c>
      <c r="X555" s="66">
        <v>100</v>
      </c>
      <c r="Y555" s="66">
        <v>1000</v>
      </c>
      <c r="Z555" s="5">
        <v>0</v>
      </c>
      <c r="AA555" s="5">
        <v>0</v>
      </c>
      <c r="AB555" s="5">
        <v>0</v>
      </c>
      <c r="AC555" s="5">
        <v>0</v>
      </c>
      <c r="AD555" s="5">
        <v>0</v>
      </c>
      <c r="AE555" s="5">
        <v>0</v>
      </c>
      <c r="AF555" s="5">
        <v>0</v>
      </c>
      <c r="AG555" s="5">
        <v>1</v>
      </c>
      <c r="AH555" s="5" t="s">
        <v>1309</v>
      </c>
      <c r="AI555" s="5" t="s">
        <v>235</v>
      </c>
      <c r="AJ555" s="5" t="s">
        <v>983</v>
      </c>
      <c r="AK555" s="45">
        <f t="shared" si="69"/>
        <v>15</v>
      </c>
      <c r="AL555" s="47">
        <f>_xlfn.XLOOKUP(I555,'[1]#칼럼명세'!F:F,'[1]#칼럼명세'!I:I)</f>
        <v>1303</v>
      </c>
      <c r="AM555" s="44" t="str">
        <f t="shared" si="70"/>
        <v>Item_Name_24915012</v>
      </c>
      <c r="AN555" s="5" t="s">
        <v>997</v>
      </c>
      <c r="AO555" s="44" t="str">
        <f t="shared" si="71"/>
        <v>Item_Desc_24915012</v>
      </c>
      <c r="AP555" s="5" t="s">
        <v>1006</v>
      </c>
      <c r="AQ555" s="44">
        <f>_xlfn.XLOOKUP(I555,[1]!표1[아이템 타입],[1]!표1[삭제여부])</f>
        <v>0</v>
      </c>
      <c r="AR555" s="63">
        <f>_xlfn.XLOOKUP(I555,'[1]#칼럼명세'!F:F,'[1]#칼럼명세'!H:H)</f>
        <v>1</v>
      </c>
      <c r="AS555" s="4">
        <v>1</v>
      </c>
      <c r="AT555" s="4"/>
      <c r="AU555" s="4"/>
      <c r="AV555" s="4"/>
      <c r="AW555" s="63" t="str">
        <f>_xlfn.XLOOKUP(I555,[1]!표1[아이템 타입],[1]!표1[타입 이름])</f>
        <v>장비제작 : 도안</v>
      </c>
      <c r="AX555" s="63" t="str">
        <f t="shared" si="67"/>
        <v>불가</v>
      </c>
      <c r="AY555" s="63" t="str">
        <f t="shared" si="68"/>
        <v>불가</v>
      </c>
      <c r="AZ555" s="63" t="str">
        <f t="shared" si="66"/>
        <v>가능</v>
      </c>
      <c r="BA555" s="63" t="str">
        <f t="shared" si="66"/>
        <v>가능</v>
      </c>
    </row>
    <row r="556" spans="2:53" x14ac:dyDescent="0.3">
      <c r="B556" s="4">
        <v>24915013</v>
      </c>
      <c r="C556" s="4" t="str">
        <f t="shared" si="74"/>
        <v>013</v>
      </c>
      <c r="D556" s="44" t="str">
        <f t="shared" si="72"/>
        <v>Item_Name_24915013</v>
      </c>
      <c r="E556" s="5" t="s">
        <v>1325</v>
      </c>
      <c r="F556" s="44" t="str">
        <f t="shared" si="73"/>
        <v>Item_Desc_24915013</v>
      </c>
      <c r="G556" s="5" t="s">
        <v>714</v>
      </c>
      <c r="H556" s="5">
        <v>3</v>
      </c>
      <c r="I556" s="5">
        <v>49</v>
      </c>
      <c r="J556" s="5">
        <v>0</v>
      </c>
      <c r="K556" s="5">
        <v>4</v>
      </c>
      <c r="L556" s="45">
        <f>_xlfn.XLOOKUP($I556, '[1]#칼럼명세'!$F:$F, '[1]#칼럼명세'!$J:$J)*IF(_xlfn.XLOOKUP($I556, '[1]#칼럼명세'!$F:$F, '[1]#칼럼명세'!$K:$K)="X", 1, _xlfn.XLOOKUP($K556, '[1]#무게관련'!$N:$N, '[1]#무게관련'!$O:$O))*100</f>
        <v>1</v>
      </c>
      <c r="M556" s="46" t="s">
        <v>336</v>
      </c>
      <c r="N556" s="46" t="s">
        <v>336</v>
      </c>
      <c r="O556" s="46" t="s">
        <v>336</v>
      </c>
      <c r="P556" s="46" t="s">
        <v>336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1</v>
      </c>
      <c r="X556" s="66">
        <v>100</v>
      </c>
      <c r="Y556" s="66">
        <v>1000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1</v>
      </c>
      <c r="AH556" s="5" t="s">
        <v>1310</v>
      </c>
      <c r="AI556" s="5" t="s">
        <v>235</v>
      </c>
      <c r="AJ556" s="5" t="s">
        <v>983</v>
      </c>
      <c r="AK556" s="45">
        <f t="shared" si="69"/>
        <v>15</v>
      </c>
      <c r="AL556" s="47">
        <f>_xlfn.XLOOKUP(I556,'[1]#칼럼명세'!F:F,'[1]#칼럼명세'!I:I)</f>
        <v>1303</v>
      </c>
      <c r="AM556" s="44" t="str">
        <f t="shared" si="70"/>
        <v>Item_Name_24915013</v>
      </c>
      <c r="AN556" s="5" t="s">
        <v>1525</v>
      </c>
      <c r="AO556" s="44" t="str">
        <f t="shared" si="71"/>
        <v>Item_Desc_24915013</v>
      </c>
      <c r="AP556" s="5" t="s">
        <v>1006</v>
      </c>
      <c r="AQ556" s="44">
        <f>_xlfn.XLOOKUP(I556,[1]!표1[아이템 타입],[1]!표1[삭제여부])</f>
        <v>0</v>
      </c>
      <c r="AR556" s="63">
        <f>_xlfn.XLOOKUP(I556,'[1]#칼럼명세'!F:F,'[1]#칼럼명세'!H:H)</f>
        <v>1</v>
      </c>
      <c r="AS556" s="4">
        <v>1</v>
      </c>
      <c r="AT556" s="4"/>
      <c r="AU556" s="4"/>
      <c r="AV556" s="4"/>
      <c r="AW556" s="63" t="str">
        <f>_xlfn.XLOOKUP(I556,[1]!표1[아이템 타입],[1]!표1[타입 이름])</f>
        <v>장비제작 : 도안</v>
      </c>
      <c r="AX556" s="63" t="str">
        <f t="shared" si="67"/>
        <v>불가</v>
      </c>
      <c r="AY556" s="63" t="str">
        <f t="shared" si="68"/>
        <v>불가</v>
      </c>
      <c r="AZ556" s="63" t="str">
        <f t="shared" si="66"/>
        <v>가능</v>
      </c>
      <c r="BA556" s="63" t="str">
        <f t="shared" si="66"/>
        <v>가능</v>
      </c>
    </row>
    <row r="557" spans="2:53" x14ac:dyDescent="0.3">
      <c r="B557" s="4">
        <v>24915014</v>
      </c>
      <c r="C557" s="4" t="str">
        <f t="shared" si="74"/>
        <v>014</v>
      </c>
      <c r="D557" s="44" t="str">
        <f t="shared" si="72"/>
        <v>Item_Name_24915014</v>
      </c>
      <c r="E557" s="5" t="s">
        <v>1326</v>
      </c>
      <c r="F557" s="44" t="str">
        <f t="shared" si="73"/>
        <v>Item_Desc_24915014</v>
      </c>
      <c r="G557" s="5" t="s">
        <v>714</v>
      </c>
      <c r="H557" s="5">
        <v>3</v>
      </c>
      <c r="I557" s="5">
        <v>49</v>
      </c>
      <c r="J557" s="5">
        <v>0</v>
      </c>
      <c r="K557" s="5">
        <v>4</v>
      </c>
      <c r="L557" s="45">
        <f>_xlfn.XLOOKUP($I557, '[1]#칼럼명세'!$F:$F, '[1]#칼럼명세'!$J:$J)*IF(_xlfn.XLOOKUP($I557, '[1]#칼럼명세'!$F:$F, '[1]#칼럼명세'!$K:$K)="X", 1, _xlfn.XLOOKUP($K557, '[1]#무게관련'!$N:$N, '[1]#무게관련'!$O:$O))*100</f>
        <v>1</v>
      </c>
      <c r="M557" s="46" t="s">
        <v>336</v>
      </c>
      <c r="N557" s="46" t="s">
        <v>336</v>
      </c>
      <c r="O557" s="46" t="s">
        <v>336</v>
      </c>
      <c r="P557" s="46" t="s">
        <v>336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1</v>
      </c>
      <c r="X557" s="66">
        <v>100</v>
      </c>
      <c r="Y557" s="66">
        <v>1000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1</v>
      </c>
      <c r="AH557" s="5" t="s">
        <v>1311</v>
      </c>
      <c r="AI557" s="5" t="s">
        <v>235</v>
      </c>
      <c r="AJ557" s="5" t="s">
        <v>983</v>
      </c>
      <c r="AK557" s="45">
        <f t="shared" si="69"/>
        <v>15</v>
      </c>
      <c r="AL557" s="47">
        <f>_xlfn.XLOOKUP(I557,'[1]#칼럼명세'!F:F,'[1]#칼럼명세'!I:I)</f>
        <v>1303</v>
      </c>
      <c r="AM557" s="44" t="str">
        <f t="shared" si="70"/>
        <v>Item_Name_24915014</v>
      </c>
      <c r="AN557" s="5" t="s">
        <v>1526</v>
      </c>
      <c r="AO557" s="44" t="str">
        <f t="shared" si="71"/>
        <v>Item_Desc_24915014</v>
      </c>
      <c r="AP557" s="5" t="s">
        <v>1006</v>
      </c>
      <c r="AQ557" s="44">
        <f>_xlfn.XLOOKUP(I557,[1]!표1[아이템 타입],[1]!표1[삭제여부])</f>
        <v>0</v>
      </c>
      <c r="AR557" s="63">
        <f>_xlfn.XLOOKUP(I557,'[1]#칼럼명세'!F:F,'[1]#칼럼명세'!H:H)</f>
        <v>1</v>
      </c>
      <c r="AS557" s="4">
        <v>1</v>
      </c>
      <c r="AT557" s="4"/>
      <c r="AU557" s="4"/>
      <c r="AV557" s="4"/>
      <c r="AW557" s="63" t="str">
        <f>_xlfn.XLOOKUP(I557,[1]!표1[아이템 타입],[1]!표1[타입 이름])</f>
        <v>장비제작 : 도안</v>
      </c>
      <c r="AX557" s="63" t="str">
        <f t="shared" si="67"/>
        <v>불가</v>
      </c>
      <c r="AY557" s="63" t="str">
        <f t="shared" si="68"/>
        <v>불가</v>
      </c>
      <c r="AZ557" s="63" t="str">
        <f t="shared" si="66"/>
        <v>가능</v>
      </c>
      <c r="BA557" s="63" t="str">
        <f t="shared" si="66"/>
        <v>가능</v>
      </c>
    </row>
    <row r="558" spans="2:53" x14ac:dyDescent="0.3">
      <c r="B558" s="4">
        <v>24915015</v>
      </c>
      <c r="C558" s="4" t="str">
        <f t="shared" si="74"/>
        <v>015</v>
      </c>
      <c r="D558" s="44" t="str">
        <f t="shared" si="72"/>
        <v>Item_Name_24915015</v>
      </c>
      <c r="E558" s="5" t="s">
        <v>1327</v>
      </c>
      <c r="F558" s="44" t="str">
        <f t="shared" si="73"/>
        <v>Item_Desc_24915015</v>
      </c>
      <c r="G558" s="5" t="s">
        <v>714</v>
      </c>
      <c r="H558" s="5">
        <v>3</v>
      </c>
      <c r="I558" s="5">
        <v>49</v>
      </c>
      <c r="J558" s="5">
        <v>0</v>
      </c>
      <c r="K558" s="5">
        <v>4</v>
      </c>
      <c r="L558" s="45">
        <f>_xlfn.XLOOKUP($I558, '[1]#칼럼명세'!$F:$F, '[1]#칼럼명세'!$J:$J)*IF(_xlfn.XLOOKUP($I558, '[1]#칼럼명세'!$F:$F, '[1]#칼럼명세'!$K:$K)="X", 1, _xlfn.XLOOKUP($K558, '[1]#무게관련'!$N:$N, '[1]#무게관련'!$O:$O))*100</f>
        <v>1</v>
      </c>
      <c r="M558" s="46" t="s">
        <v>336</v>
      </c>
      <c r="N558" s="46" t="s">
        <v>336</v>
      </c>
      <c r="O558" s="46" t="s">
        <v>336</v>
      </c>
      <c r="P558" s="46" t="s">
        <v>336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1</v>
      </c>
      <c r="X558" s="66">
        <v>100</v>
      </c>
      <c r="Y558" s="66">
        <v>1000</v>
      </c>
      <c r="Z558" s="5">
        <v>0</v>
      </c>
      <c r="AA558" s="5">
        <v>0</v>
      </c>
      <c r="AB558" s="5">
        <v>0</v>
      </c>
      <c r="AC558" s="5">
        <v>0</v>
      </c>
      <c r="AD558" s="5">
        <v>0</v>
      </c>
      <c r="AE558" s="5">
        <v>0</v>
      </c>
      <c r="AF558" s="5">
        <v>0</v>
      </c>
      <c r="AG558" s="5">
        <v>1</v>
      </c>
      <c r="AH558" s="5" t="s">
        <v>1312</v>
      </c>
      <c r="AI558" s="5" t="s">
        <v>235</v>
      </c>
      <c r="AJ558" s="5" t="s">
        <v>983</v>
      </c>
      <c r="AK558" s="45">
        <f t="shared" si="69"/>
        <v>15</v>
      </c>
      <c r="AL558" s="47">
        <f>_xlfn.XLOOKUP(I558,'[1]#칼럼명세'!F:F,'[1]#칼럼명세'!I:I)</f>
        <v>1303</v>
      </c>
      <c r="AM558" s="44" t="str">
        <f t="shared" si="70"/>
        <v>Item_Name_24915015</v>
      </c>
      <c r="AN558" s="5" t="s">
        <v>1527</v>
      </c>
      <c r="AO558" s="44" t="str">
        <f t="shared" si="71"/>
        <v>Item_Desc_24915015</v>
      </c>
      <c r="AP558" s="5" t="s">
        <v>1006</v>
      </c>
      <c r="AQ558" s="44">
        <f>_xlfn.XLOOKUP(I558,[1]!표1[아이템 타입],[1]!표1[삭제여부])</f>
        <v>0</v>
      </c>
      <c r="AR558" s="63">
        <f>_xlfn.XLOOKUP(I558,'[1]#칼럼명세'!F:F,'[1]#칼럼명세'!H:H)</f>
        <v>1</v>
      </c>
      <c r="AS558" s="4">
        <v>1</v>
      </c>
      <c r="AT558" s="4"/>
      <c r="AU558" s="4"/>
      <c r="AV558" s="4"/>
      <c r="AW558" s="63" t="str">
        <f>_xlfn.XLOOKUP(I558,[1]!표1[아이템 타입],[1]!표1[타입 이름])</f>
        <v>장비제작 : 도안</v>
      </c>
      <c r="AX558" s="63" t="str">
        <f t="shared" si="67"/>
        <v>불가</v>
      </c>
      <c r="AY558" s="63" t="str">
        <f t="shared" si="68"/>
        <v>불가</v>
      </c>
      <c r="AZ558" s="63" t="str">
        <f t="shared" si="66"/>
        <v>가능</v>
      </c>
      <c r="BA558" s="63" t="str">
        <f t="shared" si="66"/>
        <v>가능</v>
      </c>
    </row>
    <row r="559" spans="2:53" x14ac:dyDescent="0.3">
      <c r="B559" s="4">
        <v>24915016</v>
      </c>
      <c r="C559" s="4" t="str">
        <f t="shared" si="74"/>
        <v>016</v>
      </c>
      <c r="D559" s="44" t="str">
        <f t="shared" si="72"/>
        <v>Item_Name_24915016</v>
      </c>
      <c r="E559" s="5" t="s">
        <v>1121</v>
      </c>
      <c r="F559" s="44" t="str">
        <f t="shared" si="73"/>
        <v>Item_Desc_24915016</v>
      </c>
      <c r="G559" s="5" t="s">
        <v>714</v>
      </c>
      <c r="H559" s="5">
        <v>3</v>
      </c>
      <c r="I559" s="5">
        <v>49</v>
      </c>
      <c r="J559" s="5">
        <v>0</v>
      </c>
      <c r="K559" s="5">
        <v>5</v>
      </c>
      <c r="L559" s="45">
        <f>_xlfn.XLOOKUP($I559, '[1]#칼럼명세'!$F:$F, '[1]#칼럼명세'!$J:$J)*IF(_xlfn.XLOOKUP($I559, '[1]#칼럼명세'!$F:$F, '[1]#칼럼명세'!$K:$K)="X", 1, _xlfn.XLOOKUP($K559, '[1]#무게관련'!$N:$N, '[1]#무게관련'!$O:$O))*100</f>
        <v>1</v>
      </c>
      <c r="M559" s="46" t="s">
        <v>336</v>
      </c>
      <c r="N559" s="46" t="s">
        <v>336</v>
      </c>
      <c r="O559" s="46" t="s">
        <v>336</v>
      </c>
      <c r="P559" s="46" t="s">
        <v>336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1</v>
      </c>
      <c r="X559" s="66">
        <v>100</v>
      </c>
      <c r="Y559" s="66">
        <v>1000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1</v>
      </c>
      <c r="AH559" s="5" t="s">
        <v>1307</v>
      </c>
      <c r="AI559" s="5" t="s">
        <v>235</v>
      </c>
      <c r="AJ559" s="5" t="s">
        <v>983</v>
      </c>
      <c r="AK559" s="45">
        <f t="shared" si="69"/>
        <v>15</v>
      </c>
      <c r="AL559" s="47">
        <f>_xlfn.XLOOKUP(I559,'[1]#칼럼명세'!F:F,'[1]#칼럼명세'!I:I)</f>
        <v>1303</v>
      </c>
      <c r="AM559" s="44" t="str">
        <f t="shared" si="70"/>
        <v>Item_Name_24915016</v>
      </c>
      <c r="AN559" s="5" t="s">
        <v>998</v>
      </c>
      <c r="AO559" s="44" t="str">
        <f t="shared" si="71"/>
        <v>Item_Desc_24915016</v>
      </c>
      <c r="AP559" s="5" t="s">
        <v>1007</v>
      </c>
      <c r="AQ559" s="44">
        <f>_xlfn.XLOOKUP(I559,[1]!표1[아이템 타입],[1]!표1[삭제여부])</f>
        <v>0</v>
      </c>
      <c r="AR559" s="63">
        <f>_xlfn.XLOOKUP(I559,'[1]#칼럼명세'!F:F,'[1]#칼럼명세'!H:H)</f>
        <v>1</v>
      </c>
      <c r="AS559" s="4">
        <v>1</v>
      </c>
      <c r="AT559" s="4"/>
      <c r="AU559" s="4"/>
      <c r="AV559" s="4"/>
      <c r="AW559" s="63" t="str">
        <f>_xlfn.XLOOKUP(I559,[1]!표1[아이템 타입],[1]!표1[타입 이름])</f>
        <v>장비제작 : 도안</v>
      </c>
      <c r="AX559" s="63" t="str">
        <f t="shared" si="67"/>
        <v>불가</v>
      </c>
      <c r="AY559" s="63" t="str">
        <f t="shared" si="68"/>
        <v>불가</v>
      </c>
      <c r="AZ559" s="63" t="str">
        <f t="shared" si="66"/>
        <v>가능</v>
      </c>
      <c r="BA559" s="63" t="str">
        <f t="shared" si="66"/>
        <v>가능</v>
      </c>
    </row>
    <row r="560" spans="2:53" x14ac:dyDescent="0.3">
      <c r="B560" s="4">
        <v>24915017</v>
      </c>
      <c r="C560" s="4" t="str">
        <f t="shared" si="74"/>
        <v>017</v>
      </c>
      <c r="D560" s="44" t="str">
        <f t="shared" si="72"/>
        <v>Item_Name_24915017</v>
      </c>
      <c r="E560" s="5" t="s">
        <v>1122</v>
      </c>
      <c r="F560" s="44" t="str">
        <f t="shared" si="73"/>
        <v>Item_Desc_24915017</v>
      </c>
      <c r="G560" s="5" t="s">
        <v>714</v>
      </c>
      <c r="H560" s="5">
        <v>3</v>
      </c>
      <c r="I560" s="5">
        <v>49</v>
      </c>
      <c r="J560" s="5">
        <v>0</v>
      </c>
      <c r="K560" s="5">
        <v>5</v>
      </c>
      <c r="L560" s="45">
        <f>_xlfn.XLOOKUP($I560, '[1]#칼럼명세'!$F:$F, '[1]#칼럼명세'!$J:$J)*IF(_xlfn.XLOOKUP($I560, '[1]#칼럼명세'!$F:$F, '[1]#칼럼명세'!$K:$K)="X", 1, _xlfn.XLOOKUP($K560, '[1]#무게관련'!$N:$N, '[1]#무게관련'!$O:$O))*100</f>
        <v>1</v>
      </c>
      <c r="M560" s="46" t="s">
        <v>336</v>
      </c>
      <c r="N560" s="46" t="s">
        <v>336</v>
      </c>
      <c r="O560" s="46" t="s">
        <v>336</v>
      </c>
      <c r="P560" s="46" t="s">
        <v>336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1</v>
      </c>
      <c r="X560" s="66">
        <v>100</v>
      </c>
      <c r="Y560" s="66">
        <v>1000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1</v>
      </c>
      <c r="AH560" s="5" t="s">
        <v>1308</v>
      </c>
      <c r="AI560" s="5" t="s">
        <v>235</v>
      </c>
      <c r="AJ560" s="5" t="s">
        <v>983</v>
      </c>
      <c r="AK560" s="45">
        <f t="shared" si="69"/>
        <v>15</v>
      </c>
      <c r="AL560" s="47">
        <f>_xlfn.XLOOKUP(I560,'[1]#칼럼명세'!F:F,'[1]#칼럼명세'!I:I)</f>
        <v>1303</v>
      </c>
      <c r="AM560" s="44" t="str">
        <f t="shared" si="70"/>
        <v>Item_Name_24915017</v>
      </c>
      <c r="AN560" s="5" t="s">
        <v>999</v>
      </c>
      <c r="AO560" s="44" t="str">
        <f t="shared" si="71"/>
        <v>Item_Desc_24915017</v>
      </c>
      <c r="AP560" s="5" t="s">
        <v>1007</v>
      </c>
      <c r="AQ560" s="44">
        <f>_xlfn.XLOOKUP(I560,[1]!표1[아이템 타입],[1]!표1[삭제여부])</f>
        <v>0</v>
      </c>
      <c r="AR560" s="63">
        <f>_xlfn.XLOOKUP(I560,'[1]#칼럼명세'!F:F,'[1]#칼럼명세'!H:H)</f>
        <v>1</v>
      </c>
      <c r="AS560" s="4">
        <v>1</v>
      </c>
      <c r="AT560" s="4"/>
      <c r="AU560" s="4"/>
      <c r="AV560" s="4"/>
      <c r="AW560" s="63" t="str">
        <f>_xlfn.XLOOKUP(I560,[1]!표1[아이템 타입],[1]!표1[타입 이름])</f>
        <v>장비제작 : 도안</v>
      </c>
      <c r="AX560" s="63" t="str">
        <f t="shared" si="67"/>
        <v>불가</v>
      </c>
      <c r="AY560" s="63" t="str">
        <f t="shared" si="68"/>
        <v>불가</v>
      </c>
      <c r="AZ560" s="63" t="str">
        <f t="shared" si="66"/>
        <v>가능</v>
      </c>
      <c r="BA560" s="63" t="str">
        <f t="shared" si="66"/>
        <v>가능</v>
      </c>
    </row>
    <row r="561" spans="1:53" x14ac:dyDescent="0.3">
      <c r="B561" s="4">
        <v>24915018</v>
      </c>
      <c r="C561" s="4" t="str">
        <f t="shared" si="74"/>
        <v>018</v>
      </c>
      <c r="D561" s="44" t="str">
        <f t="shared" si="72"/>
        <v>Item_Name_24915018</v>
      </c>
      <c r="E561" s="5" t="s">
        <v>1123</v>
      </c>
      <c r="F561" s="44" t="str">
        <f t="shared" si="73"/>
        <v>Item_Desc_24915018</v>
      </c>
      <c r="G561" s="5" t="s">
        <v>714</v>
      </c>
      <c r="H561" s="5">
        <v>3</v>
      </c>
      <c r="I561" s="5">
        <v>49</v>
      </c>
      <c r="J561" s="5">
        <v>0</v>
      </c>
      <c r="K561" s="5">
        <v>5</v>
      </c>
      <c r="L561" s="45">
        <f>_xlfn.XLOOKUP($I561, '[1]#칼럼명세'!$F:$F, '[1]#칼럼명세'!$J:$J)*IF(_xlfn.XLOOKUP($I561, '[1]#칼럼명세'!$F:$F, '[1]#칼럼명세'!$K:$K)="X", 1, _xlfn.XLOOKUP($K561, '[1]#무게관련'!$N:$N, '[1]#무게관련'!$O:$O))*100</f>
        <v>1</v>
      </c>
      <c r="M561" s="46" t="s">
        <v>336</v>
      </c>
      <c r="N561" s="46" t="s">
        <v>336</v>
      </c>
      <c r="O561" s="46" t="s">
        <v>336</v>
      </c>
      <c r="P561" s="46" t="s">
        <v>336</v>
      </c>
      <c r="Q561" s="5">
        <v>0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1</v>
      </c>
      <c r="X561" s="66">
        <v>100</v>
      </c>
      <c r="Y561" s="66">
        <v>1000</v>
      </c>
      <c r="Z561" s="5">
        <v>0</v>
      </c>
      <c r="AA561" s="5">
        <v>0</v>
      </c>
      <c r="AB561" s="5">
        <v>0</v>
      </c>
      <c r="AC561" s="5">
        <v>0</v>
      </c>
      <c r="AD561" s="5">
        <v>0</v>
      </c>
      <c r="AE561" s="5">
        <v>0</v>
      </c>
      <c r="AF561" s="5">
        <v>0</v>
      </c>
      <c r="AG561" s="5">
        <v>1</v>
      </c>
      <c r="AH561" s="5" t="s">
        <v>1309</v>
      </c>
      <c r="AI561" s="5" t="s">
        <v>235</v>
      </c>
      <c r="AJ561" s="5" t="s">
        <v>983</v>
      </c>
      <c r="AK561" s="45">
        <f t="shared" si="69"/>
        <v>15</v>
      </c>
      <c r="AL561" s="47">
        <f>_xlfn.XLOOKUP(I561,'[1]#칼럼명세'!F:F,'[1]#칼럼명세'!I:I)</f>
        <v>1303</v>
      </c>
      <c r="AM561" s="44" t="str">
        <f t="shared" si="70"/>
        <v>Item_Name_24915018</v>
      </c>
      <c r="AN561" s="5" t="s">
        <v>1000</v>
      </c>
      <c r="AO561" s="44" t="str">
        <f t="shared" si="71"/>
        <v>Item_Desc_24915018</v>
      </c>
      <c r="AP561" s="5" t="s">
        <v>1007</v>
      </c>
      <c r="AQ561" s="44">
        <f>_xlfn.XLOOKUP(I561,[1]!표1[아이템 타입],[1]!표1[삭제여부])</f>
        <v>0</v>
      </c>
      <c r="AR561" s="63">
        <f>_xlfn.XLOOKUP(I561,'[1]#칼럼명세'!F:F,'[1]#칼럼명세'!H:H)</f>
        <v>1</v>
      </c>
      <c r="AS561" s="4">
        <v>1</v>
      </c>
      <c r="AT561" s="4"/>
      <c r="AU561" s="4"/>
      <c r="AV561" s="4"/>
      <c r="AW561" s="63" t="str">
        <f>_xlfn.XLOOKUP(I561,[1]!표1[아이템 타입],[1]!표1[타입 이름])</f>
        <v>장비제작 : 도안</v>
      </c>
      <c r="AX561" s="63" t="str">
        <f t="shared" si="67"/>
        <v>불가</v>
      </c>
      <c r="AY561" s="63" t="str">
        <f t="shared" si="68"/>
        <v>불가</v>
      </c>
      <c r="AZ561" s="63" t="str">
        <f t="shared" si="66"/>
        <v>가능</v>
      </c>
      <c r="BA561" s="63" t="str">
        <f t="shared" si="66"/>
        <v>가능</v>
      </c>
    </row>
    <row r="562" spans="1:53" x14ac:dyDescent="0.3">
      <c r="B562" s="4">
        <v>24915019</v>
      </c>
      <c r="C562" s="4" t="str">
        <f t="shared" si="74"/>
        <v>019</v>
      </c>
      <c r="D562" s="44" t="str">
        <f t="shared" si="72"/>
        <v>Item_Name_24915019</v>
      </c>
      <c r="E562" s="5" t="s">
        <v>1328</v>
      </c>
      <c r="F562" s="44" t="str">
        <f t="shared" si="73"/>
        <v>Item_Desc_24915019</v>
      </c>
      <c r="G562" s="5" t="s">
        <v>714</v>
      </c>
      <c r="H562" s="5">
        <v>3</v>
      </c>
      <c r="I562" s="5">
        <v>49</v>
      </c>
      <c r="J562" s="5">
        <v>0</v>
      </c>
      <c r="K562" s="5">
        <v>5</v>
      </c>
      <c r="L562" s="45">
        <f>_xlfn.XLOOKUP($I562, '[1]#칼럼명세'!$F:$F, '[1]#칼럼명세'!$J:$J)*IF(_xlfn.XLOOKUP($I562, '[1]#칼럼명세'!$F:$F, '[1]#칼럼명세'!$K:$K)="X", 1, _xlfn.XLOOKUP($K562, '[1]#무게관련'!$N:$N, '[1]#무게관련'!$O:$O))*100</f>
        <v>1</v>
      </c>
      <c r="M562" s="46" t="s">
        <v>336</v>
      </c>
      <c r="N562" s="46" t="s">
        <v>336</v>
      </c>
      <c r="O562" s="46" t="s">
        <v>336</v>
      </c>
      <c r="P562" s="46" t="s">
        <v>336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1</v>
      </c>
      <c r="X562" s="66">
        <v>100</v>
      </c>
      <c r="Y562" s="66">
        <v>1000</v>
      </c>
      <c r="Z562" s="5">
        <v>0</v>
      </c>
      <c r="AA562" s="5">
        <v>0</v>
      </c>
      <c r="AB562" s="5">
        <v>0</v>
      </c>
      <c r="AC562" s="5">
        <v>0</v>
      </c>
      <c r="AD562" s="5">
        <v>0</v>
      </c>
      <c r="AE562" s="5">
        <v>0</v>
      </c>
      <c r="AF562" s="5">
        <v>0</v>
      </c>
      <c r="AG562" s="5">
        <v>1</v>
      </c>
      <c r="AH562" s="5" t="s">
        <v>1310</v>
      </c>
      <c r="AI562" s="5" t="s">
        <v>235</v>
      </c>
      <c r="AJ562" s="5" t="s">
        <v>983</v>
      </c>
      <c r="AK562" s="45">
        <f t="shared" si="69"/>
        <v>15</v>
      </c>
      <c r="AL562" s="47">
        <f>_xlfn.XLOOKUP(I562,'[1]#칼럼명세'!F:F,'[1]#칼럼명세'!I:I)</f>
        <v>1303</v>
      </c>
      <c r="AM562" s="44" t="str">
        <f t="shared" si="70"/>
        <v>Item_Name_24915019</v>
      </c>
      <c r="AN562" s="5" t="s">
        <v>1528</v>
      </c>
      <c r="AO562" s="44" t="str">
        <f t="shared" si="71"/>
        <v>Item_Desc_24915019</v>
      </c>
      <c r="AP562" s="5" t="s">
        <v>1007</v>
      </c>
      <c r="AQ562" s="44">
        <f>_xlfn.XLOOKUP(I562,[1]!표1[아이템 타입],[1]!표1[삭제여부])</f>
        <v>0</v>
      </c>
      <c r="AR562" s="63">
        <f>_xlfn.XLOOKUP(I562,'[1]#칼럼명세'!F:F,'[1]#칼럼명세'!H:H)</f>
        <v>1</v>
      </c>
      <c r="AS562" s="4">
        <v>1</v>
      </c>
      <c r="AT562" s="4"/>
      <c r="AU562" s="4"/>
      <c r="AV562" s="4"/>
      <c r="AW562" s="63" t="str">
        <f>_xlfn.XLOOKUP(I562,[1]!표1[아이템 타입],[1]!표1[타입 이름])</f>
        <v>장비제작 : 도안</v>
      </c>
      <c r="AX562" s="63" t="str">
        <f t="shared" si="67"/>
        <v>불가</v>
      </c>
      <c r="AY562" s="63" t="str">
        <f t="shared" si="68"/>
        <v>불가</v>
      </c>
      <c r="AZ562" s="63" t="str">
        <f t="shared" si="66"/>
        <v>가능</v>
      </c>
      <c r="BA562" s="63" t="str">
        <f t="shared" si="66"/>
        <v>가능</v>
      </c>
    </row>
    <row r="563" spans="1:53" x14ac:dyDescent="0.3">
      <c r="B563" s="4">
        <v>24915020</v>
      </c>
      <c r="C563" s="4" t="str">
        <f t="shared" si="74"/>
        <v>020</v>
      </c>
      <c r="D563" s="44" t="str">
        <f t="shared" si="72"/>
        <v>Item_Name_24915020</v>
      </c>
      <c r="E563" s="5" t="s">
        <v>1329</v>
      </c>
      <c r="F563" s="44" t="str">
        <f t="shared" si="73"/>
        <v>Item_Desc_24915020</v>
      </c>
      <c r="G563" s="5" t="s">
        <v>714</v>
      </c>
      <c r="H563" s="5">
        <v>3</v>
      </c>
      <c r="I563" s="5">
        <v>49</v>
      </c>
      <c r="J563" s="5">
        <v>0</v>
      </c>
      <c r="K563" s="5">
        <v>5</v>
      </c>
      <c r="L563" s="45">
        <f>_xlfn.XLOOKUP($I563, '[1]#칼럼명세'!$F:$F, '[1]#칼럼명세'!$J:$J)*IF(_xlfn.XLOOKUP($I563, '[1]#칼럼명세'!$F:$F, '[1]#칼럼명세'!$K:$K)="X", 1, _xlfn.XLOOKUP($K563, '[1]#무게관련'!$N:$N, '[1]#무게관련'!$O:$O))*100</f>
        <v>1</v>
      </c>
      <c r="M563" s="46" t="s">
        <v>336</v>
      </c>
      <c r="N563" s="46" t="s">
        <v>336</v>
      </c>
      <c r="O563" s="46" t="s">
        <v>336</v>
      </c>
      <c r="P563" s="46" t="s">
        <v>336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1</v>
      </c>
      <c r="X563" s="66">
        <v>100</v>
      </c>
      <c r="Y563" s="66">
        <v>1000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1</v>
      </c>
      <c r="AH563" s="5" t="s">
        <v>1311</v>
      </c>
      <c r="AI563" s="5" t="s">
        <v>235</v>
      </c>
      <c r="AJ563" s="5" t="s">
        <v>983</v>
      </c>
      <c r="AK563" s="45">
        <f t="shared" si="69"/>
        <v>15</v>
      </c>
      <c r="AL563" s="47">
        <f>_xlfn.XLOOKUP(I563,'[1]#칼럼명세'!F:F,'[1]#칼럼명세'!I:I)</f>
        <v>1303</v>
      </c>
      <c r="AM563" s="44" t="str">
        <f t="shared" si="70"/>
        <v>Item_Name_24915020</v>
      </c>
      <c r="AN563" s="5" t="s">
        <v>1529</v>
      </c>
      <c r="AO563" s="44" t="str">
        <f t="shared" si="71"/>
        <v>Item_Desc_24915020</v>
      </c>
      <c r="AP563" s="5" t="s">
        <v>1007</v>
      </c>
      <c r="AQ563" s="44">
        <f>_xlfn.XLOOKUP(I563,[1]!표1[아이템 타입],[1]!표1[삭제여부])</f>
        <v>0</v>
      </c>
      <c r="AR563" s="63">
        <f>_xlfn.XLOOKUP(I563,'[1]#칼럼명세'!F:F,'[1]#칼럼명세'!H:H)</f>
        <v>1</v>
      </c>
      <c r="AS563" s="4">
        <v>1</v>
      </c>
      <c r="AT563" s="4"/>
      <c r="AU563" s="4"/>
      <c r="AV563" s="4"/>
      <c r="AW563" s="63" t="str">
        <f>_xlfn.XLOOKUP(I563,[1]!표1[아이템 타입],[1]!표1[타입 이름])</f>
        <v>장비제작 : 도안</v>
      </c>
      <c r="AX563" s="63" t="str">
        <f t="shared" si="67"/>
        <v>불가</v>
      </c>
      <c r="AY563" s="63" t="str">
        <f t="shared" si="68"/>
        <v>불가</v>
      </c>
      <c r="AZ563" s="63" t="str">
        <f t="shared" si="66"/>
        <v>가능</v>
      </c>
      <c r="BA563" s="63" t="str">
        <f t="shared" si="66"/>
        <v>가능</v>
      </c>
    </row>
    <row r="564" spans="1:53" x14ac:dyDescent="0.3">
      <c r="B564" s="4">
        <v>24915021</v>
      </c>
      <c r="C564" s="4" t="str">
        <f t="shared" si="74"/>
        <v>021</v>
      </c>
      <c r="D564" s="44" t="str">
        <f t="shared" si="72"/>
        <v>Item_Name_24915021</v>
      </c>
      <c r="E564" s="5" t="s">
        <v>1330</v>
      </c>
      <c r="F564" s="44" t="str">
        <f t="shared" si="73"/>
        <v>Item_Desc_24915021</v>
      </c>
      <c r="G564" s="5" t="s">
        <v>714</v>
      </c>
      <c r="H564" s="5">
        <v>3</v>
      </c>
      <c r="I564" s="5">
        <v>49</v>
      </c>
      <c r="J564" s="5">
        <v>0</v>
      </c>
      <c r="K564" s="5">
        <v>5</v>
      </c>
      <c r="L564" s="45">
        <f>_xlfn.XLOOKUP($I564, '[1]#칼럼명세'!$F:$F, '[1]#칼럼명세'!$J:$J)*IF(_xlfn.XLOOKUP($I564, '[1]#칼럼명세'!$F:$F, '[1]#칼럼명세'!$K:$K)="X", 1, _xlfn.XLOOKUP($K564, '[1]#무게관련'!$N:$N, '[1]#무게관련'!$O:$O))*100</f>
        <v>1</v>
      </c>
      <c r="M564" s="46" t="s">
        <v>336</v>
      </c>
      <c r="N564" s="46" t="s">
        <v>336</v>
      </c>
      <c r="O564" s="46" t="s">
        <v>336</v>
      </c>
      <c r="P564" s="46" t="s">
        <v>336</v>
      </c>
      <c r="Q564" s="5">
        <v>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1</v>
      </c>
      <c r="X564" s="66">
        <v>100</v>
      </c>
      <c r="Y564" s="66">
        <v>1000</v>
      </c>
      <c r="Z564" s="5">
        <v>0</v>
      </c>
      <c r="AA564" s="5">
        <v>0</v>
      </c>
      <c r="AB564" s="5">
        <v>0</v>
      </c>
      <c r="AC564" s="5">
        <v>0</v>
      </c>
      <c r="AD564" s="5">
        <v>0</v>
      </c>
      <c r="AE564" s="5">
        <v>0</v>
      </c>
      <c r="AF564" s="5">
        <v>0</v>
      </c>
      <c r="AG564" s="5">
        <v>1</v>
      </c>
      <c r="AH564" s="5" t="s">
        <v>1312</v>
      </c>
      <c r="AI564" s="5" t="s">
        <v>235</v>
      </c>
      <c r="AJ564" s="5" t="s">
        <v>983</v>
      </c>
      <c r="AK564" s="45">
        <f t="shared" si="69"/>
        <v>15</v>
      </c>
      <c r="AL564" s="47">
        <f>_xlfn.XLOOKUP(I564,'[1]#칼럼명세'!F:F,'[1]#칼럼명세'!I:I)</f>
        <v>1303</v>
      </c>
      <c r="AM564" s="44" t="str">
        <f t="shared" si="70"/>
        <v>Item_Name_24915021</v>
      </c>
      <c r="AN564" s="5" t="s">
        <v>1530</v>
      </c>
      <c r="AO564" s="44" t="str">
        <f t="shared" si="71"/>
        <v>Item_Desc_24915021</v>
      </c>
      <c r="AP564" s="5" t="s">
        <v>1007</v>
      </c>
      <c r="AQ564" s="44">
        <f>_xlfn.XLOOKUP(I564,[1]!표1[아이템 타입],[1]!표1[삭제여부])</f>
        <v>0</v>
      </c>
      <c r="AR564" s="63">
        <f>_xlfn.XLOOKUP(I564,'[1]#칼럼명세'!F:F,'[1]#칼럼명세'!H:H)</f>
        <v>1</v>
      </c>
      <c r="AS564" s="4">
        <v>1</v>
      </c>
      <c r="AT564" s="4"/>
      <c r="AU564" s="4"/>
      <c r="AV564" s="4"/>
      <c r="AW564" s="63" t="str">
        <f>_xlfn.XLOOKUP(I564,[1]!표1[아이템 타입],[1]!표1[타입 이름])</f>
        <v>장비제작 : 도안</v>
      </c>
      <c r="AX564" s="63" t="str">
        <f t="shared" si="67"/>
        <v>불가</v>
      </c>
      <c r="AY564" s="63" t="str">
        <f t="shared" si="68"/>
        <v>불가</v>
      </c>
      <c r="AZ564" s="63" t="str">
        <f t="shared" si="66"/>
        <v>가능</v>
      </c>
      <c r="BA564" s="63" t="str">
        <f t="shared" si="66"/>
        <v>가능</v>
      </c>
    </row>
    <row r="565" spans="1:53" x14ac:dyDescent="0.3">
      <c r="B565" s="4">
        <v>24915022</v>
      </c>
      <c r="C565" s="4" t="str">
        <f t="shared" si="74"/>
        <v>022</v>
      </c>
      <c r="D565" s="44" t="str">
        <f t="shared" si="72"/>
        <v>Item_Name_24915022</v>
      </c>
      <c r="E565" s="5" t="s">
        <v>1124</v>
      </c>
      <c r="F565" s="44" t="str">
        <f t="shared" si="73"/>
        <v>Item_Desc_24915022</v>
      </c>
      <c r="G565" s="5" t="s">
        <v>714</v>
      </c>
      <c r="H565" s="5">
        <v>3</v>
      </c>
      <c r="I565" s="5">
        <v>49</v>
      </c>
      <c r="J565" s="5">
        <v>0</v>
      </c>
      <c r="K565" s="5">
        <v>6</v>
      </c>
      <c r="L565" s="45">
        <f>_xlfn.XLOOKUP($I565, '[1]#칼럼명세'!$F:$F, '[1]#칼럼명세'!$J:$J)*IF(_xlfn.XLOOKUP($I565, '[1]#칼럼명세'!$F:$F, '[1]#칼럼명세'!$K:$K)="X", 1, _xlfn.XLOOKUP($K565, '[1]#무게관련'!$N:$N, '[1]#무게관련'!$O:$O))*100</f>
        <v>1</v>
      </c>
      <c r="M565" s="46" t="s">
        <v>336</v>
      </c>
      <c r="N565" s="46" t="s">
        <v>336</v>
      </c>
      <c r="O565" s="46" t="s">
        <v>336</v>
      </c>
      <c r="P565" s="46" t="s">
        <v>336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1</v>
      </c>
      <c r="X565" s="66">
        <v>100</v>
      </c>
      <c r="Y565" s="66">
        <v>1000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1</v>
      </c>
      <c r="AH565" s="5" t="s">
        <v>1307</v>
      </c>
      <c r="AI565" s="5" t="s">
        <v>235</v>
      </c>
      <c r="AJ565" s="5" t="s">
        <v>983</v>
      </c>
      <c r="AK565" s="45">
        <f t="shared" si="69"/>
        <v>15</v>
      </c>
      <c r="AL565" s="47">
        <f>_xlfn.XLOOKUP(I565,'[1]#칼럼명세'!F:F,'[1]#칼럼명세'!I:I)</f>
        <v>1303</v>
      </c>
      <c r="AM565" s="44" t="str">
        <f t="shared" si="70"/>
        <v>Item_Name_24915022</v>
      </c>
      <c r="AN565" s="5" t="s">
        <v>1001</v>
      </c>
      <c r="AO565" s="44" t="str">
        <f t="shared" si="71"/>
        <v>Item_Desc_24915022</v>
      </c>
      <c r="AP565" s="5" t="s">
        <v>1008</v>
      </c>
      <c r="AQ565" s="44">
        <f>_xlfn.XLOOKUP(I565,[1]!표1[아이템 타입],[1]!표1[삭제여부])</f>
        <v>0</v>
      </c>
      <c r="AR565" s="63">
        <f>_xlfn.XLOOKUP(I565,'[1]#칼럼명세'!F:F,'[1]#칼럼명세'!H:H)</f>
        <v>1</v>
      </c>
      <c r="AS565" s="4">
        <v>1</v>
      </c>
      <c r="AT565" s="4"/>
      <c r="AU565" s="4"/>
      <c r="AV565" s="4"/>
      <c r="AW565" s="63" t="str">
        <f>_xlfn.XLOOKUP(I565,[1]!표1[아이템 타입],[1]!표1[타입 이름])</f>
        <v>장비제작 : 도안</v>
      </c>
      <c r="AX565" s="63" t="str">
        <f t="shared" si="67"/>
        <v>불가</v>
      </c>
      <c r="AY565" s="63" t="str">
        <f t="shared" si="68"/>
        <v>불가</v>
      </c>
      <c r="AZ565" s="63" t="str">
        <f t="shared" si="66"/>
        <v>가능</v>
      </c>
      <c r="BA565" s="63" t="str">
        <f t="shared" si="66"/>
        <v>가능</v>
      </c>
    </row>
    <row r="566" spans="1:53" x14ac:dyDescent="0.3">
      <c r="B566" s="4">
        <v>24915023</v>
      </c>
      <c r="C566" s="4" t="str">
        <f t="shared" si="74"/>
        <v>023</v>
      </c>
      <c r="D566" s="44" t="str">
        <f t="shared" si="72"/>
        <v>Item_Name_24915023</v>
      </c>
      <c r="E566" s="5" t="s">
        <v>1125</v>
      </c>
      <c r="F566" s="44" t="str">
        <f t="shared" si="73"/>
        <v>Item_Desc_24915023</v>
      </c>
      <c r="G566" s="5" t="s">
        <v>714</v>
      </c>
      <c r="H566" s="5">
        <v>3</v>
      </c>
      <c r="I566" s="5">
        <v>49</v>
      </c>
      <c r="J566" s="5">
        <v>0</v>
      </c>
      <c r="K566" s="5">
        <v>6</v>
      </c>
      <c r="L566" s="45">
        <f>_xlfn.XLOOKUP($I566, '[1]#칼럼명세'!$F:$F, '[1]#칼럼명세'!$J:$J)*IF(_xlfn.XLOOKUP($I566, '[1]#칼럼명세'!$F:$F, '[1]#칼럼명세'!$K:$K)="X", 1, _xlfn.XLOOKUP($K566, '[1]#무게관련'!$N:$N, '[1]#무게관련'!$O:$O))*100</f>
        <v>1</v>
      </c>
      <c r="M566" s="46" t="s">
        <v>336</v>
      </c>
      <c r="N566" s="46" t="s">
        <v>336</v>
      </c>
      <c r="O566" s="46" t="s">
        <v>336</v>
      </c>
      <c r="P566" s="46" t="s">
        <v>336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1</v>
      </c>
      <c r="X566" s="66">
        <v>100</v>
      </c>
      <c r="Y566" s="66">
        <v>1000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1</v>
      </c>
      <c r="AH566" s="5" t="s">
        <v>1308</v>
      </c>
      <c r="AI566" s="5" t="s">
        <v>235</v>
      </c>
      <c r="AJ566" s="5" t="s">
        <v>983</v>
      </c>
      <c r="AK566" s="45">
        <f t="shared" si="69"/>
        <v>15</v>
      </c>
      <c r="AL566" s="47">
        <f>_xlfn.XLOOKUP(I566,'[1]#칼럼명세'!F:F,'[1]#칼럼명세'!I:I)</f>
        <v>1303</v>
      </c>
      <c r="AM566" s="44" t="str">
        <f t="shared" si="70"/>
        <v>Item_Name_24915023</v>
      </c>
      <c r="AN566" s="5" t="s">
        <v>1002</v>
      </c>
      <c r="AO566" s="44" t="str">
        <f t="shared" si="71"/>
        <v>Item_Desc_24915023</v>
      </c>
      <c r="AP566" s="5" t="s">
        <v>1008</v>
      </c>
      <c r="AQ566" s="44">
        <f>_xlfn.XLOOKUP(I566,[1]!표1[아이템 타입],[1]!표1[삭제여부])</f>
        <v>0</v>
      </c>
      <c r="AR566" s="63">
        <f>_xlfn.XLOOKUP(I566,'[1]#칼럼명세'!F:F,'[1]#칼럼명세'!H:H)</f>
        <v>1</v>
      </c>
      <c r="AS566" s="4">
        <v>1</v>
      </c>
      <c r="AT566" s="4"/>
      <c r="AU566" s="4"/>
      <c r="AV566" s="4"/>
      <c r="AW566" s="63" t="str">
        <f>_xlfn.XLOOKUP(I566,[1]!표1[아이템 타입],[1]!표1[타입 이름])</f>
        <v>장비제작 : 도안</v>
      </c>
      <c r="AX566" s="63" t="str">
        <f t="shared" si="67"/>
        <v>불가</v>
      </c>
      <c r="AY566" s="63" t="str">
        <f t="shared" si="68"/>
        <v>불가</v>
      </c>
      <c r="AZ566" s="63" t="str">
        <f t="shared" si="66"/>
        <v>가능</v>
      </c>
      <c r="BA566" s="63" t="str">
        <f t="shared" si="66"/>
        <v>가능</v>
      </c>
    </row>
    <row r="567" spans="1:53" x14ac:dyDescent="0.3">
      <c r="B567" s="4">
        <v>24915024</v>
      </c>
      <c r="C567" s="4" t="str">
        <f t="shared" si="74"/>
        <v>024</v>
      </c>
      <c r="D567" s="44" t="str">
        <f t="shared" si="72"/>
        <v>Item_Name_24915024</v>
      </c>
      <c r="E567" s="5" t="s">
        <v>1126</v>
      </c>
      <c r="F567" s="44" t="str">
        <f t="shared" si="73"/>
        <v>Item_Desc_24915024</v>
      </c>
      <c r="G567" s="5" t="s">
        <v>714</v>
      </c>
      <c r="H567" s="5">
        <v>3</v>
      </c>
      <c r="I567" s="5">
        <v>49</v>
      </c>
      <c r="J567" s="5">
        <v>0</v>
      </c>
      <c r="K567" s="5">
        <v>6</v>
      </c>
      <c r="L567" s="45">
        <f>_xlfn.XLOOKUP($I567, '[1]#칼럼명세'!$F:$F, '[1]#칼럼명세'!$J:$J)*IF(_xlfn.XLOOKUP($I567, '[1]#칼럼명세'!$F:$F, '[1]#칼럼명세'!$K:$K)="X", 1, _xlfn.XLOOKUP($K567, '[1]#무게관련'!$N:$N, '[1]#무게관련'!$O:$O))*100</f>
        <v>1</v>
      </c>
      <c r="M567" s="46" t="s">
        <v>336</v>
      </c>
      <c r="N567" s="46" t="s">
        <v>336</v>
      </c>
      <c r="O567" s="46" t="s">
        <v>336</v>
      </c>
      <c r="P567" s="46" t="s">
        <v>336</v>
      </c>
      <c r="Q567" s="5">
        <v>0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1</v>
      </c>
      <c r="X567" s="66">
        <v>100</v>
      </c>
      <c r="Y567" s="66">
        <v>1000</v>
      </c>
      <c r="Z567" s="5">
        <v>0</v>
      </c>
      <c r="AA567" s="5">
        <v>0</v>
      </c>
      <c r="AB567" s="5">
        <v>0</v>
      </c>
      <c r="AC567" s="5">
        <v>0</v>
      </c>
      <c r="AD567" s="5">
        <v>0</v>
      </c>
      <c r="AE567" s="5">
        <v>0</v>
      </c>
      <c r="AF567" s="5">
        <v>0</v>
      </c>
      <c r="AG567" s="5">
        <v>1</v>
      </c>
      <c r="AH567" s="5" t="s">
        <v>1309</v>
      </c>
      <c r="AI567" s="5" t="s">
        <v>235</v>
      </c>
      <c r="AJ567" s="5" t="s">
        <v>983</v>
      </c>
      <c r="AK567" s="45">
        <f t="shared" si="69"/>
        <v>15</v>
      </c>
      <c r="AL567" s="47">
        <f>_xlfn.XLOOKUP(I567,'[1]#칼럼명세'!F:F,'[1]#칼럼명세'!I:I)</f>
        <v>1303</v>
      </c>
      <c r="AM567" s="44" t="str">
        <f t="shared" si="70"/>
        <v>Item_Name_24915024</v>
      </c>
      <c r="AN567" s="5" t="s">
        <v>1003</v>
      </c>
      <c r="AO567" s="44" t="str">
        <f t="shared" si="71"/>
        <v>Item_Desc_24915024</v>
      </c>
      <c r="AP567" s="5" t="s">
        <v>1008</v>
      </c>
      <c r="AQ567" s="44">
        <f>_xlfn.XLOOKUP(I567,[1]!표1[아이템 타입],[1]!표1[삭제여부])</f>
        <v>0</v>
      </c>
      <c r="AR567" s="63">
        <f>_xlfn.XLOOKUP(I567,'[1]#칼럼명세'!F:F,'[1]#칼럼명세'!H:H)</f>
        <v>1</v>
      </c>
      <c r="AS567" s="4">
        <v>1</v>
      </c>
      <c r="AT567" s="4"/>
      <c r="AU567" s="4"/>
      <c r="AV567" s="4"/>
      <c r="AW567" s="63" t="str">
        <f>_xlfn.XLOOKUP(I567,[1]!표1[아이템 타입],[1]!표1[타입 이름])</f>
        <v>장비제작 : 도안</v>
      </c>
      <c r="AX567" s="63" t="str">
        <f t="shared" si="67"/>
        <v>불가</v>
      </c>
      <c r="AY567" s="63" t="str">
        <f t="shared" si="68"/>
        <v>불가</v>
      </c>
      <c r="AZ567" s="63" t="str">
        <f t="shared" si="66"/>
        <v>가능</v>
      </c>
      <c r="BA567" s="63" t="str">
        <f t="shared" si="66"/>
        <v>가능</v>
      </c>
    </row>
    <row r="568" spans="1:53" x14ac:dyDescent="0.3">
      <c r="A568" s="5" t="s">
        <v>18</v>
      </c>
      <c r="B568" s="4">
        <v>24915025</v>
      </c>
      <c r="C568" s="4" t="str">
        <f t="shared" si="74"/>
        <v>025</v>
      </c>
      <c r="D568" s="44" t="str">
        <f t="shared" si="72"/>
        <v>Item_Name_24915025</v>
      </c>
      <c r="E568" s="5" t="s">
        <v>1331</v>
      </c>
      <c r="F568" s="44" t="str">
        <f t="shared" si="73"/>
        <v>Item_Desc_24915025</v>
      </c>
      <c r="G568" s="5" t="s">
        <v>714</v>
      </c>
      <c r="H568" s="5">
        <v>3</v>
      </c>
      <c r="I568" s="5">
        <v>49</v>
      </c>
      <c r="J568" s="5">
        <v>0</v>
      </c>
      <c r="K568" s="5">
        <v>6</v>
      </c>
      <c r="L568" s="45">
        <f>_xlfn.XLOOKUP($I568, '[1]#칼럼명세'!$F:$F, '[1]#칼럼명세'!$J:$J)*IF(_xlfn.XLOOKUP($I568, '[1]#칼럼명세'!$F:$F, '[1]#칼럼명세'!$K:$K)="X", 1, _xlfn.XLOOKUP($K568, '[1]#무게관련'!$N:$N, '[1]#무게관련'!$O:$O))*100</f>
        <v>1</v>
      </c>
      <c r="M568" s="46" t="s">
        <v>336</v>
      </c>
      <c r="N568" s="46" t="s">
        <v>336</v>
      </c>
      <c r="O568" s="46" t="s">
        <v>336</v>
      </c>
      <c r="P568" s="46" t="s">
        <v>336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1</v>
      </c>
      <c r="X568" s="66">
        <v>100</v>
      </c>
      <c r="Y568" s="66">
        <v>1000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1</v>
      </c>
      <c r="AH568" s="5" t="s">
        <v>1310</v>
      </c>
      <c r="AI568" s="5" t="s">
        <v>235</v>
      </c>
      <c r="AJ568" s="5" t="s">
        <v>983</v>
      </c>
      <c r="AK568" s="45">
        <f t="shared" si="69"/>
        <v>15</v>
      </c>
      <c r="AL568" s="47">
        <f>_xlfn.XLOOKUP(I568,'[1]#칼럼명세'!F:F,'[1]#칼럼명세'!I:I)</f>
        <v>1303</v>
      </c>
      <c r="AM568" s="44" t="str">
        <f t="shared" si="70"/>
        <v>Item_Name_24915025</v>
      </c>
      <c r="AN568" s="5" t="s">
        <v>1531</v>
      </c>
      <c r="AO568" s="44" t="str">
        <f t="shared" si="71"/>
        <v>Item_Desc_24915025</v>
      </c>
      <c r="AP568" s="5" t="s">
        <v>1008</v>
      </c>
      <c r="AQ568" s="44">
        <f>_xlfn.XLOOKUP(I568,[1]!표1[아이템 타입],[1]!표1[삭제여부])</f>
        <v>0</v>
      </c>
      <c r="AR568" s="63">
        <f>_xlfn.XLOOKUP(I568,'[1]#칼럼명세'!F:F,'[1]#칼럼명세'!H:H)</f>
        <v>1</v>
      </c>
      <c r="AS568" s="4">
        <v>1</v>
      </c>
      <c r="AT568" s="4"/>
      <c r="AU568" s="4"/>
      <c r="AV568" s="4"/>
      <c r="AW568" s="63" t="str">
        <f>_xlfn.XLOOKUP(I568,[1]!표1[아이템 타입],[1]!표1[타입 이름])</f>
        <v>장비제작 : 도안</v>
      </c>
      <c r="AX568" s="63" t="str">
        <f t="shared" si="67"/>
        <v>불가</v>
      </c>
      <c r="AY568" s="63" t="str">
        <f t="shared" si="68"/>
        <v>불가</v>
      </c>
      <c r="AZ568" s="63" t="str">
        <f t="shared" si="66"/>
        <v>가능</v>
      </c>
      <c r="BA568" s="63" t="str">
        <f t="shared" si="66"/>
        <v>가능</v>
      </c>
    </row>
    <row r="569" spans="1:53" x14ac:dyDescent="0.3">
      <c r="A569" s="5" t="s">
        <v>18</v>
      </c>
      <c r="B569" s="4">
        <v>24915026</v>
      </c>
      <c r="C569" s="4" t="str">
        <f t="shared" si="74"/>
        <v>026</v>
      </c>
      <c r="D569" s="44" t="str">
        <f t="shared" si="72"/>
        <v>Item_Name_24915026</v>
      </c>
      <c r="E569" s="5" t="s">
        <v>1332</v>
      </c>
      <c r="F569" s="44" t="str">
        <f t="shared" si="73"/>
        <v>Item_Desc_24915026</v>
      </c>
      <c r="G569" s="5" t="s">
        <v>714</v>
      </c>
      <c r="H569" s="5">
        <v>3</v>
      </c>
      <c r="I569" s="5">
        <v>49</v>
      </c>
      <c r="J569" s="5">
        <v>0</v>
      </c>
      <c r="K569" s="5">
        <v>6</v>
      </c>
      <c r="L569" s="45">
        <f>_xlfn.XLOOKUP($I569, '[1]#칼럼명세'!$F:$F, '[1]#칼럼명세'!$J:$J)*IF(_xlfn.XLOOKUP($I569, '[1]#칼럼명세'!$F:$F, '[1]#칼럼명세'!$K:$K)="X", 1, _xlfn.XLOOKUP($K569, '[1]#무게관련'!$N:$N, '[1]#무게관련'!$O:$O))*100</f>
        <v>1</v>
      </c>
      <c r="M569" s="46" t="s">
        <v>336</v>
      </c>
      <c r="N569" s="46" t="s">
        <v>336</v>
      </c>
      <c r="O569" s="46" t="s">
        <v>336</v>
      </c>
      <c r="P569" s="46" t="s">
        <v>336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1</v>
      </c>
      <c r="X569" s="66">
        <v>100</v>
      </c>
      <c r="Y569" s="66">
        <v>1000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1</v>
      </c>
      <c r="AH569" s="5" t="s">
        <v>1311</v>
      </c>
      <c r="AI569" s="5" t="s">
        <v>235</v>
      </c>
      <c r="AJ569" s="5" t="s">
        <v>983</v>
      </c>
      <c r="AK569" s="45">
        <f t="shared" si="69"/>
        <v>15</v>
      </c>
      <c r="AL569" s="47">
        <f>_xlfn.XLOOKUP(I569,'[1]#칼럼명세'!F:F,'[1]#칼럼명세'!I:I)</f>
        <v>1303</v>
      </c>
      <c r="AM569" s="44" t="str">
        <f t="shared" si="70"/>
        <v>Item_Name_24915026</v>
      </c>
      <c r="AN569" s="5" t="s">
        <v>1532</v>
      </c>
      <c r="AO569" s="44" t="str">
        <f t="shared" si="71"/>
        <v>Item_Desc_24915026</v>
      </c>
      <c r="AP569" s="5" t="s">
        <v>1008</v>
      </c>
      <c r="AQ569" s="44">
        <f>_xlfn.XLOOKUP(I569,[1]!표1[아이템 타입],[1]!표1[삭제여부])</f>
        <v>0</v>
      </c>
      <c r="AR569" s="63">
        <f>_xlfn.XLOOKUP(I569,'[1]#칼럼명세'!F:F,'[1]#칼럼명세'!H:H)</f>
        <v>1</v>
      </c>
      <c r="AS569" s="4">
        <v>1</v>
      </c>
      <c r="AT569" s="4"/>
      <c r="AU569" s="4"/>
      <c r="AV569" s="4"/>
      <c r="AW569" s="63" t="str">
        <f>_xlfn.XLOOKUP(I569,[1]!표1[아이템 타입],[1]!표1[타입 이름])</f>
        <v>장비제작 : 도안</v>
      </c>
      <c r="AX569" s="63" t="str">
        <f t="shared" si="67"/>
        <v>불가</v>
      </c>
      <c r="AY569" s="63" t="str">
        <f t="shared" si="68"/>
        <v>불가</v>
      </c>
      <c r="AZ569" s="63" t="str">
        <f t="shared" si="66"/>
        <v>가능</v>
      </c>
      <c r="BA569" s="63" t="str">
        <f t="shared" si="66"/>
        <v>가능</v>
      </c>
    </row>
    <row r="570" spans="1:53" x14ac:dyDescent="0.3">
      <c r="A570" s="5" t="s">
        <v>18</v>
      </c>
      <c r="B570" s="4">
        <v>24915027</v>
      </c>
      <c r="C570" s="4" t="str">
        <f t="shared" si="74"/>
        <v>027</v>
      </c>
      <c r="D570" s="44" t="str">
        <f t="shared" si="72"/>
        <v>Item_Name_24915027</v>
      </c>
      <c r="E570" s="5" t="s">
        <v>1333</v>
      </c>
      <c r="F570" s="44" t="str">
        <f t="shared" si="73"/>
        <v>Item_Desc_24915027</v>
      </c>
      <c r="G570" s="5" t="s">
        <v>714</v>
      </c>
      <c r="H570" s="5">
        <v>3</v>
      </c>
      <c r="I570" s="5">
        <v>49</v>
      </c>
      <c r="J570" s="5">
        <v>0</v>
      </c>
      <c r="K570" s="5">
        <v>6</v>
      </c>
      <c r="L570" s="45">
        <f>_xlfn.XLOOKUP($I570, '[1]#칼럼명세'!$F:$F, '[1]#칼럼명세'!$J:$J)*IF(_xlfn.XLOOKUP($I570, '[1]#칼럼명세'!$F:$F, '[1]#칼럼명세'!$K:$K)="X", 1, _xlfn.XLOOKUP($K570, '[1]#무게관련'!$N:$N, '[1]#무게관련'!$O:$O))*100</f>
        <v>1</v>
      </c>
      <c r="M570" s="46" t="s">
        <v>336</v>
      </c>
      <c r="N570" s="46" t="s">
        <v>336</v>
      </c>
      <c r="O570" s="46" t="s">
        <v>336</v>
      </c>
      <c r="P570" s="46" t="s">
        <v>336</v>
      </c>
      <c r="Q570" s="5">
        <v>0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1</v>
      </c>
      <c r="X570" s="66">
        <v>100</v>
      </c>
      <c r="Y570" s="66">
        <v>1000</v>
      </c>
      <c r="Z570" s="5">
        <v>0</v>
      </c>
      <c r="AA570" s="5">
        <v>0</v>
      </c>
      <c r="AB570" s="5">
        <v>0</v>
      </c>
      <c r="AC570" s="5">
        <v>0</v>
      </c>
      <c r="AD570" s="5">
        <v>0</v>
      </c>
      <c r="AE570" s="5">
        <v>0</v>
      </c>
      <c r="AF570" s="5">
        <v>0</v>
      </c>
      <c r="AG570" s="5">
        <v>1</v>
      </c>
      <c r="AH570" s="5" t="s">
        <v>1312</v>
      </c>
      <c r="AI570" s="5" t="s">
        <v>235</v>
      </c>
      <c r="AJ570" s="5" t="s">
        <v>983</v>
      </c>
      <c r="AK570" s="45">
        <f t="shared" si="69"/>
        <v>15</v>
      </c>
      <c r="AL570" s="47">
        <f>_xlfn.XLOOKUP(I570,'[1]#칼럼명세'!F:F,'[1]#칼럼명세'!I:I)</f>
        <v>1303</v>
      </c>
      <c r="AM570" s="44" t="str">
        <f t="shared" si="70"/>
        <v>Item_Name_24915027</v>
      </c>
      <c r="AN570" s="5" t="s">
        <v>1533</v>
      </c>
      <c r="AO570" s="44" t="str">
        <f t="shared" si="71"/>
        <v>Item_Desc_24915027</v>
      </c>
      <c r="AP570" s="5" t="s">
        <v>1008</v>
      </c>
      <c r="AQ570" s="44">
        <f>_xlfn.XLOOKUP(I570,[1]!표1[아이템 타입],[1]!표1[삭제여부])</f>
        <v>0</v>
      </c>
      <c r="AR570" s="63">
        <f>_xlfn.XLOOKUP(I570,'[1]#칼럼명세'!F:F,'[1]#칼럼명세'!H:H)</f>
        <v>1</v>
      </c>
      <c r="AS570" s="4">
        <v>1</v>
      </c>
      <c r="AT570" s="4"/>
      <c r="AU570" s="4"/>
      <c r="AV570" s="4"/>
      <c r="AW570" s="63" t="str">
        <f>_xlfn.XLOOKUP(I570,[1]!표1[아이템 타입],[1]!표1[타입 이름])</f>
        <v>장비제작 : 도안</v>
      </c>
      <c r="AX570" s="63" t="str">
        <f t="shared" si="67"/>
        <v>불가</v>
      </c>
      <c r="AY570" s="63" t="str">
        <f t="shared" si="68"/>
        <v>불가</v>
      </c>
      <c r="AZ570" s="63" t="str">
        <f t="shared" si="66"/>
        <v>가능</v>
      </c>
      <c r="BA570" s="63" t="str">
        <f t="shared" si="66"/>
        <v>가능</v>
      </c>
    </row>
    <row r="571" spans="1:53" x14ac:dyDescent="0.3">
      <c r="B571" s="4">
        <v>24915555</v>
      </c>
      <c r="C571" s="4" t="str">
        <f t="shared" si="74"/>
        <v>555</v>
      </c>
      <c r="D571" s="44" t="str">
        <f t="shared" si="72"/>
        <v>Item_Name_24915555</v>
      </c>
      <c r="E571" s="5" t="s">
        <v>1419</v>
      </c>
      <c r="F571" s="44" t="str">
        <f t="shared" si="73"/>
        <v>Item_Desc_24915555</v>
      </c>
      <c r="G571" s="5" t="s">
        <v>714</v>
      </c>
      <c r="H571" s="5">
        <v>3</v>
      </c>
      <c r="I571" s="5">
        <v>49</v>
      </c>
      <c r="J571" s="5">
        <v>0</v>
      </c>
      <c r="K571" s="5">
        <v>1</v>
      </c>
      <c r="L571" s="45">
        <f>_xlfn.XLOOKUP($I571, '[1]#칼럼명세'!$F:$F, '[1]#칼럼명세'!$J:$J)*IF(_xlfn.XLOOKUP($I571, '[1]#칼럼명세'!$F:$F, '[1]#칼럼명세'!$K:$K)="X", 1, _xlfn.XLOOKUP($K571, '[1]#무게관련'!$N:$N, '[1]#무게관련'!$O:$O))*100</f>
        <v>1</v>
      </c>
      <c r="M571" s="46" t="s">
        <v>336</v>
      </c>
      <c r="N571" s="46" t="s">
        <v>336</v>
      </c>
      <c r="O571" s="46" t="s">
        <v>336</v>
      </c>
      <c r="P571" s="46" t="s">
        <v>336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1</v>
      </c>
      <c r="X571" s="66">
        <v>100</v>
      </c>
      <c r="Y571" s="66">
        <v>1000</v>
      </c>
      <c r="Z571" s="5">
        <v>0</v>
      </c>
      <c r="AA571" s="5">
        <v>0</v>
      </c>
      <c r="AB571" s="5">
        <v>0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 t="s">
        <v>1312</v>
      </c>
      <c r="AI571" s="5" t="s">
        <v>235</v>
      </c>
      <c r="AJ571" s="5" t="s">
        <v>983</v>
      </c>
      <c r="AK571" s="45">
        <f t="shared" si="69"/>
        <v>15</v>
      </c>
      <c r="AL571" s="47">
        <f>_xlfn.XLOOKUP(I571,'[1]#칼럼명세'!F:F,'[1]#칼럼명세'!I:I)</f>
        <v>1303</v>
      </c>
      <c r="AM571" s="44" t="str">
        <f t="shared" si="70"/>
        <v>Item_Name_24915555</v>
      </c>
      <c r="AN571" s="5" t="s">
        <v>1419</v>
      </c>
      <c r="AO571" s="44" t="str">
        <f t="shared" si="71"/>
        <v>Item_Desc_24915555</v>
      </c>
      <c r="AP571" s="5" t="s">
        <v>1420</v>
      </c>
      <c r="AQ571" s="44">
        <f>_xlfn.XLOOKUP(I571,[1]!표1[아이템 타입],[1]!표1[삭제여부])</f>
        <v>0</v>
      </c>
      <c r="AR571" s="63">
        <f>_xlfn.XLOOKUP(I571,'[1]#칼럼명세'!F:F,'[1]#칼럼명세'!H:H)</f>
        <v>1</v>
      </c>
      <c r="AS571" s="4">
        <v>1</v>
      </c>
      <c r="AT571" s="4"/>
      <c r="AU571" s="4"/>
      <c r="AV571" s="4"/>
      <c r="AW571" s="63" t="str">
        <f>_xlfn.XLOOKUP(I571,[1]!표1[아이템 타입],[1]!표1[타입 이름])</f>
        <v>장비제작 : 도안</v>
      </c>
      <c r="AX571" s="63" t="str">
        <f t="shared" si="67"/>
        <v>불가</v>
      </c>
      <c r="AY571" s="63" t="str">
        <f t="shared" si="68"/>
        <v>불가</v>
      </c>
      <c r="AZ571" s="63" t="str">
        <f t="shared" si="66"/>
        <v>가능</v>
      </c>
      <c r="BA571" s="63" t="str">
        <f t="shared" si="66"/>
        <v>가능</v>
      </c>
    </row>
    <row r="572" spans="1:53" ht="14.25" customHeight="1" x14ac:dyDescent="0.3">
      <c r="B572" s="4">
        <v>24915028</v>
      </c>
      <c r="C572" s="4" t="str">
        <f t="shared" si="74"/>
        <v>028</v>
      </c>
      <c r="D572" s="44" t="str">
        <f t="shared" si="72"/>
        <v>Item_Name_24915028</v>
      </c>
      <c r="E572" s="5" t="s">
        <v>1534</v>
      </c>
      <c r="F572" s="44" t="str">
        <f t="shared" si="73"/>
        <v>Item_Desc_24915028</v>
      </c>
      <c r="G572" s="5" t="s">
        <v>714</v>
      </c>
      <c r="H572" s="5">
        <v>3</v>
      </c>
      <c r="I572" s="5">
        <v>49</v>
      </c>
      <c r="J572" s="5">
        <v>0</v>
      </c>
      <c r="K572" s="5">
        <v>1</v>
      </c>
      <c r="L572" s="45">
        <f>_xlfn.XLOOKUP($I572, '[1]#칼럼명세'!$F:$F, '[1]#칼럼명세'!$J:$J)*IF(_xlfn.XLOOKUP($I572, '[1]#칼럼명세'!$F:$F, '[1]#칼럼명세'!$K:$K)="X", 1, _xlfn.XLOOKUP($K572, '[1]#무게관련'!$N:$N, '[1]#무게관련'!$O:$O))*100</f>
        <v>1</v>
      </c>
      <c r="M572" s="46" t="s">
        <v>336</v>
      </c>
      <c r="N572" s="46" t="s">
        <v>336</v>
      </c>
      <c r="O572" s="46" t="s">
        <v>336</v>
      </c>
      <c r="P572" s="46" t="s">
        <v>336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1</v>
      </c>
      <c r="X572" s="66">
        <v>100</v>
      </c>
      <c r="Y572" s="66">
        <v>1000</v>
      </c>
      <c r="Z572" s="5">
        <v>0</v>
      </c>
      <c r="AA572" s="5">
        <v>0</v>
      </c>
      <c r="AB572" s="5">
        <v>0</v>
      </c>
      <c r="AC572" s="5">
        <v>0</v>
      </c>
      <c r="AD572" s="5">
        <v>0</v>
      </c>
      <c r="AE572" s="5">
        <v>30200</v>
      </c>
      <c r="AF572" s="5">
        <v>9</v>
      </c>
      <c r="AG572" s="5">
        <v>0</v>
      </c>
      <c r="AH572" s="5" t="s">
        <v>1310</v>
      </c>
      <c r="AI572" s="5" t="s">
        <v>235</v>
      </c>
      <c r="AJ572" s="5" t="s">
        <v>983</v>
      </c>
      <c r="AK572" s="45">
        <f t="shared" si="69"/>
        <v>15</v>
      </c>
      <c r="AL572" s="47">
        <f>_xlfn.XLOOKUP(I572,'[1]#칼럼명세'!F:F,'[1]#칼럼명세'!I:I)</f>
        <v>1303</v>
      </c>
      <c r="AM572" s="44" t="str">
        <f t="shared" si="70"/>
        <v>Item_Name_24915028</v>
      </c>
      <c r="AN572" s="5" t="s">
        <v>1515</v>
      </c>
      <c r="AO572" s="44" t="str">
        <f t="shared" si="71"/>
        <v>Item_Desc_24915028</v>
      </c>
      <c r="AP572" s="5" t="s">
        <v>1524</v>
      </c>
      <c r="AQ572" s="44">
        <f>_xlfn.XLOOKUP(I572,[1]!표1[아이템 타입],[1]!표1[삭제여부])</f>
        <v>0</v>
      </c>
      <c r="AR572" s="63">
        <f>_xlfn.XLOOKUP(I572,'[1]#칼럼명세'!F:F,'[1]#칼럼명세'!H:H)</f>
        <v>1</v>
      </c>
      <c r="AS572" s="4">
        <v>1</v>
      </c>
      <c r="AT572" s="4"/>
      <c r="AU572" s="4"/>
      <c r="AV572" s="4"/>
      <c r="AW572" s="63" t="str">
        <f>_xlfn.XLOOKUP(I572,[1]!표1[아이템 타입],[1]!표1[타입 이름])</f>
        <v>장비제작 : 도안</v>
      </c>
      <c r="AX572" s="63" t="str">
        <f t="shared" si="67"/>
        <v>불가</v>
      </c>
      <c r="AY572" s="63" t="str">
        <f t="shared" si="68"/>
        <v>불가</v>
      </c>
      <c r="AZ572" s="63" t="str">
        <f t="shared" si="66"/>
        <v>가능</v>
      </c>
      <c r="BA572" s="63" t="str">
        <f t="shared" si="66"/>
        <v>가능</v>
      </c>
    </row>
    <row r="573" spans="1:53" ht="14.25" customHeight="1" x14ac:dyDescent="0.3">
      <c r="B573" s="4">
        <v>24915029</v>
      </c>
      <c r="C573" s="4" t="str">
        <f t="shared" si="74"/>
        <v>029</v>
      </c>
      <c r="D573" s="44" t="str">
        <f t="shared" si="72"/>
        <v>Item_Name_24915029</v>
      </c>
      <c r="E573" s="5" t="s">
        <v>1535</v>
      </c>
      <c r="F573" s="44" t="str">
        <f t="shared" si="73"/>
        <v>Item_Desc_24915029</v>
      </c>
      <c r="G573" s="5" t="s">
        <v>714</v>
      </c>
      <c r="H573" s="5">
        <v>3</v>
      </c>
      <c r="I573" s="5">
        <v>49</v>
      </c>
      <c r="J573" s="5">
        <v>0</v>
      </c>
      <c r="K573" s="5">
        <v>1</v>
      </c>
      <c r="L573" s="45">
        <f>_xlfn.XLOOKUP($I573, '[1]#칼럼명세'!$F:$F, '[1]#칼럼명세'!$J:$J)*IF(_xlfn.XLOOKUP($I573, '[1]#칼럼명세'!$F:$F, '[1]#칼럼명세'!$K:$K)="X", 1, _xlfn.XLOOKUP($K573, '[1]#무게관련'!$N:$N, '[1]#무게관련'!$O:$O))*100</f>
        <v>1</v>
      </c>
      <c r="M573" s="46" t="s">
        <v>336</v>
      </c>
      <c r="N573" s="46" t="s">
        <v>336</v>
      </c>
      <c r="O573" s="46" t="s">
        <v>336</v>
      </c>
      <c r="P573" s="46" t="s">
        <v>336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1</v>
      </c>
      <c r="X573" s="66">
        <v>100</v>
      </c>
      <c r="Y573" s="66">
        <v>1000</v>
      </c>
      <c r="Z573" s="5">
        <v>0</v>
      </c>
      <c r="AA573" s="5">
        <v>0</v>
      </c>
      <c r="AB573" s="5">
        <v>0</v>
      </c>
      <c r="AC573" s="5">
        <v>0</v>
      </c>
      <c r="AD573" s="5">
        <v>0</v>
      </c>
      <c r="AE573" s="5">
        <v>30200</v>
      </c>
      <c r="AF573" s="5">
        <v>9</v>
      </c>
      <c r="AG573" s="5">
        <v>0</v>
      </c>
      <c r="AH573" s="5" t="s">
        <v>1311</v>
      </c>
      <c r="AI573" s="5" t="s">
        <v>235</v>
      </c>
      <c r="AJ573" s="5" t="s">
        <v>983</v>
      </c>
      <c r="AK573" s="45">
        <f t="shared" si="69"/>
        <v>15</v>
      </c>
      <c r="AL573" s="47">
        <f>_xlfn.XLOOKUP(I573,'[1]#칼럼명세'!F:F,'[1]#칼럼명세'!I:I)</f>
        <v>1303</v>
      </c>
      <c r="AM573" s="44" t="str">
        <f t="shared" si="70"/>
        <v>Item_Name_24915029</v>
      </c>
      <c r="AN573" s="5" t="s">
        <v>1516</v>
      </c>
      <c r="AO573" s="44" t="str">
        <f t="shared" si="71"/>
        <v>Item_Desc_24915029</v>
      </c>
      <c r="AP573" s="5" t="s">
        <v>1524</v>
      </c>
      <c r="AQ573" s="44">
        <f>_xlfn.XLOOKUP(I573,[1]!표1[아이템 타입],[1]!표1[삭제여부])</f>
        <v>0</v>
      </c>
      <c r="AR573" s="63">
        <f>_xlfn.XLOOKUP(I573,'[1]#칼럼명세'!F:F,'[1]#칼럼명세'!H:H)</f>
        <v>1</v>
      </c>
      <c r="AS573" s="4">
        <v>1</v>
      </c>
      <c r="AT573" s="4"/>
      <c r="AU573" s="4"/>
      <c r="AV573" s="4"/>
      <c r="AW573" s="63" t="str">
        <f>_xlfn.XLOOKUP(I573,[1]!표1[아이템 타입],[1]!표1[타입 이름])</f>
        <v>장비제작 : 도안</v>
      </c>
      <c r="AX573" s="63" t="str">
        <f t="shared" si="67"/>
        <v>불가</v>
      </c>
      <c r="AY573" s="63" t="str">
        <f t="shared" si="68"/>
        <v>불가</v>
      </c>
      <c r="AZ573" s="63" t="str">
        <f t="shared" si="66"/>
        <v>가능</v>
      </c>
      <c r="BA573" s="63" t="str">
        <f t="shared" si="66"/>
        <v>가능</v>
      </c>
    </row>
    <row r="574" spans="1:53" ht="14.25" customHeight="1" x14ac:dyDescent="0.3">
      <c r="B574" s="4">
        <v>24915030</v>
      </c>
      <c r="C574" s="4" t="str">
        <f t="shared" si="74"/>
        <v>030</v>
      </c>
      <c r="D574" s="44" t="str">
        <f t="shared" si="72"/>
        <v>Item_Name_24915030</v>
      </c>
      <c r="E574" s="5" t="s">
        <v>1536</v>
      </c>
      <c r="F574" s="44" t="str">
        <f t="shared" si="73"/>
        <v>Item_Desc_24915030</v>
      </c>
      <c r="G574" s="5" t="s">
        <v>714</v>
      </c>
      <c r="H574" s="5">
        <v>3</v>
      </c>
      <c r="I574" s="5">
        <v>49</v>
      </c>
      <c r="J574" s="5">
        <v>0</v>
      </c>
      <c r="K574" s="5">
        <v>1</v>
      </c>
      <c r="L574" s="45">
        <f>_xlfn.XLOOKUP($I574, '[1]#칼럼명세'!$F:$F, '[1]#칼럼명세'!$J:$J)*IF(_xlfn.XLOOKUP($I574, '[1]#칼럼명세'!$F:$F, '[1]#칼럼명세'!$K:$K)="X", 1, _xlfn.XLOOKUP($K574, '[1]#무게관련'!$N:$N, '[1]#무게관련'!$O:$O))*100</f>
        <v>1</v>
      </c>
      <c r="M574" s="46" t="s">
        <v>336</v>
      </c>
      <c r="N574" s="46" t="s">
        <v>336</v>
      </c>
      <c r="O574" s="46" t="s">
        <v>336</v>
      </c>
      <c r="P574" s="46" t="s">
        <v>336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1</v>
      </c>
      <c r="X574" s="66">
        <v>100</v>
      </c>
      <c r="Y574" s="66">
        <v>1000</v>
      </c>
      <c r="Z574" s="5">
        <v>0</v>
      </c>
      <c r="AA574" s="5">
        <v>0</v>
      </c>
      <c r="AB574" s="5">
        <v>0</v>
      </c>
      <c r="AC574" s="5">
        <v>0</v>
      </c>
      <c r="AD574" s="5">
        <v>0</v>
      </c>
      <c r="AE574" s="5">
        <v>30200</v>
      </c>
      <c r="AF574" s="5">
        <v>9</v>
      </c>
      <c r="AG574" s="5">
        <v>0</v>
      </c>
      <c r="AH574" s="5" t="s">
        <v>1312</v>
      </c>
      <c r="AI574" s="5" t="s">
        <v>235</v>
      </c>
      <c r="AJ574" s="5" t="s">
        <v>983</v>
      </c>
      <c r="AK574" s="45">
        <f t="shared" si="69"/>
        <v>15</v>
      </c>
      <c r="AL574" s="47">
        <f>_xlfn.XLOOKUP(I574,'[1]#칼럼명세'!F:F,'[1]#칼럼명세'!I:I)</f>
        <v>1303</v>
      </c>
      <c r="AM574" s="44" t="str">
        <f t="shared" si="70"/>
        <v>Item_Name_24915030</v>
      </c>
      <c r="AN574" s="5" t="s">
        <v>1517</v>
      </c>
      <c r="AO574" s="44" t="str">
        <f t="shared" si="71"/>
        <v>Item_Desc_24915030</v>
      </c>
      <c r="AP574" s="5" t="s">
        <v>1524</v>
      </c>
      <c r="AQ574" s="44">
        <f>_xlfn.XLOOKUP(I574,[1]!표1[아이템 타입],[1]!표1[삭제여부])</f>
        <v>0</v>
      </c>
      <c r="AR574" s="63">
        <f>_xlfn.XLOOKUP(I574,'[1]#칼럼명세'!F:F,'[1]#칼럼명세'!H:H)</f>
        <v>1</v>
      </c>
      <c r="AS574" s="4">
        <v>1</v>
      </c>
      <c r="AT574" s="4"/>
      <c r="AU574" s="4"/>
      <c r="AV574" s="4"/>
      <c r="AW574" s="63" t="str">
        <f>_xlfn.XLOOKUP(I574,[1]!표1[아이템 타입],[1]!표1[타입 이름])</f>
        <v>장비제작 : 도안</v>
      </c>
      <c r="AX574" s="63" t="str">
        <f t="shared" si="67"/>
        <v>불가</v>
      </c>
      <c r="AY574" s="63" t="str">
        <f t="shared" si="68"/>
        <v>불가</v>
      </c>
      <c r="AZ574" s="63" t="str">
        <f t="shared" si="66"/>
        <v>가능</v>
      </c>
      <c r="BA574" s="63" t="str">
        <f t="shared" si="66"/>
        <v>가능</v>
      </c>
    </row>
    <row r="575" spans="1:53" x14ac:dyDescent="0.3">
      <c r="B575" s="4">
        <v>24915031</v>
      </c>
      <c r="C575" s="4" t="str">
        <f t="shared" si="74"/>
        <v>031</v>
      </c>
      <c r="D575" s="44" t="str">
        <f t="shared" si="72"/>
        <v>Item_Name_24915031</v>
      </c>
      <c r="E575" s="5" t="s">
        <v>1537</v>
      </c>
      <c r="F575" s="44" t="str">
        <f t="shared" si="73"/>
        <v>Item_Desc_24915031</v>
      </c>
      <c r="G575" s="5" t="s">
        <v>714</v>
      </c>
      <c r="H575" s="5">
        <v>3</v>
      </c>
      <c r="I575" s="5">
        <v>49</v>
      </c>
      <c r="J575" s="5">
        <v>0</v>
      </c>
      <c r="K575" s="5">
        <v>2</v>
      </c>
      <c r="L575" s="45">
        <f>_xlfn.XLOOKUP($I575, '[1]#칼럼명세'!$F:$F, '[1]#칼럼명세'!$J:$J)*IF(_xlfn.XLOOKUP($I575, '[1]#칼럼명세'!$F:$F, '[1]#칼럼명세'!$K:$K)="X", 1, _xlfn.XLOOKUP($K575, '[1]#무게관련'!$N:$N, '[1]#무게관련'!$O:$O))*100</f>
        <v>1</v>
      </c>
      <c r="M575" s="46" t="s">
        <v>336</v>
      </c>
      <c r="N575" s="46" t="s">
        <v>336</v>
      </c>
      <c r="O575" s="46" t="s">
        <v>336</v>
      </c>
      <c r="P575" s="46" t="s">
        <v>336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1</v>
      </c>
      <c r="X575" s="66">
        <v>100</v>
      </c>
      <c r="Y575" s="66">
        <v>1000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30200</v>
      </c>
      <c r="AF575" s="5">
        <v>9</v>
      </c>
      <c r="AG575" s="5">
        <v>0</v>
      </c>
      <c r="AH575" s="5" t="s">
        <v>1310</v>
      </c>
      <c r="AI575" s="5" t="s">
        <v>235</v>
      </c>
      <c r="AJ575" s="5" t="s">
        <v>983</v>
      </c>
      <c r="AK575" s="45">
        <f t="shared" si="69"/>
        <v>15</v>
      </c>
      <c r="AL575" s="47">
        <f>_xlfn.XLOOKUP(I575,'[1]#칼럼명세'!F:F,'[1]#칼럼명세'!I:I)</f>
        <v>1303</v>
      </c>
      <c r="AM575" s="44" t="str">
        <f t="shared" si="70"/>
        <v>Item_Name_24915031</v>
      </c>
      <c r="AN575" s="5" t="s">
        <v>1518</v>
      </c>
      <c r="AO575" s="44" t="str">
        <f t="shared" si="71"/>
        <v>Item_Desc_24915031</v>
      </c>
      <c r="AP575" s="5" t="s">
        <v>1004</v>
      </c>
      <c r="AQ575" s="44">
        <f>_xlfn.XLOOKUP(I575,[1]!표1[아이템 타입],[1]!표1[삭제여부])</f>
        <v>0</v>
      </c>
      <c r="AR575" s="63">
        <f>_xlfn.XLOOKUP(I575,'[1]#칼럼명세'!F:F,'[1]#칼럼명세'!H:H)</f>
        <v>1</v>
      </c>
      <c r="AS575" s="4">
        <v>1</v>
      </c>
      <c r="AT575" s="4"/>
      <c r="AU575" s="4"/>
      <c r="AV575" s="4"/>
      <c r="AW575" s="63" t="str">
        <f>_xlfn.XLOOKUP(I575,[1]!표1[아이템 타입],[1]!표1[타입 이름])</f>
        <v>장비제작 : 도안</v>
      </c>
      <c r="AX575" s="63" t="str">
        <f t="shared" si="67"/>
        <v>불가</v>
      </c>
      <c r="AY575" s="63" t="str">
        <f t="shared" si="68"/>
        <v>불가</v>
      </c>
      <c r="AZ575" s="63" t="str">
        <f t="shared" si="66"/>
        <v>가능</v>
      </c>
      <c r="BA575" s="63" t="str">
        <f t="shared" si="66"/>
        <v>가능</v>
      </c>
    </row>
    <row r="576" spans="1:53" ht="14.25" customHeight="1" x14ac:dyDescent="0.3">
      <c r="B576" s="4">
        <v>24915032</v>
      </c>
      <c r="C576" s="4" t="str">
        <f t="shared" si="74"/>
        <v>032</v>
      </c>
      <c r="D576" s="44" t="str">
        <f t="shared" si="72"/>
        <v>Item_Name_24915032</v>
      </c>
      <c r="E576" s="5" t="s">
        <v>1538</v>
      </c>
      <c r="F576" s="44" t="str">
        <f t="shared" si="73"/>
        <v>Item_Desc_24915032</v>
      </c>
      <c r="G576" s="5" t="s">
        <v>714</v>
      </c>
      <c r="H576" s="5">
        <v>3</v>
      </c>
      <c r="I576" s="5">
        <v>49</v>
      </c>
      <c r="J576" s="5">
        <v>0</v>
      </c>
      <c r="K576" s="5">
        <v>2</v>
      </c>
      <c r="L576" s="45">
        <f>_xlfn.XLOOKUP($I576, '[1]#칼럼명세'!$F:$F, '[1]#칼럼명세'!$J:$J)*IF(_xlfn.XLOOKUP($I576, '[1]#칼럼명세'!$F:$F, '[1]#칼럼명세'!$K:$K)="X", 1, _xlfn.XLOOKUP($K576, '[1]#무게관련'!$N:$N, '[1]#무게관련'!$O:$O))*100</f>
        <v>1</v>
      </c>
      <c r="M576" s="46" t="s">
        <v>336</v>
      </c>
      <c r="N576" s="46" t="s">
        <v>336</v>
      </c>
      <c r="O576" s="46" t="s">
        <v>336</v>
      </c>
      <c r="P576" s="46" t="s">
        <v>336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1</v>
      </c>
      <c r="X576" s="66">
        <v>100</v>
      </c>
      <c r="Y576" s="66">
        <v>1000</v>
      </c>
      <c r="Z576" s="5">
        <v>0</v>
      </c>
      <c r="AA576" s="5">
        <v>0</v>
      </c>
      <c r="AB576" s="5">
        <v>0</v>
      </c>
      <c r="AC576" s="5">
        <v>0</v>
      </c>
      <c r="AD576" s="5">
        <v>0</v>
      </c>
      <c r="AE576" s="5">
        <v>30200</v>
      </c>
      <c r="AF576" s="5">
        <v>9</v>
      </c>
      <c r="AG576" s="5">
        <v>0</v>
      </c>
      <c r="AH576" s="5" t="s">
        <v>1311</v>
      </c>
      <c r="AI576" s="5" t="s">
        <v>235</v>
      </c>
      <c r="AJ576" s="5" t="s">
        <v>983</v>
      </c>
      <c r="AK576" s="45">
        <f t="shared" si="69"/>
        <v>15</v>
      </c>
      <c r="AL576" s="47">
        <f>_xlfn.XLOOKUP(I576,'[1]#칼럼명세'!F:F,'[1]#칼럼명세'!I:I)</f>
        <v>1303</v>
      </c>
      <c r="AM576" s="44" t="str">
        <f t="shared" si="70"/>
        <v>Item_Name_24915032</v>
      </c>
      <c r="AN576" s="5" t="s">
        <v>1519</v>
      </c>
      <c r="AO576" s="44" t="str">
        <f t="shared" si="71"/>
        <v>Item_Desc_24915032</v>
      </c>
      <c r="AP576" s="5" t="s">
        <v>1004</v>
      </c>
      <c r="AQ576" s="44">
        <f>_xlfn.XLOOKUP(I576,[1]!표1[아이템 타입],[1]!표1[삭제여부])</f>
        <v>0</v>
      </c>
      <c r="AR576" s="63">
        <f>_xlfn.XLOOKUP(I576,'[1]#칼럼명세'!F:F,'[1]#칼럼명세'!H:H)</f>
        <v>1</v>
      </c>
      <c r="AS576" s="4">
        <v>1</v>
      </c>
      <c r="AT576" s="4"/>
      <c r="AU576" s="4"/>
      <c r="AV576" s="4"/>
      <c r="AW576" s="63" t="str">
        <f>_xlfn.XLOOKUP(I576,[1]!표1[아이템 타입],[1]!표1[타입 이름])</f>
        <v>장비제작 : 도안</v>
      </c>
      <c r="AX576" s="63" t="str">
        <f t="shared" si="67"/>
        <v>불가</v>
      </c>
      <c r="AY576" s="63" t="str">
        <f t="shared" si="68"/>
        <v>불가</v>
      </c>
      <c r="AZ576" s="63" t="str">
        <f t="shared" si="66"/>
        <v>가능</v>
      </c>
      <c r="BA576" s="63" t="str">
        <f t="shared" si="66"/>
        <v>가능</v>
      </c>
    </row>
    <row r="577" spans="2:53" ht="14.25" customHeight="1" x14ac:dyDescent="0.3">
      <c r="B577" s="4">
        <v>24915033</v>
      </c>
      <c r="C577" s="4" t="str">
        <f t="shared" si="74"/>
        <v>033</v>
      </c>
      <c r="D577" s="44" t="str">
        <f t="shared" si="72"/>
        <v>Item_Name_24915033</v>
      </c>
      <c r="E577" s="5" t="s">
        <v>1539</v>
      </c>
      <c r="F577" s="44" t="str">
        <f t="shared" si="73"/>
        <v>Item_Desc_24915033</v>
      </c>
      <c r="G577" s="5" t="s">
        <v>714</v>
      </c>
      <c r="H577" s="5">
        <v>3</v>
      </c>
      <c r="I577" s="5">
        <v>49</v>
      </c>
      <c r="J577" s="5">
        <v>0</v>
      </c>
      <c r="K577" s="5">
        <v>2</v>
      </c>
      <c r="L577" s="45">
        <f>_xlfn.XLOOKUP($I577, '[1]#칼럼명세'!$F:$F, '[1]#칼럼명세'!$J:$J)*IF(_xlfn.XLOOKUP($I577, '[1]#칼럼명세'!$F:$F, '[1]#칼럼명세'!$K:$K)="X", 1, _xlfn.XLOOKUP($K577, '[1]#무게관련'!$N:$N, '[1]#무게관련'!$O:$O))*100</f>
        <v>1</v>
      </c>
      <c r="M577" s="46" t="s">
        <v>336</v>
      </c>
      <c r="N577" s="46" t="s">
        <v>336</v>
      </c>
      <c r="O577" s="46" t="s">
        <v>336</v>
      </c>
      <c r="P577" s="46" t="s">
        <v>336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1</v>
      </c>
      <c r="X577" s="66">
        <v>100</v>
      </c>
      <c r="Y577" s="66">
        <v>1000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30200</v>
      </c>
      <c r="AF577" s="5">
        <v>9</v>
      </c>
      <c r="AG577" s="5">
        <v>0</v>
      </c>
      <c r="AH577" s="5" t="s">
        <v>1312</v>
      </c>
      <c r="AI577" s="5" t="s">
        <v>235</v>
      </c>
      <c r="AJ577" s="5" t="s">
        <v>983</v>
      </c>
      <c r="AK577" s="45">
        <f t="shared" si="69"/>
        <v>15</v>
      </c>
      <c r="AL577" s="47">
        <f>_xlfn.XLOOKUP(I577,'[1]#칼럼명세'!F:F,'[1]#칼럼명세'!I:I)</f>
        <v>1303</v>
      </c>
      <c r="AM577" s="44" t="str">
        <f t="shared" si="70"/>
        <v>Item_Name_24915033</v>
      </c>
      <c r="AN577" s="5" t="s">
        <v>1520</v>
      </c>
      <c r="AO577" s="44" t="str">
        <f t="shared" si="71"/>
        <v>Item_Desc_24915033</v>
      </c>
      <c r="AP577" s="5" t="s">
        <v>1004</v>
      </c>
      <c r="AQ577" s="44">
        <f>_xlfn.XLOOKUP(I577,[1]!표1[아이템 타입],[1]!표1[삭제여부])</f>
        <v>0</v>
      </c>
      <c r="AR577" s="63">
        <f>_xlfn.XLOOKUP(I577,'[1]#칼럼명세'!F:F,'[1]#칼럼명세'!H:H)</f>
        <v>1</v>
      </c>
      <c r="AS577" s="4">
        <v>1</v>
      </c>
      <c r="AT577" s="4"/>
      <c r="AU577" s="4"/>
      <c r="AV577" s="4"/>
      <c r="AW577" s="63" t="str">
        <f>_xlfn.XLOOKUP(I577,[1]!표1[아이템 타입],[1]!표1[타입 이름])</f>
        <v>장비제작 : 도안</v>
      </c>
      <c r="AX577" s="63" t="str">
        <f t="shared" si="67"/>
        <v>불가</v>
      </c>
      <c r="AY577" s="63" t="str">
        <f t="shared" si="68"/>
        <v>불가</v>
      </c>
      <c r="AZ577" s="63" t="str">
        <f t="shared" si="66"/>
        <v>가능</v>
      </c>
      <c r="BA577" s="63" t="str">
        <f t="shared" si="66"/>
        <v>가능</v>
      </c>
    </row>
    <row r="578" spans="2:53" x14ac:dyDescent="0.3">
      <c r="B578" s="4">
        <v>25100001</v>
      </c>
      <c r="C578" s="4" t="str">
        <f t="shared" si="74"/>
        <v>001</v>
      </c>
      <c r="D578" s="44" t="str">
        <f t="shared" si="72"/>
        <v>Item_Name_25100001</v>
      </c>
      <c r="E578" s="5" t="s">
        <v>903</v>
      </c>
      <c r="F578" s="44" t="str">
        <f t="shared" si="73"/>
        <v>Item_Desc_25100001</v>
      </c>
      <c r="G578" s="5" t="s">
        <v>923</v>
      </c>
      <c r="H578" s="5">
        <v>3</v>
      </c>
      <c r="I578" s="5">
        <v>51</v>
      </c>
      <c r="J578" s="5">
        <v>0</v>
      </c>
      <c r="K578" s="5">
        <v>1</v>
      </c>
      <c r="L578" s="45">
        <f>_xlfn.XLOOKUP($I578, '[1]#칼럼명세'!$F:$F, '[1]#칼럼명세'!$J:$J)*IF(_xlfn.XLOOKUP($I578, '[1]#칼럼명세'!$F:$F, '[1]#칼럼명세'!$K:$K)="X", 1, _xlfn.XLOOKUP($K578, '[1]#무게관련'!$N:$N, '[1]#무게관련'!$O:$O))*100</f>
        <v>1</v>
      </c>
      <c r="M578" s="46" t="s">
        <v>336</v>
      </c>
      <c r="N578" s="46" t="s">
        <v>336</v>
      </c>
      <c r="O578" s="46" t="s">
        <v>336</v>
      </c>
      <c r="P578" s="46" t="s">
        <v>336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66">
        <v>100</v>
      </c>
      <c r="Y578" s="66">
        <v>1000</v>
      </c>
      <c r="Z578" s="5">
        <v>0</v>
      </c>
      <c r="AA578" s="5">
        <v>0</v>
      </c>
      <c r="AB578" s="5">
        <v>1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 t="s">
        <v>848</v>
      </c>
      <c r="AI578" s="5" t="s">
        <v>235</v>
      </c>
      <c r="AJ578" s="5" t="s">
        <v>984</v>
      </c>
      <c r="AK578" s="45">
        <f t="shared" si="69"/>
        <v>15</v>
      </c>
      <c r="AL578" s="47">
        <f>_xlfn.XLOOKUP(I578,'[1]#칼럼명세'!F:F,'[1]#칼럼명세'!I:I)</f>
        <v>1304</v>
      </c>
      <c r="AM578" s="44" t="str">
        <f t="shared" si="70"/>
        <v>Item_Name_25100001</v>
      </c>
      <c r="AN578" s="5" t="s">
        <v>903</v>
      </c>
      <c r="AO578" s="44" t="str">
        <f t="shared" si="71"/>
        <v>Item_Desc_25100001</v>
      </c>
      <c r="AP578" s="5" t="s">
        <v>923</v>
      </c>
      <c r="AQ578" s="44">
        <f>_xlfn.XLOOKUP(I578,[1]!표1[아이템 타입],[1]!표1[삭제여부])</f>
        <v>0</v>
      </c>
      <c r="AR578" s="63">
        <f>_xlfn.XLOOKUP(I578,'[1]#칼럼명세'!F:F,'[1]#칼럼명세'!H:H)</f>
        <v>1</v>
      </c>
      <c r="AS578" s="4">
        <v>1</v>
      </c>
      <c r="AT578" s="4"/>
      <c r="AU578" s="4"/>
      <c r="AV578" s="4"/>
      <c r="AW578" s="63" t="str">
        <f>_xlfn.XLOOKUP(I578,[1]!표1[아이템 타입],[1]!표1[타입 이름])</f>
        <v>몬스터 코어</v>
      </c>
      <c r="AX578" s="63" t="str">
        <f t="shared" si="67"/>
        <v>불가</v>
      </c>
      <c r="AY578" s="63" t="str">
        <f t="shared" si="68"/>
        <v>가능</v>
      </c>
      <c r="AZ578" s="63" t="str">
        <f t="shared" ref="AZ578:BA641" si="75">IF(AR578=0,"불가","가능")</f>
        <v>가능</v>
      </c>
      <c r="BA578" s="63" t="str">
        <f t="shared" si="75"/>
        <v>가능</v>
      </c>
    </row>
    <row r="579" spans="2:53" x14ac:dyDescent="0.3">
      <c r="B579" s="4">
        <v>25100002</v>
      </c>
      <c r="C579" s="4" t="str">
        <f t="shared" si="74"/>
        <v>002</v>
      </c>
      <c r="D579" s="44" t="str">
        <f t="shared" si="72"/>
        <v>Item_Name_25100002</v>
      </c>
      <c r="E579" s="5" t="s">
        <v>904</v>
      </c>
      <c r="F579" s="44" t="str">
        <f t="shared" si="73"/>
        <v>Item_Desc_25100002</v>
      </c>
      <c r="G579" s="5" t="s">
        <v>924</v>
      </c>
      <c r="H579" s="5">
        <v>3</v>
      </c>
      <c r="I579" s="5">
        <v>51</v>
      </c>
      <c r="J579" s="5">
        <v>0</v>
      </c>
      <c r="K579" s="5">
        <v>2</v>
      </c>
      <c r="L579" s="45">
        <f>_xlfn.XLOOKUP($I579, '[1]#칼럼명세'!$F:$F, '[1]#칼럼명세'!$J:$J)*IF(_xlfn.XLOOKUP($I579, '[1]#칼럼명세'!$F:$F, '[1]#칼럼명세'!$K:$K)="X", 1, _xlfn.XLOOKUP($K579, '[1]#무게관련'!$N:$N, '[1]#무게관련'!$O:$O))*100</f>
        <v>1</v>
      </c>
      <c r="M579" s="46" t="s">
        <v>336</v>
      </c>
      <c r="N579" s="46" t="s">
        <v>336</v>
      </c>
      <c r="O579" s="46" t="s">
        <v>336</v>
      </c>
      <c r="P579" s="46" t="s">
        <v>336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66">
        <v>100</v>
      </c>
      <c r="Y579" s="66">
        <v>1000</v>
      </c>
      <c r="Z579" s="5">
        <v>0</v>
      </c>
      <c r="AA579" s="5">
        <v>0</v>
      </c>
      <c r="AB579" s="5">
        <v>1</v>
      </c>
      <c r="AC579" s="5">
        <v>0</v>
      </c>
      <c r="AD579" s="5">
        <v>0</v>
      </c>
      <c r="AE579" s="5">
        <v>0</v>
      </c>
      <c r="AF579" s="5">
        <v>0</v>
      </c>
      <c r="AG579" s="5">
        <v>0</v>
      </c>
      <c r="AH579" s="5" t="s">
        <v>848</v>
      </c>
      <c r="AI579" s="5" t="s">
        <v>235</v>
      </c>
      <c r="AJ579" s="5" t="s">
        <v>984</v>
      </c>
      <c r="AK579" s="45">
        <f t="shared" si="69"/>
        <v>15</v>
      </c>
      <c r="AL579" s="47">
        <f>_xlfn.XLOOKUP(I579,'[1]#칼럼명세'!F:F,'[1]#칼럼명세'!I:I)</f>
        <v>1304</v>
      </c>
      <c r="AM579" s="44" t="str">
        <f t="shared" si="70"/>
        <v>Item_Name_25100002</v>
      </c>
      <c r="AN579" s="5" t="s">
        <v>904</v>
      </c>
      <c r="AO579" s="44" t="str">
        <f t="shared" si="71"/>
        <v>Item_Desc_25100002</v>
      </c>
      <c r="AP579" s="5" t="s">
        <v>924</v>
      </c>
      <c r="AQ579" s="44">
        <f>_xlfn.XLOOKUP(I579,[1]!표1[아이템 타입],[1]!표1[삭제여부])</f>
        <v>0</v>
      </c>
      <c r="AR579" s="63">
        <f>_xlfn.XLOOKUP(I579,'[1]#칼럼명세'!F:F,'[1]#칼럼명세'!H:H)</f>
        <v>1</v>
      </c>
      <c r="AS579" s="4">
        <v>1</v>
      </c>
      <c r="AT579" s="4"/>
      <c r="AU579" s="4"/>
      <c r="AV579" s="4"/>
      <c r="AW579" s="63" t="str">
        <f>_xlfn.XLOOKUP(I579,[1]!표1[아이템 타입],[1]!표1[타입 이름])</f>
        <v>몬스터 코어</v>
      </c>
      <c r="AX579" s="63" t="str">
        <f t="shared" si="67"/>
        <v>불가</v>
      </c>
      <c r="AY579" s="63" t="str">
        <f t="shared" si="68"/>
        <v>가능</v>
      </c>
      <c r="AZ579" s="63" t="str">
        <f t="shared" si="75"/>
        <v>가능</v>
      </c>
      <c r="BA579" s="63" t="str">
        <f t="shared" si="75"/>
        <v>가능</v>
      </c>
    </row>
    <row r="580" spans="2:53" x14ac:dyDescent="0.3">
      <c r="B580" s="4">
        <v>25100003</v>
      </c>
      <c r="C580" s="4" t="str">
        <f t="shared" si="74"/>
        <v>003</v>
      </c>
      <c r="D580" s="44" t="str">
        <f t="shared" si="72"/>
        <v>Item_Name_25100003</v>
      </c>
      <c r="E580" s="5" t="s">
        <v>905</v>
      </c>
      <c r="F580" s="44" t="str">
        <f t="shared" si="73"/>
        <v>Item_Desc_25100003</v>
      </c>
      <c r="G580" s="5" t="s">
        <v>925</v>
      </c>
      <c r="H580" s="5">
        <v>3</v>
      </c>
      <c r="I580" s="5">
        <v>51</v>
      </c>
      <c r="J580" s="5">
        <v>0</v>
      </c>
      <c r="K580" s="5">
        <v>3</v>
      </c>
      <c r="L580" s="45">
        <f>_xlfn.XLOOKUP($I580, '[1]#칼럼명세'!$F:$F, '[1]#칼럼명세'!$J:$J)*IF(_xlfn.XLOOKUP($I580, '[1]#칼럼명세'!$F:$F, '[1]#칼럼명세'!$K:$K)="X", 1, _xlfn.XLOOKUP($K580, '[1]#무게관련'!$N:$N, '[1]#무게관련'!$O:$O))*100</f>
        <v>1</v>
      </c>
      <c r="M580" s="46" t="s">
        <v>336</v>
      </c>
      <c r="N580" s="46" t="s">
        <v>336</v>
      </c>
      <c r="O580" s="46" t="s">
        <v>336</v>
      </c>
      <c r="P580" s="46" t="s">
        <v>336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66">
        <v>100</v>
      </c>
      <c r="Y580" s="66">
        <v>1000</v>
      </c>
      <c r="Z580" s="5">
        <v>0</v>
      </c>
      <c r="AA580" s="5">
        <v>0</v>
      </c>
      <c r="AB580" s="5">
        <v>1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 t="s">
        <v>848</v>
      </c>
      <c r="AI580" s="5" t="s">
        <v>235</v>
      </c>
      <c r="AJ580" s="5" t="s">
        <v>984</v>
      </c>
      <c r="AK580" s="45">
        <f t="shared" si="69"/>
        <v>15</v>
      </c>
      <c r="AL580" s="47">
        <f>_xlfn.XLOOKUP(I580,'[1]#칼럼명세'!F:F,'[1]#칼럼명세'!I:I)</f>
        <v>1304</v>
      </c>
      <c r="AM580" s="44" t="str">
        <f t="shared" si="70"/>
        <v>Item_Name_25100003</v>
      </c>
      <c r="AN580" s="5" t="s">
        <v>905</v>
      </c>
      <c r="AO580" s="44" t="str">
        <f t="shared" si="71"/>
        <v>Item_Desc_25100003</v>
      </c>
      <c r="AP580" s="5" t="s">
        <v>925</v>
      </c>
      <c r="AQ580" s="44">
        <f>_xlfn.XLOOKUP(I580,[1]!표1[아이템 타입],[1]!표1[삭제여부])</f>
        <v>0</v>
      </c>
      <c r="AR580" s="63">
        <f>_xlfn.XLOOKUP(I580,'[1]#칼럼명세'!F:F,'[1]#칼럼명세'!H:H)</f>
        <v>1</v>
      </c>
      <c r="AS580" s="4">
        <v>1</v>
      </c>
      <c r="AT580" s="4"/>
      <c r="AU580" s="4"/>
      <c r="AV580" s="4"/>
      <c r="AW580" s="63" t="str">
        <f>_xlfn.XLOOKUP(I580,[1]!표1[아이템 타입],[1]!표1[타입 이름])</f>
        <v>몬스터 코어</v>
      </c>
      <c r="AX580" s="63" t="str">
        <f t="shared" si="67"/>
        <v>불가</v>
      </c>
      <c r="AY580" s="63" t="str">
        <f t="shared" si="68"/>
        <v>가능</v>
      </c>
      <c r="AZ580" s="63" t="str">
        <f t="shared" si="75"/>
        <v>가능</v>
      </c>
      <c r="BA580" s="63" t="str">
        <f t="shared" si="75"/>
        <v>가능</v>
      </c>
    </row>
    <row r="581" spans="2:53" x14ac:dyDescent="0.3">
      <c r="B581" s="4">
        <v>25100004</v>
      </c>
      <c r="C581" s="4" t="str">
        <f t="shared" si="74"/>
        <v>004</v>
      </c>
      <c r="D581" s="44" t="str">
        <f t="shared" si="72"/>
        <v>Item_Name_25100004</v>
      </c>
      <c r="E581" s="5" t="s">
        <v>906</v>
      </c>
      <c r="F581" s="44" t="str">
        <f t="shared" si="73"/>
        <v>Item_Desc_25100004</v>
      </c>
      <c r="G581" s="5" t="s">
        <v>926</v>
      </c>
      <c r="H581" s="5">
        <v>3</v>
      </c>
      <c r="I581" s="5">
        <v>51</v>
      </c>
      <c r="J581" s="5">
        <v>0</v>
      </c>
      <c r="K581" s="5">
        <v>4</v>
      </c>
      <c r="L581" s="45">
        <f>_xlfn.XLOOKUP($I581, '[1]#칼럼명세'!$F:$F, '[1]#칼럼명세'!$J:$J)*IF(_xlfn.XLOOKUP($I581, '[1]#칼럼명세'!$F:$F, '[1]#칼럼명세'!$K:$K)="X", 1, _xlfn.XLOOKUP($K581, '[1]#무게관련'!$N:$N, '[1]#무게관련'!$O:$O))*100</f>
        <v>1</v>
      </c>
      <c r="M581" s="46" t="s">
        <v>336</v>
      </c>
      <c r="N581" s="46" t="s">
        <v>336</v>
      </c>
      <c r="O581" s="46" t="s">
        <v>336</v>
      </c>
      <c r="P581" s="46" t="s">
        <v>336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66">
        <v>100</v>
      </c>
      <c r="Y581" s="66">
        <v>1000</v>
      </c>
      <c r="Z581" s="5">
        <v>0</v>
      </c>
      <c r="AA581" s="5">
        <v>0</v>
      </c>
      <c r="AB581" s="5">
        <v>1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 t="s">
        <v>847</v>
      </c>
      <c r="AI581" s="5" t="s">
        <v>235</v>
      </c>
      <c r="AJ581" s="5" t="s">
        <v>984</v>
      </c>
      <c r="AK581" s="45">
        <f t="shared" si="69"/>
        <v>15</v>
      </c>
      <c r="AL581" s="47">
        <f>_xlfn.XLOOKUP(I581,'[1]#칼럼명세'!F:F,'[1]#칼럼명세'!I:I)</f>
        <v>1304</v>
      </c>
      <c r="AM581" s="44" t="str">
        <f t="shared" si="70"/>
        <v>Item_Name_25100004</v>
      </c>
      <c r="AN581" s="5" t="s">
        <v>906</v>
      </c>
      <c r="AO581" s="44" t="str">
        <f t="shared" si="71"/>
        <v>Item_Desc_25100004</v>
      </c>
      <c r="AP581" s="5" t="s">
        <v>926</v>
      </c>
      <c r="AQ581" s="44">
        <f>_xlfn.XLOOKUP(I581,[1]!표1[아이템 타입],[1]!표1[삭제여부])</f>
        <v>0</v>
      </c>
      <c r="AR581" s="63">
        <f>_xlfn.XLOOKUP(I581,'[1]#칼럼명세'!F:F,'[1]#칼럼명세'!H:H)</f>
        <v>1</v>
      </c>
      <c r="AS581" s="4">
        <v>1</v>
      </c>
      <c r="AT581" s="4"/>
      <c r="AU581" s="4"/>
      <c r="AV581" s="4"/>
      <c r="AW581" s="63" t="str">
        <f>_xlfn.XLOOKUP(I581,[1]!표1[아이템 타입],[1]!표1[타입 이름])</f>
        <v>몬스터 코어</v>
      </c>
      <c r="AX581" s="63" t="str">
        <f t="shared" si="67"/>
        <v>불가</v>
      </c>
      <c r="AY581" s="63" t="str">
        <f t="shared" si="68"/>
        <v>가능</v>
      </c>
      <c r="AZ581" s="63" t="str">
        <f t="shared" si="75"/>
        <v>가능</v>
      </c>
      <c r="BA581" s="63" t="str">
        <f t="shared" si="75"/>
        <v>가능</v>
      </c>
    </row>
    <row r="582" spans="2:53" x14ac:dyDescent="0.3">
      <c r="B582" s="4">
        <v>25100005</v>
      </c>
      <c r="C582" s="4" t="str">
        <f t="shared" si="74"/>
        <v>005</v>
      </c>
      <c r="D582" s="44" t="str">
        <f t="shared" si="72"/>
        <v>Item_Name_25100005</v>
      </c>
      <c r="E582" s="5" t="s">
        <v>907</v>
      </c>
      <c r="F582" s="44" t="str">
        <f t="shared" si="73"/>
        <v>Item_Desc_25100005</v>
      </c>
      <c r="G582" s="5" t="s">
        <v>927</v>
      </c>
      <c r="H582" s="5">
        <v>3</v>
      </c>
      <c r="I582" s="5">
        <v>51</v>
      </c>
      <c r="J582" s="5">
        <v>0</v>
      </c>
      <c r="K582" s="5">
        <v>5</v>
      </c>
      <c r="L582" s="45">
        <f>_xlfn.XLOOKUP($I582, '[1]#칼럼명세'!$F:$F, '[1]#칼럼명세'!$J:$J)*IF(_xlfn.XLOOKUP($I582, '[1]#칼럼명세'!$F:$F, '[1]#칼럼명세'!$K:$K)="X", 1, _xlfn.XLOOKUP($K582, '[1]#무게관련'!$N:$N, '[1]#무게관련'!$O:$O))*100</f>
        <v>1</v>
      </c>
      <c r="M582" s="46" t="s">
        <v>336</v>
      </c>
      <c r="N582" s="46" t="s">
        <v>336</v>
      </c>
      <c r="O582" s="46" t="s">
        <v>336</v>
      </c>
      <c r="P582" s="46" t="s">
        <v>336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66">
        <v>100</v>
      </c>
      <c r="Y582" s="66">
        <v>1000</v>
      </c>
      <c r="Z582" s="5">
        <v>0</v>
      </c>
      <c r="AA582" s="5">
        <v>0</v>
      </c>
      <c r="AB582" s="5">
        <v>1</v>
      </c>
      <c r="AC582" s="5">
        <v>0</v>
      </c>
      <c r="AD582" s="5">
        <v>0</v>
      </c>
      <c r="AE582" s="5">
        <v>0</v>
      </c>
      <c r="AF582" s="5">
        <v>0</v>
      </c>
      <c r="AG582" s="5">
        <v>0</v>
      </c>
      <c r="AH582" s="5" t="s">
        <v>847</v>
      </c>
      <c r="AI582" s="5" t="s">
        <v>235</v>
      </c>
      <c r="AJ582" s="5" t="s">
        <v>984</v>
      </c>
      <c r="AK582" s="45">
        <f t="shared" si="69"/>
        <v>15</v>
      </c>
      <c r="AL582" s="47">
        <f>_xlfn.XLOOKUP(I582,'[1]#칼럼명세'!F:F,'[1]#칼럼명세'!I:I)</f>
        <v>1304</v>
      </c>
      <c r="AM582" s="44" t="str">
        <f t="shared" si="70"/>
        <v>Item_Name_25100005</v>
      </c>
      <c r="AN582" s="5" t="s">
        <v>907</v>
      </c>
      <c r="AO582" s="44" t="str">
        <f t="shared" si="71"/>
        <v>Item_Desc_25100005</v>
      </c>
      <c r="AP582" s="5" t="s">
        <v>927</v>
      </c>
      <c r="AQ582" s="44">
        <f>_xlfn.XLOOKUP(I582,[1]!표1[아이템 타입],[1]!표1[삭제여부])</f>
        <v>0</v>
      </c>
      <c r="AR582" s="63">
        <f>_xlfn.XLOOKUP(I582,'[1]#칼럼명세'!F:F,'[1]#칼럼명세'!H:H)</f>
        <v>1</v>
      </c>
      <c r="AS582" s="4">
        <v>1</v>
      </c>
      <c r="AT582" s="4"/>
      <c r="AU582" s="4"/>
      <c r="AV582" s="4"/>
      <c r="AW582" s="63" t="str">
        <f>_xlfn.XLOOKUP(I582,[1]!표1[아이템 타입],[1]!표1[타입 이름])</f>
        <v>몬스터 코어</v>
      </c>
      <c r="AX582" s="63" t="str">
        <f t="shared" si="67"/>
        <v>불가</v>
      </c>
      <c r="AY582" s="63" t="str">
        <f t="shared" si="68"/>
        <v>가능</v>
      </c>
      <c r="AZ582" s="63" t="str">
        <f t="shared" si="75"/>
        <v>가능</v>
      </c>
      <c r="BA582" s="63" t="str">
        <f t="shared" si="75"/>
        <v>가능</v>
      </c>
    </row>
    <row r="583" spans="2:53" x14ac:dyDescent="0.3">
      <c r="B583" s="4">
        <v>25100006</v>
      </c>
      <c r="C583" s="4" t="str">
        <f t="shared" si="74"/>
        <v>006</v>
      </c>
      <c r="D583" s="44" t="str">
        <f t="shared" si="72"/>
        <v>Item_Name_25100006</v>
      </c>
      <c r="E583" s="5" t="s">
        <v>908</v>
      </c>
      <c r="F583" s="44" t="str">
        <f t="shared" si="73"/>
        <v>Item_Desc_25100006</v>
      </c>
      <c r="G583" s="5" t="s">
        <v>832</v>
      </c>
      <c r="H583" s="5">
        <v>3</v>
      </c>
      <c r="I583" s="5">
        <v>51</v>
      </c>
      <c r="J583" s="5">
        <v>0</v>
      </c>
      <c r="K583" s="5">
        <v>1</v>
      </c>
      <c r="L583" s="45">
        <f>_xlfn.XLOOKUP($I583, '[1]#칼럼명세'!$F:$F, '[1]#칼럼명세'!$J:$J)*IF(_xlfn.XLOOKUP($I583, '[1]#칼럼명세'!$F:$F, '[1]#칼럼명세'!$K:$K)="X", 1, _xlfn.XLOOKUP($K583, '[1]#무게관련'!$N:$N, '[1]#무게관련'!$O:$O))*100</f>
        <v>1</v>
      </c>
      <c r="M583" s="46" t="s">
        <v>336</v>
      </c>
      <c r="N583" s="46" t="s">
        <v>336</v>
      </c>
      <c r="O583" s="46" t="s">
        <v>336</v>
      </c>
      <c r="P583" s="46" t="s">
        <v>336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66">
        <v>100</v>
      </c>
      <c r="Y583" s="66">
        <v>1000</v>
      </c>
      <c r="Z583" s="5">
        <v>0</v>
      </c>
      <c r="AA583" s="5">
        <v>0</v>
      </c>
      <c r="AB583" s="5">
        <v>1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 t="s">
        <v>849</v>
      </c>
      <c r="AI583" s="5" t="s">
        <v>235</v>
      </c>
      <c r="AJ583" s="5" t="s">
        <v>984</v>
      </c>
      <c r="AK583" s="45">
        <f t="shared" si="69"/>
        <v>15</v>
      </c>
      <c r="AL583" s="47">
        <f>_xlfn.XLOOKUP(I583,'[1]#칼럼명세'!F:F,'[1]#칼럼명세'!I:I)</f>
        <v>1304</v>
      </c>
      <c r="AM583" s="44" t="str">
        <f t="shared" si="70"/>
        <v>Item_Name_25100006</v>
      </c>
      <c r="AN583" s="5" t="s">
        <v>908</v>
      </c>
      <c r="AO583" s="44" t="str">
        <f t="shared" si="71"/>
        <v>Item_Desc_25100006</v>
      </c>
      <c r="AP583" s="5" t="s">
        <v>832</v>
      </c>
      <c r="AQ583" s="44">
        <f>_xlfn.XLOOKUP(I583,[1]!표1[아이템 타입],[1]!표1[삭제여부])</f>
        <v>0</v>
      </c>
      <c r="AR583" s="63">
        <f>_xlfn.XLOOKUP(I583,'[1]#칼럼명세'!F:F,'[1]#칼럼명세'!H:H)</f>
        <v>1</v>
      </c>
      <c r="AS583" s="4">
        <v>1</v>
      </c>
      <c r="AT583" s="4"/>
      <c r="AU583" s="4"/>
      <c r="AV583" s="4"/>
      <c r="AW583" s="63" t="str">
        <f>_xlfn.XLOOKUP(I583,[1]!표1[아이템 타입],[1]!표1[타입 이름])</f>
        <v>몬스터 코어</v>
      </c>
      <c r="AX583" s="63" t="str">
        <f t="shared" si="67"/>
        <v>불가</v>
      </c>
      <c r="AY583" s="63" t="str">
        <f t="shared" si="68"/>
        <v>가능</v>
      </c>
      <c r="AZ583" s="63" t="str">
        <f t="shared" si="75"/>
        <v>가능</v>
      </c>
      <c r="BA583" s="63" t="str">
        <f t="shared" si="75"/>
        <v>가능</v>
      </c>
    </row>
    <row r="584" spans="2:53" x14ac:dyDescent="0.3">
      <c r="B584" s="4">
        <v>25100007</v>
      </c>
      <c r="C584" s="4" t="str">
        <f t="shared" si="74"/>
        <v>007</v>
      </c>
      <c r="D584" s="44" t="str">
        <f t="shared" si="72"/>
        <v>Item_Name_25100007</v>
      </c>
      <c r="E584" s="5" t="s">
        <v>909</v>
      </c>
      <c r="F584" s="44" t="str">
        <f t="shared" si="73"/>
        <v>Item_Desc_25100007</v>
      </c>
      <c r="G584" s="5" t="s">
        <v>833</v>
      </c>
      <c r="H584" s="5">
        <v>3</v>
      </c>
      <c r="I584" s="5">
        <v>51</v>
      </c>
      <c r="J584" s="5">
        <v>0</v>
      </c>
      <c r="K584" s="5">
        <v>2</v>
      </c>
      <c r="L584" s="45">
        <f>_xlfn.XLOOKUP($I584, '[1]#칼럼명세'!$F:$F, '[1]#칼럼명세'!$J:$J)*IF(_xlfn.XLOOKUP($I584, '[1]#칼럼명세'!$F:$F, '[1]#칼럼명세'!$K:$K)="X", 1, _xlfn.XLOOKUP($K584, '[1]#무게관련'!$N:$N, '[1]#무게관련'!$O:$O))*100</f>
        <v>1</v>
      </c>
      <c r="M584" s="46" t="s">
        <v>336</v>
      </c>
      <c r="N584" s="46" t="s">
        <v>336</v>
      </c>
      <c r="O584" s="46" t="s">
        <v>336</v>
      </c>
      <c r="P584" s="46" t="s">
        <v>336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66">
        <v>100</v>
      </c>
      <c r="Y584" s="66">
        <v>1000</v>
      </c>
      <c r="Z584" s="5">
        <v>0</v>
      </c>
      <c r="AA584" s="5">
        <v>0</v>
      </c>
      <c r="AB584" s="5">
        <v>1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 t="s">
        <v>849</v>
      </c>
      <c r="AI584" s="5" t="s">
        <v>235</v>
      </c>
      <c r="AJ584" s="5" t="s">
        <v>984</v>
      </c>
      <c r="AK584" s="45">
        <f t="shared" si="69"/>
        <v>15</v>
      </c>
      <c r="AL584" s="47">
        <f>_xlfn.XLOOKUP(I584,'[1]#칼럼명세'!F:F,'[1]#칼럼명세'!I:I)</f>
        <v>1304</v>
      </c>
      <c r="AM584" s="44" t="str">
        <f t="shared" si="70"/>
        <v>Item_Name_25100007</v>
      </c>
      <c r="AN584" s="5" t="s">
        <v>909</v>
      </c>
      <c r="AO584" s="44" t="str">
        <f t="shared" si="71"/>
        <v>Item_Desc_25100007</v>
      </c>
      <c r="AP584" s="5" t="s">
        <v>833</v>
      </c>
      <c r="AQ584" s="44">
        <f>_xlfn.XLOOKUP(I584,[1]!표1[아이템 타입],[1]!표1[삭제여부])</f>
        <v>0</v>
      </c>
      <c r="AR584" s="63">
        <f>_xlfn.XLOOKUP(I584,'[1]#칼럼명세'!F:F,'[1]#칼럼명세'!H:H)</f>
        <v>1</v>
      </c>
      <c r="AS584" s="4">
        <v>1</v>
      </c>
      <c r="AT584" s="4"/>
      <c r="AU584" s="4"/>
      <c r="AV584" s="4"/>
      <c r="AW584" s="63" t="str">
        <f>_xlfn.XLOOKUP(I584,[1]!표1[아이템 타입],[1]!표1[타입 이름])</f>
        <v>몬스터 코어</v>
      </c>
      <c r="AX584" s="63" t="str">
        <f t="shared" si="67"/>
        <v>불가</v>
      </c>
      <c r="AY584" s="63" t="str">
        <f t="shared" si="68"/>
        <v>가능</v>
      </c>
      <c r="AZ584" s="63" t="str">
        <f t="shared" si="75"/>
        <v>가능</v>
      </c>
      <c r="BA584" s="63" t="str">
        <f t="shared" si="75"/>
        <v>가능</v>
      </c>
    </row>
    <row r="585" spans="2:53" x14ac:dyDescent="0.3">
      <c r="B585" s="4">
        <v>25100008</v>
      </c>
      <c r="C585" s="4" t="str">
        <f t="shared" si="74"/>
        <v>008</v>
      </c>
      <c r="D585" s="44" t="str">
        <f t="shared" si="72"/>
        <v>Item_Name_25100008</v>
      </c>
      <c r="E585" s="5" t="s">
        <v>910</v>
      </c>
      <c r="F585" s="44" t="str">
        <f t="shared" si="73"/>
        <v>Item_Desc_25100008</v>
      </c>
      <c r="G585" s="5" t="s">
        <v>834</v>
      </c>
      <c r="H585" s="5">
        <v>3</v>
      </c>
      <c r="I585" s="5">
        <v>51</v>
      </c>
      <c r="J585" s="5">
        <v>0</v>
      </c>
      <c r="K585" s="5">
        <v>3</v>
      </c>
      <c r="L585" s="45">
        <f>_xlfn.XLOOKUP($I585, '[1]#칼럼명세'!$F:$F, '[1]#칼럼명세'!$J:$J)*IF(_xlfn.XLOOKUP($I585, '[1]#칼럼명세'!$F:$F, '[1]#칼럼명세'!$K:$K)="X", 1, _xlfn.XLOOKUP($K585, '[1]#무게관련'!$N:$N, '[1]#무게관련'!$O:$O))*100</f>
        <v>1</v>
      </c>
      <c r="M585" s="46" t="s">
        <v>336</v>
      </c>
      <c r="N585" s="46" t="s">
        <v>336</v>
      </c>
      <c r="O585" s="46" t="s">
        <v>336</v>
      </c>
      <c r="P585" s="46" t="s">
        <v>336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66">
        <v>100</v>
      </c>
      <c r="Y585" s="66">
        <v>1000</v>
      </c>
      <c r="Z585" s="5">
        <v>0</v>
      </c>
      <c r="AA585" s="5">
        <v>0</v>
      </c>
      <c r="AB585" s="5">
        <v>1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 t="s">
        <v>849</v>
      </c>
      <c r="AI585" s="5" t="s">
        <v>235</v>
      </c>
      <c r="AJ585" s="5" t="s">
        <v>984</v>
      </c>
      <c r="AK585" s="45">
        <f t="shared" si="69"/>
        <v>15</v>
      </c>
      <c r="AL585" s="47">
        <f>_xlfn.XLOOKUP(I585,'[1]#칼럼명세'!F:F,'[1]#칼럼명세'!I:I)</f>
        <v>1304</v>
      </c>
      <c r="AM585" s="44" t="str">
        <f t="shared" si="70"/>
        <v>Item_Name_25100008</v>
      </c>
      <c r="AN585" s="5" t="s">
        <v>910</v>
      </c>
      <c r="AO585" s="44" t="str">
        <f t="shared" si="71"/>
        <v>Item_Desc_25100008</v>
      </c>
      <c r="AP585" s="5" t="s">
        <v>834</v>
      </c>
      <c r="AQ585" s="44">
        <f>_xlfn.XLOOKUP(I585,[1]!표1[아이템 타입],[1]!표1[삭제여부])</f>
        <v>0</v>
      </c>
      <c r="AR585" s="63">
        <f>_xlfn.XLOOKUP(I585,'[1]#칼럼명세'!F:F,'[1]#칼럼명세'!H:H)</f>
        <v>1</v>
      </c>
      <c r="AS585" s="4">
        <v>1</v>
      </c>
      <c r="AT585" s="4"/>
      <c r="AU585" s="4"/>
      <c r="AV585" s="4"/>
      <c r="AW585" s="63" t="str">
        <f>_xlfn.XLOOKUP(I585,[1]!표1[아이템 타입],[1]!표1[타입 이름])</f>
        <v>몬스터 코어</v>
      </c>
      <c r="AX585" s="63" t="str">
        <f t="shared" si="67"/>
        <v>불가</v>
      </c>
      <c r="AY585" s="63" t="str">
        <f t="shared" si="68"/>
        <v>가능</v>
      </c>
      <c r="AZ585" s="63" t="str">
        <f t="shared" si="75"/>
        <v>가능</v>
      </c>
      <c r="BA585" s="63" t="str">
        <f t="shared" si="75"/>
        <v>가능</v>
      </c>
    </row>
    <row r="586" spans="2:53" x14ac:dyDescent="0.3">
      <c r="B586" s="4">
        <v>25100009</v>
      </c>
      <c r="C586" s="4" t="str">
        <f t="shared" si="74"/>
        <v>009</v>
      </c>
      <c r="D586" s="44" t="str">
        <f t="shared" si="72"/>
        <v>Item_Name_25100009</v>
      </c>
      <c r="E586" s="5" t="s">
        <v>911</v>
      </c>
      <c r="F586" s="44" t="str">
        <f t="shared" si="73"/>
        <v>Item_Desc_25100009</v>
      </c>
      <c r="G586" s="5" t="s">
        <v>835</v>
      </c>
      <c r="H586" s="5">
        <v>3</v>
      </c>
      <c r="I586" s="5">
        <v>51</v>
      </c>
      <c r="J586" s="5">
        <v>0</v>
      </c>
      <c r="K586" s="5">
        <v>4</v>
      </c>
      <c r="L586" s="45">
        <f>_xlfn.XLOOKUP($I586, '[1]#칼럼명세'!$F:$F, '[1]#칼럼명세'!$J:$J)*IF(_xlfn.XLOOKUP($I586, '[1]#칼럼명세'!$F:$F, '[1]#칼럼명세'!$K:$K)="X", 1, _xlfn.XLOOKUP($K586, '[1]#무게관련'!$N:$N, '[1]#무게관련'!$O:$O))*100</f>
        <v>1</v>
      </c>
      <c r="M586" s="46" t="s">
        <v>336</v>
      </c>
      <c r="N586" s="46" t="s">
        <v>336</v>
      </c>
      <c r="O586" s="46" t="s">
        <v>336</v>
      </c>
      <c r="P586" s="46" t="s">
        <v>336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66">
        <v>100</v>
      </c>
      <c r="Y586" s="66">
        <v>1000</v>
      </c>
      <c r="Z586" s="5">
        <v>0</v>
      </c>
      <c r="AA586" s="5">
        <v>0</v>
      </c>
      <c r="AB586" s="5">
        <v>1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 t="s">
        <v>849</v>
      </c>
      <c r="AI586" s="5" t="s">
        <v>235</v>
      </c>
      <c r="AJ586" s="5" t="s">
        <v>984</v>
      </c>
      <c r="AK586" s="45">
        <f t="shared" si="69"/>
        <v>15</v>
      </c>
      <c r="AL586" s="47">
        <f>_xlfn.XLOOKUP(I586,'[1]#칼럼명세'!F:F,'[1]#칼럼명세'!I:I)</f>
        <v>1304</v>
      </c>
      <c r="AM586" s="44" t="str">
        <f t="shared" si="70"/>
        <v>Item_Name_25100009</v>
      </c>
      <c r="AN586" s="5" t="s">
        <v>911</v>
      </c>
      <c r="AO586" s="44" t="str">
        <f t="shared" si="71"/>
        <v>Item_Desc_25100009</v>
      </c>
      <c r="AP586" s="5" t="s">
        <v>835</v>
      </c>
      <c r="AQ586" s="44">
        <f>_xlfn.XLOOKUP(I586,[1]!표1[아이템 타입],[1]!표1[삭제여부])</f>
        <v>0</v>
      </c>
      <c r="AR586" s="63">
        <f>_xlfn.XLOOKUP(I586,'[1]#칼럼명세'!F:F,'[1]#칼럼명세'!H:H)</f>
        <v>1</v>
      </c>
      <c r="AS586" s="4">
        <v>1</v>
      </c>
      <c r="AT586" s="4"/>
      <c r="AU586" s="4"/>
      <c r="AV586" s="4"/>
      <c r="AW586" s="63" t="str">
        <f>_xlfn.XLOOKUP(I586,[1]!표1[아이템 타입],[1]!표1[타입 이름])</f>
        <v>몬스터 코어</v>
      </c>
      <c r="AX586" s="63" t="str">
        <f t="shared" si="67"/>
        <v>불가</v>
      </c>
      <c r="AY586" s="63" t="str">
        <f t="shared" si="68"/>
        <v>가능</v>
      </c>
      <c r="AZ586" s="63" t="str">
        <f t="shared" si="75"/>
        <v>가능</v>
      </c>
      <c r="BA586" s="63" t="str">
        <f t="shared" si="75"/>
        <v>가능</v>
      </c>
    </row>
    <row r="587" spans="2:53" x14ac:dyDescent="0.3">
      <c r="B587" s="4">
        <v>25100010</v>
      </c>
      <c r="C587" s="4" t="str">
        <f t="shared" si="74"/>
        <v>010</v>
      </c>
      <c r="D587" s="44" t="str">
        <f t="shared" si="72"/>
        <v>Item_Name_25100010</v>
      </c>
      <c r="E587" s="5" t="s">
        <v>912</v>
      </c>
      <c r="F587" s="44" t="str">
        <f t="shared" si="73"/>
        <v>Item_Desc_25100010</v>
      </c>
      <c r="G587" s="5" t="s">
        <v>836</v>
      </c>
      <c r="H587" s="5">
        <v>3</v>
      </c>
      <c r="I587" s="5">
        <v>51</v>
      </c>
      <c r="J587" s="5">
        <v>0</v>
      </c>
      <c r="K587" s="5">
        <v>5</v>
      </c>
      <c r="L587" s="45">
        <f>_xlfn.XLOOKUP($I587, '[1]#칼럼명세'!$F:$F, '[1]#칼럼명세'!$J:$J)*IF(_xlfn.XLOOKUP($I587, '[1]#칼럼명세'!$F:$F, '[1]#칼럼명세'!$K:$K)="X", 1, _xlfn.XLOOKUP($K587, '[1]#무게관련'!$N:$N, '[1]#무게관련'!$O:$O))*100</f>
        <v>1</v>
      </c>
      <c r="M587" s="46" t="s">
        <v>336</v>
      </c>
      <c r="N587" s="46" t="s">
        <v>336</v>
      </c>
      <c r="O587" s="46" t="s">
        <v>336</v>
      </c>
      <c r="P587" s="46" t="s">
        <v>336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66">
        <v>100</v>
      </c>
      <c r="Y587" s="66">
        <v>1000</v>
      </c>
      <c r="Z587" s="5">
        <v>0</v>
      </c>
      <c r="AA587" s="5">
        <v>0</v>
      </c>
      <c r="AB587" s="5">
        <v>1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 t="s">
        <v>849</v>
      </c>
      <c r="AI587" s="5" t="s">
        <v>235</v>
      </c>
      <c r="AJ587" s="5" t="s">
        <v>984</v>
      </c>
      <c r="AK587" s="45">
        <f t="shared" si="69"/>
        <v>15</v>
      </c>
      <c r="AL587" s="47">
        <f>_xlfn.XLOOKUP(I587,'[1]#칼럼명세'!F:F,'[1]#칼럼명세'!I:I)</f>
        <v>1304</v>
      </c>
      <c r="AM587" s="44" t="str">
        <f t="shared" si="70"/>
        <v>Item_Name_25100010</v>
      </c>
      <c r="AN587" s="5" t="s">
        <v>912</v>
      </c>
      <c r="AO587" s="44" t="str">
        <f t="shared" si="71"/>
        <v>Item_Desc_25100010</v>
      </c>
      <c r="AP587" s="5" t="s">
        <v>836</v>
      </c>
      <c r="AQ587" s="44">
        <f>_xlfn.XLOOKUP(I587,[1]!표1[아이템 타입],[1]!표1[삭제여부])</f>
        <v>0</v>
      </c>
      <c r="AR587" s="63">
        <f>_xlfn.XLOOKUP(I587,'[1]#칼럼명세'!F:F,'[1]#칼럼명세'!H:H)</f>
        <v>1</v>
      </c>
      <c r="AS587" s="4">
        <v>1</v>
      </c>
      <c r="AT587" s="4"/>
      <c r="AU587" s="4"/>
      <c r="AV587" s="4"/>
      <c r="AW587" s="63" t="str">
        <f>_xlfn.XLOOKUP(I587,[1]!표1[아이템 타입],[1]!표1[타입 이름])</f>
        <v>몬스터 코어</v>
      </c>
      <c r="AX587" s="63" t="str">
        <f t="shared" si="67"/>
        <v>불가</v>
      </c>
      <c r="AY587" s="63" t="str">
        <f t="shared" si="68"/>
        <v>가능</v>
      </c>
      <c r="AZ587" s="63" t="str">
        <f t="shared" si="75"/>
        <v>가능</v>
      </c>
      <c r="BA587" s="63" t="str">
        <f t="shared" si="75"/>
        <v>가능</v>
      </c>
    </row>
    <row r="588" spans="2:53" x14ac:dyDescent="0.3">
      <c r="B588" s="4">
        <v>25100011</v>
      </c>
      <c r="C588" s="4" t="str">
        <f t="shared" si="74"/>
        <v>011</v>
      </c>
      <c r="D588" s="44" t="str">
        <f t="shared" si="72"/>
        <v>Item_Name_25100011</v>
      </c>
      <c r="E588" s="5" t="s">
        <v>913</v>
      </c>
      <c r="F588" s="44" t="str">
        <f t="shared" si="73"/>
        <v>Item_Desc_25100011</v>
      </c>
      <c r="G588" s="5" t="s">
        <v>837</v>
      </c>
      <c r="H588" s="5">
        <v>3</v>
      </c>
      <c r="I588" s="5">
        <v>51</v>
      </c>
      <c r="J588" s="5">
        <v>0</v>
      </c>
      <c r="K588" s="5">
        <v>1</v>
      </c>
      <c r="L588" s="45">
        <f>_xlfn.XLOOKUP($I588, '[1]#칼럼명세'!$F:$F, '[1]#칼럼명세'!$J:$J)*IF(_xlfn.XLOOKUP($I588, '[1]#칼럼명세'!$F:$F, '[1]#칼럼명세'!$K:$K)="X", 1, _xlfn.XLOOKUP($K588, '[1]#무게관련'!$N:$N, '[1]#무게관련'!$O:$O))*100</f>
        <v>1</v>
      </c>
      <c r="M588" s="46" t="s">
        <v>336</v>
      </c>
      <c r="N588" s="46" t="s">
        <v>336</v>
      </c>
      <c r="O588" s="46" t="s">
        <v>336</v>
      </c>
      <c r="P588" s="46" t="s">
        <v>336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66">
        <v>100</v>
      </c>
      <c r="Y588" s="66">
        <v>1000</v>
      </c>
      <c r="Z588" s="5">
        <v>0</v>
      </c>
      <c r="AA588" s="5">
        <v>0</v>
      </c>
      <c r="AB588" s="5">
        <v>1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 t="s">
        <v>850</v>
      </c>
      <c r="AI588" s="5" t="s">
        <v>235</v>
      </c>
      <c r="AJ588" s="5" t="s">
        <v>984</v>
      </c>
      <c r="AK588" s="45">
        <f t="shared" si="69"/>
        <v>15</v>
      </c>
      <c r="AL588" s="47">
        <f>_xlfn.XLOOKUP(I588,'[1]#칼럼명세'!F:F,'[1]#칼럼명세'!I:I)</f>
        <v>1304</v>
      </c>
      <c r="AM588" s="44" t="str">
        <f t="shared" si="70"/>
        <v>Item_Name_25100011</v>
      </c>
      <c r="AN588" s="5" t="s">
        <v>913</v>
      </c>
      <c r="AO588" s="44" t="str">
        <f t="shared" si="71"/>
        <v>Item_Desc_25100011</v>
      </c>
      <c r="AP588" s="5" t="s">
        <v>837</v>
      </c>
      <c r="AQ588" s="44">
        <f>_xlfn.XLOOKUP(I588,[1]!표1[아이템 타입],[1]!표1[삭제여부])</f>
        <v>0</v>
      </c>
      <c r="AR588" s="63">
        <f>_xlfn.XLOOKUP(I588,'[1]#칼럼명세'!F:F,'[1]#칼럼명세'!H:H)</f>
        <v>1</v>
      </c>
      <c r="AS588" s="4">
        <v>1</v>
      </c>
      <c r="AT588" s="4"/>
      <c r="AU588" s="4"/>
      <c r="AV588" s="4"/>
      <c r="AW588" s="63" t="str">
        <f>_xlfn.XLOOKUP(I588,[1]!표1[아이템 타입],[1]!표1[타입 이름])</f>
        <v>몬스터 코어</v>
      </c>
      <c r="AX588" s="63" t="str">
        <f t="shared" si="67"/>
        <v>불가</v>
      </c>
      <c r="AY588" s="63" t="str">
        <f t="shared" si="68"/>
        <v>가능</v>
      </c>
      <c r="AZ588" s="63" t="str">
        <f t="shared" si="75"/>
        <v>가능</v>
      </c>
      <c r="BA588" s="63" t="str">
        <f t="shared" si="75"/>
        <v>가능</v>
      </c>
    </row>
    <row r="589" spans="2:53" x14ac:dyDescent="0.3">
      <c r="B589" s="4">
        <v>25100012</v>
      </c>
      <c r="C589" s="4" t="str">
        <f t="shared" si="74"/>
        <v>012</v>
      </c>
      <c r="D589" s="44" t="str">
        <f t="shared" si="72"/>
        <v>Item_Name_25100012</v>
      </c>
      <c r="E589" s="5" t="s">
        <v>914</v>
      </c>
      <c r="F589" s="44" t="str">
        <f t="shared" si="73"/>
        <v>Item_Desc_25100012</v>
      </c>
      <c r="G589" s="5" t="s">
        <v>838</v>
      </c>
      <c r="H589" s="5">
        <v>3</v>
      </c>
      <c r="I589" s="5">
        <v>51</v>
      </c>
      <c r="J589" s="5">
        <v>0</v>
      </c>
      <c r="K589" s="5">
        <v>2</v>
      </c>
      <c r="L589" s="45">
        <f>_xlfn.XLOOKUP($I589, '[1]#칼럼명세'!$F:$F, '[1]#칼럼명세'!$J:$J)*IF(_xlfn.XLOOKUP($I589, '[1]#칼럼명세'!$F:$F, '[1]#칼럼명세'!$K:$K)="X", 1, _xlfn.XLOOKUP($K589, '[1]#무게관련'!$N:$N, '[1]#무게관련'!$O:$O))*100</f>
        <v>1</v>
      </c>
      <c r="M589" s="46" t="s">
        <v>336</v>
      </c>
      <c r="N589" s="46" t="s">
        <v>336</v>
      </c>
      <c r="O589" s="46" t="s">
        <v>336</v>
      </c>
      <c r="P589" s="46" t="s">
        <v>336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66">
        <v>100</v>
      </c>
      <c r="Y589" s="66">
        <v>1000</v>
      </c>
      <c r="Z589" s="5">
        <v>0</v>
      </c>
      <c r="AA589" s="5">
        <v>0</v>
      </c>
      <c r="AB589" s="5">
        <v>1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 t="s">
        <v>850</v>
      </c>
      <c r="AI589" s="5" t="s">
        <v>235</v>
      </c>
      <c r="AJ589" s="5" t="s">
        <v>984</v>
      </c>
      <c r="AK589" s="45">
        <f t="shared" si="69"/>
        <v>15</v>
      </c>
      <c r="AL589" s="47">
        <f>_xlfn.XLOOKUP(I589,'[1]#칼럼명세'!F:F,'[1]#칼럼명세'!I:I)</f>
        <v>1304</v>
      </c>
      <c r="AM589" s="44" t="str">
        <f t="shared" si="70"/>
        <v>Item_Name_25100012</v>
      </c>
      <c r="AN589" s="5" t="s">
        <v>914</v>
      </c>
      <c r="AO589" s="44" t="str">
        <f t="shared" si="71"/>
        <v>Item_Desc_25100012</v>
      </c>
      <c r="AP589" s="5" t="s">
        <v>838</v>
      </c>
      <c r="AQ589" s="44">
        <f>_xlfn.XLOOKUP(I589,[1]!표1[아이템 타입],[1]!표1[삭제여부])</f>
        <v>0</v>
      </c>
      <c r="AR589" s="63">
        <f>_xlfn.XLOOKUP(I589,'[1]#칼럼명세'!F:F,'[1]#칼럼명세'!H:H)</f>
        <v>1</v>
      </c>
      <c r="AS589" s="4">
        <v>1</v>
      </c>
      <c r="AT589" s="4"/>
      <c r="AU589" s="4"/>
      <c r="AV589" s="4"/>
      <c r="AW589" s="63" t="str">
        <f>_xlfn.XLOOKUP(I589,[1]!표1[아이템 타입],[1]!표1[타입 이름])</f>
        <v>몬스터 코어</v>
      </c>
      <c r="AX589" s="63" t="str">
        <f t="shared" si="67"/>
        <v>불가</v>
      </c>
      <c r="AY589" s="63" t="str">
        <f t="shared" si="68"/>
        <v>가능</v>
      </c>
      <c r="AZ589" s="63" t="str">
        <f t="shared" si="75"/>
        <v>가능</v>
      </c>
      <c r="BA589" s="63" t="str">
        <f t="shared" si="75"/>
        <v>가능</v>
      </c>
    </row>
    <row r="590" spans="2:53" x14ac:dyDescent="0.3">
      <c r="B590" s="4">
        <v>25100013</v>
      </c>
      <c r="C590" s="4" t="str">
        <f t="shared" si="74"/>
        <v>013</v>
      </c>
      <c r="D590" s="44" t="str">
        <f t="shared" si="72"/>
        <v>Item_Name_25100013</v>
      </c>
      <c r="E590" s="5" t="s">
        <v>915</v>
      </c>
      <c r="F590" s="44" t="str">
        <f t="shared" si="73"/>
        <v>Item_Desc_25100013</v>
      </c>
      <c r="G590" s="5" t="s">
        <v>839</v>
      </c>
      <c r="H590" s="5">
        <v>3</v>
      </c>
      <c r="I590" s="5">
        <v>51</v>
      </c>
      <c r="J590" s="5">
        <v>0</v>
      </c>
      <c r="K590" s="5">
        <v>3</v>
      </c>
      <c r="L590" s="45">
        <f>_xlfn.XLOOKUP($I590, '[1]#칼럼명세'!$F:$F, '[1]#칼럼명세'!$J:$J)*IF(_xlfn.XLOOKUP($I590, '[1]#칼럼명세'!$F:$F, '[1]#칼럼명세'!$K:$K)="X", 1, _xlfn.XLOOKUP($K590, '[1]#무게관련'!$N:$N, '[1]#무게관련'!$O:$O))*100</f>
        <v>1</v>
      </c>
      <c r="M590" s="46" t="s">
        <v>336</v>
      </c>
      <c r="N590" s="46" t="s">
        <v>336</v>
      </c>
      <c r="O590" s="46" t="s">
        <v>336</v>
      </c>
      <c r="P590" s="46" t="s">
        <v>336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66">
        <v>100</v>
      </c>
      <c r="Y590" s="66">
        <v>1000</v>
      </c>
      <c r="Z590" s="5">
        <v>0</v>
      </c>
      <c r="AA590" s="5">
        <v>0</v>
      </c>
      <c r="AB590" s="5">
        <v>1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 t="s">
        <v>850</v>
      </c>
      <c r="AI590" s="5" t="s">
        <v>235</v>
      </c>
      <c r="AJ590" s="5" t="s">
        <v>984</v>
      </c>
      <c r="AK590" s="45">
        <f t="shared" si="69"/>
        <v>15</v>
      </c>
      <c r="AL590" s="47">
        <f>_xlfn.XLOOKUP(I590,'[1]#칼럼명세'!F:F,'[1]#칼럼명세'!I:I)</f>
        <v>1304</v>
      </c>
      <c r="AM590" s="44" t="str">
        <f t="shared" si="70"/>
        <v>Item_Name_25100013</v>
      </c>
      <c r="AN590" s="5" t="s">
        <v>915</v>
      </c>
      <c r="AO590" s="44" t="str">
        <f t="shared" si="71"/>
        <v>Item_Desc_25100013</v>
      </c>
      <c r="AP590" s="5" t="s">
        <v>839</v>
      </c>
      <c r="AQ590" s="44">
        <f>_xlfn.XLOOKUP(I590,[1]!표1[아이템 타입],[1]!표1[삭제여부])</f>
        <v>0</v>
      </c>
      <c r="AR590" s="63">
        <f>_xlfn.XLOOKUP(I590,'[1]#칼럼명세'!F:F,'[1]#칼럼명세'!H:H)</f>
        <v>1</v>
      </c>
      <c r="AS590" s="4">
        <v>1</v>
      </c>
      <c r="AT590" s="4"/>
      <c r="AU590" s="4"/>
      <c r="AV590" s="4"/>
      <c r="AW590" s="63" t="str">
        <f>_xlfn.XLOOKUP(I590,[1]!표1[아이템 타입],[1]!표1[타입 이름])</f>
        <v>몬스터 코어</v>
      </c>
      <c r="AX590" s="63" t="str">
        <f t="shared" si="67"/>
        <v>불가</v>
      </c>
      <c r="AY590" s="63" t="str">
        <f t="shared" si="68"/>
        <v>가능</v>
      </c>
      <c r="AZ590" s="63" t="str">
        <f t="shared" si="75"/>
        <v>가능</v>
      </c>
      <c r="BA590" s="63" t="str">
        <f t="shared" si="75"/>
        <v>가능</v>
      </c>
    </row>
    <row r="591" spans="2:53" x14ac:dyDescent="0.3">
      <c r="B591" s="4">
        <v>25100014</v>
      </c>
      <c r="C591" s="4" t="str">
        <f t="shared" si="74"/>
        <v>014</v>
      </c>
      <c r="D591" s="44" t="str">
        <f t="shared" si="72"/>
        <v>Item_Name_25100014</v>
      </c>
      <c r="E591" s="5" t="s">
        <v>916</v>
      </c>
      <c r="F591" s="44" t="str">
        <f t="shared" si="73"/>
        <v>Item_Desc_25100014</v>
      </c>
      <c r="G591" s="5" t="s">
        <v>840</v>
      </c>
      <c r="H591" s="5">
        <v>3</v>
      </c>
      <c r="I591" s="5">
        <v>51</v>
      </c>
      <c r="J591" s="5">
        <v>0</v>
      </c>
      <c r="K591" s="5">
        <v>4</v>
      </c>
      <c r="L591" s="45">
        <f>_xlfn.XLOOKUP($I591, '[1]#칼럼명세'!$F:$F, '[1]#칼럼명세'!$J:$J)*IF(_xlfn.XLOOKUP($I591, '[1]#칼럼명세'!$F:$F, '[1]#칼럼명세'!$K:$K)="X", 1, _xlfn.XLOOKUP($K591, '[1]#무게관련'!$N:$N, '[1]#무게관련'!$O:$O))*100</f>
        <v>1</v>
      </c>
      <c r="M591" s="46" t="s">
        <v>336</v>
      </c>
      <c r="N591" s="46" t="s">
        <v>336</v>
      </c>
      <c r="O591" s="46" t="s">
        <v>336</v>
      </c>
      <c r="P591" s="46" t="s">
        <v>336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66">
        <v>100</v>
      </c>
      <c r="Y591" s="66">
        <v>1000</v>
      </c>
      <c r="Z591" s="5">
        <v>0</v>
      </c>
      <c r="AA591" s="5">
        <v>0</v>
      </c>
      <c r="AB591" s="5">
        <v>1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 t="s">
        <v>850</v>
      </c>
      <c r="AI591" s="5" t="s">
        <v>235</v>
      </c>
      <c r="AJ591" s="5" t="s">
        <v>984</v>
      </c>
      <c r="AK591" s="45">
        <f t="shared" si="69"/>
        <v>15</v>
      </c>
      <c r="AL591" s="47">
        <f>_xlfn.XLOOKUP(I591,'[1]#칼럼명세'!F:F,'[1]#칼럼명세'!I:I)</f>
        <v>1304</v>
      </c>
      <c r="AM591" s="44" t="str">
        <f t="shared" si="70"/>
        <v>Item_Name_25100014</v>
      </c>
      <c r="AN591" s="5" t="s">
        <v>916</v>
      </c>
      <c r="AO591" s="44" t="str">
        <f t="shared" si="71"/>
        <v>Item_Desc_25100014</v>
      </c>
      <c r="AP591" s="5" t="s">
        <v>840</v>
      </c>
      <c r="AQ591" s="44">
        <f>_xlfn.XLOOKUP(I591,[1]!표1[아이템 타입],[1]!표1[삭제여부])</f>
        <v>0</v>
      </c>
      <c r="AR591" s="63">
        <f>_xlfn.XLOOKUP(I591,'[1]#칼럼명세'!F:F,'[1]#칼럼명세'!H:H)</f>
        <v>1</v>
      </c>
      <c r="AS591" s="4">
        <v>1</v>
      </c>
      <c r="AT591" s="4"/>
      <c r="AU591" s="4"/>
      <c r="AV591" s="4"/>
      <c r="AW591" s="63" t="str">
        <f>_xlfn.XLOOKUP(I591,[1]!표1[아이템 타입],[1]!표1[타입 이름])</f>
        <v>몬스터 코어</v>
      </c>
      <c r="AX591" s="63" t="str">
        <f t="shared" si="67"/>
        <v>불가</v>
      </c>
      <c r="AY591" s="63" t="str">
        <f t="shared" si="68"/>
        <v>가능</v>
      </c>
      <c r="AZ591" s="63" t="str">
        <f t="shared" si="75"/>
        <v>가능</v>
      </c>
      <c r="BA591" s="63" t="str">
        <f t="shared" si="75"/>
        <v>가능</v>
      </c>
    </row>
    <row r="592" spans="2:53" x14ac:dyDescent="0.3">
      <c r="B592" s="4">
        <v>25100015</v>
      </c>
      <c r="C592" s="4" t="str">
        <f t="shared" si="74"/>
        <v>015</v>
      </c>
      <c r="D592" s="44" t="str">
        <f t="shared" si="72"/>
        <v>Item_Name_25100015</v>
      </c>
      <c r="E592" s="5" t="s">
        <v>917</v>
      </c>
      <c r="F592" s="44" t="str">
        <f t="shared" si="73"/>
        <v>Item_Desc_25100015</v>
      </c>
      <c r="G592" s="5" t="s">
        <v>841</v>
      </c>
      <c r="H592" s="5">
        <v>3</v>
      </c>
      <c r="I592" s="5">
        <v>51</v>
      </c>
      <c r="J592" s="5">
        <v>0</v>
      </c>
      <c r="K592" s="5">
        <v>5</v>
      </c>
      <c r="L592" s="45">
        <f>_xlfn.XLOOKUP($I592, '[1]#칼럼명세'!$F:$F, '[1]#칼럼명세'!$J:$J)*IF(_xlfn.XLOOKUP($I592, '[1]#칼럼명세'!$F:$F, '[1]#칼럼명세'!$K:$K)="X", 1, _xlfn.XLOOKUP($K592, '[1]#무게관련'!$N:$N, '[1]#무게관련'!$O:$O))*100</f>
        <v>1</v>
      </c>
      <c r="M592" s="46" t="s">
        <v>336</v>
      </c>
      <c r="N592" s="46" t="s">
        <v>336</v>
      </c>
      <c r="O592" s="46" t="s">
        <v>336</v>
      </c>
      <c r="P592" s="46" t="s">
        <v>336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66">
        <v>100</v>
      </c>
      <c r="Y592" s="66">
        <v>1000</v>
      </c>
      <c r="Z592" s="5">
        <v>0</v>
      </c>
      <c r="AA592" s="5">
        <v>0</v>
      </c>
      <c r="AB592" s="5">
        <v>1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 t="s">
        <v>850</v>
      </c>
      <c r="AI592" s="5" t="s">
        <v>235</v>
      </c>
      <c r="AJ592" s="5" t="s">
        <v>984</v>
      </c>
      <c r="AK592" s="45">
        <f t="shared" si="69"/>
        <v>15</v>
      </c>
      <c r="AL592" s="47">
        <f>_xlfn.XLOOKUP(I592,'[1]#칼럼명세'!F:F,'[1]#칼럼명세'!I:I)</f>
        <v>1304</v>
      </c>
      <c r="AM592" s="44" t="str">
        <f t="shared" si="70"/>
        <v>Item_Name_25100015</v>
      </c>
      <c r="AN592" s="5" t="s">
        <v>917</v>
      </c>
      <c r="AO592" s="44" t="str">
        <f t="shared" si="71"/>
        <v>Item_Desc_25100015</v>
      </c>
      <c r="AP592" s="5" t="s">
        <v>841</v>
      </c>
      <c r="AQ592" s="44">
        <f>_xlfn.XLOOKUP(I592,[1]!표1[아이템 타입],[1]!표1[삭제여부])</f>
        <v>0</v>
      </c>
      <c r="AR592" s="63">
        <f>_xlfn.XLOOKUP(I592,'[1]#칼럼명세'!F:F,'[1]#칼럼명세'!H:H)</f>
        <v>1</v>
      </c>
      <c r="AS592" s="4">
        <v>1</v>
      </c>
      <c r="AT592" s="4"/>
      <c r="AU592" s="4"/>
      <c r="AV592" s="4"/>
      <c r="AW592" s="63" t="str">
        <f>_xlfn.XLOOKUP(I592,[1]!표1[아이템 타입],[1]!표1[타입 이름])</f>
        <v>몬스터 코어</v>
      </c>
      <c r="AX592" s="63" t="str">
        <f t="shared" si="67"/>
        <v>불가</v>
      </c>
      <c r="AY592" s="63" t="str">
        <f t="shared" si="68"/>
        <v>가능</v>
      </c>
      <c r="AZ592" s="63" t="str">
        <f t="shared" si="75"/>
        <v>가능</v>
      </c>
      <c r="BA592" s="63" t="str">
        <f t="shared" si="75"/>
        <v>가능</v>
      </c>
    </row>
    <row r="593" spans="2:53" x14ac:dyDescent="0.3">
      <c r="B593" s="4">
        <v>25100016</v>
      </c>
      <c r="C593" s="4" t="str">
        <f t="shared" si="74"/>
        <v>016</v>
      </c>
      <c r="D593" s="44" t="str">
        <f t="shared" si="72"/>
        <v>Item_Name_25100016</v>
      </c>
      <c r="E593" s="5" t="s">
        <v>918</v>
      </c>
      <c r="F593" s="44" t="str">
        <f t="shared" si="73"/>
        <v>Item_Desc_25100016</v>
      </c>
      <c r="G593" s="5" t="s">
        <v>842</v>
      </c>
      <c r="H593" s="5">
        <v>3</v>
      </c>
      <c r="I593" s="5">
        <v>51</v>
      </c>
      <c r="J593" s="5">
        <v>0</v>
      </c>
      <c r="K593" s="5">
        <v>1</v>
      </c>
      <c r="L593" s="45">
        <f>_xlfn.XLOOKUP($I593, '[1]#칼럼명세'!$F:$F, '[1]#칼럼명세'!$J:$J)*IF(_xlfn.XLOOKUP($I593, '[1]#칼럼명세'!$F:$F, '[1]#칼럼명세'!$K:$K)="X", 1, _xlfn.XLOOKUP($K593, '[1]#무게관련'!$N:$N, '[1]#무게관련'!$O:$O))*100</f>
        <v>1</v>
      </c>
      <c r="M593" s="46" t="s">
        <v>336</v>
      </c>
      <c r="N593" s="46" t="s">
        <v>336</v>
      </c>
      <c r="O593" s="46" t="s">
        <v>336</v>
      </c>
      <c r="P593" s="46" t="s">
        <v>336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66">
        <v>100</v>
      </c>
      <c r="Y593" s="66">
        <v>1000</v>
      </c>
      <c r="Z593" s="5">
        <v>0</v>
      </c>
      <c r="AA593" s="5">
        <v>0</v>
      </c>
      <c r="AB593" s="5">
        <v>1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 t="s">
        <v>851</v>
      </c>
      <c r="AI593" s="5" t="s">
        <v>235</v>
      </c>
      <c r="AJ593" s="5" t="s">
        <v>984</v>
      </c>
      <c r="AK593" s="45">
        <f t="shared" si="69"/>
        <v>15</v>
      </c>
      <c r="AL593" s="47">
        <f>_xlfn.XLOOKUP(I593,'[1]#칼럼명세'!F:F,'[1]#칼럼명세'!I:I)</f>
        <v>1304</v>
      </c>
      <c r="AM593" s="44" t="str">
        <f t="shared" si="70"/>
        <v>Item_Name_25100016</v>
      </c>
      <c r="AN593" s="5" t="s">
        <v>918</v>
      </c>
      <c r="AO593" s="44" t="str">
        <f t="shared" si="71"/>
        <v>Item_Desc_25100016</v>
      </c>
      <c r="AP593" s="5" t="s">
        <v>842</v>
      </c>
      <c r="AQ593" s="44">
        <f>_xlfn.XLOOKUP(I593,[1]!표1[아이템 타입],[1]!표1[삭제여부])</f>
        <v>0</v>
      </c>
      <c r="AR593" s="63">
        <f>_xlfn.XLOOKUP(I593,'[1]#칼럼명세'!F:F,'[1]#칼럼명세'!H:H)</f>
        <v>1</v>
      </c>
      <c r="AS593" s="4">
        <v>1</v>
      </c>
      <c r="AT593" s="4"/>
      <c r="AU593" s="4"/>
      <c r="AV593" s="4"/>
      <c r="AW593" s="63" t="str">
        <f>_xlfn.XLOOKUP(I593,[1]!표1[아이템 타입],[1]!표1[타입 이름])</f>
        <v>몬스터 코어</v>
      </c>
      <c r="AX593" s="63" t="str">
        <f t="shared" si="67"/>
        <v>불가</v>
      </c>
      <c r="AY593" s="63" t="str">
        <f t="shared" si="68"/>
        <v>가능</v>
      </c>
      <c r="AZ593" s="63" t="str">
        <f t="shared" si="75"/>
        <v>가능</v>
      </c>
      <c r="BA593" s="63" t="str">
        <f t="shared" si="75"/>
        <v>가능</v>
      </c>
    </row>
    <row r="594" spans="2:53" x14ac:dyDescent="0.3">
      <c r="B594" s="4">
        <v>25100017</v>
      </c>
      <c r="C594" s="4" t="str">
        <f t="shared" si="74"/>
        <v>017</v>
      </c>
      <c r="D594" s="44" t="str">
        <f t="shared" si="72"/>
        <v>Item_Name_25100017</v>
      </c>
      <c r="E594" s="5" t="s">
        <v>919</v>
      </c>
      <c r="F594" s="44" t="str">
        <f t="shared" si="73"/>
        <v>Item_Desc_25100017</v>
      </c>
      <c r="G594" s="5" t="s">
        <v>843</v>
      </c>
      <c r="H594" s="5">
        <v>3</v>
      </c>
      <c r="I594" s="5">
        <v>51</v>
      </c>
      <c r="J594" s="5">
        <v>0</v>
      </c>
      <c r="K594" s="5">
        <v>2</v>
      </c>
      <c r="L594" s="45">
        <f>_xlfn.XLOOKUP($I594, '[1]#칼럼명세'!$F:$F, '[1]#칼럼명세'!$J:$J)*IF(_xlfn.XLOOKUP($I594, '[1]#칼럼명세'!$F:$F, '[1]#칼럼명세'!$K:$K)="X", 1, _xlfn.XLOOKUP($K594, '[1]#무게관련'!$N:$N, '[1]#무게관련'!$O:$O))*100</f>
        <v>1</v>
      </c>
      <c r="M594" s="46" t="s">
        <v>336</v>
      </c>
      <c r="N594" s="46" t="s">
        <v>336</v>
      </c>
      <c r="O594" s="46" t="s">
        <v>336</v>
      </c>
      <c r="P594" s="46" t="s">
        <v>336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66">
        <v>100</v>
      </c>
      <c r="Y594" s="66">
        <v>1000</v>
      </c>
      <c r="Z594" s="5">
        <v>0</v>
      </c>
      <c r="AA594" s="5">
        <v>0</v>
      </c>
      <c r="AB594" s="5">
        <v>1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 t="s">
        <v>851</v>
      </c>
      <c r="AI594" s="5" t="s">
        <v>235</v>
      </c>
      <c r="AJ594" s="5" t="s">
        <v>984</v>
      </c>
      <c r="AK594" s="45">
        <f t="shared" si="69"/>
        <v>15</v>
      </c>
      <c r="AL594" s="47">
        <f>_xlfn.XLOOKUP(I594,'[1]#칼럼명세'!F:F,'[1]#칼럼명세'!I:I)</f>
        <v>1304</v>
      </c>
      <c r="AM594" s="44" t="str">
        <f t="shared" si="70"/>
        <v>Item_Name_25100017</v>
      </c>
      <c r="AN594" s="5" t="s">
        <v>919</v>
      </c>
      <c r="AO594" s="44" t="str">
        <f t="shared" si="71"/>
        <v>Item_Desc_25100017</v>
      </c>
      <c r="AP594" s="5" t="s">
        <v>843</v>
      </c>
      <c r="AQ594" s="44">
        <f>_xlfn.XLOOKUP(I594,[1]!표1[아이템 타입],[1]!표1[삭제여부])</f>
        <v>0</v>
      </c>
      <c r="AR594" s="63">
        <f>_xlfn.XLOOKUP(I594,'[1]#칼럼명세'!F:F,'[1]#칼럼명세'!H:H)</f>
        <v>1</v>
      </c>
      <c r="AS594" s="4">
        <v>1</v>
      </c>
      <c r="AT594" s="4"/>
      <c r="AU594" s="4"/>
      <c r="AV594" s="4"/>
      <c r="AW594" s="63" t="str">
        <f>_xlfn.XLOOKUP(I594,[1]!표1[아이템 타입],[1]!표1[타입 이름])</f>
        <v>몬스터 코어</v>
      </c>
      <c r="AX594" s="63" t="str">
        <f t="shared" si="67"/>
        <v>불가</v>
      </c>
      <c r="AY594" s="63" t="str">
        <f t="shared" si="68"/>
        <v>가능</v>
      </c>
      <c r="AZ594" s="63" t="str">
        <f t="shared" si="75"/>
        <v>가능</v>
      </c>
      <c r="BA594" s="63" t="str">
        <f t="shared" si="75"/>
        <v>가능</v>
      </c>
    </row>
    <row r="595" spans="2:53" x14ac:dyDescent="0.3">
      <c r="B595" s="4">
        <v>25100018</v>
      </c>
      <c r="C595" s="4" t="str">
        <f t="shared" si="74"/>
        <v>018</v>
      </c>
      <c r="D595" s="44" t="str">
        <f t="shared" si="72"/>
        <v>Item_Name_25100018</v>
      </c>
      <c r="E595" s="5" t="s">
        <v>920</v>
      </c>
      <c r="F595" s="44" t="str">
        <f t="shared" si="73"/>
        <v>Item_Desc_25100018</v>
      </c>
      <c r="G595" s="5" t="s">
        <v>844</v>
      </c>
      <c r="H595" s="5">
        <v>3</v>
      </c>
      <c r="I595" s="5">
        <v>51</v>
      </c>
      <c r="J595" s="5">
        <v>0</v>
      </c>
      <c r="K595" s="5">
        <v>3</v>
      </c>
      <c r="L595" s="45">
        <f>_xlfn.XLOOKUP($I595, '[1]#칼럼명세'!$F:$F, '[1]#칼럼명세'!$J:$J)*IF(_xlfn.XLOOKUP($I595, '[1]#칼럼명세'!$F:$F, '[1]#칼럼명세'!$K:$K)="X", 1, _xlfn.XLOOKUP($K595, '[1]#무게관련'!$N:$N, '[1]#무게관련'!$O:$O))*100</f>
        <v>1</v>
      </c>
      <c r="M595" s="46" t="s">
        <v>336</v>
      </c>
      <c r="N595" s="46" t="s">
        <v>336</v>
      </c>
      <c r="O595" s="46" t="s">
        <v>336</v>
      </c>
      <c r="P595" s="46" t="s">
        <v>336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66">
        <v>100</v>
      </c>
      <c r="Y595" s="66">
        <v>1000</v>
      </c>
      <c r="Z595" s="5">
        <v>0</v>
      </c>
      <c r="AA595" s="5">
        <v>0</v>
      </c>
      <c r="AB595" s="5">
        <v>1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 t="s">
        <v>851</v>
      </c>
      <c r="AI595" s="5" t="s">
        <v>235</v>
      </c>
      <c r="AJ595" s="5" t="s">
        <v>984</v>
      </c>
      <c r="AK595" s="45">
        <f t="shared" si="69"/>
        <v>15</v>
      </c>
      <c r="AL595" s="47">
        <f>_xlfn.XLOOKUP(I595,'[1]#칼럼명세'!F:F,'[1]#칼럼명세'!I:I)</f>
        <v>1304</v>
      </c>
      <c r="AM595" s="44" t="str">
        <f t="shared" si="70"/>
        <v>Item_Name_25100018</v>
      </c>
      <c r="AN595" s="5" t="s">
        <v>920</v>
      </c>
      <c r="AO595" s="44" t="str">
        <f t="shared" si="71"/>
        <v>Item_Desc_25100018</v>
      </c>
      <c r="AP595" s="5" t="s">
        <v>844</v>
      </c>
      <c r="AQ595" s="44">
        <f>_xlfn.XLOOKUP(I595,[1]!표1[아이템 타입],[1]!표1[삭제여부])</f>
        <v>0</v>
      </c>
      <c r="AR595" s="63">
        <f>_xlfn.XLOOKUP(I595,'[1]#칼럼명세'!F:F,'[1]#칼럼명세'!H:H)</f>
        <v>1</v>
      </c>
      <c r="AS595" s="4">
        <v>1</v>
      </c>
      <c r="AT595" s="4"/>
      <c r="AU595" s="4"/>
      <c r="AV595" s="4"/>
      <c r="AW595" s="63" t="str">
        <f>_xlfn.XLOOKUP(I595,[1]!표1[아이템 타입],[1]!표1[타입 이름])</f>
        <v>몬스터 코어</v>
      </c>
      <c r="AX595" s="63" t="str">
        <f t="shared" ref="AX595:AX658" si="76">IF(Z595=0,"불가","가능")</f>
        <v>불가</v>
      </c>
      <c r="AY595" s="63" t="str">
        <f t="shared" ref="AY595:AY658" si="77">IF(AB595=0,"불가","가능")</f>
        <v>가능</v>
      </c>
      <c r="AZ595" s="63" t="str">
        <f t="shared" si="75"/>
        <v>가능</v>
      </c>
      <c r="BA595" s="63" t="str">
        <f t="shared" si="75"/>
        <v>가능</v>
      </c>
    </row>
    <row r="596" spans="2:53" x14ac:dyDescent="0.3">
      <c r="B596" s="4">
        <v>25100019</v>
      </c>
      <c r="C596" s="4" t="str">
        <f t="shared" si="74"/>
        <v>019</v>
      </c>
      <c r="D596" s="44" t="str">
        <f t="shared" si="72"/>
        <v>Item_Name_25100019</v>
      </c>
      <c r="E596" s="5" t="s">
        <v>921</v>
      </c>
      <c r="F596" s="44" t="str">
        <f t="shared" si="73"/>
        <v>Item_Desc_25100019</v>
      </c>
      <c r="G596" s="5" t="s">
        <v>845</v>
      </c>
      <c r="H596" s="5">
        <v>3</v>
      </c>
      <c r="I596" s="5">
        <v>51</v>
      </c>
      <c r="J596" s="5">
        <v>0</v>
      </c>
      <c r="K596" s="5">
        <v>4</v>
      </c>
      <c r="L596" s="45">
        <f>_xlfn.XLOOKUP($I596, '[1]#칼럼명세'!$F:$F, '[1]#칼럼명세'!$J:$J)*IF(_xlfn.XLOOKUP($I596, '[1]#칼럼명세'!$F:$F, '[1]#칼럼명세'!$K:$K)="X", 1, _xlfn.XLOOKUP($K596, '[1]#무게관련'!$N:$N, '[1]#무게관련'!$O:$O))*100</f>
        <v>1</v>
      </c>
      <c r="M596" s="46" t="s">
        <v>336</v>
      </c>
      <c r="N596" s="46" t="s">
        <v>336</v>
      </c>
      <c r="O596" s="46" t="s">
        <v>336</v>
      </c>
      <c r="P596" s="46" t="s">
        <v>336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66">
        <v>100</v>
      </c>
      <c r="Y596" s="66">
        <v>1000</v>
      </c>
      <c r="Z596" s="5">
        <v>0</v>
      </c>
      <c r="AA596" s="5">
        <v>0</v>
      </c>
      <c r="AB596" s="5">
        <v>1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 t="s">
        <v>851</v>
      </c>
      <c r="AI596" s="5" t="s">
        <v>235</v>
      </c>
      <c r="AJ596" s="5" t="s">
        <v>984</v>
      </c>
      <c r="AK596" s="45">
        <f t="shared" si="69"/>
        <v>15</v>
      </c>
      <c r="AL596" s="47">
        <f>_xlfn.XLOOKUP(I596,'[1]#칼럼명세'!F:F,'[1]#칼럼명세'!I:I)</f>
        <v>1304</v>
      </c>
      <c r="AM596" s="44" t="str">
        <f t="shared" si="70"/>
        <v>Item_Name_25100019</v>
      </c>
      <c r="AN596" s="5" t="s">
        <v>921</v>
      </c>
      <c r="AO596" s="44" t="str">
        <f t="shared" si="71"/>
        <v>Item_Desc_25100019</v>
      </c>
      <c r="AP596" s="5" t="s">
        <v>845</v>
      </c>
      <c r="AQ596" s="44">
        <f>_xlfn.XLOOKUP(I596,[1]!표1[아이템 타입],[1]!표1[삭제여부])</f>
        <v>0</v>
      </c>
      <c r="AR596" s="63">
        <f>_xlfn.XLOOKUP(I596,'[1]#칼럼명세'!F:F,'[1]#칼럼명세'!H:H)</f>
        <v>1</v>
      </c>
      <c r="AS596" s="4">
        <v>1</v>
      </c>
      <c r="AT596" s="4"/>
      <c r="AU596" s="4"/>
      <c r="AV596" s="4"/>
      <c r="AW596" s="63" t="str">
        <f>_xlfn.XLOOKUP(I596,[1]!표1[아이템 타입],[1]!표1[타입 이름])</f>
        <v>몬스터 코어</v>
      </c>
      <c r="AX596" s="63" t="str">
        <f t="shared" si="76"/>
        <v>불가</v>
      </c>
      <c r="AY596" s="63" t="str">
        <f t="shared" si="77"/>
        <v>가능</v>
      </c>
      <c r="AZ596" s="63" t="str">
        <f t="shared" si="75"/>
        <v>가능</v>
      </c>
      <c r="BA596" s="63" t="str">
        <f t="shared" si="75"/>
        <v>가능</v>
      </c>
    </row>
    <row r="597" spans="2:53" x14ac:dyDescent="0.3">
      <c r="B597" s="4">
        <v>25100020</v>
      </c>
      <c r="C597" s="4" t="str">
        <f t="shared" si="74"/>
        <v>020</v>
      </c>
      <c r="D597" s="44" t="str">
        <f t="shared" si="72"/>
        <v>Item_Name_25100020</v>
      </c>
      <c r="E597" s="5" t="s">
        <v>922</v>
      </c>
      <c r="F597" s="44" t="str">
        <f t="shared" si="73"/>
        <v>Item_Desc_25100020</v>
      </c>
      <c r="G597" s="5" t="s">
        <v>846</v>
      </c>
      <c r="H597" s="5">
        <v>3</v>
      </c>
      <c r="I597" s="5">
        <v>51</v>
      </c>
      <c r="J597" s="5">
        <v>0</v>
      </c>
      <c r="K597" s="5">
        <v>5</v>
      </c>
      <c r="L597" s="45">
        <f>_xlfn.XLOOKUP($I597, '[1]#칼럼명세'!$F:$F, '[1]#칼럼명세'!$J:$J)*IF(_xlfn.XLOOKUP($I597, '[1]#칼럼명세'!$F:$F, '[1]#칼럼명세'!$K:$K)="X", 1, _xlfn.XLOOKUP($K597, '[1]#무게관련'!$N:$N, '[1]#무게관련'!$O:$O))*100</f>
        <v>1</v>
      </c>
      <c r="M597" s="46" t="s">
        <v>336</v>
      </c>
      <c r="N597" s="46" t="s">
        <v>336</v>
      </c>
      <c r="O597" s="46" t="s">
        <v>336</v>
      </c>
      <c r="P597" s="46" t="s">
        <v>336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66">
        <v>100</v>
      </c>
      <c r="Y597" s="66">
        <v>1000</v>
      </c>
      <c r="Z597" s="5">
        <v>0</v>
      </c>
      <c r="AA597" s="5">
        <v>0</v>
      </c>
      <c r="AB597" s="5">
        <v>1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 t="s">
        <v>851</v>
      </c>
      <c r="AI597" s="5" t="s">
        <v>235</v>
      </c>
      <c r="AJ597" s="5" t="s">
        <v>984</v>
      </c>
      <c r="AK597" s="45">
        <f t="shared" ref="AK597:AK660" si="78">IF($M597="X", 0, M$3)+IF($N597="X", 0, N$3)+IF($O597="X", 0, O$3)+IF($P597="X", 0, P$3)</f>
        <v>15</v>
      </c>
      <c r="AL597" s="47">
        <f>_xlfn.XLOOKUP(I597,'[1]#칼럼명세'!F:F,'[1]#칼럼명세'!I:I)</f>
        <v>1304</v>
      </c>
      <c r="AM597" s="44" t="str">
        <f t="shared" ref="AM597:AM660" si="79">"Item_Name_"&amp;B597</f>
        <v>Item_Name_25100020</v>
      </c>
      <c r="AN597" s="5" t="s">
        <v>922</v>
      </c>
      <c r="AO597" s="44" t="str">
        <f t="shared" ref="AO597:AO660" si="80">"Item_Desc_"&amp;B597</f>
        <v>Item_Desc_25100020</v>
      </c>
      <c r="AP597" s="5" t="s">
        <v>846</v>
      </c>
      <c r="AQ597" s="44">
        <f>_xlfn.XLOOKUP(I597,[1]!표1[아이템 타입],[1]!표1[삭제여부])</f>
        <v>0</v>
      </c>
      <c r="AR597" s="63">
        <f>_xlfn.XLOOKUP(I597,'[1]#칼럼명세'!F:F,'[1]#칼럼명세'!H:H)</f>
        <v>1</v>
      </c>
      <c r="AS597" s="4">
        <v>1</v>
      </c>
      <c r="AT597" s="4"/>
      <c r="AU597" s="4"/>
      <c r="AV597" s="4"/>
      <c r="AW597" s="63" t="str">
        <f>_xlfn.XLOOKUP(I597,[1]!표1[아이템 타입],[1]!표1[타입 이름])</f>
        <v>몬스터 코어</v>
      </c>
      <c r="AX597" s="63" t="str">
        <f t="shared" si="76"/>
        <v>불가</v>
      </c>
      <c r="AY597" s="63" t="str">
        <f t="shared" si="77"/>
        <v>가능</v>
      </c>
      <c r="AZ597" s="63" t="str">
        <f t="shared" si="75"/>
        <v>가능</v>
      </c>
      <c r="BA597" s="63" t="str">
        <f t="shared" si="75"/>
        <v>가능</v>
      </c>
    </row>
    <row r="598" spans="2:53" x14ac:dyDescent="0.3">
      <c r="B598" s="4">
        <v>25100021</v>
      </c>
      <c r="C598" s="4" t="str">
        <f t="shared" si="74"/>
        <v>021</v>
      </c>
      <c r="D598" s="44" t="str">
        <f t="shared" si="72"/>
        <v>Item_Name_25100021</v>
      </c>
      <c r="E598" s="5" t="s">
        <v>950</v>
      </c>
      <c r="F598" s="44" t="str">
        <f t="shared" si="73"/>
        <v>Item_Desc_25100021</v>
      </c>
      <c r="G598" s="5" t="s">
        <v>951</v>
      </c>
      <c r="H598" s="5">
        <v>3</v>
      </c>
      <c r="I598" s="5">
        <v>51</v>
      </c>
      <c r="J598" s="5">
        <v>0</v>
      </c>
      <c r="K598" s="5">
        <v>1</v>
      </c>
      <c r="L598" s="45">
        <f>_xlfn.XLOOKUP($I598, '[1]#칼럼명세'!$F:$F, '[1]#칼럼명세'!$J:$J)*IF(_xlfn.XLOOKUP($I598, '[1]#칼럼명세'!$F:$F, '[1]#칼럼명세'!$K:$K)="X", 1, _xlfn.XLOOKUP($K598, '[1]#무게관련'!$N:$N, '[1]#무게관련'!$O:$O))*100</f>
        <v>1</v>
      </c>
      <c r="M598" s="46" t="s">
        <v>336</v>
      </c>
      <c r="N598" s="46" t="s">
        <v>336</v>
      </c>
      <c r="O598" s="46" t="s">
        <v>336</v>
      </c>
      <c r="P598" s="46" t="s">
        <v>336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66">
        <v>100</v>
      </c>
      <c r="Y598" s="66">
        <v>1000</v>
      </c>
      <c r="Z598" s="5">
        <v>0</v>
      </c>
      <c r="AA598" s="5">
        <v>0</v>
      </c>
      <c r="AB598" s="5">
        <v>1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 t="s">
        <v>1993</v>
      </c>
      <c r="AI598" s="5" t="s">
        <v>235</v>
      </c>
      <c r="AJ598" s="5" t="s">
        <v>984</v>
      </c>
      <c r="AK598" s="45">
        <f t="shared" si="78"/>
        <v>15</v>
      </c>
      <c r="AL598" s="47">
        <f>_xlfn.XLOOKUP(I598,'[1]#칼럼명세'!F:F,'[1]#칼럼명세'!I:I)</f>
        <v>1304</v>
      </c>
      <c r="AM598" s="44" t="str">
        <f t="shared" si="79"/>
        <v>Item_Name_25100021</v>
      </c>
      <c r="AN598" s="5" t="s">
        <v>950</v>
      </c>
      <c r="AO598" s="44" t="str">
        <f t="shared" si="80"/>
        <v>Item_Desc_25100021</v>
      </c>
      <c r="AP598" s="5" t="s">
        <v>951</v>
      </c>
      <c r="AQ598" s="44">
        <f>_xlfn.XLOOKUP(I598,[1]!표1[아이템 타입],[1]!표1[삭제여부])</f>
        <v>0</v>
      </c>
      <c r="AR598" s="63">
        <f>_xlfn.XLOOKUP(I598,'[1]#칼럼명세'!F:F,'[1]#칼럼명세'!H:H)</f>
        <v>1</v>
      </c>
      <c r="AS598" s="4">
        <v>1</v>
      </c>
      <c r="AT598" s="4"/>
      <c r="AU598" s="4"/>
      <c r="AV598" s="4"/>
      <c r="AW598" s="63" t="str">
        <f>_xlfn.XLOOKUP(I598,[1]!표1[아이템 타입],[1]!표1[타입 이름])</f>
        <v>몬스터 코어</v>
      </c>
      <c r="AX598" s="63" t="str">
        <f t="shared" si="76"/>
        <v>불가</v>
      </c>
      <c r="AY598" s="63" t="str">
        <f t="shared" si="77"/>
        <v>가능</v>
      </c>
      <c r="AZ598" s="63" t="str">
        <f t="shared" si="75"/>
        <v>가능</v>
      </c>
      <c r="BA598" s="63" t="str">
        <f t="shared" si="75"/>
        <v>가능</v>
      </c>
    </row>
    <row r="599" spans="2:53" x14ac:dyDescent="0.3">
      <c r="B599" s="4">
        <v>25100022</v>
      </c>
      <c r="C599" s="4" t="str">
        <f t="shared" si="74"/>
        <v>022</v>
      </c>
      <c r="D599" s="44" t="str">
        <f t="shared" si="72"/>
        <v>Item_Name_25100022</v>
      </c>
      <c r="E599" s="5" t="s">
        <v>953</v>
      </c>
      <c r="F599" s="44" t="str">
        <f t="shared" si="73"/>
        <v>Item_Desc_25100022</v>
      </c>
      <c r="G599" s="5" t="s">
        <v>954</v>
      </c>
      <c r="H599" s="5">
        <v>3</v>
      </c>
      <c r="I599" s="5">
        <v>51</v>
      </c>
      <c r="J599" s="5">
        <v>0</v>
      </c>
      <c r="K599" s="5">
        <v>2</v>
      </c>
      <c r="L599" s="45">
        <f>_xlfn.XLOOKUP($I599, '[1]#칼럼명세'!$F:$F, '[1]#칼럼명세'!$J:$J)*IF(_xlfn.XLOOKUP($I599, '[1]#칼럼명세'!$F:$F, '[1]#칼럼명세'!$K:$K)="X", 1, _xlfn.XLOOKUP($K599, '[1]#무게관련'!$N:$N, '[1]#무게관련'!$O:$O))*100</f>
        <v>1</v>
      </c>
      <c r="M599" s="46" t="s">
        <v>336</v>
      </c>
      <c r="N599" s="46" t="s">
        <v>336</v>
      </c>
      <c r="O599" s="46" t="s">
        <v>336</v>
      </c>
      <c r="P599" s="46" t="s">
        <v>336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66">
        <v>100</v>
      </c>
      <c r="Y599" s="66">
        <v>1000</v>
      </c>
      <c r="Z599" s="5">
        <v>0</v>
      </c>
      <c r="AA599" s="5">
        <v>0</v>
      </c>
      <c r="AB599" s="5">
        <v>1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 t="s">
        <v>952</v>
      </c>
      <c r="AI599" s="5" t="s">
        <v>235</v>
      </c>
      <c r="AJ599" s="5" t="s">
        <v>984</v>
      </c>
      <c r="AK599" s="45">
        <f t="shared" si="78"/>
        <v>15</v>
      </c>
      <c r="AL599" s="47">
        <f>_xlfn.XLOOKUP(I599,'[1]#칼럼명세'!F:F,'[1]#칼럼명세'!I:I)</f>
        <v>1304</v>
      </c>
      <c r="AM599" s="44" t="str">
        <f t="shared" si="79"/>
        <v>Item_Name_25100022</v>
      </c>
      <c r="AN599" s="5" t="s">
        <v>953</v>
      </c>
      <c r="AO599" s="44" t="str">
        <f t="shared" si="80"/>
        <v>Item_Desc_25100022</v>
      </c>
      <c r="AP599" s="5" t="s">
        <v>954</v>
      </c>
      <c r="AQ599" s="44">
        <f>_xlfn.XLOOKUP(I599,[1]!표1[아이템 타입],[1]!표1[삭제여부])</f>
        <v>0</v>
      </c>
      <c r="AR599" s="63">
        <f>_xlfn.XLOOKUP(I599,'[1]#칼럼명세'!F:F,'[1]#칼럼명세'!H:H)</f>
        <v>1</v>
      </c>
      <c r="AS599" s="4">
        <v>1</v>
      </c>
      <c r="AT599" s="4"/>
      <c r="AU599" s="4"/>
      <c r="AV599" s="4"/>
      <c r="AW599" s="63" t="str">
        <f>_xlfn.XLOOKUP(I599,[1]!표1[아이템 타입],[1]!표1[타입 이름])</f>
        <v>몬스터 코어</v>
      </c>
      <c r="AX599" s="63" t="str">
        <f t="shared" si="76"/>
        <v>불가</v>
      </c>
      <c r="AY599" s="63" t="str">
        <f t="shared" si="77"/>
        <v>가능</v>
      </c>
      <c r="AZ599" s="63" t="str">
        <f t="shared" si="75"/>
        <v>가능</v>
      </c>
      <c r="BA599" s="63" t="str">
        <f t="shared" si="75"/>
        <v>가능</v>
      </c>
    </row>
    <row r="600" spans="2:53" x14ac:dyDescent="0.3">
      <c r="B600" s="4">
        <v>25100023</v>
      </c>
      <c r="C600" s="4" t="str">
        <f t="shared" si="74"/>
        <v>023</v>
      </c>
      <c r="D600" s="44" t="str">
        <f t="shared" si="72"/>
        <v>Item_Name_25100023</v>
      </c>
      <c r="E600" s="5" t="s">
        <v>955</v>
      </c>
      <c r="F600" s="44" t="str">
        <f t="shared" si="73"/>
        <v>Item_Desc_25100023</v>
      </c>
      <c r="G600" s="5" t="s">
        <v>956</v>
      </c>
      <c r="H600" s="5">
        <v>3</v>
      </c>
      <c r="I600" s="5">
        <v>51</v>
      </c>
      <c r="J600" s="5">
        <v>0</v>
      </c>
      <c r="K600" s="5">
        <v>3</v>
      </c>
      <c r="L600" s="45">
        <f>_xlfn.XLOOKUP($I600, '[1]#칼럼명세'!$F:$F, '[1]#칼럼명세'!$J:$J)*IF(_xlfn.XLOOKUP($I600, '[1]#칼럼명세'!$F:$F, '[1]#칼럼명세'!$K:$K)="X", 1, _xlfn.XLOOKUP($K600, '[1]#무게관련'!$N:$N, '[1]#무게관련'!$O:$O))*100</f>
        <v>1</v>
      </c>
      <c r="M600" s="46" t="s">
        <v>336</v>
      </c>
      <c r="N600" s="46" t="s">
        <v>336</v>
      </c>
      <c r="O600" s="46" t="s">
        <v>336</v>
      </c>
      <c r="P600" s="46" t="s">
        <v>336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66">
        <v>100</v>
      </c>
      <c r="Y600" s="66">
        <v>1000</v>
      </c>
      <c r="Z600" s="5">
        <v>0</v>
      </c>
      <c r="AA600" s="5">
        <v>0</v>
      </c>
      <c r="AB600" s="5">
        <v>1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 t="s">
        <v>952</v>
      </c>
      <c r="AI600" s="5" t="s">
        <v>235</v>
      </c>
      <c r="AJ600" s="5" t="s">
        <v>984</v>
      </c>
      <c r="AK600" s="45">
        <f t="shared" si="78"/>
        <v>15</v>
      </c>
      <c r="AL600" s="47">
        <f>_xlfn.XLOOKUP(I600,'[1]#칼럼명세'!F:F,'[1]#칼럼명세'!I:I)</f>
        <v>1304</v>
      </c>
      <c r="AM600" s="44" t="str">
        <f t="shared" si="79"/>
        <v>Item_Name_25100023</v>
      </c>
      <c r="AN600" s="5" t="s">
        <v>955</v>
      </c>
      <c r="AO600" s="44" t="str">
        <f t="shared" si="80"/>
        <v>Item_Desc_25100023</v>
      </c>
      <c r="AP600" s="5" t="s">
        <v>956</v>
      </c>
      <c r="AQ600" s="44">
        <f>_xlfn.XLOOKUP(I600,[1]!표1[아이템 타입],[1]!표1[삭제여부])</f>
        <v>0</v>
      </c>
      <c r="AR600" s="63">
        <f>_xlfn.XLOOKUP(I600,'[1]#칼럼명세'!F:F,'[1]#칼럼명세'!H:H)</f>
        <v>1</v>
      </c>
      <c r="AS600" s="4">
        <v>1</v>
      </c>
      <c r="AT600" s="4"/>
      <c r="AU600" s="4"/>
      <c r="AV600" s="4"/>
      <c r="AW600" s="63" t="str">
        <f>_xlfn.XLOOKUP(I600,[1]!표1[아이템 타입],[1]!표1[타입 이름])</f>
        <v>몬스터 코어</v>
      </c>
      <c r="AX600" s="63" t="str">
        <f t="shared" si="76"/>
        <v>불가</v>
      </c>
      <c r="AY600" s="63" t="str">
        <f t="shared" si="77"/>
        <v>가능</v>
      </c>
      <c r="AZ600" s="63" t="str">
        <f t="shared" si="75"/>
        <v>가능</v>
      </c>
      <c r="BA600" s="63" t="str">
        <f t="shared" si="75"/>
        <v>가능</v>
      </c>
    </row>
    <row r="601" spans="2:53" x14ac:dyDescent="0.3">
      <c r="B601" s="4">
        <v>25100024</v>
      </c>
      <c r="C601" s="4" t="str">
        <f t="shared" si="74"/>
        <v>024</v>
      </c>
      <c r="D601" s="44" t="str">
        <f t="shared" si="72"/>
        <v>Item_Name_25100024</v>
      </c>
      <c r="E601" s="5" t="s">
        <v>957</v>
      </c>
      <c r="F601" s="44" t="str">
        <f t="shared" si="73"/>
        <v>Item_Desc_25100024</v>
      </c>
      <c r="G601" s="5" t="s">
        <v>958</v>
      </c>
      <c r="H601" s="5">
        <v>3</v>
      </c>
      <c r="I601" s="5">
        <v>51</v>
      </c>
      <c r="J601" s="5">
        <v>0</v>
      </c>
      <c r="K601" s="5">
        <v>4</v>
      </c>
      <c r="L601" s="45">
        <f>_xlfn.XLOOKUP($I601, '[1]#칼럼명세'!$F:$F, '[1]#칼럼명세'!$J:$J)*IF(_xlfn.XLOOKUP($I601, '[1]#칼럼명세'!$F:$F, '[1]#칼럼명세'!$K:$K)="X", 1, _xlfn.XLOOKUP($K601, '[1]#무게관련'!$N:$N, '[1]#무게관련'!$O:$O))*100</f>
        <v>1</v>
      </c>
      <c r="M601" s="46" t="s">
        <v>336</v>
      </c>
      <c r="N601" s="46" t="s">
        <v>336</v>
      </c>
      <c r="O601" s="46" t="s">
        <v>336</v>
      </c>
      <c r="P601" s="46" t="s">
        <v>336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66">
        <v>100</v>
      </c>
      <c r="Y601" s="66">
        <v>1000</v>
      </c>
      <c r="Z601" s="5">
        <v>0</v>
      </c>
      <c r="AA601" s="5">
        <v>0</v>
      </c>
      <c r="AB601" s="5">
        <v>1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 t="s">
        <v>952</v>
      </c>
      <c r="AI601" s="5" t="s">
        <v>235</v>
      </c>
      <c r="AJ601" s="5" t="s">
        <v>984</v>
      </c>
      <c r="AK601" s="45">
        <f t="shared" si="78"/>
        <v>15</v>
      </c>
      <c r="AL601" s="47">
        <f>_xlfn.XLOOKUP(I601,'[1]#칼럼명세'!F:F,'[1]#칼럼명세'!I:I)</f>
        <v>1304</v>
      </c>
      <c r="AM601" s="44" t="str">
        <f t="shared" si="79"/>
        <v>Item_Name_25100024</v>
      </c>
      <c r="AN601" s="5" t="s">
        <v>957</v>
      </c>
      <c r="AO601" s="44" t="str">
        <f t="shared" si="80"/>
        <v>Item_Desc_25100024</v>
      </c>
      <c r="AP601" s="5" t="s">
        <v>958</v>
      </c>
      <c r="AQ601" s="44">
        <f>_xlfn.XLOOKUP(I601,[1]!표1[아이템 타입],[1]!표1[삭제여부])</f>
        <v>0</v>
      </c>
      <c r="AR601" s="63">
        <f>_xlfn.XLOOKUP(I601,'[1]#칼럼명세'!F:F,'[1]#칼럼명세'!H:H)</f>
        <v>1</v>
      </c>
      <c r="AS601" s="4">
        <v>1</v>
      </c>
      <c r="AT601" s="4"/>
      <c r="AU601" s="4"/>
      <c r="AV601" s="4"/>
      <c r="AW601" s="63" t="str">
        <f>_xlfn.XLOOKUP(I601,[1]!표1[아이템 타입],[1]!표1[타입 이름])</f>
        <v>몬스터 코어</v>
      </c>
      <c r="AX601" s="63" t="str">
        <f t="shared" si="76"/>
        <v>불가</v>
      </c>
      <c r="AY601" s="63" t="str">
        <f t="shared" si="77"/>
        <v>가능</v>
      </c>
      <c r="AZ601" s="63" t="str">
        <f t="shared" si="75"/>
        <v>가능</v>
      </c>
      <c r="BA601" s="63" t="str">
        <f t="shared" si="75"/>
        <v>가능</v>
      </c>
    </row>
    <row r="602" spans="2:53" x14ac:dyDescent="0.3">
      <c r="B602" s="4">
        <v>25100025</v>
      </c>
      <c r="C602" s="4" t="str">
        <f t="shared" si="74"/>
        <v>025</v>
      </c>
      <c r="D602" s="44" t="str">
        <f t="shared" si="72"/>
        <v>Item_Name_25100025</v>
      </c>
      <c r="E602" s="5" t="s">
        <v>959</v>
      </c>
      <c r="F602" s="44" t="str">
        <f t="shared" si="73"/>
        <v>Item_Desc_25100025</v>
      </c>
      <c r="G602" s="5" t="s">
        <v>960</v>
      </c>
      <c r="H602" s="5">
        <v>3</v>
      </c>
      <c r="I602" s="5">
        <v>51</v>
      </c>
      <c r="J602" s="5">
        <v>0</v>
      </c>
      <c r="K602" s="5">
        <v>5</v>
      </c>
      <c r="L602" s="45">
        <f>_xlfn.XLOOKUP($I602, '[1]#칼럼명세'!$F:$F, '[1]#칼럼명세'!$J:$J)*IF(_xlfn.XLOOKUP($I602, '[1]#칼럼명세'!$F:$F, '[1]#칼럼명세'!$K:$K)="X", 1, _xlfn.XLOOKUP($K602, '[1]#무게관련'!$N:$N, '[1]#무게관련'!$O:$O))*100</f>
        <v>1</v>
      </c>
      <c r="M602" s="46" t="s">
        <v>336</v>
      </c>
      <c r="N602" s="46" t="s">
        <v>336</v>
      </c>
      <c r="O602" s="46" t="s">
        <v>336</v>
      </c>
      <c r="P602" s="46" t="s">
        <v>336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66">
        <v>100</v>
      </c>
      <c r="Y602" s="66">
        <v>1000</v>
      </c>
      <c r="Z602" s="5">
        <v>0</v>
      </c>
      <c r="AA602" s="5">
        <v>0</v>
      </c>
      <c r="AB602" s="5">
        <v>1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 t="s">
        <v>952</v>
      </c>
      <c r="AI602" s="5" t="s">
        <v>235</v>
      </c>
      <c r="AJ602" s="5" t="s">
        <v>984</v>
      </c>
      <c r="AK602" s="45">
        <f t="shared" si="78"/>
        <v>15</v>
      </c>
      <c r="AL602" s="47">
        <f>_xlfn.XLOOKUP(I602,'[1]#칼럼명세'!F:F,'[1]#칼럼명세'!I:I)</f>
        <v>1304</v>
      </c>
      <c r="AM602" s="44" t="str">
        <f t="shared" si="79"/>
        <v>Item_Name_25100025</v>
      </c>
      <c r="AN602" s="5" t="s">
        <v>959</v>
      </c>
      <c r="AO602" s="44" t="str">
        <f t="shared" si="80"/>
        <v>Item_Desc_25100025</v>
      </c>
      <c r="AP602" s="5" t="s">
        <v>960</v>
      </c>
      <c r="AQ602" s="44">
        <f>_xlfn.XLOOKUP(I602,[1]!표1[아이템 타입],[1]!표1[삭제여부])</f>
        <v>0</v>
      </c>
      <c r="AR602" s="63">
        <f>_xlfn.XLOOKUP(I602,'[1]#칼럼명세'!F:F,'[1]#칼럼명세'!H:H)</f>
        <v>1</v>
      </c>
      <c r="AS602" s="4">
        <v>1</v>
      </c>
      <c r="AT602" s="4"/>
      <c r="AU602" s="4"/>
      <c r="AV602" s="4"/>
      <c r="AW602" s="63" t="str">
        <f>_xlfn.XLOOKUP(I602,[1]!표1[아이템 타입],[1]!표1[타입 이름])</f>
        <v>몬스터 코어</v>
      </c>
      <c r="AX602" s="63" t="str">
        <f t="shared" si="76"/>
        <v>불가</v>
      </c>
      <c r="AY602" s="63" t="str">
        <f t="shared" si="77"/>
        <v>가능</v>
      </c>
      <c r="AZ602" s="63" t="str">
        <f t="shared" si="75"/>
        <v>가능</v>
      </c>
      <c r="BA602" s="63" t="str">
        <f t="shared" si="75"/>
        <v>가능</v>
      </c>
    </row>
    <row r="603" spans="2:53" x14ac:dyDescent="0.3">
      <c r="B603" s="4">
        <v>25100026</v>
      </c>
      <c r="C603" s="4" t="str">
        <f t="shared" si="74"/>
        <v>026</v>
      </c>
      <c r="D603" s="44" t="str">
        <f t="shared" si="72"/>
        <v>Item_Name_25100026</v>
      </c>
      <c r="E603" s="5" t="s">
        <v>961</v>
      </c>
      <c r="F603" s="44" t="str">
        <f t="shared" si="73"/>
        <v>Item_Desc_25100026</v>
      </c>
      <c r="G603" s="5" t="s">
        <v>962</v>
      </c>
      <c r="H603" s="5">
        <v>3</v>
      </c>
      <c r="I603" s="5">
        <v>51</v>
      </c>
      <c r="J603" s="5">
        <v>0</v>
      </c>
      <c r="K603" s="5">
        <v>1</v>
      </c>
      <c r="L603" s="45">
        <f>_xlfn.XLOOKUP($I603, '[1]#칼럼명세'!$F:$F, '[1]#칼럼명세'!$J:$J)*IF(_xlfn.XLOOKUP($I603, '[1]#칼럼명세'!$F:$F, '[1]#칼럼명세'!$K:$K)="X", 1, _xlfn.XLOOKUP($K603, '[1]#무게관련'!$N:$N, '[1]#무게관련'!$O:$O))*100</f>
        <v>1</v>
      </c>
      <c r="M603" s="46" t="s">
        <v>336</v>
      </c>
      <c r="N603" s="46" t="s">
        <v>336</v>
      </c>
      <c r="O603" s="46" t="s">
        <v>336</v>
      </c>
      <c r="P603" s="46" t="s">
        <v>336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66">
        <v>100</v>
      </c>
      <c r="Y603" s="66">
        <v>1000</v>
      </c>
      <c r="Z603" s="5">
        <v>0</v>
      </c>
      <c r="AA603" s="5">
        <v>0</v>
      </c>
      <c r="AB603" s="5">
        <v>1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 t="s">
        <v>963</v>
      </c>
      <c r="AI603" s="5" t="s">
        <v>235</v>
      </c>
      <c r="AJ603" s="5" t="s">
        <v>984</v>
      </c>
      <c r="AK603" s="45">
        <f t="shared" si="78"/>
        <v>15</v>
      </c>
      <c r="AL603" s="47">
        <f>_xlfn.XLOOKUP(I603,'[1]#칼럼명세'!F:F,'[1]#칼럼명세'!I:I)</f>
        <v>1304</v>
      </c>
      <c r="AM603" s="44" t="str">
        <f t="shared" si="79"/>
        <v>Item_Name_25100026</v>
      </c>
      <c r="AN603" s="5" t="s">
        <v>961</v>
      </c>
      <c r="AO603" s="44" t="str">
        <f t="shared" si="80"/>
        <v>Item_Desc_25100026</v>
      </c>
      <c r="AP603" s="5" t="s">
        <v>962</v>
      </c>
      <c r="AQ603" s="44">
        <f>_xlfn.XLOOKUP(I603,[1]!표1[아이템 타입],[1]!표1[삭제여부])</f>
        <v>0</v>
      </c>
      <c r="AR603" s="63">
        <f>_xlfn.XLOOKUP(I603,'[1]#칼럼명세'!F:F,'[1]#칼럼명세'!H:H)</f>
        <v>1</v>
      </c>
      <c r="AS603" s="4">
        <v>1</v>
      </c>
      <c r="AT603" s="4"/>
      <c r="AU603" s="4"/>
      <c r="AV603" s="4"/>
      <c r="AW603" s="63" t="str">
        <f>_xlfn.XLOOKUP(I603,[1]!표1[아이템 타입],[1]!표1[타입 이름])</f>
        <v>몬스터 코어</v>
      </c>
      <c r="AX603" s="63" t="str">
        <f t="shared" si="76"/>
        <v>불가</v>
      </c>
      <c r="AY603" s="63" t="str">
        <f t="shared" si="77"/>
        <v>가능</v>
      </c>
      <c r="AZ603" s="63" t="str">
        <f t="shared" si="75"/>
        <v>가능</v>
      </c>
      <c r="BA603" s="63" t="str">
        <f t="shared" si="75"/>
        <v>가능</v>
      </c>
    </row>
    <row r="604" spans="2:53" x14ac:dyDescent="0.3">
      <c r="B604" s="4">
        <v>25100027</v>
      </c>
      <c r="C604" s="4" t="str">
        <f t="shared" si="74"/>
        <v>027</v>
      </c>
      <c r="D604" s="44" t="str">
        <f t="shared" si="72"/>
        <v>Item_Name_25100027</v>
      </c>
      <c r="E604" s="5" t="s">
        <v>964</v>
      </c>
      <c r="F604" s="44" t="str">
        <f t="shared" si="73"/>
        <v>Item_Desc_25100027</v>
      </c>
      <c r="G604" s="5" t="s">
        <v>965</v>
      </c>
      <c r="H604" s="5">
        <v>3</v>
      </c>
      <c r="I604" s="5">
        <v>51</v>
      </c>
      <c r="J604" s="5">
        <v>0</v>
      </c>
      <c r="K604" s="5">
        <v>2</v>
      </c>
      <c r="L604" s="45">
        <f>_xlfn.XLOOKUP($I604, '[1]#칼럼명세'!$F:$F, '[1]#칼럼명세'!$J:$J)*IF(_xlfn.XLOOKUP($I604, '[1]#칼럼명세'!$F:$F, '[1]#칼럼명세'!$K:$K)="X", 1, _xlfn.XLOOKUP($K604, '[1]#무게관련'!$N:$N, '[1]#무게관련'!$O:$O))*100</f>
        <v>1</v>
      </c>
      <c r="M604" s="46" t="s">
        <v>336</v>
      </c>
      <c r="N604" s="46" t="s">
        <v>336</v>
      </c>
      <c r="O604" s="46" t="s">
        <v>336</v>
      </c>
      <c r="P604" s="46" t="s">
        <v>336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66">
        <v>100</v>
      </c>
      <c r="Y604" s="66">
        <v>1000</v>
      </c>
      <c r="Z604" s="5">
        <v>0</v>
      </c>
      <c r="AA604" s="5">
        <v>0</v>
      </c>
      <c r="AB604" s="5">
        <v>1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 t="s">
        <v>963</v>
      </c>
      <c r="AI604" s="5" t="s">
        <v>235</v>
      </c>
      <c r="AJ604" s="5" t="s">
        <v>984</v>
      </c>
      <c r="AK604" s="45">
        <f t="shared" si="78"/>
        <v>15</v>
      </c>
      <c r="AL604" s="47">
        <f>_xlfn.XLOOKUP(I604,'[1]#칼럼명세'!F:F,'[1]#칼럼명세'!I:I)</f>
        <v>1304</v>
      </c>
      <c r="AM604" s="44" t="str">
        <f t="shared" si="79"/>
        <v>Item_Name_25100027</v>
      </c>
      <c r="AN604" s="5" t="s">
        <v>964</v>
      </c>
      <c r="AO604" s="44" t="str">
        <f t="shared" si="80"/>
        <v>Item_Desc_25100027</v>
      </c>
      <c r="AP604" s="5" t="s">
        <v>965</v>
      </c>
      <c r="AQ604" s="44">
        <f>_xlfn.XLOOKUP(I604,[1]!표1[아이템 타입],[1]!표1[삭제여부])</f>
        <v>0</v>
      </c>
      <c r="AR604" s="63">
        <f>_xlfn.XLOOKUP(I604,'[1]#칼럼명세'!F:F,'[1]#칼럼명세'!H:H)</f>
        <v>1</v>
      </c>
      <c r="AS604" s="4">
        <v>1</v>
      </c>
      <c r="AT604" s="4"/>
      <c r="AU604" s="4"/>
      <c r="AV604" s="4"/>
      <c r="AW604" s="63" t="str">
        <f>_xlfn.XLOOKUP(I604,[1]!표1[아이템 타입],[1]!표1[타입 이름])</f>
        <v>몬스터 코어</v>
      </c>
      <c r="AX604" s="63" t="str">
        <f t="shared" si="76"/>
        <v>불가</v>
      </c>
      <c r="AY604" s="63" t="str">
        <f t="shared" si="77"/>
        <v>가능</v>
      </c>
      <c r="AZ604" s="63" t="str">
        <f t="shared" si="75"/>
        <v>가능</v>
      </c>
      <c r="BA604" s="63" t="str">
        <f t="shared" si="75"/>
        <v>가능</v>
      </c>
    </row>
    <row r="605" spans="2:53" x14ac:dyDescent="0.3">
      <c r="B605" s="4">
        <v>25100028</v>
      </c>
      <c r="C605" s="4" t="str">
        <f t="shared" si="74"/>
        <v>028</v>
      </c>
      <c r="D605" s="44" t="str">
        <f t="shared" si="72"/>
        <v>Item_Name_25100028</v>
      </c>
      <c r="E605" s="5" t="s">
        <v>966</v>
      </c>
      <c r="F605" s="44" t="str">
        <f t="shared" si="73"/>
        <v>Item_Desc_25100028</v>
      </c>
      <c r="G605" s="5" t="s">
        <v>967</v>
      </c>
      <c r="H605" s="5">
        <v>3</v>
      </c>
      <c r="I605" s="5">
        <v>51</v>
      </c>
      <c r="J605" s="5">
        <v>0</v>
      </c>
      <c r="K605" s="5">
        <v>3</v>
      </c>
      <c r="L605" s="45">
        <f>_xlfn.XLOOKUP($I605, '[1]#칼럼명세'!$F:$F, '[1]#칼럼명세'!$J:$J)*IF(_xlfn.XLOOKUP($I605, '[1]#칼럼명세'!$F:$F, '[1]#칼럼명세'!$K:$K)="X", 1, _xlfn.XLOOKUP($K605, '[1]#무게관련'!$N:$N, '[1]#무게관련'!$O:$O))*100</f>
        <v>1</v>
      </c>
      <c r="M605" s="46" t="s">
        <v>336</v>
      </c>
      <c r="N605" s="46" t="s">
        <v>336</v>
      </c>
      <c r="O605" s="46" t="s">
        <v>336</v>
      </c>
      <c r="P605" s="46" t="s">
        <v>336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66">
        <v>100</v>
      </c>
      <c r="Y605" s="66">
        <v>1000</v>
      </c>
      <c r="Z605" s="5">
        <v>0</v>
      </c>
      <c r="AA605" s="5">
        <v>0</v>
      </c>
      <c r="AB605" s="5">
        <v>1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 t="s">
        <v>963</v>
      </c>
      <c r="AI605" s="5" t="s">
        <v>235</v>
      </c>
      <c r="AJ605" s="5" t="s">
        <v>984</v>
      </c>
      <c r="AK605" s="45">
        <f t="shared" si="78"/>
        <v>15</v>
      </c>
      <c r="AL605" s="47">
        <f>_xlfn.XLOOKUP(I605,'[1]#칼럼명세'!F:F,'[1]#칼럼명세'!I:I)</f>
        <v>1304</v>
      </c>
      <c r="AM605" s="44" t="str">
        <f t="shared" si="79"/>
        <v>Item_Name_25100028</v>
      </c>
      <c r="AN605" s="5" t="s">
        <v>966</v>
      </c>
      <c r="AO605" s="44" t="str">
        <f t="shared" si="80"/>
        <v>Item_Desc_25100028</v>
      </c>
      <c r="AP605" s="5" t="s">
        <v>967</v>
      </c>
      <c r="AQ605" s="44">
        <f>_xlfn.XLOOKUP(I605,[1]!표1[아이템 타입],[1]!표1[삭제여부])</f>
        <v>0</v>
      </c>
      <c r="AR605" s="63">
        <f>_xlfn.XLOOKUP(I605,'[1]#칼럼명세'!F:F,'[1]#칼럼명세'!H:H)</f>
        <v>1</v>
      </c>
      <c r="AS605" s="4">
        <v>1</v>
      </c>
      <c r="AT605" s="4"/>
      <c r="AU605" s="4"/>
      <c r="AV605" s="4"/>
      <c r="AW605" s="63" t="str">
        <f>_xlfn.XLOOKUP(I605,[1]!표1[아이템 타입],[1]!표1[타입 이름])</f>
        <v>몬스터 코어</v>
      </c>
      <c r="AX605" s="63" t="str">
        <f t="shared" si="76"/>
        <v>불가</v>
      </c>
      <c r="AY605" s="63" t="str">
        <f t="shared" si="77"/>
        <v>가능</v>
      </c>
      <c r="AZ605" s="63" t="str">
        <f t="shared" si="75"/>
        <v>가능</v>
      </c>
      <c r="BA605" s="63" t="str">
        <f t="shared" si="75"/>
        <v>가능</v>
      </c>
    </row>
    <row r="606" spans="2:53" x14ac:dyDescent="0.3">
      <c r="B606" s="4">
        <v>25100029</v>
      </c>
      <c r="C606" s="4" t="str">
        <f t="shared" si="74"/>
        <v>029</v>
      </c>
      <c r="D606" s="44" t="str">
        <f t="shared" si="72"/>
        <v>Item_Name_25100029</v>
      </c>
      <c r="E606" s="5" t="s">
        <v>968</v>
      </c>
      <c r="F606" s="44" t="str">
        <f t="shared" si="73"/>
        <v>Item_Desc_25100029</v>
      </c>
      <c r="G606" s="5" t="s">
        <v>969</v>
      </c>
      <c r="H606" s="5">
        <v>3</v>
      </c>
      <c r="I606" s="5">
        <v>51</v>
      </c>
      <c r="J606" s="5">
        <v>0</v>
      </c>
      <c r="K606" s="5">
        <v>4</v>
      </c>
      <c r="L606" s="45">
        <f>_xlfn.XLOOKUP($I606, '[1]#칼럼명세'!$F:$F, '[1]#칼럼명세'!$J:$J)*IF(_xlfn.XLOOKUP($I606, '[1]#칼럼명세'!$F:$F, '[1]#칼럼명세'!$K:$K)="X", 1, _xlfn.XLOOKUP($K606, '[1]#무게관련'!$N:$N, '[1]#무게관련'!$O:$O))*100</f>
        <v>1</v>
      </c>
      <c r="M606" s="46" t="s">
        <v>336</v>
      </c>
      <c r="N606" s="46" t="s">
        <v>336</v>
      </c>
      <c r="O606" s="46" t="s">
        <v>336</v>
      </c>
      <c r="P606" s="46" t="s">
        <v>336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66">
        <v>100</v>
      </c>
      <c r="Y606" s="66">
        <v>1000</v>
      </c>
      <c r="Z606" s="5">
        <v>0</v>
      </c>
      <c r="AA606" s="5">
        <v>0</v>
      </c>
      <c r="AB606" s="5">
        <v>1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 t="s">
        <v>963</v>
      </c>
      <c r="AI606" s="5" t="s">
        <v>235</v>
      </c>
      <c r="AJ606" s="5" t="s">
        <v>984</v>
      </c>
      <c r="AK606" s="45">
        <f t="shared" si="78"/>
        <v>15</v>
      </c>
      <c r="AL606" s="47">
        <f>_xlfn.XLOOKUP(I606,'[1]#칼럼명세'!F:F,'[1]#칼럼명세'!I:I)</f>
        <v>1304</v>
      </c>
      <c r="AM606" s="44" t="str">
        <f t="shared" si="79"/>
        <v>Item_Name_25100029</v>
      </c>
      <c r="AN606" s="5" t="s">
        <v>968</v>
      </c>
      <c r="AO606" s="44" t="str">
        <f t="shared" si="80"/>
        <v>Item_Desc_25100029</v>
      </c>
      <c r="AP606" s="5" t="s">
        <v>969</v>
      </c>
      <c r="AQ606" s="44">
        <f>_xlfn.XLOOKUP(I606,[1]!표1[아이템 타입],[1]!표1[삭제여부])</f>
        <v>0</v>
      </c>
      <c r="AR606" s="63">
        <f>_xlfn.XLOOKUP(I606,'[1]#칼럼명세'!F:F,'[1]#칼럼명세'!H:H)</f>
        <v>1</v>
      </c>
      <c r="AS606" s="4">
        <v>1</v>
      </c>
      <c r="AT606" s="4"/>
      <c r="AU606" s="4"/>
      <c r="AV606" s="4"/>
      <c r="AW606" s="63" t="str">
        <f>_xlfn.XLOOKUP(I606,[1]!표1[아이템 타입],[1]!표1[타입 이름])</f>
        <v>몬스터 코어</v>
      </c>
      <c r="AX606" s="63" t="str">
        <f t="shared" si="76"/>
        <v>불가</v>
      </c>
      <c r="AY606" s="63" t="str">
        <f t="shared" si="77"/>
        <v>가능</v>
      </c>
      <c r="AZ606" s="63" t="str">
        <f t="shared" si="75"/>
        <v>가능</v>
      </c>
      <c r="BA606" s="63" t="str">
        <f t="shared" si="75"/>
        <v>가능</v>
      </c>
    </row>
    <row r="607" spans="2:53" x14ac:dyDescent="0.3">
      <c r="B607" s="4">
        <v>25100030</v>
      </c>
      <c r="C607" s="4" t="str">
        <f t="shared" si="74"/>
        <v>030</v>
      </c>
      <c r="D607" s="44" t="str">
        <f t="shared" si="72"/>
        <v>Item_Name_25100030</v>
      </c>
      <c r="E607" s="5" t="s">
        <v>970</v>
      </c>
      <c r="F607" s="44" t="str">
        <f t="shared" si="73"/>
        <v>Item_Desc_25100030</v>
      </c>
      <c r="G607" s="5" t="s">
        <v>971</v>
      </c>
      <c r="H607" s="5">
        <v>3</v>
      </c>
      <c r="I607" s="5">
        <v>51</v>
      </c>
      <c r="J607" s="5">
        <v>0</v>
      </c>
      <c r="K607" s="5">
        <v>5</v>
      </c>
      <c r="L607" s="45">
        <f>_xlfn.XLOOKUP($I607, '[1]#칼럼명세'!$F:$F, '[1]#칼럼명세'!$J:$J)*IF(_xlfn.XLOOKUP($I607, '[1]#칼럼명세'!$F:$F, '[1]#칼럼명세'!$K:$K)="X", 1, _xlfn.XLOOKUP($K607, '[1]#무게관련'!$N:$N, '[1]#무게관련'!$O:$O))*100</f>
        <v>1</v>
      </c>
      <c r="M607" s="46" t="s">
        <v>336</v>
      </c>
      <c r="N607" s="46" t="s">
        <v>336</v>
      </c>
      <c r="O607" s="46" t="s">
        <v>336</v>
      </c>
      <c r="P607" s="46" t="s">
        <v>336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66">
        <v>100</v>
      </c>
      <c r="Y607" s="66">
        <v>1000</v>
      </c>
      <c r="Z607" s="5">
        <v>0</v>
      </c>
      <c r="AA607" s="5">
        <v>0</v>
      </c>
      <c r="AB607" s="5">
        <v>1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 t="s">
        <v>963</v>
      </c>
      <c r="AI607" s="5" t="s">
        <v>235</v>
      </c>
      <c r="AJ607" s="5" t="s">
        <v>984</v>
      </c>
      <c r="AK607" s="45">
        <f t="shared" si="78"/>
        <v>15</v>
      </c>
      <c r="AL607" s="47">
        <f>_xlfn.XLOOKUP(I607,'[1]#칼럼명세'!F:F,'[1]#칼럼명세'!I:I)</f>
        <v>1304</v>
      </c>
      <c r="AM607" s="44" t="str">
        <f t="shared" si="79"/>
        <v>Item_Name_25100030</v>
      </c>
      <c r="AN607" s="5" t="s">
        <v>970</v>
      </c>
      <c r="AO607" s="44" t="str">
        <f t="shared" si="80"/>
        <v>Item_Desc_25100030</v>
      </c>
      <c r="AP607" s="5" t="s">
        <v>971</v>
      </c>
      <c r="AQ607" s="44">
        <f>_xlfn.XLOOKUP(I607,[1]!표1[아이템 타입],[1]!표1[삭제여부])</f>
        <v>0</v>
      </c>
      <c r="AR607" s="63">
        <f>_xlfn.XLOOKUP(I607,'[1]#칼럼명세'!F:F,'[1]#칼럼명세'!H:H)</f>
        <v>1</v>
      </c>
      <c r="AS607" s="4">
        <v>1</v>
      </c>
      <c r="AT607" s="4"/>
      <c r="AU607" s="4"/>
      <c r="AV607" s="4"/>
      <c r="AW607" s="63" t="str">
        <f>_xlfn.XLOOKUP(I607,[1]!표1[아이템 타입],[1]!표1[타입 이름])</f>
        <v>몬스터 코어</v>
      </c>
      <c r="AX607" s="63" t="str">
        <f t="shared" si="76"/>
        <v>불가</v>
      </c>
      <c r="AY607" s="63" t="str">
        <f t="shared" si="77"/>
        <v>가능</v>
      </c>
      <c r="AZ607" s="63" t="str">
        <f t="shared" si="75"/>
        <v>가능</v>
      </c>
      <c r="BA607" s="63" t="str">
        <f t="shared" si="75"/>
        <v>가능</v>
      </c>
    </row>
    <row r="608" spans="2:53" x14ac:dyDescent="0.3">
      <c r="B608" s="4">
        <v>25100031</v>
      </c>
      <c r="C608" s="4" t="str">
        <f t="shared" si="74"/>
        <v>031</v>
      </c>
      <c r="D608" s="44" t="str">
        <f t="shared" si="72"/>
        <v>Item_Name_25100031</v>
      </c>
      <c r="E608" s="5" t="s">
        <v>972</v>
      </c>
      <c r="F608" s="44" t="str">
        <f t="shared" si="73"/>
        <v>Item_Desc_25100031</v>
      </c>
      <c r="G608" s="5" t="s">
        <v>973</v>
      </c>
      <c r="H608" s="5">
        <v>3</v>
      </c>
      <c r="I608" s="5">
        <v>51</v>
      </c>
      <c r="J608" s="5">
        <v>0</v>
      </c>
      <c r="K608" s="5">
        <v>1</v>
      </c>
      <c r="L608" s="45">
        <f>_xlfn.XLOOKUP($I608, '[1]#칼럼명세'!$F:$F, '[1]#칼럼명세'!$J:$J)*IF(_xlfn.XLOOKUP($I608, '[1]#칼럼명세'!$F:$F, '[1]#칼럼명세'!$K:$K)="X", 1, _xlfn.XLOOKUP($K608, '[1]#무게관련'!$N:$N, '[1]#무게관련'!$O:$O))*100</f>
        <v>1</v>
      </c>
      <c r="M608" s="46" t="s">
        <v>336</v>
      </c>
      <c r="N608" s="46" t="s">
        <v>336</v>
      </c>
      <c r="O608" s="46" t="s">
        <v>336</v>
      </c>
      <c r="P608" s="46" t="s">
        <v>336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66">
        <v>100</v>
      </c>
      <c r="Y608" s="66">
        <v>1000</v>
      </c>
      <c r="Z608" s="5">
        <v>0</v>
      </c>
      <c r="AA608" s="5">
        <v>0</v>
      </c>
      <c r="AB608" s="5">
        <v>1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 t="s">
        <v>974</v>
      </c>
      <c r="AI608" s="5" t="s">
        <v>235</v>
      </c>
      <c r="AJ608" s="5" t="s">
        <v>984</v>
      </c>
      <c r="AK608" s="45">
        <f t="shared" si="78"/>
        <v>15</v>
      </c>
      <c r="AL608" s="47">
        <f>_xlfn.XLOOKUP(I608,'[1]#칼럼명세'!F:F,'[1]#칼럼명세'!I:I)</f>
        <v>1304</v>
      </c>
      <c r="AM608" s="44" t="str">
        <f t="shared" si="79"/>
        <v>Item_Name_25100031</v>
      </c>
      <c r="AN608" s="5" t="s">
        <v>972</v>
      </c>
      <c r="AO608" s="44" t="str">
        <f t="shared" si="80"/>
        <v>Item_Desc_25100031</v>
      </c>
      <c r="AP608" s="5" t="s">
        <v>973</v>
      </c>
      <c r="AQ608" s="44">
        <f>_xlfn.XLOOKUP(I608,[1]!표1[아이템 타입],[1]!표1[삭제여부])</f>
        <v>0</v>
      </c>
      <c r="AR608" s="63">
        <f>_xlfn.XLOOKUP(I608,'[1]#칼럼명세'!F:F,'[1]#칼럼명세'!H:H)</f>
        <v>1</v>
      </c>
      <c r="AS608" s="4">
        <v>1</v>
      </c>
      <c r="AT608" s="4"/>
      <c r="AU608" s="4"/>
      <c r="AV608" s="4"/>
      <c r="AW608" s="63" t="str">
        <f>_xlfn.XLOOKUP(I608,[1]!표1[아이템 타입],[1]!표1[타입 이름])</f>
        <v>몬스터 코어</v>
      </c>
      <c r="AX608" s="63" t="str">
        <f t="shared" si="76"/>
        <v>불가</v>
      </c>
      <c r="AY608" s="63" t="str">
        <f t="shared" si="77"/>
        <v>가능</v>
      </c>
      <c r="AZ608" s="63" t="str">
        <f t="shared" si="75"/>
        <v>가능</v>
      </c>
      <c r="BA608" s="63" t="str">
        <f t="shared" si="75"/>
        <v>가능</v>
      </c>
    </row>
    <row r="609" spans="2:53" x14ac:dyDescent="0.3">
      <c r="B609" s="4">
        <v>25100032</v>
      </c>
      <c r="C609" s="4" t="str">
        <f t="shared" si="74"/>
        <v>032</v>
      </c>
      <c r="D609" s="44" t="str">
        <f t="shared" si="72"/>
        <v>Item_Name_25100032</v>
      </c>
      <c r="E609" s="5" t="s">
        <v>975</v>
      </c>
      <c r="F609" s="44" t="str">
        <f t="shared" si="73"/>
        <v>Item_Desc_25100032</v>
      </c>
      <c r="G609" s="5" t="s">
        <v>976</v>
      </c>
      <c r="H609" s="5">
        <v>3</v>
      </c>
      <c r="I609" s="5">
        <v>51</v>
      </c>
      <c r="J609" s="5">
        <v>0</v>
      </c>
      <c r="K609" s="5">
        <v>2</v>
      </c>
      <c r="L609" s="45">
        <f>_xlfn.XLOOKUP($I609, '[1]#칼럼명세'!$F:$F, '[1]#칼럼명세'!$J:$J)*IF(_xlfn.XLOOKUP($I609, '[1]#칼럼명세'!$F:$F, '[1]#칼럼명세'!$K:$K)="X", 1, _xlfn.XLOOKUP($K609, '[1]#무게관련'!$N:$N, '[1]#무게관련'!$O:$O))*100</f>
        <v>1</v>
      </c>
      <c r="M609" s="46" t="s">
        <v>336</v>
      </c>
      <c r="N609" s="46" t="s">
        <v>336</v>
      </c>
      <c r="O609" s="46" t="s">
        <v>336</v>
      </c>
      <c r="P609" s="46" t="s">
        <v>336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66">
        <v>100</v>
      </c>
      <c r="Y609" s="66">
        <v>1000</v>
      </c>
      <c r="Z609" s="5">
        <v>0</v>
      </c>
      <c r="AA609" s="5">
        <v>0</v>
      </c>
      <c r="AB609" s="5">
        <v>1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 t="s">
        <v>974</v>
      </c>
      <c r="AI609" s="5" t="s">
        <v>235</v>
      </c>
      <c r="AJ609" s="5" t="s">
        <v>984</v>
      </c>
      <c r="AK609" s="45">
        <f t="shared" si="78"/>
        <v>15</v>
      </c>
      <c r="AL609" s="47">
        <f>_xlfn.XLOOKUP(I609,'[1]#칼럼명세'!F:F,'[1]#칼럼명세'!I:I)</f>
        <v>1304</v>
      </c>
      <c r="AM609" s="44" t="str">
        <f t="shared" si="79"/>
        <v>Item_Name_25100032</v>
      </c>
      <c r="AN609" s="5" t="s">
        <v>975</v>
      </c>
      <c r="AO609" s="44" t="str">
        <f t="shared" si="80"/>
        <v>Item_Desc_25100032</v>
      </c>
      <c r="AP609" s="5" t="s">
        <v>976</v>
      </c>
      <c r="AQ609" s="44">
        <f>_xlfn.XLOOKUP(I609,[1]!표1[아이템 타입],[1]!표1[삭제여부])</f>
        <v>0</v>
      </c>
      <c r="AR609" s="63">
        <f>_xlfn.XLOOKUP(I609,'[1]#칼럼명세'!F:F,'[1]#칼럼명세'!H:H)</f>
        <v>1</v>
      </c>
      <c r="AS609" s="4">
        <v>1</v>
      </c>
      <c r="AT609" s="4"/>
      <c r="AU609" s="4"/>
      <c r="AV609" s="4"/>
      <c r="AW609" s="63" t="str">
        <f>_xlfn.XLOOKUP(I609,[1]!표1[아이템 타입],[1]!표1[타입 이름])</f>
        <v>몬스터 코어</v>
      </c>
      <c r="AX609" s="63" t="str">
        <f t="shared" si="76"/>
        <v>불가</v>
      </c>
      <c r="AY609" s="63" t="str">
        <f t="shared" si="77"/>
        <v>가능</v>
      </c>
      <c r="AZ609" s="63" t="str">
        <f t="shared" si="75"/>
        <v>가능</v>
      </c>
      <c r="BA609" s="63" t="str">
        <f t="shared" si="75"/>
        <v>가능</v>
      </c>
    </row>
    <row r="610" spans="2:53" x14ac:dyDescent="0.3">
      <c r="B610" s="4">
        <v>25100033</v>
      </c>
      <c r="C610" s="4" t="str">
        <f t="shared" si="74"/>
        <v>033</v>
      </c>
      <c r="D610" s="44" t="str">
        <f t="shared" si="72"/>
        <v>Item_Name_25100033</v>
      </c>
      <c r="E610" s="5" t="s">
        <v>977</v>
      </c>
      <c r="F610" s="44" t="str">
        <f t="shared" si="73"/>
        <v>Item_Desc_25100033</v>
      </c>
      <c r="G610" s="5" t="s">
        <v>978</v>
      </c>
      <c r="H610" s="5">
        <v>3</v>
      </c>
      <c r="I610" s="5">
        <v>51</v>
      </c>
      <c r="J610" s="5">
        <v>0</v>
      </c>
      <c r="K610" s="5">
        <v>3</v>
      </c>
      <c r="L610" s="45">
        <f>_xlfn.XLOOKUP($I610, '[1]#칼럼명세'!$F:$F, '[1]#칼럼명세'!$J:$J)*IF(_xlfn.XLOOKUP($I610, '[1]#칼럼명세'!$F:$F, '[1]#칼럼명세'!$K:$K)="X", 1, _xlfn.XLOOKUP($K610, '[1]#무게관련'!$N:$N, '[1]#무게관련'!$O:$O))*100</f>
        <v>1</v>
      </c>
      <c r="M610" s="46" t="s">
        <v>336</v>
      </c>
      <c r="N610" s="46" t="s">
        <v>336</v>
      </c>
      <c r="O610" s="46" t="s">
        <v>336</v>
      </c>
      <c r="P610" s="46" t="s">
        <v>336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66">
        <v>100</v>
      </c>
      <c r="Y610" s="66">
        <v>1000</v>
      </c>
      <c r="Z610" s="5">
        <v>0</v>
      </c>
      <c r="AA610" s="5">
        <v>0</v>
      </c>
      <c r="AB610" s="5">
        <v>1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 t="s">
        <v>974</v>
      </c>
      <c r="AI610" s="5" t="s">
        <v>235</v>
      </c>
      <c r="AJ610" s="5" t="s">
        <v>984</v>
      </c>
      <c r="AK610" s="45">
        <f t="shared" si="78"/>
        <v>15</v>
      </c>
      <c r="AL610" s="47">
        <f>_xlfn.XLOOKUP(I610,'[1]#칼럼명세'!F:F,'[1]#칼럼명세'!I:I)</f>
        <v>1304</v>
      </c>
      <c r="AM610" s="44" t="str">
        <f t="shared" si="79"/>
        <v>Item_Name_25100033</v>
      </c>
      <c r="AN610" s="5" t="s">
        <v>977</v>
      </c>
      <c r="AO610" s="44" t="str">
        <f t="shared" si="80"/>
        <v>Item_Desc_25100033</v>
      </c>
      <c r="AP610" s="5" t="s">
        <v>978</v>
      </c>
      <c r="AQ610" s="44">
        <f>_xlfn.XLOOKUP(I610,[1]!표1[아이템 타입],[1]!표1[삭제여부])</f>
        <v>0</v>
      </c>
      <c r="AR610" s="63">
        <f>_xlfn.XLOOKUP(I610,'[1]#칼럼명세'!F:F,'[1]#칼럼명세'!H:H)</f>
        <v>1</v>
      </c>
      <c r="AS610" s="4">
        <v>1</v>
      </c>
      <c r="AT610" s="4"/>
      <c r="AU610" s="4"/>
      <c r="AV610" s="4"/>
      <c r="AW610" s="63" t="str">
        <f>_xlfn.XLOOKUP(I610,[1]!표1[아이템 타입],[1]!표1[타입 이름])</f>
        <v>몬스터 코어</v>
      </c>
      <c r="AX610" s="63" t="str">
        <f t="shared" si="76"/>
        <v>불가</v>
      </c>
      <c r="AY610" s="63" t="str">
        <f t="shared" si="77"/>
        <v>가능</v>
      </c>
      <c r="AZ610" s="63" t="str">
        <f t="shared" si="75"/>
        <v>가능</v>
      </c>
      <c r="BA610" s="63" t="str">
        <f t="shared" si="75"/>
        <v>가능</v>
      </c>
    </row>
    <row r="611" spans="2:53" x14ac:dyDescent="0.3">
      <c r="B611" s="4">
        <v>25100034</v>
      </c>
      <c r="C611" s="4" t="str">
        <f t="shared" si="74"/>
        <v>034</v>
      </c>
      <c r="D611" s="44" t="str">
        <f t="shared" si="72"/>
        <v>Item_Name_25100034</v>
      </c>
      <c r="E611" s="5" t="s">
        <v>979</v>
      </c>
      <c r="F611" s="44" t="str">
        <f t="shared" si="73"/>
        <v>Item_Desc_25100034</v>
      </c>
      <c r="G611" s="5" t="s">
        <v>980</v>
      </c>
      <c r="H611" s="5">
        <v>3</v>
      </c>
      <c r="I611" s="5">
        <v>51</v>
      </c>
      <c r="J611" s="5">
        <v>0</v>
      </c>
      <c r="K611" s="5">
        <v>4</v>
      </c>
      <c r="L611" s="45">
        <f>_xlfn.XLOOKUP($I611, '[1]#칼럼명세'!$F:$F, '[1]#칼럼명세'!$J:$J)*IF(_xlfn.XLOOKUP($I611, '[1]#칼럼명세'!$F:$F, '[1]#칼럼명세'!$K:$K)="X", 1, _xlfn.XLOOKUP($K611, '[1]#무게관련'!$N:$N, '[1]#무게관련'!$O:$O))*100</f>
        <v>1</v>
      </c>
      <c r="M611" s="46" t="s">
        <v>336</v>
      </c>
      <c r="N611" s="46" t="s">
        <v>336</v>
      </c>
      <c r="O611" s="46" t="s">
        <v>336</v>
      </c>
      <c r="P611" s="46" t="s">
        <v>336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66">
        <v>100</v>
      </c>
      <c r="Y611" s="66">
        <v>1000</v>
      </c>
      <c r="Z611" s="5">
        <v>0</v>
      </c>
      <c r="AA611" s="5">
        <v>0</v>
      </c>
      <c r="AB611" s="5">
        <v>1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 t="s">
        <v>974</v>
      </c>
      <c r="AI611" s="5" t="s">
        <v>235</v>
      </c>
      <c r="AJ611" s="5" t="s">
        <v>984</v>
      </c>
      <c r="AK611" s="45">
        <f t="shared" si="78"/>
        <v>15</v>
      </c>
      <c r="AL611" s="47">
        <f>_xlfn.XLOOKUP(I611,'[1]#칼럼명세'!F:F,'[1]#칼럼명세'!I:I)</f>
        <v>1304</v>
      </c>
      <c r="AM611" s="44" t="str">
        <f t="shared" si="79"/>
        <v>Item_Name_25100034</v>
      </c>
      <c r="AN611" s="5" t="s">
        <v>979</v>
      </c>
      <c r="AO611" s="44" t="str">
        <f t="shared" si="80"/>
        <v>Item_Desc_25100034</v>
      </c>
      <c r="AP611" s="5" t="s">
        <v>980</v>
      </c>
      <c r="AQ611" s="44">
        <f>_xlfn.XLOOKUP(I611,[1]!표1[아이템 타입],[1]!표1[삭제여부])</f>
        <v>0</v>
      </c>
      <c r="AR611" s="63">
        <f>_xlfn.XLOOKUP(I611,'[1]#칼럼명세'!F:F,'[1]#칼럼명세'!H:H)</f>
        <v>1</v>
      </c>
      <c r="AS611" s="4">
        <v>1</v>
      </c>
      <c r="AT611" s="4"/>
      <c r="AU611" s="4"/>
      <c r="AV611" s="4"/>
      <c r="AW611" s="63" t="str">
        <f>_xlfn.XLOOKUP(I611,[1]!표1[아이템 타입],[1]!표1[타입 이름])</f>
        <v>몬스터 코어</v>
      </c>
      <c r="AX611" s="63" t="str">
        <f t="shared" si="76"/>
        <v>불가</v>
      </c>
      <c r="AY611" s="63" t="str">
        <f t="shared" si="77"/>
        <v>가능</v>
      </c>
      <c r="AZ611" s="63" t="str">
        <f t="shared" si="75"/>
        <v>가능</v>
      </c>
      <c r="BA611" s="63" t="str">
        <f t="shared" si="75"/>
        <v>가능</v>
      </c>
    </row>
    <row r="612" spans="2:53" x14ac:dyDescent="0.3">
      <c r="B612" s="4">
        <v>25100035</v>
      </c>
      <c r="C612" s="4" t="str">
        <f t="shared" si="74"/>
        <v>035</v>
      </c>
      <c r="D612" s="44" t="str">
        <f t="shared" si="72"/>
        <v>Item_Name_25100035</v>
      </c>
      <c r="E612" s="5" t="s">
        <v>981</v>
      </c>
      <c r="F612" s="44" t="str">
        <f t="shared" si="73"/>
        <v>Item_Desc_25100035</v>
      </c>
      <c r="G612" s="5" t="s">
        <v>982</v>
      </c>
      <c r="H612" s="5">
        <v>3</v>
      </c>
      <c r="I612" s="5">
        <v>51</v>
      </c>
      <c r="J612" s="5">
        <v>0</v>
      </c>
      <c r="K612" s="5">
        <v>5</v>
      </c>
      <c r="L612" s="45">
        <f>_xlfn.XLOOKUP($I612, '[1]#칼럼명세'!$F:$F, '[1]#칼럼명세'!$J:$J)*IF(_xlfn.XLOOKUP($I612, '[1]#칼럼명세'!$F:$F, '[1]#칼럼명세'!$K:$K)="X", 1, _xlfn.XLOOKUP($K612, '[1]#무게관련'!$N:$N, '[1]#무게관련'!$O:$O))*100</f>
        <v>1</v>
      </c>
      <c r="M612" s="46" t="s">
        <v>336</v>
      </c>
      <c r="N612" s="46" t="s">
        <v>336</v>
      </c>
      <c r="O612" s="46" t="s">
        <v>336</v>
      </c>
      <c r="P612" s="46" t="s">
        <v>336</v>
      </c>
      <c r="Q612" s="5">
        <v>0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0</v>
      </c>
      <c r="X612" s="66">
        <v>100</v>
      </c>
      <c r="Y612" s="66">
        <v>1000</v>
      </c>
      <c r="Z612" s="5">
        <v>0</v>
      </c>
      <c r="AA612" s="5">
        <v>0</v>
      </c>
      <c r="AB612" s="5">
        <v>1</v>
      </c>
      <c r="AC612" s="5">
        <v>0</v>
      </c>
      <c r="AD612" s="5">
        <v>0</v>
      </c>
      <c r="AE612" s="5">
        <v>0</v>
      </c>
      <c r="AF612" s="5">
        <v>0</v>
      </c>
      <c r="AG612" s="5">
        <v>0</v>
      </c>
      <c r="AH612" s="5" t="s">
        <v>974</v>
      </c>
      <c r="AI612" s="5" t="s">
        <v>235</v>
      </c>
      <c r="AJ612" s="5" t="s">
        <v>984</v>
      </c>
      <c r="AK612" s="45">
        <f t="shared" si="78"/>
        <v>15</v>
      </c>
      <c r="AL612" s="47">
        <f>_xlfn.XLOOKUP(I612,'[1]#칼럼명세'!F:F,'[1]#칼럼명세'!I:I)</f>
        <v>1304</v>
      </c>
      <c r="AM612" s="44" t="str">
        <f t="shared" si="79"/>
        <v>Item_Name_25100035</v>
      </c>
      <c r="AN612" s="5" t="s">
        <v>981</v>
      </c>
      <c r="AO612" s="44" t="str">
        <f t="shared" si="80"/>
        <v>Item_Desc_25100035</v>
      </c>
      <c r="AP612" s="5" t="s">
        <v>982</v>
      </c>
      <c r="AQ612" s="44">
        <f>_xlfn.XLOOKUP(I612,[1]!표1[아이템 타입],[1]!표1[삭제여부])</f>
        <v>0</v>
      </c>
      <c r="AR612" s="63">
        <f>_xlfn.XLOOKUP(I612,'[1]#칼럼명세'!F:F,'[1]#칼럼명세'!H:H)</f>
        <v>1</v>
      </c>
      <c r="AS612" s="4">
        <v>1</v>
      </c>
      <c r="AT612" s="4"/>
      <c r="AU612" s="4"/>
      <c r="AV612" s="4"/>
      <c r="AW612" s="63" t="str">
        <f>_xlfn.XLOOKUP(I612,[1]!표1[아이템 타입],[1]!표1[타입 이름])</f>
        <v>몬스터 코어</v>
      </c>
      <c r="AX612" s="63" t="str">
        <f t="shared" si="76"/>
        <v>불가</v>
      </c>
      <c r="AY612" s="63" t="str">
        <f t="shared" si="77"/>
        <v>가능</v>
      </c>
      <c r="AZ612" s="63" t="str">
        <f t="shared" si="75"/>
        <v>가능</v>
      </c>
      <c r="BA612" s="63" t="str">
        <f t="shared" si="75"/>
        <v>가능</v>
      </c>
    </row>
    <row r="613" spans="2:53" x14ac:dyDescent="0.3">
      <c r="B613" s="4">
        <v>25011001</v>
      </c>
      <c r="C613" s="4" t="str">
        <f t="shared" si="74"/>
        <v>001</v>
      </c>
      <c r="D613" s="44" t="str">
        <f t="shared" si="72"/>
        <v>Item_Name_25011001</v>
      </c>
      <c r="E613" s="5" t="s">
        <v>2156</v>
      </c>
      <c r="F613" s="44" t="str">
        <f t="shared" si="73"/>
        <v>Item_Desc_25011001</v>
      </c>
      <c r="G613" s="5" t="s">
        <v>1994</v>
      </c>
      <c r="H613" s="5">
        <v>3</v>
      </c>
      <c r="I613" s="5">
        <v>51</v>
      </c>
      <c r="J613" s="5">
        <v>0</v>
      </c>
      <c r="K613" s="5">
        <v>1</v>
      </c>
      <c r="L613" s="45">
        <f>_xlfn.XLOOKUP($I613, '[1]#칼럼명세'!$F:$F, '[1]#칼럼명세'!$J:$J)*IF(_xlfn.XLOOKUP($I613, '[1]#칼럼명세'!$F:$F, '[1]#칼럼명세'!$K:$K)="X", 1, _xlfn.XLOOKUP($K613, '[1]#무게관련'!$N:$N, '[1]#무게관련'!$O:$O))*100</f>
        <v>1</v>
      </c>
      <c r="M613" s="46" t="s">
        <v>336</v>
      </c>
      <c r="N613" s="46" t="s">
        <v>336</v>
      </c>
      <c r="O613" s="46" t="s">
        <v>336</v>
      </c>
      <c r="P613" s="46" t="s">
        <v>336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66">
        <v>100</v>
      </c>
      <c r="Y613" s="66">
        <v>1000</v>
      </c>
      <c r="Z613" s="5">
        <v>0</v>
      </c>
      <c r="AA613" s="5">
        <v>0</v>
      </c>
      <c r="AB613" s="5">
        <v>1</v>
      </c>
      <c r="AC613" s="5">
        <v>0</v>
      </c>
      <c r="AD613" s="5">
        <v>0</v>
      </c>
      <c r="AE613" s="5">
        <v>25000</v>
      </c>
      <c r="AF613" s="5">
        <v>13</v>
      </c>
      <c r="AG613" s="5">
        <v>0</v>
      </c>
      <c r="AH613" s="5" t="s">
        <v>2355</v>
      </c>
      <c r="AI613" s="5" t="s">
        <v>235</v>
      </c>
      <c r="AJ613" s="5" t="s">
        <v>984</v>
      </c>
      <c r="AK613" s="45">
        <f t="shared" si="78"/>
        <v>15</v>
      </c>
      <c r="AL613" s="47">
        <f>_xlfn.XLOOKUP(I613,'[1]#칼럼명세'!F:F,'[1]#칼럼명세'!I:I)</f>
        <v>1304</v>
      </c>
      <c r="AM613" s="44" t="str">
        <f t="shared" si="79"/>
        <v>Item_Name_25011001</v>
      </c>
      <c r="AN613" s="5" t="s">
        <v>2156</v>
      </c>
      <c r="AO613" s="44" t="str">
        <f t="shared" si="80"/>
        <v>Item_Desc_25011001</v>
      </c>
      <c r="AP613" s="5" t="s">
        <v>1994</v>
      </c>
      <c r="AQ613" s="44">
        <f>_xlfn.XLOOKUP(I613,[1]!표1[아이템 타입],[1]!표1[삭제여부])</f>
        <v>0</v>
      </c>
      <c r="AR613" s="63">
        <f>_xlfn.XLOOKUP(I613,'[1]#칼럼명세'!F:F,'[1]#칼럼명세'!H:H)</f>
        <v>1</v>
      </c>
      <c r="AS613" s="4">
        <v>1</v>
      </c>
      <c r="AT613" s="4"/>
      <c r="AU613" s="4"/>
      <c r="AV613" s="4"/>
      <c r="AW613" s="63" t="str">
        <f>_xlfn.XLOOKUP(I613,[1]!표1[아이템 타입],[1]!표1[타입 이름])</f>
        <v>몬스터 코어</v>
      </c>
      <c r="AX613" s="63" t="str">
        <f t="shared" si="76"/>
        <v>불가</v>
      </c>
      <c r="AY613" s="63" t="str">
        <f t="shared" si="77"/>
        <v>가능</v>
      </c>
      <c r="AZ613" s="63" t="str">
        <f t="shared" si="75"/>
        <v>가능</v>
      </c>
      <c r="BA613" s="63" t="str">
        <f t="shared" si="75"/>
        <v>가능</v>
      </c>
    </row>
    <row r="614" spans="2:53" x14ac:dyDescent="0.3">
      <c r="B614" s="4">
        <v>25011002</v>
      </c>
      <c r="C614" s="4" t="str">
        <f t="shared" si="74"/>
        <v>002</v>
      </c>
      <c r="D614" s="44" t="str">
        <f t="shared" si="72"/>
        <v>Item_Name_25011002</v>
      </c>
      <c r="E614" s="5" t="s">
        <v>2157</v>
      </c>
      <c r="F614" s="44" t="str">
        <f t="shared" si="73"/>
        <v>Item_Desc_25011002</v>
      </c>
      <c r="G614" s="5" t="s">
        <v>1995</v>
      </c>
      <c r="H614" s="5">
        <v>3</v>
      </c>
      <c r="I614" s="5">
        <v>51</v>
      </c>
      <c r="J614" s="5">
        <v>0</v>
      </c>
      <c r="K614" s="5">
        <v>1</v>
      </c>
      <c r="L614" s="45">
        <f>_xlfn.XLOOKUP($I614, '[1]#칼럼명세'!$F:$F, '[1]#칼럼명세'!$J:$J)*IF(_xlfn.XLOOKUP($I614, '[1]#칼럼명세'!$F:$F, '[1]#칼럼명세'!$K:$K)="X", 1, _xlfn.XLOOKUP($K614, '[1]#무게관련'!$N:$N, '[1]#무게관련'!$O:$O))*100</f>
        <v>1</v>
      </c>
      <c r="M614" s="46" t="s">
        <v>336</v>
      </c>
      <c r="N614" s="46" t="s">
        <v>336</v>
      </c>
      <c r="O614" s="46" t="s">
        <v>336</v>
      </c>
      <c r="P614" s="46" t="s">
        <v>336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66">
        <v>100</v>
      </c>
      <c r="Y614" s="66">
        <v>1000</v>
      </c>
      <c r="Z614" s="5">
        <v>0</v>
      </c>
      <c r="AA614" s="5">
        <v>0</v>
      </c>
      <c r="AB614" s="5">
        <v>1</v>
      </c>
      <c r="AC614" s="5">
        <v>0</v>
      </c>
      <c r="AD614" s="5">
        <v>0</v>
      </c>
      <c r="AE614" s="5">
        <v>25000</v>
      </c>
      <c r="AF614" s="5">
        <v>13</v>
      </c>
      <c r="AG614" s="5">
        <v>0</v>
      </c>
      <c r="AH614" s="5" t="s">
        <v>2356</v>
      </c>
      <c r="AI614" s="5" t="s">
        <v>235</v>
      </c>
      <c r="AJ614" s="5" t="s">
        <v>984</v>
      </c>
      <c r="AK614" s="45">
        <f t="shared" si="78"/>
        <v>15</v>
      </c>
      <c r="AL614" s="47">
        <f>_xlfn.XLOOKUP(I614,'[1]#칼럼명세'!F:F,'[1]#칼럼명세'!I:I)</f>
        <v>1304</v>
      </c>
      <c r="AM614" s="44" t="str">
        <f t="shared" si="79"/>
        <v>Item_Name_25011002</v>
      </c>
      <c r="AN614" s="5" t="s">
        <v>2157</v>
      </c>
      <c r="AO614" s="44" t="str">
        <f t="shared" si="80"/>
        <v>Item_Desc_25011002</v>
      </c>
      <c r="AP614" s="5" t="s">
        <v>1995</v>
      </c>
      <c r="AQ614" s="44">
        <f>_xlfn.XLOOKUP(I614,[1]!표1[아이템 타입],[1]!표1[삭제여부])</f>
        <v>0</v>
      </c>
      <c r="AR614" s="63">
        <f>_xlfn.XLOOKUP(I614,'[1]#칼럼명세'!F:F,'[1]#칼럼명세'!H:H)</f>
        <v>1</v>
      </c>
      <c r="AS614" s="4">
        <v>1</v>
      </c>
      <c r="AT614" s="4"/>
      <c r="AU614" s="4"/>
      <c r="AV614" s="4"/>
      <c r="AW614" s="63" t="str">
        <f>_xlfn.XLOOKUP(I614,[1]!표1[아이템 타입],[1]!표1[타입 이름])</f>
        <v>몬스터 코어</v>
      </c>
      <c r="AX614" s="63" t="str">
        <f t="shared" si="76"/>
        <v>불가</v>
      </c>
      <c r="AY614" s="63" t="str">
        <f t="shared" si="77"/>
        <v>가능</v>
      </c>
      <c r="AZ614" s="63" t="str">
        <f t="shared" si="75"/>
        <v>가능</v>
      </c>
      <c r="BA614" s="63" t="str">
        <f t="shared" si="75"/>
        <v>가능</v>
      </c>
    </row>
    <row r="615" spans="2:53" x14ac:dyDescent="0.3">
      <c r="B615" s="4">
        <v>25011003</v>
      </c>
      <c r="C615" s="4" t="str">
        <f t="shared" si="74"/>
        <v>003</v>
      </c>
      <c r="D615" s="44" t="str">
        <f t="shared" si="72"/>
        <v>Item_Name_25011003</v>
      </c>
      <c r="E615" s="5" t="s">
        <v>2158</v>
      </c>
      <c r="F615" s="44" t="str">
        <f t="shared" si="73"/>
        <v>Item_Desc_25011003</v>
      </c>
      <c r="G615" s="5" t="s">
        <v>1996</v>
      </c>
      <c r="H615" s="5">
        <v>3</v>
      </c>
      <c r="I615" s="5">
        <v>51</v>
      </c>
      <c r="J615" s="5">
        <v>0</v>
      </c>
      <c r="K615" s="5">
        <v>1</v>
      </c>
      <c r="L615" s="45">
        <f>_xlfn.XLOOKUP($I615, '[1]#칼럼명세'!$F:$F, '[1]#칼럼명세'!$J:$J)*IF(_xlfn.XLOOKUP($I615, '[1]#칼럼명세'!$F:$F, '[1]#칼럼명세'!$K:$K)="X", 1, _xlfn.XLOOKUP($K615, '[1]#무게관련'!$N:$N, '[1]#무게관련'!$O:$O))*100</f>
        <v>1</v>
      </c>
      <c r="M615" s="46" t="s">
        <v>336</v>
      </c>
      <c r="N615" s="46" t="s">
        <v>336</v>
      </c>
      <c r="O615" s="46" t="s">
        <v>336</v>
      </c>
      <c r="P615" s="46" t="s">
        <v>336</v>
      </c>
      <c r="Q615" s="5">
        <v>0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0</v>
      </c>
      <c r="X615" s="66">
        <v>100</v>
      </c>
      <c r="Y615" s="66">
        <v>1000</v>
      </c>
      <c r="Z615" s="5">
        <v>0</v>
      </c>
      <c r="AA615" s="5">
        <v>0</v>
      </c>
      <c r="AB615" s="5">
        <v>1</v>
      </c>
      <c r="AC615" s="5">
        <v>0</v>
      </c>
      <c r="AD615" s="5">
        <v>0</v>
      </c>
      <c r="AE615" s="5">
        <v>25000</v>
      </c>
      <c r="AF615" s="5">
        <v>13</v>
      </c>
      <c r="AG615" s="5">
        <v>0</v>
      </c>
      <c r="AH615" s="5" t="s">
        <v>2357</v>
      </c>
      <c r="AI615" s="5" t="s">
        <v>235</v>
      </c>
      <c r="AJ615" s="5" t="s">
        <v>984</v>
      </c>
      <c r="AK615" s="45">
        <f t="shared" si="78"/>
        <v>15</v>
      </c>
      <c r="AL615" s="47">
        <f>_xlfn.XLOOKUP(I615,'[1]#칼럼명세'!F:F,'[1]#칼럼명세'!I:I)</f>
        <v>1304</v>
      </c>
      <c r="AM615" s="44" t="str">
        <f t="shared" si="79"/>
        <v>Item_Name_25011003</v>
      </c>
      <c r="AN615" s="5" t="s">
        <v>2158</v>
      </c>
      <c r="AO615" s="44" t="str">
        <f t="shared" si="80"/>
        <v>Item_Desc_25011003</v>
      </c>
      <c r="AP615" s="5" t="s">
        <v>1996</v>
      </c>
      <c r="AQ615" s="44">
        <f>_xlfn.XLOOKUP(I615,[1]!표1[아이템 타입],[1]!표1[삭제여부])</f>
        <v>0</v>
      </c>
      <c r="AR615" s="63">
        <f>_xlfn.XLOOKUP(I615,'[1]#칼럼명세'!F:F,'[1]#칼럼명세'!H:H)</f>
        <v>1</v>
      </c>
      <c r="AS615" s="4">
        <v>1</v>
      </c>
      <c r="AT615" s="4"/>
      <c r="AU615" s="4"/>
      <c r="AV615" s="4"/>
      <c r="AW615" s="63" t="str">
        <f>_xlfn.XLOOKUP(I615,[1]!표1[아이템 타입],[1]!표1[타입 이름])</f>
        <v>몬스터 코어</v>
      </c>
      <c r="AX615" s="63" t="str">
        <f t="shared" si="76"/>
        <v>불가</v>
      </c>
      <c r="AY615" s="63" t="str">
        <f t="shared" si="77"/>
        <v>가능</v>
      </c>
      <c r="AZ615" s="63" t="str">
        <f t="shared" si="75"/>
        <v>가능</v>
      </c>
      <c r="BA615" s="63" t="str">
        <f t="shared" si="75"/>
        <v>가능</v>
      </c>
    </row>
    <row r="616" spans="2:53" x14ac:dyDescent="0.3">
      <c r="B616" s="4">
        <v>25011004</v>
      </c>
      <c r="C616" s="4" t="str">
        <f t="shared" si="74"/>
        <v>004</v>
      </c>
      <c r="D616" s="44" t="str">
        <f t="shared" si="72"/>
        <v>Item_Name_25011004</v>
      </c>
      <c r="E616" s="5" t="s">
        <v>2159</v>
      </c>
      <c r="F616" s="44" t="str">
        <f t="shared" si="73"/>
        <v>Item_Desc_25011004</v>
      </c>
      <c r="G616" s="5" t="s">
        <v>1997</v>
      </c>
      <c r="H616" s="5">
        <v>3</v>
      </c>
      <c r="I616" s="5">
        <v>51</v>
      </c>
      <c r="J616" s="5">
        <v>0</v>
      </c>
      <c r="K616" s="5">
        <v>1</v>
      </c>
      <c r="L616" s="45">
        <f>_xlfn.XLOOKUP($I616, '[1]#칼럼명세'!$F:$F, '[1]#칼럼명세'!$J:$J)*IF(_xlfn.XLOOKUP($I616, '[1]#칼럼명세'!$F:$F, '[1]#칼럼명세'!$K:$K)="X", 1, _xlfn.XLOOKUP($K616, '[1]#무게관련'!$N:$N, '[1]#무게관련'!$O:$O))*100</f>
        <v>1</v>
      </c>
      <c r="M616" s="46" t="s">
        <v>336</v>
      </c>
      <c r="N616" s="46" t="s">
        <v>336</v>
      </c>
      <c r="O616" s="46" t="s">
        <v>336</v>
      </c>
      <c r="P616" s="46" t="s">
        <v>336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66">
        <v>100</v>
      </c>
      <c r="Y616" s="66">
        <v>1000</v>
      </c>
      <c r="Z616" s="5">
        <v>0</v>
      </c>
      <c r="AA616" s="5">
        <v>0</v>
      </c>
      <c r="AB616" s="5">
        <v>1</v>
      </c>
      <c r="AC616" s="5">
        <v>0</v>
      </c>
      <c r="AD616" s="5">
        <v>0</v>
      </c>
      <c r="AE616" s="5">
        <v>25000</v>
      </c>
      <c r="AF616" s="5">
        <v>13</v>
      </c>
      <c r="AG616" s="5">
        <v>0</v>
      </c>
      <c r="AH616" s="5" t="s">
        <v>2358</v>
      </c>
      <c r="AI616" s="5" t="s">
        <v>235</v>
      </c>
      <c r="AJ616" s="5" t="s">
        <v>984</v>
      </c>
      <c r="AK616" s="45">
        <f t="shared" si="78"/>
        <v>15</v>
      </c>
      <c r="AL616" s="47">
        <f>_xlfn.XLOOKUP(I616,'[1]#칼럼명세'!F:F,'[1]#칼럼명세'!I:I)</f>
        <v>1304</v>
      </c>
      <c r="AM616" s="44" t="str">
        <f t="shared" si="79"/>
        <v>Item_Name_25011004</v>
      </c>
      <c r="AN616" s="5" t="s">
        <v>2159</v>
      </c>
      <c r="AO616" s="44" t="str">
        <f t="shared" si="80"/>
        <v>Item_Desc_25011004</v>
      </c>
      <c r="AP616" s="5" t="s">
        <v>1997</v>
      </c>
      <c r="AQ616" s="44">
        <f>_xlfn.XLOOKUP(I616,[1]!표1[아이템 타입],[1]!표1[삭제여부])</f>
        <v>0</v>
      </c>
      <c r="AR616" s="63">
        <f>_xlfn.XLOOKUP(I616,'[1]#칼럼명세'!F:F,'[1]#칼럼명세'!H:H)</f>
        <v>1</v>
      </c>
      <c r="AS616" s="4">
        <v>1</v>
      </c>
      <c r="AT616" s="4"/>
      <c r="AU616" s="4"/>
      <c r="AV616" s="4"/>
      <c r="AW616" s="63" t="str">
        <f>_xlfn.XLOOKUP(I616,[1]!표1[아이템 타입],[1]!표1[타입 이름])</f>
        <v>몬스터 코어</v>
      </c>
      <c r="AX616" s="63" t="str">
        <f t="shared" si="76"/>
        <v>불가</v>
      </c>
      <c r="AY616" s="63" t="str">
        <f t="shared" si="77"/>
        <v>가능</v>
      </c>
      <c r="AZ616" s="63" t="str">
        <f t="shared" si="75"/>
        <v>가능</v>
      </c>
      <c r="BA616" s="63" t="str">
        <f t="shared" si="75"/>
        <v>가능</v>
      </c>
    </row>
    <row r="617" spans="2:53" x14ac:dyDescent="0.3">
      <c r="B617" s="4">
        <v>25011005</v>
      </c>
      <c r="C617" s="4" t="str">
        <f t="shared" si="74"/>
        <v>005</v>
      </c>
      <c r="D617" s="44" t="str">
        <f t="shared" si="72"/>
        <v>Item_Name_25011005</v>
      </c>
      <c r="E617" s="5" t="s">
        <v>2160</v>
      </c>
      <c r="F617" s="44" t="str">
        <f t="shared" si="73"/>
        <v>Item_Desc_25011005</v>
      </c>
      <c r="G617" s="5" t="s">
        <v>1998</v>
      </c>
      <c r="H617" s="5">
        <v>3</v>
      </c>
      <c r="I617" s="5">
        <v>51</v>
      </c>
      <c r="J617" s="5">
        <v>0</v>
      </c>
      <c r="K617" s="5">
        <v>1</v>
      </c>
      <c r="L617" s="45">
        <f>_xlfn.XLOOKUP($I617, '[1]#칼럼명세'!$F:$F, '[1]#칼럼명세'!$J:$J)*IF(_xlfn.XLOOKUP($I617, '[1]#칼럼명세'!$F:$F, '[1]#칼럼명세'!$K:$K)="X", 1, _xlfn.XLOOKUP($K617, '[1]#무게관련'!$N:$N, '[1]#무게관련'!$O:$O))*100</f>
        <v>1</v>
      </c>
      <c r="M617" s="46" t="s">
        <v>336</v>
      </c>
      <c r="N617" s="46" t="s">
        <v>336</v>
      </c>
      <c r="O617" s="46" t="s">
        <v>336</v>
      </c>
      <c r="P617" s="46" t="s">
        <v>336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66">
        <v>100</v>
      </c>
      <c r="Y617" s="66">
        <v>1000</v>
      </c>
      <c r="Z617" s="5">
        <v>0</v>
      </c>
      <c r="AA617" s="5">
        <v>0</v>
      </c>
      <c r="AB617" s="5">
        <v>1</v>
      </c>
      <c r="AC617" s="5">
        <v>0</v>
      </c>
      <c r="AD617" s="5">
        <v>0</v>
      </c>
      <c r="AE617" s="5">
        <v>25000</v>
      </c>
      <c r="AF617" s="5">
        <v>13</v>
      </c>
      <c r="AG617" s="5">
        <v>0</v>
      </c>
      <c r="AH617" s="5" t="s">
        <v>2359</v>
      </c>
      <c r="AI617" s="5" t="s">
        <v>235</v>
      </c>
      <c r="AJ617" s="5" t="s">
        <v>984</v>
      </c>
      <c r="AK617" s="45">
        <f t="shared" si="78"/>
        <v>15</v>
      </c>
      <c r="AL617" s="47">
        <f>_xlfn.XLOOKUP(I617,'[1]#칼럼명세'!F:F,'[1]#칼럼명세'!I:I)</f>
        <v>1304</v>
      </c>
      <c r="AM617" s="44" t="str">
        <f t="shared" si="79"/>
        <v>Item_Name_25011005</v>
      </c>
      <c r="AN617" s="5" t="s">
        <v>2160</v>
      </c>
      <c r="AO617" s="44" t="str">
        <f t="shared" si="80"/>
        <v>Item_Desc_25011005</v>
      </c>
      <c r="AP617" s="5" t="s">
        <v>1998</v>
      </c>
      <c r="AQ617" s="44">
        <f>_xlfn.XLOOKUP(I617,[1]!표1[아이템 타입],[1]!표1[삭제여부])</f>
        <v>0</v>
      </c>
      <c r="AR617" s="63">
        <f>_xlfn.XLOOKUP(I617,'[1]#칼럼명세'!F:F,'[1]#칼럼명세'!H:H)</f>
        <v>1</v>
      </c>
      <c r="AS617" s="4">
        <v>1</v>
      </c>
      <c r="AT617" s="4"/>
      <c r="AU617" s="4"/>
      <c r="AV617" s="4"/>
      <c r="AW617" s="63" t="str">
        <f>_xlfn.XLOOKUP(I617,[1]!표1[아이템 타입],[1]!표1[타입 이름])</f>
        <v>몬스터 코어</v>
      </c>
      <c r="AX617" s="63" t="str">
        <f t="shared" si="76"/>
        <v>불가</v>
      </c>
      <c r="AY617" s="63" t="str">
        <f t="shared" si="77"/>
        <v>가능</v>
      </c>
      <c r="AZ617" s="63" t="str">
        <f t="shared" si="75"/>
        <v>가능</v>
      </c>
      <c r="BA617" s="63" t="str">
        <f t="shared" si="75"/>
        <v>가능</v>
      </c>
    </row>
    <row r="618" spans="2:53" x14ac:dyDescent="0.3">
      <c r="B618" s="4">
        <v>25011006</v>
      </c>
      <c r="C618" s="4" t="str">
        <f t="shared" si="74"/>
        <v>006</v>
      </c>
      <c r="D618" s="44" t="str">
        <f t="shared" si="72"/>
        <v>Item_Name_25011006</v>
      </c>
      <c r="E618" s="5" t="s">
        <v>2161</v>
      </c>
      <c r="F618" s="44" t="str">
        <f t="shared" si="73"/>
        <v>Item_Desc_25011006</v>
      </c>
      <c r="G618" s="5" t="s">
        <v>1999</v>
      </c>
      <c r="H618" s="5">
        <v>3</v>
      </c>
      <c r="I618" s="5">
        <v>51</v>
      </c>
      <c r="J618" s="5">
        <v>0</v>
      </c>
      <c r="K618" s="5">
        <v>1</v>
      </c>
      <c r="L618" s="45">
        <f>_xlfn.XLOOKUP($I618, '[1]#칼럼명세'!$F:$F, '[1]#칼럼명세'!$J:$J)*IF(_xlfn.XLOOKUP($I618, '[1]#칼럼명세'!$F:$F, '[1]#칼럼명세'!$K:$K)="X", 1, _xlfn.XLOOKUP($K618, '[1]#무게관련'!$N:$N, '[1]#무게관련'!$O:$O))*100</f>
        <v>1</v>
      </c>
      <c r="M618" s="46" t="s">
        <v>336</v>
      </c>
      <c r="N618" s="46" t="s">
        <v>336</v>
      </c>
      <c r="O618" s="46" t="s">
        <v>336</v>
      </c>
      <c r="P618" s="46" t="s">
        <v>336</v>
      </c>
      <c r="Q618" s="5">
        <v>0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0</v>
      </c>
      <c r="X618" s="66">
        <v>100</v>
      </c>
      <c r="Y618" s="66">
        <v>1000</v>
      </c>
      <c r="Z618" s="5">
        <v>0</v>
      </c>
      <c r="AA618" s="5">
        <v>0</v>
      </c>
      <c r="AB618" s="5">
        <v>1</v>
      </c>
      <c r="AC618" s="5">
        <v>0</v>
      </c>
      <c r="AD618" s="5">
        <v>0</v>
      </c>
      <c r="AE618" s="5">
        <v>25000</v>
      </c>
      <c r="AF618" s="5">
        <v>13</v>
      </c>
      <c r="AG618" s="5">
        <v>0</v>
      </c>
      <c r="AH618" s="5" t="s">
        <v>2360</v>
      </c>
      <c r="AI618" s="5" t="s">
        <v>235</v>
      </c>
      <c r="AJ618" s="5" t="s">
        <v>984</v>
      </c>
      <c r="AK618" s="45">
        <f t="shared" si="78"/>
        <v>15</v>
      </c>
      <c r="AL618" s="47">
        <f>_xlfn.XLOOKUP(I618,'[1]#칼럼명세'!F:F,'[1]#칼럼명세'!I:I)</f>
        <v>1304</v>
      </c>
      <c r="AM618" s="44" t="str">
        <f t="shared" si="79"/>
        <v>Item_Name_25011006</v>
      </c>
      <c r="AN618" s="5" t="s">
        <v>2161</v>
      </c>
      <c r="AO618" s="44" t="str">
        <f t="shared" si="80"/>
        <v>Item_Desc_25011006</v>
      </c>
      <c r="AP618" s="5" t="s">
        <v>1999</v>
      </c>
      <c r="AQ618" s="44">
        <f>_xlfn.XLOOKUP(I618,[1]!표1[아이템 타입],[1]!표1[삭제여부])</f>
        <v>0</v>
      </c>
      <c r="AR618" s="63">
        <f>_xlfn.XLOOKUP(I618,'[1]#칼럼명세'!F:F,'[1]#칼럼명세'!H:H)</f>
        <v>1</v>
      </c>
      <c r="AS618" s="4">
        <v>1</v>
      </c>
      <c r="AT618" s="4"/>
      <c r="AU618" s="4"/>
      <c r="AV618" s="4"/>
      <c r="AW618" s="63" t="str">
        <f>_xlfn.XLOOKUP(I618,[1]!표1[아이템 타입],[1]!표1[타입 이름])</f>
        <v>몬스터 코어</v>
      </c>
      <c r="AX618" s="63" t="str">
        <f t="shared" si="76"/>
        <v>불가</v>
      </c>
      <c r="AY618" s="63" t="str">
        <f t="shared" si="77"/>
        <v>가능</v>
      </c>
      <c r="AZ618" s="63" t="str">
        <f t="shared" si="75"/>
        <v>가능</v>
      </c>
      <c r="BA618" s="63" t="str">
        <f t="shared" si="75"/>
        <v>가능</v>
      </c>
    </row>
    <row r="619" spans="2:53" x14ac:dyDescent="0.3">
      <c r="B619" s="4">
        <v>25011007</v>
      </c>
      <c r="C619" s="4" t="str">
        <f t="shared" si="74"/>
        <v>007</v>
      </c>
      <c r="D619" s="44" t="str">
        <f t="shared" si="72"/>
        <v>Item_Name_25011007</v>
      </c>
      <c r="E619" s="5" t="s">
        <v>2162</v>
      </c>
      <c r="F619" s="44" t="str">
        <f t="shared" si="73"/>
        <v>Item_Desc_25011007</v>
      </c>
      <c r="G619" s="5" t="s">
        <v>2000</v>
      </c>
      <c r="H619" s="5">
        <v>3</v>
      </c>
      <c r="I619" s="5">
        <v>51</v>
      </c>
      <c r="J619" s="5">
        <v>0</v>
      </c>
      <c r="K619" s="5">
        <v>1</v>
      </c>
      <c r="L619" s="45">
        <f>_xlfn.XLOOKUP($I619, '[1]#칼럼명세'!$F:$F, '[1]#칼럼명세'!$J:$J)*IF(_xlfn.XLOOKUP($I619, '[1]#칼럼명세'!$F:$F, '[1]#칼럼명세'!$K:$K)="X", 1, _xlfn.XLOOKUP($K619, '[1]#무게관련'!$N:$N, '[1]#무게관련'!$O:$O))*100</f>
        <v>1</v>
      </c>
      <c r="M619" s="46" t="s">
        <v>336</v>
      </c>
      <c r="N619" s="46" t="s">
        <v>336</v>
      </c>
      <c r="O619" s="46" t="s">
        <v>336</v>
      </c>
      <c r="P619" s="46" t="s">
        <v>336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66">
        <v>100</v>
      </c>
      <c r="Y619" s="66">
        <v>1000</v>
      </c>
      <c r="Z619" s="5">
        <v>0</v>
      </c>
      <c r="AA619" s="5">
        <v>0</v>
      </c>
      <c r="AB619" s="5">
        <v>1</v>
      </c>
      <c r="AC619" s="5">
        <v>0</v>
      </c>
      <c r="AD619" s="5">
        <v>0</v>
      </c>
      <c r="AE619" s="5">
        <v>25000</v>
      </c>
      <c r="AF619" s="5">
        <v>13</v>
      </c>
      <c r="AG619" s="5">
        <v>0</v>
      </c>
      <c r="AH619" s="5" t="s">
        <v>2361</v>
      </c>
      <c r="AI619" s="5" t="s">
        <v>235</v>
      </c>
      <c r="AJ619" s="5" t="s">
        <v>984</v>
      </c>
      <c r="AK619" s="45">
        <f t="shared" si="78"/>
        <v>15</v>
      </c>
      <c r="AL619" s="47">
        <f>_xlfn.XLOOKUP(I619,'[1]#칼럼명세'!F:F,'[1]#칼럼명세'!I:I)</f>
        <v>1304</v>
      </c>
      <c r="AM619" s="44" t="str">
        <f t="shared" si="79"/>
        <v>Item_Name_25011007</v>
      </c>
      <c r="AN619" s="5" t="s">
        <v>2162</v>
      </c>
      <c r="AO619" s="44" t="str">
        <f t="shared" si="80"/>
        <v>Item_Desc_25011007</v>
      </c>
      <c r="AP619" s="5" t="s">
        <v>2000</v>
      </c>
      <c r="AQ619" s="44">
        <f>_xlfn.XLOOKUP(I619,[1]!표1[아이템 타입],[1]!표1[삭제여부])</f>
        <v>0</v>
      </c>
      <c r="AR619" s="63">
        <f>_xlfn.XLOOKUP(I619,'[1]#칼럼명세'!F:F,'[1]#칼럼명세'!H:H)</f>
        <v>1</v>
      </c>
      <c r="AS619" s="4">
        <v>1</v>
      </c>
      <c r="AT619" s="4"/>
      <c r="AU619" s="4"/>
      <c r="AV619" s="4"/>
      <c r="AW619" s="63" t="str">
        <f>_xlfn.XLOOKUP(I619,[1]!표1[아이템 타입],[1]!표1[타입 이름])</f>
        <v>몬스터 코어</v>
      </c>
      <c r="AX619" s="63" t="str">
        <f t="shared" si="76"/>
        <v>불가</v>
      </c>
      <c r="AY619" s="63" t="str">
        <f t="shared" si="77"/>
        <v>가능</v>
      </c>
      <c r="AZ619" s="63" t="str">
        <f t="shared" si="75"/>
        <v>가능</v>
      </c>
      <c r="BA619" s="63" t="str">
        <f t="shared" si="75"/>
        <v>가능</v>
      </c>
    </row>
    <row r="620" spans="2:53" x14ac:dyDescent="0.3">
      <c r="B620" s="4">
        <v>25011008</v>
      </c>
      <c r="C620" s="4" t="str">
        <f t="shared" si="74"/>
        <v>008</v>
      </c>
      <c r="D620" s="44" t="str">
        <f t="shared" si="72"/>
        <v>Item_Name_25011008</v>
      </c>
      <c r="E620" s="5" t="s">
        <v>2163</v>
      </c>
      <c r="F620" s="44" t="str">
        <f t="shared" si="73"/>
        <v>Item_Desc_25011008</v>
      </c>
      <c r="G620" s="5" t="s">
        <v>2001</v>
      </c>
      <c r="H620" s="5">
        <v>3</v>
      </c>
      <c r="I620" s="5">
        <v>51</v>
      </c>
      <c r="J620" s="5">
        <v>0</v>
      </c>
      <c r="K620" s="5">
        <v>1</v>
      </c>
      <c r="L620" s="45">
        <f>_xlfn.XLOOKUP($I620, '[1]#칼럼명세'!$F:$F, '[1]#칼럼명세'!$J:$J)*IF(_xlfn.XLOOKUP($I620, '[1]#칼럼명세'!$F:$F, '[1]#칼럼명세'!$K:$K)="X", 1, _xlfn.XLOOKUP($K620, '[1]#무게관련'!$N:$N, '[1]#무게관련'!$O:$O))*100</f>
        <v>1</v>
      </c>
      <c r="M620" s="46" t="s">
        <v>336</v>
      </c>
      <c r="N620" s="46" t="s">
        <v>336</v>
      </c>
      <c r="O620" s="46" t="s">
        <v>336</v>
      </c>
      <c r="P620" s="46" t="s">
        <v>336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66">
        <v>100</v>
      </c>
      <c r="Y620" s="66">
        <v>1000</v>
      </c>
      <c r="Z620" s="5">
        <v>0</v>
      </c>
      <c r="AA620" s="5">
        <v>0</v>
      </c>
      <c r="AB620" s="5">
        <v>1</v>
      </c>
      <c r="AC620" s="5">
        <v>0</v>
      </c>
      <c r="AD620" s="5">
        <v>0</v>
      </c>
      <c r="AE620" s="5">
        <v>25000</v>
      </c>
      <c r="AF620" s="5">
        <v>13</v>
      </c>
      <c r="AG620" s="5">
        <v>0</v>
      </c>
      <c r="AH620" s="5" t="s">
        <v>2362</v>
      </c>
      <c r="AI620" s="5" t="s">
        <v>235</v>
      </c>
      <c r="AJ620" s="5" t="s">
        <v>984</v>
      </c>
      <c r="AK620" s="45">
        <f t="shared" si="78"/>
        <v>15</v>
      </c>
      <c r="AL620" s="47">
        <f>_xlfn.XLOOKUP(I620,'[1]#칼럼명세'!F:F,'[1]#칼럼명세'!I:I)</f>
        <v>1304</v>
      </c>
      <c r="AM620" s="44" t="str">
        <f t="shared" si="79"/>
        <v>Item_Name_25011008</v>
      </c>
      <c r="AN620" s="5" t="s">
        <v>2163</v>
      </c>
      <c r="AO620" s="44" t="str">
        <f t="shared" si="80"/>
        <v>Item_Desc_25011008</v>
      </c>
      <c r="AP620" s="5" t="s">
        <v>2001</v>
      </c>
      <c r="AQ620" s="44">
        <f>_xlfn.XLOOKUP(I620,[1]!표1[아이템 타입],[1]!표1[삭제여부])</f>
        <v>0</v>
      </c>
      <c r="AR620" s="63">
        <f>_xlfn.XLOOKUP(I620,'[1]#칼럼명세'!F:F,'[1]#칼럼명세'!H:H)</f>
        <v>1</v>
      </c>
      <c r="AS620" s="4">
        <v>1</v>
      </c>
      <c r="AT620" s="4"/>
      <c r="AU620" s="4"/>
      <c r="AV620" s="4"/>
      <c r="AW620" s="63" t="str">
        <f>_xlfn.XLOOKUP(I620,[1]!표1[아이템 타입],[1]!표1[타입 이름])</f>
        <v>몬스터 코어</v>
      </c>
      <c r="AX620" s="63" t="str">
        <f t="shared" si="76"/>
        <v>불가</v>
      </c>
      <c r="AY620" s="63" t="str">
        <f t="shared" si="77"/>
        <v>가능</v>
      </c>
      <c r="AZ620" s="63" t="str">
        <f t="shared" si="75"/>
        <v>가능</v>
      </c>
      <c r="BA620" s="63" t="str">
        <f t="shared" si="75"/>
        <v>가능</v>
      </c>
    </row>
    <row r="621" spans="2:53" x14ac:dyDescent="0.3">
      <c r="B621" s="4">
        <v>25011009</v>
      </c>
      <c r="C621" s="4" t="str">
        <f t="shared" si="74"/>
        <v>009</v>
      </c>
      <c r="D621" s="44" t="str">
        <f t="shared" si="72"/>
        <v>Item_Name_25011009</v>
      </c>
      <c r="E621" s="5" t="s">
        <v>2164</v>
      </c>
      <c r="F621" s="44" t="str">
        <f t="shared" si="73"/>
        <v>Item_Desc_25011009</v>
      </c>
      <c r="G621" s="5" t="s">
        <v>2002</v>
      </c>
      <c r="H621" s="5">
        <v>3</v>
      </c>
      <c r="I621" s="5">
        <v>51</v>
      </c>
      <c r="J621" s="5">
        <v>0</v>
      </c>
      <c r="K621" s="5">
        <v>1</v>
      </c>
      <c r="L621" s="45">
        <f>_xlfn.XLOOKUP($I621, '[1]#칼럼명세'!$F:$F, '[1]#칼럼명세'!$J:$J)*IF(_xlfn.XLOOKUP($I621, '[1]#칼럼명세'!$F:$F, '[1]#칼럼명세'!$K:$K)="X", 1, _xlfn.XLOOKUP($K621, '[1]#무게관련'!$N:$N, '[1]#무게관련'!$O:$O))*100</f>
        <v>1</v>
      </c>
      <c r="M621" s="46" t="s">
        <v>336</v>
      </c>
      <c r="N621" s="46" t="s">
        <v>336</v>
      </c>
      <c r="O621" s="46" t="s">
        <v>336</v>
      </c>
      <c r="P621" s="46" t="s">
        <v>336</v>
      </c>
      <c r="Q621" s="5">
        <v>0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0</v>
      </c>
      <c r="X621" s="66">
        <v>100</v>
      </c>
      <c r="Y621" s="66">
        <v>1000</v>
      </c>
      <c r="Z621" s="5">
        <v>0</v>
      </c>
      <c r="AA621" s="5">
        <v>0</v>
      </c>
      <c r="AB621" s="5">
        <v>1</v>
      </c>
      <c r="AC621" s="5">
        <v>0</v>
      </c>
      <c r="AD621" s="5">
        <v>0</v>
      </c>
      <c r="AE621" s="5">
        <v>25000</v>
      </c>
      <c r="AF621" s="5">
        <v>13</v>
      </c>
      <c r="AG621" s="5">
        <v>0</v>
      </c>
      <c r="AH621" s="5" t="s">
        <v>2363</v>
      </c>
      <c r="AI621" s="5" t="s">
        <v>235</v>
      </c>
      <c r="AJ621" s="5" t="s">
        <v>984</v>
      </c>
      <c r="AK621" s="45">
        <f t="shared" si="78"/>
        <v>15</v>
      </c>
      <c r="AL621" s="47">
        <f>_xlfn.XLOOKUP(I621,'[1]#칼럼명세'!F:F,'[1]#칼럼명세'!I:I)</f>
        <v>1304</v>
      </c>
      <c r="AM621" s="44" t="str">
        <f t="shared" si="79"/>
        <v>Item_Name_25011009</v>
      </c>
      <c r="AN621" s="5" t="s">
        <v>2164</v>
      </c>
      <c r="AO621" s="44" t="str">
        <f t="shared" si="80"/>
        <v>Item_Desc_25011009</v>
      </c>
      <c r="AP621" s="5" t="s">
        <v>2002</v>
      </c>
      <c r="AQ621" s="44">
        <f>_xlfn.XLOOKUP(I621,[1]!표1[아이템 타입],[1]!표1[삭제여부])</f>
        <v>0</v>
      </c>
      <c r="AR621" s="63">
        <f>_xlfn.XLOOKUP(I621,'[1]#칼럼명세'!F:F,'[1]#칼럼명세'!H:H)</f>
        <v>1</v>
      </c>
      <c r="AS621" s="4">
        <v>1</v>
      </c>
      <c r="AT621" s="4"/>
      <c r="AU621" s="4"/>
      <c r="AV621" s="4"/>
      <c r="AW621" s="63" t="str">
        <f>_xlfn.XLOOKUP(I621,[1]!표1[아이템 타입],[1]!표1[타입 이름])</f>
        <v>몬스터 코어</v>
      </c>
      <c r="AX621" s="63" t="str">
        <f t="shared" si="76"/>
        <v>불가</v>
      </c>
      <c r="AY621" s="63" t="str">
        <f t="shared" si="77"/>
        <v>가능</v>
      </c>
      <c r="AZ621" s="63" t="str">
        <f t="shared" si="75"/>
        <v>가능</v>
      </c>
      <c r="BA621" s="63" t="str">
        <f t="shared" si="75"/>
        <v>가능</v>
      </c>
    </row>
    <row r="622" spans="2:53" x14ac:dyDescent="0.3">
      <c r="B622" s="4">
        <v>25011010</v>
      </c>
      <c r="C622" s="4" t="str">
        <f t="shared" si="74"/>
        <v>010</v>
      </c>
      <c r="D622" s="44" t="str">
        <f t="shared" si="72"/>
        <v>Item_Name_25011010</v>
      </c>
      <c r="E622" s="5" t="s">
        <v>2165</v>
      </c>
      <c r="F622" s="44" t="str">
        <f t="shared" si="73"/>
        <v>Item_Desc_25011010</v>
      </c>
      <c r="G622" s="5" t="s">
        <v>2003</v>
      </c>
      <c r="H622" s="5">
        <v>3</v>
      </c>
      <c r="I622" s="5">
        <v>51</v>
      </c>
      <c r="J622" s="5">
        <v>0</v>
      </c>
      <c r="K622" s="5">
        <v>1</v>
      </c>
      <c r="L622" s="45">
        <f>_xlfn.XLOOKUP($I622, '[1]#칼럼명세'!$F:$F, '[1]#칼럼명세'!$J:$J)*IF(_xlfn.XLOOKUP($I622, '[1]#칼럼명세'!$F:$F, '[1]#칼럼명세'!$K:$K)="X", 1, _xlfn.XLOOKUP($K622, '[1]#무게관련'!$N:$N, '[1]#무게관련'!$O:$O))*100</f>
        <v>1</v>
      </c>
      <c r="M622" s="46" t="s">
        <v>336</v>
      </c>
      <c r="N622" s="46" t="s">
        <v>336</v>
      </c>
      <c r="O622" s="46" t="s">
        <v>336</v>
      </c>
      <c r="P622" s="46" t="s">
        <v>336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66">
        <v>100</v>
      </c>
      <c r="Y622" s="66">
        <v>1000</v>
      </c>
      <c r="Z622" s="5">
        <v>0</v>
      </c>
      <c r="AA622" s="5">
        <v>0</v>
      </c>
      <c r="AB622" s="5">
        <v>1</v>
      </c>
      <c r="AC622" s="5">
        <v>0</v>
      </c>
      <c r="AD622" s="5">
        <v>0</v>
      </c>
      <c r="AE622" s="5">
        <v>25000</v>
      </c>
      <c r="AF622" s="5">
        <v>13</v>
      </c>
      <c r="AG622" s="5">
        <v>0</v>
      </c>
      <c r="AH622" s="5" t="s">
        <v>2364</v>
      </c>
      <c r="AI622" s="5" t="s">
        <v>235</v>
      </c>
      <c r="AJ622" s="5" t="s">
        <v>984</v>
      </c>
      <c r="AK622" s="45">
        <f t="shared" si="78"/>
        <v>15</v>
      </c>
      <c r="AL622" s="47">
        <f>_xlfn.XLOOKUP(I622,'[1]#칼럼명세'!F:F,'[1]#칼럼명세'!I:I)</f>
        <v>1304</v>
      </c>
      <c r="AM622" s="44" t="str">
        <f t="shared" si="79"/>
        <v>Item_Name_25011010</v>
      </c>
      <c r="AN622" s="5" t="s">
        <v>2165</v>
      </c>
      <c r="AO622" s="44" t="str">
        <f t="shared" si="80"/>
        <v>Item_Desc_25011010</v>
      </c>
      <c r="AP622" s="5" t="s">
        <v>2003</v>
      </c>
      <c r="AQ622" s="44">
        <f>_xlfn.XLOOKUP(I622,[1]!표1[아이템 타입],[1]!표1[삭제여부])</f>
        <v>0</v>
      </c>
      <c r="AR622" s="63">
        <f>_xlfn.XLOOKUP(I622,'[1]#칼럼명세'!F:F,'[1]#칼럼명세'!H:H)</f>
        <v>1</v>
      </c>
      <c r="AS622" s="4">
        <v>1</v>
      </c>
      <c r="AT622" s="4"/>
      <c r="AU622" s="4"/>
      <c r="AV622" s="4"/>
      <c r="AW622" s="63" t="str">
        <f>_xlfn.XLOOKUP(I622,[1]!표1[아이템 타입],[1]!표1[타입 이름])</f>
        <v>몬스터 코어</v>
      </c>
      <c r="AX622" s="63" t="str">
        <f t="shared" si="76"/>
        <v>불가</v>
      </c>
      <c r="AY622" s="63" t="str">
        <f t="shared" si="77"/>
        <v>가능</v>
      </c>
      <c r="AZ622" s="63" t="str">
        <f t="shared" si="75"/>
        <v>가능</v>
      </c>
      <c r="BA622" s="63" t="str">
        <f t="shared" si="75"/>
        <v>가능</v>
      </c>
    </row>
    <row r="623" spans="2:53" x14ac:dyDescent="0.3">
      <c r="B623" s="4">
        <v>25011011</v>
      </c>
      <c r="C623" s="4" t="str">
        <f t="shared" si="74"/>
        <v>011</v>
      </c>
      <c r="D623" s="44" t="str">
        <f t="shared" si="72"/>
        <v>Item_Name_25011011</v>
      </c>
      <c r="E623" s="5" t="s">
        <v>2166</v>
      </c>
      <c r="F623" s="44" t="str">
        <f t="shared" si="73"/>
        <v>Item_Desc_25011011</v>
      </c>
      <c r="G623" s="5" t="s">
        <v>2004</v>
      </c>
      <c r="H623" s="5">
        <v>3</v>
      </c>
      <c r="I623" s="5">
        <v>51</v>
      </c>
      <c r="J623" s="5">
        <v>0</v>
      </c>
      <c r="K623" s="5">
        <v>1</v>
      </c>
      <c r="L623" s="45">
        <f>_xlfn.XLOOKUP($I623, '[1]#칼럼명세'!$F:$F, '[1]#칼럼명세'!$J:$J)*IF(_xlfn.XLOOKUP($I623, '[1]#칼럼명세'!$F:$F, '[1]#칼럼명세'!$K:$K)="X", 1, _xlfn.XLOOKUP($K623, '[1]#무게관련'!$N:$N, '[1]#무게관련'!$O:$O))*100</f>
        <v>1</v>
      </c>
      <c r="M623" s="46" t="s">
        <v>336</v>
      </c>
      <c r="N623" s="46" t="s">
        <v>336</v>
      </c>
      <c r="O623" s="46" t="s">
        <v>336</v>
      </c>
      <c r="P623" s="46" t="s">
        <v>336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66">
        <v>100</v>
      </c>
      <c r="Y623" s="66">
        <v>1000</v>
      </c>
      <c r="Z623" s="5">
        <v>0</v>
      </c>
      <c r="AA623" s="5">
        <v>0</v>
      </c>
      <c r="AB623" s="5">
        <v>1</v>
      </c>
      <c r="AC623" s="5">
        <v>0</v>
      </c>
      <c r="AD623" s="5">
        <v>0</v>
      </c>
      <c r="AE623" s="5">
        <v>25000</v>
      </c>
      <c r="AF623" s="5">
        <v>13</v>
      </c>
      <c r="AG623" s="5">
        <v>0</v>
      </c>
      <c r="AH623" s="5" t="s">
        <v>2365</v>
      </c>
      <c r="AI623" s="5" t="s">
        <v>235</v>
      </c>
      <c r="AJ623" s="5" t="s">
        <v>984</v>
      </c>
      <c r="AK623" s="45">
        <f t="shared" si="78"/>
        <v>15</v>
      </c>
      <c r="AL623" s="47">
        <f>_xlfn.XLOOKUP(I623,'[1]#칼럼명세'!F:F,'[1]#칼럼명세'!I:I)</f>
        <v>1304</v>
      </c>
      <c r="AM623" s="44" t="str">
        <f t="shared" si="79"/>
        <v>Item_Name_25011011</v>
      </c>
      <c r="AN623" s="5" t="s">
        <v>2166</v>
      </c>
      <c r="AO623" s="44" t="str">
        <f t="shared" si="80"/>
        <v>Item_Desc_25011011</v>
      </c>
      <c r="AP623" s="5" t="s">
        <v>2004</v>
      </c>
      <c r="AQ623" s="44">
        <f>_xlfn.XLOOKUP(I623,[1]!표1[아이템 타입],[1]!표1[삭제여부])</f>
        <v>0</v>
      </c>
      <c r="AR623" s="63">
        <f>_xlfn.XLOOKUP(I623,'[1]#칼럼명세'!F:F,'[1]#칼럼명세'!H:H)</f>
        <v>1</v>
      </c>
      <c r="AS623" s="4">
        <v>1</v>
      </c>
      <c r="AT623" s="4"/>
      <c r="AU623" s="4"/>
      <c r="AV623" s="4"/>
      <c r="AW623" s="63" t="str">
        <f>_xlfn.XLOOKUP(I623,[1]!표1[아이템 타입],[1]!표1[타입 이름])</f>
        <v>몬스터 코어</v>
      </c>
      <c r="AX623" s="63" t="str">
        <f t="shared" si="76"/>
        <v>불가</v>
      </c>
      <c r="AY623" s="63" t="str">
        <f t="shared" si="77"/>
        <v>가능</v>
      </c>
      <c r="AZ623" s="63" t="str">
        <f t="shared" si="75"/>
        <v>가능</v>
      </c>
      <c r="BA623" s="63" t="str">
        <f t="shared" si="75"/>
        <v>가능</v>
      </c>
    </row>
    <row r="624" spans="2:53" x14ac:dyDescent="0.3">
      <c r="B624" s="4">
        <v>25011012</v>
      </c>
      <c r="C624" s="4" t="str">
        <f t="shared" si="74"/>
        <v>012</v>
      </c>
      <c r="D624" s="44" t="str">
        <f t="shared" si="72"/>
        <v>Item_Name_25011012</v>
      </c>
      <c r="E624" s="5" t="s">
        <v>2167</v>
      </c>
      <c r="F624" s="44" t="str">
        <f t="shared" si="73"/>
        <v>Item_Desc_25011012</v>
      </c>
      <c r="G624" s="5" t="s">
        <v>2005</v>
      </c>
      <c r="H624" s="5">
        <v>3</v>
      </c>
      <c r="I624" s="5">
        <v>51</v>
      </c>
      <c r="J624" s="5">
        <v>0</v>
      </c>
      <c r="K624" s="5">
        <v>1</v>
      </c>
      <c r="L624" s="45">
        <f>_xlfn.XLOOKUP($I624, '[1]#칼럼명세'!$F:$F, '[1]#칼럼명세'!$J:$J)*IF(_xlfn.XLOOKUP($I624, '[1]#칼럼명세'!$F:$F, '[1]#칼럼명세'!$K:$K)="X", 1, _xlfn.XLOOKUP($K624, '[1]#무게관련'!$N:$N, '[1]#무게관련'!$O:$O))*100</f>
        <v>1</v>
      </c>
      <c r="M624" s="46" t="s">
        <v>336</v>
      </c>
      <c r="N624" s="46" t="s">
        <v>336</v>
      </c>
      <c r="O624" s="46" t="s">
        <v>336</v>
      </c>
      <c r="P624" s="46" t="s">
        <v>336</v>
      </c>
      <c r="Q624" s="5">
        <v>0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0</v>
      </c>
      <c r="X624" s="66">
        <v>100</v>
      </c>
      <c r="Y624" s="66">
        <v>1000</v>
      </c>
      <c r="Z624" s="5">
        <v>0</v>
      </c>
      <c r="AA624" s="5">
        <v>0</v>
      </c>
      <c r="AB624" s="5">
        <v>1</v>
      </c>
      <c r="AC624" s="5">
        <v>0</v>
      </c>
      <c r="AD624" s="5">
        <v>0</v>
      </c>
      <c r="AE624" s="5">
        <v>25000</v>
      </c>
      <c r="AF624" s="5">
        <v>13</v>
      </c>
      <c r="AG624" s="5">
        <v>0</v>
      </c>
      <c r="AH624" s="5" t="s">
        <v>2366</v>
      </c>
      <c r="AI624" s="5" t="s">
        <v>235</v>
      </c>
      <c r="AJ624" s="5" t="s">
        <v>984</v>
      </c>
      <c r="AK624" s="45">
        <f t="shared" si="78"/>
        <v>15</v>
      </c>
      <c r="AL624" s="47">
        <f>_xlfn.XLOOKUP(I624,'[1]#칼럼명세'!F:F,'[1]#칼럼명세'!I:I)</f>
        <v>1304</v>
      </c>
      <c r="AM624" s="44" t="str">
        <f t="shared" si="79"/>
        <v>Item_Name_25011012</v>
      </c>
      <c r="AN624" s="5" t="s">
        <v>2167</v>
      </c>
      <c r="AO624" s="44" t="str">
        <f t="shared" si="80"/>
        <v>Item_Desc_25011012</v>
      </c>
      <c r="AP624" s="5" t="s">
        <v>2005</v>
      </c>
      <c r="AQ624" s="44">
        <f>_xlfn.XLOOKUP(I624,[1]!표1[아이템 타입],[1]!표1[삭제여부])</f>
        <v>0</v>
      </c>
      <c r="AR624" s="63">
        <f>_xlfn.XLOOKUP(I624,'[1]#칼럼명세'!F:F,'[1]#칼럼명세'!H:H)</f>
        <v>1</v>
      </c>
      <c r="AS624" s="4">
        <v>1</v>
      </c>
      <c r="AT624" s="4"/>
      <c r="AU624" s="4"/>
      <c r="AV624" s="4"/>
      <c r="AW624" s="63" t="str">
        <f>_xlfn.XLOOKUP(I624,[1]!표1[아이템 타입],[1]!표1[타입 이름])</f>
        <v>몬스터 코어</v>
      </c>
      <c r="AX624" s="63" t="str">
        <f t="shared" si="76"/>
        <v>불가</v>
      </c>
      <c r="AY624" s="63" t="str">
        <f t="shared" si="77"/>
        <v>가능</v>
      </c>
      <c r="AZ624" s="63" t="str">
        <f t="shared" si="75"/>
        <v>가능</v>
      </c>
      <c r="BA624" s="63" t="str">
        <f t="shared" si="75"/>
        <v>가능</v>
      </c>
    </row>
    <row r="625" spans="2:53" x14ac:dyDescent="0.3">
      <c r="B625" s="4">
        <v>25011013</v>
      </c>
      <c r="C625" s="4" t="str">
        <f t="shared" si="74"/>
        <v>013</v>
      </c>
      <c r="D625" s="44" t="str">
        <f t="shared" si="72"/>
        <v>Item_Name_25011013</v>
      </c>
      <c r="E625" s="5" t="s">
        <v>2168</v>
      </c>
      <c r="F625" s="44" t="str">
        <f t="shared" si="73"/>
        <v>Item_Desc_25011013</v>
      </c>
      <c r="G625" s="5" t="s">
        <v>2006</v>
      </c>
      <c r="H625" s="5">
        <v>3</v>
      </c>
      <c r="I625" s="5">
        <v>51</v>
      </c>
      <c r="J625" s="5">
        <v>0</v>
      </c>
      <c r="K625" s="5">
        <v>1</v>
      </c>
      <c r="L625" s="45">
        <f>_xlfn.XLOOKUP($I625, '[1]#칼럼명세'!$F:$F, '[1]#칼럼명세'!$J:$J)*IF(_xlfn.XLOOKUP($I625, '[1]#칼럼명세'!$F:$F, '[1]#칼럼명세'!$K:$K)="X", 1, _xlfn.XLOOKUP($K625, '[1]#무게관련'!$N:$N, '[1]#무게관련'!$O:$O))*100</f>
        <v>1</v>
      </c>
      <c r="M625" s="46" t="s">
        <v>336</v>
      </c>
      <c r="N625" s="46" t="s">
        <v>336</v>
      </c>
      <c r="O625" s="46" t="s">
        <v>336</v>
      </c>
      <c r="P625" s="46" t="s">
        <v>336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66">
        <v>100</v>
      </c>
      <c r="Y625" s="66">
        <v>1000</v>
      </c>
      <c r="Z625" s="5">
        <v>0</v>
      </c>
      <c r="AA625" s="5">
        <v>0</v>
      </c>
      <c r="AB625" s="5">
        <v>1</v>
      </c>
      <c r="AC625" s="5">
        <v>0</v>
      </c>
      <c r="AD625" s="5">
        <v>0</v>
      </c>
      <c r="AE625" s="5">
        <v>25000</v>
      </c>
      <c r="AF625" s="5">
        <v>13</v>
      </c>
      <c r="AG625" s="5">
        <v>0</v>
      </c>
      <c r="AH625" s="5" t="s">
        <v>2367</v>
      </c>
      <c r="AI625" s="5" t="s">
        <v>235</v>
      </c>
      <c r="AJ625" s="5" t="s">
        <v>984</v>
      </c>
      <c r="AK625" s="45">
        <f t="shared" si="78"/>
        <v>15</v>
      </c>
      <c r="AL625" s="47">
        <f>_xlfn.XLOOKUP(I625,'[1]#칼럼명세'!F:F,'[1]#칼럼명세'!I:I)</f>
        <v>1304</v>
      </c>
      <c r="AM625" s="44" t="str">
        <f t="shared" si="79"/>
        <v>Item_Name_25011013</v>
      </c>
      <c r="AN625" s="5" t="s">
        <v>2168</v>
      </c>
      <c r="AO625" s="44" t="str">
        <f t="shared" si="80"/>
        <v>Item_Desc_25011013</v>
      </c>
      <c r="AP625" s="5" t="s">
        <v>2006</v>
      </c>
      <c r="AQ625" s="44">
        <f>_xlfn.XLOOKUP(I625,[1]!표1[아이템 타입],[1]!표1[삭제여부])</f>
        <v>0</v>
      </c>
      <c r="AR625" s="63">
        <f>_xlfn.XLOOKUP(I625,'[1]#칼럼명세'!F:F,'[1]#칼럼명세'!H:H)</f>
        <v>1</v>
      </c>
      <c r="AS625" s="4">
        <v>1</v>
      </c>
      <c r="AT625" s="4"/>
      <c r="AU625" s="4"/>
      <c r="AV625" s="4"/>
      <c r="AW625" s="63" t="str">
        <f>_xlfn.XLOOKUP(I625,[1]!표1[아이템 타입],[1]!표1[타입 이름])</f>
        <v>몬스터 코어</v>
      </c>
      <c r="AX625" s="63" t="str">
        <f t="shared" si="76"/>
        <v>불가</v>
      </c>
      <c r="AY625" s="63" t="str">
        <f t="shared" si="77"/>
        <v>가능</v>
      </c>
      <c r="AZ625" s="63" t="str">
        <f t="shared" si="75"/>
        <v>가능</v>
      </c>
      <c r="BA625" s="63" t="str">
        <f t="shared" si="75"/>
        <v>가능</v>
      </c>
    </row>
    <row r="626" spans="2:53" x14ac:dyDescent="0.3">
      <c r="B626" s="4">
        <v>25011014</v>
      </c>
      <c r="C626" s="4" t="str">
        <f t="shared" si="74"/>
        <v>014</v>
      </c>
      <c r="D626" s="44" t="str">
        <f t="shared" si="72"/>
        <v>Item_Name_25011014</v>
      </c>
      <c r="E626" s="5" t="s">
        <v>2169</v>
      </c>
      <c r="F626" s="44" t="str">
        <f t="shared" si="73"/>
        <v>Item_Desc_25011014</v>
      </c>
      <c r="G626" s="5" t="s">
        <v>2007</v>
      </c>
      <c r="H626" s="5">
        <v>3</v>
      </c>
      <c r="I626" s="5">
        <v>51</v>
      </c>
      <c r="J626" s="5">
        <v>0</v>
      </c>
      <c r="K626" s="5">
        <v>1</v>
      </c>
      <c r="L626" s="45">
        <f>_xlfn.XLOOKUP($I626, '[1]#칼럼명세'!$F:$F, '[1]#칼럼명세'!$J:$J)*IF(_xlfn.XLOOKUP($I626, '[1]#칼럼명세'!$F:$F, '[1]#칼럼명세'!$K:$K)="X", 1, _xlfn.XLOOKUP($K626, '[1]#무게관련'!$N:$N, '[1]#무게관련'!$O:$O))*100</f>
        <v>1</v>
      </c>
      <c r="M626" s="46" t="s">
        <v>336</v>
      </c>
      <c r="N626" s="46" t="s">
        <v>336</v>
      </c>
      <c r="O626" s="46" t="s">
        <v>336</v>
      </c>
      <c r="P626" s="46" t="s">
        <v>336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66">
        <v>100</v>
      </c>
      <c r="Y626" s="66">
        <v>1000</v>
      </c>
      <c r="Z626" s="5">
        <v>0</v>
      </c>
      <c r="AA626" s="5">
        <v>0</v>
      </c>
      <c r="AB626" s="5">
        <v>1</v>
      </c>
      <c r="AC626" s="5">
        <v>0</v>
      </c>
      <c r="AD626" s="5">
        <v>0</v>
      </c>
      <c r="AE626" s="5">
        <v>25000</v>
      </c>
      <c r="AF626" s="5">
        <v>13</v>
      </c>
      <c r="AG626" s="5">
        <v>0</v>
      </c>
      <c r="AH626" s="5" t="s">
        <v>2368</v>
      </c>
      <c r="AI626" s="5" t="s">
        <v>235</v>
      </c>
      <c r="AJ626" s="5" t="s">
        <v>984</v>
      </c>
      <c r="AK626" s="45">
        <f t="shared" si="78"/>
        <v>15</v>
      </c>
      <c r="AL626" s="47">
        <f>_xlfn.XLOOKUP(I626,'[1]#칼럼명세'!F:F,'[1]#칼럼명세'!I:I)</f>
        <v>1304</v>
      </c>
      <c r="AM626" s="44" t="str">
        <f t="shared" si="79"/>
        <v>Item_Name_25011014</v>
      </c>
      <c r="AN626" s="5" t="s">
        <v>2169</v>
      </c>
      <c r="AO626" s="44" t="str">
        <f t="shared" si="80"/>
        <v>Item_Desc_25011014</v>
      </c>
      <c r="AP626" s="5" t="s">
        <v>2007</v>
      </c>
      <c r="AQ626" s="44">
        <f>_xlfn.XLOOKUP(I626,[1]!표1[아이템 타입],[1]!표1[삭제여부])</f>
        <v>0</v>
      </c>
      <c r="AR626" s="63">
        <f>_xlfn.XLOOKUP(I626,'[1]#칼럼명세'!F:F,'[1]#칼럼명세'!H:H)</f>
        <v>1</v>
      </c>
      <c r="AS626" s="4">
        <v>1</v>
      </c>
      <c r="AT626" s="4"/>
      <c r="AU626" s="4"/>
      <c r="AV626" s="4"/>
      <c r="AW626" s="63" t="str">
        <f>_xlfn.XLOOKUP(I626,[1]!표1[아이템 타입],[1]!표1[타입 이름])</f>
        <v>몬스터 코어</v>
      </c>
      <c r="AX626" s="63" t="str">
        <f t="shared" si="76"/>
        <v>불가</v>
      </c>
      <c r="AY626" s="63" t="str">
        <f t="shared" si="77"/>
        <v>가능</v>
      </c>
      <c r="AZ626" s="63" t="str">
        <f t="shared" si="75"/>
        <v>가능</v>
      </c>
      <c r="BA626" s="63" t="str">
        <f t="shared" si="75"/>
        <v>가능</v>
      </c>
    </row>
    <row r="627" spans="2:53" x14ac:dyDescent="0.3">
      <c r="B627" s="4">
        <v>25012001</v>
      </c>
      <c r="C627" s="4" t="str">
        <f t="shared" si="74"/>
        <v>001</v>
      </c>
      <c r="D627" s="44" t="str">
        <f t="shared" si="72"/>
        <v>Item_Name_25012001</v>
      </c>
      <c r="E627" s="5" t="s">
        <v>2170</v>
      </c>
      <c r="F627" s="44" t="str">
        <f t="shared" si="73"/>
        <v>Item_Desc_25012001</v>
      </c>
      <c r="G627" s="5" t="s">
        <v>2008</v>
      </c>
      <c r="H627" s="5">
        <v>3</v>
      </c>
      <c r="I627" s="5">
        <v>51</v>
      </c>
      <c r="J627" s="5">
        <v>0</v>
      </c>
      <c r="K627" s="5">
        <v>2</v>
      </c>
      <c r="L627" s="45">
        <f>_xlfn.XLOOKUP($I627, '[1]#칼럼명세'!$F:$F, '[1]#칼럼명세'!$J:$J)*IF(_xlfn.XLOOKUP($I627, '[1]#칼럼명세'!$F:$F, '[1]#칼럼명세'!$K:$K)="X", 1, _xlfn.XLOOKUP($K627, '[1]#무게관련'!$N:$N, '[1]#무게관련'!$O:$O))*100</f>
        <v>1</v>
      </c>
      <c r="M627" s="46" t="s">
        <v>336</v>
      </c>
      <c r="N627" s="46" t="s">
        <v>336</v>
      </c>
      <c r="O627" s="46" t="s">
        <v>336</v>
      </c>
      <c r="P627" s="46" t="s">
        <v>336</v>
      </c>
      <c r="Q627" s="5">
        <v>0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0</v>
      </c>
      <c r="X627" s="66">
        <v>100</v>
      </c>
      <c r="Y627" s="66">
        <v>1000</v>
      </c>
      <c r="Z627" s="5">
        <v>0</v>
      </c>
      <c r="AA627" s="5">
        <v>0</v>
      </c>
      <c r="AB627" s="5">
        <v>1</v>
      </c>
      <c r="AC627" s="5">
        <v>0</v>
      </c>
      <c r="AD627" s="5">
        <v>0</v>
      </c>
      <c r="AE627" s="5">
        <v>25000</v>
      </c>
      <c r="AF627" s="5">
        <v>13</v>
      </c>
      <c r="AG627" s="5">
        <v>0</v>
      </c>
      <c r="AH627" s="5" t="s">
        <v>2363</v>
      </c>
      <c r="AI627" s="5" t="s">
        <v>235</v>
      </c>
      <c r="AJ627" s="5" t="s">
        <v>984</v>
      </c>
      <c r="AK627" s="45">
        <f t="shared" si="78"/>
        <v>15</v>
      </c>
      <c r="AL627" s="47">
        <f>_xlfn.XLOOKUP(I627,'[1]#칼럼명세'!F:F,'[1]#칼럼명세'!I:I)</f>
        <v>1304</v>
      </c>
      <c r="AM627" s="44" t="str">
        <f t="shared" si="79"/>
        <v>Item_Name_25012001</v>
      </c>
      <c r="AN627" s="5" t="s">
        <v>2170</v>
      </c>
      <c r="AO627" s="44" t="str">
        <f t="shared" si="80"/>
        <v>Item_Desc_25012001</v>
      </c>
      <c r="AP627" s="5" t="s">
        <v>2008</v>
      </c>
      <c r="AQ627" s="44">
        <f>_xlfn.XLOOKUP(I627,[1]!표1[아이템 타입],[1]!표1[삭제여부])</f>
        <v>0</v>
      </c>
      <c r="AR627" s="63">
        <f>_xlfn.XLOOKUP(I627,'[1]#칼럼명세'!F:F,'[1]#칼럼명세'!H:H)</f>
        <v>1</v>
      </c>
      <c r="AS627" s="4">
        <v>1</v>
      </c>
      <c r="AT627" s="4"/>
      <c r="AU627" s="4"/>
      <c r="AV627" s="4"/>
      <c r="AW627" s="63" t="str">
        <f>_xlfn.XLOOKUP(I627,[1]!표1[아이템 타입],[1]!표1[타입 이름])</f>
        <v>몬스터 코어</v>
      </c>
      <c r="AX627" s="63" t="str">
        <f t="shared" si="76"/>
        <v>불가</v>
      </c>
      <c r="AY627" s="63" t="str">
        <f t="shared" si="77"/>
        <v>가능</v>
      </c>
      <c r="AZ627" s="63" t="str">
        <f t="shared" si="75"/>
        <v>가능</v>
      </c>
      <c r="BA627" s="63" t="str">
        <f t="shared" si="75"/>
        <v>가능</v>
      </c>
    </row>
    <row r="628" spans="2:53" x14ac:dyDescent="0.3">
      <c r="B628" s="4">
        <v>25012002</v>
      </c>
      <c r="C628" s="4" t="str">
        <f t="shared" si="74"/>
        <v>002</v>
      </c>
      <c r="D628" s="44" t="str">
        <f t="shared" si="72"/>
        <v>Item_Name_25012002</v>
      </c>
      <c r="E628" s="5" t="s">
        <v>2171</v>
      </c>
      <c r="F628" s="44" t="str">
        <f t="shared" si="73"/>
        <v>Item_Desc_25012002</v>
      </c>
      <c r="G628" s="5" t="s">
        <v>2009</v>
      </c>
      <c r="H628" s="5">
        <v>3</v>
      </c>
      <c r="I628" s="5">
        <v>51</v>
      </c>
      <c r="J628" s="5">
        <v>0</v>
      </c>
      <c r="K628" s="5">
        <v>2</v>
      </c>
      <c r="L628" s="45">
        <f>_xlfn.XLOOKUP($I628, '[1]#칼럼명세'!$F:$F, '[1]#칼럼명세'!$J:$J)*IF(_xlfn.XLOOKUP($I628, '[1]#칼럼명세'!$F:$F, '[1]#칼럼명세'!$K:$K)="X", 1, _xlfn.XLOOKUP($K628, '[1]#무게관련'!$N:$N, '[1]#무게관련'!$O:$O))*100</f>
        <v>1</v>
      </c>
      <c r="M628" s="46" t="s">
        <v>336</v>
      </c>
      <c r="N628" s="46" t="s">
        <v>336</v>
      </c>
      <c r="O628" s="46" t="s">
        <v>336</v>
      </c>
      <c r="P628" s="46" t="s">
        <v>336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66">
        <v>100</v>
      </c>
      <c r="Y628" s="66">
        <v>1000</v>
      </c>
      <c r="Z628" s="5">
        <v>0</v>
      </c>
      <c r="AA628" s="5">
        <v>0</v>
      </c>
      <c r="AB628" s="5">
        <v>1</v>
      </c>
      <c r="AC628" s="5">
        <v>0</v>
      </c>
      <c r="AD628" s="5">
        <v>0</v>
      </c>
      <c r="AE628" s="5">
        <v>25000</v>
      </c>
      <c r="AF628" s="5">
        <v>13</v>
      </c>
      <c r="AG628" s="5">
        <v>0</v>
      </c>
      <c r="AH628" s="5" t="s">
        <v>2355</v>
      </c>
      <c r="AI628" s="5" t="s">
        <v>235</v>
      </c>
      <c r="AJ628" s="5" t="s">
        <v>984</v>
      </c>
      <c r="AK628" s="45">
        <f t="shared" si="78"/>
        <v>15</v>
      </c>
      <c r="AL628" s="47">
        <f>_xlfn.XLOOKUP(I628,'[1]#칼럼명세'!F:F,'[1]#칼럼명세'!I:I)</f>
        <v>1304</v>
      </c>
      <c r="AM628" s="44" t="str">
        <f t="shared" si="79"/>
        <v>Item_Name_25012002</v>
      </c>
      <c r="AN628" s="5" t="s">
        <v>2171</v>
      </c>
      <c r="AO628" s="44" t="str">
        <f t="shared" si="80"/>
        <v>Item_Desc_25012002</v>
      </c>
      <c r="AP628" s="5" t="s">
        <v>2009</v>
      </c>
      <c r="AQ628" s="44">
        <f>_xlfn.XLOOKUP(I628,[1]!표1[아이템 타입],[1]!표1[삭제여부])</f>
        <v>0</v>
      </c>
      <c r="AR628" s="63">
        <f>_xlfn.XLOOKUP(I628,'[1]#칼럼명세'!F:F,'[1]#칼럼명세'!H:H)</f>
        <v>1</v>
      </c>
      <c r="AS628" s="4">
        <v>1</v>
      </c>
      <c r="AT628" s="4"/>
      <c r="AU628" s="4"/>
      <c r="AV628" s="4"/>
      <c r="AW628" s="63" t="str">
        <f>_xlfn.XLOOKUP(I628,[1]!표1[아이템 타입],[1]!표1[타입 이름])</f>
        <v>몬스터 코어</v>
      </c>
      <c r="AX628" s="63" t="str">
        <f t="shared" si="76"/>
        <v>불가</v>
      </c>
      <c r="AY628" s="63" t="str">
        <f t="shared" si="77"/>
        <v>가능</v>
      </c>
      <c r="AZ628" s="63" t="str">
        <f t="shared" si="75"/>
        <v>가능</v>
      </c>
      <c r="BA628" s="63" t="str">
        <f t="shared" si="75"/>
        <v>가능</v>
      </c>
    </row>
    <row r="629" spans="2:53" x14ac:dyDescent="0.3">
      <c r="B629" s="4">
        <v>25012003</v>
      </c>
      <c r="C629" s="4" t="str">
        <f t="shared" si="74"/>
        <v>003</v>
      </c>
      <c r="D629" s="44" t="str">
        <f t="shared" si="72"/>
        <v>Item_Name_25012003</v>
      </c>
      <c r="E629" s="5" t="s">
        <v>2172</v>
      </c>
      <c r="F629" s="44" t="str">
        <f t="shared" si="73"/>
        <v>Item_Desc_25012003</v>
      </c>
      <c r="G629" s="5" t="s">
        <v>2010</v>
      </c>
      <c r="H629" s="5">
        <v>3</v>
      </c>
      <c r="I629" s="5">
        <v>51</v>
      </c>
      <c r="J629" s="5">
        <v>0</v>
      </c>
      <c r="K629" s="5">
        <v>2</v>
      </c>
      <c r="L629" s="45">
        <f>_xlfn.XLOOKUP($I629, '[1]#칼럼명세'!$F:$F, '[1]#칼럼명세'!$J:$J)*IF(_xlfn.XLOOKUP($I629, '[1]#칼럼명세'!$F:$F, '[1]#칼럼명세'!$K:$K)="X", 1, _xlfn.XLOOKUP($K629, '[1]#무게관련'!$N:$N, '[1]#무게관련'!$O:$O))*100</f>
        <v>1</v>
      </c>
      <c r="M629" s="46" t="s">
        <v>336</v>
      </c>
      <c r="N629" s="46" t="s">
        <v>336</v>
      </c>
      <c r="O629" s="46" t="s">
        <v>336</v>
      </c>
      <c r="P629" s="46" t="s">
        <v>336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66">
        <v>100</v>
      </c>
      <c r="Y629" s="66">
        <v>1000</v>
      </c>
      <c r="Z629" s="5">
        <v>0</v>
      </c>
      <c r="AA629" s="5">
        <v>0</v>
      </c>
      <c r="AB629" s="5">
        <v>1</v>
      </c>
      <c r="AC629" s="5">
        <v>0</v>
      </c>
      <c r="AD629" s="5">
        <v>0</v>
      </c>
      <c r="AE629" s="5">
        <v>25000</v>
      </c>
      <c r="AF629" s="5">
        <v>13</v>
      </c>
      <c r="AG629" s="5">
        <v>0</v>
      </c>
      <c r="AH629" s="5" t="s">
        <v>2369</v>
      </c>
      <c r="AI629" s="5" t="s">
        <v>235</v>
      </c>
      <c r="AJ629" s="5" t="s">
        <v>984</v>
      </c>
      <c r="AK629" s="45">
        <f t="shared" si="78"/>
        <v>15</v>
      </c>
      <c r="AL629" s="47">
        <f>_xlfn.XLOOKUP(I629,'[1]#칼럼명세'!F:F,'[1]#칼럼명세'!I:I)</f>
        <v>1304</v>
      </c>
      <c r="AM629" s="44" t="str">
        <f t="shared" si="79"/>
        <v>Item_Name_25012003</v>
      </c>
      <c r="AN629" s="5" t="s">
        <v>2172</v>
      </c>
      <c r="AO629" s="44" t="str">
        <f t="shared" si="80"/>
        <v>Item_Desc_25012003</v>
      </c>
      <c r="AP629" s="5" t="s">
        <v>2010</v>
      </c>
      <c r="AQ629" s="44">
        <f>_xlfn.XLOOKUP(I629,[1]!표1[아이템 타입],[1]!표1[삭제여부])</f>
        <v>0</v>
      </c>
      <c r="AR629" s="63">
        <f>_xlfn.XLOOKUP(I629,'[1]#칼럼명세'!F:F,'[1]#칼럼명세'!H:H)</f>
        <v>1</v>
      </c>
      <c r="AS629" s="4">
        <v>1</v>
      </c>
      <c r="AT629" s="4"/>
      <c r="AU629" s="4"/>
      <c r="AV629" s="4"/>
      <c r="AW629" s="63" t="str">
        <f>_xlfn.XLOOKUP(I629,[1]!표1[아이템 타입],[1]!표1[타입 이름])</f>
        <v>몬스터 코어</v>
      </c>
      <c r="AX629" s="63" t="str">
        <f t="shared" si="76"/>
        <v>불가</v>
      </c>
      <c r="AY629" s="63" t="str">
        <f t="shared" si="77"/>
        <v>가능</v>
      </c>
      <c r="AZ629" s="63" t="str">
        <f t="shared" si="75"/>
        <v>가능</v>
      </c>
      <c r="BA629" s="63" t="str">
        <f t="shared" si="75"/>
        <v>가능</v>
      </c>
    </row>
    <row r="630" spans="2:53" x14ac:dyDescent="0.3">
      <c r="B630" s="4">
        <v>25012004</v>
      </c>
      <c r="C630" s="4" t="str">
        <f t="shared" si="74"/>
        <v>004</v>
      </c>
      <c r="D630" s="44" t="str">
        <f t="shared" si="72"/>
        <v>Item_Name_25012004</v>
      </c>
      <c r="E630" s="5" t="s">
        <v>2173</v>
      </c>
      <c r="F630" s="44" t="str">
        <f t="shared" si="73"/>
        <v>Item_Desc_25012004</v>
      </c>
      <c r="G630" s="5" t="s">
        <v>2011</v>
      </c>
      <c r="H630" s="5">
        <v>3</v>
      </c>
      <c r="I630" s="5">
        <v>51</v>
      </c>
      <c r="J630" s="5">
        <v>0</v>
      </c>
      <c r="K630" s="5">
        <v>2</v>
      </c>
      <c r="L630" s="45">
        <f>_xlfn.XLOOKUP($I630, '[1]#칼럼명세'!$F:$F, '[1]#칼럼명세'!$J:$J)*IF(_xlfn.XLOOKUP($I630, '[1]#칼럼명세'!$F:$F, '[1]#칼럼명세'!$K:$K)="X", 1, _xlfn.XLOOKUP($K630, '[1]#무게관련'!$N:$N, '[1]#무게관련'!$O:$O))*100</f>
        <v>1</v>
      </c>
      <c r="M630" s="46" t="s">
        <v>336</v>
      </c>
      <c r="N630" s="46" t="s">
        <v>336</v>
      </c>
      <c r="O630" s="46" t="s">
        <v>336</v>
      </c>
      <c r="P630" s="46" t="s">
        <v>336</v>
      </c>
      <c r="Q630" s="5">
        <v>0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0</v>
      </c>
      <c r="X630" s="66">
        <v>100</v>
      </c>
      <c r="Y630" s="66">
        <v>1000</v>
      </c>
      <c r="Z630" s="5">
        <v>0</v>
      </c>
      <c r="AA630" s="5">
        <v>0</v>
      </c>
      <c r="AB630" s="5">
        <v>1</v>
      </c>
      <c r="AC630" s="5">
        <v>0</v>
      </c>
      <c r="AD630" s="5">
        <v>0</v>
      </c>
      <c r="AE630" s="5">
        <v>25000</v>
      </c>
      <c r="AF630" s="5">
        <v>13</v>
      </c>
      <c r="AG630" s="5">
        <v>0</v>
      </c>
      <c r="AH630" s="5" t="s">
        <v>2358</v>
      </c>
      <c r="AI630" s="5" t="s">
        <v>235</v>
      </c>
      <c r="AJ630" s="5" t="s">
        <v>984</v>
      </c>
      <c r="AK630" s="45">
        <f t="shared" si="78"/>
        <v>15</v>
      </c>
      <c r="AL630" s="47">
        <f>_xlfn.XLOOKUP(I630,'[1]#칼럼명세'!F:F,'[1]#칼럼명세'!I:I)</f>
        <v>1304</v>
      </c>
      <c r="AM630" s="44" t="str">
        <f t="shared" si="79"/>
        <v>Item_Name_25012004</v>
      </c>
      <c r="AN630" s="5" t="s">
        <v>2173</v>
      </c>
      <c r="AO630" s="44" t="str">
        <f t="shared" si="80"/>
        <v>Item_Desc_25012004</v>
      </c>
      <c r="AP630" s="5" t="s">
        <v>2011</v>
      </c>
      <c r="AQ630" s="44">
        <f>_xlfn.XLOOKUP(I630,[1]!표1[아이템 타입],[1]!표1[삭제여부])</f>
        <v>0</v>
      </c>
      <c r="AR630" s="63">
        <f>_xlfn.XLOOKUP(I630,'[1]#칼럼명세'!F:F,'[1]#칼럼명세'!H:H)</f>
        <v>1</v>
      </c>
      <c r="AS630" s="4">
        <v>1</v>
      </c>
      <c r="AT630" s="4"/>
      <c r="AU630" s="4"/>
      <c r="AV630" s="4"/>
      <c r="AW630" s="63" t="str">
        <f>_xlfn.XLOOKUP(I630,[1]!표1[아이템 타입],[1]!표1[타입 이름])</f>
        <v>몬스터 코어</v>
      </c>
      <c r="AX630" s="63" t="str">
        <f t="shared" si="76"/>
        <v>불가</v>
      </c>
      <c r="AY630" s="63" t="str">
        <f t="shared" si="77"/>
        <v>가능</v>
      </c>
      <c r="AZ630" s="63" t="str">
        <f t="shared" si="75"/>
        <v>가능</v>
      </c>
      <c r="BA630" s="63" t="str">
        <f t="shared" si="75"/>
        <v>가능</v>
      </c>
    </row>
    <row r="631" spans="2:53" x14ac:dyDescent="0.3">
      <c r="B631" s="4">
        <v>25012005</v>
      </c>
      <c r="C631" s="4" t="str">
        <f t="shared" si="74"/>
        <v>005</v>
      </c>
      <c r="D631" s="44" t="str">
        <f t="shared" si="72"/>
        <v>Item_Name_25012005</v>
      </c>
      <c r="E631" s="5" t="s">
        <v>2174</v>
      </c>
      <c r="F631" s="44" t="str">
        <f t="shared" si="73"/>
        <v>Item_Desc_25012005</v>
      </c>
      <c r="G631" s="5" t="s">
        <v>2012</v>
      </c>
      <c r="H631" s="5">
        <v>3</v>
      </c>
      <c r="I631" s="5">
        <v>51</v>
      </c>
      <c r="J631" s="5">
        <v>0</v>
      </c>
      <c r="K631" s="5">
        <v>2</v>
      </c>
      <c r="L631" s="45">
        <f>_xlfn.XLOOKUP($I631, '[1]#칼럼명세'!$F:$F, '[1]#칼럼명세'!$J:$J)*IF(_xlfn.XLOOKUP($I631, '[1]#칼럼명세'!$F:$F, '[1]#칼럼명세'!$K:$K)="X", 1, _xlfn.XLOOKUP($K631, '[1]#무게관련'!$N:$N, '[1]#무게관련'!$O:$O))*100</f>
        <v>1</v>
      </c>
      <c r="M631" s="46" t="s">
        <v>336</v>
      </c>
      <c r="N631" s="46" t="s">
        <v>336</v>
      </c>
      <c r="O631" s="46" t="s">
        <v>336</v>
      </c>
      <c r="P631" s="46" t="s">
        <v>336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66">
        <v>100</v>
      </c>
      <c r="Y631" s="66">
        <v>1000</v>
      </c>
      <c r="Z631" s="5">
        <v>0</v>
      </c>
      <c r="AA631" s="5">
        <v>0</v>
      </c>
      <c r="AB631" s="5">
        <v>1</v>
      </c>
      <c r="AC631" s="5">
        <v>0</v>
      </c>
      <c r="AD631" s="5">
        <v>0</v>
      </c>
      <c r="AE631" s="5">
        <v>25000</v>
      </c>
      <c r="AF631" s="5">
        <v>13</v>
      </c>
      <c r="AG631" s="5">
        <v>0</v>
      </c>
      <c r="AH631" s="5" t="s">
        <v>2361</v>
      </c>
      <c r="AI631" s="5" t="s">
        <v>235</v>
      </c>
      <c r="AJ631" s="5" t="s">
        <v>984</v>
      </c>
      <c r="AK631" s="45">
        <f t="shared" si="78"/>
        <v>15</v>
      </c>
      <c r="AL631" s="47">
        <f>_xlfn.XLOOKUP(I631,'[1]#칼럼명세'!F:F,'[1]#칼럼명세'!I:I)</f>
        <v>1304</v>
      </c>
      <c r="AM631" s="44" t="str">
        <f t="shared" si="79"/>
        <v>Item_Name_25012005</v>
      </c>
      <c r="AN631" s="5" t="s">
        <v>2174</v>
      </c>
      <c r="AO631" s="44" t="str">
        <f t="shared" si="80"/>
        <v>Item_Desc_25012005</v>
      </c>
      <c r="AP631" s="5" t="s">
        <v>2012</v>
      </c>
      <c r="AQ631" s="44">
        <f>_xlfn.XLOOKUP(I631,[1]!표1[아이템 타입],[1]!표1[삭제여부])</f>
        <v>0</v>
      </c>
      <c r="AR631" s="63">
        <f>_xlfn.XLOOKUP(I631,'[1]#칼럼명세'!F:F,'[1]#칼럼명세'!H:H)</f>
        <v>1</v>
      </c>
      <c r="AS631" s="4">
        <v>1</v>
      </c>
      <c r="AT631" s="4"/>
      <c r="AU631" s="4"/>
      <c r="AV631" s="4"/>
      <c r="AW631" s="63" t="str">
        <f>_xlfn.XLOOKUP(I631,[1]!표1[아이템 타입],[1]!표1[타입 이름])</f>
        <v>몬스터 코어</v>
      </c>
      <c r="AX631" s="63" t="str">
        <f t="shared" si="76"/>
        <v>불가</v>
      </c>
      <c r="AY631" s="63" t="str">
        <f t="shared" si="77"/>
        <v>가능</v>
      </c>
      <c r="AZ631" s="63" t="str">
        <f t="shared" si="75"/>
        <v>가능</v>
      </c>
      <c r="BA631" s="63" t="str">
        <f t="shared" si="75"/>
        <v>가능</v>
      </c>
    </row>
    <row r="632" spans="2:53" x14ac:dyDescent="0.3">
      <c r="B632" s="4">
        <v>25012006</v>
      </c>
      <c r="C632" s="4" t="str">
        <f t="shared" si="74"/>
        <v>006</v>
      </c>
      <c r="D632" s="44" t="str">
        <f t="shared" si="72"/>
        <v>Item_Name_25012006</v>
      </c>
      <c r="E632" s="5" t="s">
        <v>2175</v>
      </c>
      <c r="F632" s="44" t="str">
        <f t="shared" si="73"/>
        <v>Item_Desc_25012006</v>
      </c>
      <c r="G632" s="5" t="s">
        <v>2013</v>
      </c>
      <c r="H632" s="5">
        <v>3</v>
      </c>
      <c r="I632" s="5">
        <v>51</v>
      </c>
      <c r="J632" s="5">
        <v>0</v>
      </c>
      <c r="K632" s="5">
        <v>2</v>
      </c>
      <c r="L632" s="45">
        <f>_xlfn.XLOOKUP($I632, '[1]#칼럼명세'!$F:$F, '[1]#칼럼명세'!$J:$J)*IF(_xlfn.XLOOKUP($I632, '[1]#칼럼명세'!$F:$F, '[1]#칼럼명세'!$K:$K)="X", 1, _xlfn.XLOOKUP($K632, '[1]#무게관련'!$N:$N, '[1]#무게관련'!$O:$O))*100</f>
        <v>1</v>
      </c>
      <c r="M632" s="46" t="s">
        <v>336</v>
      </c>
      <c r="N632" s="46" t="s">
        <v>336</v>
      </c>
      <c r="O632" s="46" t="s">
        <v>336</v>
      </c>
      <c r="P632" s="46" t="s">
        <v>336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66">
        <v>100</v>
      </c>
      <c r="Y632" s="66">
        <v>1000</v>
      </c>
      <c r="Z632" s="5">
        <v>0</v>
      </c>
      <c r="AA632" s="5">
        <v>0</v>
      </c>
      <c r="AB632" s="5">
        <v>1</v>
      </c>
      <c r="AC632" s="5">
        <v>0</v>
      </c>
      <c r="AD632" s="5">
        <v>0</v>
      </c>
      <c r="AE632" s="5">
        <v>25000</v>
      </c>
      <c r="AF632" s="5">
        <v>13</v>
      </c>
      <c r="AG632" s="5">
        <v>0</v>
      </c>
      <c r="AH632" s="5" t="s">
        <v>2359</v>
      </c>
      <c r="AI632" s="5" t="s">
        <v>235</v>
      </c>
      <c r="AJ632" s="5" t="s">
        <v>984</v>
      </c>
      <c r="AK632" s="45">
        <f t="shared" si="78"/>
        <v>15</v>
      </c>
      <c r="AL632" s="47">
        <f>_xlfn.XLOOKUP(I632,'[1]#칼럼명세'!F:F,'[1]#칼럼명세'!I:I)</f>
        <v>1304</v>
      </c>
      <c r="AM632" s="44" t="str">
        <f t="shared" si="79"/>
        <v>Item_Name_25012006</v>
      </c>
      <c r="AN632" s="5" t="s">
        <v>2175</v>
      </c>
      <c r="AO632" s="44" t="str">
        <f t="shared" si="80"/>
        <v>Item_Desc_25012006</v>
      </c>
      <c r="AP632" s="5" t="s">
        <v>2013</v>
      </c>
      <c r="AQ632" s="44">
        <f>_xlfn.XLOOKUP(I632,[1]!표1[아이템 타입],[1]!표1[삭제여부])</f>
        <v>0</v>
      </c>
      <c r="AR632" s="63">
        <f>_xlfn.XLOOKUP(I632,'[1]#칼럼명세'!F:F,'[1]#칼럼명세'!H:H)</f>
        <v>1</v>
      </c>
      <c r="AS632" s="4">
        <v>1</v>
      </c>
      <c r="AT632" s="4"/>
      <c r="AU632" s="4"/>
      <c r="AV632" s="4"/>
      <c r="AW632" s="63" t="str">
        <f>_xlfn.XLOOKUP(I632,[1]!표1[아이템 타입],[1]!표1[타입 이름])</f>
        <v>몬스터 코어</v>
      </c>
      <c r="AX632" s="63" t="str">
        <f t="shared" si="76"/>
        <v>불가</v>
      </c>
      <c r="AY632" s="63" t="str">
        <f t="shared" si="77"/>
        <v>가능</v>
      </c>
      <c r="AZ632" s="63" t="str">
        <f t="shared" si="75"/>
        <v>가능</v>
      </c>
      <c r="BA632" s="63" t="str">
        <f t="shared" si="75"/>
        <v>가능</v>
      </c>
    </row>
    <row r="633" spans="2:53" x14ac:dyDescent="0.3">
      <c r="B633" s="4">
        <v>25012007</v>
      </c>
      <c r="C633" s="4" t="str">
        <f t="shared" si="74"/>
        <v>007</v>
      </c>
      <c r="D633" s="44" t="str">
        <f t="shared" si="72"/>
        <v>Item_Name_25012007</v>
      </c>
      <c r="E633" s="5" t="s">
        <v>2176</v>
      </c>
      <c r="F633" s="44" t="str">
        <f t="shared" si="73"/>
        <v>Item_Desc_25012007</v>
      </c>
      <c r="G633" s="5" t="s">
        <v>2014</v>
      </c>
      <c r="H633" s="5">
        <v>3</v>
      </c>
      <c r="I633" s="5">
        <v>51</v>
      </c>
      <c r="J633" s="5">
        <v>0</v>
      </c>
      <c r="K633" s="5">
        <v>2</v>
      </c>
      <c r="L633" s="45">
        <f>_xlfn.XLOOKUP($I633, '[1]#칼럼명세'!$F:$F, '[1]#칼럼명세'!$J:$J)*IF(_xlfn.XLOOKUP($I633, '[1]#칼럼명세'!$F:$F, '[1]#칼럼명세'!$K:$K)="X", 1, _xlfn.XLOOKUP($K633, '[1]#무게관련'!$N:$N, '[1]#무게관련'!$O:$O))*100</f>
        <v>1</v>
      </c>
      <c r="M633" s="46" t="s">
        <v>336</v>
      </c>
      <c r="N633" s="46" t="s">
        <v>336</v>
      </c>
      <c r="O633" s="46" t="s">
        <v>336</v>
      </c>
      <c r="P633" s="46" t="s">
        <v>336</v>
      </c>
      <c r="Q633" s="5">
        <v>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0</v>
      </c>
      <c r="X633" s="66">
        <v>100</v>
      </c>
      <c r="Y633" s="66">
        <v>1000</v>
      </c>
      <c r="Z633" s="5">
        <v>0</v>
      </c>
      <c r="AA633" s="5">
        <v>0</v>
      </c>
      <c r="AB633" s="5">
        <v>1</v>
      </c>
      <c r="AC633" s="5">
        <v>0</v>
      </c>
      <c r="AD633" s="5">
        <v>0</v>
      </c>
      <c r="AE633" s="5">
        <v>25000</v>
      </c>
      <c r="AF633" s="5">
        <v>13</v>
      </c>
      <c r="AG633" s="5">
        <v>0</v>
      </c>
      <c r="AH633" s="5" t="s">
        <v>2366</v>
      </c>
      <c r="AI633" s="5" t="s">
        <v>235</v>
      </c>
      <c r="AJ633" s="5" t="s">
        <v>984</v>
      </c>
      <c r="AK633" s="45">
        <f t="shared" si="78"/>
        <v>15</v>
      </c>
      <c r="AL633" s="47">
        <f>_xlfn.XLOOKUP(I633,'[1]#칼럼명세'!F:F,'[1]#칼럼명세'!I:I)</f>
        <v>1304</v>
      </c>
      <c r="AM633" s="44" t="str">
        <f t="shared" si="79"/>
        <v>Item_Name_25012007</v>
      </c>
      <c r="AN633" s="5" t="s">
        <v>2176</v>
      </c>
      <c r="AO633" s="44" t="str">
        <f t="shared" si="80"/>
        <v>Item_Desc_25012007</v>
      </c>
      <c r="AP633" s="5" t="s">
        <v>2014</v>
      </c>
      <c r="AQ633" s="44">
        <f>_xlfn.XLOOKUP(I633,[1]!표1[아이템 타입],[1]!표1[삭제여부])</f>
        <v>0</v>
      </c>
      <c r="AR633" s="63">
        <f>_xlfn.XLOOKUP(I633,'[1]#칼럼명세'!F:F,'[1]#칼럼명세'!H:H)</f>
        <v>1</v>
      </c>
      <c r="AS633" s="4">
        <v>1</v>
      </c>
      <c r="AT633" s="4"/>
      <c r="AU633" s="4"/>
      <c r="AV633" s="4"/>
      <c r="AW633" s="63" t="str">
        <f>_xlfn.XLOOKUP(I633,[1]!표1[아이템 타입],[1]!표1[타입 이름])</f>
        <v>몬스터 코어</v>
      </c>
      <c r="AX633" s="63" t="str">
        <f t="shared" si="76"/>
        <v>불가</v>
      </c>
      <c r="AY633" s="63" t="str">
        <f t="shared" si="77"/>
        <v>가능</v>
      </c>
      <c r="AZ633" s="63" t="str">
        <f t="shared" si="75"/>
        <v>가능</v>
      </c>
      <c r="BA633" s="63" t="str">
        <f t="shared" si="75"/>
        <v>가능</v>
      </c>
    </row>
    <row r="634" spans="2:53" x14ac:dyDescent="0.3">
      <c r="B634" s="4">
        <v>25012008</v>
      </c>
      <c r="C634" s="4" t="str">
        <f t="shared" si="74"/>
        <v>008</v>
      </c>
      <c r="D634" s="44" t="str">
        <f t="shared" si="72"/>
        <v>Item_Name_25012008</v>
      </c>
      <c r="E634" s="5" t="s">
        <v>2177</v>
      </c>
      <c r="F634" s="44" t="str">
        <f t="shared" si="73"/>
        <v>Item_Desc_25012008</v>
      </c>
      <c r="G634" s="5" t="s">
        <v>2015</v>
      </c>
      <c r="H634" s="5">
        <v>3</v>
      </c>
      <c r="I634" s="5">
        <v>51</v>
      </c>
      <c r="J634" s="5">
        <v>0</v>
      </c>
      <c r="K634" s="5">
        <v>2</v>
      </c>
      <c r="L634" s="45">
        <f>_xlfn.XLOOKUP($I634, '[1]#칼럼명세'!$F:$F, '[1]#칼럼명세'!$J:$J)*IF(_xlfn.XLOOKUP($I634, '[1]#칼럼명세'!$F:$F, '[1]#칼럼명세'!$K:$K)="X", 1, _xlfn.XLOOKUP($K634, '[1]#무게관련'!$N:$N, '[1]#무게관련'!$O:$O))*100</f>
        <v>1</v>
      </c>
      <c r="M634" s="46" t="s">
        <v>336</v>
      </c>
      <c r="N634" s="46" t="s">
        <v>336</v>
      </c>
      <c r="O634" s="46" t="s">
        <v>336</v>
      </c>
      <c r="P634" s="46" t="s">
        <v>336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66">
        <v>100</v>
      </c>
      <c r="Y634" s="66">
        <v>1000</v>
      </c>
      <c r="Z634" s="5">
        <v>0</v>
      </c>
      <c r="AA634" s="5">
        <v>0</v>
      </c>
      <c r="AB634" s="5">
        <v>1</v>
      </c>
      <c r="AC634" s="5">
        <v>0</v>
      </c>
      <c r="AD634" s="5">
        <v>0</v>
      </c>
      <c r="AE634" s="5">
        <v>25000</v>
      </c>
      <c r="AF634" s="5">
        <v>13</v>
      </c>
      <c r="AG634" s="5">
        <v>0</v>
      </c>
      <c r="AH634" s="5" t="s">
        <v>2365</v>
      </c>
      <c r="AI634" s="5" t="s">
        <v>235</v>
      </c>
      <c r="AJ634" s="5" t="s">
        <v>984</v>
      </c>
      <c r="AK634" s="45">
        <f t="shared" si="78"/>
        <v>15</v>
      </c>
      <c r="AL634" s="47">
        <f>_xlfn.XLOOKUP(I634,'[1]#칼럼명세'!F:F,'[1]#칼럼명세'!I:I)</f>
        <v>1304</v>
      </c>
      <c r="AM634" s="44" t="str">
        <f t="shared" si="79"/>
        <v>Item_Name_25012008</v>
      </c>
      <c r="AN634" s="5" t="s">
        <v>2177</v>
      </c>
      <c r="AO634" s="44" t="str">
        <f t="shared" si="80"/>
        <v>Item_Desc_25012008</v>
      </c>
      <c r="AP634" s="5" t="s">
        <v>2015</v>
      </c>
      <c r="AQ634" s="44">
        <f>_xlfn.XLOOKUP(I634,[1]!표1[아이템 타입],[1]!표1[삭제여부])</f>
        <v>0</v>
      </c>
      <c r="AR634" s="63">
        <f>_xlfn.XLOOKUP(I634,'[1]#칼럼명세'!F:F,'[1]#칼럼명세'!H:H)</f>
        <v>1</v>
      </c>
      <c r="AS634" s="4">
        <v>1</v>
      </c>
      <c r="AT634" s="4"/>
      <c r="AU634" s="4"/>
      <c r="AV634" s="4"/>
      <c r="AW634" s="63" t="str">
        <f>_xlfn.XLOOKUP(I634,[1]!표1[아이템 타입],[1]!표1[타입 이름])</f>
        <v>몬스터 코어</v>
      </c>
      <c r="AX634" s="63" t="str">
        <f t="shared" si="76"/>
        <v>불가</v>
      </c>
      <c r="AY634" s="63" t="str">
        <f t="shared" si="77"/>
        <v>가능</v>
      </c>
      <c r="AZ634" s="63" t="str">
        <f t="shared" si="75"/>
        <v>가능</v>
      </c>
      <c r="BA634" s="63" t="str">
        <f t="shared" si="75"/>
        <v>가능</v>
      </c>
    </row>
    <row r="635" spans="2:53" x14ac:dyDescent="0.3">
      <c r="B635" s="4">
        <v>25013001</v>
      </c>
      <c r="C635" s="4" t="str">
        <f t="shared" si="74"/>
        <v>001</v>
      </c>
      <c r="D635" s="44" t="str">
        <f t="shared" si="72"/>
        <v>Item_Name_25013001</v>
      </c>
      <c r="E635" s="5" t="s">
        <v>2975</v>
      </c>
      <c r="F635" s="44" t="str">
        <f t="shared" si="73"/>
        <v>Item_Desc_25013001</v>
      </c>
      <c r="G635" s="5" t="s">
        <v>2984</v>
      </c>
      <c r="H635" s="5">
        <v>3</v>
      </c>
      <c r="I635" s="5">
        <v>51</v>
      </c>
      <c r="J635" s="5">
        <v>0</v>
      </c>
      <c r="K635" s="5">
        <v>3</v>
      </c>
      <c r="L635" s="45">
        <f>_xlfn.XLOOKUP($I635, '[1]#칼럼명세'!$F:$F, '[1]#칼럼명세'!$J:$J)*IF(_xlfn.XLOOKUP($I635, '[1]#칼럼명세'!$F:$F, '[1]#칼럼명세'!$K:$K)="X", 1, _xlfn.XLOOKUP($K635, '[1]#무게관련'!$N:$N, '[1]#무게관련'!$O:$O))*100</f>
        <v>1</v>
      </c>
      <c r="M635" s="46" t="s">
        <v>336</v>
      </c>
      <c r="N635" s="46" t="s">
        <v>336</v>
      </c>
      <c r="O635" s="46" t="s">
        <v>336</v>
      </c>
      <c r="P635" s="46" t="s">
        <v>336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66">
        <v>100</v>
      </c>
      <c r="Y635" s="66">
        <v>1000</v>
      </c>
      <c r="Z635" s="5">
        <v>0</v>
      </c>
      <c r="AA635" s="5">
        <v>0</v>
      </c>
      <c r="AB635" s="5">
        <v>1</v>
      </c>
      <c r="AC635" s="5">
        <v>0</v>
      </c>
      <c r="AD635" s="5">
        <v>0</v>
      </c>
      <c r="AE635" s="5">
        <v>25000</v>
      </c>
      <c r="AF635" s="5">
        <v>13</v>
      </c>
      <c r="AG635" s="5">
        <v>0</v>
      </c>
      <c r="AH635" s="5" t="s">
        <v>2365</v>
      </c>
      <c r="AI635" s="5" t="s">
        <v>235</v>
      </c>
      <c r="AJ635" s="5" t="s">
        <v>984</v>
      </c>
      <c r="AK635" s="45">
        <f t="shared" si="78"/>
        <v>15</v>
      </c>
      <c r="AL635" s="47">
        <f>_xlfn.XLOOKUP(I635,'[1]#칼럼명세'!F:F,'[1]#칼럼명세'!I:I)</f>
        <v>1304</v>
      </c>
      <c r="AM635" s="44" t="str">
        <f t="shared" si="79"/>
        <v>Item_Name_25013001</v>
      </c>
      <c r="AN635" s="5" t="s">
        <v>2975</v>
      </c>
      <c r="AO635" s="44" t="str">
        <f t="shared" si="80"/>
        <v>Item_Desc_25013001</v>
      </c>
      <c r="AP635" s="5" t="s">
        <v>2984</v>
      </c>
      <c r="AQ635" s="44">
        <f>_xlfn.XLOOKUP(I635,[1]!표1[아이템 타입],[1]!표1[삭제여부])</f>
        <v>0</v>
      </c>
      <c r="AR635" s="63">
        <f>_xlfn.XLOOKUP(I635,'[1]#칼럼명세'!F:F,'[1]#칼럼명세'!H:H)</f>
        <v>1</v>
      </c>
      <c r="AS635" s="4">
        <v>1</v>
      </c>
      <c r="AT635" s="4"/>
      <c r="AU635" s="4"/>
      <c r="AV635" s="4"/>
      <c r="AW635" s="63" t="str">
        <f>_xlfn.XLOOKUP(I635,[1]!표1[아이템 타입],[1]!표1[타입 이름])</f>
        <v>몬스터 코어</v>
      </c>
      <c r="AX635" s="63" t="str">
        <f t="shared" si="76"/>
        <v>불가</v>
      </c>
      <c r="AY635" s="63" t="str">
        <f t="shared" si="77"/>
        <v>가능</v>
      </c>
      <c r="AZ635" s="63" t="str">
        <f t="shared" si="75"/>
        <v>가능</v>
      </c>
      <c r="BA635" s="63" t="str">
        <f t="shared" si="75"/>
        <v>가능</v>
      </c>
    </row>
    <row r="636" spans="2:53" x14ac:dyDescent="0.3">
      <c r="B636" s="4">
        <v>25013002</v>
      </c>
      <c r="C636" s="4" t="str">
        <f t="shared" si="74"/>
        <v>002</v>
      </c>
      <c r="D636" s="44" t="str">
        <f t="shared" si="72"/>
        <v>Item_Name_25013002</v>
      </c>
      <c r="E636" s="5" t="s">
        <v>2178</v>
      </c>
      <c r="F636" s="44" t="str">
        <f t="shared" si="73"/>
        <v>Item_Desc_25013002</v>
      </c>
      <c r="G636" s="5" t="s">
        <v>2016</v>
      </c>
      <c r="H636" s="5">
        <v>3</v>
      </c>
      <c r="I636" s="5">
        <v>51</v>
      </c>
      <c r="J636" s="5">
        <v>0</v>
      </c>
      <c r="K636" s="5">
        <v>3</v>
      </c>
      <c r="L636" s="45">
        <f>_xlfn.XLOOKUP($I636, '[1]#칼럼명세'!$F:$F, '[1]#칼럼명세'!$J:$J)*IF(_xlfn.XLOOKUP($I636, '[1]#칼럼명세'!$F:$F, '[1]#칼럼명세'!$K:$K)="X", 1, _xlfn.XLOOKUP($K636, '[1]#무게관련'!$N:$N, '[1]#무게관련'!$O:$O))*100</f>
        <v>1</v>
      </c>
      <c r="M636" s="46" t="s">
        <v>336</v>
      </c>
      <c r="N636" s="46" t="s">
        <v>336</v>
      </c>
      <c r="O636" s="46" t="s">
        <v>336</v>
      </c>
      <c r="P636" s="46" t="s">
        <v>336</v>
      </c>
      <c r="Q636" s="5">
        <v>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0</v>
      </c>
      <c r="X636" s="66">
        <v>100</v>
      </c>
      <c r="Y636" s="66">
        <v>1000</v>
      </c>
      <c r="Z636" s="5">
        <v>0</v>
      </c>
      <c r="AA636" s="5">
        <v>0</v>
      </c>
      <c r="AB636" s="5">
        <v>1</v>
      </c>
      <c r="AC636" s="5">
        <v>0</v>
      </c>
      <c r="AD636" s="5">
        <v>0</v>
      </c>
      <c r="AE636" s="5">
        <v>25000</v>
      </c>
      <c r="AF636" s="5">
        <v>13</v>
      </c>
      <c r="AG636" s="5">
        <v>0</v>
      </c>
      <c r="AH636" s="5" t="s">
        <v>2367</v>
      </c>
      <c r="AI636" s="5" t="s">
        <v>235</v>
      </c>
      <c r="AJ636" s="5" t="s">
        <v>984</v>
      </c>
      <c r="AK636" s="45">
        <f t="shared" si="78"/>
        <v>15</v>
      </c>
      <c r="AL636" s="47">
        <f>_xlfn.XLOOKUP(I636,'[1]#칼럼명세'!F:F,'[1]#칼럼명세'!I:I)</f>
        <v>1304</v>
      </c>
      <c r="AM636" s="44" t="str">
        <f t="shared" si="79"/>
        <v>Item_Name_25013002</v>
      </c>
      <c r="AN636" s="5" t="s">
        <v>2178</v>
      </c>
      <c r="AO636" s="44" t="str">
        <f t="shared" si="80"/>
        <v>Item_Desc_25013002</v>
      </c>
      <c r="AP636" s="5" t="s">
        <v>2016</v>
      </c>
      <c r="AQ636" s="44">
        <f>_xlfn.XLOOKUP(I636,[1]!표1[아이템 타입],[1]!표1[삭제여부])</f>
        <v>0</v>
      </c>
      <c r="AR636" s="63">
        <f>_xlfn.XLOOKUP(I636,'[1]#칼럼명세'!F:F,'[1]#칼럼명세'!H:H)</f>
        <v>1</v>
      </c>
      <c r="AS636" s="4">
        <v>1</v>
      </c>
      <c r="AT636" s="4"/>
      <c r="AU636" s="4"/>
      <c r="AV636" s="4"/>
      <c r="AW636" s="63" t="str">
        <f>_xlfn.XLOOKUP(I636,[1]!표1[아이템 타입],[1]!표1[타입 이름])</f>
        <v>몬스터 코어</v>
      </c>
      <c r="AX636" s="63" t="str">
        <f t="shared" si="76"/>
        <v>불가</v>
      </c>
      <c r="AY636" s="63" t="str">
        <f t="shared" si="77"/>
        <v>가능</v>
      </c>
      <c r="AZ636" s="63" t="str">
        <f t="shared" si="75"/>
        <v>가능</v>
      </c>
      <c r="BA636" s="63" t="str">
        <f t="shared" si="75"/>
        <v>가능</v>
      </c>
    </row>
    <row r="637" spans="2:53" x14ac:dyDescent="0.3">
      <c r="B637" s="4">
        <v>25014001</v>
      </c>
      <c r="C637" s="4" t="str">
        <f t="shared" si="74"/>
        <v>001</v>
      </c>
      <c r="D637" s="44" t="str">
        <f t="shared" si="72"/>
        <v>Item_Name_25014001</v>
      </c>
      <c r="E637" s="5" t="s">
        <v>2179</v>
      </c>
      <c r="F637" s="44" t="str">
        <f t="shared" si="73"/>
        <v>Item_Desc_25014001</v>
      </c>
      <c r="G637" s="5" t="s">
        <v>2017</v>
      </c>
      <c r="H637" s="5">
        <v>3</v>
      </c>
      <c r="I637" s="5">
        <v>51</v>
      </c>
      <c r="J637" s="5">
        <v>0</v>
      </c>
      <c r="K637" s="5">
        <v>4</v>
      </c>
      <c r="L637" s="45">
        <f>_xlfn.XLOOKUP($I637, '[1]#칼럼명세'!$F:$F, '[1]#칼럼명세'!$J:$J)*IF(_xlfn.XLOOKUP($I637, '[1]#칼럼명세'!$F:$F, '[1]#칼럼명세'!$K:$K)="X", 1, _xlfn.XLOOKUP($K637, '[1]#무게관련'!$N:$N, '[1]#무게관련'!$O:$O))*100</f>
        <v>1</v>
      </c>
      <c r="M637" s="46" t="s">
        <v>336</v>
      </c>
      <c r="N637" s="46" t="s">
        <v>336</v>
      </c>
      <c r="O637" s="46" t="s">
        <v>336</v>
      </c>
      <c r="P637" s="46" t="s">
        <v>336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66">
        <v>100</v>
      </c>
      <c r="Y637" s="66">
        <v>1000</v>
      </c>
      <c r="Z637" s="5">
        <v>0</v>
      </c>
      <c r="AA637" s="5">
        <v>0</v>
      </c>
      <c r="AB637" s="5">
        <v>1</v>
      </c>
      <c r="AC637" s="5">
        <v>0</v>
      </c>
      <c r="AD637" s="5">
        <v>0</v>
      </c>
      <c r="AE637" s="5">
        <v>25000</v>
      </c>
      <c r="AF637" s="5">
        <v>13</v>
      </c>
      <c r="AG637" s="5">
        <v>0</v>
      </c>
      <c r="AH637" s="5" t="s">
        <v>2370</v>
      </c>
      <c r="AI637" s="5" t="s">
        <v>235</v>
      </c>
      <c r="AJ637" s="5" t="s">
        <v>984</v>
      </c>
      <c r="AK637" s="45">
        <f t="shared" si="78"/>
        <v>15</v>
      </c>
      <c r="AL637" s="47">
        <f>_xlfn.XLOOKUP(I637,'[1]#칼럼명세'!F:F,'[1]#칼럼명세'!I:I)</f>
        <v>1304</v>
      </c>
      <c r="AM637" s="44" t="str">
        <f t="shared" si="79"/>
        <v>Item_Name_25014001</v>
      </c>
      <c r="AN637" s="5" t="s">
        <v>2179</v>
      </c>
      <c r="AO637" s="44" t="str">
        <f t="shared" si="80"/>
        <v>Item_Desc_25014001</v>
      </c>
      <c r="AP637" s="5" t="s">
        <v>2017</v>
      </c>
      <c r="AQ637" s="44">
        <f>_xlfn.XLOOKUP(I637,[1]!표1[아이템 타입],[1]!표1[삭제여부])</f>
        <v>0</v>
      </c>
      <c r="AR637" s="63">
        <f>_xlfn.XLOOKUP(I637,'[1]#칼럼명세'!F:F,'[1]#칼럼명세'!H:H)</f>
        <v>1</v>
      </c>
      <c r="AS637" s="4">
        <v>1</v>
      </c>
      <c r="AT637" s="4"/>
      <c r="AU637" s="4"/>
      <c r="AV637" s="4"/>
      <c r="AW637" s="63" t="str">
        <f>_xlfn.XLOOKUP(I637,[1]!표1[아이템 타입],[1]!표1[타입 이름])</f>
        <v>몬스터 코어</v>
      </c>
      <c r="AX637" s="63" t="str">
        <f t="shared" si="76"/>
        <v>불가</v>
      </c>
      <c r="AY637" s="63" t="str">
        <f t="shared" si="77"/>
        <v>가능</v>
      </c>
      <c r="AZ637" s="63" t="str">
        <f t="shared" si="75"/>
        <v>가능</v>
      </c>
      <c r="BA637" s="63" t="str">
        <f t="shared" si="75"/>
        <v>가능</v>
      </c>
    </row>
    <row r="638" spans="2:53" x14ac:dyDescent="0.3">
      <c r="B638" s="4">
        <v>25021001</v>
      </c>
      <c r="C638" s="4" t="str">
        <f t="shared" si="74"/>
        <v>001</v>
      </c>
      <c r="D638" s="44" t="str">
        <f t="shared" si="72"/>
        <v>Item_Name_25021001</v>
      </c>
      <c r="E638" s="5" t="s">
        <v>2180</v>
      </c>
      <c r="F638" s="44" t="str">
        <f t="shared" si="73"/>
        <v>Item_Desc_25021001</v>
      </c>
      <c r="G638" s="5" t="s">
        <v>2018</v>
      </c>
      <c r="H638" s="5">
        <v>3</v>
      </c>
      <c r="I638" s="5">
        <v>51</v>
      </c>
      <c r="J638" s="5">
        <v>0</v>
      </c>
      <c r="K638" s="5">
        <v>1</v>
      </c>
      <c r="L638" s="45">
        <f>_xlfn.XLOOKUP($I638, '[1]#칼럼명세'!$F:$F, '[1]#칼럼명세'!$J:$J)*IF(_xlfn.XLOOKUP($I638, '[1]#칼럼명세'!$F:$F, '[1]#칼럼명세'!$K:$K)="X", 1, _xlfn.XLOOKUP($K638, '[1]#무게관련'!$N:$N, '[1]#무게관련'!$O:$O))*100</f>
        <v>1</v>
      </c>
      <c r="M638" s="46" t="s">
        <v>336</v>
      </c>
      <c r="N638" s="46" t="s">
        <v>336</v>
      </c>
      <c r="O638" s="46" t="s">
        <v>336</v>
      </c>
      <c r="P638" s="46" t="s">
        <v>336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66">
        <v>100</v>
      </c>
      <c r="Y638" s="66">
        <v>1000</v>
      </c>
      <c r="Z638" s="5">
        <v>0</v>
      </c>
      <c r="AA638" s="5">
        <v>0</v>
      </c>
      <c r="AB638" s="5">
        <v>1</v>
      </c>
      <c r="AC638" s="5">
        <v>0</v>
      </c>
      <c r="AD638" s="5">
        <v>0</v>
      </c>
      <c r="AE638" s="5">
        <v>25000</v>
      </c>
      <c r="AF638" s="5">
        <v>14</v>
      </c>
      <c r="AG638" s="5">
        <v>0</v>
      </c>
      <c r="AH638" s="5" t="s">
        <v>2371</v>
      </c>
      <c r="AI638" s="5" t="s">
        <v>235</v>
      </c>
      <c r="AJ638" s="5" t="s">
        <v>984</v>
      </c>
      <c r="AK638" s="45">
        <f t="shared" si="78"/>
        <v>15</v>
      </c>
      <c r="AL638" s="47">
        <f>_xlfn.XLOOKUP(I638,'[1]#칼럼명세'!F:F,'[1]#칼럼명세'!I:I)</f>
        <v>1304</v>
      </c>
      <c r="AM638" s="44" t="str">
        <f t="shared" si="79"/>
        <v>Item_Name_25021001</v>
      </c>
      <c r="AN638" s="5" t="s">
        <v>2180</v>
      </c>
      <c r="AO638" s="44" t="str">
        <f t="shared" si="80"/>
        <v>Item_Desc_25021001</v>
      </c>
      <c r="AP638" s="5" t="s">
        <v>2018</v>
      </c>
      <c r="AQ638" s="44">
        <f>_xlfn.XLOOKUP(I638,[1]!표1[아이템 타입],[1]!표1[삭제여부])</f>
        <v>0</v>
      </c>
      <c r="AR638" s="63">
        <f>_xlfn.XLOOKUP(I638,'[1]#칼럼명세'!F:F,'[1]#칼럼명세'!H:H)</f>
        <v>1</v>
      </c>
      <c r="AS638" s="4">
        <v>1</v>
      </c>
      <c r="AT638" s="4"/>
      <c r="AU638" s="4"/>
      <c r="AV638" s="4"/>
      <c r="AW638" s="63" t="str">
        <f>_xlfn.XLOOKUP(I638,[1]!표1[아이템 타입],[1]!표1[타입 이름])</f>
        <v>몬스터 코어</v>
      </c>
      <c r="AX638" s="63" t="str">
        <f t="shared" si="76"/>
        <v>불가</v>
      </c>
      <c r="AY638" s="63" t="str">
        <f t="shared" si="77"/>
        <v>가능</v>
      </c>
      <c r="AZ638" s="63" t="str">
        <f t="shared" si="75"/>
        <v>가능</v>
      </c>
      <c r="BA638" s="63" t="str">
        <f t="shared" si="75"/>
        <v>가능</v>
      </c>
    </row>
    <row r="639" spans="2:53" x14ac:dyDescent="0.3">
      <c r="B639" s="4">
        <v>25021002</v>
      </c>
      <c r="C639" s="4" t="str">
        <f t="shared" si="74"/>
        <v>002</v>
      </c>
      <c r="D639" s="44" t="str">
        <f t="shared" si="72"/>
        <v>Item_Name_25021002</v>
      </c>
      <c r="E639" s="5" t="s">
        <v>2181</v>
      </c>
      <c r="F639" s="44" t="str">
        <f t="shared" si="73"/>
        <v>Item_Desc_25021002</v>
      </c>
      <c r="G639" s="5" t="s">
        <v>2019</v>
      </c>
      <c r="H639" s="5">
        <v>3</v>
      </c>
      <c r="I639" s="5">
        <v>51</v>
      </c>
      <c r="J639" s="5">
        <v>0</v>
      </c>
      <c r="K639" s="5">
        <v>1</v>
      </c>
      <c r="L639" s="45">
        <f>_xlfn.XLOOKUP($I639, '[1]#칼럼명세'!$F:$F, '[1]#칼럼명세'!$J:$J)*IF(_xlfn.XLOOKUP($I639, '[1]#칼럼명세'!$F:$F, '[1]#칼럼명세'!$K:$K)="X", 1, _xlfn.XLOOKUP($K639, '[1]#무게관련'!$N:$N, '[1]#무게관련'!$O:$O))*100</f>
        <v>1</v>
      </c>
      <c r="M639" s="46" t="s">
        <v>336</v>
      </c>
      <c r="N639" s="46" t="s">
        <v>336</v>
      </c>
      <c r="O639" s="46" t="s">
        <v>336</v>
      </c>
      <c r="P639" s="46" t="s">
        <v>336</v>
      </c>
      <c r="Q639" s="5">
        <v>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0</v>
      </c>
      <c r="X639" s="66">
        <v>100</v>
      </c>
      <c r="Y639" s="66">
        <v>1000</v>
      </c>
      <c r="Z639" s="5">
        <v>0</v>
      </c>
      <c r="AA639" s="5">
        <v>0</v>
      </c>
      <c r="AB639" s="5">
        <v>1</v>
      </c>
      <c r="AC639" s="5">
        <v>0</v>
      </c>
      <c r="AD639" s="5">
        <v>0</v>
      </c>
      <c r="AE639" s="5">
        <v>25000</v>
      </c>
      <c r="AF639" s="5">
        <v>14</v>
      </c>
      <c r="AG639" s="5">
        <v>0</v>
      </c>
      <c r="AH639" s="5" t="s">
        <v>2372</v>
      </c>
      <c r="AI639" s="5" t="s">
        <v>235</v>
      </c>
      <c r="AJ639" s="5" t="s">
        <v>984</v>
      </c>
      <c r="AK639" s="45">
        <f t="shared" si="78"/>
        <v>15</v>
      </c>
      <c r="AL639" s="47">
        <f>_xlfn.XLOOKUP(I639,'[1]#칼럼명세'!F:F,'[1]#칼럼명세'!I:I)</f>
        <v>1304</v>
      </c>
      <c r="AM639" s="44" t="str">
        <f t="shared" si="79"/>
        <v>Item_Name_25021002</v>
      </c>
      <c r="AN639" s="5" t="s">
        <v>2181</v>
      </c>
      <c r="AO639" s="44" t="str">
        <f t="shared" si="80"/>
        <v>Item_Desc_25021002</v>
      </c>
      <c r="AP639" s="5" t="s">
        <v>2019</v>
      </c>
      <c r="AQ639" s="44">
        <f>_xlfn.XLOOKUP(I639,[1]!표1[아이템 타입],[1]!표1[삭제여부])</f>
        <v>0</v>
      </c>
      <c r="AR639" s="63">
        <f>_xlfn.XLOOKUP(I639,'[1]#칼럼명세'!F:F,'[1]#칼럼명세'!H:H)</f>
        <v>1</v>
      </c>
      <c r="AS639" s="4">
        <v>1</v>
      </c>
      <c r="AT639" s="4"/>
      <c r="AU639" s="4"/>
      <c r="AV639" s="4"/>
      <c r="AW639" s="63" t="str">
        <f>_xlfn.XLOOKUP(I639,[1]!표1[아이템 타입],[1]!표1[타입 이름])</f>
        <v>몬스터 코어</v>
      </c>
      <c r="AX639" s="63" t="str">
        <f t="shared" si="76"/>
        <v>불가</v>
      </c>
      <c r="AY639" s="63" t="str">
        <f t="shared" si="77"/>
        <v>가능</v>
      </c>
      <c r="AZ639" s="63" t="str">
        <f t="shared" si="75"/>
        <v>가능</v>
      </c>
      <c r="BA639" s="63" t="str">
        <f t="shared" si="75"/>
        <v>가능</v>
      </c>
    </row>
    <row r="640" spans="2:53" x14ac:dyDescent="0.3">
      <c r="B640" s="4">
        <v>25021003</v>
      </c>
      <c r="C640" s="4" t="str">
        <f t="shared" si="74"/>
        <v>003</v>
      </c>
      <c r="D640" s="44" t="str">
        <f t="shared" si="72"/>
        <v>Item_Name_25021003</v>
      </c>
      <c r="E640" s="5" t="s">
        <v>2182</v>
      </c>
      <c r="F640" s="44" t="str">
        <f t="shared" si="73"/>
        <v>Item_Desc_25021003</v>
      </c>
      <c r="G640" s="5" t="s">
        <v>2020</v>
      </c>
      <c r="H640" s="5">
        <v>3</v>
      </c>
      <c r="I640" s="5">
        <v>51</v>
      </c>
      <c r="J640" s="5">
        <v>0</v>
      </c>
      <c r="K640" s="5">
        <v>1</v>
      </c>
      <c r="L640" s="45">
        <f>_xlfn.XLOOKUP($I640, '[1]#칼럼명세'!$F:$F, '[1]#칼럼명세'!$J:$J)*IF(_xlfn.XLOOKUP($I640, '[1]#칼럼명세'!$F:$F, '[1]#칼럼명세'!$K:$K)="X", 1, _xlfn.XLOOKUP($K640, '[1]#무게관련'!$N:$N, '[1]#무게관련'!$O:$O))*100</f>
        <v>1</v>
      </c>
      <c r="M640" s="46" t="s">
        <v>336</v>
      </c>
      <c r="N640" s="46" t="s">
        <v>336</v>
      </c>
      <c r="O640" s="46" t="s">
        <v>336</v>
      </c>
      <c r="P640" s="46" t="s">
        <v>336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66">
        <v>100</v>
      </c>
      <c r="Y640" s="66">
        <v>1000</v>
      </c>
      <c r="Z640" s="5">
        <v>0</v>
      </c>
      <c r="AA640" s="5">
        <v>0</v>
      </c>
      <c r="AB640" s="5">
        <v>1</v>
      </c>
      <c r="AC640" s="5">
        <v>0</v>
      </c>
      <c r="AD640" s="5">
        <v>0</v>
      </c>
      <c r="AE640" s="5">
        <v>25000</v>
      </c>
      <c r="AF640" s="5">
        <v>14</v>
      </c>
      <c r="AG640" s="5">
        <v>0</v>
      </c>
      <c r="AH640" s="5" t="s">
        <v>2373</v>
      </c>
      <c r="AI640" s="5" t="s">
        <v>235</v>
      </c>
      <c r="AJ640" s="5" t="s">
        <v>984</v>
      </c>
      <c r="AK640" s="45">
        <f t="shared" si="78"/>
        <v>15</v>
      </c>
      <c r="AL640" s="47">
        <f>_xlfn.XLOOKUP(I640,'[1]#칼럼명세'!F:F,'[1]#칼럼명세'!I:I)</f>
        <v>1304</v>
      </c>
      <c r="AM640" s="44" t="str">
        <f t="shared" si="79"/>
        <v>Item_Name_25021003</v>
      </c>
      <c r="AN640" s="5" t="s">
        <v>2182</v>
      </c>
      <c r="AO640" s="44" t="str">
        <f t="shared" si="80"/>
        <v>Item_Desc_25021003</v>
      </c>
      <c r="AP640" s="5" t="s">
        <v>2020</v>
      </c>
      <c r="AQ640" s="44">
        <f>_xlfn.XLOOKUP(I640,[1]!표1[아이템 타입],[1]!표1[삭제여부])</f>
        <v>0</v>
      </c>
      <c r="AR640" s="63">
        <f>_xlfn.XLOOKUP(I640,'[1]#칼럼명세'!F:F,'[1]#칼럼명세'!H:H)</f>
        <v>1</v>
      </c>
      <c r="AS640" s="4">
        <v>1</v>
      </c>
      <c r="AT640" s="4"/>
      <c r="AU640" s="4"/>
      <c r="AV640" s="4"/>
      <c r="AW640" s="63" t="str">
        <f>_xlfn.XLOOKUP(I640,[1]!표1[아이템 타입],[1]!표1[타입 이름])</f>
        <v>몬스터 코어</v>
      </c>
      <c r="AX640" s="63" t="str">
        <f t="shared" si="76"/>
        <v>불가</v>
      </c>
      <c r="AY640" s="63" t="str">
        <f t="shared" si="77"/>
        <v>가능</v>
      </c>
      <c r="AZ640" s="63" t="str">
        <f t="shared" si="75"/>
        <v>가능</v>
      </c>
      <c r="BA640" s="63" t="str">
        <f t="shared" si="75"/>
        <v>가능</v>
      </c>
    </row>
    <row r="641" spans="2:53" x14ac:dyDescent="0.3">
      <c r="B641" s="4">
        <v>25021004</v>
      </c>
      <c r="C641" s="4" t="str">
        <f t="shared" si="74"/>
        <v>004</v>
      </c>
      <c r="D641" s="44" t="str">
        <f t="shared" si="72"/>
        <v>Item_Name_25021004</v>
      </c>
      <c r="E641" s="5" t="s">
        <v>2183</v>
      </c>
      <c r="F641" s="44" t="str">
        <f t="shared" si="73"/>
        <v>Item_Desc_25021004</v>
      </c>
      <c r="G641" s="5" t="s">
        <v>2021</v>
      </c>
      <c r="H641" s="5">
        <v>3</v>
      </c>
      <c r="I641" s="5">
        <v>51</v>
      </c>
      <c r="J641" s="5">
        <v>0</v>
      </c>
      <c r="K641" s="5">
        <v>1</v>
      </c>
      <c r="L641" s="45">
        <f>_xlfn.XLOOKUP($I641, '[1]#칼럼명세'!$F:$F, '[1]#칼럼명세'!$J:$J)*IF(_xlfn.XLOOKUP($I641, '[1]#칼럼명세'!$F:$F, '[1]#칼럼명세'!$K:$K)="X", 1, _xlfn.XLOOKUP($K641, '[1]#무게관련'!$N:$N, '[1]#무게관련'!$O:$O))*100</f>
        <v>1</v>
      </c>
      <c r="M641" s="46" t="s">
        <v>336</v>
      </c>
      <c r="N641" s="46" t="s">
        <v>336</v>
      </c>
      <c r="O641" s="46" t="s">
        <v>336</v>
      </c>
      <c r="P641" s="46" t="s">
        <v>336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66">
        <v>100</v>
      </c>
      <c r="Y641" s="66">
        <v>1000</v>
      </c>
      <c r="Z641" s="5">
        <v>0</v>
      </c>
      <c r="AA641" s="5">
        <v>0</v>
      </c>
      <c r="AB641" s="5">
        <v>1</v>
      </c>
      <c r="AC641" s="5">
        <v>0</v>
      </c>
      <c r="AD641" s="5">
        <v>0</v>
      </c>
      <c r="AE641" s="5">
        <v>25000</v>
      </c>
      <c r="AF641" s="5">
        <v>14</v>
      </c>
      <c r="AG641" s="5">
        <v>0</v>
      </c>
      <c r="AH641" s="5" t="s">
        <v>2374</v>
      </c>
      <c r="AI641" s="5" t="s">
        <v>235</v>
      </c>
      <c r="AJ641" s="5" t="s">
        <v>984</v>
      </c>
      <c r="AK641" s="45">
        <f t="shared" si="78"/>
        <v>15</v>
      </c>
      <c r="AL641" s="47">
        <f>_xlfn.XLOOKUP(I641,'[1]#칼럼명세'!F:F,'[1]#칼럼명세'!I:I)</f>
        <v>1304</v>
      </c>
      <c r="AM641" s="44" t="str">
        <f t="shared" si="79"/>
        <v>Item_Name_25021004</v>
      </c>
      <c r="AN641" s="5" t="s">
        <v>2183</v>
      </c>
      <c r="AO641" s="44" t="str">
        <f t="shared" si="80"/>
        <v>Item_Desc_25021004</v>
      </c>
      <c r="AP641" s="5" t="s">
        <v>2021</v>
      </c>
      <c r="AQ641" s="44">
        <f>_xlfn.XLOOKUP(I641,[1]!표1[아이템 타입],[1]!표1[삭제여부])</f>
        <v>0</v>
      </c>
      <c r="AR641" s="63">
        <f>_xlfn.XLOOKUP(I641,'[1]#칼럼명세'!F:F,'[1]#칼럼명세'!H:H)</f>
        <v>1</v>
      </c>
      <c r="AS641" s="4">
        <v>1</v>
      </c>
      <c r="AT641" s="4"/>
      <c r="AU641" s="4"/>
      <c r="AV641" s="4"/>
      <c r="AW641" s="63" t="str">
        <f>_xlfn.XLOOKUP(I641,[1]!표1[아이템 타입],[1]!표1[타입 이름])</f>
        <v>몬스터 코어</v>
      </c>
      <c r="AX641" s="63" t="str">
        <f t="shared" si="76"/>
        <v>불가</v>
      </c>
      <c r="AY641" s="63" t="str">
        <f t="shared" si="77"/>
        <v>가능</v>
      </c>
      <c r="AZ641" s="63" t="str">
        <f t="shared" si="75"/>
        <v>가능</v>
      </c>
      <c r="BA641" s="63" t="str">
        <f t="shared" si="75"/>
        <v>가능</v>
      </c>
    </row>
    <row r="642" spans="2:53" x14ac:dyDescent="0.3">
      <c r="B642" s="4">
        <v>25021005</v>
      </c>
      <c r="C642" s="4" t="str">
        <f t="shared" si="74"/>
        <v>005</v>
      </c>
      <c r="D642" s="44" t="str">
        <f t="shared" si="72"/>
        <v>Item_Name_25021005</v>
      </c>
      <c r="E642" s="5" t="s">
        <v>2184</v>
      </c>
      <c r="F642" s="44" t="str">
        <f t="shared" si="73"/>
        <v>Item_Desc_25021005</v>
      </c>
      <c r="G642" s="5" t="s">
        <v>2022</v>
      </c>
      <c r="H642" s="5">
        <v>3</v>
      </c>
      <c r="I642" s="5">
        <v>51</v>
      </c>
      <c r="J642" s="5">
        <v>0</v>
      </c>
      <c r="K642" s="5">
        <v>1</v>
      </c>
      <c r="L642" s="45">
        <f>_xlfn.XLOOKUP($I642, '[1]#칼럼명세'!$F:$F, '[1]#칼럼명세'!$J:$J)*IF(_xlfn.XLOOKUP($I642, '[1]#칼럼명세'!$F:$F, '[1]#칼럼명세'!$K:$K)="X", 1, _xlfn.XLOOKUP($K642, '[1]#무게관련'!$N:$N, '[1]#무게관련'!$O:$O))*100</f>
        <v>1</v>
      </c>
      <c r="M642" s="46" t="s">
        <v>336</v>
      </c>
      <c r="N642" s="46" t="s">
        <v>336</v>
      </c>
      <c r="O642" s="46" t="s">
        <v>336</v>
      </c>
      <c r="P642" s="46" t="s">
        <v>336</v>
      </c>
      <c r="Q642" s="5">
        <v>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0</v>
      </c>
      <c r="X642" s="66">
        <v>100</v>
      </c>
      <c r="Y642" s="66">
        <v>1000</v>
      </c>
      <c r="Z642" s="5">
        <v>0</v>
      </c>
      <c r="AA642" s="5">
        <v>0</v>
      </c>
      <c r="AB642" s="5">
        <v>1</v>
      </c>
      <c r="AC642" s="5">
        <v>0</v>
      </c>
      <c r="AD642" s="5">
        <v>0</v>
      </c>
      <c r="AE642" s="5">
        <v>25000</v>
      </c>
      <c r="AF642" s="5">
        <v>14</v>
      </c>
      <c r="AG642" s="5">
        <v>0</v>
      </c>
      <c r="AH642" s="5" t="s">
        <v>2375</v>
      </c>
      <c r="AI642" s="5" t="s">
        <v>235</v>
      </c>
      <c r="AJ642" s="5" t="s">
        <v>984</v>
      </c>
      <c r="AK642" s="45">
        <f t="shared" si="78"/>
        <v>15</v>
      </c>
      <c r="AL642" s="47">
        <f>_xlfn.XLOOKUP(I642,'[1]#칼럼명세'!F:F,'[1]#칼럼명세'!I:I)</f>
        <v>1304</v>
      </c>
      <c r="AM642" s="44" t="str">
        <f t="shared" si="79"/>
        <v>Item_Name_25021005</v>
      </c>
      <c r="AN642" s="5" t="s">
        <v>2184</v>
      </c>
      <c r="AO642" s="44" t="str">
        <f t="shared" si="80"/>
        <v>Item_Desc_25021005</v>
      </c>
      <c r="AP642" s="5" t="s">
        <v>2022</v>
      </c>
      <c r="AQ642" s="44">
        <f>_xlfn.XLOOKUP(I642,[1]!표1[아이템 타입],[1]!표1[삭제여부])</f>
        <v>0</v>
      </c>
      <c r="AR642" s="63">
        <f>_xlfn.XLOOKUP(I642,'[1]#칼럼명세'!F:F,'[1]#칼럼명세'!H:H)</f>
        <v>1</v>
      </c>
      <c r="AS642" s="4">
        <v>1</v>
      </c>
      <c r="AT642" s="4"/>
      <c r="AU642" s="4"/>
      <c r="AV642" s="4"/>
      <c r="AW642" s="63" t="str">
        <f>_xlfn.XLOOKUP(I642,[1]!표1[아이템 타입],[1]!표1[타입 이름])</f>
        <v>몬스터 코어</v>
      </c>
      <c r="AX642" s="63" t="str">
        <f t="shared" si="76"/>
        <v>불가</v>
      </c>
      <c r="AY642" s="63" t="str">
        <f t="shared" si="77"/>
        <v>가능</v>
      </c>
      <c r="AZ642" s="63" t="str">
        <f t="shared" ref="AZ642:BA705" si="81">IF(AR642=0,"불가","가능")</f>
        <v>가능</v>
      </c>
      <c r="BA642" s="63" t="str">
        <f t="shared" si="81"/>
        <v>가능</v>
      </c>
    </row>
    <row r="643" spans="2:53" x14ac:dyDescent="0.3">
      <c r="B643" s="4">
        <v>25021006</v>
      </c>
      <c r="C643" s="4" t="str">
        <f t="shared" si="74"/>
        <v>006</v>
      </c>
      <c r="D643" s="44" t="str">
        <f t="shared" si="72"/>
        <v>Item_Name_25021006</v>
      </c>
      <c r="E643" s="5" t="s">
        <v>2185</v>
      </c>
      <c r="F643" s="44" t="str">
        <f t="shared" si="73"/>
        <v>Item_Desc_25021006</v>
      </c>
      <c r="G643" s="5" t="s">
        <v>2023</v>
      </c>
      <c r="H643" s="5">
        <v>3</v>
      </c>
      <c r="I643" s="5">
        <v>51</v>
      </c>
      <c r="J643" s="5">
        <v>0</v>
      </c>
      <c r="K643" s="5">
        <v>1</v>
      </c>
      <c r="L643" s="45">
        <f>_xlfn.XLOOKUP($I643, '[1]#칼럼명세'!$F:$F, '[1]#칼럼명세'!$J:$J)*IF(_xlfn.XLOOKUP($I643, '[1]#칼럼명세'!$F:$F, '[1]#칼럼명세'!$K:$K)="X", 1, _xlfn.XLOOKUP($K643, '[1]#무게관련'!$N:$N, '[1]#무게관련'!$O:$O))*100</f>
        <v>1</v>
      </c>
      <c r="M643" s="46" t="s">
        <v>336</v>
      </c>
      <c r="N643" s="46" t="s">
        <v>336</v>
      </c>
      <c r="O643" s="46" t="s">
        <v>336</v>
      </c>
      <c r="P643" s="46" t="s">
        <v>336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66">
        <v>100</v>
      </c>
      <c r="Y643" s="66">
        <v>1000</v>
      </c>
      <c r="Z643" s="5">
        <v>0</v>
      </c>
      <c r="AA643" s="5">
        <v>0</v>
      </c>
      <c r="AB643" s="5">
        <v>1</v>
      </c>
      <c r="AC643" s="5">
        <v>0</v>
      </c>
      <c r="AD643" s="5">
        <v>0</v>
      </c>
      <c r="AE643" s="5">
        <v>25000</v>
      </c>
      <c r="AF643" s="5">
        <v>14</v>
      </c>
      <c r="AG643" s="5">
        <v>0</v>
      </c>
      <c r="AH643" s="5" t="s">
        <v>2376</v>
      </c>
      <c r="AI643" s="5" t="s">
        <v>235</v>
      </c>
      <c r="AJ643" s="5" t="s">
        <v>984</v>
      </c>
      <c r="AK643" s="45">
        <f t="shared" si="78"/>
        <v>15</v>
      </c>
      <c r="AL643" s="47">
        <f>_xlfn.XLOOKUP(I643,'[1]#칼럼명세'!F:F,'[1]#칼럼명세'!I:I)</f>
        <v>1304</v>
      </c>
      <c r="AM643" s="44" t="str">
        <f t="shared" si="79"/>
        <v>Item_Name_25021006</v>
      </c>
      <c r="AN643" s="5" t="s">
        <v>2185</v>
      </c>
      <c r="AO643" s="44" t="str">
        <f t="shared" si="80"/>
        <v>Item_Desc_25021006</v>
      </c>
      <c r="AP643" s="5" t="s">
        <v>2023</v>
      </c>
      <c r="AQ643" s="44">
        <f>_xlfn.XLOOKUP(I643,[1]!표1[아이템 타입],[1]!표1[삭제여부])</f>
        <v>0</v>
      </c>
      <c r="AR643" s="63">
        <f>_xlfn.XLOOKUP(I643,'[1]#칼럼명세'!F:F,'[1]#칼럼명세'!H:H)</f>
        <v>1</v>
      </c>
      <c r="AS643" s="4">
        <v>1</v>
      </c>
      <c r="AT643" s="4"/>
      <c r="AU643" s="4"/>
      <c r="AV643" s="4"/>
      <c r="AW643" s="63" t="str">
        <f>_xlfn.XLOOKUP(I643,[1]!표1[아이템 타입],[1]!표1[타입 이름])</f>
        <v>몬스터 코어</v>
      </c>
      <c r="AX643" s="63" t="str">
        <f t="shared" si="76"/>
        <v>불가</v>
      </c>
      <c r="AY643" s="63" t="str">
        <f t="shared" si="77"/>
        <v>가능</v>
      </c>
      <c r="AZ643" s="63" t="str">
        <f t="shared" si="81"/>
        <v>가능</v>
      </c>
      <c r="BA643" s="63" t="str">
        <f t="shared" si="81"/>
        <v>가능</v>
      </c>
    </row>
    <row r="644" spans="2:53" x14ac:dyDescent="0.3">
      <c r="B644" s="4">
        <v>25021007</v>
      </c>
      <c r="C644" s="4" t="str">
        <f t="shared" si="74"/>
        <v>007</v>
      </c>
      <c r="D644" s="44" t="str">
        <f t="shared" si="72"/>
        <v>Item_Name_25021007</v>
      </c>
      <c r="E644" s="5" t="s">
        <v>2186</v>
      </c>
      <c r="F644" s="44" t="str">
        <f t="shared" si="73"/>
        <v>Item_Desc_25021007</v>
      </c>
      <c r="G644" s="5" t="s">
        <v>2024</v>
      </c>
      <c r="H644" s="5">
        <v>3</v>
      </c>
      <c r="I644" s="5">
        <v>51</v>
      </c>
      <c r="J644" s="5">
        <v>0</v>
      </c>
      <c r="K644" s="5">
        <v>1</v>
      </c>
      <c r="L644" s="45">
        <f>_xlfn.XLOOKUP($I644, '[1]#칼럼명세'!$F:$F, '[1]#칼럼명세'!$J:$J)*IF(_xlfn.XLOOKUP($I644, '[1]#칼럼명세'!$F:$F, '[1]#칼럼명세'!$K:$K)="X", 1, _xlfn.XLOOKUP($K644, '[1]#무게관련'!$N:$N, '[1]#무게관련'!$O:$O))*100</f>
        <v>1</v>
      </c>
      <c r="M644" s="46" t="s">
        <v>336</v>
      </c>
      <c r="N644" s="46" t="s">
        <v>336</v>
      </c>
      <c r="O644" s="46" t="s">
        <v>336</v>
      </c>
      <c r="P644" s="46" t="s">
        <v>336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66">
        <v>100</v>
      </c>
      <c r="Y644" s="66">
        <v>1000</v>
      </c>
      <c r="Z644" s="5">
        <v>0</v>
      </c>
      <c r="AA644" s="5">
        <v>0</v>
      </c>
      <c r="AB644" s="5">
        <v>1</v>
      </c>
      <c r="AC644" s="5">
        <v>0</v>
      </c>
      <c r="AD644" s="5">
        <v>0</v>
      </c>
      <c r="AE644" s="5">
        <v>25000</v>
      </c>
      <c r="AF644" s="5">
        <v>14</v>
      </c>
      <c r="AG644" s="5">
        <v>0</v>
      </c>
      <c r="AH644" s="5" t="s">
        <v>2377</v>
      </c>
      <c r="AI644" s="5" t="s">
        <v>235</v>
      </c>
      <c r="AJ644" s="5" t="s">
        <v>984</v>
      </c>
      <c r="AK644" s="45">
        <f t="shared" si="78"/>
        <v>15</v>
      </c>
      <c r="AL644" s="47">
        <f>_xlfn.XLOOKUP(I644,'[1]#칼럼명세'!F:F,'[1]#칼럼명세'!I:I)</f>
        <v>1304</v>
      </c>
      <c r="AM644" s="44" t="str">
        <f t="shared" si="79"/>
        <v>Item_Name_25021007</v>
      </c>
      <c r="AN644" s="5" t="s">
        <v>2186</v>
      </c>
      <c r="AO644" s="44" t="str">
        <f t="shared" si="80"/>
        <v>Item_Desc_25021007</v>
      </c>
      <c r="AP644" s="5" t="s">
        <v>2024</v>
      </c>
      <c r="AQ644" s="44">
        <f>_xlfn.XLOOKUP(I644,[1]!표1[아이템 타입],[1]!표1[삭제여부])</f>
        <v>0</v>
      </c>
      <c r="AR644" s="63">
        <f>_xlfn.XLOOKUP(I644,'[1]#칼럼명세'!F:F,'[1]#칼럼명세'!H:H)</f>
        <v>1</v>
      </c>
      <c r="AS644" s="4">
        <v>1</v>
      </c>
      <c r="AT644" s="4"/>
      <c r="AU644" s="4"/>
      <c r="AV644" s="4"/>
      <c r="AW644" s="63" t="str">
        <f>_xlfn.XLOOKUP(I644,[1]!표1[아이템 타입],[1]!표1[타입 이름])</f>
        <v>몬스터 코어</v>
      </c>
      <c r="AX644" s="63" t="str">
        <f t="shared" si="76"/>
        <v>불가</v>
      </c>
      <c r="AY644" s="63" t="str">
        <f t="shared" si="77"/>
        <v>가능</v>
      </c>
      <c r="AZ644" s="63" t="str">
        <f t="shared" si="81"/>
        <v>가능</v>
      </c>
      <c r="BA644" s="63" t="str">
        <f t="shared" si="81"/>
        <v>가능</v>
      </c>
    </row>
    <row r="645" spans="2:53" x14ac:dyDescent="0.3">
      <c r="B645" s="4">
        <v>25021008</v>
      </c>
      <c r="C645" s="4" t="str">
        <f t="shared" si="74"/>
        <v>008</v>
      </c>
      <c r="D645" s="44" t="str">
        <f t="shared" si="72"/>
        <v>Item_Name_25021008</v>
      </c>
      <c r="E645" s="5" t="s">
        <v>2187</v>
      </c>
      <c r="F645" s="44" t="str">
        <f t="shared" si="73"/>
        <v>Item_Desc_25021008</v>
      </c>
      <c r="G645" s="5" t="s">
        <v>2025</v>
      </c>
      <c r="H645" s="5">
        <v>3</v>
      </c>
      <c r="I645" s="5">
        <v>51</v>
      </c>
      <c r="J645" s="5">
        <v>0</v>
      </c>
      <c r="K645" s="5">
        <v>1</v>
      </c>
      <c r="L645" s="45">
        <f>_xlfn.XLOOKUP($I645, '[1]#칼럼명세'!$F:$F, '[1]#칼럼명세'!$J:$J)*IF(_xlfn.XLOOKUP($I645, '[1]#칼럼명세'!$F:$F, '[1]#칼럼명세'!$K:$K)="X", 1, _xlfn.XLOOKUP($K645, '[1]#무게관련'!$N:$N, '[1]#무게관련'!$O:$O))*100</f>
        <v>1</v>
      </c>
      <c r="M645" s="46" t="s">
        <v>336</v>
      </c>
      <c r="N645" s="46" t="s">
        <v>336</v>
      </c>
      <c r="O645" s="46" t="s">
        <v>336</v>
      </c>
      <c r="P645" s="46" t="s">
        <v>336</v>
      </c>
      <c r="Q645" s="5">
        <v>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0</v>
      </c>
      <c r="X645" s="66">
        <v>100</v>
      </c>
      <c r="Y645" s="66">
        <v>1000</v>
      </c>
      <c r="Z645" s="5">
        <v>0</v>
      </c>
      <c r="AA645" s="5">
        <v>0</v>
      </c>
      <c r="AB645" s="5">
        <v>1</v>
      </c>
      <c r="AC645" s="5">
        <v>0</v>
      </c>
      <c r="AD645" s="5">
        <v>0</v>
      </c>
      <c r="AE645" s="5">
        <v>25000</v>
      </c>
      <c r="AF645" s="5">
        <v>14</v>
      </c>
      <c r="AG645" s="5">
        <v>0</v>
      </c>
      <c r="AH645" s="5" t="s">
        <v>2378</v>
      </c>
      <c r="AI645" s="5" t="s">
        <v>235</v>
      </c>
      <c r="AJ645" s="5" t="s">
        <v>984</v>
      </c>
      <c r="AK645" s="45">
        <f t="shared" si="78"/>
        <v>15</v>
      </c>
      <c r="AL645" s="47">
        <f>_xlfn.XLOOKUP(I645,'[1]#칼럼명세'!F:F,'[1]#칼럼명세'!I:I)</f>
        <v>1304</v>
      </c>
      <c r="AM645" s="44" t="str">
        <f t="shared" si="79"/>
        <v>Item_Name_25021008</v>
      </c>
      <c r="AN645" s="5" t="s">
        <v>2187</v>
      </c>
      <c r="AO645" s="44" t="str">
        <f t="shared" si="80"/>
        <v>Item_Desc_25021008</v>
      </c>
      <c r="AP645" s="5" t="s">
        <v>2025</v>
      </c>
      <c r="AQ645" s="44">
        <f>_xlfn.XLOOKUP(I645,[1]!표1[아이템 타입],[1]!표1[삭제여부])</f>
        <v>0</v>
      </c>
      <c r="AR645" s="63">
        <f>_xlfn.XLOOKUP(I645,'[1]#칼럼명세'!F:F,'[1]#칼럼명세'!H:H)</f>
        <v>1</v>
      </c>
      <c r="AS645" s="4">
        <v>1</v>
      </c>
      <c r="AT645" s="4"/>
      <c r="AU645" s="4"/>
      <c r="AV645" s="4"/>
      <c r="AW645" s="63" t="str">
        <f>_xlfn.XLOOKUP(I645,[1]!표1[아이템 타입],[1]!표1[타입 이름])</f>
        <v>몬스터 코어</v>
      </c>
      <c r="AX645" s="63" t="str">
        <f t="shared" si="76"/>
        <v>불가</v>
      </c>
      <c r="AY645" s="63" t="str">
        <f t="shared" si="77"/>
        <v>가능</v>
      </c>
      <c r="AZ645" s="63" t="str">
        <f t="shared" si="81"/>
        <v>가능</v>
      </c>
      <c r="BA645" s="63" t="str">
        <f t="shared" si="81"/>
        <v>가능</v>
      </c>
    </row>
    <row r="646" spans="2:53" x14ac:dyDescent="0.3">
      <c r="B646" s="4">
        <v>25021009</v>
      </c>
      <c r="C646" s="4" t="str">
        <f t="shared" si="74"/>
        <v>009</v>
      </c>
      <c r="D646" s="44" t="str">
        <f t="shared" si="72"/>
        <v>Item_Name_25021009</v>
      </c>
      <c r="E646" s="5" t="s">
        <v>2188</v>
      </c>
      <c r="F646" s="44" t="str">
        <f t="shared" si="73"/>
        <v>Item_Desc_25021009</v>
      </c>
      <c r="G646" s="5" t="s">
        <v>2026</v>
      </c>
      <c r="H646" s="5">
        <v>3</v>
      </c>
      <c r="I646" s="5">
        <v>51</v>
      </c>
      <c r="J646" s="5">
        <v>0</v>
      </c>
      <c r="K646" s="5">
        <v>1</v>
      </c>
      <c r="L646" s="45">
        <f>_xlfn.XLOOKUP($I646, '[1]#칼럼명세'!$F:$F, '[1]#칼럼명세'!$J:$J)*IF(_xlfn.XLOOKUP($I646, '[1]#칼럼명세'!$F:$F, '[1]#칼럼명세'!$K:$K)="X", 1, _xlfn.XLOOKUP($K646, '[1]#무게관련'!$N:$N, '[1]#무게관련'!$O:$O))*100</f>
        <v>1</v>
      </c>
      <c r="M646" s="46" t="s">
        <v>336</v>
      </c>
      <c r="N646" s="46" t="s">
        <v>336</v>
      </c>
      <c r="O646" s="46" t="s">
        <v>336</v>
      </c>
      <c r="P646" s="46" t="s">
        <v>336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66">
        <v>100</v>
      </c>
      <c r="Y646" s="66">
        <v>1000</v>
      </c>
      <c r="Z646" s="5">
        <v>0</v>
      </c>
      <c r="AA646" s="5">
        <v>0</v>
      </c>
      <c r="AB646" s="5">
        <v>1</v>
      </c>
      <c r="AC646" s="5">
        <v>0</v>
      </c>
      <c r="AD646" s="5">
        <v>0</v>
      </c>
      <c r="AE646" s="5">
        <v>25000</v>
      </c>
      <c r="AF646" s="5">
        <v>14</v>
      </c>
      <c r="AG646" s="5">
        <v>0</v>
      </c>
      <c r="AH646" s="5" t="s">
        <v>2379</v>
      </c>
      <c r="AI646" s="5" t="s">
        <v>235</v>
      </c>
      <c r="AJ646" s="5" t="s">
        <v>984</v>
      </c>
      <c r="AK646" s="45">
        <f t="shared" si="78"/>
        <v>15</v>
      </c>
      <c r="AL646" s="47">
        <f>_xlfn.XLOOKUP(I646,'[1]#칼럼명세'!F:F,'[1]#칼럼명세'!I:I)</f>
        <v>1304</v>
      </c>
      <c r="AM646" s="44" t="str">
        <f t="shared" si="79"/>
        <v>Item_Name_25021009</v>
      </c>
      <c r="AN646" s="5" t="s">
        <v>2188</v>
      </c>
      <c r="AO646" s="44" t="str">
        <f t="shared" si="80"/>
        <v>Item_Desc_25021009</v>
      </c>
      <c r="AP646" s="5" t="s">
        <v>2026</v>
      </c>
      <c r="AQ646" s="44">
        <f>_xlfn.XLOOKUP(I646,[1]!표1[아이템 타입],[1]!표1[삭제여부])</f>
        <v>0</v>
      </c>
      <c r="AR646" s="63">
        <f>_xlfn.XLOOKUP(I646,'[1]#칼럼명세'!F:F,'[1]#칼럼명세'!H:H)</f>
        <v>1</v>
      </c>
      <c r="AS646" s="4">
        <v>1</v>
      </c>
      <c r="AT646" s="4"/>
      <c r="AU646" s="4"/>
      <c r="AV646" s="4"/>
      <c r="AW646" s="63" t="str">
        <f>_xlfn.XLOOKUP(I646,[1]!표1[아이템 타입],[1]!표1[타입 이름])</f>
        <v>몬스터 코어</v>
      </c>
      <c r="AX646" s="63" t="str">
        <f t="shared" si="76"/>
        <v>불가</v>
      </c>
      <c r="AY646" s="63" t="str">
        <f t="shared" si="77"/>
        <v>가능</v>
      </c>
      <c r="AZ646" s="63" t="str">
        <f t="shared" si="81"/>
        <v>가능</v>
      </c>
      <c r="BA646" s="63" t="str">
        <f t="shared" si="81"/>
        <v>가능</v>
      </c>
    </row>
    <row r="647" spans="2:53" x14ac:dyDescent="0.3">
      <c r="B647" s="4">
        <v>25021010</v>
      </c>
      <c r="C647" s="4" t="str">
        <f t="shared" si="74"/>
        <v>010</v>
      </c>
      <c r="D647" s="44" t="str">
        <f t="shared" si="72"/>
        <v>Item_Name_25021010</v>
      </c>
      <c r="E647" s="5" t="s">
        <v>2189</v>
      </c>
      <c r="F647" s="44" t="str">
        <f t="shared" si="73"/>
        <v>Item_Desc_25021010</v>
      </c>
      <c r="G647" s="5" t="s">
        <v>2027</v>
      </c>
      <c r="H647" s="5">
        <v>3</v>
      </c>
      <c r="I647" s="5">
        <v>51</v>
      </c>
      <c r="J647" s="5">
        <v>0</v>
      </c>
      <c r="K647" s="5">
        <v>1</v>
      </c>
      <c r="L647" s="45">
        <f>_xlfn.XLOOKUP($I647, '[1]#칼럼명세'!$F:$F, '[1]#칼럼명세'!$J:$J)*IF(_xlfn.XLOOKUP($I647, '[1]#칼럼명세'!$F:$F, '[1]#칼럼명세'!$K:$K)="X", 1, _xlfn.XLOOKUP($K647, '[1]#무게관련'!$N:$N, '[1]#무게관련'!$O:$O))*100</f>
        <v>1</v>
      </c>
      <c r="M647" s="46" t="s">
        <v>336</v>
      </c>
      <c r="N647" s="46" t="s">
        <v>336</v>
      </c>
      <c r="O647" s="46" t="s">
        <v>336</v>
      </c>
      <c r="P647" s="46" t="s">
        <v>336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66">
        <v>100</v>
      </c>
      <c r="Y647" s="66">
        <v>1000</v>
      </c>
      <c r="Z647" s="5">
        <v>0</v>
      </c>
      <c r="AA647" s="5">
        <v>0</v>
      </c>
      <c r="AB647" s="5">
        <v>1</v>
      </c>
      <c r="AC647" s="5">
        <v>0</v>
      </c>
      <c r="AD647" s="5">
        <v>0</v>
      </c>
      <c r="AE647" s="5">
        <v>25000</v>
      </c>
      <c r="AF647" s="5">
        <v>14</v>
      </c>
      <c r="AG647" s="5">
        <v>0</v>
      </c>
      <c r="AH647" s="5" t="s">
        <v>2380</v>
      </c>
      <c r="AI647" s="5" t="s">
        <v>235</v>
      </c>
      <c r="AJ647" s="5" t="s">
        <v>984</v>
      </c>
      <c r="AK647" s="45">
        <f t="shared" si="78"/>
        <v>15</v>
      </c>
      <c r="AL647" s="47">
        <f>_xlfn.XLOOKUP(I647,'[1]#칼럼명세'!F:F,'[1]#칼럼명세'!I:I)</f>
        <v>1304</v>
      </c>
      <c r="AM647" s="44" t="str">
        <f t="shared" si="79"/>
        <v>Item_Name_25021010</v>
      </c>
      <c r="AN647" s="5" t="s">
        <v>2189</v>
      </c>
      <c r="AO647" s="44" t="str">
        <f t="shared" si="80"/>
        <v>Item_Desc_25021010</v>
      </c>
      <c r="AP647" s="5" t="s">
        <v>2027</v>
      </c>
      <c r="AQ647" s="44">
        <f>_xlfn.XLOOKUP(I647,[1]!표1[아이템 타입],[1]!표1[삭제여부])</f>
        <v>0</v>
      </c>
      <c r="AR647" s="63">
        <f>_xlfn.XLOOKUP(I647,'[1]#칼럼명세'!F:F,'[1]#칼럼명세'!H:H)</f>
        <v>1</v>
      </c>
      <c r="AS647" s="4">
        <v>1</v>
      </c>
      <c r="AT647" s="4"/>
      <c r="AU647" s="4"/>
      <c r="AV647" s="4"/>
      <c r="AW647" s="63" t="str">
        <f>_xlfn.XLOOKUP(I647,[1]!표1[아이템 타입],[1]!표1[타입 이름])</f>
        <v>몬스터 코어</v>
      </c>
      <c r="AX647" s="63" t="str">
        <f t="shared" si="76"/>
        <v>불가</v>
      </c>
      <c r="AY647" s="63" t="str">
        <f t="shared" si="77"/>
        <v>가능</v>
      </c>
      <c r="AZ647" s="63" t="str">
        <f t="shared" si="81"/>
        <v>가능</v>
      </c>
      <c r="BA647" s="63" t="str">
        <f t="shared" si="81"/>
        <v>가능</v>
      </c>
    </row>
    <row r="648" spans="2:53" x14ac:dyDescent="0.3">
      <c r="B648" s="4">
        <v>25021011</v>
      </c>
      <c r="C648" s="4" t="str">
        <f t="shared" si="74"/>
        <v>011</v>
      </c>
      <c r="D648" s="44" t="str">
        <f t="shared" si="72"/>
        <v>Item_Name_25021011</v>
      </c>
      <c r="E648" s="5" t="s">
        <v>2190</v>
      </c>
      <c r="F648" s="44" t="str">
        <f t="shared" si="73"/>
        <v>Item_Desc_25021011</v>
      </c>
      <c r="G648" s="5" t="s">
        <v>2028</v>
      </c>
      <c r="H648" s="5">
        <v>3</v>
      </c>
      <c r="I648" s="5">
        <v>51</v>
      </c>
      <c r="J648" s="5">
        <v>0</v>
      </c>
      <c r="K648" s="5">
        <v>1</v>
      </c>
      <c r="L648" s="45">
        <f>_xlfn.XLOOKUP($I648, '[1]#칼럼명세'!$F:$F, '[1]#칼럼명세'!$J:$J)*IF(_xlfn.XLOOKUP($I648, '[1]#칼럼명세'!$F:$F, '[1]#칼럼명세'!$K:$K)="X", 1, _xlfn.XLOOKUP($K648, '[1]#무게관련'!$N:$N, '[1]#무게관련'!$O:$O))*100</f>
        <v>1</v>
      </c>
      <c r="M648" s="46" t="s">
        <v>336</v>
      </c>
      <c r="N648" s="46" t="s">
        <v>336</v>
      </c>
      <c r="O648" s="46" t="s">
        <v>336</v>
      </c>
      <c r="P648" s="46" t="s">
        <v>336</v>
      </c>
      <c r="Q648" s="5">
        <v>0</v>
      </c>
      <c r="R648" s="5">
        <v>0</v>
      </c>
      <c r="S648" s="5">
        <v>0</v>
      </c>
      <c r="T648" s="5">
        <v>0</v>
      </c>
      <c r="U648" s="5">
        <v>0</v>
      </c>
      <c r="V648" s="5">
        <v>0</v>
      </c>
      <c r="W648" s="5">
        <v>0</v>
      </c>
      <c r="X648" s="66">
        <v>100</v>
      </c>
      <c r="Y648" s="66">
        <v>1000</v>
      </c>
      <c r="Z648" s="5">
        <v>0</v>
      </c>
      <c r="AA648" s="5">
        <v>0</v>
      </c>
      <c r="AB648" s="5">
        <v>1</v>
      </c>
      <c r="AC648" s="5">
        <v>0</v>
      </c>
      <c r="AD648" s="5">
        <v>0</v>
      </c>
      <c r="AE648" s="5">
        <v>25000</v>
      </c>
      <c r="AF648" s="5">
        <v>14</v>
      </c>
      <c r="AG648" s="5">
        <v>0</v>
      </c>
      <c r="AH648" s="5" t="s">
        <v>2381</v>
      </c>
      <c r="AI648" s="5" t="s">
        <v>235</v>
      </c>
      <c r="AJ648" s="5" t="s">
        <v>984</v>
      </c>
      <c r="AK648" s="45">
        <f t="shared" si="78"/>
        <v>15</v>
      </c>
      <c r="AL648" s="47">
        <f>_xlfn.XLOOKUP(I648,'[1]#칼럼명세'!F:F,'[1]#칼럼명세'!I:I)</f>
        <v>1304</v>
      </c>
      <c r="AM648" s="44" t="str">
        <f t="shared" si="79"/>
        <v>Item_Name_25021011</v>
      </c>
      <c r="AN648" s="5" t="s">
        <v>2190</v>
      </c>
      <c r="AO648" s="44" t="str">
        <f t="shared" si="80"/>
        <v>Item_Desc_25021011</v>
      </c>
      <c r="AP648" s="5" t="s">
        <v>2028</v>
      </c>
      <c r="AQ648" s="44">
        <f>_xlfn.XLOOKUP(I648,[1]!표1[아이템 타입],[1]!표1[삭제여부])</f>
        <v>0</v>
      </c>
      <c r="AR648" s="63">
        <f>_xlfn.XLOOKUP(I648,'[1]#칼럼명세'!F:F,'[1]#칼럼명세'!H:H)</f>
        <v>1</v>
      </c>
      <c r="AS648" s="4">
        <v>1</v>
      </c>
      <c r="AT648" s="4"/>
      <c r="AU648" s="4"/>
      <c r="AV648" s="4"/>
      <c r="AW648" s="63" t="str">
        <f>_xlfn.XLOOKUP(I648,[1]!표1[아이템 타입],[1]!표1[타입 이름])</f>
        <v>몬스터 코어</v>
      </c>
      <c r="AX648" s="63" t="str">
        <f t="shared" si="76"/>
        <v>불가</v>
      </c>
      <c r="AY648" s="63" t="str">
        <f t="shared" si="77"/>
        <v>가능</v>
      </c>
      <c r="AZ648" s="63" t="str">
        <f t="shared" si="81"/>
        <v>가능</v>
      </c>
      <c r="BA648" s="63" t="str">
        <f t="shared" si="81"/>
        <v>가능</v>
      </c>
    </row>
    <row r="649" spans="2:53" x14ac:dyDescent="0.3">
      <c r="B649" s="4">
        <v>25021012</v>
      </c>
      <c r="C649" s="4" t="str">
        <f t="shared" si="74"/>
        <v>012</v>
      </c>
      <c r="D649" s="44" t="str">
        <f t="shared" si="72"/>
        <v>Item_Name_25021012</v>
      </c>
      <c r="E649" s="5" t="s">
        <v>2191</v>
      </c>
      <c r="F649" s="44" t="str">
        <f t="shared" si="73"/>
        <v>Item_Desc_25021012</v>
      </c>
      <c r="G649" s="5" t="s">
        <v>2029</v>
      </c>
      <c r="H649" s="5">
        <v>3</v>
      </c>
      <c r="I649" s="5">
        <v>51</v>
      </c>
      <c r="J649" s="5">
        <v>0</v>
      </c>
      <c r="K649" s="5">
        <v>1</v>
      </c>
      <c r="L649" s="45">
        <f>_xlfn.XLOOKUP($I649, '[1]#칼럼명세'!$F:$F, '[1]#칼럼명세'!$J:$J)*IF(_xlfn.XLOOKUP($I649, '[1]#칼럼명세'!$F:$F, '[1]#칼럼명세'!$K:$K)="X", 1, _xlfn.XLOOKUP($K649, '[1]#무게관련'!$N:$N, '[1]#무게관련'!$O:$O))*100</f>
        <v>1</v>
      </c>
      <c r="M649" s="46" t="s">
        <v>336</v>
      </c>
      <c r="N649" s="46" t="s">
        <v>336</v>
      </c>
      <c r="O649" s="46" t="s">
        <v>336</v>
      </c>
      <c r="P649" s="46" t="s">
        <v>336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66">
        <v>100</v>
      </c>
      <c r="Y649" s="66">
        <v>1000</v>
      </c>
      <c r="Z649" s="5">
        <v>0</v>
      </c>
      <c r="AA649" s="5">
        <v>0</v>
      </c>
      <c r="AB649" s="5">
        <v>1</v>
      </c>
      <c r="AC649" s="5">
        <v>0</v>
      </c>
      <c r="AD649" s="5">
        <v>0</v>
      </c>
      <c r="AE649" s="5">
        <v>25000</v>
      </c>
      <c r="AF649" s="5">
        <v>14</v>
      </c>
      <c r="AG649" s="5">
        <v>0</v>
      </c>
      <c r="AH649" s="5" t="s">
        <v>2365</v>
      </c>
      <c r="AI649" s="5" t="s">
        <v>235</v>
      </c>
      <c r="AJ649" s="5" t="s">
        <v>984</v>
      </c>
      <c r="AK649" s="45">
        <f t="shared" si="78"/>
        <v>15</v>
      </c>
      <c r="AL649" s="47">
        <f>_xlfn.XLOOKUP(I649,'[1]#칼럼명세'!F:F,'[1]#칼럼명세'!I:I)</f>
        <v>1304</v>
      </c>
      <c r="AM649" s="44" t="str">
        <f t="shared" si="79"/>
        <v>Item_Name_25021012</v>
      </c>
      <c r="AN649" s="5" t="s">
        <v>2191</v>
      </c>
      <c r="AO649" s="44" t="str">
        <f t="shared" si="80"/>
        <v>Item_Desc_25021012</v>
      </c>
      <c r="AP649" s="5" t="s">
        <v>2029</v>
      </c>
      <c r="AQ649" s="44">
        <f>_xlfn.XLOOKUP(I649,[1]!표1[아이템 타입],[1]!표1[삭제여부])</f>
        <v>0</v>
      </c>
      <c r="AR649" s="63">
        <f>_xlfn.XLOOKUP(I649,'[1]#칼럼명세'!F:F,'[1]#칼럼명세'!H:H)</f>
        <v>1</v>
      </c>
      <c r="AS649" s="4">
        <v>1</v>
      </c>
      <c r="AT649" s="4"/>
      <c r="AU649" s="4"/>
      <c r="AV649" s="4"/>
      <c r="AW649" s="63" t="str">
        <f>_xlfn.XLOOKUP(I649,[1]!표1[아이템 타입],[1]!표1[타입 이름])</f>
        <v>몬스터 코어</v>
      </c>
      <c r="AX649" s="63" t="str">
        <f t="shared" si="76"/>
        <v>불가</v>
      </c>
      <c r="AY649" s="63" t="str">
        <f t="shared" si="77"/>
        <v>가능</v>
      </c>
      <c r="AZ649" s="63" t="str">
        <f t="shared" si="81"/>
        <v>가능</v>
      </c>
      <c r="BA649" s="63" t="str">
        <f t="shared" si="81"/>
        <v>가능</v>
      </c>
    </row>
    <row r="650" spans="2:53" x14ac:dyDescent="0.3">
      <c r="B650" s="4">
        <v>25022001</v>
      </c>
      <c r="C650" s="4" t="str">
        <f t="shared" si="74"/>
        <v>001</v>
      </c>
      <c r="D650" s="44" t="str">
        <f t="shared" si="72"/>
        <v>Item_Name_25022001</v>
      </c>
      <c r="E650" s="5" t="s">
        <v>2192</v>
      </c>
      <c r="F650" s="44" t="str">
        <f t="shared" si="73"/>
        <v>Item_Desc_25022001</v>
      </c>
      <c r="G650" s="5" t="s">
        <v>2030</v>
      </c>
      <c r="H650" s="5">
        <v>3</v>
      </c>
      <c r="I650" s="5">
        <v>51</v>
      </c>
      <c r="J650" s="5">
        <v>0</v>
      </c>
      <c r="K650" s="5">
        <v>2</v>
      </c>
      <c r="L650" s="45">
        <f>_xlfn.XLOOKUP($I650, '[1]#칼럼명세'!$F:$F, '[1]#칼럼명세'!$J:$J)*IF(_xlfn.XLOOKUP($I650, '[1]#칼럼명세'!$F:$F, '[1]#칼럼명세'!$K:$K)="X", 1, _xlfn.XLOOKUP($K650, '[1]#무게관련'!$N:$N, '[1]#무게관련'!$O:$O))*100</f>
        <v>1</v>
      </c>
      <c r="M650" s="46" t="s">
        <v>336</v>
      </c>
      <c r="N650" s="46" t="s">
        <v>336</v>
      </c>
      <c r="O650" s="46" t="s">
        <v>336</v>
      </c>
      <c r="P650" s="46" t="s">
        <v>336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66">
        <v>100</v>
      </c>
      <c r="Y650" s="66">
        <v>1000</v>
      </c>
      <c r="Z650" s="5">
        <v>0</v>
      </c>
      <c r="AA650" s="5">
        <v>0</v>
      </c>
      <c r="AB650" s="5">
        <v>1</v>
      </c>
      <c r="AC650" s="5">
        <v>0</v>
      </c>
      <c r="AD650" s="5">
        <v>0</v>
      </c>
      <c r="AE650" s="5">
        <v>25000</v>
      </c>
      <c r="AF650" s="5">
        <v>14</v>
      </c>
      <c r="AG650" s="5">
        <v>0</v>
      </c>
      <c r="AH650" s="5" t="s">
        <v>2372</v>
      </c>
      <c r="AI650" s="5" t="s">
        <v>235</v>
      </c>
      <c r="AJ650" s="5" t="s">
        <v>984</v>
      </c>
      <c r="AK650" s="45">
        <f t="shared" si="78"/>
        <v>15</v>
      </c>
      <c r="AL650" s="47">
        <f>_xlfn.XLOOKUP(I650,'[1]#칼럼명세'!F:F,'[1]#칼럼명세'!I:I)</f>
        <v>1304</v>
      </c>
      <c r="AM650" s="44" t="str">
        <f t="shared" si="79"/>
        <v>Item_Name_25022001</v>
      </c>
      <c r="AN650" s="5" t="s">
        <v>2192</v>
      </c>
      <c r="AO650" s="44" t="str">
        <f t="shared" si="80"/>
        <v>Item_Desc_25022001</v>
      </c>
      <c r="AP650" s="5" t="s">
        <v>2030</v>
      </c>
      <c r="AQ650" s="44">
        <f>_xlfn.XLOOKUP(I650,[1]!표1[아이템 타입],[1]!표1[삭제여부])</f>
        <v>0</v>
      </c>
      <c r="AR650" s="63">
        <f>_xlfn.XLOOKUP(I650,'[1]#칼럼명세'!F:F,'[1]#칼럼명세'!H:H)</f>
        <v>1</v>
      </c>
      <c r="AS650" s="4">
        <v>1</v>
      </c>
      <c r="AT650" s="4"/>
      <c r="AU650" s="4"/>
      <c r="AV650" s="4"/>
      <c r="AW650" s="63" t="str">
        <f>_xlfn.XLOOKUP(I650,[1]!표1[아이템 타입],[1]!표1[타입 이름])</f>
        <v>몬스터 코어</v>
      </c>
      <c r="AX650" s="63" t="str">
        <f t="shared" si="76"/>
        <v>불가</v>
      </c>
      <c r="AY650" s="63" t="str">
        <f t="shared" si="77"/>
        <v>가능</v>
      </c>
      <c r="AZ650" s="63" t="str">
        <f t="shared" si="81"/>
        <v>가능</v>
      </c>
      <c r="BA650" s="63" t="str">
        <f t="shared" si="81"/>
        <v>가능</v>
      </c>
    </row>
    <row r="651" spans="2:53" x14ac:dyDescent="0.3">
      <c r="B651" s="4">
        <v>25022002</v>
      </c>
      <c r="C651" s="4" t="str">
        <f t="shared" si="74"/>
        <v>002</v>
      </c>
      <c r="D651" s="44" t="str">
        <f t="shared" si="72"/>
        <v>Item_Name_25022002</v>
      </c>
      <c r="E651" s="5" t="s">
        <v>2193</v>
      </c>
      <c r="F651" s="44" t="str">
        <f t="shared" si="73"/>
        <v>Item_Desc_25022002</v>
      </c>
      <c r="G651" s="5" t="s">
        <v>2031</v>
      </c>
      <c r="H651" s="5">
        <v>3</v>
      </c>
      <c r="I651" s="5">
        <v>51</v>
      </c>
      <c r="J651" s="5">
        <v>0</v>
      </c>
      <c r="K651" s="5">
        <v>2</v>
      </c>
      <c r="L651" s="45">
        <f>_xlfn.XLOOKUP($I651, '[1]#칼럼명세'!$F:$F, '[1]#칼럼명세'!$J:$J)*IF(_xlfn.XLOOKUP($I651, '[1]#칼럼명세'!$F:$F, '[1]#칼럼명세'!$K:$K)="X", 1, _xlfn.XLOOKUP($K651, '[1]#무게관련'!$N:$N, '[1]#무게관련'!$O:$O))*100</f>
        <v>1</v>
      </c>
      <c r="M651" s="46" t="s">
        <v>336</v>
      </c>
      <c r="N651" s="46" t="s">
        <v>336</v>
      </c>
      <c r="O651" s="46" t="s">
        <v>336</v>
      </c>
      <c r="P651" s="46" t="s">
        <v>336</v>
      </c>
      <c r="Q651" s="5">
        <v>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0</v>
      </c>
      <c r="X651" s="66">
        <v>100</v>
      </c>
      <c r="Y651" s="66">
        <v>1000</v>
      </c>
      <c r="Z651" s="5">
        <v>0</v>
      </c>
      <c r="AA651" s="5">
        <v>0</v>
      </c>
      <c r="AB651" s="5">
        <v>1</v>
      </c>
      <c r="AC651" s="5">
        <v>0</v>
      </c>
      <c r="AD651" s="5">
        <v>0</v>
      </c>
      <c r="AE651" s="5">
        <v>25000</v>
      </c>
      <c r="AF651" s="5">
        <v>14</v>
      </c>
      <c r="AG651" s="5">
        <v>0</v>
      </c>
      <c r="AH651" s="5" t="s">
        <v>2376</v>
      </c>
      <c r="AI651" s="5" t="s">
        <v>235</v>
      </c>
      <c r="AJ651" s="5" t="s">
        <v>984</v>
      </c>
      <c r="AK651" s="45">
        <f t="shared" si="78"/>
        <v>15</v>
      </c>
      <c r="AL651" s="47">
        <f>_xlfn.XLOOKUP(I651,'[1]#칼럼명세'!F:F,'[1]#칼럼명세'!I:I)</f>
        <v>1304</v>
      </c>
      <c r="AM651" s="44" t="str">
        <f t="shared" si="79"/>
        <v>Item_Name_25022002</v>
      </c>
      <c r="AN651" s="5" t="s">
        <v>2193</v>
      </c>
      <c r="AO651" s="44" t="str">
        <f t="shared" si="80"/>
        <v>Item_Desc_25022002</v>
      </c>
      <c r="AP651" s="5" t="s">
        <v>2031</v>
      </c>
      <c r="AQ651" s="44">
        <f>_xlfn.XLOOKUP(I651,[1]!표1[아이템 타입],[1]!표1[삭제여부])</f>
        <v>0</v>
      </c>
      <c r="AR651" s="63">
        <f>_xlfn.XLOOKUP(I651,'[1]#칼럼명세'!F:F,'[1]#칼럼명세'!H:H)</f>
        <v>1</v>
      </c>
      <c r="AS651" s="4">
        <v>1</v>
      </c>
      <c r="AT651" s="4"/>
      <c r="AU651" s="4"/>
      <c r="AV651" s="4"/>
      <c r="AW651" s="63" t="str">
        <f>_xlfn.XLOOKUP(I651,[1]!표1[아이템 타입],[1]!표1[타입 이름])</f>
        <v>몬스터 코어</v>
      </c>
      <c r="AX651" s="63" t="str">
        <f t="shared" si="76"/>
        <v>불가</v>
      </c>
      <c r="AY651" s="63" t="str">
        <f t="shared" si="77"/>
        <v>가능</v>
      </c>
      <c r="AZ651" s="63" t="str">
        <f t="shared" si="81"/>
        <v>가능</v>
      </c>
      <c r="BA651" s="63" t="str">
        <f t="shared" si="81"/>
        <v>가능</v>
      </c>
    </row>
    <row r="652" spans="2:53" x14ac:dyDescent="0.3">
      <c r="B652" s="4">
        <v>25022003</v>
      </c>
      <c r="C652" s="4" t="str">
        <f t="shared" si="74"/>
        <v>003</v>
      </c>
      <c r="D652" s="44" t="str">
        <f t="shared" si="72"/>
        <v>Item_Name_25022003</v>
      </c>
      <c r="E652" s="5" t="s">
        <v>2194</v>
      </c>
      <c r="F652" s="44" t="str">
        <f t="shared" si="73"/>
        <v>Item_Desc_25022003</v>
      </c>
      <c r="G652" s="5" t="s">
        <v>2032</v>
      </c>
      <c r="H652" s="5">
        <v>3</v>
      </c>
      <c r="I652" s="5">
        <v>51</v>
      </c>
      <c r="J652" s="5">
        <v>0</v>
      </c>
      <c r="K652" s="5">
        <v>2</v>
      </c>
      <c r="L652" s="45">
        <f>_xlfn.XLOOKUP($I652, '[1]#칼럼명세'!$F:$F, '[1]#칼럼명세'!$J:$J)*IF(_xlfn.XLOOKUP($I652, '[1]#칼럼명세'!$F:$F, '[1]#칼럼명세'!$K:$K)="X", 1, _xlfn.XLOOKUP($K652, '[1]#무게관련'!$N:$N, '[1]#무게관련'!$O:$O))*100</f>
        <v>1</v>
      </c>
      <c r="M652" s="46" t="s">
        <v>336</v>
      </c>
      <c r="N652" s="46" t="s">
        <v>336</v>
      </c>
      <c r="O652" s="46" t="s">
        <v>336</v>
      </c>
      <c r="P652" s="46" t="s">
        <v>336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66">
        <v>100</v>
      </c>
      <c r="Y652" s="66">
        <v>1000</v>
      </c>
      <c r="Z652" s="5">
        <v>0</v>
      </c>
      <c r="AA652" s="5">
        <v>0</v>
      </c>
      <c r="AB652" s="5">
        <v>1</v>
      </c>
      <c r="AC652" s="5">
        <v>0</v>
      </c>
      <c r="AD652" s="5">
        <v>0</v>
      </c>
      <c r="AE652" s="5">
        <v>25000</v>
      </c>
      <c r="AF652" s="5">
        <v>14</v>
      </c>
      <c r="AG652" s="5">
        <v>0</v>
      </c>
      <c r="AH652" s="5" t="s">
        <v>2373</v>
      </c>
      <c r="AI652" s="5" t="s">
        <v>235</v>
      </c>
      <c r="AJ652" s="5" t="s">
        <v>984</v>
      </c>
      <c r="AK652" s="45">
        <f t="shared" si="78"/>
        <v>15</v>
      </c>
      <c r="AL652" s="47">
        <f>_xlfn.XLOOKUP(I652,'[1]#칼럼명세'!F:F,'[1]#칼럼명세'!I:I)</f>
        <v>1304</v>
      </c>
      <c r="AM652" s="44" t="str">
        <f t="shared" si="79"/>
        <v>Item_Name_25022003</v>
      </c>
      <c r="AN652" s="5" t="s">
        <v>2194</v>
      </c>
      <c r="AO652" s="44" t="str">
        <f t="shared" si="80"/>
        <v>Item_Desc_25022003</v>
      </c>
      <c r="AP652" s="5" t="s">
        <v>2032</v>
      </c>
      <c r="AQ652" s="44">
        <f>_xlfn.XLOOKUP(I652,[1]!표1[아이템 타입],[1]!표1[삭제여부])</f>
        <v>0</v>
      </c>
      <c r="AR652" s="63">
        <f>_xlfn.XLOOKUP(I652,'[1]#칼럼명세'!F:F,'[1]#칼럼명세'!H:H)</f>
        <v>1</v>
      </c>
      <c r="AS652" s="4">
        <v>1</v>
      </c>
      <c r="AT652" s="4"/>
      <c r="AU652" s="4"/>
      <c r="AV652" s="4"/>
      <c r="AW652" s="63" t="str">
        <f>_xlfn.XLOOKUP(I652,[1]!표1[아이템 타입],[1]!표1[타입 이름])</f>
        <v>몬스터 코어</v>
      </c>
      <c r="AX652" s="63" t="str">
        <f t="shared" si="76"/>
        <v>불가</v>
      </c>
      <c r="AY652" s="63" t="str">
        <f t="shared" si="77"/>
        <v>가능</v>
      </c>
      <c r="AZ652" s="63" t="str">
        <f t="shared" si="81"/>
        <v>가능</v>
      </c>
      <c r="BA652" s="63" t="str">
        <f t="shared" si="81"/>
        <v>가능</v>
      </c>
    </row>
    <row r="653" spans="2:53" x14ac:dyDescent="0.3">
      <c r="B653" s="4">
        <v>25022004</v>
      </c>
      <c r="C653" s="4" t="str">
        <f t="shared" si="74"/>
        <v>004</v>
      </c>
      <c r="D653" s="44" t="str">
        <f t="shared" si="72"/>
        <v>Item_Name_25022004</v>
      </c>
      <c r="E653" s="5" t="s">
        <v>2195</v>
      </c>
      <c r="F653" s="44" t="str">
        <f t="shared" si="73"/>
        <v>Item_Desc_25022004</v>
      </c>
      <c r="G653" s="5" t="s">
        <v>2033</v>
      </c>
      <c r="H653" s="5">
        <v>3</v>
      </c>
      <c r="I653" s="5">
        <v>51</v>
      </c>
      <c r="J653" s="5">
        <v>0</v>
      </c>
      <c r="K653" s="5">
        <v>2</v>
      </c>
      <c r="L653" s="45">
        <f>_xlfn.XLOOKUP($I653, '[1]#칼럼명세'!$F:$F, '[1]#칼럼명세'!$J:$J)*IF(_xlfn.XLOOKUP($I653, '[1]#칼럼명세'!$F:$F, '[1]#칼럼명세'!$K:$K)="X", 1, _xlfn.XLOOKUP($K653, '[1]#무게관련'!$N:$N, '[1]#무게관련'!$O:$O))*100</f>
        <v>1</v>
      </c>
      <c r="M653" s="46" t="s">
        <v>336</v>
      </c>
      <c r="N653" s="46" t="s">
        <v>336</v>
      </c>
      <c r="O653" s="46" t="s">
        <v>336</v>
      </c>
      <c r="P653" s="46" t="s">
        <v>336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66">
        <v>100</v>
      </c>
      <c r="Y653" s="66">
        <v>1000</v>
      </c>
      <c r="Z653" s="5">
        <v>0</v>
      </c>
      <c r="AA653" s="5">
        <v>0</v>
      </c>
      <c r="AB653" s="5">
        <v>1</v>
      </c>
      <c r="AC653" s="5">
        <v>0</v>
      </c>
      <c r="AD653" s="5">
        <v>0</v>
      </c>
      <c r="AE653" s="5">
        <v>25000</v>
      </c>
      <c r="AF653" s="5">
        <v>14</v>
      </c>
      <c r="AG653" s="5">
        <v>0</v>
      </c>
      <c r="AH653" s="5" t="s">
        <v>2380</v>
      </c>
      <c r="AI653" s="5" t="s">
        <v>235</v>
      </c>
      <c r="AJ653" s="5" t="s">
        <v>984</v>
      </c>
      <c r="AK653" s="45">
        <f t="shared" si="78"/>
        <v>15</v>
      </c>
      <c r="AL653" s="47">
        <f>_xlfn.XLOOKUP(I653,'[1]#칼럼명세'!F:F,'[1]#칼럼명세'!I:I)</f>
        <v>1304</v>
      </c>
      <c r="AM653" s="44" t="str">
        <f t="shared" si="79"/>
        <v>Item_Name_25022004</v>
      </c>
      <c r="AN653" s="5" t="s">
        <v>2195</v>
      </c>
      <c r="AO653" s="44" t="str">
        <f t="shared" si="80"/>
        <v>Item_Desc_25022004</v>
      </c>
      <c r="AP653" s="5" t="s">
        <v>2033</v>
      </c>
      <c r="AQ653" s="44">
        <f>_xlfn.XLOOKUP(I653,[1]!표1[아이템 타입],[1]!표1[삭제여부])</f>
        <v>0</v>
      </c>
      <c r="AR653" s="63">
        <f>_xlfn.XLOOKUP(I653,'[1]#칼럼명세'!F:F,'[1]#칼럼명세'!H:H)</f>
        <v>1</v>
      </c>
      <c r="AS653" s="4">
        <v>1</v>
      </c>
      <c r="AT653" s="4"/>
      <c r="AU653" s="4"/>
      <c r="AV653" s="4"/>
      <c r="AW653" s="63" t="str">
        <f>_xlfn.XLOOKUP(I653,[1]!표1[아이템 타입],[1]!표1[타입 이름])</f>
        <v>몬스터 코어</v>
      </c>
      <c r="AX653" s="63" t="str">
        <f t="shared" si="76"/>
        <v>불가</v>
      </c>
      <c r="AY653" s="63" t="str">
        <f t="shared" si="77"/>
        <v>가능</v>
      </c>
      <c r="AZ653" s="63" t="str">
        <f t="shared" si="81"/>
        <v>가능</v>
      </c>
      <c r="BA653" s="63" t="str">
        <f t="shared" si="81"/>
        <v>가능</v>
      </c>
    </row>
    <row r="654" spans="2:53" x14ac:dyDescent="0.3">
      <c r="B654" s="4">
        <v>25022005</v>
      </c>
      <c r="C654" s="4" t="str">
        <f t="shared" si="74"/>
        <v>005</v>
      </c>
      <c r="D654" s="44" t="str">
        <f t="shared" si="72"/>
        <v>Item_Name_25022005</v>
      </c>
      <c r="E654" s="5" t="s">
        <v>2196</v>
      </c>
      <c r="F654" s="44" t="str">
        <f t="shared" si="73"/>
        <v>Item_Desc_25022005</v>
      </c>
      <c r="G654" s="5" t="s">
        <v>2034</v>
      </c>
      <c r="H654" s="5">
        <v>3</v>
      </c>
      <c r="I654" s="5">
        <v>51</v>
      </c>
      <c r="J654" s="5">
        <v>0</v>
      </c>
      <c r="K654" s="5">
        <v>2</v>
      </c>
      <c r="L654" s="45">
        <f>_xlfn.XLOOKUP($I654, '[1]#칼럼명세'!$F:$F, '[1]#칼럼명세'!$J:$J)*IF(_xlfn.XLOOKUP($I654, '[1]#칼럼명세'!$F:$F, '[1]#칼럼명세'!$K:$K)="X", 1, _xlfn.XLOOKUP($K654, '[1]#무게관련'!$N:$N, '[1]#무게관련'!$O:$O))*100</f>
        <v>1</v>
      </c>
      <c r="M654" s="46" t="s">
        <v>336</v>
      </c>
      <c r="N654" s="46" t="s">
        <v>336</v>
      </c>
      <c r="O654" s="46" t="s">
        <v>336</v>
      </c>
      <c r="P654" s="46" t="s">
        <v>336</v>
      </c>
      <c r="Q654" s="5">
        <v>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0</v>
      </c>
      <c r="X654" s="66">
        <v>100</v>
      </c>
      <c r="Y654" s="66">
        <v>1000</v>
      </c>
      <c r="Z654" s="5">
        <v>0</v>
      </c>
      <c r="AA654" s="5">
        <v>0</v>
      </c>
      <c r="AB654" s="5">
        <v>1</v>
      </c>
      <c r="AC654" s="5">
        <v>0</v>
      </c>
      <c r="AD654" s="5">
        <v>0</v>
      </c>
      <c r="AE654" s="5">
        <v>25000</v>
      </c>
      <c r="AF654" s="5">
        <v>14</v>
      </c>
      <c r="AG654" s="5">
        <v>0</v>
      </c>
      <c r="AH654" s="5" t="s">
        <v>2375</v>
      </c>
      <c r="AI654" s="5" t="s">
        <v>235</v>
      </c>
      <c r="AJ654" s="5" t="s">
        <v>984</v>
      </c>
      <c r="AK654" s="45">
        <f t="shared" si="78"/>
        <v>15</v>
      </c>
      <c r="AL654" s="47">
        <f>_xlfn.XLOOKUP(I654,'[1]#칼럼명세'!F:F,'[1]#칼럼명세'!I:I)</f>
        <v>1304</v>
      </c>
      <c r="AM654" s="44" t="str">
        <f t="shared" si="79"/>
        <v>Item_Name_25022005</v>
      </c>
      <c r="AN654" s="5" t="s">
        <v>2196</v>
      </c>
      <c r="AO654" s="44" t="str">
        <f t="shared" si="80"/>
        <v>Item_Desc_25022005</v>
      </c>
      <c r="AP654" s="5" t="s">
        <v>2034</v>
      </c>
      <c r="AQ654" s="44">
        <f>_xlfn.XLOOKUP(I654,[1]!표1[아이템 타입],[1]!표1[삭제여부])</f>
        <v>0</v>
      </c>
      <c r="AR654" s="63">
        <f>_xlfn.XLOOKUP(I654,'[1]#칼럼명세'!F:F,'[1]#칼럼명세'!H:H)</f>
        <v>1</v>
      </c>
      <c r="AS654" s="4">
        <v>1</v>
      </c>
      <c r="AT654" s="4"/>
      <c r="AU654" s="4"/>
      <c r="AV654" s="4"/>
      <c r="AW654" s="63" t="str">
        <f>_xlfn.XLOOKUP(I654,[1]!표1[아이템 타입],[1]!표1[타입 이름])</f>
        <v>몬스터 코어</v>
      </c>
      <c r="AX654" s="63" t="str">
        <f t="shared" si="76"/>
        <v>불가</v>
      </c>
      <c r="AY654" s="63" t="str">
        <f t="shared" si="77"/>
        <v>가능</v>
      </c>
      <c r="AZ654" s="63" t="str">
        <f t="shared" si="81"/>
        <v>가능</v>
      </c>
      <c r="BA654" s="63" t="str">
        <f t="shared" si="81"/>
        <v>가능</v>
      </c>
    </row>
    <row r="655" spans="2:53" x14ac:dyDescent="0.3">
      <c r="B655" s="4">
        <v>25022006</v>
      </c>
      <c r="C655" s="4" t="str">
        <f t="shared" si="74"/>
        <v>006</v>
      </c>
      <c r="D655" s="44" t="str">
        <f t="shared" si="72"/>
        <v>Item_Name_25022006</v>
      </c>
      <c r="E655" s="5" t="s">
        <v>2197</v>
      </c>
      <c r="F655" s="44" t="str">
        <f t="shared" si="73"/>
        <v>Item_Desc_25022006</v>
      </c>
      <c r="G655" s="5" t="s">
        <v>2035</v>
      </c>
      <c r="H655" s="5">
        <v>3</v>
      </c>
      <c r="I655" s="5">
        <v>51</v>
      </c>
      <c r="J655" s="5">
        <v>0</v>
      </c>
      <c r="K655" s="5">
        <v>2</v>
      </c>
      <c r="L655" s="45">
        <f>_xlfn.XLOOKUP($I655, '[1]#칼럼명세'!$F:$F, '[1]#칼럼명세'!$J:$J)*IF(_xlfn.XLOOKUP($I655, '[1]#칼럼명세'!$F:$F, '[1]#칼럼명세'!$K:$K)="X", 1, _xlfn.XLOOKUP($K655, '[1]#무게관련'!$N:$N, '[1]#무게관련'!$O:$O))*100</f>
        <v>1</v>
      </c>
      <c r="M655" s="46" t="s">
        <v>336</v>
      </c>
      <c r="N655" s="46" t="s">
        <v>336</v>
      </c>
      <c r="O655" s="46" t="s">
        <v>336</v>
      </c>
      <c r="P655" s="46" t="s">
        <v>336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66">
        <v>100</v>
      </c>
      <c r="Y655" s="66">
        <v>1000</v>
      </c>
      <c r="Z655" s="5">
        <v>0</v>
      </c>
      <c r="AA655" s="5">
        <v>0</v>
      </c>
      <c r="AB655" s="5">
        <v>1</v>
      </c>
      <c r="AC655" s="5">
        <v>0</v>
      </c>
      <c r="AD655" s="5">
        <v>0</v>
      </c>
      <c r="AE655" s="5">
        <v>25000</v>
      </c>
      <c r="AF655" s="5">
        <v>14</v>
      </c>
      <c r="AG655" s="5">
        <v>0</v>
      </c>
      <c r="AH655" s="5" t="s">
        <v>2378</v>
      </c>
      <c r="AI655" s="5" t="s">
        <v>235</v>
      </c>
      <c r="AJ655" s="5" t="s">
        <v>984</v>
      </c>
      <c r="AK655" s="45">
        <f t="shared" si="78"/>
        <v>15</v>
      </c>
      <c r="AL655" s="47">
        <f>_xlfn.XLOOKUP(I655,'[1]#칼럼명세'!F:F,'[1]#칼럼명세'!I:I)</f>
        <v>1304</v>
      </c>
      <c r="AM655" s="44" t="str">
        <f t="shared" si="79"/>
        <v>Item_Name_25022006</v>
      </c>
      <c r="AN655" s="5" t="s">
        <v>2197</v>
      </c>
      <c r="AO655" s="44" t="str">
        <f t="shared" si="80"/>
        <v>Item_Desc_25022006</v>
      </c>
      <c r="AP655" s="5" t="s">
        <v>2035</v>
      </c>
      <c r="AQ655" s="44">
        <f>_xlfn.XLOOKUP(I655,[1]!표1[아이템 타입],[1]!표1[삭제여부])</f>
        <v>0</v>
      </c>
      <c r="AR655" s="63">
        <f>_xlfn.XLOOKUP(I655,'[1]#칼럼명세'!F:F,'[1]#칼럼명세'!H:H)</f>
        <v>1</v>
      </c>
      <c r="AS655" s="4">
        <v>1</v>
      </c>
      <c r="AT655" s="4"/>
      <c r="AU655" s="4"/>
      <c r="AV655" s="4"/>
      <c r="AW655" s="63" t="str">
        <f>_xlfn.XLOOKUP(I655,[1]!표1[아이템 타입],[1]!표1[타입 이름])</f>
        <v>몬스터 코어</v>
      </c>
      <c r="AX655" s="63" t="str">
        <f t="shared" si="76"/>
        <v>불가</v>
      </c>
      <c r="AY655" s="63" t="str">
        <f t="shared" si="77"/>
        <v>가능</v>
      </c>
      <c r="AZ655" s="63" t="str">
        <f t="shared" si="81"/>
        <v>가능</v>
      </c>
      <c r="BA655" s="63" t="str">
        <f t="shared" si="81"/>
        <v>가능</v>
      </c>
    </row>
    <row r="656" spans="2:53" x14ac:dyDescent="0.3">
      <c r="B656" s="4">
        <v>25022007</v>
      </c>
      <c r="C656" s="4" t="str">
        <f t="shared" si="74"/>
        <v>007</v>
      </c>
      <c r="D656" s="44" t="str">
        <f t="shared" si="72"/>
        <v>Item_Name_25022007</v>
      </c>
      <c r="E656" s="5" t="s">
        <v>2198</v>
      </c>
      <c r="F656" s="44" t="str">
        <f t="shared" si="73"/>
        <v>Item_Desc_25022007</v>
      </c>
      <c r="G656" s="5" t="s">
        <v>2036</v>
      </c>
      <c r="H656" s="5">
        <v>3</v>
      </c>
      <c r="I656" s="5">
        <v>51</v>
      </c>
      <c r="J656" s="5">
        <v>0</v>
      </c>
      <c r="K656" s="5">
        <v>2</v>
      </c>
      <c r="L656" s="45">
        <f>_xlfn.XLOOKUP($I656, '[1]#칼럼명세'!$F:$F, '[1]#칼럼명세'!$J:$J)*IF(_xlfn.XLOOKUP($I656, '[1]#칼럼명세'!$F:$F, '[1]#칼럼명세'!$K:$K)="X", 1, _xlfn.XLOOKUP($K656, '[1]#무게관련'!$N:$N, '[1]#무게관련'!$O:$O))*100</f>
        <v>1</v>
      </c>
      <c r="M656" s="46" t="s">
        <v>336</v>
      </c>
      <c r="N656" s="46" t="s">
        <v>336</v>
      </c>
      <c r="O656" s="46" t="s">
        <v>336</v>
      </c>
      <c r="P656" s="46" t="s">
        <v>336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66">
        <v>100</v>
      </c>
      <c r="Y656" s="66">
        <v>1000</v>
      </c>
      <c r="Z656" s="5">
        <v>0</v>
      </c>
      <c r="AA656" s="5">
        <v>0</v>
      </c>
      <c r="AB656" s="5">
        <v>1</v>
      </c>
      <c r="AC656" s="5">
        <v>0</v>
      </c>
      <c r="AD656" s="5">
        <v>0</v>
      </c>
      <c r="AE656" s="5">
        <v>25000</v>
      </c>
      <c r="AF656" s="5">
        <v>14</v>
      </c>
      <c r="AG656" s="5">
        <v>0</v>
      </c>
      <c r="AH656" s="5" t="s">
        <v>2379</v>
      </c>
      <c r="AI656" s="5" t="s">
        <v>235</v>
      </c>
      <c r="AJ656" s="5" t="s">
        <v>984</v>
      </c>
      <c r="AK656" s="45">
        <f t="shared" si="78"/>
        <v>15</v>
      </c>
      <c r="AL656" s="47">
        <f>_xlfn.XLOOKUP(I656,'[1]#칼럼명세'!F:F,'[1]#칼럼명세'!I:I)</f>
        <v>1304</v>
      </c>
      <c r="AM656" s="44" t="str">
        <f t="shared" si="79"/>
        <v>Item_Name_25022007</v>
      </c>
      <c r="AN656" s="5" t="s">
        <v>2198</v>
      </c>
      <c r="AO656" s="44" t="str">
        <f t="shared" si="80"/>
        <v>Item_Desc_25022007</v>
      </c>
      <c r="AP656" s="5" t="s">
        <v>2036</v>
      </c>
      <c r="AQ656" s="44">
        <f>_xlfn.XLOOKUP(I656,[1]!표1[아이템 타입],[1]!표1[삭제여부])</f>
        <v>0</v>
      </c>
      <c r="AR656" s="63">
        <f>_xlfn.XLOOKUP(I656,'[1]#칼럼명세'!F:F,'[1]#칼럼명세'!H:H)</f>
        <v>1</v>
      </c>
      <c r="AS656" s="4">
        <v>1</v>
      </c>
      <c r="AT656" s="4"/>
      <c r="AU656" s="4"/>
      <c r="AV656" s="4"/>
      <c r="AW656" s="63" t="str">
        <f>_xlfn.XLOOKUP(I656,[1]!표1[아이템 타입],[1]!표1[타입 이름])</f>
        <v>몬스터 코어</v>
      </c>
      <c r="AX656" s="63" t="str">
        <f t="shared" si="76"/>
        <v>불가</v>
      </c>
      <c r="AY656" s="63" t="str">
        <f t="shared" si="77"/>
        <v>가능</v>
      </c>
      <c r="AZ656" s="63" t="str">
        <f t="shared" si="81"/>
        <v>가능</v>
      </c>
      <c r="BA656" s="63" t="str">
        <f t="shared" si="81"/>
        <v>가능</v>
      </c>
    </row>
    <row r="657" spans="2:53" x14ac:dyDescent="0.3">
      <c r="B657" s="4">
        <v>25022008</v>
      </c>
      <c r="C657" s="4" t="str">
        <f t="shared" si="74"/>
        <v>008</v>
      </c>
      <c r="D657" s="44" t="str">
        <f t="shared" si="72"/>
        <v>Item_Name_25022008</v>
      </c>
      <c r="E657" s="5" t="s">
        <v>2199</v>
      </c>
      <c r="F657" s="44" t="str">
        <f t="shared" si="73"/>
        <v>Item_Desc_25022008</v>
      </c>
      <c r="G657" s="5" t="s">
        <v>2037</v>
      </c>
      <c r="H657" s="5">
        <v>3</v>
      </c>
      <c r="I657" s="5">
        <v>51</v>
      </c>
      <c r="J657" s="5">
        <v>0</v>
      </c>
      <c r="K657" s="5">
        <v>2</v>
      </c>
      <c r="L657" s="45">
        <f>_xlfn.XLOOKUP($I657, '[1]#칼럼명세'!$F:$F, '[1]#칼럼명세'!$J:$J)*IF(_xlfn.XLOOKUP($I657, '[1]#칼럼명세'!$F:$F, '[1]#칼럼명세'!$K:$K)="X", 1, _xlfn.XLOOKUP($K657, '[1]#무게관련'!$N:$N, '[1]#무게관련'!$O:$O))*100</f>
        <v>1</v>
      </c>
      <c r="M657" s="46" t="s">
        <v>336</v>
      </c>
      <c r="N657" s="46" t="s">
        <v>336</v>
      </c>
      <c r="O657" s="46" t="s">
        <v>336</v>
      </c>
      <c r="P657" s="46" t="s">
        <v>336</v>
      </c>
      <c r="Q657" s="5">
        <v>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0</v>
      </c>
      <c r="X657" s="66">
        <v>100</v>
      </c>
      <c r="Y657" s="66">
        <v>1000</v>
      </c>
      <c r="Z657" s="5">
        <v>0</v>
      </c>
      <c r="AA657" s="5">
        <v>0</v>
      </c>
      <c r="AB657" s="5">
        <v>1</v>
      </c>
      <c r="AC657" s="5">
        <v>0</v>
      </c>
      <c r="AD657" s="5">
        <v>0</v>
      </c>
      <c r="AE657" s="5">
        <v>25000</v>
      </c>
      <c r="AF657" s="5">
        <v>14</v>
      </c>
      <c r="AG657" s="5">
        <v>0</v>
      </c>
      <c r="AH657" s="5" t="s">
        <v>2371</v>
      </c>
      <c r="AI657" s="5" t="s">
        <v>235</v>
      </c>
      <c r="AJ657" s="5" t="s">
        <v>984</v>
      </c>
      <c r="AK657" s="45">
        <f t="shared" si="78"/>
        <v>15</v>
      </c>
      <c r="AL657" s="47">
        <f>_xlfn.XLOOKUP(I657,'[1]#칼럼명세'!F:F,'[1]#칼럼명세'!I:I)</f>
        <v>1304</v>
      </c>
      <c r="AM657" s="44" t="str">
        <f t="shared" si="79"/>
        <v>Item_Name_25022008</v>
      </c>
      <c r="AN657" s="5" t="s">
        <v>2199</v>
      </c>
      <c r="AO657" s="44" t="str">
        <f t="shared" si="80"/>
        <v>Item_Desc_25022008</v>
      </c>
      <c r="AP657" s="5" t="s">
        <v>2037</v>
      </c>
      <c r="AQ657" s="44">
        <f>_xlfn.XLOOKUP(I657,[1]!표1[아이템 타입],[1]!표1[삭제여부])</f>
        <v>0</v>
      </c>
      <c r="AR657" s="63">
        <f>_xlfn.XLOOKUP(I657,'[1]#칼럼명세'!F:F,'[1]#칼럼명세'!H:H)</f>
        <v>1</v>
      </c>
      <c r="AS657" s="4">
        <v>1</v>
      </c>
      <c r="AT657" s="4"/>
      <c r="AU657" s="4"/>
      <c r="AV657" s="4"/>
      <c r="AW657" s="63" t="str">
        <f>_xlfn.XLOOKUP(I657,[1]!표1[아이템 타입],[1]!표1[타입 이름])</f>
        <v>몬스터 코어</v>
      </c>
      <c r="AX657" s="63" t="str">
        <f t="shared" si="76"/>
        <v>불가</v>
      </c>
      <c r="AY657" s="63" t="str">
        <f t="shared" si="77"/>
        <v>가능</v>
      </c>
      <c r="AZ657" s="63" t="str">
        <f t="shared" si="81"/>
        <v>가능</v>
      </c>
      <c r="BA657" s="63" t="str">
        <f t="shared" si="81"/>
        <v>가능</v>
      </c>
    </row>
    <row r="658" spans="2:53" x14ac:dyDescent="0.3">
      <c r="B658" s="4">
        <v>25022009</v>
      </c>
      <c r="C658" s="4" t="str">
        <f t="shared" si="74"/>
        <v>009</v>
      </c>
      <c r="D658" s="44" t="str">
        <f t="shared" si="72"/>
        <v>Item_Name_25022009</v>
      </c>
      <c r="E658" s="5" t="s">
        <v>2200</v>
      </c>
      <c r="F658" s="44" t="str">
        <f t="shared" si="73"/>
        <v>Item_Desc_25022009</v>
      </c>
      <c r="G658" s="5" t="s">
        <v>2038</v>
      </c>
      <c r="H658" s="5">
        <v>3</v>
      </c>
      <c r="I658" s="5">
        <v>51</v>
      </c>
      <c r="J658" s="5">
        <v>0</v>
      </c>
      <c r="K658" s="5">
        <v>2</v>
      </c>
      <c r="L658" s="45">
        <f>_xlfn.XLOOKUP($I658, '[1]#칼럼명세'!$F:$F, '[1]#칼럼명세'!$J:$J)*IF(_xlfn.XLOOKUP($I658, '[1]#칼럼명세'!$F:$F, '[1]#칼럼명세'!$K:$K)="X", 1, _xlfn.XLOOKUP($K658, '[1]#무게관련'!$N:$N, '[1]#무게관련'!$O:$O))*100</f>
        <v>1</v>
      </c>
      <c r="M658" s="46" t="s">
        <v>336</v>
      </c>
      <c r="N658" s="46" t="s">
        <v>336</v>
      </c>
      <c r="O658" s="46" t="s">
        <v>336</v>
      </c>
      <c r="P658" s="46" t="s">
        <v>336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66">
        <v>100</v>
      </c>
      <c r="Y658" s="66">
        <v>1000</v>
      </c>
      <c r="Z658" s="5">
        <v>0</v>
      </c>
      <c r="AA658" s="5">
        <v>0</v>
      </c>
      <c r="AB658" s="5">
        <v>1</v>
      </c>
      <c r="AC658" s="5">
        <v>0</v>
      </c>
      <c r="AD658" s="5">
        <v>0</v>
      </c>
      <c r="AE658" s="5">
        <v>25000</v>
      </c>
      <c r="AF658" s="5">
        <v>14</v>
      </c>
      <c r="AG658" s="5">
        <v>0</v>
      </c>
      <c r="AH658" s="5" t="s">
        <v>2374</v>
      </c>
      <c r="AI658" s="5" t="s">
        <v>235</v>
      </c>
      <c r="AJ658" s="5" t="s">
        <v>984</v>
      </c>
      <c r="AK658" s="45">
        <f t="shared" si="78"/>
        <v>15</v>
      </c>
      <c r="AL658" s="47">
        <f>_xlfn.XLOOKUP(I658,'[1]#칼럼명세'!F:F,'[1]#칼럼명세'!I:I)</f>
        <v>1304</v>
      </c>
      <c r="AM658" s="44" t="str">
        <f t="shared" si="79"/>
        <v>Item_Name_25022009</v>
      </c>
      <c r="AN658" s="5" t="s">
        <v>2200</v>
      </c>
      <c r="AO658" s="44" t="str">
        <f t="shared" si="80"/>
        <v>Item_Desc_25022009</v>
      </c>
      <c r="AP658" s="5" t="s">
        <v>2038</v>
      </c>
      <c r="AQ658" s="44">
        <f>_xlfn.XLOOKUP(I658,[1]!표1[아이템 타입],[1]!표1[삭제여부])</f>
        <v>0</v>
      </c>
      <c r="AR658" s="63">
        <f>_xlfn.XLOOKUP(I658,'[1]#칼럼명세'!F:F,'[1]#칼럼명세'!H:H)</f>
        <v>1</v>
      </c>
      <c r="AS658" s="4">
        <v>1</v>
      </c>
      <c r="AT658" s="4"/>
      <c r="AU658" s="4"/>
      <c r="AV658" s="4"/>
      <c r="AW658" s="63" t="str">
        <f>_xlfn.XLOOKUP(I658,[1]!표1[아이템 타입],[1]!표1[타입 이름])</f>
        <v>몬스터 코어</v>
      </c>
      <c r="AX658" s="63" t="str">
        <f t="shared" si="76"/>
        <v>불가</v>
      </c>
      <c r="AY658" s="63" t="str">
        <f t="shared" si="77"/>
        <v>가능</v>
      </c>
      <c r="AZ658" s="63" t="str">
        <f t="shared" si="81"/>
        <v>가능</v>
      </c>
      <c r="BA658" s="63" t="str">
        <f t="shared" si="81"/>
        <v>가능</v>
      </c>
    </row>
    <row r="659" spans="2:53" x14ac:dyDescent="0.3">
      <c r="B659" s="4">
        <v>25023001</v>
      </c>
      <c r="C659" s="4" t="str">
        <f t="shared" si="74"/>
        <v>001</v>
      </c>
      <c r="D659" s="44" t="str">
        <f t="shared" si="72"/>
        <v>Item_Name_25023001</v>
      </c>
      <c r="E659" s="5" t="s">
        <v>2976</v>
      </c>
      <c r="F659" s="44" t="str">
        <f t="shared" si="73"/>
        <v>Item_Desc_25023001</v>
      </c>
      <c r="G659" s="5" t="s">
        <v>2983</v>
      </c>
      <c r="H659" s="5">
        <v>3</v>
      </c>
      <c r="I659" s="5">
        <v>51</v>
      </c>
      <c r="J659" s="5">
        <v>0</v>
      </c>
      <c r="K659" s="5">
        <v>3</v>
      </c>
      <c r="L659" s="45">
        <f>_xlfn.XLOOKUP($I659, '[1]#칼럼명세'!$F:$F, '[1]#칼럼명세'!$J:$J)*IF(_xlfn.XLOOKUP($I659, '[1]#칼럼명세'!$F:$F, '[1]#칼럼명세'!$K:$K)="X", 1, _xlfn.XLOOKUP($K659, '[1]#무게관련'!$N:$N, '[1]#무게관련'!$O:$O))*100</f>
        <v>1</v>
      </c>
      <c r="M659" s="46" t="s">
        <v>336</v>
      </c>
      <c r="N659" s="46" t="s">
        <v>336</v>
      </c>
      <c r="O659" s="46" t="s">
        <v>336</v>
      </c>
      <c r="P659" s="46" t="s">
        <v>336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66">
        <v>100</v>
      </c>
      <c r="Y659" s="66">
        <v>1000</v>
      </c>
      <c r="Z659" s="5">
        <v>0</v>
      </c>
      <c r="AA659" s="5">
        <v>0</v>
      </c>
      <c r="AB659" s="5">
        <v>1</v>
      </c>
      <c r="AC659" s="5">
        <v>0</v>
      </c>
      <c r="AD659" s="5">
        <v>0</v>
      </c>
      <c r="AE659" s="5">
        <v>25000</v>
      </c>
      <c r="AF659" s="5">
        <v>14</v>
      </c>
      <c r="AG659" s="5">
        <v>0</v>
      </c>
      <c r="AH659" s="5" t="s">
        <v>2368</v>
      </c>
      <c r="AI659" s="5" t="s">
        <v>235</v>
      </c>
      <c r="AJ659" s="5" t="s">
        <v>984</v>
      </c>
      <c r="AK659" s="45">
        <f t="shared" si="78"/>
        <v>15</v>
      </c>
      <c r="AL659" s="47">
        <f>_xlfn.XLOOKUP(I659,'[1]#칼럼명세'!F:F,'[1]#칼럼명세'!I:I)</f>
        <v>1304</v>
      </c>
      <c r="AM659" s="44" t="str">
        <f t="shared" si="79"/>
        <v>Item_Name_25023001</v>
      </c>
      <c r="AN659" s="5" t="s">
        <v>2976</v>
      </c>
      <c r="AO659" s="44" t="str">
        <f t="shared" si="80"/>
        <v>Item_Desc_25023001</v>
      </c>
      <c r="AP659" s="5" t="s">
        <v>2983</v>
      </c>
      <c r="AQ659" s="44">
        <f>_xlfn.XLOOKUP(I659,[1]!표1[아이템 타입],[1]!표1[삭제여부])</f>
        <v>0</v>
      </c>
      <c r="AR659" s="63">
        <f>_xlfn.XLOOKUP(I659,'[1]#칼럼명세'!F:F,'[1]#칼럼명세'!H:H)</f>
        <v>1</v>
      </c>
      <c r="AS659" s="4">
        <v>1</v>
      </c>
      <c r="AT659" s="4"/>
      <c r="AU659" s="4"/>
      <c r="AV659" s="4"/>
      <c r="AW659" s="63" t="str">
        <f>_xlfn.XLOOKUP(I659,[1]!표1[아이템 타입],[1]!표1[타입 이름])</f>
        <v>몬스터 코어</v>
      </c>
      <c r="AX659" s="63" t="str">
        <f t="shared" ref="AX659:AX722" si="82">IF(Z659=0,"불가","가능")</f>
        <v>불가</v>
      </c>
      <c r="AY659" s="63" t="str">
        <f t="shared" ref="AY659:AY722" si="83">IF(AB659=0,"불가","가능")</f>
        <v>가능</v>
      </c>
      <c r="AZ659" s="63" t="str">
        <f t="shared" si="81"/>
        <v>가능</v>
      </c>
      <c r="BA659" s="63" t="str">
        <f t="shared" si="81"/>
        <v>가능</v>
      </c>
    </row>
    <row r="660" spans="2:53" x14ac:dyDescent="0.3">
      <c r="B660" s="4">
        <v>25023002</v>
      </c>
      <c r="C660" s="4" t="str">
        <f t="shared" si="74"/>
        <v>002</v>
      </c>
      <c r="D660" s="44" t="str">
        <f t="shared" si="72"/>
        <v>Item_Name_25023002</v>
      </c>
      <c r="E660" s="5" t="s">
        <v>2201</v>
      </c>
      <c r="F660" s="44" t="str">
        <f t="shared" si="73"/>
        <v>Item_Desc_25023002</v>
      </c>
      <c r="G660" s="5" t="s">
        <v>2039</v>
      </c>
      <c r="H660" s="5">
        <v>3</v>
      </c>
      <c r="I660" s="5">
        <v>51</v>
      </c>
      <c r="J660" s="5">
        <v>0</v>
      </c>
      <c r="K660" s="5">
        <v>3</v>
      </c>
      <c r="L660" s="45">
        <f>_xlfn.XLOOKUP($I660, '[1]#칼럼명세'!$F:$F, '[1]#칼럼명세'!$J:$J)*IF(_xlfn.XLOOKUP($I660, '[1]#칼럼명세'!$F:$F, '[1]#칼럼명세'!$K:$K)="X", 1, _xlfn.XLOOKUP($K660, '[1]#무게관련'!$N:$N, '[1]#무게관련'!$O:$O))*100</f>
        <v>1</v>
      </c>
      <c r="M660" s="46" t="s">
        <v>336</v>
      </c>
      <c r="N660" s="46" t="s">
        <v>336</v>
      </c>
      <c r="O660" s="46" t="s">
        <v>336</v>
      </c>
      <c r="P660" s="46" t="s">
        <v>336</v>
      </c>
      <c r="Q660" s="5">
        <v>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0</v>
      </c>
      <c r="X660" s="66">
        <v>100</v>
      </c>
      <c r="Y660" s="66">
        <v>1000</v>
      </c>
      <c r="Z660" s="5">
        <v>0</v>
      </c>
      <c r="AA660" s="5">
        <v>0</v>
      </c>
      <c r="AB660" s="5">
        <v>1</v>
      </c>
      <c r="AC660" s="5">
        <v>0</v>
      </c>
      <c r="AD660" s="5">
        <v>0</v>
      </c>
      <c r="AE660" s="5">
        <v>25000</v>
      </c>
      <c r="AF660" s="5">
        <v>14</v>
      </c>
      <c r="AG660" s="5">
        <v>0</v>
      </c>
      <c r="AH660" s="5" t="s">
        <v>2370</v>
      </c>
      <c r="AI660" s="5" t="s">
        <v>235</v>
      </c>
      <c r="AJ660" s="5" t="s">
        <v>984</v>
      </c>
      <c r="AK660" s="45">
        <f t="shared" si="78"/>
        <v>15</v>
      </c>
      <c r="AL660" s="47">
        <f>_xlfn.XLOOKUP(I660,'[1]#칼럼명세'!F:F,'[1]#칼럼명세'!I:I)</f>
        <v>1304</v>
      </c>
      <c r="AM660" s="44" t="str">
        <f t="shared" si="79"/>
        <v>Item_Name_25023002</v>
      </c>
      <c r="AN660" s="5" t="s">
        <v>2201</v>
      </c>
      <c r="AO660" s="44" t="str">
        <f t="shared" si="80"/>
        <v>Item_Desc_25023002</v>
      </c>
      <c r="AP660" s="5" t="s">
        <v>2039</v>
      </c>
      <c r="AQ660" s="44">
        <f>_xlfn.XLOOKUP(I660,[1]!표1[아이템 타입],[1]!표1[삭제여부])</f>
        <v>0</v>
      </c>
      <c r="AR660" s="63">
        <f>_xlfn.XLOOKUP(I660,'[1]#칼럼명세'!F:F,'[1]#칼럼명세'!H:H)</f>
        <v>1</v>
      </c>
      <c r="AS660" s="4">
        <v>1</v>
      </c>
      <c r="AT660" s="4"/>
      <c r="AU660" s="4"/>
      <c r="AV660" s="4"/>
      <c r="AW660" s="63" t="str">
        <f>_xlfn.XLOOKUP(I660,[1]!표1[아이템 타입],[1]!표1[타입 이름])</f>
        <v>몬스터 코어</v>
      </c>
      <c r="AX660" s="63" t="str">
        <f t="shared" si="82"/>
        <v>불가</v>
      </c>
      <c r="AY660" s="63" t="str">
        <f t="shared" si="83"/>
        <v>가능</v>
      </c>
      <c r="AZ660" s="63" t="str">
        <f t="shared" si="81"/>
        <v>가능</v>
      </c>
      <c r="BA660" s="63" t="str">
        <f t="shared" si="81"/>
        <v>가능</v>
      </c>
    </row>
    <row r="661" spans="2:53" x14ac:dyDescent="0.3">
      <c r="B661" s="4">
        <v>25024001</v>
      </c>
      <c r="C661" s="4" t="str">
        <f t="shared" si="74"/>
        <v>001</v>
      </c>
      <c r="D661" s="44" t="str">
        <f t="shared" si="72"/>
        <v>Item_Name_25024001</v>
      </c>
      <c r="E661" s="5" t="s">
        <v>2202</v>
      </c>
      <c r="F661" s="44" t="str">
        <f t="shared" si="73"/>
        <v>Item_Desc_25024001</v>
      </c>
      <c r="G661" s="5" t="s">
        <v>2040</v>
      </c>
      <c r="H661" s="5">
        <v>3</v>
      </c>
      <c r="I661" s="5">
        <v>51</v>
      </c>
      <c r="J661" s="5">
        <v>0</v>
      </c>
      <c r="K661" s="5">
        <v>4</v>
      </c>
      <c r="L661" s="45">
        <f>_xlfn.XLOOKUP($I661, '[1]#칼럼명세'!$F:$F, '[1]#칼럼명세'!$J:$J)*IF(_xlfn.XLOOKUP($I661, '[1]#칼럼명세'!$F:$F, '[1]#칼럼명세'!$K:$K)="X", 1, _xlfn.XLOOKUP($K661, '[1]#무게관련'!$N:$N, '[1]#무게관련'!$O:$O))*100</f>
        <v>1</v>
      </c>
      <c r="M661" s="46" t="s">
        <v>336</v>
      </c>
      <c r="N661" s="46" t="s">
        <v>336</v>
      </c>
      <c r="O661" s="46" t="s">
        <v>336</v>
      </c>
      <c r="P661" s="46" t="s">
        <v>336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66">
        <v>100</v>
      </c>
      <c r="Y661" s="66">
        <v>1000</v>
      </c>
      <c r="Z661" s="5">
        <v>0</v>
      </c>
      <c r="AA661" s="5">
        <v>0</v>
      </c>
      <c r="AB661" s="5">
        <v>1</v>
      </c>
      <c r="AC661" s="5">
        <v>0</v>
      </c>
      <c r="AD661" s="5">
        <v>0</v>
      </c>
      <c r="AE661" s="5">
        <v>25000</v>
      </c>
      <c r="AF661" s="5">
        <v>14</v>
      </c>
      <c r="AG661" s="5">
        <v>0</v>
      </c>
      <c r="AH661" s="5" t="s">
        <v>2381</v>
      </c>
      <c r="AI661" s="5" t="s">
        <v>235</v>
      </c>
      <c r="AJ661" s="5" t="s">
        <v>984</v>
      </c>
      <c r="AK661" s="45">
        <f t="shared" ref="AK661:AK724" si="84">IF($M661="X", 0, M$3)+IF($N661="X", 0, N$3)+IF($O661="X", 0, O$3)+IF($P661="X", 0, P$3)</f>
        <v>15</v>
      </c>
      <c r="AL661" s="47">
        <f>_xlfn.XLOOKUP(I661,'[1]#칼럼명세'!F:F,'[1]#칼럼명세'!I:I)</f>
        <v>1304</v>
      </c>
      <c r="AM661" s="44" t="str">
        <f t="shared" ref="AM661:AM724" si="85">"Item_Name_"&amp;B661</f>
        <v>Item_Name_25024001</v>
      </c>
      <c r="AN661" s="5" t="s">
        <v>2202</v>
      </c>
      <c r="AO661" s="44" t="str">
        <f t="shared" ref="AO661:AO724" si="86">"Item_Desc_"&amp;B661</f>
        <v>Item_Desc_25024001</v>
      </c>
      <c r="AP661" s="5" t="s">
        <v>2040</v>
      </c>
      <c r="AQ661" s="44">
        <f>_xlfn.XLOOKUP(I661,[1]!표1[아이템 타입],[1]!표1[삭제여부])</f>
        <v>0</v>
      </c>
      <c r="AR661" s="63">
        <f>_xlfn.XLOOKUP(I661,'[1]#칼럼명세'!F:F,'[1]#칼럼명세'!H:H)</f>
        <v>1</v>
      </c>
      <c r="AS661" s="4">
        <v>1</v>
      </c>
      <c r="AT661" s="4"/>
      <c r="AU661" s="4"/>
      <c r="AV661" s="4"/>
      <c r="AW661" s="63" t="str">
        <f>_xlfn.XLOOKUP(I661,[1]!표1[아이템 타입],[1]!표1[타입 이름])</f>
        <v>몬스터 코어</v>
      </c>
      <c r="AX661" s="63" t="str">
        <f t="shared" si="82"/>
        <v>불가</v>
      </c>
      <c r="AY661" s="63" t="str">
        <f t="shared" si="83"/>
        <v>가능</v>
      </c>
      <c r="AZ661" s="63" t="str">
        <f t="shared" si="81"/>
        <v>가능</v>
      </c>
      <c r="BA661" s="63" t="str">
        <f t="shared" si="81"/>
        <v>가능</v>
      </c>
    </row>
    <row r="662" spans="2:53" x14ac:dyDescent="0.3">
      <c r="B662" s="4">
        <v>25031001</v>
      </c>
      <c r="C662" s="4" t="str">
        <f t="shared" si="74"/>
        <v>001</v>
      </c>
      <c r="D662" s="44" t="str">
        <f t="shared" si="72"/>
        <v>Item_Name_25031001</v>
      </c>
      <c r="E662" s="5" t="s">
        <v>2203</v>
      </c>
      <c r="F662" s="44" t="str">
        <f t="shared" si="73"/>
        <v>Item_Desc_25031001</v>
      </c>
      <c r="G662" s="5" t="s">
        <v>2041</v>
      </c>
      <c r="H662" s="5">
        <v>3</v>
      </c>
      <c r="I662" s="5">
        <v>51</v>
      </c>
      <c r="J662" s="5">
        <v>0</v>
      </c>
      <c r="K662" s="5">
        <v>1</v>
      </c>
      <c r="L662" s="45">
        <f>_xlfn.XLOOKUP($I662, '[1]#칼럼명세'!$F:$F, '[1]#칼럼명세'!$J:$J)*IF(_xlfn.XLOOKUP($I662, '[1]#칼럼명세'!$F:$F, '[1]#칼럼명세'!$K:$K)="X", 1, _xlfn.XLOOKUP($K662, '[1]#무게관련'!$N:$N, '[1]#무게관련'!$O:$O))*100</f>
        <v>1</v>
      </c>
      <c r="M662" s="46" t="s">
        <v>336</v>
      </c>
      <c r="N662" s="46" t="s">
        <v>336</v>
      </c>
      <c r="O662" s="46" t="s">
        <v>336</v>
      </c>
      <c r="P662" s="46" t="s">
        <v>336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66">
        <v>100</v>
      </c>
      <c r="Y662" s="66">
        <v>1000</v>
      </c>
      <c r="Z662" s="5">
        <v>0</v>
      </c>
      <c r="AA662" s="5">
        <v>0</v>
      </c>
      <c r="AB662" s="5">
        <v>1</v>
      </c>
      <c r="AC662" s="5">
        <v>0</v>
      </c>
      <c r="AD662" s="5">
        <v>0</v>
      </c>
      <c r="AE662" s="5">
        <v>25000</v>
      </c>
      <c r="AF662" s="5">
        <v>15</v>
      </c>
      <c r="AG662" s="5">
        <v>0</v>
      </c>
      <c r="AH662" s="5" t="s">
        <v>2382</v>
      </c>
      <c r="AI662" s="5" t="s">
        <v>235</v>
      </c>
      <c r="AJ662" s="5" t="s">
        <v>984</v>
      </c>
      <c r="AK662" s="45">
        <f t="shared" si="84"/>
        <v>15</v>
      </c>
      <c r="AL662" s="47">
        <f>_xlfn.XLOOKUP(I662,'[1]#칼럼명세'!F:F,'[1]#칼럼명세'!I:I)</f>
        <v>1304</v>
      </c>
      <c r="AM662" s="44" t="str">
        <f t="shared" si="85"/>
        <v>Item_Name_25031001</v>
      </c>
      <c r="AN662" s="5" t="s">
        <v>2203</v>
      </c>
      <c r="AO662" s="44" t="str">
        <f t="shared" si="86"/>
        <v>Item_Desc_25031001</v>
      </c>
      <c r="AP662" s="5" t="s">
        <v>2041</v>
      </c>
      <c r="AQ662" s="44">
        <f>_xlfn.XLOOKUP(I662,[1]!표1[아이템 타입],[1]!표1[삭제여부])</f>
        <v>0</v>
      </c>
      <c r="AR662" s="63">
        <f>_xlfn.XLOOKUP(I662,'[1]#칼럼명세'!F:F,'[1]#칼럼명세'!H:H)</f>
        <v>1</v>
      </c>
      <c r="AS662" s="4">
        <v>1</v>
      </c>
      <c r="AT662" s="4"/>
      <c r="AU662" s="4"/>
      <c r="AV662" s="4"/>
      <c r="AW662" s="63" t="str">
        <f>_xlfn.XLOOKUP(I662,[1]!표1[아이템 타입],[1]!표1[타입 이름])</f>
        <v>몬스터 코어</v>
      </c>
      <c r="AX662" s="63" t="str">
        <f t="shared" si="82"/>
        <v>불가</v>
      </c>
      <c r="AY662" s="63" t="str">
        <f t="shared" si="83"/>
        <v>가능</v>
      </c>
      <c r="AZ662" s="63" t="str">
        <f t="shared" si="81"/>
        <v>가능</v>
      </c>
      <c r="BA662" s="63" t="str">
        <f t="shared" si="81"/>
        <v>가능</v>
      </c>
    </row>
    <row r="663" spans="2:53" x14ac:dyDescent="0.3">
      <c r="B663" s="4">
        <v>25031002</v>
      </c>
      <c r="C663" s="4" t="str">
        <f t="shared" si="74"/>
        <v>002</v>
      </c>
      <c r="D663" s="44" t="str">
        <f t="shared" si="72"/>
        <v>Item_Name_25031002</v>
      </c>
      <c r="E663" s="5" t="s">
        <v>2204</v>
      </c>
      <c r="F663" s="44" t="str">
        <f t="shared" si="73"/>
        <v>Item_Desc_25031002</v>
      </c>
      <c r="G663" s="5" t="s">
        <v>2042</v>
      </c>
      <c r="H663" s="5">
        <v>3</v>
      </c>
      <c r="I663" s="5">
        <v>51</v>
      </c>
      <c r="J663" s="5">
        <v>0</v>
      </c>
      <c r="K663" s="5">
        <v>1</v>
      </c>
      <c r="L663" s="45">
        <f>_xlfn.XLOOKUP($I663, '[1]#칼럼명세'!$F:$F, '[1]#칼럼명세'!$J:$J)*IF(_xlfn.XLOOKUP($I663, '[1]#칼럼명세'!$F:$F, '[1]#칼럼명세'!$K:$K)="X", 1, _xlfn.XLOOKUP($K663, '[1]#무게관련'!$N:$N, '[1]#무게관련'!$O:$O))*100</f>
        <v>1</v>
      </c>
      <c r="M663" s="46" t="s">
        <v>336</v>
      </c>
      <c r="N663" s="46" t="s">
        <v>336</v>
      </c>
      <c r="O663" s="46" t="s">
        <v>336</v>
      </c>
      <c r="P663" s="46" t="s">
        <v>336</v>
      </c>
      <c r="Q663" s="5">
        <v>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0</v>
      </c>
      <c r="X663" s="66">
        <v>100</v>
      </c>
      <c r="Y663" s="66">
        <v>1000</v>
      </c>
      <c r="Z663" s="5">
        <v>0</v>
      </c>
      <c r="AA663" s="5">
        <v>0</v>
      </c>
      <c r="AB663" s="5">
        <v>1</v>
      </c>
      <c r="AC663" s="5">
        <v>0</v>
      </c>
      <c r="AD663" s="5">
        <v>0</v>
      </c>
      <c r="AE663" s="5">
        <v>25000</v>
      </c>
      <c r="AF663" s="5">
        <v>15</v>
      </c>
      <c r="AG663" s="5">
        <v>0</v>
      </c>
      <c r="AH663" s="5" t="s">
        <v>2383</v>
      </c>
      <c r="AI663" s="5" t="s">
        <v>235</v>
      </c>
      <c r="AJ663" s="5" t="s">
        <v>984</v>
      </c>
      <c r="AK663" s="45">
        <f t="shared" si="84"/>
        <v>15</v>
      </c>
      <c r="AL663" s="47">
        <f>_xlfn.XLOOKUP(I663,'[1]#칼럼명세'!F:F,'[1]#칼럼명세'!I:I)</f>
        <v>1304</v>
      </c>
      <c r="AM663" s="44" t="str">
        <f t="shared" si="85"/>
        <v>Item_Name_25031002</v>
      </c>
      <c r="AN663" s="5" t="s">
        <v>2204</v>
      </c>
      <c r="AO663" s="44" t="str">
        <f t="shared" si="86"/>
        <v>Item_Desc_25031002</v>
      </c>
      <c r="AP663" s="5" t="s">
        <v>2042</v>
      </c>
      <c r="AQ663" s="44">
        <f>_xlfn.XLOOKUP(I663,[1]!표1[아이템 타입],[1]!표1[삭제여부])</f>
        <v>0</v>
      </c>
      <c r="AR663" s="63">
        <f>_xlfn.XLOOKUP(I663,'[1]#칼럼명세'!F:F,'[1]#칼럼명세'!H:H)</f>
        <v>1</v>
      </c>
      <c r="AS663" s="4">
        <v>1</v>
      </c>
      <c r="AT663" s="4"/>
      <c r="AU663" s="4"/>
      <c r="AV663" s="4"/>
      <c r="AW663" s="63" t="str">
        <f>_xlfn.XLOOKUP(I663,[1]!표1[아이템 타입],[1]!표1[타입 이름])</f>
        <v>몬스터 코어</v>
      </c>
      <c r="AX663" s="63" t="str">
        <f t="shared" si="82"/>
        <v>불가</v>
      </c>
      <c r="AY663" s="63" t="str">
        <f t="shared" si="83"/>
        <v>가능</v>
      </c>
      <c r="AZ663" s="63" t="str">
        <f t="shared" si="81"/>
        <v>가능</v>
      </c>
      <c r="BA663" s="63" t="str">
        <f t="shared" si="81"/>
        <v>가능</v>
      </c>
    </row>
    <row r="664" spans="2:53" x14ac:dyDescent="0.3">
      <c r="B664" s="4">
        <v>25031003</v>
      </c>
      <c r="C664" s="4" t="str">
        <f t="shared" si="74"/>
        <v>003</v>
      </c>
      <c r="D664" s="44" t="str">
        <f t="shared" si="72"/>
        <v>Item_Name_25031003</v>
      </c>
      <c r="E664" s="5" t="s">
        <v>2205</v>
      </c>
      <c r="F664" s="44" t="str">
        <f t="shared" si="73"/>
        <v>Item_Desc_25031003</v>
      </c>
      <c r="G664" s="5" t="s">
        <v>2043</v>
      </c>
      <c r="H664" s="5">
        <v>3</v>
      </c>
      <c r="I664" s="5">
        <v>51</v>
      </c>
      <c r="J664" s="5">
        <v>0</v>
      </c>
      <c r="K664" s="5">
        <v>1</v>
      </c>
      <c r="L664" s="45">
        <f>_xlfn.XLOOKUP($I664, '[1]#칼럼명세'!$F:$F, '[1]#칼럼명세'!$J:$J)*IF(_xlfn.XLOOKUP($I664, '[1]#칼럼명세'!$F:$F, '[1]#칼럼명세'!$K:$K)="X", 1, _xlfn.XLOOKUP($K664, '[1]#무게관련'!$N:$N, '[1]#무게관련'!$O:$O))*100</f>
        <v>1</v>
      </c>
      <c r="M664" s="46" t="s">
        <v>336</v>
      </c>
      <c r="N664" s="46" t="s">
        <v>336</v>
      </c>
      <c r="O664" s="46" t="s">
        <v>336</v>
      </c>
      <c r="P664" s="46" t="s">
        <v>336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66">
        <v>100</v>
      </c>
      <c r="Y664" s="66">
        <v>1000</v>
      </c>
      <c r="Z664" s="5">
        <v>0</v>
      </c>
      <c r="AA664" s="5">
        <v>0</v>
      </c>
      <c r="AB664" s="5">
        <v>1</v>
      </c>
      <c r="AC664" s="5">
        <v>0</v>
      </c>
      <c r="AD664" s="5">
        <v>0</v>
      </c>
      <c r="AE664" s="5">
        <v>25000</v>
      </c>
      <c r="AF664" s="5">
        <v>15</v>
      </c>
      <c r="AG664" s="5">
        <v>0</v>
      </c>
      <c r="AH664" s="5" t="s">
        <v>2384</v>
      </c>
      <c r="AI664" s="5" t="s">
        <v>235</v>
      </c>
      <c r="AJ664" s="5" t="s">
        <v>984</v>
      </c>
      <c r="AK664" s="45">
        <f t="shared" si="84"/>
        <v>15</v>
      </c>
      <c r="AL664" s="47">
        <f>_xlfn.XLOOKUP(I664,'[1]#칼럼명세'!F:F,'[1]#칼럼명세'!I:I)</f>
        <v>1304</v>
      </c>
      <c r="AM664" s="44" t="str">
        <f t="shared" si="85"/>
        <v>Item_Name_25031003</v>
      </c>
      <c r="AN664" s="5" t="s">
        <v>2205</v>
      </c>
      <c r="AO664" s="44" t="str">
        <f t="shared" si="86"/>
        <v>Item_Desc_25031003</v>
      </c>
      <c r="AP664" s="5" t="s">
        <v>2043</v>
      </c>
      <c r="AQ664" s="44">
        <f>_xlfn.XLOOKUP(I664,[1]!표1[아이템 타입],[1]!표1[삭제여부])</f>
        <v>0</v>
      </c>
      <c r="AR664" s="63">
        <f>_xlfn.XLOOKUP(I664,'[1]#칼럼명세'!F:F,'[1]#칼럼명세'!H:H)</f>
        <v>1</v>
      </c>
      <c r="AS664" s="4">
        <v>1</v>
      </c>
      <c r="AT664" s="4"/>
      <c r="AU664" s="4"/>
      <c r="AV664" s="4"/>
      <c r="AW664" s="63" t="str">
        <f>_xlfn.XLOOKUP(I664,[1]!표1[아이템 타입],[1]!표1[타입 이름])</f>
        <v>몬스터 코어</v>
      </c>
      <c r="AX664" s="63" t="str">
        <f t="shared" si="82"/>
        <v>불가</v>
      </c>
      <c r="AY664" s="63" t="str">
        <f t="shared" si="83"/>
        <v>가능</v>
      </c>
      <c r="AZ664" s="63" t="str">
        <f t="shared" si="81"/>
        <v>가능</v>
      </c>
      <c r="BA664" s="63" t="str">
        <f t="shared" si="81"/>
        <v>가능</v>
      </c>
    </row>
    <row r="665" spans="2:53" x14ac:dyDescent="0.3">
      <c r="B665" s="4">
        <v>25031004</v>
      </c>
      <c r="C665" s="4" t="str">
        <f t="shared" si="74"/>
        <v>004</v>
      </c>
      <c r="D665" s="44" t="str">
        <f t="shared" si="72"/>
        <v>Item_Name_25031004</v>
      </c>
      <c r="E665" s="5" t="s">
        <v>2206</v>
      </c>
      <c r="F665" s="44" t="str">
        <f t="shared" si="73"/>
        <v>Item_Desc_25031004</v>
      </c>
      <c r="G665" s="5" t="s">
        <v>2044</v>
      </c>
      <c r="H665" s="5">
        <v>3</v>
      </c>
      <c r="I665" s="5">
        <v>51</v>
      </c>
      <c r="J665" s="5">
        <v>0</v>
      </c>
      <c r="K665" s="5">
        <v>1</v>
      </c>
      <c r="L665" s="45">
        <f>_xlfn.XLOOKUP($I665, '[1]#칼럼명세'!$F:$F, '[1]#칼럼명세'!$J:$J)*IF(_xlfn.XLOOKUP($I665, '[1]#칼럼명세'!$F:$F, '[1]#칼럼명세'!$K:$K)="X", 1, _xlfn.XLOOKUP($K665, '[1]#무게관련'!$N:$N, '[1]#무게관련'!$O:$O))*100</f>
        <v>1</v>
      </c>
      <c r="M665" s="46" t="s">
        <v>336</v>
      </c>
      <c r="N665" s="46" t="s">
        <v>336</v>
      </c>
      <c r="O665" s="46" t="s">
        <v>336</v>
      </c>
      <c r="P665" s="46" t="s">
        <v>336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66">
        <v>100</v>
      </c>
      <c r="Y665" s="66">
        <v>1000</v>
      </c>
      <c r="Z665" s="5">
        <v>0</v>
      </c>
      <c r="AA665" s="5">
        <v>0</v>
      </c>
      <c r="AB665" s="5">
        <v>1</v>
      </c>
      <c r="AC665" s="5">
        <v>0</v>
      </c>
      <c r="AD665" s="5">
        <v>0</v>
      </c>
      <c r="AE665" s="5">
        <v>25000</v>
      </c>
      <c r="AF665" s="5">
        <v>15</v>
      </c>
      <c r="AG665" s="5">
        <v>0</v>
      </c>
      <c r="AH665" s="5" t="s">
        <v>2385</v>
      </c>
      <c r="AI665" s="5" t="s">
        <v>235</v>
      </c>
      <c r="AJ665" s="5" t="s">
        <v>984</v>
      </c>
      <c r="AK665" s="45">
        <f t="shared" si="84"/>
        <v>15</v>
      </c>
      <c r="AL665" s="47">
        <f>_xlfn.XLOOKUP(I665,'[1]#칼럼명세'!F:F,'[1]#칼럼명세'!I:I)</f>
        <v>1304</v>
      </c>
      <c r="AM665" s="44" t="str">
        <f t="shared" si="85"/>
        <v>Item_Name_25031004</v>
      </c>
      <c r="AN665" s="5" t="s">
        <v>2206</v>
      </c>
      <c r="AO665" s="44" t="str">
        <f t="shared" si="86"/>
        <v>Item_Desc_25031004</v>
      </c>
      <c r="AP665" s="5" t="s">
        <v>2044</v>
      </c>
      <c r="AQ665" s="44">
        <f>_xlfn.XLOOKUP(I665,[1]!표1[아이템 타입],[1]!표1[삭제여부])</f>
        <v>0</v>
      </c>
      <c r="AR665" s="63">
        <f>_xlfn.XLOOKUP(I665,'[1]#칼럼명세'!F:F,'[1]#칼럼명세'!H:H)</f>
        <v>1</v>
      </c>
      <c r="AS665" s="4">
        <v>1</v>
      </c>
      <c r="AT665" s="4"/>
      <c r="AU665" s="4"/>
      <c r="AV665" s="4"/>
      <c r="AW665" s="63" t="str">
        <f>_xlfn.XLOOKUP(I665,[1]!표1[아이템 타입],[1]!표1[타입 이름])</f>
        <v>몬스터 코어</v>
      </c>
      <c r="AX665" s="63" t="str">
        <f t="shared" si="82"/>
        <v>불가</v>
      </c>
      <c r="AY665" s="63" t="str">
        <f t="shared" si="83"/>
        <v>가능</v>
      </c>
      <c r="AZ665" s="63" t="str">
        <f t="shared" si="81"/>
        <v>가능</v>
      </c>
      <c r="BA665" s="63" t="str">
        <f t="shared" si="81"/>
        <v>가능</v>
      </c>
    </row>
    <row r="666" spans="2:53" x14ac:dyDescent="0.3">
      <c r="B666" s="4">
        <v>25031005</v>
      </c>
      <c r="C666" s="4" t="str">
        <f t="shared" si="74"/>
        <v>005</v>
      </c>
      <c r="D666" s="44" t="str">
        <f t="shared" si="72"/>
        <v>Item_Name_25031005</v>
      </c>
      <c r="E666" s="5" t="s">
        <v>2207</v>
      </c>
      <c r="F666" s="44" t="str">
        <f t="shared" si="73"/>
        <v>Item_Desc_25031005</v>
      </c>
      <c r="G666" s="5" t="s">
        <v>2045</v>
      </c>
      <c r="H666" s="5">
        <v>3</v>
      </c>
      <c r="I666" s="5">
        <v>51</v>
      </c>
      <c r="J666" s="5">
        <v>0</v>
      </c>
      <c r="K666" s="5">
        <v>1</v>
      </c>
      <c r="L666" s="45">
        <f>_xlfn.XLOOKUP($I666, '[1]#칼럼명세'!$F:$F, '[1]#칼럼명세'!$J:$J)*IF(_xlfn.XLOOKUP($I666, '[1]#칼럼명세'!$F:$F, '[1]#칼럼명세'!$K:$K)="X", 1, _xlfn.XLOOKUP($K666, '[1]#무게관련'!$N:$N, '[1]#무게관련'!$O:$O))*100</f>
        <v>1</v>
      </c>
      <c r="M666" s="46" t="s">
        <v>336</v>
      </c>
      <c r="N666" s="46" t="s">
        <v>336</v>
      </c>
      <c r="O666" s="46" t="s">
        <v>336</v>
      </c>
      <c r="P666" s="46" t="s">
        <v>336</v>
      </c>
      <c r="Q666" s="5">
        <v>0</v>
      </c>
      <c r="R666" s="5">
        <v>0</v>
      </c>
      <c r="S666" s="5">
        <v>0</v>
      </c>
      <c r="T666" s="5">
        <v>0</v>
      </c>
      <c r="U666" s="5">
        <v>0</v>
      </c>
      <c r="V666" s="5">
        <v>0</v>
      </c>
      <c r="W666" s="5">
        <v>0</v>
      </c>
      <c r="X666" s="66">
        <v>100</v>
      </c>
      <c r="Y666" s="66">
        <v>1000</v>
      </c>
      <c r="Z666" s="5">
        <v>0</v>
      </c>
      <c r="AA666" s="5">
        <v>0</v>
      </c>
      <c r="AB666" s="5">
        <v>1</v>
      </c>
      <c r="AC666" s="5">
        <v>0</v>
      </c>
      <c r="AD666" s="5">
        <v>0</v>
      </c>
      <c r="AE666" s="5">
        <v>25000</v>
      </c>
      <c r="AF666" s="5">
        <v>15</v>
      </c>
      <c r="AG666" s="5">
        <v>0</v>
      </c>
      <c r="AH666" s="5" t="s">
        <v>2360</v>
      </c>
      <c r="AI666" s="5" t="s">
        <v>235</v>
      </c>
      <c r="AJ666" s="5" t="s">
        <v>984</v>
      </c>
      <c r="AK666" s="45">
        <f t="shared" si="84"/>
        <v>15</v>
      </c>
      <c r="AL666" s="47">
        <f>_xlfn.XLOOKUP(I666,'[1]#칼럼명세'!F:F,'[1]#칼럼명세'!I:I)</f>
        <v>1304</v>
      </c>
      <c r="AM666" s="44" t="str">
        <f t="shared" si="85"/>
        <v>Item_Name_25031005</v>
      </c>
      <c r="AN666" s="5" t="s">
        <v>2207</v>
      </c>
      <c r="AO666" s="44" t="str">
        <f t="shared" si="86"/>
        <v>Item_Desc_25031005</v>
      </c>
      <c r="AP666" s="5" t="s">
        <v>2045</v>
      </c>
      <c r="AQ666" s="44">
        <f>_xlfn.XLOOKUP(I666,[1]!표1[아이템 타입],[1]!표1[삭제여부])</f>
        <v>0</v>
      </c>
      <c r="AR666" s="63">
        <f>_xlfn.XLOOKUP(I666,'[1]#칼럼명세'!F:F,'[1]#칼럼명세'!H:H)</f>
        <v>1</v>
      </c>
      <c r="AS666" s="4">
        <v>1</v>
      </c>
      <c r="AT666" s="4"/>
      <c r="AU666" s="4"/>
      <c r="AV666" s="4"/>
      <c r="AW666" s="63" t="str">
        <f>_xlfn.XLOOKUP(I666,[1]!표1[아이템 타입],[1]!표1[타입 이름])</f>
        <v>몬스터 코어</v>
      </c>
      <c r="AX666" s="63" t="str">
        <f t="shared" si="82"/>
        <v>불가</v>
      </c>
      <c r="AY666" s="63" t="str">
        <f t="shared" si="83"/>
        <v>가능</v>
      </c>
      <c r="AZ666" s="63" t="str">
        <f t="shared" si="81"/>
        <v>가능</v>
      </c>
      <c r="BA666" s="63" t="str">
        <f t="shared" si="81"/>
        <v>가능</v>
      </c>
    </row>
    <row r="667" spans="2:53" x14ac:dyDescent="0.3">
      <c r="B667" s="4">
        <v>25031006</v>
      </c>
      <c r="C667" s="4" t="str">
        <f t="shared" si="74"/>
        <v>006</v>
      </c>
      <c r="D667" s="44" t="str">
        <f t="shared" si="72"/>
        <v>Item_Name_25031006</v>
      </c>
      <c r="E667" s="5" t="s">
        <v>2208</v>
      </c>
      <c r="F667" s="44" t="str">
        <f t="shared" si="73"/>
        <v>Item_Desc_25031006</v>
      </c>
      <c r="G667" s="5" t="s">
        <v>2046</v>
      </c>
      <c r="H667" s="5">
        <v>3</v>
      </c>
      <c r="I667" s="5">
        <v>51</v>
      </c>
      <c r="J667" s="5">
        <v>0</v>
      </c>
      <c r="K667" s="5">
        <v>1</v>
      </c>
      <c r="L667" s="45">
        <f>_xlfn.XLOOKUP($I667, '[1]#칼럼명세'!$F:$F, '[1]#칼럼명세'!$J:$J)*IF(_xlfn.XLOOKUP($I667, '[1]#칼럼명세'!$F:$F, '[1]#칼럼명세'!$K:$K)="X", 1, _xlfn.XLOOKUP($K667, '[1]#무게관련'!$N:$N, '[1]#무게관련'!$O:$O))*100</f>
        <v>1</v>
      </c>
      <c r="M667" s="46" t="s">
        <v>336</v>
      </c>
      <c r="N667" s="46" t="s">
        <v>336</v>
      </c>
      <c r="O667" s="46" t="s">
        <v>336</v>
      </c>
      <c r="P667" s="46" t="s">
        <v>336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66">
        <v>100</v>
      </c>
      <c r="Y667" s="66">
        <v>1000</v>
      </c>
      <c r="Z667" s="5">
        <v>0</v>
      </c>
      <c r="AA667" s="5">
        <v>0</v>
      </c>
      <c r="AB667" s="5">
        <v>1</v>
      </c>
      <c r="AC667" s="5">
        <v>0</v>
      </c>
      <c r="AD667" s="5">
        <v>0</v>
      </c>
      <c r="AE667" s="5">
        <v>25000</v>
      </c>
      <c r="AF667" s="5">
        <v>15</v>
      </c>
      <c r="AG667" s="5">
        <v>0</v>
      </c>
      <c r="AH667" s="5" t="s">
        <v>2386</v>
      </c>
      <c r="AI667" s="5" t="s">
        <v>235</v>
      </c>
      <c r="AJ667" s="5" t="s">
        <v>984</v>
      </c>
      <c r="AK667" s="45">
        <f t="shared" si="84"/>
        <v>15</v>
      </c>
      <c r="AL667" s="47">
        <f>_xlfn.XLOOKUP(I667,'[1]#칼럼명세'!F:F,'[1]#칼럼명세'!I:I)</f>
        <v>1304</v>
      </c>
      <c r="AM667" s="44" t="str">
        <f t="shared" si="85"/>
        <v>Item_Name_25031006</v>
      </c>
      <c r="AN667" s="5" t="s">
        <v>2208</v>
      </c>
      <c r="AO667" s="44" t="str">
        <f t="shared" si="86"/>
        <v>Item_Desc_25031006</v>
      </c>
      <c r="AP667" s="5" t="s">
        <v>2046</v>
      </c>
      <c r="AQ667" s="44">
        <f>_xlfn.XLOOKUP(I667,[1]!표1[아이템 타입],[1]!표1[삭제여부])</f>
        <v>0</v>
      </c>
      <c r="AR667" s="63">
        <f>_xlfn.XLOOKUP(I667,'[1]#칼럼명세'!F:F,'[1]#칼럼명세'!H:H)</f>
        <v>1</v>
      </c>
      <c r="AS667" s="4">
        <v>1</v>
      </c>
      <c r="AT667" s="4"/>
      <c r="AU667" s="4"/>
      <c r="AV667" s="4"/>
      <c r="AW667" s="63" t="str">
        <f>_xlfn.XLOOKUP(I667,[1]!표1[아이템 타입],[1]!표1[타입 이름])</f>
        <v>몬스터 코어</v>
      </c>
      <c r="AX667" s="63" t="str">
        <f t="shared" si="82"/>
        <v>불가</v>
      </c>
      <c r="AY667" s="63" t="str">
        <f t="shared" si="83"/>
        <v>가능</v>
      </c>
      <c r="AZ667" s="63" t="str">
        <f t="shared" si="81"/>
        <v>가능</v>
      </c>
      <c r="BA667" s="63" t="str">
        <f t="shared" si="81"/>
        <v>가능</v>
      </c>
    </row>
    <row r="668" spans="2:53" x14ac:dyDescent="0.3">
      <c r="B668" s="4">
        <v>25031007</v>
      </c>
      <c r="C668" s="4" t="str">
        <f t="shared" si="74"/>
        <v>007</v>
      </c>
      <c r="D668" s="44" t="str">
        <f t="shared" si="72"/>
        <v>Item_Name_25031007</v>
      </c>
      <c r="E668" s="5" t="s">
        <v>2209</v>
      </c>
      <c r="F668" s="44" t="str">
        <f t="shared" si="73"/>
        <v>Item_Desc_25031007</v>
      </c>
      <c r="G668" s="5" t="s">
        <v>2047</v>
      </c>
      <c r="H668" s="5">
        <v>3</v>
      </c>
      <c r="I668" s="5">
        <v>51</v>
      </c>
      <c r="J668" s="5">
        <v>0</v>
      </c>
      <c r="K668" s="5">
        <v>1</v>
      </c>
      <c r="L668" s="45">
        <f>_xlfn.XLOOKUP($I668, '[1]#칼럼명세'!$F:$F, '[1]#칼럼명세'!$J:$J)*IF(_xlfn.XLOOKUP($I668, '[1]#칼럼명세'!$F:$F, '[1]#칼럼명세'!$K:$K)="X", 1, _xlfn.XLOOKUP($K668, '[1]#무게관련'!$N:$N, '[1]#무게관련'!$O:$O))*100</f>
        <v>1</v>
      </c>
      <c r="M668" s="46" t="s">
        <v>336</v>
      </c>
      <c r="N668" s="46" t="s">
        <v>336</v>
      </c>
      <c r="O668" s="46" t="s">
        <v>336</v>
      </c>
      <c r="P668" s="46" t="s">
        <v>336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66">
        <v>100</v>
      </c>
      <c r="Y668" s="66">
        <v>1000</v>
      </c>
      <c r="Z668" s="5">
        <v>0</v>
      </c>
      <c r="AA668" s="5">
        <v>0</v>
      </c>
      <c r="AB668" s="5">
        <v>1</v>
      </c>
      <c r="AC668" s="5">
        <v>0</v>
      </c>
      <c r="AD668" s="5">
        <v>0</v>
      </c>
      <c r="AE668" s="5">
        <v>25000</v>
      </c>
      <c r="AF668" s="5">
        <v>15</v>
      </c>
      <c r="AG668" s="5">
        <v>0</v>
      </c>
      <c r="AH668" s="5" t="s">
        <v>2387</v>
      </c>
      <c r="AI668" s="5" t="s">
        <v>235</v>
      </c>
      <c r="AJ668" s="5" t="s">
        <v>984</v>
      </c>
      <c r="AK668" s="45">
        <f t="shared" si="84"/>
        <v>15</v>
      </c>
      <c r="AL668" s="47">
        <f>_xlfn.XLOOKUP(I668,'[1]#칼럼명세'!F:F,'[1]#칼럼명세'!I:I)</f>
        <v>1304</v>
      </c>
      <c r="AM668" s="44" t="str">
        <f t="shared" si="85"/>
        <v>Item_Name_25031007</v>
      </c>
      <c r="AN668" s="5" t="s">
        <v>2209</v>
      </c>
      <c r="AO668" s="44" t="str">
        <f t="shared" si="86"/>
        <v>Item_Desc_25031007</v>
      </c>
      <c r="AP668" s="5" t="s">
        <v>2047</v>
      </c>
      <c r="AQ668" s="44">
        <f>_xlfn.XLOOKUP(I668,[1]!표1[아이템 타입],[1]!표1[삭제여부])</f>
        <v>0</v>
      </c>
      <c r="AR668" s="63">
        <f>_xlfn.XLOOKUP(I668,'[1]#칼럼명세'!F:F,'[1]#칼럼명세'!H:H)</f>
        <v>1</v>
      </c>
      <c r="AS668" s="4">
        <v>1</v>
      </c>
      <c r="AT668" s="4"/>
      <c r="AU668" s="4"/>
      <c r="AV668" s="4"/>
      <c r="AW668" s="63" t="str">
        <f>_xlfn.XLOOKUP(I668,[1]!표1[아이템 타입],[1]!표1[타입 이름])</f>
        <v>몬스터 코어</v>
      </c>
      <c r="AX668" s="63" t="str">
        <f t="shared" si="82"/>
        <v>불가</v>
      </c>
      <c r="AY668" s="63" t="str">
        <f t="shared" si="83"/>
        <v>가능</v>
      </c>
      <c r="AZ668" s="63" t="str">
        <f t="shared" si="81"/>
        <v>가능</v>
      </c>
      <c r="BA668" s="63" t="str">
        <f t="shared" si="81"/>
        <v>가능</v>
      </c>
    </row>
    <row r="669" spans="2:53" x14ac:dyDescent="0.3">
      <c r="B669" s="4">
        <v>25031008</v>
      </c>
      <c r="C669" s="4" t="str">
        <f t="shared" si="74"/>
        <v>008</v>
      </c>
      <c r="D669" s="44" t="str">
        <f t="shared" si="72"/>
        <v>Item_Name_25031008</v>
      </c>
      <c r="E669" s="5" t="s">
        <v>2210</v>
      </c>
      <c r="F669" s="44" t="str">
        <f t="shared" si="73"/>
        <v>Item_Desc_25031008</v>
      </c>
      <c r="G669" s="5" t="s">
        <v>2048</v>
      </c>
      <c r="H669" s="5">
        <v>3</v>
      </c>
      <c r="I669" s="5">
        <v>51</v>
      </c>
      <c r="J669" s="5">
        <v>0</v>
      </c>
      <c r="K669" s="5">
        <v>1</v>
      </c>
      <c r="L669" s="45">
        <f>_xlfn.XLOOKUP($I669, '[1]#칼럼명세'!$F:$F, '[1]#칼럼명세'!$J:$J)*IF(_xlfn.XLOOKUP($I669, '[1]#칼럼명세'!$F:$F, '[1]#칼럼명세'!$K:$K)="X", 1, _xlfn.XLOOKUP($K669, '[1]#무게관련'!$N:$N, '[1]#무게관련'!$O:$O))*100</f>
        <v>1</v>
      </c>
      <c r="M669" s="46" t="s">
        <v>336</v>
      </c>
      <c r="N669" s="46" t="s">
        <v>336</v>
      </c>
      <c r="O669" s="46" t="s">
        <v>336</v>
      </c>
      <c r="P669" s="46" t="s">
        <v>336</v>
      </c>
      <c r="Q669" s="5">
        <v>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0</v>
      </c>
      <c r="X669" s="66">
        <v>100</v>
      </c>
      <c r="Y669" s="66">
        <v>1000</v>
      </c>
      <c r="Z669" s="5">
        <v>0</v>
      </c>
      <c r="AA669" s="5">
        <v>0</v>
      </c>
      <c r="AB669" s="5">
        <v>1</v>
      </c>
      <c r="AC669" s="5">
        <v>0</v>
      </c>
      <c r="AD669" s="5">
        <v>0</v>
      </c>
      <c r="AE669" s="5">
        <v>25000</v>
      </c>
      <c r="AF669" s="5">
        <v>15</v>
      </c>
      <c r="AG669" s="5">
        <v>0</v>
      </c>
      <c r="AH669" s="5" t="s">
        <v>2359</v>
      </c>
      <c r="AI669" s="5" t="s">
        <v>235</v>
      </c>
      <c r="AJ669" s="5" t="s">
        <v>984</v>
      </c>
      <c r="AK669" s="45">
        <f t="shared" si="84"/>
        <v>15</v>
      </c>
      <c r="AL669" s="47">
        <f>_xlfn.XLOOKUP(I669,'[1]#칼럼명세'!F:F,'[1]#칼럼명세'!I:I)</f>
        <v>1304</v>
      </c>
      <c r="AM669" s="44" t="str">
        <f t="shared" si="85"/>
        <v>Item_Name_25031008</v>
      </c>
      <c r="AN669" s="5" t="s">
        <v>2210</v>
      </c>
      <c r="AO669" s="44" t="str">
        <f t="shared" si="86"/>
        <v>Item_Desc_25031008</v>
      </c>
      <c r="AP669" s="5" t="s">
        <v>2048</v>
      </c>
      <c r="AQ669" s="44">
        <f>_xlfn.XLOOKUP(I669,[1]!표1[아이템 타입],[1]!표1[삭제여부])</f>
        <v>0</v>
      </c>
      <c r="AR669" s="63">
        <f>_xlfn.XLOOKUP(I669,'[1]#칼럼명세'!F:F,'[1]#칼럼명세'!H:H)</f>
        <v>1</v>
      </c>
      <c r="AS669" s="4">
        <v>1</v>
      </c>
      <c r="AT669" s="4"/>
      <c r="AU669" s="4"/>
      <c r="AV669" s="4"/>
      <c r="AW669" s="63" t="str">
        <f>_xlfn.XLOOKUP(I669,[1]!표1[아이템 타입],[1]!표1[타입 이름])</f>
        <v>몬스터 코어</v>
      </c>
      <c r="AX669" s="63" t="str">
        <f t="shared" si="82"/>
        <v>불가</v>
      </c>
      <c r="AY669" s="63" t="str">
        <f t="shared" si="83"/>
        <v>가능</v>
      </c>
      <c r="AZ669" s="63" t="str">
        <f t="shared" si="81"/>
        <v>가능</v>
      </c>
      <c r="BA669" s="63" t="str">
        <f t="shared" si="81"/>
        <v>가능</v>
      </c>
    </row>
    <row r="670" spans="2:53" x14ac:dyDescent="0.3">
      <c r="B670" s="4">
        <v>25031009</v>
      </c>
      <c r="C670" s="4" t="str">
        <f t="shared" si="74"/>
        <v>009</v>
      </c>
      <c r="D670" s="44" t="str">
        <f t="shared" si="72"/>
        <v>Item_Name_25031009</v>
      </c>
      <c r="E670" s="5" t="s">
        <v>2211</v>
      </c>
      <c r="F670" s="44" t="str">
        <f t="shared" si="73"/>
        <v>Item_Desc_25031009</v>
      </c>
      <c r="G670" s="5" t="s">
        <v>2049</v>
      </c>
      <c r="H670" s="5">
        <v>3</v>
      </c>
      <c r="I670" s="5">
        <v>51</v>
      </c>
      <c r="J670" s="5">
        <v>0</v>
      </c>
      <c r="K670" s="5">
        <v>1</v>
      </c>
      <c r="L670" s="45">
        <f>_xlfn.XLOOKUP($I670, '[1]#칼럼명세'!$F:$F, '[1]#칼럼명세'!$J:$J)*IF(_xlfn.XLOOKUP($I670, '[1]#칼럼명세'!$F:$F, '[1]#칼럼명세'!$K:$K)="X", 1, _xlfn.XLOOKUP($K670, '[1]#무게관련'!$N:$N, '[1]#무게관련'!$O:$O))*100</f>
        <v>1</v>
      </c>
      <c r="M670" s="46" t="s">
        <v>336</v>
      </c>
      <c r="N670" s="46" t="s">
        <v>336</v>
      </c>
      <c r="O670" s="46" t="s">
        <v>336</v>
      </c>
      <c r="P670" s="46" t="s">
        <v>336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66">
        <v>100</v>
      </c>
      <c r="Y670" s="66">
        <v>1000</v>
      </c>
      <c r="Z670" s="5">
        <v>0</v>
      </c>
      <c r="AA670" s="5">
        <v>0</v>
      </c>
      <c r="AB670" s="5">
        <v>1</v>
      </c>
      <c r="AC670" s="5">
        <v>0</v>
      </c>
      <c r="AD670" s="5">
        <v>0</v>
      </c>
      <c r="AE670" s="5">
        <v>25000</v>
      </c>
      <c r="AF670" s="5">
        <v>15</v>
      </c>
      <c r="AG670" s="5">
        <v>0</v>
      </c>
      <c r="AH670" s="5" t="s">
        <v>2388</v>
      </c>
      <c r="AI670" s="5" t="s">
        <v>235</v>
      </c>
      <c r="AJ670" s="5" t="s">
        <v>984</v>
      </c>
      <c r="AK670" s="45">
        <f t="shared" si="84"/>
        <v>15</v>
      </c>
      <c r="AL670" s="47">
        <f>_xlfn.XLOOKUP(I670,'[1]#칼럼명세'!F:F,'[1]#칼럼명세'!I:I)</f>
        <v>1304</v>
      </c>
      <c r="AM670" s="44" t="str">
        <f t="shared" si="85"/>
        <v>Item_Name_25031009</v>
      </c>
      <c r="AN670" s="5" t="s">
        <v>2211</v>
      </c>
      <c r="AO670" s="44" t="str">
        <f t="shared" si="86"/>
        <v>Item_Desc_25031009</v>
      </c>
      <c r="AP670" s="5" t="s">
        <v>2049</v>
      </c>
      <c r="AQ670" s="44">
        <f>_xlfn.XLOOKUP(I670,[1]!표1[아이템 타입],[1]!표1[삭제여부])</f>
        <v>0</v>
      </c>
      <c r="AR670" s="63">
        <f>_xlfn.XLOOKUP(I670,'[1]#칼럼명세'!F:F,'[1]#칼럼명세'!H:H)</f>
        <v>1</v>
      </c>
      <c r="AS670" s="4">
        <v>1</v>
      </c>
      <c r="AT670" s="4"/>
      <c r="AU670" s="4"/>
      <c r="AV670" s="4"/>
      <c r="AW670" s="63" t="str">
        <f>_xlfn.XLOOKUP(I670,[1]!표1[아이템 타입],[1]!표1[타입 이름])</f>
        <v>몬스터 코어</v>
      </c>
      <c r="AX670" s="63" t="str">
        <f t="shared" si="82"/>
        <v>불가</v>
      </c>
      <c r="AY670" s="63" t="str">
        <f t="shared" si="83"/>
        <v>가능</v>
      </c>
      <c r="AZ670" s="63" t="str">
        <f t="shared" si="81"/>
        <v>가능</v>
      </c>
      <c r="BA670" s="63" t="str">
        <f t="shared" si="81"/>
        <v>가능</v>
      </c>
    </row>
    <row r="671" spans="2:53" x14ac:dyDescent="0.3">
      <c r="B671" s="4">
        <v>25031010</v>
      </c>
      <c r="C671" s="4" t="str">
        <f t="shared" si="74"/>
        <v>010</v>
      </c>
      <c r="D671" s="44" t="str">
        <f t="shared" si="72"/>
        <v>Item_Name_25031010</v>
      </c>
      <c r="E671" s="5" t="s">
        <v>2212</v>
      </c>
      <c r="F671" s="44" t="str">
        <f t="shared" si="73"/>
        <v>Item_Desc_25031010</v>
      </c>
      <c r="G671" s="5" t="s">
        <v>2050</v>
      </c>
      <c r="H671" s="5">
        <v>3</v>
      </c>
      <c r="I671" s="5">
        <v>51</v>
      </c>
      <c r="J671" s="5">
        <v>0</v>
      </c>
      <c r="K671" s="5">
        <v>1</v>
      </c>
      <c r="L671" s="45">
        <f>_xlfn.XLOOKUP($I671, '[1]#칼럼명세'!$F:$F, '[1]#칼럼명세'!$J:$J)*IF(_xlfn.XLOOKUP($I671, '[1]#칼럼명세'!$F:$F, '[1]#칼럼명세'!$K:$K)="X", 1, _xlfn.XLOOKUP($K671, '[1]#무게관련'!$N:$N, '[1]#무게관련'!$O:$O))*100</f>
        <v>1</v>
      </c>
      <c r="M671" s="46" t="s">
        <v>336</v>
      </c>
      <c r="N671" s="46" t="s">
        <v>336</v>
      </c>
      <c r="O671" s="46" t="s">
        <v>336</v>
      </c>
      <c r="P671" s="46" t="s">
        <v>336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66">
        <v>100</v>
      </c>
      <c r="Y671" s="66">
        <v>1000</v>
      </c>
      <c r="Z671" s="5">
        <v>0</v>
      </c>
      <c r="AA671" s="5">
        <v>0</v>
      </c>
      <c r="AB671" s="5">
        <v>1</v>
      </c>
      <c r="AC671" s="5">
        <v>0</v>
      </c>
      <c r="AD671" s="5">
        <v>0</v>
      </c>
      <c r="AE671" s="5">
        <v>25000</v>
      </c>
      <c r="AF671" s="5">
        <v>15</v>
      </c>
      <c r="AG671" s="5">
        <v>0</v>
      </c>
      <c r="AH671" s="5" t="s">
        <v>2389</v>
      </c>
      <c r="AI671" s="5" t="s">
        <v>235</v>
      </c>
      <c r="AJ671" s="5" t="s">
        <v>984</v>
      </c>
      <c r="AK671" s="45">
        <f t="shared" si="84"/>
        <v>15</v>
      </c>
      <c r="AL671" s="47">
        <f>_xlfn.XLOOKUP(I671,'[1]#칼럼명세'!F:F,'[1]#칼럼명세'!I:I)</f>
        <v>1304</v>
      </c>
      <c r="AM671" s="44" t="str">
        <f t="shared" si="85"/>
        <v>Item_Name_25031010</v>
      </c>
      <c r="AN671" s="5" t="s">
        <v>2212</v>
      </c>
      <c r="AO671" s="44" t="str">
        <f t="shared" si="86"/>
        <v>Item_Desc_25031010</v>
      </c>
      <c r="AP671" s="5" t="s">
        <v>2050</v>
      </c>
      <c r="AQ671" s="44">
        <f>_xlfn.XLOOKUP(I671,[1]!표1[아이템 타입],[1]!표1[삭제여부])</f>
        <v>0</v>
      </c>
      <c r="AR671" s="63">
        <f>_xlfn.XLOOKUP(I671,'[1]#칼럼명세'!F:F,'[1]#칼럼명세'!H:H)</f>
        <v>1</v>
      </c>
      <c r="AS671" s="4">
        <v>1</v>
      </c>
      <c r="AT671" s="4"/>
      <c r="AU671" s="4"/>
      <c r="AV671" s="4"/>
      <c r="AW671" s="63" t="str">
        <f>_xlfn.XLOOKUP(I671,[1]!표1[아이템 타입],[1]!표1[타입 이름])</f>
        <v>몬스터 코어</v>
      </c>
      <c r="AX671" s="63" t="str">
        <f t="shared" si="82"/>
        <v>불가</v>
      </c>
      <c r="AY671" s="63" t="str">
        <f t="shared" si="83"/>
        <v>가능</v>
      </c>
      <c r="AZ671" s="63" t="str">
        <f t="shared" si="81"/>
        <v>가능</v>
      </c>
      <c r="BA671" s="63" t="str">
        <f t="shared" si="81"/>
        <v>가능</v>
      </c>
    </row>
    <row r="672" spans="2:53" x14ac:dyDescent="0.3">
      <c r="B672" s="4">
        <v>25031011</v>
      </c>
      <c r="C672" s="4" t="str">
        <f t="shared" si="74"/>
        <v>011</v>
      </c>
      <c r="D672" s="44" t="str">
        <f t="shared" si="72"/>
        <v>Item_Name_25031011</v>
      </c>
      <c r="E672" s="5" t="s">
        <v>2213</v>
      </c>
      <c r="F672" s="44" t="str">
        <f t="shared" si="73"/>
        <v>Item_Desc_25031011</v>
      </c>
      <c r="G672" s="5" t="s">
        <v>2051</v>
      </c>
      <c r="H672" s="5">
        <v>3</v>
      </c>
      <c r="I672" s="5">
        <v>51</v>
      </c>
      <c r="J672" s="5">
        <v>0</v>
      </c>
      <c r="K672" s="5">
        <v>1</v>
      </c>
      <c r="L672" s="45">
        <f>_xlfn.XLOOKUP($I672, '[1]#칼럼명세'!$F:$F, '[1]#칼럼명세'!$J:$J)*IF(_xlfn.XLOOKUP($I672, '[1]#칼럼명세'!$F:$F, '[1]#칼럼명세'!$K:$K)="X", 1, _xlfn.XLOOKUP($K672, '[1]#무게관련'!$N:$N, '[1]#무게관련'!$O:$O))*100</f>
        <v>1</v>
      </c>
      <c r="M672" s="46" t="s">
        <v>336</v>
      </c>
      <c r="N672" s="46" t="s">
        <v>336</v>
      </c>
      <c r="O672" s="46" t="s">
        <v>336</v>
      </c>
      <c r="P672" s="46" t="s">
        <v>336</v>
      </c>
      <c r="Q672" s="5">
        <v>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0</v>
      </c>
      <c r="X672" s="66">
        <v>100</v>
      </c>
      <c r="Y672" s="66">
        <v>1000</v>
      </c>
      <c r="Z672" s="5">
        <v>0</v>
      </c>
      <c r="AA672" s="5">
        <v>0</v>
      </c>
      <c r="AB672" s="5">
        <v>1</v>
      </c>
      <c r="AC672" s="5">
        <v>0</v>
      </c>
      <c r="AD672" s="5">
        <v>0</v>
      </c>
      <c r="AE672" s="5">
        <v>25000</v>
      </c>
      <c r="AF672" s="5">
        <v>15</v>
      </c>
      <c r="AG672" s="5">
        <v>0</v>
      </c>
      <c r="AH672" s="5" t="s">
        <v>2390</v>
      </c>
      <c r="AI672" s="5" t="s">
        <v>235</v>
      </c>
      <c r="AJ672" s="5" t="s">
        <v>984</v>
      </c>
      <c r="AK672" s="45">
        <f t="shared" si="84"/>
        <v>15</v>
      </c>
      <c r="AL672" s="47">
        <f>_xlfn.XLOOKUP(I672,'[1]#칼럼명세'!F:F,'[1]#칼럼명세'!I:I)</f>
        <v>1304</v>
      </c>
      <c r="AM672" s="44" t="str">
        <f t="shared" si="85"/>
        <v>Item_Name_25031011</v>
      </c>
      <c r="AN672" s="5" t="s">
        <v>2213</v>
      </c>
      <c r="AO672" s="44" t="str">
        <f t="shared" si="86"/>
        <v>Item_Desc_25031011</v>
      </c>
      <c r="AP672" s="5" t="s">
        <v>2051</v>
      </c>
      <c r="AQ672" s="44">
        <f>_xlfn.XLOOKUP(I672,[1]!표1[아이템 타입],[1]!표1[삭제여부])</f>
        <v>0</v>
      </c>
      <c r="AR672" s="63">
        <f>_xlfn.XLOOKUP(I672,'[1]#칼럼명세'!F:F,'[1]#칼럼명세'!H:H)</f>
        <v>1</v>
      </c>
      <c r="AS672" s="4">
        <v>1</v>
      </c>
      <c r="AT672" s="4"/>
      <c r="AU672" s="4"/>
      <c r="AV672" s="4"/>
      <c r="AW672" s="63" t="str">
        <f>_xlfn.XLOOKUP(I672,[1]!표1[아이템 타입],[1]!표1[타입 이름])</f>
        <v>몬스터 코어</v>
      </c>
      <c r="AX672" s="63" t="str">
        <f t="shared" si="82"/>
        <v>불가</v>
      </c>
      <c r="AY672" s="63" t="str">
        <f t="shared" si="83"/>
        <v>가능</v>
      </c>
      <c r="AZ672" s="63" t="str">
        <f t="shared" si="81"/>
        <v>가능</v>
      </c>
      <c r="BA672" s="63" t="str">
        <f t="shared" si="81"/>
        <v>가능</v>
      </c>
    </row>
    <row r="673" spans="2:53" x14ac:dyDescent="0.3">
      <c r="B673" s="4">
        <v>25031012</v>
      </c>
      <c r="C673" s="4" t="str">
        <f t="shared" si="74"/>
        <v>012</v>
      </c>
      <c r="D673" s="44" t="str">
        <f t="shared" si="72"/>
        <v>Item_Name_25031012</v>
      </c>
      <c r="E673" s="5" t="s">
        <v>2214</v>
      </c>
      <c r="F673" s="44" t="str">
        <f t="shared" si="73"/>
        <v>Item_Desc_25031012</v>
      </c>
      <c r="G673" s="5" t="s">
        <v>2052</v>
      </c>
      <c r="H673" s="5">
        <v>3</v>
      </c>
      <c r="I673" s="5">
        <v>51</v>
      </c>
      <c r="J673" s="5">
        <v>0</v>
      </c>
      <c r="K673" s="5">
        <v>1</v>
      </c>
      <c r="L673" s="45">
        <f>_xlfn.XLOOKUP($I673, '[1]#칼럼명세'!$F:$F, '[1]#칼럼명세'!$J:$J)*IF(_xlfn.XLOOKUP($I673, '[1]#칼럼명세'!$F:$F, '[1]#칼럼명세'!$K:$K)="X", 1, _xlfn.XLOOKUP($K673, '[1]#무게관련'!$N:$N, '[1]#무게관련'!$O:$O))*100</f>
        <v>1</v>
      </c>
      <c r="M673" s="46" t="s">
        <v>336</v>
      </c>
      <c r="N673" s="46" t="s">
        <v>336</v>
      </c>
      <c r="O673" s="46" t="s">
        <v>336</v>
      </c>
      <c r="P673" s="46" t="s">
        <v>336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66">
        <v>100</v>
      </c>
      <c r="Y673" s="66">
        <v>1000</v>
      </c>
      <c r="Z673" s="5">
        <v>0</v>
      </c>
      <c r="AA673" s="5">
        <v>0</v>
      </c>
      <c r="AB673" s="5">
        <v>1</v>
      </c>
      <c r="AC673" s="5">
        <v>0</v>
      </c>
      <c r="AD673" s="5">
        <v>0</v>
      </c>
      <c r="AE673" s="5">
        <v>25000</v>
      </c>
      <c r="AF673" s="5">
        <v>15</v>
      </c>
      <c r="AG673" s="5">
        <v>0</v>
      </c>
      <c r="AH673" s="5" t="s">
        <v>2391</v>
      </c>
      <c r="AI673" s="5" t="s">
        <v>235</v>
      </c>
      <c r="AJ673" s="5" t="s">
        <v>984</v>
      </c>
      <c r="AK673" s="45">
        <f t="shared" si="84"/>
        <v>15</v>
      </c>
      <c r="AL673" s="47">
        <f>_xlfn.XLOOKUP(I673,'[1]#칼럼명세'!F:F,'[1]#칼럼명세'!I:I)</f>
        <v>1304</v>
      </c>
      <c r="AM673" s="44" t="str">
        <f t="shared" si="85"/>
        <v>Item_Name_25031012</v>
      </c>
      <c r="AN673" s="5" t="s">
        <v>2214</v>
      </c>
      <c r="AO673" s="44" t="str">
        <f t="shared" si="86"/>
        <v>Item_Desc_25031012</v>
      </c>
      <c r="AP673" s="5" t="s">
        <v>2052</v>
      </c>
      <c r="AQ673" s="44">
        <f>_xlfn.XLOOKUP(I673,[1]!표1[아이템 타입],[1]!표1[삭제여부])</f>
        <v>0</v>
      </c>
      <c r="AR673" s="63">
        <f>_xlfn.XLOOKUP(I673,'[1]#칼럼명세'!F:F,'[1]#칼럼명세'!H:H)</f>
        <v>1</v>
      </c>
      <c r="AS673" s="4">
        <v>1</v>
      </c>
      <c r="AT673" s="4"/>
      <c r="AU673" s="4"/>
      <c r="AV673" s="4"/>
      <c r="AW673" s="63" t="str">
        <f>_xlfn.XLOOKUP(I673,[1]!표1[아이템 타입],[1]!표1[타입 이름])</f>
        <v>몬스터 코어</v>
      </c>
      <c r="AX673" s="63" t="str">
        <f t="shared" si="82"/>
        <v>불가</v>
      </c>
      <c r="AY673" s="63" t="str">
        <f t="shared" si="83"/>
        <v>가능</v>
      </c>
      <c r="AZ673" s="63" t="str">
        <f t="shared" si="81"/>
        <v>가능</v>
      </c>
      <c r="BA673" s="63" t="str">
        <f t="shared" si="81"/>
        <v>가능</v>
      </c>
    </row>
    <row r="674" spans="2:53" x14ac:dyDescent="0.3">
      <c r="B674" s="4">
        <v>25031013</v>
      </c>
      <c r="C674" s="4" t="str">
        <f t="shared" si="74"/>
        <v>013</v>
      </c>
      <c r="D674" s="44" t="str">
        <f t="shared" si="72"/>
        <v>Item_Name_25031013</v>
      </c>
      <c r="E674" s="5" t="s">
        <v>2215</v>
      </c>
      <c r="F674" s="44" t="str">
        <f t="shared" si="73"/>
        <v>Item_Desc_25031013</v>
      </c>
      <c r="G674" s="5" t="s">
        <v>2053</v>
      </c>
      <c r="H674" s="5">
        <v>3</v>
      </c>
      <c r="I674" s="5">
        <v>51</v>
      </c>
      <c r="J674" s="5">
        <v>0</v>
      </c>
      <c r="K674" s="5">
        <v>1</v>
      </c>
      <c r="L674" s="45">
        <f>_xlfn.XLOOKUP($I674, '[1]#칼럼명세'!$F:$F, '[1]#칼럼명세'!$J:$J)*IF(_xlfn.XLOOKUP($I674, '[1]#칼럼명세'!$F:$F, '[1]#칼럼명세'!$K:$K)="X", 1, _xlfn.XLOOKUP($K674, '[1]#무게관련'!$N:$N, '[1]#무게관련'!$O:$O))*100</f>
        <v>1</v>
      </c>
      <c r="M674" s="46" t="s">
        <v>336</v>
      </c>
      <c r="N674" s="46" t="s">
        <v>336</v>
      </c>
      <c r="O674" s="46" t="s">
        <v>336</v>
      </c>
      <c r="P674" s="46" t="s">
        <v>336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66">
        <v>100</v>
      </c>
      <c r="Y674" s="66">
        <v>1000</v>
      </c>
      <c r="Z674" s="5">
        <v>0</v>
      </c>
      <c r="AA674" s="5">
        <v>0</v>
      </c>
      <c r="AB674" s="5">
        <v>1</v>
      </c>
      <c r="AC674" s="5">
        <v>0</v>
      </c>
      <c r="AD674" s="5">
        <v>0</v>
      </c>
      <c r="AE674" s="5">
        <v>25000</v>
      </c>
      <c r="AF674" s="5">
        <v>15</v>
      </c>
      <c r="AG674" s="5">
        <v>0</v>
      </c>
      <c r="AH674" s="5" t="s">
        <v>2392</v>
      </c>
      <c r="AI674" s="5" t="s">
        <v>235</v>
      </c>
      <c r="AJ674" s="5" t="s">
        <v>984</v>
      </c>
      <c r="AK674" s="45">
        <f t="shared" si="84"/>
        <v>15</v>
      </c>
      <c r="AL674" s="47">
        <f>_xlfn.XLOOKUP(I674,'[1]#칼럼명세'!F:F,'[1]#칼럼명세'!I:I)</f>
        <v>1304</v>
      </c>
      <c r="AM674" s="44" t="str">
        <f t="shared" si="85"/>
        <v>Item_Name_25031013</v>
      </c>
      <c r="AN674" s="5" t="s">
        <v>2215</v>
      </c>
      <c r="AO674" s="44" t="str">
        <f t="shared" si="86"/>
        <v>Item_Desc_25031013</v>
      </c>
      <c r="AP674" s="5" t="s">
        <v>2053</v>
      </c>
      <c r="AQ674" s="44">
        <f>_xlfn.XLOOKUP(I674,[1]!표1[아이템 타입],[1]!표1[삭제여부])</f>
        <v>0</v>
      </c>
      <c r="AR674" s="63">
        <f>_xlfn.XLOOKUP(I674,'[1]#칼럼명세'!F:F,'[1]#칼럼명세'!H:H)</f>
        <v>1</v>
      </c>
      <c r="AS674" s="4">
        <v>1</v>
      </c>
      <c r="AT674" s="4"/>
      <c r="AU674" s="4"/>
      <c r="AV674" s="4"/>
      <c r="AW674" s="63" t="str">
        <f>_xlfn.XLOOKUP(I674,[1]!표1[아이템 타입],[1]!표1[타입 이름])</f>
        <v>몬스터 코어</v>
      </c>
      <c r="AX674" s="63" t="str">
        <f t="shared" si="82"/>
        <v>불가</v>
      </c>
      <c r="AY674" s="63" t="str">
        <f t="shared" si="83"/>
        <v>가능</v>
      </c>
      <c r="AZ674" s="63" t="str">
        <f t="shared" si="81"/>
        <v>가능</v>
      </c>
      <c r="BA674" s="63" t="str">
        <f t="shared" si="81"/>
        <v>가능</v>
      </c>
    </row>
    <row r="675" spans="2:53" x14ac:dyDescent="0.3">
      <c r="B675" s="4">
        <v>25031014</v>
      </c>
      <c r="C675" s="4" t="str">
        <f t="shared" si="74"/>
        <v>014</v>
      </c>
      <c r="D675" s="44" t="str">
        <f t="shared" si="72"/>
        <v>Item_Name_25031014</v>
      </c>
      <c r="E675" s="5" t="s">
        <v>2216</v>
      </c>
      <c r="F675" s="44" t="str">
        <f t="shared" si="73"/>
        <v>Item_Desc_25031014</v>
      </c>
      <c r="G675" s="5" t="s">
        <v>2054</v>
      </c>
      <c r="H675" s="5">
        <v>3</v>
      </c>
      <c r="I675" s="5">
        <v>51</v>
      </c>
      <c r="J675" s="5">
        <v>0</v>
      </c>
      <c r="K675" s="5">
        <v>1</v>
      </c>
      <c r="L675" s="45">
        <f>_xlfn.XLOOKUP($I675, '[1]#칼럼명세'!$F:$F, '[1]#칼럼명세'!$J:$J)*IF(_xlfn.XLOOKUP($I675, '[1]#칼럼명세'!$F:$F, '[1]#칼럼명세'!$K:$K)="X", 1, _xlfn.XLOOKUP($K675, '[1]#무게관련'!$N:$N, '[1]#무게관련'!$O:$O))*100</f>
        <v>1</v>
      </c>
      <c r="M675" s="46" t="s">
        <v>336</v>
      </c>
      <c r="N675" s="46" t="s">
        <v>336</v>
      </c>
      <c r="O675" s="46" t="s">
        <v>336</v>
      </c>
      <c r="P675" s="46" t="s">
        <v>336</v>
      </c>
      <c r="Q675" s="5">
        <v>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0</v>
      </c>
      <c r="X675" s="66">
        <v>100</v>
      </c>
      <c r="Y675" s="66">
        <v>1000</v>
      </c>
      <c r="Z675" s="5">
        <v>0</v>
      </c>
      <c r="AA675" s="5">
        <v>0</v>
      </c>
      <c r="AB675" s="5">
        <v>1</v>
      </c>
      <c r="AC675" s="5">
        <v>0</v>
      </c>
      <c r="AD675" s="5">
        <v>0</v>
      </c>
      <c r="AE675" s="5">
        <v>25000</v>
      </c>
      <c r="AF675" s="5">
        <v>15</v>
      </c>
      <c r="AG675" s="5">
        <v>0</v>
      </c>
      <c r="AH675" s="5" t="s">
        <v>2393</v>
      </c>
      <c r="AI675" s="5" t="s">
        <v>235</v>
      </c>
      <c r="AJ675" s="5" t="s">
        <v>984</v>
      </c>
      <c r="AK675" s="45">
        <f t="shared" si="84"/>
        <v>15</v>
      </c>
      <c r="AL675" s="47">
        <f>_xlfn.XLOOKUP(I675,'[1]#칼럼명세'!F:F,'[1]#칼럼명세'!I:I)</f>
        <v>1304</v>
      </c>
      <c r="AM675" s="44" t="str">
        <f t="shared" si="85"/>
        <v>Item_Name_25031014</v>
      </c>
      <c r="AN675" s="5" t="s">
        <v>2216</v>
      </c>
      <c r="AO675" s="44" t="str">
        <f t="shared" si="86"/>
        <v>Item_Desc_25031014</v>
      </c>
      <c r="AP675" s="5" t="s">
        <v>2054</v>
      </c>
      <c r="AQ675" s="44">
        <f>_xlfn.XLOOKUP(I675,[1]!표1[아이템 타입],[1]!표1[삭제여부])</f>
        <v>0</v>
      </c>
      <c r="AR675" s="63">
        <f>_xlfn.XLOOKUP(I675,'[1]#칼럼명세'!F:F,'[1]#칼럼명세'!H:H)</f>
        <v>1</v>
      </c>
      <c r="AS675" s="4">
        <v>1</v>
      </c>
      <c r="AT675" s="4"/>
      <c r="AU675" s="4"/>
      <c r="AV675" s="4"/>
      <c r="AW675" s="63" t="str">
        <f>_xlfn.XLOOKUP(I675,[1]!표1[아이템 타입],[1]!표1[타입 이름])</f>
        <v>몬스터 코어</v>
      </c>
      <c r="AX675" s="63" t="str">
        <f t="shared" si="82"/>
        <v>불가</v>
      </c>
      <c r="AY675" s="63" t="str">
        <f t="shared" si="83"/>
        <v>가능</v>
      </c>
      <c r="AZ675" s="63" t="str">
        <f t="shared" si="81"/>
        <v>가능</v>
      </c>
      <c r="BA675" s="63" t="str">
        <f t="shared" si="81"/>
        <v>가능</v>
      </c>
    </row>
    <row r="676" spans="2:53" x14ac:dyDescent="0.3">
      <c r="B676" s="4">
        <v>25031015</v>
      </c>
      <c r="C676" s="4" t="str">
        <f t="shared" si="74"/>
        <v>015</v>
      </c>
      <c r="D676" s="44" t="str">
        <f t="shared" si="72"/>
        <v>Item_Name_25031015</v>
      </c>
      <c r="E676" s="5" t="s">
        <v>2217</v>
      </c>
      <c r="F676" s="44" t="str">
        <f t="shared" si="73"/>
        <v>Item_Desc_25031015</v>
      </c>
      <c r="G676" s="5" t="s">
        <v>2055</v>
      </c>
      <c r="H676" s="5">
        <v>3</v>
      </c>
      <c r="I676" s="5">
        <v>51</v>
      </c>
      <c r="J676" s="5">
        <v>0</v>
      </c>
      <c r="K676" s="5">
        <v>1</v>
      </c>
      <c r="L676" s="45">
        <f>_xlfn.XLOOKUP($I676, '[1]#칼럼명세'!$F:$F, '[1]#칼럼명세'!$J:$J)*IF(_xlfn.XLOOKUP($I676, '[1]#칼럼명세'!$F:$F, '[1]#칼럼명세'!$K:$K)="X", 1, _xlfn.XLOOKUP($K676, '[1]#무게관련'!$N:$N, '[1]#무게관련'!$O:$O))*100</f>
        <v>1</v>
      </c>
      <c r="M676" s="46" t="s">
        <v>336</v>
      </c>
      <c r="N676" s="46" t="s">
        <v>336</v>
      </c>
      <c r="O676" s="46" t="s">
        <v>336</v>
      </c>
      <c r="P676" s="46" t="s">
        <v>336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66">
        <v>100</v>
      </c>
      <c r="Y676" s="66">
        <v>1000</v>
      </c>
      <c r="Z676" s="5">
        <v>0</v>
      </c>
      <c r="AA676" s="5">
        <v>0</v>
      </c>
      <c r="AB676" s="5">
        <v>1</v>
      </c>
      <c r="AC676" s="5">
        <v>0</v>
      </c>
      <c r="AD676" s="5">
        <v>0</v>
      </c>
      <c r="AE676" s="5">
        <v>25000</v>
      </c>
      <c r="AF676" s="5">
        <v>15</v>
      </c>
      <c r="AG676" s="5">
        <v>0</v>
      </c>
      <c r="AH676" s="5" t="s">
        <v>2394</v>
      </c>
      <c r="AI676" s="5" t="s">
        <v>235</v>
      </c>
      <c r="AJ676" s="5" t="s">
        <v>984</v>
      </c>
      <c r="AK676" s="45">
        <f t="shared" si="84"/>
        <v>15</v>
      </c>
      <c r="AL676" s="47">
        <f>_xlfn.XLOOKUP(I676,'[1]#칼럼명세'!F:F,'[1]#칼럼명세'!I:I)</f>
        <v>1304</v>
      </c>
      <c r="AM676" s="44" t="str">
        <f t="shared" si="85"/>
        <v>Item_Name_25031015</v>
      </c>
      <c r="AN676" s="5" t="s">
        <v>2217</v>
      </c>
      <c r="AO676" s="44" t="str">
        <f t="shared" si="86"/>
        <v>Item_Desc_25031015</v>
      </c>
      <c r="AP676" s="5" t="s">
        <v>2055</v>
      </c>
      <c r="AQ676" s="44">
        <f>_xlfn.XLOOKUP(I676,[1]!표1[아이템 타입],[1]!표1[삭제여부])</f>
        <v>0</v>
      </c>
      <c r="AR676" s="63">
        <f>_xlfn.XLOOKUP(I676,'[1]#칼럼명세'!F:F,'[1]#칼럼명세'!H:H)</f>
        <v>1</v>
      </c>
      <c r="AS676" s="4">
        <v>1</v>
      </c>
      <c r="AT676" s="4"/>
      <c r="AU676" s="4"/>
      <c r="AV676" s="4"/>
      <c r="AW676" s="63" t="str">
        <f>_xlfn.XLOOKUP(I676,[1]!표1[아이템 타입],[1]!표1[타입 이름])</f>
        <v>몬스터 코어</v>
      </c>
      <c r="AX676" s="63" t="str">
        <f t="shared" si="82"/>
        <v>불가</v>
      </c>
      <c r="AY676" s="63" t="str">
        <f t="shared" si="83"/>
        <v>가능</v>
      </c>
      <c r="AZ676" s="63" t="str">
        <f t="shared" si="81"/>
        <v>가능</v>
      </c>
      <c r="BA676" s="63" t="str">
        <f t="shared" si="81"/>
        <v>가능</v>
      </c>
    </row>
    <row r="677" spans="2:53" x14ac:dyDescent="0.3">
      <c r="B677" s="4">
        <v>25031016</v>
      </c>
      <c r="C677" s="4" t="str">
        <f t="shared" si="74"/>
        <v>016</v>
      </c>
      <c r="D677" s="44" t="str">
        <f t="shared" si="72"/>
        <v>Item_Name_25031016</v>
      </c>
      <c r="E677" s="5" t="s">
        <v>2218</v>
      </c>
      <c r="F677" s="44" t="str">
        <f t="shared" si="73"/>
        <v>Item_Desc_25031016</v>
      </c>
      <c r="G677" s="5" t="s">
        <v>2056</v>
      </c>
      <c r="H677" s="5">
        <v>3</v>
      </c>
      <c r="I677" s="5">
        <v>51</v>
      </c>
      <c r="J677" s="5">
        <v>0</v>
      </c>
      <c r="K677" s="5">
        <v>1</v>
      </c>
      <c r="L677" s="45">
        <f>_xlfn.XLOOKUP($I677, '[1]#칼럼명세'!$F:$F, '[1]#칼럼명세'!$J:$J)*IF(_xlfn.XLOOKUP($I677, '[1]#칼럼명세'!$F:$F, '[1]#칼럼명세'!$K:$K)="X", 1, _xlfn.XLOOKUP($K677, '[1]#무게관련'!$N:$N, '[1]#무게관련'!$O:$O))*100</f>
        <v>1</v>
      </c>
      <c r="M677" s="46" t="s">
        <v>336</v>
      </c>
      <c r="N677" s="46" t="s">
        <v>336</v>
      </c>
      <c r="O677" s="46" t="s">
        <v>336</v>
      </c>
      <c r="P677" s="46" t="s">
        <v>336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66">
        <v>100</v>
      </c>
      <c r="Y677" s="66">
        <v>1000</v>
      </c>
      <c r="Z677" s="5">
        <v>0</v>
      </c>
      <c r="AA677" s="5">
        <v>0</v>
      </c>
      <c r="AB677" s="5">
        <v>1</v>
      </c>
      <c r="AC677" s="5">
        <v>0</v>
      </c>
      <c r="AD677" s="5">
        <v>0</v>
      </c>
      <c r="AE677" s="5">
        <v>25000</v>
      </c>
      <c r="AF677" s="5">
        <v>15</v>
      </c>
      <c r="AG677" s="5">
        <v>0</v>
      </c>
      <c r="AH677" s="5" t="s">
        <v>2395</v>
      </c>
      <c r="AI677" s="5" t="s">
        <v>235</v>
      </c>
      <c r="AJ677" s="5" t="s">
        <v>984</v>
      </c>
      <c r="AK677" s="45">
        <f t="shared" si="84"/>
        <v>15</v>
      </c>
      <c r="AL677" s="47">
        <f>_xlfn.XLOOKUP(I677,'[1]#칼럼명세'!F:F,'[1]#칼럼명세'!I:I)</f>
        <v>1304</v>
      </c>
      <c r="AM677" s="44" t="str">
        <f t="shared" si="85"/>
        <v>Item_Name_25031016</v>
      </c>
      <c r="AN677" s="5" t="s">
        <v>2218</v>
      </c>
      <c r="AO677" s="44" t="str">
        <f t="shared" si="86"/>
        <v>Item_Desc_25031016</v>
      </c>
      <c r="AP677" s="5" t="s">
        <v>2056</v>
      </c>
      <c r="AQ677" s="44">
        <f>_xlfn.XLOOKUP(I677,[1]!표1[아이템 타입],[1]!표1[삭제여부])</f>
        <v>0</v>
      </c>
      <c r="AR677" s="63">
        <f>_xlfn.XLOOKUP(I677,'[1]#칼럼명세'!F:F,'[1]#칼럼명세'!H:H)</f>
        <v>1</v>
      </c>
      <c r="AS677" s="4">
        <v>1</v>
      </c>
      <c r="AT677" s="4"/>
      <c r="AU677" s="4"/>
      <c r="AV677" s="4"/>
      <c r="AW677" s="63" t="str">
        <f>_xlfn.XLOOKUP(I677,[1]!표1[아이템 타입],[1]!표1[타입 이름])</f>
        <v>몬스터 코어</v>
      </c>
      <c r="AX677" s="63" t="str">
        <f t="shared" si="82"/>
        <v>불가</v>
      </c>
      <c r="AY677" s="63" t="str">
        <f t="shared" si="83"/>
        <v>가능</v>
      </c>
      <c r="AZ677" s="63" t="str">
        <f t="shared" si="81"/>
        <v>가능</v>
      </c>
      <c r="BA677" s="63" t="str">
        <f t="shared" si="81"/>
        <v>가능</v>
      </c>
    </row>
    <row r="678" spans="2:53" x14ac:dyDescent="0.3">
      <c r="B678" s="4">
        <v>25031017</v>
      </c>
      <c r="C678" s="4" t="str">
        <f t="shared" si="74"/>
        <v>017</v>
      </c>
      <c r="D678" s="44" t="str">
        <f t="shared" si="72"/>
        <v>Item_Name_25031017</v>
      </c>
      <c r="E678" s="5" t="s">
        <v>2219</v>
      </c>
      <c r="F678" s="44" t="str">
        <f t="shared" si="73"/>
        <v>Item_Desc_25031017</v>
      </c>
      <c r="G678" s="5" t="s">
        <v>2057</v>
      </c>
      <c r="H678" s="5">
        <v>3</v>
      </c>
      <c r="I678" s="5">
        <v>51</v>
      </c>
      <c r="J678" s="5">
        <v>0</v>
      </c>
      <c r="K678" s="5">
        <v>1</v>
      </c>
      <c r="L678" s="45">
        <f>_xlfn.XLOOKUP($I678, '[1]#칼럼명세'!$F:$F, '[1]#칼럼명세'!$J:$J)*IF(_xlfn.XLOOKUP($I678, '[1]#칼럼명세'!$F:$F, '[1]#칼럼명세'!$K:$K)="X", 1, _xlfn.XLOOKUP($K678, '[1]#무게관련'!$N:$N, '[1]#무게관련'!$O:$O))*100</f>
        <v>1</v>
      </c>
      <c r="M678" s="46" t="s">
        <v>336</v>
      </c>
      <c r="N678" s="46" t="s">
        <v>336</v>
      </c>
      <c r="O678" s="46" t="s">
        <v>336</v>
      </c>
      <c r="P678" s="46" t="s">
        <v>336</v>
      </c>
      <c r="Q678" s="5">
        <v>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0</v>
      </c>
      <c r="X678" s="66">
        <v>100</v>
      </c>
      <c r="Y678" s="66">
        <v>1000</v>
      </c>
      <c r="Z678" s="5">
        <v>0</v>
      </c>
      <c r="AA678" s="5">
        <v>0</v>
      </c>
      <c r="AB678" s="5">
        <v>1</v>
      </c>
      <c r="AC678" s="5">
        <v>0</v>
      </c>
      <c r="AD678" s="5">
        <v>0</v>
      </c>
      <c r="AE678" s="5">
        <v>25000</v>
      </c>
      <c r="AF678" s="5">
        <v>15</v>
      </c>
      <c r="AG678" s="5">
        <v>0</v>
      </c>
      <c r="AH678" s="5" t="s">
        <v>2396</v>
      </c>
      <c r="AI678" s="5" t="s">
        <v>235</v>
      </c>
      <c r="AJ678" s="5" t="s">
        <v>984</v>
      </c>
      <c r="AK678" s="45">
        <f t="shared" si="84"/>
        <v>15</v>
      </c>
      <c r="AL678" s="47">
        <f>_xlfn.XLOOKUP(I678,'[1]#칼럼명세'!F:F,'[1]#칼럼명세'!I:I)</f>
        <v>1304</v>
      </c>
      <c r="AM678" s="44" t="str">
        <f t="shared" si="85"/>
        <v>Item_Name_25031017</v>
      </c>
      <c r="AN678" s="5" t="s">
        <v>2219</v>
      </c>
      <c r="AO678" s="44" t="str">
        <f t="shared" si="86"/>
        <v>Item_Desc_25031017</v>
      </c>
      <c r="AP678" s="5" t="s">
        <v>2057</v>
      </c>
      <c r="AQ678" s="44">
        <f>_xlfn.XLOOKUP(I678,[1]!표1[아이템 타입],[1]!표1[삭제여부])</f>
        <v>0</v>
      </c>
      <c r="AR678" s="63">
        <f>_xlfn.XLOOKUP(I678,'[1]#칼럼명세'!F:F,'[1]#칼럼명세'!H:H)</f>
        <v>1</v>
      </c>
      <c r="AS678" s="4">
        <v>1</v>
      </c>
      <c r="AT678" s="4"/>
      <c r="AU678" s="4"/>
      <c r="AV678" s="4"/>
      <c r="AW678" s="63" t="str">
        <f>_xlfn.XLOOKUP(I678,[1]!표1[아이템 타입],[1]!표1[타입 이름])</f>
        <v>몬스터 코어</v>
      </c>
      <c r="AX678" s="63" t="str">
        <f t="shared" si="82"/>
        <v>불가</v>
      </c>
      <c r="AY678" s="63" t="str">
        <f t="shared" si="83"/>
        <v>가능</v>
      </c>
      <c r="AZ678" s="63" t="str">
        <f t="shared" si="81"/>
        <v>가능</v>
      </c>
      <c r="BA678" s="63" t="str">
        <f t="shared" si="81"/>
        <v>가능</v>
      </c>
    </row>
    <row r="679" spans="2:53" x14ac:dyDescent="0.3">
      <c r="B679" s="4">
        <v>25032001</v>
      </c>
      <c r="C679" s="4" t="str">
        <f t="shared" si="74"/>
        <v>001</v>
      </c>
      <c r="D679" s="44" t="str">
        <f t="shared" si="72"/>
        <v>Item_Name_25032001</v>
      </c>
      <c r="E679" s="5" t="s">
        <v>2220</v>
      </c>
      <c r="F679" s="44" t="str">
        <f t="shared" si="73"/>
        <v>Item_Desc_25032001</v>
      </c>
      <c r="G679" s="5" t="s">
        <v>2058</v>
      </c>
      <c r="H679" s="5">
        <v>3</v>
      </c>
      <c r="I679" s="5">
        <v>51</v>
      </c>
      <c r="J679" s="5">
        <v>0</v>
      </c>
      <c r="K679" s="5">
        <v>2</v>
      </c>
      <c r="L679" s="45">
        <f>_xlfn.XLOOKUP($I679, '[1]#칼럼명세'!$F:$F, '[1]#칼럼명세'!$J:$J)*IF(_xlfn.XLOOKUP($I679, '[1]#칼럼명세'!$F:$F, '[1]#칼럼명세'!$K:$K)="X", 1, _xlfn.XLOOKUP($K679, '[1]#무게관련'!$N:$N, '[1]#무게관련'!$O:$O))*100</f>
        <v>1</v>
      </c>
      <c r="M679" s="46" t="s">
        <v>336</v>
      </c>
      <c r="N679" s="46" t="s">
        <v>336</v>
      </c>
      <c r="O679" s="46" t="s">
        <v>336</v>
      </c>
      <c r="P679" s="46" t="s">
        <v>336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66">
        <v>100</v>
      </c>
      <c r="Y679" s="66">
        <v>1000</v>
      </c>
      <c r="Z679" s="5">
        <v>0</v>
      </c>
      <c r="AA679" s="5">
        <v>0</v>
      </c>
      <c r="AB679" s="5">
        <v>1</v>
      </c>
      <c r="AC679" s="5">
        <v>0</v>
      </c>
      <c r="AD679" s="5">
        <v>0</v>
      </c>
      <c r="AE679" s="5">
        <v>25000</v>
      </c>
      <c r="AF679" s="5">
        <v>15</v>
      </c>
      <c r="AG679" s="5">
        <v>0</v>
      </c>
      <c r="AH679" s="5" t="s">
        <v>2384</v>
      </c>
      <c r="AI679" s="5" t="s">
        <v>235</v>
      </c>
      <c r="AJ679" s="5" t="s">
        <v>984</v>
      </c>
      <c r="AK679" s="45">
        <f t="shared" si="84"/>
        <v>15</v>
      </c>
      <c r="AL679" s="47">
        <f>_xlfn.XLOOKUP(I679,'[1]#칼럼명세'!F:F,'[1]#칼럼명세'!I:I)</f>
        <v>1304</v>
      </c>
      <c r="AM679" s="44" t="str">
        <f t="shared" si="85"/>
        <v>Item_Name_25032001</v>
      </c>
      <c r="AN679" s="5" t="s">
        <v>2220</v>
      </c>
      <c r="AO679" s="44" t="str">
        <f t="shared" si="86"/>
        <v>Item_Desc_25032001</v>
      </c>
      <c r="AP679" s="5" t="s">
        <v>2058</v>
      </c>
      <c r="AQ679" s="44">
        <f>_xlfn.XLOOKUP(I679,[1]!표1[아이템 타입],[1]!표1[삭제여부])</f>
        <v>0</v>
      </c>
      <c r="AR679" s="63">
        <f>_xlfn.XLOOKUP(I679,'[1]#칼럼명세'!F:F,'[1]#칼럼명세'!H:H)</f>
        <v>1</v>
      </c>
      <c r="AS679" s="4">
        <v>1</v>
      </c>
      <c r="AT679" s="4"/>
      <c r="AU679" s="4"/>
      <c r="AV679" s="4"/>
      <c r="AW679" s="63" t="str">
        <f>_xlfn.XLOOKUP(I679,[1]!표1[아이템 타입],[1]!표1[타입 이름])</f>
        <v>몬스터 코어</v>
      </c>
      <c r="AX679" s="63" t="str">
        <f t="shared" si="82"/>
        <v>불가</v>
      </c>
      <c r="AY679" s="63" t="str">
        <f t="shared" si="83"/>
        <v>가능</v>
      </c>
      <c r="AZ679" s="63" t="str">
        <f t="shared" si="81"/>
        <v>가능</v>
      </c>
      <c r="BA679" s="63" t="str">
        <f t="shared" si="81"/>
        <v>가능</v>
      </c>
    </row>
    <row r="680" spans="2:53" x14ac:dyDescent="0.3">
      <c r="B680" s="4">
        <v>25032002</v>
      </c>
      <c r="C680" s="4" t="str">
        <f t="shared" si="74"/>
        <v>002</v>
      </c>
      <c r="D680" s="44" t="str">
        <f t="shared" si="72"/>
        <v>Item_Name_25032002</v>
      </c>
      <c r="E680" s="5" t="s">
        <v>2221</v>
      </c>
      <c r="F680" s="44" t="str">
        <f t="shared" si="73"/>
        <v>Item_Desc_25032002</v>
      </c>
      <c r="G680" s="5" t="s">
        <v>2059</v>
      </c>
      <c r="H680" s="5">
        <v>3</v>
      </c>
      <c r="I680" s="5">
        <v>51</v>
      </c>
      <c r="J680" s="5">
        <v>0</v>
      </c>
      <c r="K680" s="5">
        <v>2</v>
      </c>
      <c r="L680" s="45">
        <f>_xlfn.XLOOKUP($I680, '[1]#칼럼명세'!$F:$F, '[1]#칼럼명세'!$J:$J)*IF(_xlfn.XLOOKUP($I680, '[1]#칼럼명세'!$F:$F, '[1]#칼럼명세'!$K:$K)="X", 1, _xlfn.XLOOKUP($K680, '[1]#무게관련'!$N:$N, '[1]#무게관련'!$O:$O))*100</f>
        <v>1</v>
      </c>
      <c r="M680" s="46" t="s">
        <v>336</v>
      </c>
      <c r="N680" s="46" t="s">
        <v>336</v>
      </c>
      <c r="O680" s="46" t="s">
        <v>336</v>
      </c>
      <c r="P680" s="46" t="s">
        <v>336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66">
        <v>100</v>
      </c>
      <c r="Y680" s="66">
        <v>1000</v>
      </c>
      <c r="Z680" s="5">
        <v>0</v>
      </c>
      <c r="AA680" s="5">
        <v>0</v>
      </c>
      <c r="AB680" s="5">
        <v>1</v>
      </c>
      <c r="AC680" s="5">
        <v>0</v>
      </c>
      <c r="AD680" s="5">
        <v>0</v>
      </c>
      <c r="AE680" s="5">
        <v>25000</v>
      </c>
      <c r="AF680" s="5">
        <v>15</v>
      </c>
      <c r="AG680" s="5">
        <v>0</v>
      </c>
      <c r="AH680" s="5" t="s">
        <v>2387</v>
      </c>
      <c r="AI680" s="5" t="s">
        <v>235</v>
      </c>
      <c r="AJ680" s="5" t="s">
        <v>984</v>
      </c>
      <c r="AK680" s="45">
        <f t="shared" si="84"/>
        <v>15</v>
      </c>
      <c r="AL680" s="47">
        <f>_xlfn.XLOOKUP(I680,'[1]#칼럼명세'!F:F,'[1]#칼럼명세'!I:I)</f>
        <v>1304</v>
      </c>
      <c r="AM680" s="44" t="str">
        <f t="shared" si="85"/>
        <v>Item_Name_25032002</v>
      </c>
      <c r="AN680" s="5" t="s">
        <v>2221</v>
      </c>
      <c r="AO680" s="44" t="str">
        <f t="shared" si="86"/>
        <v>Item_Desc_25032002</v>
      </c>
      <c r="AP680" s="5" t="s">
        <v>2059</v>
      </c>
      <c r="AQ680" s="44">
        <f>_xlfn.XLOOKUP(I680,[1]!표1[아이템 타입],[1]!표1[삭제여부])</f>
        <v>0</v>
      </c>
      <c r="AR680" s="63">
        <f>_xlfn.XLOOKUP(I680,'[1]#칼럼명세'!F:F,'[1]#칼럼명세'!H:H)</f>
        <v>1</v>
      </c>
      <c r="AS680" s="4">
        <v>1</v>
      </c>
      <c r="AT680" s="4"/>
      <c r="AU680" s="4"/>
      <c r="AV680" s="4"/>
      <c r="AW680" s="63" t="str">
        <f>_xlfn.XLOOKUP(I680,[1]!표1[아이템 타입],[1]!표1[타입 이름])</f>
        <v>몬스터 코어</v>
      </c>
      <c r="AX680" s="63" t="str">
        <f t="shared" si="82"/>
        <v>불가</v>
      </c>
      <c r="AY680" s="63" t="str">
        <f t="shared" si="83"/>
        <v>가능</v>
      </c>
      <c r="AZ680" s="63" t="str">
        <f t="shared" si="81"/>
        <v>가능</v>
      </c>
      <c r="BA680" s="63" t="str">
        <f t="shared" si="81"/>
        <v>가능</v>
      </c>
    </row>
    <row r="681" spans="2:53" x14ac:dyDescent="0.3">
      <c r="B681" s="4">
        <v>25032003</v>
      </c>
      <c r="C681" s="4" t="str">
        <f t="shared" si="74"/>
        <v>003</v>
      </c>
      <c r="D681" s="44" t="str">
        <f t="shared" si="72"/>
        <v>Item_Name_25032003</v>
      </c>
      <c r="E681" s="5" t="s">
        <v>2222</v>
      </c>
      <c r="F681" s="44" t="str">
        <f t="shared" si="73"/>
        <v>Item_Desc_25032003</v>
      </c>
      <c r="G681" s="5" t="s">
        <v>2060</v>
      </c>
      <c r="H681" s="5">
        <v>3</v>
      </c>
      <c r="I681" s="5">
        <v>51</v>
      </c>
      <c r="J681" s="5">
        <v>0</v>
      </c>
      <c r="K681" s="5">
        <v>2</v>
      </c>
      <c r="L681" s="45">
        <f>_xlfn.XLOOKUP($I681, '[1]#칼럼명세'!$F:$F, '[1]#칼럼명세'!$J:$J)*IF(_xlfn.XLOOKUP($I681, '[1]#칼럼명세'!$F:$F, '[1]#칼럼명세'!$K:$K)="X", 1, _xlfn.XLOOKUP($K681, '[1]#무게관련'!$N:$N, '[1]#무게관련'!$O:$O))*100</f>
        <v>1</v>
      </c>
      <c r="M681" s="46" t="s">
        <v>336</v>
      </c>
      <c r="N681" s="46" t="s">
        <v>336</v>
      </c>
      <c r="O681" s="46" t="s">
        <v>336</v>
      </c>
      <c r="P681" s="46" t="s">
        <v>336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0</v>
      </c>
      <c r="X681" s="66">
        <v>100</v>
      </c>
      <c r="Y681" s="66">
        <v>1000</v>
      </c>
      <c r="Z681" s="5">
        <v>0</v>
      </c>
      <c r="AA681" s="5">
        <v>0</v>
      </c>
      <c r="AB681" s="5">
        <v>1</v>
      </c>
      <c r="AC681" s="5">
        <v>0</v>
      </c>
      <c r="AD681" s="5">
        <v>0</v>
      </c>
      <c r="AE681" s="5">
        <v>25000</v>
      </c>
      <c r="AF681" s="5">
        <v>15</v>
      </c>
      <c r="AG681" s="5">
        <v>0</v>
      </c>
      <c r="AH681" s="5" t="s">
        <v>2383</v>
      </c>
      <c r="AI681" s="5" t="s">
        <v>235</v>
      </c>
      <c r="AJ681" s="5" t="s">
        <v>984</v>
      </c>
      <c r="AK681" s="45">
        <f t="shared" si="84"/>
        <v>15</v>
      </c>
      <c r="AL681" s="47">
        <f>_xlfn.XLOOKUP(I681,'[1]#칼럼명세'!F:F,'[1]#칼럼명세'!I:I)</f>
        <v>1304</v>
      </c>
      <c r="AM681" s="44" t="str">
        <f t="shared" si="85"/>
        <v>Item_Name_25032003</v>
      </c>
      <c r="AN681" s="5" t="s">
        <v>2222</v>
      </c>
      <c r="AO681" s="44" t="str">
        <f t="shared" si="86"/>
        <v>Item_Desc_25032003</v>
      </c>
      <c r="AP681" s="5" t="s">
        <v>2060</v>
      </c>
      <c r="AQ681" s="44">
        <f>_xlfn.XLOOKUP(I681,[1]!표1[아이템 타입],[1]!표1[삭제여부])</f>
        <v>0</v>
      </c>
      <c r="AR681" s="63">
        <f>_xlfn.XLOOKUP(I681,'[1]#칼럼명세'!F:F,'[1]#칼럼명세'!H:H)</f>
        <v>1</v>
      </c>
      <c r="AS681" s="4">
        <v>1</v>
      </c>
      <c r="AT681" s="4"/>
      <c r="AU681" s="4"/>
      <c r="AV681" s="4"/>
      <c r="AW681" s="63" t="str">
        <f>_xlfn.XLOOKUP(I681,[1]!표1[아이템 타입],[1]!표1[타입 이름])</f>
        <v>몬스터 코어</v>
      </c>
      <c r="AX681" s="63" t="str">
        <f t="shared" si="82"/>
        <v>불가</v>
      </c>
      <c r="AY681" s="63" t="str">
        <f t="shared" si="83"/>
        <v>가능</v>
      </c>
      <c r="AZ681" s="63" t="str">
        <f t="shared" si="81"/>
        <v>가능</v>
      </c>
      <c r="BA681" s="63" t="str">
        <f t="shared" si="81"/>
        <v>가능</v>
      </c>
    </row>
    <row r="682" spans="2:53" x14ac:dyDescent="0.3">
      <c r="B682" s="4">
        <v>25032004</v>
      </c>
      <c r="C682" s="4" t="str">
        <f t="shared" si="74"/>
        <v>004</v>
      </c>
      <c r="D682" s="44" t="str">
        <f t="shared" si="72"/>
        <v>Item_Name_25032004</v>
      </c>
      <c r="E682" s="5" t="s">
        <v>2223</v>
      </c>
      <c r="F682" s="44" t="str">
        <f t="shared" si="73"/>
        <v>Item_Desc_25032004</v>
      </c>
      <c r="G682" s="5" t="s">
        <v>2061</v>
      </c>
      <c r="H682" s="5">
        <v>3</v>
      </c>
      <c r="I682" s="5">
        <v>51</v>
      </c>
      <c r="J682" s="5">
        <v>0</v>
      </c>
      <c r="K682" s="5">
        <v>2</v>
      </c>
      <c r="L682" s="45">
        <f>_xlfn.XLOOKUP($I682, '[1]#칼럼명세'!$F:$F, '[1]#칼럼명세'!$J:$J)*IF(_xlfn.XLOOKUP($I682, '[1]#칼럼명세'!$F:$F, '[1]#칼럼명세'!$K:$K)="X", 1, _xlfn.XLOOKUP($K682, '[1]#무게관련'!$N:$N, '[1]#무게관련'!$O:$O))*100</f>
        <v>1</v>
      </c>
      <c r="M682" s="46" t="s">
        <v>336</v>
      </c>
      <c r="N682" s="46" t="s">
        <v>336</v>
      </c>
      <c r="O682" s="46" t="s">
        <v>336</v>
      </c>
      <c r="P682" s="46" t="s">
        <v>336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66">
        <v>100</v>
      </c>
      <c r="Y682" s="66">
        <v>1000</v>
      </c>
      <c r="Z682" s="5">
        <v>0</v>
      </c>
      <c r="AA682" s="5">
        <v>0</v>
      </c>
      <c r="AB682" s="5">
        <v>1</v>
      </c>
      <c r="AC682" s="5">
        <v>0</v>
      </c>
      <c r="AD682" s="5">
        <v>0</v>
      </c>
      <c r="AE682" s="5">
        <v>25000</v>
      </c>
      <c r="AF682" s="5">
        <v>15</v>
      </c>
      <c r="AG682" s="5">
        <v>0</v>
      </c>
      <c r="AH682" s="5" t="s">
        <v>2385</v>
      </c>
      <c r="AI682" s="5" t="s">
        <v>235</v>
      </c>
      <c r="AJ682" s="5" t="s">
        <v>984</v>
      </c>
      <c r="AK682" s="45">
        <f t="shared" si="84"/>
        <v>15</v>
      </c>
      <c r="AL682" s="47">
        <f>_xlfn.XLOOKUP(I682,'[1]#칼럼명세'!F:F,'[1]#칼럼명세'!I:I)</f>
        <v>1304</v>
      </c>
      <c r="AM682" s="44" t="str">
        <f t="shared" si="85"/>
        <v>Item_Name_25032004</v>
      </c>
      <c r="AN682" s="5" t="s">
        <v>2223</v>
      </c>
      <c r="AO682" s="44" t="str">
        <f t="shared" si="86"/>
        <v>Item_Desc_25032004</v>
      </c>
      <c r="AP682" s="5" t="s">
        <v>2061</v>
      </c>
      <c r="AQ682" s="44">
        <f>_xlfn.XLOOKUP(I682,[1]!표1[아이템 타입],[1]!표1[삭제여부])</f>
        <v>0</v>
      </c>
      <c r="AR682" s="63">
        <f>_xlfn.XLOOKUP(I682,'[1]#칼럼명세'!F:F,'[1]#칼럼명세'!H:H)</f>
        <v>1</v>
      </c>
      <c r="AS682" s="4">
        <v>1</v>
      </c>
      <c r="AT682" s="4"/>
      <c r="AU682" s="4"/>
      <c r="AV682" s="4"/>
      <c r="AW682" s="63" t="str">
        <f>_xlfn.XLOOKUP(I682,[1]!표1[아이템 타입],[1]!표1[타입 이름])</f>
        <v>몬스터 코어</v>
      </c>
      <c r="AX682" s="63" t="str">
        <f t="shared" si="82"/>
        <v>불가</v>
      </c>
      <c r="AY682" s="63" t="str">
        <f t="shared" si="83"/>
        <v>가능</v>
      </c>
      <c r="AZ682" s="63" t="str">
        <f t="shared" si="81"/>
        <v>가능</v>
      </c>
      <c r="BA682" s="63" t="str">
        <f t="shared" si="81"/>
        <v>가능</v>
      </c>
    </row>
    <row r="683" spans="2:53" x14ac:dyDescent="0.3">
      <c r="B683" s="4">
        <v>25032005</v>
      </c>
      <c r="C683" s="4" t="str">
        <f t="shared" si="74"/>
        <v>005</v>
      </c>
      <c r="D683" s="44" t="str">
        <f t="shared" si="72"/>
        <v>Item_Name_25032005</v>
      </c>
      <c r="E683" s="5" t="s">
        <v>2224</v>
      </c>
      <c r="F683" s="44" t="str">
        <f t="shared" si="73"/>
        <v>Item_Desc_25032005</v>
      </c>
      <c r="G683" s="5" t="s">
        <v>2062</v>
      </c>
      <c r="H683" s="5">
        <v>3</v>
      </c>
      <c r="I683" s="5">
        <v>51</v>
      </c>
      <c r="J683" s="5">
        <v>0</v>
      </c>
      <c r="K683" s="5">
        <v>2</v>
      </c>
      <c r="L683" s="45">
        <f>_xlfn.XLOOKUP($I683, '[1]#칼럼명세'!$F:$F, '[1]#칼럼명세'!$J:$J)*IF(_xlfn.XLOOKUP($I683, '[1]#칼럼명세'!$F:$F, '[1]#칼럼명세'!$K:$K)="X", 1, _xlfn.XLOOKUP($K683, '[1]#무게관련'!$N:$N, '[1]#무게관련'!$O:$O))*100</f>
        <v>1</v>
      </c>
      <c r="M683" s="46" t="s">
        <v>336</v>
      </c>
      <c r="N683" s="46" t="s">
        <v>336</v>
      </c>
      <c r="O683" s="46" t="s">
        <v>336</v>
      </c>
      <c r="P683" s="46" t="s">
        <v>336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66">
        <v>100</v>
      </c>
      <c r="Y683" s="66">
        <v>1000</v>
      </c>
      <c r="Z683" s="5">
        <v>0</v>
      </c>
      <c r="AA683" s="5">
        <v>0</v>
      </c>
      <c r="AB683" s="5">
        <v>1</v>
      </c>
      <c r="AC683" s="5">
        <v>0</v>
      </c>
      <c r="AD683" s="5">
        <v>0</v>
      </c>
      <c r="AE683" s="5">
        <v>25000</v>
      </c>
      <c r="AF683" s="5">
        <v>15</v>
      </c>
      <c r="AG683" s="5">
        <v>0</v>
      </c>
      <c r="AH683" s="5" t="s">
        <v>2389</v>
      </c>
      <c r="AI683" s="5" t="s">
        <v>235</v>
      </c>
      <c r="AJ683" s="5" t="s">
        <v>984</v>
      </c>
      <c r="AK683" s="45">
        <f t="shared" si="84"/>
        <v>15</v>
      </c>
      <c r="AL683" s="47">
        <f>_xlfn.XLOOKUP(I683,'[1]#칼럼명세'!F:F,'[1]#칼럼명세'!I:I)</f>
        <v>1304</v>
      </c>
      <c r="AM683" s="44" t="str">
        <f t="shared" si="85"/>
        <v>Item_Name_25032005</v>
      </c>
      <c r="AN683" s="5" t="s">
        <v>2224</v>
      </c>
      <c r="AO683" s="44" t="str">
        <f t="shared" si="86"/>
        <v>Item_Desc_25032005</v>
      </c>
      <c r="AP683" s="5" t="s">
        <v>2062</v>
      </c>
      <c r="AQ683" s="44">
        <f>_xlfn.XLOOKUP(I683,[1]!표1[아이템 타입],[1]!표1[삭제여부])</f>
        <v>0</v>
      </c>
      <c r="AR683" s="63">
        <f>_xlfn.XLOOKUP(I683,'[1]#칼럼명세'!F:F,'[1]#칼럼명세'!H:H)</f>
        <v>1</v>
      </c>
      <c r="AS683" s="4">
        <v>1</v>
      </c>
      <c r="AT683" s="4"/>
      <c r="AU683" s="4"/>
      <c r="AV683" s="4"/>
      <c r="AW683" s="63" t="str">
        <f>_xlfn.XLOOKUP(I683,[1]!표1[아이템 타입],[1]!표1[타입 이름])</f>
        <v>몬스터 코어</v>
      </c>
      <c r="AX683" s="63" t="str">
        <f t="shared" si="82"/>
        <v>불가</v>
      </c>
      <c r="AY683" s="63" t="str">
        <f t="shared" si="83"/>
        <v>가능</v>
      </c>
      <c r="AZ683" s="63" t="str">
        <f t="shared" si="81"/>
        <v>가능</v>
      </c>
      <c r="BA683" s="63" t="str">
        <f t="shared" si="81"/>
        <v>가능</v>
      </c>
    </row>
    <row r="684" spans="2:53" x14ac:dyDescent="0.3">
      <c r="B684" s="4">
        <v>25032006</v>
      </c>
      <c r="C684" s="4" t="str">
        <f t="shared" si="74"/>
        <v>006</v>
      </c>
      <c r="D684" s="44" t="str">
        <f t="shared" si="72"/>
        <v>Item_Name_25032006</v>
      </c>
      <c r="E684" s="5" t="s">
        <v>2225</v>
      </c>
      <c r="F684" s="44" t="str">
        <f t="shared" si="73"/>
        <v>Item_Desc_25032006</v>
      </c>
      <c r="G684" s="5" t="s">
        <v>2063</v>
      </c>
      <c r="H684" s="5">
        <v>3</v>
      </c>
      <c r="I684" s="5">
        <v>51</v>
      </c>
      <c r="J684" s="5">
        <v>0</v>
      </c>
      <c r="K684" s="5">
        <v>2</v>
      </c>
      <c r="L684" s="45">
        <f>_xlfn.XLOOKUP($I684, '[1]#칼럼명세'!$F:$F, '[1]#칼럼명세'!$J:$J)*IF(_xlfn.XLOOKUP($I684, '[1]#칼럼명세'!$F:$F, '[1]#칼럼명세'!$K:$K)="X", 1, _xlfn.XLOOKUP($K684, '[1]#무게관련'!$N:$N, '[1]#무게관련'!$O:$O))*100</f>
        <v>1</v>
      </c>
      <c r="M684" s="46" t="s">
        <v>336</v>
      </c>
      <c r="N684" s="46" t="s">
        <v>336</v>
      </c>
      <c r="O684" s="46" t="s">
        <v>336</v>
      </c>
      <c r="P684" s="46" t="s">
        <v>336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66">
        <v>100</v>
      </c>
      <c r="Y684" s="66">
        <v>1000</v>
      </c>
      <c r="Z684" s="5">
        <v>0</v>
      </c>
      <c r="AA684" s="5">
        <v>0</v>
      </c>
      <c r="AB684" s="5">
        <v>1</v>
      </c>
      <c r="AC684" s="5">
        <v>0</v>
      </c>
      <c r="AD684" s="5">
        <v>0</v>
      </c>
      <c r="AE684" s="5">
        <v>25000</v>
      </c>
      <c r="AF684" s="5">
        <v>15</v>
      </c>
      <c r="AG684" s="5">
        <v>0</v>
      </c>
      <c r="AH684" s="5" t="s">
        <v>2388</v>
      </c>
      <c r="AI684" s="5" t="s">
        <v>235</v>
      </c>
      <c r="AJ684" s="5" t="s">
        <v>984</v>
      </c>
      <c r="AK684" s="45">
        <f t="shared" si="84"/>
        <v>15</v>
      </c>
      <c r="AL684" s="47">
        <f>_xlfn.XLOOKUP(I684,'[1]#칼럼명세'!F:F,'[1]#칼럼명세'!I:I)</f>
        <v>1304</v>
      </c>
      <c r="AM684" s="44" t="str">
        <f t="shared" si="85"/>
        <v>Item_Name_25032006</v>
      </c>
      <c r="AN684" s="5" t="s">
        <v>2225</v>
      </c>
      <c r="AO684" s="44" t="str">
        <f t="shared" si="86"/>
        <v>Item_Desc_25032006</v>
      </c>
      <c r="AP684" s="5" t="s">
        <v>2063</v>
      </c>
      <c r="AQ684" s="44">
        <f>_xlfn.XLOOKUP(I684,[1]!표1[아이템 타입],[1]!표1[삭제여부])</f>
        <v>0</v>
      </c>
      <c r="AR684" s="63">
        <f>_xlfn.XLOOKUP(I684,'[1]#칼럼명세'!F:F,'[1]#칼럼명세'!H:H)</f>
        <v>1</v>
      </c>
      <c r="AS684" s="4">
        <v>1</v>
      </c>
      <c r="AT684" s="4"/>
      <c r="AU684" s="4"/>
      <c r="AV684" s="4"/>
      <c r="AW684" s="63" t="str">
        <f>_xlfn.XLOOKUP(I684,[1]!표1[아이템 타입],[1]!표1[타입 이름])</f>
        <v>몬스터 코어</v>
      </c>
      <c r="AX684" s="63" t="str">
        <f t="shared" si="82"/>
        <v>불가</v>
      </c>
      <c r="AY684" s="63" t="str">
        <f t="shared" si="83"/>
        <v>가능</v>
      </c>
      <c r="AZ684" s="63" t="str">
        <f t="shared" si="81"/>
        <v>가능</v>
      </c>
      <c r="BA684" s="63" t="str">
        <f t="shared" si="81"/>
        <v>가능</v>
      </c>
    </row>
    <row r="685" spans="2:53" x14ac:dyDescent="0.3">
      <c r="B685" s="4">
        <v>25032007</v>
      </c>
      <c r="C685" s="4" t="str">
        <f t="shared" si="74"/>
        <v>007</v>
      </c>
      <c r="D685" s="44" t="str">
        <f t="shared" si="72"/>
        <v>Item_Name_25032007</v>
      </c>
      <c r="E685" s="5" t="s">
        <v>2226</v>
      </c>
      <c r="F685" s="44" t="str">
        <f t="shared" si="73"/>
        <v>Item_Desc_25032007</v>
      </c>
      <c r="G685" s="5" t="s">
        <v>2064</v>
      </c>
      <c r="H685" s="5">
        <v>3</v>
      </c>
      <c r="I685" s="5">
        <v>51</v>
      </c>
      <c r="J685" s="5">
        <v>0</v>
      </c>
      <c r="K685" s="5">
        <v>2</v>
      </c>
      <c r="L685" s="45">
        <f>_xlfn.XLOOKUP($I685, '[1]#칼럼명세'!$F:$F, '[1]#칼럼명세'!$J:$J)*IF(_xlfn.XLOOKUP($I685, '[1]#칼럼명세'!$F:$F, '[1]#칼럼명세'!$K:$K)="X", 1, _xlfn.XLOOKUP($K685, '[1]#무게관련'!$N:$N, '[1]#무게관련'!$O:$O))*100</f>
        <v>1</v>
      </c>
      <c r="M685" s="46" t="s">
        <v>336</v>
      </c>
      <c r="N685" s="46" t="s">
        <v>336</v>
      </c>
      <c r="O685" s="46" t="s">
        <v>336</v>
      </c>
      <c r="P685" s="46" t="s">
        <v>336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66">
        <v>100</v>
      </c>
      <c r="Y685" s="66">
        <v>1000</v>
      </c>
      <c r="Z685" s="5">
        <v>0</v>
      </c>
      <c r="AA685" s="5">
        <v>0</v>
      </c>
      <c r="AB685" s="5">
        <v>1</v>
      </c>
      <c r="AC685" s="5">
        <v>0</v>
      </c>
      <c r="AD685" s="5">
        <v>0</v>
      </c>
      <c r="AE685" s="5">
        <v>25000</v>
      </c>
      <c r="AF685" s="5">
        <v>15</v>
      </c>
      <c r="AG685" s="5">
        <v>0</v>
      </c>
      <c r="AH685" s="5" t="s">
        <v>2390</v>
      </c>
      <c r="AI685" s="5" t="s">
        <v>235</v>
      </c>
      <c r="AJ685" s="5" t="s">
        <v>984</v>
      </c>
      <c r="AK685" s="45">
        <f t="shared" si="84"/>
        <v>15</v>
      </c>
      <c r="AL685" s="47">
        <f>_xlfn.XLOOKUP(I685,'[1]#칼럼명세'!F:F,'[1]#칼럼명세'!I:I)</f>
        <v>1304</v>
      </c>
      <c r="AM685" s="44" t="str">
        <f t="shared" si="85"/>
        <v>Item_Name_25032007</v>
      </c>
      <c r="AN685" s="5" t="s">
        <v>2226</v>
      </c>
      <c r="AO685" s="44" t="str">
        <f t="shared" si="86"/>
        <v>Item_Desc_25032007</v>
      </c>
      <c r="AP685" s="5" t="s">
        <v>2064</v>
      </c>
      <c r="AQ685" s="44">
        <f>_xlfn.XLOOKUP(I685,[1]!표1[아이템 타입],[1]!표1[삭제여부])</f>
        <v>0</v>
      </c>
      <c r="AR685" s="63">
        <f>_xlfn.XLOOKUP(I685,'[1]#칼럼명세'!F:F,'[1]#칼럼명세'!H:H)</f>
        <v>1</v>
      </c>
      <c r="AS685" s="4">
        <v>1</v>
      </c>
      <c r="AT685" s="4"/>
      <c r="AU685" s="4"/>
      <c r="AV685" s="4"/>
      <c r="AW685" s="63" t="str">
        <f>_xlfn.XLOOKUP(I685,[1]!표1[아이템 타입],[1]!표1[타입 이름])</f>
        <v>몬스터 코어</v>
      </c>
      <c r="AX685" s="63" t="str">
        <f t="shared" si="82"/>
        <v>불가</v>
      </c>
      <c r="AY685" s="63" t="str">
        <f t="shared" si="83"/>
        <v>가능</v>
      </c>
      <c r="AZ685" s="63" t="str">
        <f t="shared" si="81"/>
        <v>가능</v>
      </c>
      <c r="BA685" s="63" t="str">
        <f t="shared" si="81"/>
        <v>가능</v>
      </c>
    </row>
    <row r="686" spans="2:53" x14ac:dyDescent="0.3">
      <c r="B686" s="4">
        <v>25032008</v>
      </c>
      <c r="C686" s="4" t="str">
        <f t="shared" si="74"/>
        <v>008</v>
      </c>
      <c r="D686" s="44" t="str">
        <f t="shared" si="72"/>
        <v>Item_Name_25032008</v>
      </c>
      <c r="E686" s="5" t="s">
        <v>2227</v>
      </c>
      <c r="F686" s="44" t="str">
        <f t="shared" si="73"/>
        <v>Item_Desc_25032008</v>
      </c>
      <c r="G686" s="5" t="s">
        <v>2065</v>
      </c>
      <c r="H686" s="5">
        <v>3</v>
      </c>
      <c r="I686" s="5">
        <v>51</v>
      </c>
      <c r="J686" s="5">
        <v>0</v>
      </c>
      <c r="K686" s="5">
        <v>2</v>
      </c>
      <c r="L686" s="45">
        <f>_xlfn.XLOOKUP($I686, '[1]#칼럼명세'!$F:$F, '[1]#칼럼명세'!$J:$J)*IF(_xlfn.XLOOKUP($I686, '[1]#칼럼명세'!$F:$F, '[1]#칼럼명세'!$K:$K)="X", 1, _xlfn.XLOOKUP($K686, '[1]#무게관련'!$N:$N, '[1]#무게관련'!$O:$O))*100</f>
        <v>1</v>
      </c>
      <c r="M686" s="46" t="s">
        <v>336</v>
      </c>
      <c r="N686" s="46" t="s">
        <v>336</v>
      </c>
      <c r="O686" s="46" t="s">
        <v>336</v>
      </c>
      <c r="P686" s="46" t="s">
        <v>336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66">
        <v>100</v>
      </c>
      <c r="Y686" s="66">
        <v>1000</v>
      </c>
      <c r="Z686" s="5">
        <v>0</v>
      </c>
      <c r="AA686" s="5">
        <v>0</v>
      </c>
      <c r="AB686" s="5">
        <v>1</v>
      </c>
      <c r="AC686" s="5">
        <v>0</v>
      </c>
      <c r="AD686" s="5">
        <v>0</v>
      </c>
      <c r="AE686" s="5">
        <v>25000</v>
      </c>
      <c r="AF686" s="5">
        <v>15</v>
      </c>
      <c r="AG686" s="5">
        <v>0</v>
      </c>
      <c r="AH686" s="5" t="s">
        <v>2386</v>
      </c>
      <c r="AI686" s="5" t="s">
        <v>235</v>
      </c>
      <c r="AJ686" s="5" t="s">
        <v>984</v>
      </c>
      <c r="AK686" s="45">
        <f t="shared" si="84"/>
        <v>15</v>
      </c>
      <c r="AL686" s="47">
        <f>_xlfn.XLOOKUP(I686,'[1]#칼럼명세'!F:F,'[1]#칼럼명세'!I:I)</f>
        <v>1304</v>
      </c>
      <c r="AM686" s="44" t="str">
        <f t="shared" si="85"/>
        <v>Item_Name_25032008</v>
      </c>
      <c r="AN686" s="5" t="s">
        <v>2227</v>
      </c>
      <c r="AO686" s="44" t="str">
        <f t="shared" si="86"/>
        <v>Item_Desc_25032008</v>
      </c>
      <c r="AP686" s="5" t="s">
        <v>2065</v>
      </c>
      <c r="AQ686" s="44">
        <f>_xlfn.XLOOKUP(I686,[1]!표1[아이템 타입],[1]!표1[삭제여부])</f>
        <v>0</v>
      </c>
      <c r="AR686" s="63">
        <f>_xlfn.XLOOKUP(I686,'[1]#칼럼명세'!F:F,'[1]#칼럼명세'!H:H)</f>
        <v>1</v>
      </c>
      <c r="AS686" s="4">
        <v>1</v>
      </c>
      <c r="AT686" s="4"/>
      <c r="AU686" s="4"/>
      <c r="AV686" s="4"/>
      <c r="AW686" s="63" t="str">
        <f>_xlfn.XLOOKUP(I686,[1]!표1[아이템 타입],[1]!표1[타입 이름])</f>
        <v>몬스터 코어</v>
      </c>
      <c r="AX686" s="63" t="str">
        <f t="shared" si="82"/>
        <v>불가</v>
      </c>
      <c r="AY686" s="63" t="str">
        <f t="shared" si="83"/>
        <v>가능</v>
      </c>
      <c r="AZ686" s="63" t="str">
        <f t="shared" si="81"/>
        <v>가능</v>
      </c>
      <c r="BA686" s="63" t="str">
        <f t="shared" si="81"/>
        <v>가능</v>
      </c>
    </row>
    <row r="687" spans="2:53" x14ac:dyDescent="0.3">
      <c r="B687" s="4">
        <v>25032009</v>
      </c>
      <c r="C687" s="4" t="str">
        <f t="shared" si="74"/>
        <v>009</v>
      </c>
      <c r="D687" s="44" t="str">
        <f t="shared" si="72"/>
        <v>Item_Name_25032009</v>
      </c>
      <c r="E687" s="5" t="s">
        <v>2228</v>
      </c>
      <c r="F687" s="44" t="str">
        <f t="shared" si="73"/>
        <v>Item_Desc_25032009</v>
      </c>
      <c r="G687" s="5" t="s">
        <v>2066</v>
      </c>
      <c r="H687" s="5">
        <v>3</v>
      </c>
      <c r="I687" s="5">
        <v>51</v>
      </c>
      <c r="J687" s="5">
        <v>0</v>
      </c>
      <c r="K687" s="5">
        <v>2</v>
      </c>
      <c r="L687" s="45">
        <f>_xlfn.XLOOKUP($I687, '[1]#칼럼명세'!$F:$F, '[1]#칼럼명세'!$J:$J)*IF(_xlfn.XLOOKUP($I687, '[1]#칼럼명세'!$F:$F, '[1]#칼럼명세'!$K:$K)="X", 1, _xlfn.XLOOKUP($K687, '[1]#무게관련'!$N:$N, '[1]#무게관련'!$O:$O))*100</f>
        <v>1</v>
      </c>
      <c r="M687" s="46" t="s">
        <v>336</v>
      </c>
      <c r="N687" s="46" t="s">
        <v>336</v>
      </c>
      <c r="O687" s="46" t="s">
        <v>336</v>
      </c>
      <c r="P687" s="46" t="s">
        <v>336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66">
        <v>100</v>
      </c>
      <c r="Y687" s="66">
        <v>1000</v>
      </c>
      <c r="Z687" s="5">
        <v>0</v>
      </c>
      <c r="AA687" s="5">
        <v>0</v>
      </c>
      <c r="AB687" s="5">
        <v>1</v>
      </c>
      <c r="AC687" s="5">
        <v>0</v>
      </c>
      <c r="AD687" s="5">
        <v>0</v>
      </c>
      <c r="AE687" s="5">
        <v>25000</v>
      </c>
      <c r="AF687" s="5">
        <v>15</v>
      </c>
      <c r="AG687" s="5">
        <v>0</v>
      </c>
      <c r="AH687" s="5" t="s">
        <v>2382</v>
      </c>
      <c r="AI687" s="5" t="s">
        <v>235</v>
      </c>
      <c r="AJ687" s="5" t="s">
        <v>984</v>
      </c>
      <c r="AK687" s="45">
        <f t="shared" si="84"/>
        <v>15</v>
      </c>
      <c r="AL687" s="47">
        <f>_xlfn.XLOOKUP(I687,'[1]#칼럼명세'!F:F,'[1]#칼럼명세'!I:I)</f>
        <v>1304</v>
      </c>
      <c r="AM687" s="44" t="str">
        <f t="shared" si="85"/>
        <v>Item_Name_25032009</v>
      </c>
      <c r="AN687" s="5" t="s">
        <v>2228</v>
      </c>
      <c r="AO687" s="44" t="str">
        <f t="shared" si="86"/>
        <v>Item_Desc_25032009</v>
      </c>
      <c r="AP687" s="5" t="s">
        <v>2066</v>
      </c>
      <c r="AQ687" s="44">
        <f>_xlfn.XLOOKUP(I687,[1]!표1[아이템 타입],[1]!표1[삭제여부])</f>
        <v>0</v>
      </c>
      <c r="AR687" s="63">
        <f>_xlfn.XLOOKUP(I687,'[1]#칼럼명세'!F:F,'[1]#칼럼명세'!H:H)</f>
        <v>1</v>
      </c>
      <c r="AS687" s="4">
        <v>1</v>
      </c>
      <c r="AT687" s="4"/>
      <c r="AU687" s="4"/>
      <c r="AV687" s="4"/>
      <c r="AW687" s="63" t="str">
        <f>_xlfn.XLOOKUP(I687,[1]!표1[아이템 타입],[1]!표1[타입 이름])</f>
        <v>몬스터 코어</v>
      </c>
      <c r="AX687" s="63" t="str">
        <f t="shared" si="82"/>
        <v>불가</v>
      </c>
      <c r="AY687" s="63" t="str">
        <f t="shared" si="83"/>
        <v>가능</v>
      </c>
      <c r="AZ687" s="63" t="str">
        <f t="shared" si="81"/>
        <v>가능</v>
      </c>
      <c r="BA687" s="63" t="str">
        <f t="shared" si="81"/>
        <v>가능</v>
      </c>
    </row>
    <row r="688" spans="2:53" x14ac:dyDescent="0.3">
      <c r="B688" s="4">
        <v>25032010</v>
      </c>
      <c r="C688" s="4" t="str">
        <f t="shared" si="74"/>
        <v>010</v>
      </c>
      <c r="D688" s="44" t="str">
        <f t="shared" si="72"/>
        <v>Item_Name_25032010</v>
      </c>
      <c r="E688" s="5" t="s">
        <v>2229</v>
      </c>
      <c r="F688" s="44" t="str">
        <f t="shared" si="73"/>
        <v>Item_Desc_25032010</v>
      </c>
      <c r="G688" s="5" t="s">
        <v>2067</v>
      </c>
      <c r="H688" s="5">
        <v>3</v>
      </c>
      <c r="I688" s="5">
        <v>51</v>
      </c>
      <c r="J688" s="5">
        <v>0</v>
      </c>
      <c r="K688" s="5">
        <v>2</v>
      </c>
      <c r="L688" s="45">
        <f>_xlfn.XLOOKUP($I688, '[1]#칼럼명세'!$F:$F, '[1]#칼럼명세'!$J:$J)*IF(_xlfn.XLOOKUP($I688, '[1]#칼럼명세'!$F:$F, '[1]#칼럼명세'!$K:$K)="X", 1, _xlfn.XLOOKUP($K688, '[1]#무게관련'!$N:$N, '[1]#무게관련'!$O:$O))*100</f>
        <v>1</v>
      </c>
      <c r="M688" s="46" t="s">
        <v>336</v>
      </c>
      <c r="N688" s="46" t="s">
        <v>336</v>
      </c>
      <c r="O688" s="46" t="s">
        <v>336</v>
      </c>
      <c r="P688" s="46" t="s">
        <v>336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66">
        <v>100</v>
      </c>
      <c r="Y688" s="66">
        <v>1000</v>
      </c>
      <c r="Z688" s="5">
        <v>0</v>
      </c>
      <c r="AA688" s="5">
        <v>0</v>
      </c>
      <c r="AB688" s="5">
        <v>1</v>
      </c>
      <c r="AC688" s="5">
        <v>0</v>
      </c>
      <c r="AD688" s="5">
        <v>0</v>
      </c>
      <c r="AE688" s="5">
        <v>25000</v>
      </c>
      <c r="AF688" s="5">
        <v>15</v>
      </c>
      <c r="AG688" s="5">
        <v>0</v>
      </c>
      <c r="AH688" s="5" t="s">
        <v>2392</v>
      </c>
      <c r="AI688" s="5" t="s">
        <v>235</v>
      </c>
      <c r="AJ688" s="5" t="s">
        <v>984</v>
      </c>
      <c r="AK688" s="45">
        <f t="shared" si="84"/>
        <v>15</v>
      </c>
      <c r="AL688" s="47">
        <f>_xlfn.XLOOKUP(I688,'[1]#칼럼명세'!F:F,'[1]#칼럼명세'!I:I)</f>
        <v>1304</v>
      </c>
      <c r="AM688" s="44" t="str">
        <f t="shared" si="85"/>
        <v>Item_Name_25032010</v>
      </c>
      <c r="AN688" s="5" t="s">
        <v>2229</v>
      </c>
      <c r="AO688" s="44" t="str">
        <f t="shared" si="86"/>
        <v>Item_Desc_25032010</v>
      </c>
      <c r="AP688" s="5" t="s">
        <v>2067</v>
      </c>
      <c r="AQ688" s="44">
        <f>_xlfn.XLOOKUP(I688,[1]!표1[아이템 타입],[1]!표1[삭제여부])</f>
        <v>0</v>
      </c>
      <c r="AR688" s="63">
        <f>_xlfn.XLOOKUP(I688,'[1]#칼럼명세'!F:F,'[1]#칼럼명세'!H:H)</f>
        <v>1</v>
      </c>
      <c r="AS688" s="4">
        <v>1</v>
      </c>
      <c r="AT688" s="4"/>
      <c r="AU688" s="4"/>
      <c r="AV688" s="4"/>
      <c r="AW688" s="63" t="str">
        <f>_xlfn.XLOOKUP(I688,[1]!표1[아이템 타입],[1]!표1[타입 이름])</f>
        <v>몬스터 코어</v>
      </c>
      <c r="AX688" s="63" t="str">
        <f t="shared" si="82"/>
        <v>불가</v>
      </c>
      <c r="AY688" s="63" t="str">
        <f t="shared" si="83"/>
        <v>가능</v>
      </c>
      <c r="AZ688" s="63" t="str">
        <f t="shared" si="81"/>
        <v>가능</v>
      </c>
      <c r="BA688" s="63" t="str">
        <f t="shared" si="81"/>
        <v>가능</v>
      </c>
    </row>
    <row r="689" spans="2:53" x14ac:dyDescent="0.3">
      <c r="B689" s="4">
        <v>25032011</v>
      </c>
      <c r="C689" s="4" t="str">
        <f t="shared" si="74"/>
        <v>011</v>
      </c>
      <c r="D689" s="44" t="str">
        <f t="shared" si="72"/>
        <v>Item_Name_25032011</v>
      </c>
      <c r="E689" s="5" t="s">
        <v>2230</v>
      </c>
      <c r="F689" s="44" t="str">
        <f t="shared" si="73"/>
        <v>Item_Desc_25032011</v>
      </c>
      <c r="G689" s="5" t="s">
        <v>2068</v>
      </c>
      <c r="H689" s="5">
        <v>3</v>
      </c>
      <c r="I689" s="5">
        <v>51</v>
      </c>
      <c r="J689" s="5">
        <v>0</v>
      </c>
      <c r="K689" s="5">
        <v>2</v>
      </c>
      <c r="L689" s="45">
        <f>_xlfn.XLOOKUP($I689, '[1]#칼럼명세'!$F:$F, '[1]#칼럼명세'!$J:$J)*IF(_xlfn.XLOOKUP($I689, '[1]#칼럼명세'!$F:$F, '[1]#칼럼명세'!$K:$K)="X", 1, _xlfn.XLOOKUP($K689, '[1]#무게관련'!$N:$N, '[1]#무게관련'!$O:$O))*100</f>
        <v>1</v>
      </c>
      <c r="M689" s="46" t="s">
        <v>336</v>
      </c>
      <c r="N689" s="46" t="s">
        <v>336</v>
      </c>
      <c r="O689" s="46" t="s">
        <v>336</v>
      </c>
      <c r="P689" s="46" t="s">
        <v>336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66">
        <v>100</v>
      </c>
      <c r="Y689" s="66">
        <v>1000</v>
      </c>
      <c r="Z689" s="5">
        <v>0</v>
      </c>
      <c r="AA689" s="5">
        <v>0</v>
      </c>
      <c r="AB689" s="5">
        <v>1</v>
      </c>
      <c r="AC689" s="5">
        <v>0</v>
      </c>
      <c r="AD689" s="5">
        <v>0</v>
      </c>
      <c r="AE689" s="5">
        <v>25000</v>
      </c>
      <c r="AF689" s="5">
        <v>15</v>
      </c>
      <c r="AG689" s="5">
        <v>0</v>
      </c>
      <c r="AH689" s="5" t="s">
        <v>2397</v>
      </c>
      <c r="AI689" s="5" t="s">
        <v>235</v>
      </c>
      <c r="AJ689" s="5" t="s">
        <v>984</v>
      </c>
      <c r="AK689" s="45">
        <f t="shared" si="84"/>
        <v>15</v>
      </c>
      <c r="AL689" s="47">
        <f>_xlfn.XLOOKUP(I689,'[1]#칼럼명세'!F:F,'[1]#칼럼명세'!I:I)</f>
        <v>1304</v>
      </c>
      <c r="AM689" s="44" t="str">
        <f t="shared" si="85"/>
        <v>Item_Name_25032011</v>
      </c>
      <c r="AN689" s="5" t="s">
        <v>2230</v>
      </c>
      <c r="AO689" s="44" t="str">
        <f t="shared" si="86"/>
        <v>Item_Desc_25032011</v>
      </c>
      <c r="AP689" s="5" t="s">
        <v>2068</v>
      </c>
      <c r="AQ689" s="44">
        <f>_xlfn.XLOOKUP(I689,[1]!표1[아이템 타입],[1]!표1[삭제여부])</f>
        <v>0</v>
      </c>
      <c r="AR689" s="63">
        <f>_xlfn.XLOOKUP(I689,'[1]#칼럼명세'!F:F,'[1]#칼럼명세'!H:H)</f>
        <v>1</v>
      </c>
      <c r="AS689" s="4">
        <v>1</v>
      </c>
      <c r="AT689" s="4"/>
      <c r="AU689" s="4"/>
      <c r="AV689" s="4"/>
      <c r="AW689" s="63" t="str">
        <f>_xlfn.XLOOKUP(I689,[1]!표1[아이템 타입],[1]!표1[타입 이름])</f>
        <v>몬스터 코어</v>
      </c>
      <c r="AX689" s="63" t="str">
        <f t="shared" si="82"/>
        <v>불가</v>
      </c>
      <c r="AY689" s="63" t="str">
        <f t="shared" si="83"/>
        <v>가능</v>
      </c>
      <c r="AZ689" s="63" t="str">
        <f t="shared" si="81"/>
        <v>가능</v>
      </c>
      <c r="BA689" s="63" t="str">
        <f t="shared" si="81"/>
        <v>가능</v>
      </c>
    </row>
    <row r="690" spans="2:53" x14ac:dyDescent="0.3">
      <c r="B690" s="4">
        <v>25032012</v>
      </c>
      <c r="C690" s="4" t="str">
        <f t="shared" si="74"/>
        <v>012</v>
      </c>
      <c r="D690" s="44" t="str">
        <f t="shared" si="72"/>
        <v>Item_Name_25032012</v>
      </c>
      <c r="E690" s="5" t="s">
        <v>2231</v>
      </c>
      <c r="F690" s="44" t="str">
        <f t="shared" si="73"/>
        <v>Item_Desc_25032012</v>
      </c>
      <c r="G690" s="5" t="s">
        <v>2069</v>
      </c>
      <c r="H690" s="5">
        <v>3</v>
      </c>
      <c r="I690" s="5">
        <v>51</v>
      </c>
      <c r="J690" s="5">
        <v>0</v>
      </c>
      <c r="K690" s="5">
        <v>2</v>
      </c>
      <c r="L690" s="45">
        <f>_xlfn.XLOOKUP($I690, '[1]#칼럼명세'!$F:$F, '[1]#칼럼명세'!$J:$J)*IF(_xlfn.XLOOKUP($I690, '[1]#칼럼명세'!$F:$F, '[1]#칼럼명세'!$K:$K)="X", 1, _xlfn.XLOOKUP($K690, '[1]#무게관련'!$N:$N, '[1]#무게관련'!$O:$O))*100</f>
        <v>1</v>
      </c>
      <c r="M690" s="46" t="s">
        <v>336</v>
      </c>
      <c r="N690" s="46" t="s">
        <v>336</v>
      </c>
      <c r="O690" s="46" t="s">
        <v>336</v>
      </c>
      <c r="P690" s="46" t="s">
        <v>336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66">
        <v>100</v>
      </c>
      <c r="Y690" s="66">
        <v>1000</v>
      </c>
      <c r="Z690" s="5">
        <v>0</v>
      </c>
      <c r="AA690" s="5">
        <v>0</v>
      </c>
      <c r="AB690" s="5">
        <v>1</v>
      </c>
      <c r="AC690" s="5">
        <v>0</v>
      </c>
      <c r="AD690" s="5">
        <v>0</v>
      </c>
      <c r="AE690" s="5">
        <v>25000</v>
      </c>
      <c r="AF690" s="5">
        <v>15</v>
      </c>
      <c r="AG690" s="5">
        <v>0</v>
      </c>
      <c r="AH690" s="5" t="s">
        <v>2391</v>
      </c>
      <c r="AI690" s="5" t="s">
        <v>235</v>
      </c>
      <c r="AJ690" s="5" t="s">
        <v>984</v>
      </c>
      <c r="AK690" s="45">
        <f t="shared" si="84"/>
        <v>15</v>
      </c>
      <c r="AL690" s="47">
        <f>_xlfn.XLOOKUP(I690,'[1]#칼럼명세'!F:F,'[1]#칼럼명세'!I:I)</f>
        <v>1304</v>
      </c>
      <c r="AM690" s="44" t="str">
        <f t="shared" si="85"/>
        <v>Item_Name_25032012</v>
      </c>
      <c r="AN690" s="5" t="s">
        <v>2231</v>
      </c>
      <c r="AO690" s="44" t="str">
        <f t="shared" si="86"/>
        <v>Item_Desc_25032012</v>
      </c>
      <c r="AP690" s="5" t="s">
        <v>2069</v>
      </c>
      <c r="AQ690" s="44">
        <f>_xlfn.XLOOKUP(I690,[1]!표1[아이템 타입],[1]!표1[삭제여부])</f>
        <v>0</v>
      </c>
      <c r="AR690" s="63">
        <f>_xlfn.XLOOKUP(I690,'[1]#칼럼명세'!F:F,'[1]#칼럼명세'!H:H)</f>
        <v>1</v>
      </c>
      <c r="AS690" s="4">
        <v>1</v>
      </c>
      <c r="AT690" s="4"/>
      <c r="AU690" s="4"/>
      <c r="AV690" s="4"/>
      <c r="AW690" s="63" t="str">
        <f>_xlfn.XLOOKUP(I690,[1]!표1[아이템 타입],[1]!표1[타입 이름])</f>
        <v>몬스터 코어</v>
      </c>
      <c r="AX690" s="63" t="str">
        <f t="shared" si="82"/>
        <v>불가</v>
      </c>
      <c r="AY690" s="63" t="str">
        <f t="shared" si="83"/>
        <v>가능</v>
      </c>
      <c r="AZ690" s="63" t="str">
        <f t="shared" si="81"/>
        <v>가능</v>
      </c>
      <c r="BA690" s="63" t="str">
        <f t="shared" si="81"/>
        <v>가능</v>
      </c>
    </row>
    <row r="691" spans="2:53" x14ac:dyDescent="0.3">
      <c r="B691" s="4">
        <v>25032013</v>
      </c>
      <c r="C691" s="4" t="str">
        <f t="shared" si="74"/>
        <v>013</v>
      </c>
      <c r="D691" s="44" t="str">
        <f t="shared" si="72"/>
        <v>Item_Name_25032013</v>
      </c>
      <c r="E691" s="5" t="s">
        <v>2232</v>
      </c>
      <c r="F691" s="44" t="str">
        <f t="shared" si="73"/>
        <v>Item_Desc_25032013</v>
      </c>
      <c r="G691" s="5" t="s">
        <v>2070</v>
      </c>
      <c r="H691" s="5">
        <v>3</v>
      </c>
      <c r="I691" s="5">
        <v>51</v>
      </c>
      <c r="J691" s="5">
        <v>0</v>
      </c>
      <c r="K691" s="5">
        <v>2</v>
      </c>
      <c r="L691" s="45">
        <f>_xlfn.XLOOKUP($I691, '[1]#칼럼명세'!$F:$F, '[1]#칼럼명세'!$J:$J)*IF(_xlfn.XLOOKUP($I691, '[1]#칼럼명세'!$F:$F, '[1]#칼럼명세'!$K:$K)="X", 1, _xlfn.XLOOKUP($K691, '[1]#무게관련'!$N:$N, '[1]#무게관련'!$O:$O))*100</f>
        <v>1</v>
      </c>
      <c r="M691" s="46" t="s">
        <v>336</v>
      </c>
      <c r="N691" s="46" t="s">
        <v>336</v>
      </c>
      <c r="O691" s="46" t="s">
        <v>336</v>
      </c>
      <c r="P691" s="46" t="s">
        <v>336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66">
        <v>100</v>
      </c>
      <c r="Y691" s="66">
        <v>1000</v>
      </c>
      <c r="Z691" s="5">
        <v>0</v>
      </c>
      <c r="AA691" s="5">
        <v>0</v>
      </c>
      <c r="AB691" s="5">
        <v>1</v>
      </c>
      <c r="AC691" s="5">
        <v>0</v>
      </c>
      <c r="AD691" s="5">
        <v>0</v>
      </c>
      <c r="AE691" s="5">
        <v>25000</v>
      </c>
      <c r="AF691" s="5">
        <v>15</v>
      </c>
      <c r="AG691" s="5">
        <v>0</v>
      </c>
      <c r="AH691" s="5" t="s">
        <v>2393</v>
      </c>
      <c r="AI691" s="5" t="s">
        <v>235</v>
      </c>
      <c r="AJ691" s="5" t="s">
        <v>984</v>
      </c>
      <c r="AK691" s="45">
        <f t="shared" si="84"/>
        <v>15</v>
      </c>
      <c r="AL691" s="47">
        <f>_xlfn.XLOOKUP(I691,'[1]#칼럼명세'!F:F,'[1]#칼럼명세'!I:I)</f>
        <v>1304</v>
      </c>
      <c r="AM691" s="44" t="str">
        <f t="shared" si="85"/>
        <v>Item_Name_25032013</v>
      </c>
      <c r="AN691" s="5" t="s">
        <v>2232</v>
      </c>
      <c r="AO691" s="44" t="str">
        <f t="shared" si="86"/>
        <v>Item_Desc_25032013</v>
      </c>
      <c r="AP691" s="5" t="s">
        <v>2070</v>
      </c>
      <c r="AQ691" s="44">
        <f>_xlfn.XLOOKUP(I691,[1]!표1[아이템 타입],[1]!표1[삭제여부])</f>
        <v>0</v>
      </c>
      <c r="AR691" s="63">
        <f>_xlfn.XLOOKUP(I691,'[1]#칼럼명세'!F:F,'[1]#칼럼명세'!H:H)</f>
        <v>1</v>
      </c>
      <c r="AS691" s="4">
        <v>1</v>
      </c>
      <c r="AT691" s="4"/>
      <c r="AU691" s="4"/>
      <c r="AV691" s="4"/>
      <c r="AW691" s="63" t="str">
        <f>_xlfn.XLOOKUP(I691,[1]!표1[아이템 타입],[1]!표1[타입 이름])</f>
        <v>몬스터 코어</v>
      </c>
      <c r="AX691" s="63" t="str">
        <f t="shared" si="82"/>
        <v>불가</v>
      </c>
      <c r="AY691" s="63" t="str">
        <f t="shared" si="83"/>
        <v>가능</v>
      </c>
      <c r="AZ691" s="63" t="str">
        <f t="shared" si="81"/>
        <v>가능</v>
      </c>
      <c r="BA691" s="63" t="str">
        <f t="shared" si="81"/>
        <v>가능</v>
      </c>
    </row>
    <row r="692" spans="2:53" x14ac:dyDescent="0.3">
      <c r="B692" s="4">
        <v>25033001</v>
      </c>
      <c r="C692" s="4" t="str">
        <f t="shared" si="74"/>
        <v>001</v>
      </c>
      <c r="D692" s="44" t="str">
        <f t="shared" si="72"/>
        <v>Item_Name_25033001</v>
      </c>
      <c r="E692" s="5" t="s">
        <v>2233</v>
      </c>
      <c r="F692" s="44" t="str">
        <f t="shared" si="73"/>
        <v>Item_Desc_25033001</v>
      </c>
      <c r="G692" s="5" t="s">
        <v>2071</v>
      </c>
      <c r="H692" s="5">
        <v>3</v>
      </c>
      <c r="I692" s="5">
        <v>51</v>
      </c>
      <c r="J692" s="5">
        <v>0</v>
      </c>
      <c r="K692" s="5">
        <v>3</v>
      </c>
      <c r="L692" s="45">
        <f>_xlfn.XLOOKUP($I692, '[1]#칼럼명세'!$F:$F, '[1]#칼럼명세'!$J:$J)*IF(_xlfn.XLOOKUP($I692, '[1]#칼럼명세'!$F:$F, '[1]#칼럼명세'!$K:$K)="X", 1, _xlfn.XLOOKUP($K692, '[1]#무게관련'!$N:$N, '[1]#무게관련'!$O:$O))*100</f>
        <v>1</v>
      </c>
      <c r="M692" s="46" t="s">
        <v>336</v>
      </c>
      <c r="N692" s="46" t="s">
        <v>336</v>
      </c>
      <c r="O692" s="46" t="s">
        <v>336</v>
      </c>
      <c r="P692" s="46" t="s">
        <v>336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66">
        <v>100</v>
      </c>
      <c r="Y692" s="66">
        <v>1000</v>
      </c>
      <c r="Z692" s="5">
        <v>0</v>
      </c>
      <c r="AA692" s="5">
        <v>0</v>
      </c>
      <c r="AB692" s="5">
        <v>1</v>
      </c>
      <c r="AC692" s="5">
        <v>0</v>
      </c>
      <c r="AD692" s="5">
        <v>0</v>
      </c>
      <c r="AE692" s="5">
        <v>25000</v>
      </c>
      <c r="AF692" s="5">
        <v>15</v>
      </c>
      <c r="AG692" s="5">
        <v>0</v>
      </c>
      <c r="AH692" s="5" t="s">
        <v>2388</v>
      </c>
      <c r="AI692" s="5" t="s">
        <v>235</v>
      </c>
      <c r="AJ692" s="5" t="s">
        <v>984</v>
      </c>
      <c r="AK692" s="45">
        <f t="shared" si="84"/>
        <v>15</v>
      </c>
      <c r="AL692" s="47">
        <f>_xlfn.XLOOKUP(I692,'[1]#칼럼명세'!F:F,'[1]#칼럼명세'!I:I)</f>
        <v>1304</v>
      </c>
      <c r="AM692" s="44" t="str">
        <f t="shared" si="85"/>
        <v>Item_Name_25033001</v>
      </c>
      <c r="AN692" s="5" t="s">
        <v>2233</v>
      </c>
      <c r="AO692" s="44" t="str">
        <f t="shared" si="86"/>
        <v>Item_Desc_25033001</v>
      </c>
      <c r="AP692" s="5" t="s">
        <v>2071</v>
      </c>
      <c r="AQ692" s="44">
        <f>_xlfn.XLOOKUP(I692,[1]!표1[아이템 타입],[1]!표1[삭제여부])</f>
        <v>0</v>
      </c>
      <c r="AR692" s="63">
        <f>_xlfn.XLOOKUP(I692,'[1]#칼럼명세'!F:F,'[1]#칼럼명세'!H:H)</f>
        <v>1</v>
      </c>
      <c r="AS692" s="4">
        <v>1</v>
      </c>
      <c r="AT692" s="4"/>
      <c r="AU692" s="4"/>
      <c r="AV692" s="4"/>
      <c r="AW692" s="63" t="str">
        <f>_xlfn.XLOOKUP(I692,[1]!표1[아이템 타입],[1]!표1[타입 이름])</f>
        <v>몬스터 코어</v>
      </c>
      <c r="AX692" s="63" t="str">
        <f t="shared" si="82"/>
        <v>불가</v>
      </c>
      <c r="AY692" s="63" t="str">
        <f t="shared" si="83"/>
        <v>가능</v>
      </c>
      <c r="AZ692" s="63" t="str">
        <f t="shared" si="81"/>
        <v>가능</v>
      </c>
      <c r="BA692" s="63" t="str">
        <f t="shared" si="81"/>
        <v>가능</v>
      </c>
    </row>
    <row r="693" spans="2:53" x14ac:dyDescent="0.3">
      <c r="B693" s="4">
        <v>25033002</v>
      </c>
      <c r="C693" s="4" t="str">
        <f t="shared" si="74"/>
        <v>002</v>
      </c>
      <c r="D693" s="44" t="str">
        <f t="shared" si="72"/>
        <v>Item_Name_25033002</v>
      </c>
      <c r="E693" s="5" t="s">
        <v>2977</v>
      </c>
      <c r="F693" s="44" t="str">
        <f t="shared" si="73"/>
        <v>Item_Desc_25033002</v>
      </c>
      <c r="G693" s="5" t="s">
        <v>2982</v>
      </c>
      <c r="H693" s="5">
        <v>3</v>
      </c>
      <c r="I693" s="5">
        <v>51</v>
      </c>
      <c r="J693" s="5">
        <v>0</v>
      </c>
      <c r="K693" s="5">
        <v>3</v>
      </c>
      <c r="L693" s="45">
        <f>_xlfn.XLOOKUP($I693, '[1]#칼럼명세'!$F:$F, '[1]#칼럼명세'!$J:$J)*IF(_xlfn.XLOOKUP($I693, '[1]#칼럼명세'!$F:$F, '[1]#칼럼명세'!$K:$K)="X", 1, _xlfn.XLOOKUP($K693, '[1]#무게관련'!$N:$N, '[1]#무게관련'!$O:$O))*100</f>
        <v>1</v>
      </c>
      <c r="M693" s="46" t="s">
        <v>336</v>
      </c>
      <c r="N693" s="46" t="s">
        <v>336</v>
      </c>
      <c r="O693" s="46" t="s">
        <v>336</v>
      </c>
      <c r="P693" s="46" t="s">
        <v>336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66">
        <v>100</v>
      </c>
      <c r="Y693" s="66">
        <v>1000</v>
      </c>
      <c r="Z693" s="5">
        <v>0</v>
      </c>
      <c r="AA693" s="5">
        <v>0</v>
      </c>
      <c r="AB693" s="5">
        <v>1</v>
      </c>
      <c r="AC693" s="5">
        <v>0</v>
      </c>
      <c r="AD693" s="5">
        <v>0</v>
      </c>
      <c r="AE693" s="5">
        <v>25000</v>
      </c>
      <c r="AF693" s="5">
        <v>15</v>
      </c>
      <c r="AG693" s="5">
        <v>0</v>
      </c>
      <c r="AH693" s="5" t="s">
        <v>2385</v>
      </c>
      <c r="AI693" s="5" t="s">
        <v>235</v>
      </c>
      <c r="AJ693" s="5" t="s">
        <v>984</v>
      </c>
      <c r="AK693" s="45">
        <f t="shared" si="84"/>
        <v>15</v>
      </c>
      <c r="AL693" s="47">
        <f>_xlfn.XLOOKUP(I693,'[1]#칼럼명세'!F:F,'[1]#칼럼명세'!I:I)</f>
        <v>1304</v>
      </c>
      <c r="AM693" s="44" t="str">
        <f t="shared" si="85"/>
        <v>Item_Name_25033002</v>
      </c>
      <c r="AN693" s="5" t="s">
        <v>2977</v>
      </c>
      <c r="AO693" s="44" t="str">
        <f t="shared" si="86"/>
        <v>Item_Desc_25033002</v>
      </c>
      <c r="AP693" s="5" t="s">
        <v>2982</v>
      </c>
      <c r="AQ693" s="44">
        <f>_xlfn.XLOOKUP(I693,[1]!표1[아이템 타입],[1]!표1[삭제여부])</f>
        <v>0</v>
      </c>
      <c r="AR693" s="63">
        <f>_xlfn.XLOOKUP(I693,'[1]#칼럼명세'!F:F,'[1]#칼럼명세'!H:H)</f>
        <v>1</v>
      </c>
      <c r="AS693" s="4">
        <v>1</v>
      </c>
      <c r="AT693" s="4"/>
      <c r="AU693" s="4"/>
      <c r="AV693" s="4"/>
      <c r="AW693" s="63" t="str">
        <f>_xlfn.XLOOKUP(I693,[1]!표1[아이템 타입],[1]!표1[타입 이름])</f>
        <v>몬스터 코어</v>
      </c>
      <c r="AX693" s="63" t="str">
        <f t="shared" si="82"/>
        <v>불가</v>
      </c>
      <c r="AY693" s="63" t="str">
        <f t="shared" si="83"/>
        <v>가능</v>
      </c>
      <c r="AZ693" s="63" t="str">
        <f t="shared" si="81"/>
        <v>가능</v>
      </c>
      <c r="BA693" s="63" t="str">
        <f t="shared" si="81"/>
        <v>가능</v>
      </c>
    </row>
    <row r="694" spans="2:53" x14ac:dyDescent="0.3">
      <c r="B694" s="4">
        <v>25033003</v>
      </c>
      <c r="C694" s="4" t="str">
        <f t="shared" si="74"/>
        <v>003</v>
      </c>
      <c r="D694" s="44" t="str">
        <f t="shared" si="72"/>
        <v>Item_Name_25033003</v>
      </c>
      <c r="E694" s="5" t="s">
        <v>2234</v>
      </c>
      <c r="F694" s="44" t="str">
        <f t="shared" si="73"/>
        <v>Item_Desc_25033003</v>
      </c>
      <c r="G694" s="5" t="s">
        <v>2072</v>
      </c>
      <c r="H694" s="5">
        <v>3</v>
      </c>
      <c r="I694" s="5">
        <v>51</v>
      </c>
      <c r="J694" s="5">
        <v>0</v>
      </c>
      <c r="K694" s="5">
        <v>3</v>
      </c>
      <c r="L694" s="45">
        <f>_xlfn.XLOOKUP($I694, '[1]#칼럼명세'!$F:$F, '[1]#칼럼명세'!$J:$J)*IF(_xlfn.XLOOKUP($I694, '[1]#칼럼명세'!$F:$F, '[1]#칼럼명세'!$K:$K)="X", 1, _xlfn.XLOOKUP($K694, '[1]#무게관련'!$N:$N, '[1]#무게관련'!$O:$O))*100</f>
        <v>1</v>
      </c>
      <c r="M694" s="46" t="s">
        <v>336</v>
      </c>
      <c r="N694" s="46" t="s">
        <v>336</v>
      </c>
      <c r="O694" s="46" t="s">
        <v>336</v>
      </c>
      <c r="P694" s="46" t="s">
        <v>336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66">
        <v>100</v>
      </c>
      <c r="Y694" s="66">
        <v>1000</v>
      </c>
      <c r="Z694" s="5">
        <v>0</v>
      </c>
      <c r="AA694" s="5">
        <v>0</v>
      </c>
      <c r="AB694" s="5">
        <v>1</v>
      </c>
      <c r="AC694" s="5">
        <v>0</v>
      </c>
      <c r="AD694" s="5">
        <v>0</v>
      </c>
      <c r="AE694" s="5">
        <v>25000</v>
      </c>
      <c r="AF694" s="5">
        <v>15</v>
      </c>
      <c r="AG694" s="5">
        <v>0</v>
      </c>
      <c r="AH694" s="5" t="s">
        <v>2396</v>
      </c>
      <c r="AI694" s="5" t="s">
        <v>235</v>
      </c>
      <c r="AJ694" s="5" t="s">
        <v>984</v>
      </c>
      <c r="AK694" s="45">
        <f t="shared" si="84"/>
        <v>15</v>
      </c>
      <c r="AL694" s="47">
        <f>_xlfn.XLOOKUP(I694,'[1]#칼럼명세'!F:F,'[1]#칼럼명세'!I:I)</f>
        <v>1304</v>
      </c>
      <c r="AM694" s="44" t="str">
        <f t="shared" si="85"/>
        <v>Item_Name_25033003</v>
      </c>
      <c r="AN694" s="5" t="s">
        <v>2234</v>
      </c>
      <c r="AO694" s="44" t="str">
        <f t="shared" si="86"/>
        <v>Item_Desc_25033003</v>
      </c>
      <c r="AP694" s="5" t="s">
        <v>2072</v>
      </c>
      <c r="AQ694" s="44">
        <f>_xlfn.XLOOKUP(I694,[1]!표1[아이템 타입],[1]!표1[삭제여부])</f>
        <v>0</v>
      </c>
      <c r="AR694" s="63">
        <f>_xlfn.XLOOKUP(I694,'[1]#칼럼명세'!F:F,'[1]#칼럼명세'!H:H)</f>
        <v>1</v>
      </c>
      <c r="AS694" s="4">
        <v>1</v>
      </c>
      <c r="AT694" s="4"/>
      <c r="AU694" s="4"/>
      <c r="AV694" s="4"/>
      <c r="AW694" s="63" t="str">
        <f>_xlfn.XLOOKUP(I694,[1]!표1[아이템 타입],[1]!표1[타입 이름])</f>
        <v>몬스터 코어</v>
      </c>
      <c r="AX694" s="63" t="str">
        <f t="shared" si="82"/>
        <v>불가</v>
      </c>
      <c r="AY694" s="63" t="str">
        <f t="shared" si="83"/>
        <v>가능</v>
      </c>
      <c r="AZ694" s="63" t="str">
        <f t="shared" si="81"/>
        <v>가능</v>
      </c>
      <c r="BA694" s="63" t="str">
        <f t="shared" si="81"/>
        <v>가능</v>
      </c>
    </row>
    <row r="695" spans="2:53" x14ac:dyDescent="0.3">
      <c r="B695" s="4">
        <v>25034001</v>
      </c>
      <c r="C695" s="4" t="str">
        <f t="shared" si="74"/>
        <v>001</v>
      </c>
      <c r="D695" s="44" t="str">
        <f t="shared" si="72"/>
        <v>Item_Name_25034001</v>
      </c>
      <c r="E695" s="5" t="s">
        <v>2073</v>
      </c>
      <c r="F695" s="44" t="str">
        <f t="shared" si="73"/>
        <v>Item_Desc_25034001</v>
      </c>
      <c r="G695" s="5" t="s">
        <v>2074</v>
      </c>
      <c r="H695" s="5">
        <v>3</v>
      </c>
      <c r="I695" s="5">
        <v>51</v>
      </c>
      <c r="J695" s="5">
        <v>0</v>
      </c>
      <c r="K695" s="5">
        <v>4</v>
      </c>
      <c r="L695" s="45">
        <f>_xlfn.XLOOKUP($I695, '[1]#칼럼명세'!$F:$F, '[1]#칼럼명세'!$J:$J)*IF(_xlfn.XLOOKUP($I695, '[1]#칼럼명세'!$F:$F, '[1]#칼럼명세'!$K:$K)="X", 1, _xlfn.XLOOKUP($K695, '[1]#무게관련'!$N:$N, '[1]#무게관련'!$O:$O))*100</f>
        <v>1</v>
      </c>
      <c r="M695" s="46" t="s">
        <v>336</v>
      </c>
      <c r="N695" s="46" t="s">
        <v>336</v>
      </c>
      <c r="O695" s="46" t="s">
        <v>336</v>
      </c>
      <c r="P695" s="46" t="s">
        <v>336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66">
        <v>100</v>
      </c>
      <c r="Y695" s="66">
        <v>1000</v>
      </c>
      <c r="Z695" s="5">
        <v>0</v>
      </c>
      <c r="AA695" s="5">
        <v>0</v>
      </c>
      <c r="AB695" s="5">
        <v>1</v>
      </c>
      <c r="AC695" s="5">
        <v>0</v>
      </c>
      <c r="AD695" s="5">
        <v>0</v>
      </c>
      <c r="AE695" s="5">
        <v>25000</v>
      </c>
      <c r="AF695" s="5">
        <v>15</v>
      </c>
      <c r="AG695" s="5">
        <v>0</v>
      </c>
      <c r="AH695" s="5" t="s">
        <v>2398</v>
      </c>
      <c r="AI695" s="5" t="s">
        <v>235</v>
      </c>
      <c r="AJ695" s="5" t="s">
        <v>984</v>
      </c>
      <c r="AK695" s="45">
        <f t="shared" si="84"/>
        <v>15</v>
      </c>
      <c r="AL695" s="47">
        <f>_xlfn.XLOOKUP(I695,'[1]#칼럼명세'!F:F,'[1]#칼럼명세'!I:I)</f>
        <v>1304</v>
      </c>
      <c r="AM695" s="44" t="str">
        <f t="shared" si="85"/>
        <v>Item_Name_25034001</v>
      </c>
      <c r="AN695" s="5" t="s">
        <v>2073</v>
      </c>
      <c r="AO695" s="44" t="str">
        <f t="shared" si="86"/>
        <v>Item_Desc_25034001</v>
      </c>
      <c r="AP695" s="5" t="s">
        <v>2074</v>
      </c>
      <c r="AQ695" s="44">
        <f>_xlfn.XLOOKUP(I695,[1]!표1[아이템 타입],[1]!표1[삭제여부])</f>
        <v>0</v>
      </c>
      <c r="AR695" s="63">
        <f>_xlfn.XLOOKUP(I695,'[1]#칼럼명세'!F:F,'[1]#칼럼명세'!H:H)</f>
        <v>1</v>
      </c>
      <c r="AS695" s="4">
        <v>1</v>
      </c>
      <c r="AT695" s="4"/>
      <c r="AU695" s="4"/>
      <c r="AV695" s="4"/>
      <c r="AW695" s="63" t="str">
        <f>_xlfn.XLOOKUP(I695,[1]!표1[아이템 타입],[1]!표1[타입 이름])</f>
        <v>몬스터 코어</v>
      </c>
      <c r="AX695" s="63" t="str">
        <f t="shared" si="82"/>
        <v>불가</v>
      </c>
      <c r="AY695" s="63" t="str">
        <f t="shared" si="83"/>
        <v>가능</v>
      </c>
      <c r="AZ695" s="63" t="str">
        <f t="shared" si="81"/>
        <v>가능</v>
      </c>
      <c r="BA695" s="63" t="str">
        <f t="shared" si="81"/>
        <v>가능</v>
      </c>
    </row>
    <row r="696" spans="2:53" x14ac:dyDescent="0.3">
      <c r="B696" s="4">
        <v>25041001</v>
      </c>
      <c r="C696" s="4" t="str">
        <f t="shared" si="74"/>
        <v>001</v>
      </c>
      <c r="D696" s="44" t="str">
        <f t="shared" si="72"/>
        <v>Item_Name_25041001</v>
      </c>
      <c r="E696" s="5" t="s">
        <v>2235</v>
      </c>
      <c r="F696" s="44" t="str">
        <f t="shared" si="73"/>
        <v>Item_Desc_25041001</v>
      </c>
      <c r="G696" s="5" t="s">
        <v>2075</v>
      </c>
      <c r="H696" s="5">
        <v>3</v>
      </c>
      <c r="I696" s="5">
        <v>51</v>
      </c>
      <c r="J696" s="5">
        <v>0</v>
      </c>
      <c r="K696" s="5">
        <v>1</v>
      </c>
      <c r="L696" s="45">
        <f>_xlfn.XLOOKUP($I696, '[1]#칼럼명세'!$F:$F, '[1]#칼럼명세'!$J:$J)*IF(_xlfn.XLOOKUP($I696, '[1]#칼럼명세'!$F:$F, '[1]#칼럼명세'!$K:$K)="X", 1, _xlfn.XLOOKUP($K696, '[1]#무게관련'!$N:$N, '[1]#무게관련'!$O:$O))*100</f>
        <v>1</v>
      </c>
      <c r="M696" s="46" t="s">
        <v>336</v>
      </c>
      <c r="N696" s="46" t="s">
        <v>336</v>
      </c>
      <c r="O696" s="46" t="s">
        <v>336</v>
      </c>
      <c r="P696" s="46" t="s">
        <v>336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66">
        <v>100</v>
      </c>
      <c r="Y696" s="66">
        <v>1000</v>
      </c>
      <c r="Z696" s="5">
        <v>0</v>
      </c>
      <c r="AA696" s="5">
        <v>0</v>
      </c>
      <c r="AB696" s="5">
        <v>1</v>
      </c>
      <c r="AC696" s="5">
        <v>0</v>
      </c>
      <c r="AD696" s="5">
        <v>0</v>
      </c>
      <c r="AE696" s="5">
        <v>25000</v>
      </c>
      <c r="AF696" s="5">
        <v>16</v>
      </c>
      <c r="AG696" s="5">
        <v>0</v>
      </c>
      <c r="AH696" s="5" t="s">
        <v>2399</v>
      </c>
      <c r="AI696" s="5" t="s">
        <v>235</v>
      </c>
      <c r="AJ696" s="5" t="s">
        <v>984</v>
      </c>
      <c r="AK696" s="45">
        <f t="shared" si="84"/>
        <v>15</v>
      </c>
      <c r="AL696" s="47">
        <f>_xlfn.XLOOKUP(I696,'[1]#칼럼명세'!F:F,'[1]#칼럼명세'!I:I)</f>
        <v>1304</v>
      </c>
      <c r="AM696" s="44" t="str">
        <f t="shared" si="85"/>
        <v>Item_Name_25041001</v>
      </c>
      <c r="AN696" s="5" t="s">
        <v>2235</v>
      </c>
      <c r="AO696" s="44" t="str">
        <f t="shared" si="86"/>
        <v>Item_Desc_25041001</v>
      </c>
      <c r="AP696" s="5" t="s">
        <v>2075</v>
      </c>
      <c r="AQ696" s="44">
        <f>_xlfn.XLOOKUP(I696,[1]!표1[아이템 타입],[1]!표1[삭제여부])</f>
        <v>0</v>
      </c>
      <c r="AR696" s="63">
        <f>_xlfn.XLOOKUP(I696,'[1]#칼럼명세'!F:F,'[1]#칼럼명세'!H:H)</f>
        <v>1</v>
      </c>
      <c r="AS696" s="4">
        <v>1</v>
      </c>
      <c r="AT696" s="4"/>
      <c r="AU696" s="4"/>
      <c r="AV696" s="4"/>
      <c r="AW696" s="63" t="str">
        <f>_xlfn.XLOOKUP(I696,[1]!표1[아이템 타입],[1]!표1[타입 이름])</f>
        <v>몬스터 코어</v>
      </c>
      <c r="AX696" s="63" t="str">
        <f t="shared" si="82"/>
        <v>불가</v>
      </c>
      <c r="AY696" s="63" t="str">
        <f t="shared" si="83"/>
        <v>가능</v>
      </c>
      <c r="AZ696" s="63" t="str">
        <f t="shared" si="81"/>
        <v>가능</v>
      </c>
      <c r="BA696" s="63" t="str">
        <f t="shared" si="81"/>
        <v>가능</v>
      </c>
    </row>
    <row r="697" spans="2:53" x14ac:dyDescent="0.3">
      <c r="B697" s="4">
        <v>25041002</v>
      </c>
      <c r="C697" s="4" t="str">
        <f t="shared" si="74"/>
        <v>002</v>
      </c>
      <c r="D697" s="44" t="str">
        <f t="shared" si="72"/>
        <v>Item_Name_25041002</v>
      </c>
      <c r="E697" s="5" t="s">
        <v>2236</v>
      </c>
      <c r="F697" s="44" t="str">
        <f t="shared" si="73"/>
        <v>Item_Desc_25041002</v>
      </c>
      <c r="G697" s="5" t="s">
        <v>2076</v>
      </c>
      <c r="H697" s="5">
        <v>3</v>
      </c>
      <c r="I697" s="5">
        <v>51</v>
      </c>
      <c r="J697" s="5">
        <v>0</v>
      </c>
      <c r="K697" s="5">
        <v>1</v>
      </c>
      <c r="L697" s="45">
        <f>_xlfn.XLOOKUP($I697, '[1]#칼럼명세'!$F:$F, '[1]#칼럼명세'!$J:$J)*IF(_xlfn.XLOOKUP($I697, '[1]#칼럼명세'!$F:$F, '[1]#칼럼명세'!$K:$K)="X", 1, _xlfn.XLOOKUP($K697, '[1]#무게관련'!$N:$N, '[1]#무게관련'!$O:$O))*100</f>
        <v>1</v>
      </c>
      <c r="M697" s="46" t="s">
        <v>336</v>
      </c>
      <c r="N697" s="46" t="s">
        <v>336</v>
      </c>
      <c r="O697" s="46" t="s">
        <v>336</v>
      </c>
      <c r="P697" s="46" t="s">
        <v>336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66">
        <v>100</v>
      </c>
      <c r="Y697" s="66">
        <v>1000</v>
      </c>
      <c r="Z697" s="5">
        <v>0</v>
      </c>
      <c r="AA697" s="5">
        <v>0</v>
      </c>
      <c r="AB697" s="5">
        <v>1</v>
      </c>
      <c r="AC697" s="5">
        <v>0</v>
      </c>
      <c r="AD697" s="5">
        <v>0</v>
      </c>
      <c r="AE697" s="5">
        <v>25000</v>
      </c>
      <c r="AF697" s="5">
        <v>16</v>
      </c>
      <c r="AG697" s="5">
        <v>0</v>
      </c>
      <c r="AH697" s="5" t="s">
        <v>2400</v>
      </c>
      <c r="AI697" s="5" t="s">
        <v>235</v>
      </c>
      <c r="AJ697" s="5" t="s">
        <v>984</v>
      </c>
      <c r="AK697" s="45">
        <f t="shared" si="84"/>
        <v>15</v>
      </c>
      <c r="AL697" s="47">
        <f>_xlfn.XLOOKUP(I697,'[1]#칼럼명세'!F:F,'[1]#칼럼명세'!I:I)</f>
        <v>1304</v>
      </c>
      <c r="AM697" s="44" t="str">
        <f t="shared" si="85"/>
        <v>Item_Name_25041002</v>
      </c>
      <c r="AN697" s="5" t="s">
        <v>2236</v>
      </c>
      <c r="AO697" s="44" t="str">
        <f t="shared" si="86"/>
        <v>Item_Desc_25041002</v>
      </c>
      <c r="AP697" s="5" t="s">
        <v>2076</v>
      </c>
      <c r="AQ697" s="44">
        <f>_xlfn.XLOOKUP(I697,[1]!표1[아이템 타입],[1]!표1[삭제여부])</f>
        <v>0</v>
      </c>
      <c r="AR697" s="63">
        <f>_xlfn.XLOOKUP(I697,'[1]#칼럼명세'!F:F,'[1]#칼럼명세'!H:H)</f>
        <v>1</v>
      </c>
      <c r="AS697" s="4">
        <v>1</v>
      </c>
      <c r="AT697" s="4"/>
      <c r="AU697" s="4"/>
      <c r="AV697" s="4"/>
      <c r="AW697" s="63" t="str">
        <f>_xlfn.XLOOKUP(I697,[1]!표1[아이템 타입],[1]!표1[타입 이름])</f>
        <v>몬스터 코어</v>
      </c>
      <c r="AX697" s="63" t="str">
        <f t="shared" si="82"/>
        <v>불가</v>
      </c>
      <c r="AY697" s="63" t="str">
        <f t="shared" si="83"/>
        <v>가능</v>
      </c>
      <c r="AZ697" s="63" t="str">
        <f t="shared" si="81"/>
        <v>가능</v>
      </c>
      <c r="BA697" s="63" t="str">
        <f t="shared" si="81"/>
        <v>가능</v>
      </c>
    </row>
    <row r="698" spans="2:53" x14ac:dyDescent="0.3">
      <c r="B698" s="4">
        <v>25041003</v>
      </c>
      <c r="C698" s="4" t="str">
        <f t="shared" si="74"/>
        <v>003</v>
      </c>
      <c r="D698" s="44" t="str">
        <f t="shared" si="72"/>
        <v>Item_Name_25041003</v>
      </c>
      <c r="E698" s="5" t="s">
        <v>2237</v>
      </c>
      <c r="F698" s="44" t="str">
        <f t="shared" si="73"/>
        <v>Item_Desc_25041003</v>
      </c>
      <c r="G698" s="5" t="s">
        <v>2077</v>
      </c>
      <c r="H698" s="5">
        <v>3</v>
      </c>
      <c r="I698" s="5">
        <v>51</v>
      </c>
      <c r="J698" s="5">
        <v>0</v>
      </c>
      <c r="K698" s="5">
        <v>1</v>
      </c>
      <c r="L698" s="45">
        <f>_xlfn.XLOOKUP($I698, '[1]#칼럼명세'!$F:$F, '[1]#칼럼명세'!$J:$J)*IF(_xlfn.XLOOKUP($I698, '[1]#칼럼명세'!$F:$F, '[1]#칼럼명세'!$K:$K)="X", 1, _xlfn.XLOOKUP($K698, '[1]#무게관련'!$N:$N, '[1]#무게관련'!$O:$O))*100</f>
        <v>1</v>
      </c>
      <c r="M698" s="46" t="s">
        <v>336</v>
      </c>
      <c r="N698" s="46" t="s">
        <v>336</v>
      </c>
      <c r="O698" s="46" t="s">
        <v>336</v>
      </c>
      <c r="P698" s="46" t="s">
        <v>336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66">
        <v>100</v>
      </c>
      <c r="Y698" s="66">
        <v>1000</v>
      </c>
      <c r="Z698" s="5">
        <v>0</v>
      </c>
      <c r="AA698" s="5">
        <v>0</v>
      </c>
      <c r="AB698" s="5">
        <v>1</v>
      </c>
      <c r="AC698" s="5">
        <v>0</v>
      </c>
      <c r="AD698" s="5">
        <v>0</v>
      </c>
      <c r="AE698" s="5">
        <v>25000</v>
      </c>
      <c r="AF698" s="5">
        <v>16</v>
      </c>
      <c r="AG698" s="5">
        <v>0</v>
      </c>
      <c r="AH698" s="5" t="s">
        <v>2401</v>
      </c>
      <c r="AI698" s="5" t="s">
        <v>235</v>
      </c>
      <c r="AJ698" s="5" t="s">
        <v>984</v>
      </c>
      <c r="AK698" s="45">
        <f t="shared" si="84"/>
        <v>15</v>
      </c>
      <c r="AL698" s="47">
        <f>_xlfn.XLOOKUP(I698,'[1]#칼럼명세'!F:F,'[1]#칼럼명세'!I:I)</f>
        <v>1304</v>
      </c>
      <c r="AM698" s="44" t="str">
        <f t="shared" si="85"/>
        <v>Item_Name_25041003</v>
      </c>
      <c r="AN698" s="5" t="s">
        <v>2237</v>
      </c>
      <c r="AO698" s="44" t="str">
        <f t="shared" si="86"/>
        <v>Item_Desc_25041003</v>
      </c>
      <c r="AP698" s="5" t="s">
        <v>2077</v>
      </c>
      <c r="AQ698" s="44">
        <f>_xlfn.XLOOKUP(I698,[1]!표1[아이템 타입],[1]!표1[삭제여부])</f>
        <v>0</v>
      </c>
      <c r="AR698" s="63">
        <f>_xlfn.XLOOKUP(I698,'[1]#칼럼명세'!F:F,'[1]#칼럼명세'!H:H)</f>
        <v>1</v>
      </c>
      <c r="AS698" s="4">
        <v>1</v>
      </c>
      <c r="AT698" s="4"/>
      <c r="AU698" s="4"/>
      <c r="AV698" s="4"/>
      <c r="AW698" s="63" t="str">
        <f>_xlfn.XLOOKUP(I698,[1]!표1[아이템 타입],[1]!표1[타입 이름])</f>
        <v>몬스터 코어</v>
      </c>
      <c r="AX698" s="63" t="str">
        <f t="shared" si="82"/>
        <v>불가</v>
      </c>
      <c r="AY698" s="63" t="str">
        <f t="shared" si="83"/>
        <v>가능</v>
      </c>
      <c r="AZ698" s="63" t="str">
        <f t="shared" si="81"/>
        <v>가능</v>
      </c>
      <c r="BA698" s="63" t="str">
        <f t="shared" si="81"/>
        <v>가능</v>
      </c>
    </row>
    <row r="699" spans="2:53" x14ac:dyDescent="0.3">
      <c r="B699" s="4">
        <v>25041004</v>
      </c>
      <c r="C699" s="4" t="str">
        <f t="shared" si="74"/>
        <v>004</v>
      </c>
      <c r="D699" s="44" t="str">
        <f t="shared" si="72"/>
        <v>Item_Name_25041004</v>
      </c>
      <c r="E699" s="5" t="s">
        <v>2238</v>
      </c>
      <c r="F699" s="44" t="str">
        <f t="shared" si="73"/>
        <v>Item_Desc_25041004</v>
      </c>
      <c r="G699" s="5" t="s">
        <v>2078</v>
      </c>
      <c r="H699" s="5">
        <v>3</v>
      </c>
      <c r="I699" s="5">
        <v>51</v>
      </c>
      <c r="J699" s="5">
        <v>0</v>
      </c>
      <c r="K699" s="5">
        <v>1</v>
      </c>
      <c r="L699" s="45">
        <f>_xlfn.XLOOKUP($I699, '[1]#칼럼명세'!$F:$F, '[1]#칼럼명세'!$J:$J)*IF(_xlfn.XLOOKUP($I699, '[1]#칼럼명세'!$F:$F, '[1]#칼럼명세'!$K:$K)="X", 1, _xlfn.XLOOKUP($K699, '[1]#무게관련'!$N:$N, '[1]#무게관련'!$O:$O))*100</f>
        <v>1</v>
      </c>
      <c r="M699" s="46" t="s">
        <v>336</v>
      </c>
      <c r="N699" s="46" t="s">
        <v>336</v>
      </c>
      <c r="O699" s="46" t="s">
        <v>336</v>
      </c>
      <c r="P699" s="46" t="s">
        <v>336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66">
        <v>100</v>
      </c>
      <c r="Y699" s="66">
        <v>1000</v>
      </c>
      <c r="Z699" s="5">
        <v>0</v>
      </c>
      <c r="AA699" s="5">
        <v>0</v>
      </c>
      <c r="AB699" s="5">
        <v>1</v>
      </c>
      <c r="AC699" s="5">
        <v>0</v>
      </c>
      <c r="AD699" s="5">
        <v>0</v>
      </c>
      <c r="AE699" s="5">
        <v>25000</v>
      </c>
      <c r="AF699" s="5">
        <v>16</v>
      </c>
      <c r="AG699" s="5">
        <v>0</v>
      </c>
      <c r="AH699" s="5" t="s">
        <v>2402</v>
      </c>
      <c r="AI699" s="5" t="s">
        <v>235</v>
      </c>
      <c r="AJ699" s="5" t="s">
        <v>984</v>
      </c>
      <c r="AK699" s="45">
        <f t="shared" si="84"/>
        <v>15</v>
      </c>
      <c r="AL699" s="47">
        <f>_xlfn.XLOOKUP(I699,'[1]#칼럼명세'!F:F,'[1]#칼럼명세'!I:I)</f>
        <v>1304</v>
      </c>
      <c r="AM699" s="44" t="str">
        <f t="shared" si="85"/>
        <v>Item_Name_25041004</v>
      </c>
      <c r="AN699" s="5" t="s">
        <v>2238</v>
      </c>
      <c r="AO699" s="44" t="str">
        <f t="shared" si="86"/>
        <v>Item_Desc_25041004</v>
      </c>
      <c r="AP699" s="5" t="s">
        <v>2078</v>
      </c>
      <c r="AQ699" s="44">
        <f>_xlfn.XLOOKUP(I699,[1]!표1[아이템 타입],[1]!표1[삭제여부])</f>
        <v>0</v>
      </c>
      <c r="AR699" s="63">
        <f>_xlfn.XLOOKUP(I699,'[1]#칼럼명세'!F:F,'[1]#칼럼명세'!H:H)</f>
        <v>1</v>
      </c>
      <c r="AS699" s="4">
        <v>1</v>
      </c>
      <c r="AT699" s="4"/>
      <c r="AU699" s="4"/>
      <c r="AV699" s="4"/>
      <c r="AW699" s="63" t="str">
        <f>_xlfn.XLOOKUP(I699,[1]!표1[아이템 타입],[1]!표1[타입 이름])</f>
        <v>몬스터 코어</v>
      </c>
      <c r="AX699" s="63" t="str">
        <f t="shared" si="82"/>
        <v>불가</v>
      </c>
      <c r="AY699" s="63" t="str">
        <f t="shared" si="83"/>
        <v>가능</v>
      </c>
      <c r="AZ699" s="63" t="str">
        <f t="shared" si="81"/>
        <v>가능</v>
      </c>
      <c r="BA699" s="63" t="str">
        <f t="shared" si="81"/>
        <v>가능</v>
      </c>
    </row>
    <row r="700" spans="2:53" x14ac:dyDescent="0.3">
      <c r="B700" s="4">
        <v>25041005</v>
      </c>
      <c r="C700" s="4" t="str">
        <f t="shared" si="74"/>
        <v>005</v>
      </c>
      <c r="D700" s="44" t="str">
        <f t="shared" si="72"/>
        <v>Item_Name_25041005</v>
      </c>
      <c r="E700" s="5" t="s">
        <v>2239</v>
      </c>
      <c r="F700" s="44" t="str">
        <f t="shared" si="73"/>
        <v>Item_Desc_25041005</v>
      </c>
      <c r="G700" s="5" t="s">
        <v>2079</v>
      </c>
      <c r="H700" s="5">
        <v>3</v>
      </c>
      <c r="I700" s="5">
        <v>51</v>
      </c>
      <c r="J700" s="5">
        <v>0</v>
      </c>
      <c r="K700" s="5">
        <v>1</v>
      </c>
      <c r="L700" s="45">
        <f>_xlfn.XLOOKUP($I700, '[1]#칼럼명세'!$F:$F, '[1]#칼럼명세'!$J:$J)*IF(_xlfn.XLOOKUP($I700, '[1]#칼럼명세'!$F:$F, '[1]#칼럼명세'!$K:$K)="X", 1, _xlfn.XLOOKUP($K700, '[1]#무게관련'!$N:$N, '[1]#무게관련'!$O:$O))*100</f>
        <v>1</v>
      </c>
      <c r="M700" s="46" t="s">
        <v>336</v>
      </c>
      <c r="N700" s="46" t="s">
        <v>336</v>
      </c>
      <c r="O700" s="46" t="s">
        <v>336</v>
      </c>
      <c r="P700" s="46" t="s">
        <v>336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66">
        <v>100</v>
      </c>
      <c r="Y700" s="66">
        <v>1000</v>
      </c>
      <c r="Z700" s="5">
        <v>0</v>
      </c>
      <c r="AA700" s="5">
        <v>0</v>
      </c>
      <c r="AB700" s="5">
        <v>1</v>
      </c>
      <c r="AC700" s="5">
        <v>0</v>
      </c>
      <c r="AD700" s="5">
        <v>0</v>
      </c>
      <c r="AE700" s="5">
        <v>25000</v>
      </c>
      <c r="AF700" s="5">
        <v>16</v>
      </c>
      <c r="AG700" s="5">
        <v>0</v>
      </c>
      <c r="AH700" s="5" t="s">
        <v>2403</v>
      </c>
      <c r="AI700" s="5" t="s">
        <v>235</v>
      </c>
      <c r="AJ700" s="5" t="s">
        <v>984</v>
      </c>
      <c r="AK700" s="45">
        <f t="shared" si="84"/>
        <v>15</v>
      </c>
      <c r="AL700" s="47">
        <f>_xlfn.XLOOKUP(I700,'[1]#칼럼명세'!F:F,'[1]#칼럼명세'!I:I)</f>
        <v>1304</v>
      </c>
      <c r="AM700" s="44" t="str">
        <f t="shared" si="85"/>
        <v>Item_Name_25041005</v>
      </c>
      <c r="AN700" s="5" t="s">
        <v>2239</v>
      </c>
      <c r="AO700" s="44" t="str">
        <f t="shared" si="86"/>
        <v>Item_Desc_25041005</v>
      </c>
      <c r="AP700" s="5" t="s">
        <v>2079</v>
      </c>
      <c r="AQ700" s="44">
        <f>_xlfn.XLOOKUP(I700,[1]!표1[아이템 타입],[1]!표1[삭제여부])</f>
        <v>0</v>
      </c>
      <c r="AR700" s="63">
        <f>_xlfn.XLOOKUP(I700,'[1]#칼럼명세'!F:F,'[1]#칼럼명세'!H:H)</f>
        <v>1</v>
      </c>
      <c r="AS700" s="4">
        <v>1</v>
      </c>
      <c r="AT700" s="4"/>
      <c r="AU700" s="4"/>
      <c r="AV700" s="4"/>
      <c r="AW700" s="63" t="str">
        <f>_xlfn.XLOOKUP(I700,[1]!표1[아이템 타입],[1]!표1[타입 이름])</f>
        <v>몬스터 코어</v>
      </c>
      <c r="AX700" s="63" t="str">
        <f t="shared" si="82"/>
        <v>불가</v>
      </c>
      <c r="AY700" s="63" t="str">
        <f t="shared" si="83"/>
        <v>가능</v>
      </c>
      <c r="AZ700" s="63" t="str">
        <f t="shared" si="81"/>
        <v>가능</v>
      </c>
      <c r="BA700" s="63" t="str">
        <f t="shared" si="81"/>
        <v>가능</v>
      </c>
    </row>
    <row r="701" spans="2:53" x14ac:dyDescent="0.3">
      <c r="B701" s="4">
        <v>25041006</v>
      </c>
      <c r="C701" s="4" t="str">
        <f t="shared" si="74"/>
        <v>006</v>
      </c>
      <c r="D701" s="44" t="str">
        <f t="shared" si="72"/>
        <v>Item_Name_25041006</v>
      </c>
      <c r="E701" s="5" t="s">
        <v>2240</v>
      </c>
      <c r="F701" s="44" t="str">
        <f t="shared" si="73"/>
        <v>Item_Desc_25041006</v>
      </c>
      <c r="G701" s="5" t="s">
        <v>2080</v>
      </c>
      <c r="H701" s="5">
        <v>3</v>
      </c>
      <c r="I701" s="5">
        <v>51</v>
      </c>
      <c r="J701" s="5">
        <v>0</v>
      </c>
      <c r="K701" s="5">
        <v>1</v>
      </c>
      <c r="L701" s="45">
        <f>_xlfn.XLOOKUP($I701, '[1]#칼럼명세'!$F:$F, '[1]#칼럼명세'!$J:$J)*IF(_xlfn.XLOOKUP($I701, '[1]#칼럼명세'!$F:$F, '[1]#칼럼명세'!$K:$K)="X", 1, _xlfn.XLOOKUP($K701, '[1]#무게관련'!$N:$N, '[1]#무게관련'!$O:$O))*100</f>
        <v>1</v>
      </c>
      <c r="M701" s="46" t="s">
        <v>336</v>
      </c>
      <c r="N701" s="46" t="s">
        <v>336</v>
      </c>
      <c r="O701" s="46" t="s">
        <v>336</v>
      </c>
      <c r="P701" s="46" t="s">
        <v>336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66">
        <v>100</v>
      </c>
      <c r="Y701" s="66">
        <v>1000</v>
      </c>
      <c r="Z701" s="5">
        <v>0</v>
      </c>
      <c r="AA701" s="5">
        <v>0</v>
      </c>
      <c r="AB701" s="5">
        <v>1</v>
      </c>
      <c r="AC701" s="5">
        <v>0</v>
      </c>
      <c r="AD701" s="5">
        <v>0</v>
      </c>
      <c r="AE701" s="5">
        <v>25000</v>
      </c>
      <c r="AF701" s="5">
        <v>16</v>
      </c>
      <c r="AG701" s="5">
        <v>0</v>
      </c>
      <c r="AH701" s="5" t="s">
        <v>2404</v>
      </c>
      <c r="AI701" s="5" t="s">
        <v>235</v>
      </c>
      <c r="AJ701" s="5" t="s">
        <v>984</v>
      </c>
      <c r="AK701" s="45">
        <f t="shared" si="84"/>
        <v>15</v>
      </c>
      <c r="AL701" s="47">
        <f>_xlfn.XLOOKUP(I701,'[1]#칼럼명세'!F:F,'[1]#칼럼명세'!I:I)</f>
        <v>1304</v>
      </c>
      <c r="AM701" s="44" t="str">
        <f t="shared" si="85"/>
        <v>Item_Name_25041006</v>
      </c>
      <c r="AN701" s="5" t="s">
        <v>2240</v>
      </c>
      <c r="AO701" s="44" t="str">
        <f t="shared" si="86"/>
        <v>Item_Desc_25041006</v>
      </c>
      <c r="AP701" s="5" t="s">
        <v>2080</v>
      </c>
      <c r="AQ701" s="44">
        <f>_xlfn.XLOOKUP(I701,[1]!표1[아이템 타입],[1]!표1[삭제여부])</f>
        <v>0</v>
      </c>
      <c r="AR701" s="63">
        <f>_xlfn.XLOOKUP(I701,'[1]#칼럼명세'!F:F,'[1]#칼럼명세'!H:H)</f>
        <v>1</v>
      </c>
      <c r="AS701" s="4">
        <v>1</v>
      </c>
      <c r="AT701" s="4"/>
      <c r="AU701" s="4"/>
      <c r="AV701" s="4"/>
      <c r="AW701" s="63" t="str">
        <f>_xlfn.XLOOKUP(I701,[1]!표1[아이템 타입],[1]!표1[타입 이름])</f>
        <v>몬스터 코어</v>
      </c>
      <c r="AX701" s="63" t="str">
        <f t="shared" si="82"/>
        <v>불가</v>
      </c>
      <c r="AY701" s="63" t="str">
        <f t="shared" si="83"/>
        <v>가능</v>
      </c>
      <c r="AZ701" s="63" t="str">
        <f t="shared" si="81"/>
        <v>가능</v>
      </c>
      <c r="BA701" s="63" t="str">
        <f t="shared" si="81"/>
        <v>가능</v>
      </c>
    </row>
    <row r="702" spans="2:53" x14ac:dyDescent="0.3">
      <c r="B702" s="4">
        <v>25041007</v>
      </c>
      <c r="C702" s="4" t="str">
        <f t="shared" si="74"/>
        <v>007</v>
      </c>
      <c r="D702" s="44" t="str">
        <f t="shared" si="72"/>
        <v>Item_Name_25041007</v>
      </c>
      <c r="E702" s="5" t="s">
        <v>2241</v>
      </c>
      <c r="F702" s="44" t="str">
        <f t="shared" si="73"/>
        <v>Item_Desc_25041007</v>
      </c>
      <c r="G702" s="5" t="s">
        <v>2081</v>
      </c>
      <c r="H702" s="5">
        <v>3</v>
      </c>
      <c r="I702" s="5">
        <v>51</v>
      </c>
      <c r="J702" s="5">
        <v>0</v>
      </c>
      <c r="K702" s="5">
        <v>1</v>
      </c>
      <c r="L702" s="45">
        <f>_xlfn.XLOOKUP($I702, '[1]#칼럼명세'!$F:$F, '[1]#칼럼명세'!$J:$J)*IF(_xlfn.XLOOKUP($I702, '[1]#칼럼명세'!$F:$F, '[1]#칼럼명세'!$K:$K)="X", 1, _xlfn.XLOOKUP($K702, '[1]#무게관련'!$N:$N, '[1]#무게관련'!$O:$O))*100</f>
        <v>1</v>
      </c>
      <c r="M702" s="46" t="s">
        <v>336</v>
      </c>
      <c r="N702" s="46" t="s">
        <v>336</v>
      </c>
      <c r="O702" s="46" t="s">
        <v>336</v>
      </c>
      <c r="P702" s="46" t="s">
        <v>336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66">
        <v>100</v>
      </c>
      <c r="Y702" s="66">
        <v>1000</v>
      </c>
      <c r="Z702" s="5">
        <v>0</v>
      </c>
      <c r="AA702" s="5">
        <v>0</v>
      </c>
      <c r="AB702" s="5">
        <v>1</v>
      </c>
      <c r="AC702" s="5">
        <v>0</v>
      </c>
      <c r="AD702" s="5">
        <v>0</v>
      </c>
      <c r="AE702" s="5">
        <v>25000</v>
      </c>
      <c r="AF702" s="5">
        <v>16</v>
      </c>
      <c r="AG702" s="5">
        <v>0</v>
      </c>
      <c r="AH702" s="5" t="s">
        <v>2405</v>
      </c>
      <c r="AI702" s="5" t="s">
        <v>235</v>
      </c>
      <c r="AJ702" s="5" t="s">
        <v>984</v>
      </c>
      <c r="AK702" s="45">
        <f t="shared" si="84"/>
        <v>15</v>
      </c>
      <c r="AL702" s="47">
        <f>_xlfn.XLOOKUP(I702,'[1]#칼럼명세'!F:F,'[1]#칼럼명세'!I:I)</f>
        <v>1304</v>
      </c>
      <c r="AM702" s="44" t="str">
        <f t="shared" si="85"/>
        <v>Item_Name_25041007</v>
      </c>
      <c r="AN702" s="5" t="s">
        <v>2241</v>
      </c>
      <c r="AO702" s="44" t="str">
        <f t="shared" si="86"/>
        <v>Item_Desc_25041007</v>
      </c>
      <c r="AP702" s="5" t="s">
        <v>2081</v>
      </c>
      <c r="AQ702" s="44">
        <f>_xlfn.XLOOKUP(I702,[1]!표1[아이템 타입],[1]!표1[삭제여부])</f>
        <v>0</v>
      </c>
      <c r="AR702" s="63">
        <f>_xlfn.XLOOKUP(I702,'[1]#칼럼명세'!F:F,'[1]#칼럼명세'!H:H)</f>
        <v>1</v>
      </c>
      <c r="AS702" s="4">
        <v>1</v>
      </c>
      <c r="AT702" s="4"/>
      <c r="AU702" s="4"/>
      <c r="AV702" s="4"/>
      <c r="AW702" s="63" t="str">
        <f>_xlfn.XLOOKUP(I702,[1]!표1[아이템 타입],[1]!표1[타입 이름])</f>
        <v>몬스터 코어</v>
      </c>
      <c r="AX702" s="63" t="str">
        <f t="shared" si="82"/>
        <v>불가</v>
      </c>
      <c r="AY702" s="63" t="str">
        <f t="shared" si="83"/>
        <v>가능</v>
      </c>
      <c r="AZ702" s="63" t="str">
        <f t="shared" si="81"/>
        <v>가능</v>
      </c>
      <c r="BA702" s="63" t="str">
        <f t="shared" si="81"/>
        <v>가능</v>
      </c>
    </row>
    <row r="703" spans="2:53" x14ac:dyDescent="0.3">
      <c r="B703" s="4">
        <v>25041008</v>
      </c>
      <c r="C703" s="4" t="str">
        <f t="shared" si="74"/>
        <v>008</v>
      </c>
      <c r="D703" s="44" t="str">
        <f t="shared" si="72"/>
        <v>Item_Name_25041008</v>
      </c>
      <c r="E703" s="5" t="s">
        <v>2242</v>
      </c>
      <c r="F703" s="44" t="str">
        <f t="shared" si="73"/>
        <v>Item_Desc_25041008</v>
      </c>
      <c r="G703" s="5" t="s">
        <v>2082</v>
      </c>
      <c r="H703" s="5">
        <v>3</v>
      </c>
      <c r="I703" s="5">
        <v>51</v>
      </c>
      <c r="J703" s="5">
        <v>0</v>
      </c>
      <c r="K703" s="5">
        <v>1</v>
      </c>
      <c r="L703" s="45">
        <f>_xlfn.XLOOKUP($I703, '[1]#칼럼명세'!$F:$F, '[1]#칼럼명세'!$J:$J)*IF(_xlfn.XLOOKUP($I703, '[1]#칼럼명세'!$F:$F, '[1]#칼럼명세'!$K:$K)="X", 1, _xlfn.XLOOKUP($K703, '[1]#무게관련'!$N:$N, '[1]#무게관련'!$O:$O))*100</f>
        <v>1</v>
      </c>
      <c r="M703" s="46" t="s">
        <v>336</v>
      </c>
      <c r="N703" s="46" t="s">
        <v>336</v>
      </c>
      <c r="O703" s="46" t="s">
        <v>336</v>
      </c>
      <c r="P703" s="46" t="s">
        <v>336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66">
        <v>100</v>
      </c>
      <c r="Y703" s="66">
        <v>1000</v>
      </c>
      <c r="Z703" s="5">
        <v>0</v>
      </c>
      <c r="AA703" s="5">
        <v>0</v>
      </c>
      <c r="AB703" s="5">
        <v>1</v>
      </c>
      <c r="AC703" s="5">
        <v>0</v>
      </c>
      <c r="AD703" s="5">
        <v>0</v>
      </c>
      <c r="AE703" s="5">
        <v>25000</v>
      </c>
      <c r="AF703" s="5">
        <v>16</v>
      </c>
      <c r="AG703" s="5">
        <v>0</v>
      </c>
      <c r="AH703" s="5" t="s">
        <v>2406</v>
      </c>
      <c r="AI703" s="5" t="s">
        <v>235</v>
      </c>
      <c r="AJ703" s="5" t="s">
        <v>984</v>
      </c>
      <c r="AK703" s="45">
        <f t="shared" si="84"/>
        <v>15</v>
      </c>
      <c r="AL703" s="47">
        <f>_xlfn.XLOOKUP(I703,'[1]#칼럼명세'!F:F,'[1]#칼럼명세'!I:I)</f>
        <v>1304</v>
      </c>
      <c r="AM703" s="44" t="str">
        <f t="shared" si="85"/>
        <v>Item_Name_25041008</v>
      </c>
      <c r="AN703" s="5" t="s">
        <v>2242</v>
      </c>
      <c r="AO703" s="44" t="str">
        <f t="shared" si="86"/>
        <v>Item_Desc_25041008</v>
      </c>
      <c r="AP703" s="5" t="s">
        <v>2082</v>
      </c>
      <c r="AQ703" s="44">
        <f>_xlfn.XLOOKUP(I703,[1]!표1[아이템 타입],[1]!표1[삭제여부])</f>
        <v>0</v>
      </c>
      <c r="AR703" s="63">
        <f>_xlfn.XLOOKUP(I703,'[1]#칼럼명세'!F:F,'[1]#칼럼명세'!H:H)</f>
        <v>1</v>
      </c>
      <c r="AS703" s="4">
        <v>1</v>
      </c>
      <c r="AT703" s="4"/>
      <c r="AU703" s="4"/>
      <c r="AV703" s="4"/>
      <c r="AW703" s="63" t="str">
        <f>_xlfn.XLOOKUP(I703,[1]!표1[아이템 타입],[1]!표1[타입 이름])</f>
        <v>몬스터 코어</v>
      </c>
      <c r="AX703" s="63" t="str">
        <f t="shared" si="82"/>
        <v>불가</v>
      </c>
      <c r="AY703" s="63" t="str">
        <f t="shared" si="83"/>
        <v>가능</v>
      </c>
      <c r="AZ703" s="63" t="str">
        <f t="shared" si="81"/>
        <v>가능</v>
      </c>
      <c r="BA703" s="63" t="str">
        <f t="shared" si="81"/>
        <v>가능</v>
      </c>
    </row>
    <row r="704" spans="2:53" x14ac:dyDescent="0.3">
      <c r="B704" s="4">
        <v>25041009</v>
      </c>
      <c r="C704" s="4" t="str">
        <f t="shared" si="74"/>
        <v>009</v>
      </c>
      <c r="D704" s="44" t="str">
        <f t="shared" si="72"/>
        <v>Item_Name_25041009</v>
      </c>
      <c r="E704" s="5" t="s">
        <v>2243</v>
      </c>
      <c r="F704" s="44" t="str">
        <f t="shared" si="73"/>
        <v>Item_Desc_25041009</v>
      </c>
      <c r="G704" s="5" t="s">
        <v>2083</v>
      </c>
      <c r="H704" s="5">
        <v>3</v>
      </c>
      <c r="I704" s="5">
        <v>51</v>
      </c>
      <c r="J704" s="5">
        <v>0</v>
      </c>
      <c r="K704" s="5">
        <v>1</v>
      </c>
      <c r="L704" s="45">
        <f>_xlfn.XLOOKUP($I704, '[1]#칼럼명세'!$F:$F, '[1]#칼럼명세'!$J:$J)*IF(_xlfn.XLOOKUP($I704, '[1]#칼럼명세'!$F:$F, '[1]#칼럼명세'!$K:$K)="X", 1, _xlfn.XLOOKUP($K704, '[1]#무게관련'!$N:$N, '[1]#무게관련'!$O:$O))*100</f>
        <v>1</v>
      </c>
      <c r="M704" s="46" t="s">
        <v>336</v>
      </c>
      <c r="N704" s="46" t="s">
        <v>336</v>
      </c>
      <c r="O704" s="46" t="s">
        <v>336</v>
      </c>
      <c r="P704" s="46" t="s">
        <v>336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66">
        <v>100</v>
      </c>
      <c r="Y704" s="66">
        <v>1000</v>
      </c>
      <c r="Z704" s="5">
        <v>0</v>
      </c>
      <c r="AA704" s="5">
        <v>0</v>
      </c>
      <c r="AB704" s="5">
        <v>1</v>
      </c>
      <c r="AC704" s="5">
        <v>0</v>
      </c>
      <c r="AD704" s="5">
        <v>0</v>
      </c>
      <c r="AE704" s="5">
        <v>25000</v>
      </c>
      <c r="AF704" s="5">
        <v>16</v>
      </c>
      <c r="AG704" s="5">
        <v>0</v>
      </c>
      <c r="AH704" s="5" t="s">
        <v>2407</v>
      </c>
      <c r="AI704" s="5" t="s">
        <v>235</v>
      </c>
      <c r="AJ704" s="5" t="s">
        <v>984</v>
      </c>
      <c r="AK704" s="45">
        <f t="shared" si="84"/>
        <v>15</v>
      </c>
      <c r="AL704" s="47">
        <f>_xlfn.XLOOKUP(I704,'[1]#칼럼명세'!F:F,'[1]#칼럼명세'!I:I)</f>
        <v>1304</v>
      </c>
      <c r="AM704" s="44" t="str">
        <f t="shared" si="85"/>
        <v>Item_Name_25041009</v>
      </c>
      <c r="AN704" s="5" t="s">
        <v>2243</v>
      </c>
      <c r="AO704" s="44" t="str">
        <f t="shared" si="86"/>
        <v>Item_Desc_25041009</v>
      </c>
      <c r="AP704" s="5" t="s">
        <v>2083</v>
      </c>
      <c r="AQ704" s="44">
        <f>_xlfn.XLOOKUP(I704,[1]!표1[아이템 타입],[1]!표1[삭제여부])</f>
        <v>0</v>
      </c>
      <c r="AR704" s="63">
        <f>_xlfn.XLOOKUP(I704,'[1]#칼럼명세'!F:F,'[1]#칼럼명세'!H:H)</f>
        <v>1</v>
      </c>
      <c r="AS704" s="4">
        <v>1</v>
      </c>
      <c r="AT704" s="4"/>
      <c r="AU704" s="4"/>
      <c r="AV704" s="4"/>
      <c r="AW704" s="63" t="str">
        <f>_xlfn.XLOOKUP(I704,[1]!표1[아이템 타입],[1]!표1[타입 이름])</f>
        <v>몬스터 코어</v>
      </c>
      <c r="AX704" s="63" t="str">
        <f t="shared" si="82"/>
        <v>불가</v>
      </c>
      <c r="AY704" s="63" t="str">
        <f t="shared" si="83"/>
        <v>가능</v>
      </c>
      <c r="AZ704" s="63" t="str">
        <f t="shared" si="81"/>
        <v>가능</v>
      </c>
      <c r="BA704" s="63" t="str">
        <f t="shared" si="81"/>
        <v>가능</v>
      </c>
    </row>
    <row r="705" spans="2:53" x14ac:dyDescent="0.3">
      <c r="B705" s="4">
        <v>25041010</v>
      </c>
      <c r="C705" s="4" t="str">
        <f t="shared" si="74"/>
        <v>010</v>
      </c>
      <c r="D705" s="44" t="str">
        <f t="shared" si="72"/>
        <v>Item_Name_25041010</v>
      </c>
      <c r="E705" s="5" t="s">
        <v>2244</v>
      </c>
      <c r="F705" s="44" t="str">
        <f t="shared" si="73"/>
        <v>Item_Desc_25041010</v>
      </c>
      <c r="G705" s="5" t="s">
        <v>2084</v>
      </c>
      <c r="H705" s="5">
        <v>3</v>
      </c>
      <c r="I705" s="5">
        <v>51</v>
      </c>
      <c r="J705" s="5">
        <v>0</v>
      </c>
      <c r="K705" s="5">
        <v>1</v>
      </c>
      <c r="L705" s="45">
        <f>_xlfn.XLOOKUP($I705, '[1]#칼럼명세'!$F:$F, '[1]#칼럼명세'!$J:$J)*IF(_xlfn.XLOOKUP($I705, '[1]#칼럼명세'!$F:$F, '[1]#칼럼명세'!$K:$K)="X", 1, _xlfn.XLOOKUP($K705, '[1]#무게관련'!$N:$N, '[1]#무게관련'!$O:$O))*100</f>
        <v>1</v>
      </c>
      <c r="M705" s="46" t="s">
        <v>336</v>
      </c>
      <c r="N705" s="46" t="s">
        <v>336</v>
      </c>
      <c r="O705" s="46" t="s">
        <v>336</v>
      </c>
      <c r="P705" s="46" t="s">
        <v>336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66">
        <v>100</v>
      </c>
      <c r="Y705" s="66">
        <v>1000</v>
      </c>
      <c r="Z705" s="5">
        <v>0</v>
      </c>
      <c r="AA705" s="5">
        <v>0</v>
      </c>
      <c r="AB705" s="5">
        <v>1</v>
      </c>
      <c r="AC705" s="5">
        <v>0</v>
      </c>
      <c r="AD705" s="5">
        <v>0</v>
      </c>
      <c r="AE705" s="5">
        <v>25000</v>
      </c>
      <c r="AF705" s="5">
        <v>16</v>
      </c>
      <c r="AG705" s="5">
        <v>0</v>
      </c>
      <c r="AH705" s="5" t="s">
        <v>2408</v>
      </c>
      <c r="AI705" s="5" t="s">
        <v>235</v>
      </c>
      <c r="AJ705" s="5" t="s">
        <v>984</v>
      </c>
      <c r="AK705" s="45">
        <f t="shared" si="84"/>
        <v>15</v>
      </c>
      <c r="AL705" s="47">
        <f>_xlfn.XLOOKUP(I705,'[1]#칼럼명세'!F:F,'[1]#칼럼명세'!I:I)</f>
        <v>1304</v>
      </c>
      <c r="AM705" s="44" t="str">
        <f t="shared" si="85"/>
        <v>Item_Name_25041010</v>
      </c>
      <c r="AN705" s="5" t="s">
        <v>2244</v>
      </c>
      <c r="AO705" s="44" t="str">
        <f t="shared" si="86"/>
        <v>Item_Desc_25041010</v>
      </c>
      <c r="AP705" s="5" t="s">
        <v>2084</v>
      </c>
      <c r="AQ705" s="44">
        <f>_xlfn.XLOOKUP(I705,[1]!표1[아이템 타입],[1]!표1[삭제여부])</f>
        <v>0</v>
      </c>
      <c r="AR705" s="63">
        <f>_xlfn.XLOOKUP(I705,'[1]#칼럼명세'!F:F,'[1]#칼럼명세'!H:H)</f>
        <v>1</v>
      </c>
      <c r="AS705" s="4">
        <v>1</v>
      </c>
      <c r="AT705" s="4"/>
      <c r="AU705" s="4"/>
      <c r="AV705" s="4"/>
      <c r="AW705" s="63" t="str">
        <f>_xlfn.XLOOKUP(I705,[1]!표1[아이템 타입],[1]!표1[타입 이름])</f>
        <v>몬스터 코어</v>
      </c>
      <c r="AX705" s="63" t="str">
        <f t="shared" si="82"/>
        <v>불가</v>
      </c>
      <c r="AY705" s="63" t="str">
        <f t="shared" si="83"/>
        <v>가능</v>
      </c>
      <c r="AZ705" s="63" t="str">
        <f t="shared" si="81"/>
        <v>가능</v>
      </c>
      <c r="BA705" s="63" t="str">
        <f t="shared" si="81"/>
        <v>가능</v>
      </c>
    </row>
    <row r="706" spans="2:53" x14ac:dyDescent="0.3">
      <c r="B706" s="4">
        <v>25041011</v>
      </c>
      <c r="C706" s="4" t="str">
        <f t="shared" si="74"/>
        <v>011</v>
      </c>
      <c r="D706" s="44" t="str">
        <f t="shared" si="72"/>
        <v>Item_Name_25041011</v>
      </c>
      <c r="E706" s="5" t="s">
        <v>2245</v>
      </c>
      <c r="F706" s="44" t="str">
        <f t="shared" si="73"/>
        <v>Item_Desc_25041011</v>
      </c>
      <c r="G706" s="5" t="s">
        <v>2085</v>
      </c>
      <c r="H706" s="5">
        <v>3</v>
      </c>
      <c r="I706" s="5">
        <v>51</v>
      </c>
      <c r="J706" s="5">
        <v>0</v>
      </c>
      <c r="K706" s="5">
        <v>1</v>
      </c>
      <c r="L706" s="45">
        <f>_xlfn.XLOOKUP($I706, '[1]#칼럼명세'!$F:$F, '[1]#칼럼명세'!$J:$J)*IF(_xlfn.XLOOKUP($I706, '[1]#칼럼명세'!$F:$F, '[1]#칼럼명세'!$K:$K)="X", 1, _xlfn.XLOOKUP($K706, '[1]#무게관련'!$N:$N, '[1]#무게관련'!$O:$O))*100</f>
        <v>1</v>
      </c>
      <c r="M706" s="46" t="s">
        <v>336</v>
      </c>
      <c r="N706" s="46" t="s">
        <v>336</v>
      </c>
      <c r="O706" s="46" t="s">
        <v>336</v>
      </c>
      <c r="P706" s="46" t="s">
        <v>336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66">
        <v>100</v>
      </c>
      <c r="Y706" s="66">
        <v>1000</v>
      </c>
      <c r="Z706" s="5">
        <v>0</v>
      </c>
      <c r="AA706" s="5">
        <v>0</v>
      </c>
      <c r="AB706" s="5">
        <v>1</v>
      </c>
      <c r="AC706" s="5">
        <v>0</v>
      </c>
      <c r="AD706" s="5">
        <v>0</v>
      </c>
      <c r="AE706" s="5">
        <v>25000</v>
      </c>
      <c r="AF706" s="5">
        <v>16</v>
      </c>
      <c r="AG706" s="5">
        <v>0</v>
      </c>
      <c r="AH706" s="5" t="s">
        <v>2409</v>
      </c>
      <c r="AI706" s="5" t="s">
        <v>235</v>
      </c>
      <c r="AJ706" s="5" t="s">
        <v>984</v>
      </c>
      <c r="AK706" s="45">
        <f t="shared" si="84"/>
        <v>15</v>
      </c>
      <c r="AL706" s="47">
        <f>_xlfn.XLOOKUP(I706,'[1]#칼럼명세'!F:F,'[1]#칼럼명세'!I:I)</f>
        <v>1304</v>
      </c>
      <c r="AM706" s="44" t="str">
        <f t="shared" si="85"/>
        <v>Item_Name_25041011</v>
      </c>
      <c r="AN706" s="5" t="s">
        <v>2245</v>
      </c>
      <c r="AO706" s="44" t="str">
        <f t="shared" si="86"/>
        <v>Item_Desc_25041011</v>
      </c>
      <c r="AP706" s="5" t="s">
        <v>2085</v>
      </c>
      <c r="AQ706" s="44">
        <f>_xlfn.XLOOKUP(I706,[1]!표1[아이템 타입],[1]!표1[삭제여부])</f>
        <v>0</v>
      </c>
      <c r="AR706" s="63">
        <f>_xlfn.XLOOKUP(I706,'[1]#칼럼명세'!F:F,'[1]#칼럼명세'!H:H)</f>
        <v>1</v>
      </c>
      <c r="AS706" s="4">
        <v>1</v>
      </c>
      <c r="AT706" s="4"/>
      <c r="AU706" s="4"/>
      <c r="AV706" s="4"/>
      <c r="AW706" s="63" t="str">
        <f>_xlfn.XLOOKUP(I706,[1]!표1[아이템 타입],[1]!표1[타입 이름])</f>
        <v>몬스터 코어</v>
      </c>
      <c r="AX706" s="63" t="str">
        <f t="shared" si="82"/>
        <v>불가</v>
      </c>
      <c r="AY706" s="63" t="str">
        <f t="shared" si="83"/>
        <v>가능</v>
      </c>
      <c r="AZ706" s="63" t="str">
        <f t="shared" ref="AZ706:BA769" si="87">IF(AR706=0,"불가","가능")</f>
        <v>가능</v>
      </c>
      <c r="BA706" s="63" t="str">
        <f t="shared" si="87"/>
        <v>가능</v>
      </c>
    </row>
    <row r="707" spans="2:53" x14ac:dyDescent="0.3">
      <c r="B707" s="4">
        <v>25041012</v>
      </c>
      <c r="C707" s="4" t="str">
        <f t="shared" si="74"/>
        <v>012</v>
      </c>
      <c r="D707" s="44" t="str">
        <f t="shared" si="72"/>
        <v>Item_Name_25041012</v>
      </c>
      <c r="E707" s="5" t="s">
        <v>2246</v>
      </c>
      <c r="F707" s="44" t="str">
        <f t="shared" si="73"/>
        <v>Item_Desc_25041012</v>
      </c>
      <c r="G707" s="5" t="s">
        <v>2086</v>
      </c>
      <c r="H707" s="5">
        <v>3</v>
      </c>
      <c r="I707" s="5">
        <v>51</v>
      </c>
      <c r="J707" s="5">
        <v>0</v>
      </c>
      <c r="K707" s="5">
        <v>1</v>
      </c>
      <c r="L707" s="45">
        <f>_xlfn.XLOOKUP($I707, '[1]#칼럼명세'!$F:$F, '[1]#칼럼명세'!$J:$J)*IF(_xlfn.XLOOKUP($I707, '[1]#칼럼명세'!$F:$F, '[1]#칼럼명세'!$K:$K)="X", 1, _xlfn.XLOOKUP($K707, '[1]#무게관련'!$N:$N, '[1]#무게관련'!$O:$O))*100</f>
        <v>1</v>
      </c>
      <c r="M707" s="46" t="s">
        <v>336</v>
      </c>
      <c r="N707" s="46" t="s">
        <v>336</v>
      </c>
      <c r="O707" s="46" t="s">
        <v>336</v>
      </c>
      <c r="P707" s="46" t="s">
        <v>336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66">
        <v>100</v>
      </c>
      <c r="Y707" s="66">
        <v>1000</v>
      </c>
      <c r="Z707" s="5">
        <v>0</v>
      </c>
      <c r="AA707" s="5">
        <v>0</v>
      </c>
      <c r="AB707" s="5">
        <v>1</v>
      </c>
      <c r="AC707" s="5">
        <v>0</v>
      </c>
      <c r="AD707" s="5">
        <v>0</v>
      </c>
      <c r="AE707" s="5">
        <v>25000</v>
      </c>
      <c r="AF707" s="5">
        <v>16</v>
      </c>
      <c r="AG707" s="5">
        <v>0</v>
      </c>
      <c r="AH707" s="5" t="s">
        <v>2365</v>
      </c>
      <c r="AI707" s="5" t="s">
        <v>235</v>
      </c>
      <c r="AJ707" s="5" t="s">
        <v>984</v>
      </c>
      <c r="AK707" s="45">
        <f t="shared" si="84"/>
        <v>15</v>
      </c>
      <c r="AL707" s="47">
        <f>_xlfn.XLOOKUP(I707,'[1]#칼럼명세'!F:F,'[1]#칼럼명세'!I:I)</f>
        <v>1304</v>
      </c>
      <c r="AM707" s="44" t="str">
        <f t="shared" si="85"/>
        <v>Item_Name_25041012</v>
      </c>
      <c r="AN707" s="5" t="s">
        <v>2246</v>
      </c>
      <c r="AO707" s="44" t="str">
        <f t="shared" si="86"/>
        <v>Item_Desc_25041012</v>
      </c>
      <c r="AP707" s="5" t="s">
        <v>2086</v>
      </c>
      <c r="AQ707" s="44">
        <f>_xlfn.XLOOKUP(I707,[1]!표1[아이템 타입],[1]!표1[삭제여부])</f>
        <v>0</v>
      </c>
      <c r="AR707" s="63">
        <f>_xlfn.XLOOKUP(I707,'[1]#칼럼명세'!F:F,'[1]#칼럼명세'!H:H)</f>
        <v>1</v>
      </c>
      <c r="AS707" s="4">
        <v>1</v>
      </c>
      <c r="AT707" s="4"/>
      <c r="AU707" s="4"/>
      <c r="AV707" s="4"/>
      <c r="AW707" s="63" t="str">
        <f>_xlfn.XLOOKUP(I707,[1]!표1[아이템 타입],[1]!표1[타입 이름])</f>
        <v>몬스터 코어</v>
      </c>
      <c r="AX707" s="63" t="str">
        <f t="shared" si="82"/>
        <v>불가</v>
      </c>
      <c r="AY707" s="63" t="str">
        <f t="shared" si="83"/>
        <v>가능</v>
      </c>
      <c r="AZ707" s="63" t="str">
        <f t="shared" si="87"/>
        <v>가능</v>
      </c>
      <c r="BA707" s="63" t="str">
        <f t="shared" si="87"/>
        <v>가능</v>
      </c>
    </row>
    <row r="708" spans="2:53" x14ac:dyDescent="0.3">
      <c r="B708" s="4">
        <v>25041013</v>
      </c>
      <c r="C708" s="4" t="str">
        <f t="shared" si="74"/>
        <v>013</v>
      </c>
      <c r="D708" s="44" t="str">
        <f t="shared" si="72"/>
        <v>Item_Name_25041013</v>
      </c>
      <c r="E708" s="5" t="s">
        <v>2247</v>
      </c>
      <c r="F708" s="44" t="str">
        <f t="shared" si="73"/>
        <v>Item_Desc_25041013</v>
      </c>
      <c r="G708" s="5" t="s">
        <v>2087</v>
      </c>
      <c r="H708" s="5">
        <v>3</v>
      </c>
      <c r="I708" s="5">
        <v>51</v>
      </c>
      <c r="J708" s="5">
        <v>0</v>
      </c>
      <c r="K708" s="5">
        <v>1</v>
      </c>
      <c r="L708" s="45">
        <f>_xlfn.XLOOKUP($I708, '[1]#칼럼명세'!$F:$F, '[1]#칼럼명세'!$J:$J)*IF(_xlfn.XLOOKUP($I708, '[1]#칼럼명세'!$F:$F, '[1]#칼럼명세'!$K:$K)="X", 1, _xlfn.XLOOKUP($K708, '[1]#무게관련'!$N:$N, '[1]#무게관련'!$O:$O))*100</f>
        <v>1</v>
      </c>
      <c r="M708" s="46" t="s">
        <v>336</v>
      </c>
      <c r="N708" s="46" t="s">
        <v>336</v>
      </c>
      <c r="O708" s="46" t="s">
        <v>336</v>
      </c>
      <c r="P708" s="46" t="s">
        <v>336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66">
        <v>100</v>
      </c>
      <c r="Y708" s="66">
        <v>1000</v>
      </c>
      <c r="Z708" s="5">
        <v>0</v>
      </c>
      <c r="AA708" s="5">
        <v>0</v>
      </c>
      <c r="AB708" s="5">
        <v>1</v>
      </c>
      <c r="AC708" s="5">
        <v>0</v>
      </c>
      <c r="AD708" s="5">
        <v>0</v>
      </c>
      <c r="AE708" s="5">
        <v>25000</v>
      </c>
      <c r="AF708" s="5">
        <v>16</v>
      </c>
      <c r="AG708" s="5">
        <v>0</v>
      </c>
      <c r="AH708" s="5" t="s">
        <v>2368</v>
      </c>
      <c r="AI708" s="5" t="s">
        <v>235</v>
      </c>
      <c r="AJ708" s="5" t="s">
        <v>984</v>
      </c>
      <c r="AK708" s="45">
        <f t="shared" si="84"/>
        <v>15</v>
      </c>
      <c r="AL708" s="47">
        <f>_xlfn.XLOOKUP(I708,'[1]#칼럼명세'!F:F,'[1]#칼럼명세'!I:I)</f>
        <v>1304</v>
      </c>
      <c r="AM708" s="44" t="str">
        <f t="shared" si="85"/>
        <v>Item_Name_25041013</v>
      </c>
      <c r="AN708" s="5" t="s">
        <v>2247</v>
      </c>
      <c r="AO708" s="44" t="str">
        <f t="shared" si="86"/>
        <v>Item_Desc_25041013</v>
      </c>
      <c r="AP708" s="5" t="s">
        <v>2087</v>
      </c>
      <c r="AQ708" s="44">
        <f>_xlfn.XLOOKUP(I708,[1]!표1[아이템 타입],[1]!표1[삭제여부])</f>
        <v>0</v>
      </c>
      <c r="AR708" s="63">
        <f>_xlfn.XLOOKUP(I708,'[1]#칼럼명세'!F:F,'[1]#칼럼명세'!H:H)</f>
        <v>1</v>
      </c>
      <c r="AS708" s="4">
        <v>1</v>
      </c>
      <c r="AT708" s="4"/>
      <c r="AU708" s="4"/>
      <c r="AV708" s="4"/>
      <c r="AW708" s="63" t="str">
        <f>_xlfn.XLOOKUP(I708,[1]!표1[아이템 타입],[1]!표1[타입 이름])</f>
        <v>몬스터 코어</v>
      </c>
      <c r="AX708" s="63" t="str">
        <f t="shared" si="82"/>
        <v>불가</v>
      </c>
      <c r="AY708" s="63" t="str">
        <f t="shared" si="83"/>
        <v>가능</v>
      </c>
      <c r="AZ708" s="63" t="str">
        <f t="shared" si="87"/>
        <v>가능</v>
      </c>
      <c r="BA708" s="63" t="str">
        <f t="shared" si="87"/>
        <v>가능</v>
      </c>
    </row>
    <row r="709" spans="2:53" x14ac:dyDescent="0.3">
      <c r="B709" s="4">
        <v>25041014</v>
      </c>
      <c r="C709" s="4" t="str">
        <f t="shared" si="74"/>
        <v>014</v>
      </c>
      <c r="D709" s="44" t="str">
        <f t="shared" si="72"/>
        <v>Item_Name_25041014</v>
      </c>
      <c r="E709" s="5" t="s">
        <v>2248</v>
      </c>
      <c r="F709" s="44" t="str">
        <f t="shared" si="73"/>
        <v>Item_Desc_25041014</v>
      </c>
      <c r="G709" s="5" t="s">
        <v>2088</v>
      </c>
      <c r="H709" s="5">
        <v>3</v>
      </c>
      <c r="I709" s="5">
        <v>51</v>
      </c>
      <c r="J709" s="5">
        <v>0</v>
      </c>
      <c r="K709" s="5">
        <v>1</v>
      </c>
      <c r="L709" s="45">
        <f>_xlfn.XLOOKUP($I709, '[1]#칼럼명세'!$F:$F, '[1]#칼럼명세'!$J:$J)*IF(_xlfn.XLOOKUP($I709, '[1]#칼럼명세'!$F:$F, '[1]#칼럼명세'!$K:$K)="X", 1, _xlfn.XLOOKUP($K709, '[1]#무게관련'!$N:$N, '[1]#무게관련'!$O:$O))*100</f>
        <v>1</v>
      </c>
      <c r="M709" s="46" t="s">
        <v>336</v>
      </c>
      <c r="N709" s="46" t="s">
        <v>336</v>
      </c>
      <c r="O709" s="46" t="s">
        <v>336</v>
      </c>
      <c r="P709" s="46" t="s">
        <v>336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66">
        <v>100</v>
      </c>
      <c r="Y709" s="66">
        <v>1000</v>
      </c>
      <c r="Z709" s="5">
        <v>0</v>
      </c>
      <c r="AA709" s="5">
        <v>0</v>
      </c>
      <c r="AB709" s="5">
        <v>1</v>
      </c>
      <c r="AC709" s="5">
        <v>0</v>
      </c>
      <c r="AD709" s="5">
        <v>0</v>
      </c>
      <c r="AE709" s="5">
        <v>25000</v>
      </c>
      <c r="AF709" s="5">
        <v>16</v>
      </c>
      <c r="AG709" s="5">
        <v>0</v>
      </c>
      <c r="AH709" s="5" t="s">
        <v>2367</v>
      </c>
      <c r="AI709" s="5" t="s">
        <v>235</v>
      </c>
      <c r="AJ709" s="5" t="s">
        <v>984</v>
      </c>
      <c r="AK709" s="45">
        <f t="shared" si="84"/>
        <v>15</v>
      </c>
      <c r="AL709" s="47">
        <f>_xlfn.XLOOKUP(I709,'[1]#칼럼명세'!F:F,'[1]#칼럼명세'!I:I)</f>
        <v>1304</v>
      </c>
      <c r="AM709" s="44" t="str">
        <f t="shared" si="85"/>
        <v>Item_Name_25041014</v>
      </c>
      <c r="AN709" s="5" t="s">
        <v>2248</v>
      </c>
      <c r="AO709" s="44" t="str">
        <f t="shared" si="86"/>
        <v>Item_Desc_25041014</v>
      </c>
      <c r="AP709" s="5" t="s">
        <v>2088</v>
      </c>
      <c r="AQ709" s="44">
        <f>_xlfn.XLOOKUP(I709,[1]!표1[아이템 타입],[1]!표1[삭제여부])</f>
        <v>0</v>
      </c>
      <c r="AR709" s="63">
        <f>_xlfn.XLOOKUP(I709,'[1]#칼럼명세'!F:F,'[1]#칼럼명세'!H:H)</f>
        <v>1</v>
      </c>
      <c r="AS709" s="4">
        <v>1</v>
      </c>
      <c r="AT709" s="4"/>
      <c r="AU709" s="4"/>
      <c r="AV709" s="4"/>
      <c r="AW709" s="63" t="str">
        <f>_xlfn.XLOOKUP(I709,[1]!표1[아이템 타입],[1]!표1[타입 이름])</f>
        <v>몬스터 코어</v>
      </c>
      <c r="AX709" s="63" t="str">
        <f t="shared" si="82"/>
        <v>불가</v>
      </c>
      <c r="AY709" s="63" t="str">
        <f t="shared" si="83"/>
        <v>가능</v>
      </c>
      <c r="AZ709" s="63" t="str">
        <f t="shared" si="87"/>
        <v>가능</v>
      </c>
      <c r="BA709" s="63" t="str">
        <f t="shared" si="87"/>
        <v>가능</v>
      </c>
    </row>
    <row r="710" spans="2:53" x14ac:dyDescent="0.3">
      <c r="B710" s="4">
        <v>25041015</v>
      </c>
      <c r="C710" s="4" t="str">
        <f t="shared" si="74"/>
        <v>015</v>
      </c>
      <c r="D710" s="44" t="str">
        <f t="shared" si="72"/>
        <v>Item_Name_25041015</v>
      </c>
      <c r="E710" s="5" t="s">
        <v>2249</v>
      </c>
      <c r="F710" s="44" t="str">
        <f t="shared" si="73"/>
        <v>Item_Desc_25041015</v>
      </c>
      <c r="G710" s="5" t="s">
        <v>2089</v>
      </c>
      <c r="H710" s="5">
        <v>3</v>
      </c>
      <c r="I710" s="5">
        <v>51</v>
      </c>
      <c r="J710" s="5">
        <v>0</v>
      </c>
      <c r="K710" s="5">
        <v>1</v>
      </c>
      <c r="L710" s="45">
        <f>_xlfn.XLOOKUP($I710, '[1]#칼럼명세'!$F:$F, '[1]#칼럼명세'!$J:$J)*IF(_xlfn.XLOOKUP($I710, '[1]#칼럼명세'!$F:$F, '[1]#칼럼명세'!$K:$K)="X", 1, _xlfn.XLOOKUP($K710, '[1]#무게관련'!$N:$N, '[1]#무게관련'!$O:$O))*100</f>
        <v>1</v>
      </c>
      <c r="M710" s="46" t="s">
        <v>336</v>
      </c>
      <c r="N710" s="46" t="s">
        <v>336</v>
      </c>
      <c r="O710" s="46" t="s">
        <v>336</v>
      </c>
      <c r="P710" s="46" t="s">
        <v>336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66">
        <v>100</v>
      </c>
      <c r="Y710" s="66">
        <v>1000</v>
      </c>
      <c r="Z710" s="5">
        <v>0</v>
      </c>
      <c r="AA710" s="5">
        <v>0</v>
      </c>
      <c r="AB710" s="5">
        <v>1</v>
      </c>
      <c r="AC710" s="5">
        <v>0</v>
      </c>
      <c r="AD710" s="5">
        <v>0</v>
      </c>
      <c r="AE710" s="5">
        <v>25000</v>
      </c>
      <c r="AF710" s="5">
        <v>16</v>
      </c>
      <c r="AG710" s="5">
        <v>0</v>
      </c>
      <c r="AH710" s="5" t="s">
        <v>2410</v>
      </c>
      <c r="AI710" s="5" t="s">
        <v>235</v>
      </c>
      <c r="AJ710" s="5" t="s">
        <v>984</v>
      </c>
      <c r="AK710" s="45">
        <f t="shared" si="84"/>
        <v>15</v>
      </c>
      <c r="AL710" s="47">
        <f>_xlfn.XLOOKUP(I710,'[1]#칼럼명세'!F:F,'[1]#칼럼명세'!I:I)</f>
        <v>1304</v>
      </c>
      <c r="AM710" s="44" t="str">
        <f t="shared" si="85"/>
        <v>Item_Name_25041015</v>
      </c>
      <c r="AN710" s="5" t="s">
        <v>2249</v>
      </c>
      <c r="AO710" s="44" t="str">
        <f t="shared" si="86"/>
        <v>Item_Desc_25041015</v>
      </c>
      <c r="AP710" s="5" t="s">
        <v>2089</v>
      </c>
      <c r="AQ710" s="44">
        <f>_xlfn.XLOOKUP(I710,[1]!표1[아이템 타입],[1]!표1[삭제여부])</f>
        <v>0</v>
      </c>
      <c r="AR710" s="63">
        <f>_xlfn.XLOOKUP(I710,'[1]#칼럼명세'!F:F,'[1]#칼럼명세'!H:H)</f>
        <v>1</v>
      </c>
      <c r="AS710" s="4">
        <v>1</v>
      </c>
      <c r="AT710" s="4"/>
      <c r="AU710" s="4"/>
      <c r="AV710" s="4"/>
      <c r="AW710" s="63" t="str">
        <f>_xlfn.XLOOKUP(I710,[1]!표1[아이템 타입],[1]!표1[타입 이름])</f>
        <v>몬스터 코어</v>
      </c>
      <c r="AX710" s="63" t="str">
        <f t="shared" si="82"/>
        <v>불가</v>
      </c>
      <c r="AY710" s="63" t="str">
        <f t="shared" si="83"/>
        <v>가능</v>
      </c>
      <c r="AZ710" s="63" t="str">
        <f t="shared" si="87"/>
        <v>가능</v>
      </c>
      <c r="BA710" s="63" t="str">
        <f t="shared" si="87"/>
        <v>가능</v>
      </c>
    </row>
    <row r="711" spans="2:53" x14ac:dyDescent="0.3">
      <c r="B711" s="4">
        <v>25041016</v>
      </c>
      <c r="C711" s="4" t="str">
        <f t="shared" si="74"/>
        <v>016</v>
      </c>
      <c r="D711" s="44" t="str">
        <f t="shared" si="72"/>
        <v>Item_Name_25041016</v>
      </c>
      <c r="E711" s="5" t="s">
        <v>2250</v>
      </c>
      <c r="F711" s="44" t="str">
        <f t="shared" si="73"/>
        <v>Item_Desc_25041016</v>
      </c>
      <c r="G711" s="5" t="s">
        <v>2090</v>
      </c>
      <c r="H711" s="5">
        <v>3</v>
      </c>
      <c r="I711" s="5">
        <v>51</v>
      </c>
      <c r="J711" s="5">
        <v>0</v>
      </c>
      <c r="K711" s="5">
        <v>1</v>
      </c>
      <c r="L711" s="45">
        <f>_xlfn.XLOOKUP($I711, '[1]#칼럼명세'!$F:$F, '[1]#칼럼명세'!$J:$J)*IF(_xlfn.XLOOKUP($I711, '[1]#칼럼명세'!$F:$F, '[1]#칼럼명세'!$K:$K)="X", 1, _xlfn.XLOOKUP($K711, '[1]#무게관련'!$N:$N, '[1]#무게관련'!$O:$O))*100</f>
        <v>1</v>
      </c>
      <c r="M711" s="46" t="s">
        <v>336</v>
      </c>
      <c r="N711" s="46" t="s">
        <v>336</v>
      </c>
      <c r="O711" s="46" t="s">
        <v>336</v>
      </c>
      <c r="P711" s="46" t="s">
        <v>336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66">
        <v>100</v>
      </c>
      <c r="Y711" s="66">
        <v>1000</v>
      </c>
      <c r="Z711" s="5">
        <v>0</v>
      </c>
      <c r="AA711" s="5">
        <v>0</v>
      </c>
      <c r="AB711" s="5">
        <v>1</v>
      </c>
      <c r="AC711" s="5">
        <v>0</v>
      </c>
      <c r="AD711" s="5">
        <v>0</v>
      </c>
      <c r="AE711" s="5">
        <v>25000</v>
      </c>
      <c r="AF711" s="5">
        <v>16</v>
      </c>
      <c r="AG711" s="5">
        <v>0</v>
      </c>
      <c r="AH711" s="5" t="s">
        <v>2378</v>
      </c>
      <c r="AI711" s="5" t="s">
        <v>235</v>
      </c>
      <c r="AJ711" s="5" t="s">
        <v>984</v>
      </c>
      <c r="AK711" s="45">
        <f t="shared" si="84"/>
        <v>15</v>
      </c>
      <c r="AL711" s="47">
        <f>_xlfn.XLOOKUP(I711,'[1]#칼럼명세'!F:F,'[1]#칼럼명세'!I:I)</f>
        <v>1304</v>
      </c>
      <c r="AM711" s="44" t="str">
        <f t="shared" si="85"/>
        <v>Item_Name_25041016</v>
      </c>
      <c r="AN711" s="5" t="s">
        <v>2250</v>
      </c>
      <c r="AO711" s="44" t="str">
        <f t="shared" si="86"/>
        <v>Item_Desc_25041016</v>
      </c>
      <c r="AP711" s="5" t="s">
        <v>2090</v>
      </c>
      <c r="AQ711" s="44">
        <f>_xlfn.XLOOKUP(I711,[1]!표1[아이템 타입],[1]!표1[삭제여부])</f>
        <v>0</v>
      </c>
      <c r="AR711" s="63">
        <f>_xlfn.XLOOKUP(I711,'[1]#칼럼명세'!F:F,'[1]#칼럼명세'!H:H)</f>
        <v>1</v>
      </c>
      <c r="AS711" s="4">
        <v>1</v>
      </c>
      <c r="AT711" s="4"/>
      <c r="AU711" s="4"/>
      <c r="AV711" s="4"/>
      <c r="AW711" s="63" t="str">
        <f>_xlfn.XLOOKUP(I711,[1]!표1[아이템 타입],[1]!표1[타입 이름])</f>
        <v>몬스터 코어</v>
      </c>
      <c r="AX711" s="63" t="str">
        <f t="shared" si="82"/>
        <v>불가</v>
      </c>
      <c r="AY711" s="63" t="str">
        <f t="shared" si="83"/>
        <v>가능</v>
      </c>
      <c r="AZ711" s="63" t="str">
        <f t="shared" si="87"/>
        <v>가능</v>
      </c>
      <c r="BA711" s="63" t="str">
        <f t="shared" si="87"/>
        <v>가능</v>
      </c>
    </row>
    <row r="712" spans="2:53" x14ac:dyDescent="0.3">
      <c r="B712" s="4">
        <v>25041017</v>
      </c>
      <c r="C712" s="4" t="str">
        <f t="shared" si="74"/>
        <v>017</v>
      </c>
      <c r="D712" s="44" t="str">
        <f t="shared" si="72"/>
        <v>Item_Name_25041017</v>
      </c>
      <c r="E712" s="5" t="s">
        <v>2251</v>
      </c>
      <c r="F712" s="44" t="str">
        <f t="shared" si="73"/>
        <v>Item_Desc_25041017</v>
      </c>
      <c r="G712" s="5" t="s">
        <v>2091</v>
      </c>
      <c r="H712" s="5">
        <v>3</v>
      </c>
      <c r="I712" s="5">
        <v>51</v>
      </c>
      <c r="J712" s="5">
        <v>0</v>
      </c>
      <c r="K712" s="5">
        <v>1</v>
      </c>
      <c r="L712" s="45">
        <f>_xlfn.XLOOKUP($I712, '[1]#칼럼명세'!$F:$F, '[1]#칼럼명세'!$J:$J)*IF(_xlfn.XLOOKUP($I712, '[1]#칼럼명세'!$F:$F, '[1]#칼럼명세'!$K:$K)="X", 1, _xlfn.XLOOKUP($K712, '[1]#무게관련'!$N:$N, '[1]#무게관련'!$O:$O))*100</f>
        <v>1</v>
      </c>
      <c r="M712" s="46" t="s">
        <v>336</v>
      </c>
      <c r="N712" s="46" t="s">
        <v>336</v>
      </c>
      <c r="O712" s="46" t="s">
        <v>336</v>
      </c>
      <c r="P712" s="46" t="s">
        <v>336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66">
        <v>100</v>
      </c>
      <c r="Y712" s="66">
        <v>1000</v>
      </c>
      <c r="Z712" s="5">
        <v>0</v>
      </c>
      <c r="AA712" s="5">
        <v>0</v>
      </c>
      <c r="AB712" s="5">
        <v>1</v>
      </c>
      <c r="AC712" s="5">
        <v>0</v>
      </c>
      <c r="AD712" s="5">
        <v>0</v>
      </c>
      <c r="AE712" s="5">
        <v>25000</v>
      </c>
      <c r="AF712" s="5">
        <v>16</v>
      </c>
      <c r="AG712" s="5">
        <v>0</v>
      </c>
      <c r="AH712" s="5" t="s">
        <v>2411</v>
      </c>
      <c r="AI712" s="5" t="s">
        <v>235</v>
      </c>
      <c r="AJ712" s="5" t="s">
        <v>984</v>
      </c>
      <c r="AK712" s="45">
        <f t="shared" si="84"/>
        <v>15</v>
      </c>
      <c r="AL712" s="47">
        <f>_xlfn.XLOOKUP(I712,'[1]#칼럼명세'!F:F,'[1]#칼럼명세'!I:I)</f>
        <v>1304</v>
      </c>
      <c r="AM712" s="44" t="str">
        <f t="shared" si="85"/>
        <v>Item_Name_25041017</v>
      </c>
      <c r="AN712" s="5" t="s">
        <v>2251</v>
      </c>
      <c r="AO712" s="44" t="str">
        <f t="shared" si="86"/>
        <v>Item_Desc_25041017</v>
      </c>
      <c r="AP712" s="5" t="s">
        <v>2091</v>
      </c>
      <c r="AQ712" s="44">
        <f>_xlfn.XLOOKUP(I712,[1]!표1[아이템 타입],[1]!표1[삭제여부])</f>
        <v>0</v>
      </c>
      <c r="AR712" s="63">
        <f>_xlfn.XLOOKUP(I712,'[1]#칼럼명세'!F:F,'[1]#칼럼명세'!H:H)</f>
        <v>1</v>
      </c>
      <c r="AS712" s="4">
        <v>1</v>
      </c>
      <c r="AT712" s="4"/>
      <c r="AU712" s="4"/>
      <c r="AV712" s="4"/>
      <c r="AW712" s="63" t="str">
        <f>_xlfn.XLOOKUP(I712,[1]!표1[아이템 타입],[1]!표1[타입 이름])</f>
        <v>몬스터 코어</v>
      </c>
      <c r="AX712" s="63" t="str">
        <f t="shared" si="82"/>
        <v>불가</v>
      </c>
      <c r="AY712" s="63" t="str">
        <f t="shared" si="83"/>
        <v>가능</v>
      </c>
      <c r="AZ712" s="63" t="str">
        <f t="shared" si="87"/>
        <v>가능</v>
      </c>
      <c r="BA712" s="63" t="str">
        <f t="shared" si="87"/>
        <v>가능</v>
      </c>
    </row>
    <row r="713" spans="2:53" x14ac:dyDescent="0.3">
      <c r="B713" s="4">
        <v>25041018</v>
      </c>
      <c r="C713" s="4" t="str">
        <f t="shared" si="74"/>
        <v>018</v>
      </c>
      <c r="D713" s="44" t="str">
        <f t="shared" si="72"/>
        <v>Item_Name_25041018</v>
      </c>
      <c r="E713" s="5" t="s">
        <v>2252</v>
      </c>
      <c r="F713" s="44" t="str">
        <f t="shared" si="73"/>
        <v>Item_Desc_25041018</v>
      </c>
      <c r="G713" s="5" t="s">
        <v>2092</v>
      </c>
      <c r="H713" s="5">
        <v>3</v>
      </c>
      <c r="I713" s="5">
        <v>51</v>
      </c>
      <c r="J713" s="5">
        <v>0</v>
      </c>
      <c r="K713" s="5">
        <v>1</v>
      </c>
      <c r="L713" s="45">
        <f>_xlfn.XLOOKUP($I713, '[1]#칼럼명세'!$F:$F, '[1]#칼럼명세'!$J:$J)*IF(_xlfn.XLOOKUP($I713, '[1]#칼럼명세'!$F:$F, '[1]#칼럼명세'!$K:$K)="X", 1, _xlfn.XLOOKUP($K713, '[1]#무게관련'!$N:$N, '[1]#무게관련'!$O:$O))*100</f>
        <v>1</v>
      </c>
      <c r="M713" s="46" t="s">
        <v>336</v>
      </c>
      <c r="N713" s="46" t="s">
        <v>336</v>
      </c>
      <c r="O713" s="46" t="s">
        <v>336</v>
      </c>
      <c r="P713" s="46" t="s">
        <v>336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66">
        <v>100</v>
      </c>
      <c r="Y713" s="66">
        <v>1000</v>
      </c>
      <c r="Z713" s="5">
        <v>0</v>
      </c>
      <c r="AA713" s="5">
        <v>0</v>
      </c>
      <c r="AB713" s="5">
        <v>1</v>
      </c>
      <c r="AC713" s="5">
        <v>0</v>
      </c>
      <c r="AD713" s="5">
        <v>0</v>
      </c>
      <c r="AE713" s="5">
        <v>25000</v>
      </c>
      <c r="AF713" s="5">
        <v>16</v>
      </c>
      <c r="AG713" s="5">
        <v>0</v>
      </c>
      <c r="AH713" s="5" t="s">
        <v>2375</v>
      </c>
      <c r="AI713" s="5" t="s">
        <v>235</v>
      </c>
      <c r="AJ713" s="5" t="s">
        <v>984</v>
      </c>
      <c r="AK713" s="45">
        <f t="shared" si="84"/>
        <v>15</v>
      </c>
      <c r="AL713" s="47">
        <f>_xlfn.XLOOKUP(I713,'[1]#칼럼명세'!F:F,'[1]#칼럼명세'!I:I)</f>
        <v>1304</v>
      </c>
      <c r="AM713" s="44" t="str">
        <f t="shared" si="85"/>
        <v>Item_Name_25041018</v>
      </c>
      <c r="AN713" s="5" t="s">
        <v>2252</v>
      </c>
      <c r="AO713" s="44" t="str">
        <f t="shared" si="86"/>
        <v>Item_Desc_25041018</v>
      </c>
      <c r="AP713" s="5" t="s">
        <v>2092</v>
      </c>
      <c r="AQ713" s="44">
        <f>_xlfn.XLOOKUP(I713,[1]!표1[아이템 타입],[1]!표1[삭제여부])</f>
        <v>0</v>
      </c>
      <c r="AR713" s="63">
        <f>_xlfn.XLOOKUP(I713,'[1]#칼럼명세'!F:F,'[1]#칼럼명세'!H:H)</f>
        <v>1</v>
      </c>
      <c r="AS713" s="4">
        <v>1</v>
      </c>
      <c r="AT713" s="4"/>
      <c r="AU713" s="4"/>
      <c r="AV713" s="4"/>
      <c r="AW713" s="63" t="str">
        <f>_xlfn.XLOOKUP(I713,[1]!표1[아이템 타입],[1]!표1[타입 이름])</f>
        <v>몬스터 코어</v>
      </c>
      <c r="AX713" s="63" t="str">
        <f t="shared" si="82"/>
        <v>불가</v>
      </c>
      <c r="AY713" s="63" t="str">
        <f t="shared" si="83"/>
        <v>가능</v>
      </c>
      <c r="AZ713" s="63" t="str">
        <f t="shared" si="87"/>
        <v>가능</v>
      </c>
      <c r="BA713" s="63" t="str">
        <f t="shared" si="87"/>
        <v>가능</v>
      </c>
    </row>
    <row r="714" spans="2:53" x14ac:dyDescent="0.3">
      <c r="B714" s="4">
        <v>25041019</v>
      </c>
      <c r="C714" s="4" t="str">
        <f t="shared" si="74"/>
        <v>019</v>
      </c>
      <c r="D714" s="44" t="str">
        <f t="shared" si="72"/>
        <v>Item_Name_25041019</v>
      </c>
      <c r="E714" s="5" t="s">
        <v>2253</v>
      </c>
      <c r="F714" s="44" t="str">
        <f t="shared" si="73"/>
        <v>Item_Desc_25041019</v>
      </c>
      <c r="G714" s="5" t="s">
        <v>2093</v>
      </c>
      <c r="H714" s="5">
        <v>3</v>
      </c>
      <c r="I714" s="5">
        <v>51</v>
      </c>
      <c r="J714" s="5">
        <v>0</v>
      </c>
      <c r="K714" s="5">
        <v>1</v>
      </c>
      <c r="L714" s="45">
        <f>_xlfn.XLOOKUP($I714, '[1]#칼럼명세'!$F:$F, '[1]#칼럼명세'!$J:$J)*IF(_xlfn.XLOOKUP($I714, '[1]#칼럼명세'!$F:$F, '[1]#칼럼명세'!$K:$K)="X", 1, _xlfn.XLOOKUP($K714, '[1]#무게관련'!$N:$N, '[1]#무게관련'!$O:$O))*100</f>
        <v>1</v>
      </c>
      <c r="M714" s="46" t="s">
        <v>336</v>
      </c>
      <c r="N714" s="46" t="s">
        <v>336</v>
      </c>
      <c r="O714" s="46" t="s">
        <v>336</v>
      </c>
      <c r="P714" s="46" t="s">
        <v>336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66">
        <v>100</v>
      </c>
      <c r="Y714" s="66">
        <v>1000</v>
      </c>
      <c r="Z714" s="5">
        <v>0</v>
      </c>
      <c r="AA714" s="5">
        <v>0</v>
      </c>
      <c r="AB714" s="5">
        <v>1</v>
      </c>
      <c r="AC714" s="5">
        <v>0</v>
      </c>
      <c r="AD714" s="5">
        <v>0</v>
      </c>
      <c r="AE714" s="5">
        <v>25000</v>
      </c>
      <c r="AF714" s="5">
        <v>16</v>
      </c>
      <c r="AG714" s="5">
        <v>0</v>
      </c>
      <c r="AH714" s="5" t="s">
        <v>2379</v>
      </c>
      <c r="AI714" s="5" t="s">
        <v>235</v>
      </c>
      <c r="AJ714" s="5" t="s">
        <v>984</v>
      </c>
      <c r="AK714" s="45">
        <f t="shared" si="84"/>
        <v>15</v>
      </c>
      <c r="AL714" s="47">
        <f>_xlfn.XLOOKUP(I714,'[1]#칼럼명세'!F:F,'[1]#칼럼명세'!I:I)</f>
        <v>1304</v>
      </c>
      <c r="AM714" s="44" t="str">
        <f t="shared" si="85"/>
        <v>Item_Name_25041019</v>
      </c>
      <c r="AN714" s="5" t="s">
        <v>2253</v>
      </c>
      <c r="AO714" s="44" t="str">
        <f t="shared" si="86"/>
        <v>Item_Desc_25041019</v>
      </c>
      <c r="AP714" s="5" t="s">
        <v>2093</v>
      </c>
      <c r="AQ714" s="44">
        <f>_xlfn.XLOOKUP(I714,[1]!표1[아이템 타입],[1]!표1[삭제여부])</f>
        <v>0</v>
      </c>
      <c r="AR714" s="63">
        <f>_xlfn.XLOOKUP(I714,'[1]#칼럼명세'!F:F,'[1]#칼럼명세'!H:H)</f>
        <v>1</v>
      </c>
      <c r="AS714" s="4">
        <v>1</v>
      </c>
      <c r="AT714" s="4"/>
      <c r="AU714" s="4"/>
      <c r="AV714" s="4"/>
      <c r="AW714" s="63" t="str">
        <f>_xlfn.XLOOKUP(I714,[1]!표1[아이템 타입],[1]!표1[타입 이름])</f>
        <v>몬스터 코어</v>
      </c>
      <c r="AX714" s="63" t="str">
        <f t="shared" si="82"/>
        <v>불가</v>
      </c>
      <c r="AY714" s="63" t="str">
        <f t="shared" si="83"/>
        <v>가능</v>
      </c>
      <c r="AZ714" s="63" t="str">
        <f t="shared" si="87"/>
        <v>가능</v>
      </c>
      <c r="BA714" s="63" t="str">
        <f t="shared" si="87"/>
        <v>가능</v>
      </c>
    </row>
    <row r="715" spans="2:53" x14ac:dyDescent="0.3">
      <c r="B715" s="4">
        <v>25042001</v>
      </c>
      <c r="C715" s="4" t="str">
        <f t="shared" si="74"/>
        <v>001</v>
      </c>
      <c r="D715" s="44" t="str">
        <f t="shared" si="72"/>
        <v>Item_Name_25042001</v>
      </c>
      <c r="E715" s="5" t="s">
        <v>2254</v>
      </c>
      <c r="F715" s="44" t="str">
        <f t="shared" si="73"/>
        <v>Item_Desc_25042001</v>
      </c>
      <c r="G715" s="5" t="s">
        <v>2094</v>
      </c>
      <c r="H715" s="5">
        <v>3</v>
      </c>
      <c r="I715" s="5">
        <v>51</v>
      </c>
      <c r="J715" s="5">
        <v>0</v>
      </c>
      <c r="K715" s="5">
        <v>2</v>
      </c>
      <c r="L715" s="45">
        <f>_xlfn.XLOOKUP($I715, '[1]#칼럼명세'!$F:$F, '[1]#칼럼명세'!$J:$J)*IF(_xlfn.XLOOKUP($I715, '[1]#칼럼명세'!$F:$F, '[1]#칼럼명세'!$K:$K)="X", 1, _xlfn.XLOOKUP($K715, '[1]#무게관련'!$N:$N, '[1]#무게관련'!$O:$O))*100</f>
        <v>1</v>
      </c>
      <c r="M715" s="46" t="s">
        <v>336</v>
      </c>
      <c r="N715" s="46" t="s">
        <v>336</v>
      </c>
      <c r="O715" s="46" t="s">
        <v>336</v>
      </c>
      <c r="P715" s="46" t="s">
        <v>336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66">
        <v>100</v>
      </c>
      <c r="Y715" s="66">
        <v>1000</v>
      </c>
      <c r="Z715" s="5">
        <v>0</v>
      </c>
      <c r="AA715" s="5">
        <v>0</v>
      </c>
      <c r="AB715" s="5">
        <v>1</v>
      </c>
      <c r="AC715" s="5">
        <v>0</v>
      </c>
      <c r="AD715" s="5">
        <v>0</v>
      </c>
      <c r="AE715" s="5">
        <v>25000</v>
      </c>
      <c r="AF715" s="5">
        <v>16</v>
      </c>
      <c r="AG715" s="5">
        <v>0</v>
      </c>
      <c r="AH715" s="5" t="s">
        <v>2401</v>
      </c>
      <c r="AI715" s="5" t="s">
        <v>235</v>
      </c>
      <c r="AJ715" s="5" t="s">
        <v>984</v>
      </c>
      <c r="AK715" s="45">
        <f t="shared" si="84"/>
        <v>15</v>
      </c>
      <c r="AL715" s="47">
        <f>_xlfn.XLOOKUP(I715,'[1]#칼럼명세'!F:F,'[1]#칼럼명세'!I:I)</f>
        <v>1304</v>
      </c>
      <c r="AM715" s="44" t="str">
        <f t="shared" si="85"/>
        <v>Item_Name_25042001</v>
      </c>
      <c r="AN715" s="5" t="s">
        <v>2254</v>
      </c>
      <c r="AO715" s="44" t="str">
        <f t="shared" si="86"/>
        <v>Item_Desc_25042001</v>
      </c>
      <c r="AP715" s="5" t="s">
        <v>2094</v>
      </c>
      <c r="AQ715" s="44">
        <f>_xlfn.XLOOKUP(I715,[1]!표1[아이템 타입],[1]!표1[삭제여부])</f>
        <v>0</v>
      </c>
      <c r="AR715" s="63">
        <f>_xlfn.XLOOKUP(I715,'[1]#칼럼명세'!F:F,'[1]#칼럼명세'!H:H)</f>
        <v>1</v>
      </c>
      <c r="AS715" s="4">
        <v>1</v>
      </c>
      <c r="AT715" s="4"/>
      <c r="AU715" s="4"/>
      <c r="AV715" s="4"/>
      <c r="AW715" s="63" t="str">
        <f>_xlfn.XLOOKUP(I715,[1]!표1[아이템 타입],[1]!표1[타입 이름])</f>
        <v>몬스터 코어</v>
      </c>
      <c r="AX715" s="63" t="str">
        <f t="shared" si="82"/>
        <v>불가</v>
      </c>
      <c r="AY715" s="63" t="str">
        <f t="shared" si="83"/>
        <v>가능</v>
      </c>
      <c r="AZ715" s="63" t="str">
        <f t="shared" si="87"/>
        <v>가능</v>
      </c>
      <c r="BA715" s="63" t="str">
        <f t="shared" si="87"/>
        <v>가능</v>
      </c>
    </row>
    <row r="716" spans="2:53" x14ac:dyDescent="0.3">
      <c r="B716" s="4">
        <v>25042002</v>
      </c>
      <c r="C716" s="4" t="str">
        <f t="shared" si="74"/>
        <v>002</v>
      </c>
      <c r="D716" s="44" t="str">
        <f t="shared" si="72"/>
        <v>Item_Name_25042002</v>
      </c>
      <c r="E716" s="5" t="s">
        <v>2255</v>
      </c>
      <c r="F716" s="44" t="str">
        <f t="shared" si="73"/>
        <v>Item_Desc_25042002</v>
      </c>
      <c r="G716" s="5" t="s">
        <v>2095</v>
      </c>
      <c r="H716" s="5">
        <v>3</v>
      </c>
      <c r="I716" s="5">
        <v>51</v>
      </c>
      <c r="J716" s="5">
        <v>0</v>
      </c>
      <c r="K716" s="5">
        <v>2</v>
      </c>
      <c r="L716" s="45">
        <f>_xlfn.XLOOKUP($I716, '[1]#칼럼명세'!$F:$F, '[1]#칼럼명세'!$J:$J)*IF(_xlfn.XLOOKUP($I716, '[1]#칼럼명세'!$F:$F, '[1]#칼럼명세'!$K:$K)="X", 1, _xlfn.XLOOKUP($K716, '[1]#무게관련'!$N:$N, '[1]#무게관련'!$O:$O))*100</f>
        <v>1</v>
      </c>
      <c r="M716" s="46" t="s">
        <v>336</v>
      </c>
      <c r="N716" s="46" t="s">
        <v>336</v>
      </c>
      <c r="O716" s="46" t="s">
        <v>336</v>
      </c>
      <c r="P716" s="46" t="s">
        <v>336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66">
        <v>100</v>
      </c>
      <c r="Y716" s="66">
        <v>1000</v>
      </c>
      <c r="Z716" s="5">
        <v>0</v>
      </c>
      <c r="AA716" s="5">
        <v>0</v>
      </c>
      <c r="AB716" s="5">
        <v>1</v>
      </c>
      <c r="AC716" s="5">
        <v>0</v>
      </c>
      <c r="AD716" s="5">
        <v>0</v>
      </c>
      <c r="AE716" s="5">
        <v>25000</v>
      </c>
      <c r="AF716" s="5">
        <v>16</v>
      </c>
      <c r="AG716" s="5">
        <v>0</v>
      </c>
      <c r="AH716" s="5" t="s">
        <v>2405</v>
      </c>
      <c r="AI716" s="5" t="s">
        <v>235</v>
      </c>
      <c r="AJ716" s="5" t="s">
        <v>984</v>
      </c>
      <c r="AK716" s="45">
        <f t="shared" si="84"/>
        <v>15</v>
      </c>
      <c r="AL716" s="47">
        <f>_xlfn.XLOOKUP(I716,'[1]#칼럼명세'!F:F,'[1]#칼럼명세'!I:I)</f>
        <v>1304</v>
      </c>
      <c r="AM716" s="44" t="str">
        <f t="shared" si="85"/>
        <v>Item_Name_25042002</v>
      </c>
      <c r="AN716" s="5" t="s">
        <v>2255</v>
      </c>
      <c r="AO716" s="44" t="str">
        <f t="shared" si="86"/>
        <v>Item_Desc_25042002</v>
      </c>
      <c r="AP716" s="5" t="s">
        <v>2095</v>
      </c>
      <c r="AQ716" s="44">
        <f>_xlfn.XLOOKUP(I716,[1]!표1[아이템 타입],[1]!표1[삭제여부])</f>
        <v>0</v>
      </c>
      <c r="AR716" s="63">
        <f>_xlfn.XLOOKUP(I716,'[1]#칼럼명세'!F:F,'[1]#칼럼명세'!H:H)</f>
        <v>1</v>
      </c>
      <c r="AS716" s="4">
        <v>1</v>
      </c>
      <c r="AT716" s="4"/>
      <c r="AU716" s="4"/>
      <c r="AV716" s="4"/>
      <c r="AW716" s="63" t="str">
        <f>_xlfn.XLOOKUP(I716,[1]!표1[아이템 타입],[1]!표1[타입 이름])</f>
        <v>몬스터 코어</v>
      </c>
      <c r="AX716" s="63" t="str">
        <f t="shared" si="82"/>
        <v>불가</v>
      </c>
      <c r="AY716" s="63" t="str">
        <f t="shared" si="83"/>
        <v>가능</v>
      </c>
      <c r="AZ716" s="63" t="str">
        <f t="shared" si="87"/>
        <v>가능</v>
      </c>
      <c r="BA716" s="63" t="str">
        <f t="shared" si="87"/>
        <v>가능</v>
      </c>
    </row>
    <row r="717" spans="2:53" x14ac:dyDescent="0.3">
      <c r="B717" s="4">
        <v>25042003</v>
      </c>
      <c r="C717" s="4" t="str">
        <f t="shared" si="74"/>
        <v>003</v>
      </c>
      <c r="D717" s="44" t="str">
        <f t="shared" si="72"/>
        <v>Item_Name_25042003</v>
      </c>
      <c r="E717" s="5" t="s">
        <v>2256</v>
      </c>
      <c r="F717" s="44" t="str">
        <f t="shared" si="73"/>
        <v>Item_Desc_25042003</v>
      </c>
      <c r="G717" s="5" t="s">
        <v>2096</v>
      </c>
      <c r="H717" s="5">
        <v>3</v>
      </c>
      <c r="I717" s="5">
        <v>51</v>
      </c>
      <c r="J717" s="5">
        <v>0</v>
      </c>
      <c r="K717" s="5">
        <v>2</v>
      </c>
      <c r="L717" s="45">
        <f>_xlfn.XLOOKUP($I717, '[1]#칼럼명세'!$F:$F, '[1]#칼럼명세'!$J:$J)*IF(_xlfn.XLOOKUP($I717, '[1]#칼럼명세'!$F:$F, '[1]#칼럼명세'!$K:$K)="X", 1, _xlfn.XLOOKUP($K717, '[1]#무게관련'!$N:$N, '[1]#무게관련'!$O:$O))*100</f>
        <v>1</v>
      </c>
      <c r="M717" s="46" t="s">
        <v>336</v>
      </c>
      <c r="N717" s="46" t="s">
        <v>336</v>
      </c>
      <c r="O717" s="46" t="s">
        <v>336</v>
      </c>
      <c r="P717" s="46" t="s">
        <v>336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66">
        <v>100</v>
      </c>
      <c r="Y717" s="66">
        <v>1000</v>
      </c>
      <c r="Z717" s="5">
        <v>0</v>
      </c>
      <c r="AA717" s="5">
        <v>0</v>
      </c>
      <c r="AB717" s="5">
        <v>1</v>
      </c>
      <c r="AC717" s="5">
        <v>0</v>
      </c>
      <c r="AD717" s="5">
        <v>0</v>
      </c>
      <c r="AE717" s="5">
        <v>25000</v>
      </c>
      <c r="AF717" s="5">
        <v>16</v>
      </c>
      <c r="AG717" s="5">
        <v>0</v>
      </c>
      <c r="AH717" s="5" t="s">
        <v>2366</v>
      </c>
      <c r="AI717" s="5" t="s">
        <v>235</v>
      </c>
      <c r="AJ717" s="5" t="s">
        <v>984</v>
      </c>
      <c r="AK717" s="45">
        <f t="shared" si="84"/>
        <v>15</v>
      </c>
      <c r="AL717" s="47">
        <f>_xlfn.XLOOKUP(I717,'[1]#칼럼명세'!F:F,'[1]#칼럼명세'!I:I)</f>
        <v>1304</v>
      </c>
      <c r="AM717" s="44" t="str">
        <f t="shared" si="85"/>
        <v>Item_Name_25042003</v>
      </c>
      <c r="AN717" s="5" t="s">
        <v>2256</v>
      </c>
      <c r="AO717" s="44" t="str">
        <f t="shared" si="86"/>
        <v>Item_Desc_25042003</v>
      </c>
      <c r="AP717" s="5" t="s">
        <v>2096</v>
      </c>
      <c r="AQ717" s="44">
        <f>_xlfn.XLOOKUP(I717,[1]!표1[아이템 타입],[1]!표1[삭제여부])</f>
        <v>0</v>
      </c>
      <c r="AR717" s="63">
        <f>_xlfn.XLOOKUP(I717,'[1]#칼럼명세'!F:F,'[1]#칼럼명세'!H:H)</f>
        <v>1</v>
      </c>
      <c r="AS717" s="4">
        <v>1</v>
      </c>
      <c r="AT717" s="4"/>
      <c r="AU717" s="4"/>
      <c r="AV717" s="4"/>
      <c r="AW717" s="63" t="str">
        <f>_xlfn.XLOOKUP(I717,[1]!표1[아이템 타입],[1]!표1[타입 이름])</f>
        <v>몬스터 코어</v>
      </c>
      <c r="AX717" s="63" t="str">
        <f t="shared" si="82"/>
        <v>불가</v>
      </c>
      <c r="AY717" s="63" t="str">
        <f t="shared" si="83"/>
        <v>가능</v>
      </c>
      <c r="AZ717" s="63" t="str">
        <f t="shared" si="87"/>
        <v>가능</v>
      </c>
      <c r="BA717" s="63" t="str">
        <f t="shared" si="87"/>
        <v>가능</v>
      </c>
    </row>
    <row r="718" spans="2:53" x14ac:dyDescent="0.3">
      <c r="B718" s="4">
        <v>25042004</v>
      </c>
      <c r="C718" s="4" t="str">
        <f t="shared" si="74"/>
        <v>004</v>
      </c>
      <c r="D718" s="44" t="str">
        <f t="shared" si="72"/>
        <v>Item_Name_25042004</v>
      </c>
      <c r="E718" s="5" t="s">
        <v>2257</v>
      </c>
      <c r="F718" s="44" t="str">
        <f t="shared" si="73"/>
        <v>Item_Desc_25042004</v>
      </c>
      <c r="G718" s="5" t="s">
        <v>2097</v>
      </c>
      <c r="H718" s="5">
        <v>3</v>
      </c>
      <c r="I718" s="5">
        <v>51</v>
      </c>
      <c r="J718" s="5">
        <v>0</v>
      </c>
      <c r="K718" s="5">
        <v>2</v>
      </c>
      <c r="L718" s="45">
        <f>_xlfn.XLOOKUP($I718, '[1]#칼럼명세'!$F:$F, '[1]#칼럼명세'!$J:$J)*IF(_xlfn.XLOOKUP($I718, '[1]#칼럼명세'!$F:$F, '[1]#칼럼명세'!$K:$K)="X", 1, _xlfn.XLOOKUP($K718, '[1]#무게관련'!$N:$N, '[1]#무게관련'!$O:$O))*100</f>
        <v>1</v>
      </c>
      <c r="M718" s="46" t="s">
        <v>336</v>
      </c>
      <c r="N718" s="46" t="s">
        <v>336</v>
      </c>
      <c r="O718" s="46" t="s">
        <v>336</v>
      </c>
      <c r="P718" s="46" t="s">
        <v>336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66">
        <v>100</v>
      </c>
      <c r="Y718" s="66">
        <v>1000</v>
      </c>
      <c r="Z718" s="5">
        <v>0</v>
      </c>
      <c r="AA718" s="5">
        <v>0</v>
      </c>
      <c r="AB718" s="5">
        <v>1</v>
      </c>
      <c r="AC718" s="5">
        <v>0</v>
      </c>
      <c r="AD718" s="5">
        <v>0</v>
      </c>
      <c r="AE718" s="5">
        <v>25000</v>
      </c>
      <c r="AF718" s="5">
        <v>16</v>
      </c>
      <c r="AG718" s="5">
        <v>0</v>
      </c>
      <c r="AH718" s="5" t="s">
        <v>2406</v>
      </c>
      <c r="AI718" s="5" t="s">
        <v>235</v>
      </c>
      <c r="AJ718" s="5" t="s">
        <v>984</v>
      </c>
      <c r="AK718" s="45">
        <f t="shared" si="84"/>
        <v>15</v>
      </c>
      <c r="AL718" s="47">
        <f>_xlfn.XLOOKUP(I718,'[1]#칼럼명세'!F:F,'[1]#칼럼명세'!I:I)</f>
        <v>1304</v>
      </c>
      <c r="AM718" s="44" t="str">
        <f t="shared" si="85"/>
        <v>Item_Name_25042004</v>
      </c>
      <c r="AN718" s="5" t="s">
        <v>2257</v>
      </c>
      <c r="AO718" s="44" t="str">
        <f t="shared" si="86"/>
        <v>Item_Desc_25042004</v>
      </c>
      <c r="AP718" s="5" t="s">
        <v>2097</v>
      </c>
      <c r="AQ718" s="44">
        <f>_xlfn.XLOOKUP(I718,[1]!표1[아이템 타입],[1]!표1[삭제여부])</f>
        <v>0</v>
      </c>
      <c r="AR718" s="63">
        <f>_xlfn.XLOOKUP(I718,'[1]#칼럼명세'!F:F,'[1]#칼럼명세'!H:H)</f>
        <v>1</v>
      </c>
      <c r="AS718" s="4">
        <v>1</v>
      </c>
      <c r="AT718" s="4"/>
      <c r="AU718" s="4"/>
      <c r="AV718" s="4"/>
      <c r="AW718" s="63" t="str">
        <f>_xlfn.XLOOKUP(I718,[1]!표1[아이템 타입],[1]!표1[타입 이름])</f>
        <v>몬스터 코어</v>
      </c>
      <c r="AX718" s="63" t="str">
        <f t="shared" si="82"/>
        <v>불가</v>
      </c>
      <c r="AY718" s="63" t="str">
        <f t="shared" si="83"/>
        <v>가능</v>
      </c>
      <c r="AZ718" s="63" t="str">
        <f t="shared" si="87"/>
        <v>가능</v>
      </c>
      <c r="BA718" s="63" t="str">
        <f t="shared" si="87"/>
        <v>가능</v>
      </c>
    </row>
    <row r="719" spans="2:53" x14ac:dyDescent="0.3">
      <c r="B719" s="4">
        <v>25042005</v>
      </c>
      <c r="C719" s="4" t="str">
        <f t="shared" si="74"/>
        <v>005</v>
      </c>
      <c r="D719" s="44" t="str">
        <f t="shared" si="72"/>
        <v>Item_Name_25042005</v>
      </c>
      <c r="E719" s="5" t="s">
        <v>2258</v>
      </c>
      <c r="F719" s="44" t="str">
        <f t="shared" si="73"/>
        <v>Item_Desc_25042005</v>
      </c>
      <c r="G719" s="5" t="s">
        <v>2098</v>
      </c>
      <c r="H719" s="5">
        <v>3</v>
      </c>
      <c r="I719" s="5">
        <v>51</v>
      </c>
      <c r="J719" s="5">
        <v>0</v>
      </c>
      <c r="K719" s="5">
        <v>2</v>
      </c>
      <c r="L719" s="45">
        <f>_xlfn.XLOOKUP($I719, '[1]#칼럼명세'!$F:$F, '[1]#칼럼명세'!$J:$J)*IF(_xlfn.XLOOKUP($I719, '[1]#칼럼명세'!$F:$F, '[1]#칼럼명세'!$K:$K)="X", 1, _xlfn.XLOOKUP($K719, '[1]#무게관련'!$N:$N, '[1]#무게관련'!$O:$O))*100</f>
        <v>1</v>
      </c>
      <c r="M719" s="46" t="s">
        <v>336</v>
      </c>
      <c r="N719" s="46" t="s">
        <v>336</v>
      </c>
      <c r="O719" s="46" t="s">
        <v>336</v>
      </c>
      <c r="P719" s="46" t="s">
        <v>336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66">
        <v>100</v>
      </c>
      <c r="Y719" s="66">
        <v>1000</v>
      </c>
      <c r="Z719" s="5">
        <v>0</v>
      </c>
      <c r="AA719" s="5">
        <v>0</v>
      </c>
      <c r="AB719" s="5">
        <v>1</v>
      </c>
      <c r="AC719" s="5">
        <v>0</v>
      </c>
      <c r="AD719" s="5">
        <v>0</v>
      </c>
      <c r="AE719" s="5">
        <v>25000</v>
      </c>
      <c r="AF719" s="5">
        <v>16</v>
      </c>
      <c r="AG719" s="5">
        <v>0</v>
      </c>
      <c r="AH719" s="5" t="s">
        <v>2399</v>
      </c>
      <c r="AI719" s="5" t="s">
        <v>235</v>
      </c>
      <c r="AJ719" s="5" t="s">
        <v>984</v>
      </c>
      <c r="AK719" s="45">
        <f t="shared" si="84"/>
        <v>15</v>
      </c>
      <c r="AL719" s="47">
        <f>_xlfn.XLOOKUP(I719,'[1]#칼럼명세'!F:F,'[1]#칼럼명세'!I:I)</f>
        <v>1304</v>
      </c>
      <c r="AM719" s="44" t="str">
        <f t="shared" si="85"/>
        <v>Item_Name_25042005</v>
      </c>
      <c r="AN719" s="5" t="s">
        <v>2258</v>
      </c>
      <c r="AO719" s="44" t="str">
        <f t="shared" si="86"/>
        <v>Item_Desc_25042005</v>
      </c>
      <c r="AP719" s="5" t="s">
        <v>2098</v>
      </c>
      <c r="AQ719" s="44">
        <f>_xlfn.XLOOKUP(I719,[1]!표1[아이템 타입],[1]!표1[삭제여부])</f>
        <v>0</v>
      </c>
      <c r="AR719" s="63">
        <f>_xlfn.XLOOKUP(I719,'[1]#칼럼명세'!F:F,'[1]#칼럼명세'!H:H)</f>
        <v>1</v>
      </c>
      <c r="AS719" s="4">
        <v>1</v>
      </c>
      <c r="AT719" s="4"/>
      <c r="AU719" s="4"/>
      <c r="AV719" s="4"/>
      <c r="AW719" s="63" t="str">
        <f>_xlfn.XLOOKUP(I719,[1]!표1[아이템 타입],[1]!표1[타입 이름])</f>
        <v>몬스터 코어</v>
      </c>
      <c r="AX719" s="63" t="str">
        <f t="shared" si="82"/>
        <v>불가</v>
      </c>
      <c r="AY719" s="63" t="str">
        <f t="shared" si="83"/>
        <v>가능</v>
      </c>
      <c r="AZ719" s="63" t="str">
        <f t="shared" si="87"/>
        <v>가능</v>
      </c>
      <c r="BA719" s="63" t="str">
        <f t="shared" si="87"/>
        <v>가능</v>
      </c>
    </row>
    <row r="720" spans="2:53" x14ac:dyDescent="0.3">
      <c r="B720" s="4">
        <v>25042006</v>
      </c>
      <c r="C720" s="4" t="str">
        <f t="shared" si="74"/>
        <v>006</v>
      </c>
      <c r="D720" s="44" t="str">
        <f t="shared" si="72"/>
        <v>Item_Name_25042006</v>
      </c>
      <c r="E720" s="5" t="s">
        <v>2259</v>
      </c>
      <c r="F720" s="44" t="str">
        <f t="shared" si="73"/>
        <v>Item_Desc_25042006</v>
      </c>
      <c r="G720" s="5" t="s">
        <v>2099</v>
      </c>
      <c r="H720" s="5">
        <v>3</v>
      </c>
      <c r="I720" s="5">
        <v>51</v>
      </c>
      <c r="J720" s="5">
        <v>0</v>
      </c>
      <c r="K720" s="5">
        <v>2</v>
      </c>
      <c r="L720" s="45">
        <f>_xlfn.XLOOKUP($I720, '[1]#칼럼명세'!$F:$F, '[1]#칼럼명세'!$J:$J)*IF(_xlfn.XLOOKUP($I720, '[1]#칼럼명세'!$F:$F, '[1]#칼럼명세'!$K:$K)="X", 1, _xlfn.XLOOKUP($K720, '[1]#무게관련'!$N:$N, '[1]#무게관련'!$O:$O))*100</f>
        <v>1</v>
      </c>
      <c r="M720" s="46" t="s">
        <v>336</v>
      </c>
      <c r="N720" s="46" t="s">
        <v>336</v>
      </c>
      <c r="O720" s="46" t="s">
        <v>336</v>
      </c>
      <c r="P720" s="46" t="s">
        <v>336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66">
        <v>100</v>
      </c>
      <c r="Y720" s="66">
        <v>1000</v>
      </c>
      <c r="Z720" s="5">
        <v>0</v>
      </c>
      <c r="AA720" s="5">
        <v>0</v>
      </c>
      <c r="AB720" s="5">
        <v>1</v>
      </c>
      <c r="AC720" s="5">
        <v>0</v>
      </c>
      <c r="AD720" s="5">
        <v>0</v>
      </c>
      <c r="AE720" s="5">
        <v>25000</v>
      </c>
      <c r="AF720" s="5">
        <v>16</v>
      </c>
      <c r="AG720" s="5">
        <v>0</v>
      </c>
      <c r="AH720" s="5" t="s">
        <v>2403</v>
      </c>
      <c r="AI720" s="5" t="s">
        <v>235</v>
      </c>
      <c r="AJ720" s="5" t="s">
        <v>984</v>
      </c>
      <c r="AK720" s="45">
        <f t="shared" si="84"/>
        <v>15</v>
      </c>
      <c r="AL720" s="47">
        <f>_xlfn.XLOOKUP(I720,'[1]#칼럼명세'!F:F,'[1]#칼럼명세'!I:I)</f>
        <v>1304</v>
      </c>
      <c r="AM720" s="44" t="str">
        <f t="shared" si="85"/>
        <v>Item_Name_25042006</v>
      </c>
      <c r="AN720" s="5" t="s">
        <v>2259</v>
      </c>
      <c r="AO720" s="44" t="str">
        <f t="shared" si="86"/>
        <v>Item_Desc_25042006</v>
      </c>
      <c r="AP720" s="5" t="s">
        <v>2099</v>
      </c>
      <c r="AQ720" s="44">
        <f>_xlfn.XLOOKUP(I720,[1]!표1[아이템 타입],[1]!표1[삭제여부])</f>
        <v>0</v>
      </c>
      <c r="AR720" s="63">
        <f>_xlfn.XLOOKUP(I720,'[1]#칼럼명세'!F:F,'[1]#칼럼명세'!H:H)</f>
        <v>1</v>
      </c>
      <c r="AS720" s="4">
        <v>1</v>
      </c>
      <c r="AT720" s="4"/>
      <c r="AU720" s="4"/>
      <c r="AV720" s="4"/>
      <c r="AW720" s="63" t="str">
        <f>_xlfn.XLOOKUP(I720,[1]!표1[아이템 타입],[1]!표1[타입 이름])</f>
        <v>몬스터 코어</v>
      </c>
      <c r="AX720" s="63" t="str">
        <f t="shared" si="82"/>
        <v>불가</v>
      </c>
      <c r="AY720" s="63" t="str">
        <f t="shared" si="83"/>
        <v>가능</v>
      </c>
      <c r="AZ720" s="63" t="str">
        <f t="shared" si="87"/>
        <v>가능</v>
      </c>
      <c r="BA720" s="63" t="str">
        <f t="shared" si="87"/>
        <v>가능</v>
      </c>
    </row>
    <row r="721" spans="2:53" x14ac:dyDescent="0.3">
      <c r="B721" s="4">
        <v>25042007</v>
      </c>
      <c r="C721" s="4" t="str">
        <f t="shared" si="74"/>
        <v>007</v>
      </c>
      <c r="D721" s="44" t="str">
        <f t="shared" si="72"/>
        <v>Item_Name_25042007</v>
      </c>
      <c r="E721" s="5" t="s">
        <v>2260</v>
      </c>
      <c r="F721" s="44" t="str">
        <f t="shared" si="73"/>
        <v>Item_Desc_25042007</v>
      </c>
      <c r="G721" s="5" t="s">
        <v>2100</v>
      </c>
      <c r="H721" s="5">
        <v>3</v>
      </c>
      <c r="I721" s="5">
        <v>51</v>
      </c>
      <c r="J721" s="5">
        <v>0</v>
      </c>
      <c r="K721" s="5">
        <v>2</v>
      </c>
      <c r="L721" s="45">
        <f>_xlfn.XLOOKUP($I721, '[1]#칼럼명세'!$F:$F, '[1]#칼럼명세'!$J:$J)*IF(_xlfn.XLOOKUP($I721, '[1]#칼럼명세'!$F:$F, '[1]#칼럼명세'!$K:$K)="X", 1, _xlfn.XLOOKUP($K721, '[1]#무게관련'!$N:$N, '[1]#무게관련'!$O:$O))*100</f>
        <v>1</v>
      </c>
      <c r="M721" s="46" t="s">
        <v>336</v>
      </c>
      <c r="N721" s="46" t="s">
        <v>336</v>
      </c>
      <c r="O721" s="46" t="s">
        <v>336</v>
      </c>
      <c r="P721" s="46" t="s">
        <v>336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66">
        <v>100</v>
      </c>
      <c r="Y721" s="66">
        <v>1000</v>
      </c>
      <c r="Z721" s="5">
        <v>0</v>
      </c>
      <c r="AA721" s="5">
        <v>0</v>
      </c>
      <c r="AB721" s="5">
        <v>1</v>
      </c>
      <c r="AC721" s="5">
        <v>0</v>
      </c>
      <c r="AD721" s="5">
        <v>0</v>
      </c>
      <c r="AE721" s="5">
        <v>25000</v>
      </c>
      <c r="AF721" s="5">
        <v>16</v>
      </c>
      <c r="AG721" s="5">
        <v>0</v>
      </c>
      <c r="AH721" s="5" t="s">
        <v>2381</v>
      </c>
      <c r="AI721" s="5" t="s">
        <v>235</v>
      </c>
      <c r="AJ721" s="5" t="s">
        <v>984</v>
      </c>
      <c r="AK721" s="45">
        <f t="shared" si="84"/>
        <v>15</v>
      </c>
      <c r="AL721" s="47">
        <f>_xlfn.XLOOKUP(I721,'[1]#칼럼명세'!F:F,'[1]#칼럼명세'!I:I)</f>
        <v>1304</v>
      </c>
      <c r="AM721" s="44" t="str">
        <f t="shared" si="85"/>
        <v>Item_Name_25042007</v>
      </c>
      <c r="AN721" s="5" t="s">
        <v>2260</v>
      </c>
      <c r="AO721" s="44" t="str">
        <f t="shared" si="86"/>
        <v>Item_Desc_25042007</v>
      </c>
      <c r="AP721" s="5" t="s">
        <v>2100</v>
      </c>
      <c r="AQ721" s="44">
        <f>_xlfn.XLOOKUP(I721,[1]!표1[아이템 타입],[1]!표1[삭제여부])</f>
        <v>0</v>
      </c>
      <c r="AR721" s="63">
        <f>_xlfn.XLOOKUP(I721,'[1]#칼럼명세'!F:F,'[1]#칼럼명세'!H:H)</f>
        <v>1</v>
      </c>
      <c r="AS721" s="4">
        <v>1</v>
      </c>
      <c r="AT721" s="4"/>
      <c r="AU721" s="4"/>
      <c r="AV721" s="4"/>
      <c r="AW721" s="63" t="str">
        <f>_xlfn.XLOOKUP(I721,[1]!표1[아이템 타입],[1]!표1[타입 이름])</f>
        <v>몬스터 코어</v>
      </c>
      <c r="AX721" s="63" t="str">
        <f t="shared" si="82"/>
        <v>불가</v>
      </c>
      <c r="AY721" s="63" t="str">
        <f t="shared" si="83"/>
        <v>가능</v>
      </c>
      <c r="AZ721" s="63" t="str">
        <f t="shared" si="87"/>
        <v>가능</v>
      </c>
      <c r="BA721" s="63" t="str">
        <f t="shared" si="87"/>
        <v>가능</v>
      </c>
    </row>
    <row r="722" spans="2:53" x14ac:dyDescent="0.3">
      <c r="B722" s="4">
        <v>25042008</v>
      </c>
      <c r="C722" s="4" t="str">
        <f t="shared" si="74"/>
        <v>008</v>
      </c>
      <c r="D722" s="44" t="str">
        <f t="shared" si="72"/>
        <v>Item_Name_25042008</v>
      </c>
      <c r="E722" s="5" t="s">
        <v>2261</v>
      </c>
      <c r="F722" s="44" t="str">
        <f t="shared" si="73"/>
        <v>Item_Desc_25042008</v>
      </c>
      <c r="G722" s="5" t="s">
        <v>2101</v>
      </c>
      <c r="H722" s="5">
        <v>3</v>
      </c>
      <c r="I722" s="5">
        <v>51</v>
      </c>
      <c r="J722" s="5">
        <v>0</v>
      </c>
      <c r="K722" s="5">
        <v>2</v>
      </c>
      <c r="L722" s="45">
        <f>_xlfn.XLOOKUP($I722, '[1]#칼럼명세'!$F:$F, '[1]#칼럼명세'!$J:$J)*IF(_xlfn.XLOOKUP($I722, '[1]#칼럼명세'!$F:$F, '[1]#칼럼명세'!$K:$K)="X", 1, _xlfn.XLOOKUP($K722, '[1]#무게관련'!$N:$N, '[1]#무게관련'!$O:$O))*100</f>
        <v>1</v>
      </c>
      <c r="M722" s="46" t="s">
        <v>336</v>
      </c>
      <c r="N722" s="46" t="s">
        <v>336</v>
      </c>
      <c r="O722" s="46" t="s">
        <v>336</v>
      </c>
      <c r="P722" s="46" t="s">
        <v>336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66">
        <v>100</v>
      </c>
      <c r="Y722" s="66">
        <v>1000</v>
      </c>
      <c r="Z722" s="5">
        <v>0</v>
      </c>
      <c r="AA722" s="5">
        <v>0</v>
      </c>
      <c r="AB722" s="5">
        <v>1</v>
      </c>
      <c r="AC722" s="5">
        <v>0</v>
      </c>
      <c r="AD722" s="5">
        <v>0</v>
      </c>
      <c r="AE722" s="5">
        <v>25000</v>
      </c>
      <c r="AF722" s="5">
        <v>16</v>
      </c>
      <c r="AG722" s="5">
        <v>0</v>
      </c>
      <c r="AH722" s="5" t="s">
        <v>2404</v>
      </c>
      <c r="AI722" s="5" t="s">
        <v>235</v>
      </c>
      <c r="AJ722" s="5" t="s">
        <v>984</v>
      </c>
      <c r="AK722" s="45">
        <f t="shared" si="84"/>
        <v>15</v>
      </c>
      <c r="AL722" s="47">
        <f>_xlfn.XLOOKUP(I722,'[1]#칼럼명세'!F:F,'[1]#칼럼명세'!I:I)</f>
        <v>1304</v>
      </c>
      <c r="AM722" s="44" t="str">
        <f t="shared" si="85"/>
        <v>Item_Name_25042008</v>
      </c>
      <c r="AN722" s="5" t="s">
        <v>2261</v>
      </c>
      <c r="AO722" s="44" t="str">
        <f t="shared" si="86"/>
        <v>Item_Desc_25042008</v>
      </c>
      <c r="AP722" s="5" t="s">
        <v>2101</v>
      </c>
      <c r="AQ722" s="44">
        <f>_xlfn.XLOOKUP(I722,[1]!표1[아이템 타입],[1]!표1[삭제여부])</f>
        <v>0</v>
      </c>
      <c r="AR722" s="63">
        <f>_xlfn.XLOOKUP(I722,'[1]#칼럼명세'!F:F,'[1]#칼럼명세'!H:H)</f>
        <v>1</v>
      </c>
      <c r="AS722" s="4">
        <v>1</v>
      </c>
      <c r="AT722" s="4"/>
      <c r="AU722" s="4"/>
      <c r="AV722" s="4"/>
      <c r="AW722" s="63" t="str">
        <f>_xlfn.XLOOKUP(I722,[1]!표1[아이템 타입],[1]!표1[타입 이름])</f>
        <v>몬스터 코어</v>
      </c>
      <c r="AX722" s="63" t="str">
        <f t="shared" si="82"/>
        <v>불가</v>
      </c>
      <c r="AY722" s="63" t="str">
        <f t="shared" si="83"/>
        <v>가능</v>
      </c>
      <c r="AZ722" s="63" t="str">
        <f t="shared" si="87"/>
        <v>가능</v>
      </c>
      <c r="BA722" s="63" t="str">
        <f t="shared" si="87"/>
        <v>가능</v>
      </c>
    </row>
    <row r="723" spans="2:53" x14ac:dyDescent="0.3">
      <c r="B723" s="4">
        <v>25042009</v>
      </c>
      <c r="C723" s="4" t="str">
        <f t="shared" si="74"/>
        <v>009</v>
      </c>
      <c r="D723" s="44" t="str">
        <f t="shared" si="72"/>
        <v>Item_Name_25042009</v>
      </c>
      <c r="E723" s="5" t="s">
        <v>2262</v>
      </c>
      <c r="F723" s="44" t="str">
        <f t="shared" si="73"/>
        <v>Item_Desc_25042009</v>
      </c>
      <c r="G723" s="5" t="s">
        <v>2102</v>
      </c>
      <c r="H723" s="5">
        <v>3</v>
      </c>
      <c r="I723" s="5">
        <v>51</v>
      </c>
      <c r="J723" s="5">
        <v>0</v>
      </c>
      <c r="K723" s="5">
        <v>2</v>
      </c>
      <c r="L723" s="45">
        <f>_xlfn.XLOOKUP($I723, '[1]#칼럼명세'!$F:$F, '[1]#칼럼명세'!$J:$J)*IF(_xlfn.XLOOKUP($I723, '[1]#칼럼명세'!$F:$F, '[1]#칼럼명세'!$K:$K)="X", 1, _xlfn.XLOOKUP($K723, '[1]#무게관련'!$N:$N, '[1]#무게관련'!$O:$O))*100</f>
        <v>1</v>
      </c>
      <c r="M723" s="46" t="s">
        <v>336</v>
      </c>
      <c r="N723" s="46" t="s">
        <v>336</v>
      </c>
      <c r="O723" s="46" t="s">
        <v>336</v>
      </c>
      <c r="P723" s="46" t="s">
        <v>336</v>
      </c>
      <c r="Q723" s="5">
        <v>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0</v>
      </c>
      <c r="X723" s="66">
        <v>100</v>
      </c>
      <c r="Y723" s="66">
        <v>1000</v>
      </c>
      <c r="Z723" s="5">
        <v>0</v>
      </c>
      <c r="AA723" s="5">
        <v>0</v>
      </c>
      <c r="AB723" s="5">
        <v>1</v>
      </c>
      <c r="AC723" s="5">
        <v>0</v>
      </c>
      <c r="AD723" s="5">
        <v>0</v>
      </c>
      <c r="AE723" s="5">
        <v>25000</v>
      </c>
      <c r="AF723" s="5">
        <v>16</v>
      </c>
      <c r="AG723" s="5">
        <v>0</v>
      </c>
      <c r="AH723" s="5" t="s">
        <v>2410</v>
      </c>
      <c r="AI723" s="5" t="s">
        <v>235</v>
      </c>
      <c r="AJ723" s="5" t="s">
        <v>984</v>
      </c>
      <c r="AK723" s="45">
        <f t="shared" si="84"/>
        <v>15</v>
      </c>
      <c r="AL723" s="47">
        <f>_xlfn.XLOOKUP(I723,'[1]#칼럼명세'!F:F,'[1]#칼럼명세'!I:I)</f>
        <v>1304</v>
      </c>
      <c r="AM723" s="44" t="str">
        <f t="shared" si="85"/>
        <v>Item_Name_25042009</v>
      </c>
      <c r="AN723" s="5" t="s">
        <v>2262</v>
      </c>
      <c r="AO723" s="44" t="str">
        <f t="shared" si="86"/>
        <v>Item_Desc_25042009</v>
      </c>
      <c r="AP723" s="5" t="s">
        <v>2102</v>
      </c>
      <c r="AQ723" s="44">
        <f>_xlfn.XLOOKUP(I723,[1]!표1[아이템 타입],[1]!표1[삭제여부])</f>
        <v>0</v>
      </c>
      <c r="AR723" s="63">
        <f>_xlfn.XLOOKUP(I723,'[1]#칼럼명세'!F:F,'[1]#칼럼명세'!H:H)</f>
        <v>1</v>
      </c>
      <c r="AS723" s="4">
        <v>1</v>
      </c>
      <c r="AT723" s="4"/>
      <c r="AU723" s="4"/>
      <c r="AV723" s="4"/>
      <c r="AW723" s="63" t="str">
        <f>_xlfn.XLOOKUP(I723,[1]!표1[아이템 타입],[1]!표1[타입 이름])</f>
        <v>몬스터 코어</v>
      </c>
      <c r="AX723" s="63" t="str">
        <f t="shared" ref="AX723:AX786" si="88">IF(Z723=0,"불가","가능")</f>
        <v>불가</v>
      </c>
      <c r="AY723" s="63" t="str">
        <f t="shared" ref="AY723:AY786" si="89">IF(AB723=0,"불가","가능")</f>
        <v>가능</v>
      </c>
      <c r="AZ723" s="63" t="str">
        <f t="shared" si="87"/>
        <v>가능</v>
      </c>
      <c r="BA723" s="63" t="str">
        <f t="shared" si="87"/>
        <v>가능</v>
      </c>
    </row>
    <row r="724" spans="2:53" x14ac:dyDescent="0.3">
      <c r="B724" s="4">
        <v>25042010</v>
      </c>
      <c r="C724" s="4" t="str">
        <f t="shared" si="74"/>
        <v>010</v>
      </c>
      <c r="D724" s="44" t="str">
        <f t="shared" si="72"/>
        <v>Item_Name_25042010</v>
      </c>
      <c r="E724" s="5" t="s">
        <v>2263</v>
      </c>
      <c r="F724" s="44" t="str">
        <f t="shared" si="73"/>
        <v>Item_Desc_25042010</v>
      </c>
      <c r="G724" s="5" t="s">
        <v>2103</v>
      </c>
      <c r="H724" s="5">
        <v>3</v>
      </c>
      <c r="I724" s="5">
        <v>51</v>
      </c>
      <c r="J724" s="5">
        <v>0</v>
      </c>
      <c r="K724" s="5">
        <v>2</v>
      </c>
      <c r="L724" s="45">
        <f>_xlfn.XLOOKUP($I724, '[1]#칼럼명세'!$F:$F, '[1]#칼럼명세'!$J:$J)*IF(_xlfn.XLOOKUP($I724, '[1]#칼럼명세'!$F:$F, '[1]#칼럼명세'!$K:$K)="X", 1, _xlfn.XLOOKUP($K724, '[1]#무게관련'!$N:$N, '[1]#무게관련'!$O:$O))*100</f>
        <v>1</v>
      </c>
      <c r="M724" s="46" t="s">
        <v>336</v>
      </c>
      <c r="N724" s="46" t="s">
        <v>336</v>
      </c>
      <c r="O724" s="46" t="s">
        <v>336</v>
      </c>
      <c r="P724" s="46" t="s">
        <v>336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66">
        <v>100</v>
      </c>
      <c r="Y724" s="66">
        <v>1000</v>
      </c>
      <c r="Z724" s="5">
        <v>0</v>
      </c>
      <c r="AA724" s="5">
        <v>0</v>
      </c>
      <c r="AB724" s="5">
        <v>1</v>
      </c>
      <c r="AC724" s="5">
        <v>0</v>
      </c>
      <c r="AD724" s="5">
        <v>0</v>
      </c>
      <c r="AE724" s="5">
        <v>25000</v>
      </c>
      <c r="AF724" s="5">
        <v>16</v>
      </c>
      <c r="AG724" s="5">
        <v>0</v>
      </c>
      <c r="AH724" s="5" t="s">
        <v>2408</v>
      </c>
      <c r="AI724" s="5" t="s">
        <v>235</v>
      </c>
      <c r="AJ724" s="5" t="s">
        <v>984</v>
      </c>
      <c r="AK724" s="45">
        <f t="shared" si="84"/>
        <v>15</v>
      </c>
      <c r="AL724" s="47">
        <f>_xlfn.XLOOKUP(I724,'[1]#칼럼명세'!F:F,'[1]#칼럼명세'!I:I)</f>
        <v>1304</v>
      </c>
      <c r="AM724" s="44" t="str">
        <f t="shared" si="85"/>
        <v>Item_Name_25042010</v>
      </c>
      <c r="AN724" s="5" t="s">
        <v>2263</v>
      </c>
      <c r="AO724" s="44" t="str">
        <f t="shared" si="86"/>
        <v>Item_Desc_25042010</v>
      </c>
      <c r="AP724" s="5" t="s">
        <v>2103</v>
      </c>
      <c r="AQ724" s="44">
        <f>_xlfn.XLOOKUP(I724,[1]!표1[아이템 타입],[1]!표1[삭제여부])</f>
        <v>0</v>
      </c>
      <c r="AR724" s="63">
        <f>_xlfn.XLOOKUP(I724,'[1]#칼럼명세'!F:F,'[1]#칼럼명세'!H:H)</f>
        <v>1</v>
      </c>
      <c r="AS724" s="4">
        <v>1</v>
      </c>
      <c r="AT724" s="4"/>
      <c r="AU724" s="4"/>
      <c r="AV724" s="4"/>
      <c r="AW724" s="63" t="str">
        <f>_xlfn.XLOOKUP(I724,[1]!표1[아이템 타입],[1]!표1[타입 이름])</f>
        <v>몬스터 코어</v>
      </c>
      <c r="AX724" s="63" t="str">
        <f t="shared" si="88"/>
        <v>불가</v>
      </c>
      <c r="AY724" s="63" t="str">
        <f t="shared" si="89"/>
        <v>가능</v>
      </c>
      <c r="AZ724" s="63" t="str">
        <f t="shared" si="87"/>
        <v>가능</v>
      </c>
      <c r="BA724" s="63" t="str">
        <f t="shared" si="87"/>
        <v>가능</v>
      </c>
    </row>
    <row r="725" spans="2:53" x14ac:dyDescent="0.3">
      <c r="B725" s="4">
        <v>25042011</v>
      </c>
      <c r="C725" s="4" t="str">
        <f t="shared" si="74"/>
        <v>011</v>
      </c>
      <c r="D725" s="44" t="str">
        <f t="shared" si="72"/>
        <v>Item_Name_25042011</v>
      </c>
      <c r="E725" s="5" t="s">
        <v>2264</v>
      </c>
      <c r="F725" s="44" t="str">
        <f t="shared" si="73"/>
        <v>Item_Desc_25042011</v>
      </c>
      <c r="G725" s="5" t="s">
        <v>2104</v>
      </c>
      <c r="H725" s="5">
        <v>3</v>
      </c>
      <c r="I725" s="5">
        <v>51</v>
      </c>
      <c r="J725" s="5">
        <v>0</v>
      </c>
      <c r="K725" s="5">
        <v>2</v>
      </c>
      <c r="L725" s="45">
        <f>_xlfn.XLOOKUP($I725, '[1]#칼럼명세'!$F:$F, '[1]#칼럼명세'!$J:$J)*IF(_xlfn.XLOOKUP($I725, '[1]#칼럼명세'!$F:$F, '[1]#칼럼명세'!$K:$K)="X", 1, _xlfn.XLOOKUP($K725, '[1]#무게관련'!$N:$N, '[1]#무게관련'!$O:$O))*100</f>
        <v>1</v>
      </c>
      <c r="M725" s="46" t="s">
        <v>336</v>
      </c>
      <c r="N725" s="46" t="s">
        <v>336</v>
      </c>
      <c r="O725" s="46" t="s">
        <v>336</v>
      </c>
      <c r="P725" s="46" t="s">
        <v>336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66">
        <v>100</v>
      </c>
      <c r="Y725" s="66">
        <v>1000</v>
      </c>
      <c r="Z725" s="5">
        <v>0</v>
      </c>
      <c r="AA725" s="5">
        <v>0</v>
      </c>
      <c r="AB725" s="5">
        <v>1</v>
      </c>
      <c r="AC725" s="5">
        <v>0</v>
      </c>
      <c r="AD725" s="5">
        <v>0</v>
      </c>
      <c r="AE725" s="5">
        <v>25000</v>
      </c>
      <c r="AF725" s="5">
        <v>16</v>
      </c>
      <c r="AG725" s="5">
        <v>0</v>
      </c>
      <c r="AH725" s="5" t="s">
        <v>2402</v>
      </c>
      <c r="AI725" s="5" t="s">
        <v>235</v>
      </c>
      <c r="AJ725" s="5" t="s">
        <v>984</v>
      </c>
      <c r="AK725" s="45">
        <f t="shared" ref="AK725:AK788" si="90">IF($M725="X", 0, M$3)+IF($N725="X", 0, N$3)+IF($O725="X", 0, O$3)+IF($P725="X", 0, P$3)</f>
        <v>15</v>
      </c>
      <c r="AL725" s="47">
        <f>_xlfn.XLOOKUP(I725,'[1]#칼럼명세'!F:F,'[1]#칼럼명세'!I:I)</f>
        <v>1304</v>
      </c>
      <c r="AM725" s="44" t="str">
        <f t="shared" ref="AM725:AM788" si="91">"Item_Name_"&amp;B725</f>
        <v>Item_Name_25042011</v>
      </c>
      <c r="AN725" s="5" t="s">
        <v>2264</v>
      </c>
      <c r="AO725" s="44" t="str">
        <f t="shared" ref="AO725:AO788" si="92">"Item_Desc_"&amp;B725</f>
        <v>Item_Desc_25042011</v>
      </c>
      <c r="AP725" s="5" t="s">
        <v>2104</v>
      </c>
      <c r="AQ725" s="44">
        <f>_xlfn.XLOOKUP(I725,[1]!표1[아이템 타입],[1]!표1[삭제여부])</f>
        <v>0</v>
      </c>
      <c r="AR725" s="63">
        <f>_xlfn.XLOOKUP(I725,'[1]#칼럼명세'!F:F,'[1]#칼럼명세'!H:H)</f>
        <v>1</v>
      </c>
      <c r="AS725" s="4">
        <v>1</v>
      </c>
      <c r="AT725" s="4"/>
      <c r="AU725" s="4"/>
      <c r="AV725" s="4"/>
      <c r="AW725" s="63" t="str">
        <f>_xlfn.XLOOKUP(I725,[1]!표1[아이템 타입],[1]!표1[타입 이름])</f>
        <v>몬스터 코어</v>
      </c>
      <c r="AX725" s="63" t="str">
        <f t="shared" si="88"/>
        <v>불가</v>
      </c>
      <c r="AY725" s="63" t="str">
        <f t="shared" si="89"/>
        <v>가능</v>
      </c>
      <c r="AZ725" s="63" t="str">
        <f t="shared" si="87"/>
        <v>가능</v>
      </c>
      <c r="BA725" s="63" t="str">
        <f t="shared" si="87"/>
        <v>가능</v>
      </c>
    </row>
    <row r="726" spans="2:53" x14ac:dyDescent="0.3">
      <c r="B726" s="4">
        <v>25042012</v>
      </c>
      <c r="C726" s="4" t="str">
        <f t="shared" si="74"/>
        <v>012</v>
      </c>
      <c r="D726" s="44" t="str">
        <f t="shared" si="72"/>
        <v>Item_Name_25042012</v>
      </c>
      <c r="E726" s="5" t="s">
        <v>2265</v>
      </c>
      <c r="F726" s="44" t="str">
        <f t="shared" si="73"/>
        <v>Item_Desc_25042012</v>
      </c>
      <c r="G726" s="5" t="s">
        <v>2105</v>
      </c>
      <c r="H726" s="5">
        <v>3</v>
      </c>
      <c r="I726" s="5">
        <v>51</v>
      </c>
      <c r="J726" s="5">
        <v>0</v>
      </c>
      <c r="K726" s="5">
        <v>2</v>
      </c>
      <c r="L726" s="45">
        <f>_xlfn.XLOOKUP($I726, '[1]#칼럼명세'!$F:$F, '[1]#칼럼명세'!$J:$J)*IF(_xlfn.XLOOKUP($I726, '[1]#칼럼명세'!$F:$F, '[1]#칼럼명세'!$K:$K)="X", 1, _xlfn.XLOOKUP($K726, '[1]#무게관련'!$N:$N, '[1]#무게관련'!$O:$O))*100</f>
        <v>1</v>
      </c>
      <c r="M726" s="46" t="s">
        <v>336</v>
      </c>
      <c r="N726" s="46" t="s">
        <v>336</v>
      </c>
      <c r="O726" s="46" t="s">
        <v>336</v>
      </c>
      <c r="P726" s="46" t="s">
        <v>336</v>
      </c>
      <c r="Q726" s="5">
        <v>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0</v>
      </c>
      <c r="X726" s="66">
        <v>100</v>
      </c>
      <c r="Y726" s="66">
        <v>1000</v>
      </c>
      <c r="Z726" s="5">
        <v>0</v>
      </c>
      <c r="AA726" s="5">
        <v>0</v>
      </c>
      <c r="AB726" s="5">
        <v>1</v>
      </c>
      <c r="AC726" s="5">
        <v>0</v>
      </c>
      <c r="AD726" s="5">
        <v>0</v>
      </c>
      <c r="AE726" s="5">
        <v>25000</v>
      </c>
      <c r="AF726" s="5">
        <v>16</v>
      </c>
      <c r="AG726" s="5">
        <v>0</v>
      </c>
      <c r="AH726" s="5" t="s">
        <v>2379</v>
      </c>
      <c r="AI726" s="5" t="s">
        <v>235</v>
      </c>
      <c r="AJ726" s="5" t="s">
        <v>984</v>
      </c>
      <c r="AK726" s="45">
        <f t="shared" si="90"/>
        <v>15</v>
      </c>
      <c r="AL726" s="47">
        <f>_xlfn.XLOOKUP(I726,'[1]#칼럼명세'!F:F,'[1]#칼럼명세'!I:I)</f>
        <v>1304</v>
      </c>
      <c r="AM726" s="44" t="str">
        <f t="shared" si="91"/>
        <v>Item_Name_25042012</v>
      </c>
      <c r="AN726" s="5" t="s">
        <v>2265</v>
      </c>
      <c r="AO726" s="44" t="str">
        <f t="shared" si="92"/>
        <v>Item_Desc_25042012</v>
      </c>
      <c r="AP726" s="5" t="s">
        <v>2105</v>
      </c>
      <c r="AQ726" s="44">
        <f>_xlfn.XLOOKUP(I726,[1]!표1[아이템 타입],[1]!표1[삭제여부])</f>
        <v>0</v>
      </c>
      <c r="AR726" s="63">
        <f>_xlfn.XLOOKUP(I726,'[1]#칼럼명세'!F:F,'[1]#칼럼명세'!H:H)</f>
        <v>1</v>
      </c>
      <c r="AS726" s="4">
        <v>1</v>
      </c>
      <c r="AT726" s="4"/>
      <c r="AU726" s="4"/>
      <c r="AV726" s="4"/>
      <c r="AW726" s="63" t="str">
        <f>_xlfn.XLOOKUP(I726,[1]!표1[아이템 타입],[1]!표1[타입 이름])</f>
        <v>몬스터 코어</v>
      </c>
      <c r="AX726" s="63" t="str">
        <f t="shared" si="88"/>
        <v>불가</v>
      </c>
      <c r="AY726" s="63" t="str">
        <f t="shared" si="89"/>
        <v>가능</v>
      </c>
      <c r="AZ726" s="63" t="str">
        <f t="shared" si="87"/>
        <v>가능</v>
      </c>
      <c r="BA726" s="63" t="str">
        <f t="shared" si="87"/>
        <v>가능</v>
      </c>
    </row>
    <row r="727" spans="2:53" x14ac:dyDescent="0.3">
      <c r="B727" s="4">
        <v>25042013</v>
      </c>
      <c r="C727" s="4" t="str">
        <f t="shared" si="74"/>
        <v>013</v>
      </c>
      <c r="D727" s="44" t="str">
        <f t="shared" si="72"/>
        <v>Item_Name_25042013</v>
      </c>
      <c r="E727" s="5" t="s">
        <v>2266</v>
      </c>
      <c r="F727" s="44" t="str">
        <f t="shared" si="73"/>
        <v>Item_Desc_25042013</v>
      </c>
      <c r="G727" s="5" t="s">
        <v>2106</v>
      </c>
      <c r="H727" s="5">
        <v>3</v>
      </c>
      <c r="I727" s="5">
        <v>51</v>
      </c>
      <c r="J727" s="5">
        <v>0</v>
      </c>
      <c r="K727" s="5">
        <v>2</v>
      </c>
      <c r="L727" s="45">
        <f>_xlfn.XLOOKUP($I727, '[1]#칼럼명세'!$F:$F, '[1]#칼럼명세'!$J:$J)*IF(_xlfn.XLOOKUP($I727, '[1]#칼럼명세'!$F:$F, '[1]#칼럼명세'!$K:$K)="X", 1, _xlfn.XLOOKUP($K727, '[1]#무게관련'!$N:$N, '[1]#무게관련'!$O:$O))*100</f>
        <v>1</v>
      </c>
      <c r="M727" s="46" t="s">
        <v>336</v>
      </c>
      <c r="N727" s="46" t="s">
        <v>336</v>
      </c>
      <c r="O727" s="46" t="s">
        <v>336</v>
      </c>
      <c r="P727" s="46" t="s">
        <v>336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66">
        <v>100</v>
      </c>
      <c r="Y727" s="66">
        <v>1000</v>
      </c>
      <c r="Z727" s="5">
        <v>0</v>
      </c>
      <c r="AA727" s="5">
        <v>0</v>
      </c>
      <c r="AB727" s="5">
        <v>1</v>
      </c>
      <c r="AC727" s="5">
        <v>0</v>
      </c>
      <c r="AD727" s="5">
        <v>0</v>
      </c>
      <c r="AE727" s="5">
        <v>25000</v>
      </c>
      <c r="AF727" s="5">
        <v>16</v>
      </c>
      <c r="AG727" s="5">
        <v>0</v>
      </c>
      <c r="AH727" s="5" t="s">
        <v>2378</v>
      </c>
      <c r="AI727" s="5" t="s">
        <v>235</v>
      </c>
      <c r="AJ727" s="5" t="s">
        <v>984</v>
      </c>
      <c r="AK727" s="45">
        <f t="shared" si="90"/>
        <v>15</v>
      </c>
      <c r="AL727" s="47">
        <f>_xlfn.XLOOKUP(I727,'[1]#칼럼명세'!F:F,'[1]#칼럼명세'!I:I)</f>
        <v>1304</v>
      </c>
      <c r="AM727" s="44" t="str">
        <f t="shared" si="91"/>
        <v>Item_Name_25042013</v>
      </c>
      <c r="AN727" s="5" t="s">
        <v>2266</v>
      </c>
      <c r="AO727" s="44" t="str">
        <f t="shared" si="92"/>
        <v>Item_Desc_25042013</v>
      </c>
      <c r="AP727" s="5" t="s">
        <v>2106</v>
      </c>
      <c r="AQ727" s="44">
        <f>_xlfn.XLOOKUP(I727,[1]!표1[아이템 타입],[1]!표1[삭제여부])</f>
        <v>0</v>
      </c>
      <c r="AR727" s="63">
        <f>_xlfn.XLOOKUP(I727,'[1]#칼럼명세'!F:F,'[1]#칼럼명세'!H:H)</f>
        <v>1</v>
      </c>
      <c r="AS727" s="4">
        <v>1</v>
      </c>
      <c r="AT727" s="4"/>
      <c r="AU727" s="4"/>
      <c r="AV727" s="4"/>
      <c r="AW727" s="63" t="str">
        <f>_xlfn.XLOOKUP(I727,[1]!표1[아이템 타입],[1]!표1[타입 이름])</f>
        <v>몬스터 코어</v>
      </c>
      <c r="AX727" s="63" t="str">
        <f t="shared" si="88"/>
        <v>불가</v>
      </c>
      <c r="AY727" s="63" t="str">
        <f t="shared" si="89"/>
        <v>가능</v>
      </c>
      <c r="AZ727" s="63" t="str">
        <f t="shared" si="87"/>
        <v>가능</v>
      </c>
      <c r="BA727" s="63" t="str">
        <f t="shared" si="87"/>
        <v>가능</v>
      </c>
    </row>
    <row r="728" spans="2:53" x14ac:dyDescent="0.3">
      <c r="B728" s="4">
        <v>25042014</v>
      </c>
      <c r="C728" s="4" t="str">
        <f t="shared" si="74"/>
        <v>014</v>
      </c>
      <c r="D728" s="44" t="str">
        <f t="shared" si="72"/>
        <v>Item_Name_25042014</v>
      </c>
      <c r="E728" s="5" t="s">
        <v>2267</v>
      </c>
      <c r="F728" s="44" t="str">
        <f t="shared" si="73"/>
        <v>Item_Desc_25042014</v>
      </c>
      <c r="G728" s="5" t="s">
        <v>2107</v>
      </c>
      <c r="H728" s="5">
        <v>3</v>
      </c>
      <c r="I728" s="5">
        <v>51</v>
      </c>
      <c r="J728" s="5">
        <v>0</v>
      </c>
      <c r="K728" s="5">
        <v>2</v>
      </c>
      <c r="L728" s="45">
        <f>_xlfn.XLOOKUP($I728, '[1]#칼럼명세'!$F:$F, '[1]#칼럼명세'!$J:$J)*IF(_xlfn.XLOOKUP($I728, '[1]#칼럼명세'!$F:$F, '[1]#칼럼명세'!$K:$K)="X", 1, _xlfn.XLOOKUP($K728, '[1]#무게관련'!$N:$N, '[1]#무게관련'!$O:$O))*100</f>
        <v>1</v>
      </c>
      <c r="M728" s="46" t="s">
        <v>336</v>
      </c>
      <c r="N728" s="46" t="s">
        <v>336</v>
      </c>
      <c r="O728" s="46" t="s">
        <v>336</v>
      </c>
      <c r="P728" s="46" t="s">
        <v>336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66">
        <v>100</v>
      </c>
      <c r="Y728" s="66">
        <v>1000</v>
      </c>
      <c r="Z728" s="5">
        <v>0</v>
      </c>
      <c r="AA728" s="5">
        <v>0</v>
      </c>
      <c r="AB728" s="5">
        <v>1</v>
      </c>
      <c r="AC728" s="5">
        <v>0</v>
      </c>
      <c r="AD728" s="5">
        <v>0</v>
      </c>
      <c r="AE728" s="5">
        <v>25000</v>
      </c>
      <c r="AF728" s="5">
        <v>16</v>
      </c>
      <c r="AG728" s="5">
        <v>0</v>
      </c>
      <c r="AH728" s="5" t="s">
        <v>2407</v>
      </c>
      <c r="AI728" s="5" t="s">
        <v>235</v>
      </c>
      <c r="AJ728" s="5" t="s">
        <v>984</v>
      </c>
      <c r="AK728" s="45">
        <f t="shared" si="90"/>
        <v>15</v>
      </c>
      <c r="AL728" s="47">
        <f>_xlfn.XLOOKUP(I728,'[1]#칼럼명세'!F:F,'[1]#칼럼명세'!I:I)</f>
        <v>1304</v>
      </c>
      <c r="AM728" s="44" t="str">
        <f t="shared" si="91"/>
        <v>Item_Name_25042014</v>
      </c>
      <c r="AN728" s="5" t="s">
        <v>2267</v>
      </c>
      <c r="AO728" s="44" t="str">
        <f t="shared" si="92"/>
        <v>Item_Desc_25042014</v>
      </c>
      <c r="AP728" s="5" t="s">
        <v>2107</v>
      </c>
      <c r="AQ728" s="44">
        <f>_xlfn.XLOOKUP(I728,[1]!표1[아이템 타입],[1]!표1[삭제여부])</f>
        <v>0</v>
      </c>
      <c r="AR728" s="63">
        <f>_xlfn.XLOOKUP(I728,'[1]#칼럼명세'!F:F,'[1]#칼럼명세'!H:H)</f>
        <v>1</v>
      </c>
      <c r="AS728" s="4">
        <v>1</v>
      </c>
      <c r="AT728" s="4"/>
      <c r="AU728" s="4"/>
      <c r="AV728" s="4"/>
      <c r="AW728" s="63" t="str">
        <f>_xlfn.XLOOKUP(I728,[1]!표1[아이템 타입],[1]!표1[타입 이름])</f>
        <v>몬스터 코어</v>
      </c>
      <c r="AX728" s="63" t="str">
        <f t="shared" si="88"/>
        <v>불가</v>
      </c>
      <c r="AY728" s="63" t="str">
        <f t="shared" si="89"/>
        <v>가능</v>
      </c>
      <c r="AZ728" s="63" t="str">
        <f t="shared" si="87"/>
        <v>가능</v>
      </c>
      <c r="BA728" s="63" t="str">
        <f t="shared" si="87"/>
        <v>가능</v>
      </c>
    </row>
    <row r="729" spans="2:53" x14ac:dyDescent="0.3">
      <c r="B729" s="4">
        <v>25042015</v>
      </c>
      <c r="C729" s="4" t="str">
        <f t="shared" si="74"/>
        <v>015</v>
      </c>
      <c r="D729" s="44" t="str">
        <f t="shared" si="72"/>
        <v>Item_Name_25042015</v>
      </c>
      <c r="E729" s="5" t="s">
        <v>2268</v>
      </c>
      <c r="F729" s="44" t="str">
        <f t="shared" si="73"/>
        <v>Item_Desc_25042015</v>
      </c>
      <c r="G729" s="5" t="s">
        <v>2108</v>
      </c>
      <c r="H729" s="5">
        <v>3</v>
      </c>
      <c r="I729" s="5">
        <v>51</v>
      </c>
      <c r="J729" s="5">
        <v>0</v>
      </c>
      <c r="K729" s="5">
        <v>2</v>
      </c>
      <c r="L729" s="45">
        <f>_xlfn.XLOOKUP($I729, '[1]#칼럼명세'!$F:$F, '[1]#칼럼명세'!$J:$J)*IF(_xlfn.XLOOKUP($I729, '[1]#칼럼명세'!$F:$F, '[1]#칼럼명세'!$K:$K)="X", 1, _xlfn.XLOOKUP($K729, '[1]#무게관련'!$N:$N, '[1]#무게관련'!$O:$O))*100</f>
        <v>1</v>
      </c>
      <c r="M729" s="46" t="s">
        <v>336</v>
      </c>
      <c r="N729" s="46" t="s">
        <v>336</v>
      </c>
      <c r="O729" s="46" t="s">
        <v>336</v>
      </c>
      <c r="P729" s="46" t="s">
        <v>336</v>
      </c>
      <c r="Q729" s="5">
        <v>0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0</v>
      </c>
      <c r="X729" s="66">
        <v>100</v>
      </c>
      <c r="Y729" s="66">
        <v>1000</v>
      </c>
      <c r="Z729" s="5">
        <v>0</v>
      </c>
      <c r="AA729" s="5">
        <v>0</v>
      </c>
      <c r="AB729" s="5">
        <v>1</v>
      </c>
      <c r="AC729" s="5">
        <v>0</v>
      </c>
      <c r="AD729" s="5">
        <v>0</v>
      </c>
      <c r="AE729" s="5">
        <v>25000</v>
      </c>
      <c r="AF729" s="5">
        <v>16</v>
      </c>
      <c r="AG729" s="5">
        <v>0</v>
      </c>
      <c r="AH729" s="5" t="s">
        <v>2400</v>
      </c>
      <c r="AI729" s="5" t="s">
        <v>235</v>
      </c>
      <c r="AJ729" s="5" t="s">
        <v>984</v>
      </c>
      <c r="AK729" s="45">
        <f t="shared" si="90"/>
        <v>15</v>
      </c>
      <c r="AL729" s="47">
        <f>_xlfn.XLOOKUP(I729,'[1]#칼럼명세'!F:F,'[1]#칼럼명세'!I:I)</f>
        <v>1304</v>
      </c>
      <c r="AM729" s="44" t="str">
        <f t="shared" si="91"/>
        <v>Item_Name_25042015</v>
      </c>
      <c r="AN729" s="5" t="s">
        <v>2268</v>
      </c>
      <c r="AO729" s="44" t="str">
        <f t="shared" si="92"/>
        <v>Item_Desc_25042015</v>
      </c>
      <c r="AP729" s="5" t="s">
        <v>2108</v>
      </c>
      <c r="AQ729" s="44">
        <f>_xlfn.XLOOKUP(I729,[1]!표1[아이템 타입],[1]!표1[삭제여부])</f>
        <v>0</v>
      </c>
      <c r="AR729" s="63">
        <f>_xlfn.XLOOKUP(I729,'[1]#칼럼명세'!F:F,'[1]#칼럼명세'!H:H)</f>
        <v>1</v>
      </c>
      <c r="AS729" s="4">
        <v>1</v>
      </c>
      <c r="AT729" s="4"/>
      <c r="AU729" s="4"/>
      <c r="AV729" s="4"/>
      <c r="AW729" s="63" t="str">
        <f>_xlfn.XLOOKUP(I729,[1]!표1[아이템 타입],[1]!표1[타입 이름])</f>
        <v>몬스터 코어</v>
      </c>
      <c r="AX729" s="63" t="str">
        <f t="shared" si="88"/>
        <v>불가</v>
      </c>
      <c r="AY729" s="63" t="str">
        <f t="shared" si="89"/>
        <v>가능</v>
      </c>
      <c r="AZ729" s="63" t="str">
        <f t="shared" si="87"/>
        <v>가능</v>
      </c>
      <c r="BA729" s="63" t="str">
        <f t="shared" si="87"/>
        <v>가능</v>
      </c>
    </row>
    <row r="730" spans="2:53" x14ac:dyDescent="0.3">
      <c r="B730" s="4">
        <v>25042016</v>
      </c>
      <c r="C730" s="4" t="str">
        <f t="shared" si="74"/>
        <v>016</v>
      </c>
      <c r="D730" s="44" t="str">
        <f t="shared" si="72"/>
        <v>Item_Name_25042016</v>
      </c>
      <c r="E730" s="5" t="s">
        <v>2269</v>
      </c>
      <c r="F730" s="44" t="str">
        <f t="shared" si="73"/>
        <v>Item_Desc_25042016</v>
      </c>
      <c r="G730" s="5" t="s">
        <v>2109</v>
      </c>
      <c r="H730" s="5">
        <v>3</v>
      </c>
      <c r="I730" s="5">
        <v>51</v>
      </c>
      <c r="J730" s="5">
        <v>0</v>
      </c>
      <c r="K730" s="5">
        <v>2</v>
      </c>
      <c r="L730" s="45">
        <f>_xlfn.XLOOKUP($I730, '[1]#칼럼명세'!$F:$F, '[1]#칼럼명세'!$J:$J)*IF(_xlfn.XLOOKUP($I730, '[1]#칼럼명세'!$F:$F, '[1]#칼럼명세'!$K:$K)="X", 1, _xlfn.XLOOKUP($K730, '[1]#무게관련'!$N:$N, '[1]#무게관련'!$O:$O))*100</f>
        <v>1</v>
      </c>
      <c r="M730" s="46" t="s">
        <v>336</v>
      </c>
      <c r="N730" s="46" t="s">
        <v>336</v>
      </c>
      <c r="O730" s="46" t="s">
        <v>336</v>
      </c>
      <c r="P730" s="46" t="s">
        <v>336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66">
        <v>100</v>
      </c>
      <c r="Y730" s="66">
        <v>1000</v>
      </c>
      <c r="Z730" s="5">
        <v>0</v>
      </c>
      <c r="AA730" s="5">
        <v>0</v>
      </c>
      <c r="AB730" s="5">
        <v>1</v>
      </c>
      <c r="AC730" s="5">
        <v>0</v>
      </c>
      <c r="AD730" s="5">
        <v>0</v>
      </c>
      <c r="AE730" s="5">
        <v>25000</v>
      </c>
      <c r="AF730" s="5">
        <v>16</v>
      </c>
      <c r="AG730" s="5">
        <v>0</v>
      </c>
      <c r="AH730" s="5" t="s">
        <v>2411</v>
      </c>
      <c r="AI730" s="5" t="s">
        <v>235</v>
      </c>
      <c r="AJ730" s="5" t="s">
        <v>984</v>
      </c>
      <c r="AK730" s="45">
        <f t="shared" si="90"/>
        <v>15</v>
      </c>
      <c r="AL730" s="47">
        <f>_xlfn.XLOOKUP(I730,'[1]#칼럼명세'!F:F,'[1]#칼럼명세'!I:I)</f>
        <v>1304</v>
      </c>
      <c r="AM730" s="44" t="str">
        <f t="shared" si="91"/>
        <v>Item_Name_25042016</v>
      </c>
      <c r="AN730" s="5" t="s">
        <v>2269</v>
      </c>
      <c r="AO730" s="44" t="str">
        <f t="shared" si="92"/>
        <v>Item_Desc_25042016</v>
      </c>
      <c r="AP730" s="5" t="s">
        <v>2109</v>
      </c>
      <c r="AQ730" s="44">
        <f>_xlfn.XLOOKUP(I730,[1]!표1[아이템 타입],[1]!표1[삭제여부])</f>
        <v>0</v>
      </c>
      <c r="AR730" s="63">
        <f>_xlfn.XLOOKUP(I730,'[1]#칼럼명세'!F:F,'[1]#칼럼명세'!H:H)</f>
        <v>1</v>
      </c>
      <c r="AS730" s="4">
        <v>1</v>
      </c>
      <c r="AT730" s="4"/>
      <c r="AU730" s="4"/>
      <c r="AV730" s="4"/>
      <c r="AW730" s="63" t="str">
        <f>_xlfn.XLOOKUP(I730,[1]!표1[아이템 타입],[1]!표1[타입 이름])</f>
        <v>몬스터 코어</v>
      </c>
      <c r="AX730" s="63" t="str">
        <f t="shared" si="88"/>
        <v>불가</v>
      </c>
      <c r="AY730" s="63" t="str">
        <f t="shared" si="89"/>
        <v>가능</v>
      </c>
      <c r="AZ730" s="63" t="str">
        <f t="shared" si="87"/>
        <v>가능</v>
      </c>
      <c r="BA730" s="63" t="str">
        <f t="shared" si="87"/>
        <v>가능</v>
      </c>
    </row>
    <row r="731" spans="2:53" x14ac:dyDescent="0.3">
      <c r="B731" s="4">
        <v>25042017</v>
      </c>
      <c r="C731" s="4" t="str">
        <f t="shared" si="74"/>
        <v>017</v>
      </c>
      <c r="D731" s="44" t="str">
        <f t="shared" si="72"/>
        <v>Item_Name_25042017</v>
      </c>
      <c r="E731" s="5" t="s">
        <v>2270</v>
      </c>
      <c r="F731" s="44" t="str">
        <f t="shared" si="73"/>
        <v>Item_Desc_25042017</v>
      </c>
      <c r="G731" s="5" t="s">
        <v>2110</v>
      </c>
      <c r="H731" s="5">
        <v>3</v>
      </c>
      <c r="I731" s="5">
        <v>51</v>
      </c>
      <c r="J731" s="5">
        <v>0</v>
      </c>
      <c r="K731" s="5">
        <v>2</v>
      </c>
      <c r="L731" s="45">
        <f>_xlfn.XLOOKUP($I731, '[1]#칼럼명세'!$F:$F, '[1]#칼럼명세'!$J:$J)*IF(_xlfn.XLOOKUP($I731, '[1]#칼럼명세'!$F:$F, '[1]#칼럼명세'!$K:$K)="X", 1, _xlfn.XLOOKUP($K731, '[1]#무게관련'!$N:$N, '[1]#무게관련'!$O:$O))*100</f>
        <v>1</v>
      </c>
      <c r="M731" s="46" t="s">
        <v>336</v>
      </c>
      <c r="N731" s="46" t="s">
        <v>336</v>
      </c>
      <c r="O731" s="46" t="s">
        <v>336</v>
      </c>
      <c r="P731" s="46" t="s">
        <v>336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66">
        <v>100</v>
      </c>
      <c r="Y731" s="66">
        <v>1000</v>
      </c>
      <c r="Z731" s="5">
        <v>0</v>
      </c>
      <c r="AA731" s="5">
        <v>0</v>
      </c>
      <c r="AB731" s="5">
        <v>1</v>
      </c>
      <c r="AC731" s="5">
        <v>0</v>
      </c>
      <c r="AD731" s="5">
        <v>0</v>
      </c>
      <c r="AE731" s="5">
        <v>25000</v>
      </c>
      <c r="AF731" s="5">
        <v>16</v>
      </c>
      <c r="AG731" s="5">
        <v>0</v>
      </c>
      <c r="AH731" s="5" t="s">
        <v>2412</v>
      </c>
      <c r="AI731" s="5" t="s">
        <v>235</v>
      </c>
      <c r="AJ731" s="5" t="s">
        <v>984</v>
      </c>
      <c r="AK731" s="45">
        <f t="shared" si="90"/>
        <v>15</v>
      </c>
      <c r="AL731" s="47">
        <f>_xlfn.XLOOKUP(I731,'[1]#칼럼명세'!F:F,'[1]#칼럼명세'!I:I)</f>
        <v>1304</v>
      </c>
      <c r="AM731" s="44" t="str">
        <f t="shared" si="91"/>
        <v>Item_Name_25042017</v>
      </c>
      <c r="AN731" s="5" t="s">
        <v>2270</v>
      </c>
      <c r="AO731" s="44" t="str">
        <f t="shared" si="92"/>
        <v>Item_Desc_25042017</v>
      </c>
      <c r="AP731" s="5" t="s">
        <v>2110</v>
      </c>
      <c r="AQ731" s="44">
        <f>_xlfn.XLOOKUP(I731,[1]!표1[아이템 타입],[1]!표1[삭제여부])</f>
        <v>0</v>
      </c>
      <c r="AR731" s="63">
        <f>_xlfn.XLOOKUP(I731,'[1]#칼럼명세'!F:F,'[1]#칼럼명세'!H:H)</f>
        <v>1</v>
      </c>
      <c r="AS731" s="4">
        <v>1</v>
      </c>
      <c r="AT731" s="4"/>
      <c r="AU731" s="4"/>
      <c r="AV731" s="4"/>
      <c r="AW731" s="63" t="str">
        <f>_xlfn.XLOOKUP(I731,[1]!표1[아이템 타입],[1]!표1[타입 이름])</f>
        <v>몬스터 코어</v>
      </c>
      <c r="AX731" s="63" t="str">
        <f t="shared" si="88"/>
        <v>불가</v>
      </c>
      <c r="AY731" s="63" t="str">
        <f t="shared" si="89"/>
        <v>가능</v>
      </c>
      <c r="AZ731" s="63" t="str">
        <f t="shared" si="87"/>
        <v>가능</v>
      </c>
      <c r="BA731" s="63" t="str">
        <f t="shared" si="87"/>
        <v>가능</v>
      </c>
    </row>
    <row r="732" spans="2:53" x14ac:dyDescent="0.3">
      <c r="B732" s="4">
        <v>25042018</v>
      </c>
      <c r="C732" s="4" t="str">
        <f t="shared" si="74"/>
        <v>018</v>
      </c>
      <c r="D732" s="44" t="str">
        <f t="shared" si="72"/>
        <v>Item_Name_25042018</v>
      </c>
      <c r="E732" s="5" t="s">
        <v>2271</v>
      </c>
      <c r="F732" s="44" t="str">
        <f t="shared" si="73"/>
        <v>Item_Desc_25042018</v>
      </c>
      <c r="G732" s="5" t="s">
        <v>2111</v>
      </c>
      <c r="H732" s="5">
        <v>3</v>
      </c>
      <c r="I732" s="5">
        <v>51</v>
      </c>
      <c r="J732" s="5">
        <v>0</v>
      </c>
      <c r="K732" s="5">
        <v>2</v>
      </c>
      <c r="L732" s="45">
        <f>_xlfn.XLOOKUP($I732, '[1]#칼럼명세'!$F:$F, '[1]#칼럼명세'!$J:$J)*IF(_xlfn.XLOOKUP($I732, '[1]#칼럼명세'!$F:$F, '[1]#칼럼명세'!$K:$K)="X", 1, _xlfn.XLOOKUP($K732, '[1]#무게관련'!$N:$N, '[1]#무게관련'!$O:$O))*100</f>
        <v>1</v>
      </c>
      <c r="M732" s="46" t="s">
        <v>336</v>
      </c>
      <c r="N732" s="46" t="s">
        <v>336</v>
      </c>
      <c r="O732" s="46" t="s">
        <v>336</v>
      </c>
      <c r="P732" s="46" t="s">
        <v>336</v>
      </c>
      <c r="Q732" s="5">
        <v>0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0</v>
      </c>
      <c r="X732" s="66">
        <v>100</v>
      </c>
      <c r="Y732" s="66">
        <v>1000</v>
      </c>
      <c r="Z732" s="5">
        <v>0</v>
      </c>
      <c r="AA732" s="5">
        <v>0</v>
      </c>
      <c r="AB732" s="5">
        <v>1</v>
      </c>
      <c r="AC732" s="5">
        <v>0</v>
      </c>
      <c r="AD732" s="5">
        <v>0</v>
      </c>
      <c r="AE732" s="5">
        <v>25000</v>
      </c>
      <c r="AF732" s="5">
        <v>16</v>
      </c>
      <c r="AG732" s="5">
        <v>0</v>
      </c>
      <c r="AH732" s="5" t="s">
        <v>2413</v>
      </c>
      <c r="AI732" s="5" t="s">
        <v>235</v>
      </c>
      <c r="AJ732" s="5" t="s">
        <v>984</v>
      </c>
      <c r="AK732" s="45">
        <f t="shared" si="90"/>
        <v>15</v>
      </c>
      <c r="AL732" s="47">
        <f>_xlfn.XLOOKUP(I732,'[1]#칼럼명세'!F:F,'[1]#칼럼명세'!I:I)</f>
        <v>1304</v>
      </c>
      <c r="AM732" s="44" t="str">
        <f t="shared" si="91"/>
        <v>Item_Name_25042018</v>
      </c>
      <c r="AN732" s="5" t="s">
        <v>2271</v>
      </c>
      <c r="AO732" s="44" t="str">
        <f t="shared" si="92"/>
        <v>Item_Desc_25042018</v>
      </c>
      <c r="AP732" s="5" t="s">
        <v>2111</v>
      </c>
      <c r="AQ732" s="44">
        <f>_xlfn.XLOOKUP(I732,[1]!표1[아이템 타입],[1]!표1[삭제여부])</f>
        <v>0</v>
      </c>
      <c r="AR732" s="63">
        <f>_xlfn.XLOOKUP(I732,'[1]#칼럼명세'!F:F,'[1]#칼럼명세'!H:H)</f>
        <v>1</v>
      </c>
      <c r="AS732" s="4">
        <v>1</v>
      </c>
      <c r="AT732" s="4"/>
      <c r="AU732" s="4"/>
      <c r="AV732" s="4"/>
      <c r="AW732" s="63" t="str">
        <f>_xlfn.XLOOKUP(I732,[1]!표1[아이템 타입],[1]!표1[타입 이름])</f>
        <v>몬스터 코어</v>
      </c>
      <c r="AX732" s="63" t="str">
        <f t="shared" si="88"/>
        <v>불가</v>
      </c>
      <c r="AY732" s="63" t="str">
        <f t="shared" si="89"/>
        <v>가능</v>
      </c>
      <c r="AZ732" s="63" t="str">
        <f t="shared" si="87"/>
        <v>가능</v>
      </c>
      <c r="BA732" s="63" t="str">
        <f t="shared" si="87"/>
        <v>가능</v>
      </c>
    </row>
    <row r="733" spans="2:53" x14ac:dyDescent="0.3">
      <c r="B733" s="4">
        <v>25043001</v>
      </c>
      <c r="C733" s="4" t="str">
        <f t="shared" si="74"/>
        <v>001</v>
      </c>
      <c r="D733" s="44" t="str">
        <f t="shared" si="72"/>
        <v>Item_Name_25043001</v>
      </c>
      <c r="E733" s="5" t="s">
        <v>2272</v>
      </c>
      <c r="F733" s="44" t="str">
        <f t="shared" si="73"/>
        <v>Item_Desc_25043001</v>
      </c>
      <c r="G733" s="5" t="s">
        <v>2112</v>
      </c>
      <c r="H733" s="5">
        <v>3</v>
      </c>
      <c r="I733" s="5">
        <v>51</v>
      </c>
      <c r="J733" s="5">
        <v>0</v>
      </c>
      <c r="K733" s="5">
        <v>3</v>
      </c>
      <c r="L733" s="45">
        <f>_xlfn.XLOOKUP($I733, '[1]#칼럼명세'!$F:$F, '[1]#칼럼명세'!$J:$J)*IF(_xlfn.XLOOKUP($I733, '[1]#칼럼명세'!$F:$F, '[1]#칼럼명세'!$K:$K)="X", 1, _xlfn.XLOOKUP($K733, '[1]#무게관련'!$N:$N, '[1]#무게관련'!$O:$O))*100</f>
        <v>1</v>
      </c>
      <c r="M733" s="46" t="s">
        <v>336</v>
      </c>
      <c r="N733" s="46" t="s">
        <v>336</v>
      </c>
      <c r="O733" s="46" t="s">
        <v>336</v>
      </c>
      <c r="P733" s="46" t="s">
        <v>336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66">
        <v>100</v>
      </c>
      <c r="Y733" s="66">
        <v>1000</v>
      </c>
      <c r="Z733" s="5">
        <v>0</v>
      </c>
      <c r="AA733" s="5">
        <v>0</v>
      </c>
      <c r="AB733" s="5">
        <v>1</v>
      </c>
      <c r="AC733" s="5">
        <v>0</v>
      </c>
      <c r="AD733" s="5">
        <v>0</v>
      </c>
      <c r="AE733" s="5">
        <v>25000</v>
      </c>
      <c r="AF733" s="5">
        <v>16</v>
      </c>
      <c r="AG733" s="5">
        <v>0</v>
      </c>
      <c r="AH733" s="5" t="s">
        <v>2410</v>
      </c>
      <c r="AI733" s="5" t="s">
        <v>235</v>
      </c>
      <c r="AJ733" s="5" t="s">
        <v>984</v>
      </c>
      <c r="AK733" s="45">
        <f t="shared" si="90"/>
        <v>15</v>
      </c>
      <c r="AL733" s="47">
        <f>_xlfn.XLOOKUP(I733,'[1]#칼럼명세'!F:F,'[1]#칼럼명세'!I:I)</f>
        <v>1304</v>
      </c>
      <c r="AM733" s="44" t="str">
        <f t="shared" si="91"/>
        <v>Item_Name_25043001</v>
      </c>
      <c r="AN733" s="5" t="s">
        <v>2272</v>
      </c>
      <c r="AO733" s="44" t="str">
        <f t="shared" si="92"/>
        <v>Item_Desc_25043001</v>
      </c>
      <c r="AP733" s="5" t="s">
        <v>2112</v>
      </c>
      <c r="AQ733" s="44">
        <f>_xlfn.XLOOKUP(I733,[1]!표1[아이템 타입],[1]!표1[삭제여부])</f>
        <v>0</v>
      </c>
      <c r="AR733" s="63">
        <f>_xlfn.XLOOKUP(I733,'[1]#칼럼명세'!F:F,'[1]#칼럼명세'!H:H)</f>
        <v>1</v>
      </c>
      <c r="AS733" s="4">
        <v>1</v>
      </c>
      <c r="AT733" s="4"/>
      <c r="AU733" s="4"/>
      <c r="AV733" s="4"/>
      <c r="AW733" s="63" t="str">
        <f>_xlfn.XLOOKUP(I733,[1]!표1[아이템 타입],[1]!표1[타입 이름])</f>
        <v>몬스터 코어</v>
      </c>
      <c r="AX733" s="63" t="str">
        <f t="shared" si="88"/>
        <v>불가</v>
      </c>
      <c r="AY733" s="63" t="str">
        <f t="shared" si="89"/>
        <v>가능</v>
      </c>
      <c r="AZ733" s="63" t="str">
        <f t="shared" si="87"/>
        <v>가능</v>
      </c>
      <c r="BA733" s="63" t="str">
        <f t="shared" si="87"/>
        <v>가능</v>
      </c>
    </row>
    <row r="734" spans="2:53" x14ac:dyDescent="0.3">
      <c r="B734" s="4">
        <v>25043002</v>
      </c>
      <c r="C734" s="4" t="str">
        <f t="shared" si="74"/>
        <v>002</v>
      </c>
      <c r="D734" s="44" t="str">
        <f t="shared" si="72"/>
        <v>Item_Name_25043002</v>
      </c>
      <c r="E734" s="5" t="s">
        <v>2978</v>
      </c>
      <c r="F734" s="44" t="str">
        <f t="shared" si="73"/>
        <v>Item_Desc_25043002</v>
      </c>
      <c r="G734" s="5" t="s">
        <v>2985</v>
      </c>
      <c r="H734" s="5">
        <v>3</v>
      </c>
      <c r="I734" s="5">
        <v>51</v>
      </c>
      <c r="J734" s="5">
        <v>0</v>
      </c>
      <c r="K734" s="5">
        <v>3</v>
      </c>
      <c r="L734" s="45">
        <f>_xlfn.XLOOKUP($I734, '[1]#칼럼명세'!$F:$F, '[1]#칼럼명세'!$J:$J)*IF(_xlfn.XLOOKUP($I734, '[1]#칼럼명세'!$F:$F, '[1]#칼럼명세'!$K:$K)="X", 1, _xlfn.XLOOKUP($K734, '[1]#무게관련'!$N:$N, '[1]#무게관련'!$O:$O))*100</f>
        <v>1</v>
      </c>
      <c r="M734" s="46" t="s">
        <v>336</v>
      </c>
      <c r="N734" s="46" t="s">
        <v>336</v>
      </c>
      <c r="O734" s="46" t="s">
        <v>336</v>
      </c>
      <c r="P734" s="46" t="s">
        <v>336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66">
        <v>100</v>
      </c>
      <c r="Y734" s="66">
        <v>1000</v>
      </c>
      <c r="Z734" s="5">
        <v>0</v>
      </c>
      <c r="AA734" s="5">
        <v>0</v>
      </c>
      <c r="AB734" s="5">
        <v>1</v>
      </c>
      <c r="AC734" s="5">
        <v>0</v>
      </c>
      <c r="AD734" s="5">
        <v>0</v>
      </c>
      <c r="AE734" s="5">
        <v>25000</v>
      </c>
      <c r="AF734" s="5">
        <v>16</v>
      </c>
      <c r="AG734" s="5">
        <v>0</v>
      </c>
      <c r="AH734" s="5" t="s">
        <v>2402</v>
      </c>
      <c r="AI734" s="5" t="s">
        <v>235</v>
      </c>
      <c r="AJ734" s="5" t="s">
        <v>984</v>
      </c>
      <c r="AK734" s="45">
        <f t="shared" si="90"/>
        <v>15</v>
      </c>
      <c r="AL734" s="47">
        <f>_xlfn.XLOOKUP(I734,'[1]#칼럼명세'!F:F,'[1]#칼럼명세'!I:I)</f>
        <v>1304</v>
      </c>
      <c r="AM734" s="44" t="str">
        <f t="shared" si="91"/>
        <v>Item_Name_25043002</v>
      </c>
      <c r="AN734" s="5" t="s">
        <v>2978</v>
      </c>
      <c r="AO734" s="44" t="str">
        <f t="shared" si="92"/>
        <v>Item_Desc_25043002</v>
      </c>
      <c r="AP734" s="5" t="s">
        <v>2981</v>
      </c>
      <c r="AQ734" s="44">
        <f>_xlfn.XLOOKUP(I734,[1]!표1[아이템 타입],[1]!표1[삭제여부])</f>
        <v>0</v>
      </c>
      <c r="AR734" s="63">
        <f>_xlfn.XLOOKUP(I734,'[1]#칼럼명세'!F:F,'[1]#칼럼명세'!H:H)</f>
        <v>1</v>
      </c>
      <c r="AS734" s="4">
        <v>1</v>
      </c>
      <c r="AT734" s="4"/>
      <c r="AU734" s="4"/>
      <c r="AV734" s="4"/>
      <c r="AW734" s="63" t="str">
        <f>_xlfn.XLOOKUP(I734,[1]!표1[아이템 타입],[1]!표1[타입 이름])</f>
        <v>몬스터 코어</v>
      </c>
      <c r="AX734" s="63" t="str">
        <f t="shared" si="88"/>
        <v>불가</v>
      </c>
      <c r="AY734" s="63" t="str">
        <f t="shared" si="89"/>
        <v>가능</v>
      </c>
      <c r="AZ734" s="63" t="str">
        <f t="shared" si="87"/>
        <v>가능</v>
      </c>
      <c r="BA734" s="63" t="str">
        <f t="shared" si="87"/>
        <v>가능</v>
      </c>
    </row>
    <row r="735" spans="2:53" x14ac:dyDescent="0.3">
      <c r="B735" s="4">
        <v>25043003</v>
      </c>
      <c r="C735" s="4" t="str">
        <f t="shared" si="74"/>
        <v>003</v>
      </c>
      <c r="D735" s="44" t="str">
        <f t="shared" si="72"/>
        <v>Item_Name_25043003</v>
      </c>
      <c r="E735" s="5" t="s">
        <v>2273</v>
      </c>
      <c r="F735" s="44" t="str">
        <f t="shared" si="73"/>
        <v>Item_Desc_25043003</v>
      </c>
      <c r="G735" s="5" t="s">
        <v>2113</v>
      </c>
      <c r="H735" s="5">
        <v>3</v>
      </c>
      <c r="I735" s="5">
        <v>51</v>
      </c>
      <c r="J735" s="5">
        <v>0</v>
      </c>
      <c r="K735" s="5">
        <v>3</v>
      </c>
      <c r="L735" s="45">
        <f>_xlfn.XLOOKUP($I735, '[1]#칼럼명세'!$F:$F, '[1]#칼럼명세'!$J:$J)*IF(_xlfn.XLOOKUP($I735, '[1]#칼럼명세'!$F:$F, '[1]#칼럼명세'!$K:$K)="X", 1, _xlfn.XLOOKUP($K735, '[1]#무게관련'!$N:$N, '[1]#무게관련'!$O:$O))*100</f>
        <v>1</v>
      </c>
      <c r="M735" s="46" t="s">
        <v>336</v>
      </c>
      <c r="N735" s="46" t="s">
        <v>336</v>
      </c>
      <c r="O735" s="46" t="s">
        <v>336</v>
      </c>
      <c r="P735" s="46" t="s">
        <v>336</v>
      </c>
      <c r="Q735" s="5">
        <v>0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0</v>
      </c>
      <c r="X735" s="66">
        <v>100</v>
      </c>
      <c r="Y735" s="66">
        <v>1000</v>
      </c>
      <c r="Z735" s="5">
        <v>0</v>
      </c>
      <c r="AA735" s="5">
        <v>0</v>
      </c>
      <c r="AB735" s="5">
        <v>1</v>
      </c>
      <c r="AC735" s="5">
        <v>0</v>
      </c>
      <c r="AD735" s="5">
        <v>0</v>
      </c>
      <c r="AE735" s="5">
        <v>25000</v>
      </c>
      <c r="AF735" s="5">
        <v>16</v>
      </c>
      <c r="AG735" s="5">
        <v>0</v>
      </c>
      <c r="AH735" s="5" t="s">
        <v>2412</v>
      </c>
      <c r="AI735" s="5" t="s">
        <v>235</v>
      </c>
      <c r="AJ735" s="5" t="s">
        <v>984</v>
      </c>
      <c r="AK735" s="45">
        <f t="shared" si="90"/>
        <v>15</v>
      </c>
      <c r="AL735" s="47">
        <f>_xlfn.XLOOKUP(I735,'[1]#칼럼명세'!F:F,'[1]#칼럼명세'!I:I)</f>
        <v>1304</v>
      </c>
      <c r="AM735" s="44" t="str">
        <f t="shared" si="91"/>
        <v>Item_Name_25043003</v>
      </c>
      <c r="AN735" s="5" t="s">
        <v>2273</v>
      </c>
      <c r="AO735" s="44" t="str">
        <f t="shared" si="92"/>
        <v>Item_Desc_25043003</v>
      </c>
      <c r="AP735" s="5" t="s">
        <v>2113</v>
      </c>
      <c r="AQ735" s="44">
        <f>_xlfn.XLOOKUP(I735,[1]!표1[아이템 타입],[1]!표1[삭제여부])</f>
        <v>0</v>
      </c>
      <c r="AR735" s="63">
        <f>_xlfn.XLOOKUP(I735,'[1]#칼럼명세'!F:F,'[1]#칼럼명세'!H:H)</f>
        <v>1</v>
      </c>
      <c r="AS735" s="4">
        <v>1</v>
      </c>
      <c r="AT735" s="4"/>
      <c r="AU735" s="4"/>
      <c r="AV735" s="4"/>
      <c r="AW735" s="63" t="str">
        <f>_xlfn.XLOOKUP(I735,[1]!표1[아이템 타입],[1]!표1[타입 이름])</f>
        <v>몬스터 코어</v>
      </c>
      <c r="AX735" s="63" t="str">
        <f t="shared" si="88"/>
        <v>불가</v>
      </c>
      <c r="AY735" s="63" t="str">
        <f t="shared" si="89"/>
        <v>가능</v>
      </c>
      <c r="AZ735" s="63" t="str">
        <f t="shared" si="87"/>
        <v>가능</v>
      </c>
      <c r="BA735" s="63" t="str">
        <f t="shared" si="87"/>
        <v>가능</v>
      </c>
    </row>
    <row r="736" spans="2:53" x14ac:dyDescent="0.3">
      <c r="B736" s="4">
        <v>25044001</v>
      </c>
      <c r="C736" s="4" t="str">
        <f t="shared" si="74"/>
        <v>001</v>
      </c>
      <c r="D736" s="44" t="str">
        <f t="shared" si="72"/>
        <v>Item_Name_25044001</v>
      </c>
      <c r="E736" s="5" t="s">
        <v>2114</v>
      </c>
      <c r="F736" s="44" t="str">
        <f t="shared" si="73"/>
        <v>Item_Desc_25044001</v>
      </c>
      <c r="G736" s="5" t="s">
        <v>2115</v>
      </c>
      <c r="H736" s="5">
        <v>3</v>
      </c>
      <c r="I736" s="5">
        <v>51</v>
      </c>
      <c r="J736" s="5">
        <v>0</v>
      </c>
      <c r="K736" s="5">
        <v>4</v>
      </c>
      <c r="L736" s="45">
        <f>_xlfn.XLOOKUP($I736, '[1]#칼럼명세'!$F:$F, '[1]#칼럼명세'!$J:$J)*IF(_xlfn.XLOOKUP($I736, '[1]#칼럼명세'!$F:$F, '[1]#칼럼명세'!$K:$K)="X", 1, _xlfn.XLOOKUP($K736, '[1]#무게관련'!$N:$N, '[1]#무게관련'!$O:$O))*100</f>
        <v>1</v>
      </c>
      <c r="M736" s="46" t="s">
        <v>336</v>
      </c>
      <c r="N736" s="46" t="s">
        <v>336</v>
      </c>
      <c r="O736" s="46" t="s">
        <v>336</v>
      </c>
      <c r="P736" s="46" t="s">
        <v>336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66">
        <v>100</v>
      </c>
      <c r="Y736" s="66">
        <v>1000</v>
      </c>
      <c r="Z736" s="5">
        <v>0</v>
      </c>
      <c r="AA736" s="5">
        <v>0</v>
      </c>
      <c r="AB736" s="5">
        <v>1</v>
      </c>
      <c r="AC736" s="5">
        <v>0</v>
      </c>
      <c r="AD736" s="5">
        <v>0</v>
      </c>
      <c r="AE736" s="5">
        <v>25000</v>
      </c>
      <c r="AF736" s="5">
        <v>16</v>
      </c>
      <c r="AG736" s="5">
        <v>0</v>
      </c>
      <c r="AH736" s="5" t="s">
        <v>2413</v>
      </c>
      <c r="AI736" s="5" t="s">
        <v>235</v>
      </c>
      <c r="AJ736" s="5" t="s">
        <v>984</v>
      </c>
      <c r="AK736" s="45">
        <f t="shared" si="90"/>
        <v>15</v>
      </c>
      <c r="AL736" s="47">
        <f>_xlfn.XLOOKUP(I736,'[1]#칼럼명세'!F:F,'[1]#칼럼명세'!I:I)</f>
        <v>1304</v>
      </c>
      <c r="AM736" s="44" t="str">
        <f t="shared" si="91"/>
        <v>Item_Name_25044001</v>
      </c>
      <c r="AN736" s="5" t="s">
        <v>2114</v>
      </c>
      <c r="AO736" s="44" t="str">
        <f t="shared" si="92"/>
        <v>Item_Desc_25044001</v>
      </c>
      <c r="AP736" s="5" t="s">
        <v>2115</v>
      </c>
      <c r="AQ736" s="44">
        <f>_xlfn.XLOOKUP(I736,[1]!표1[아이템 타입],[1]!표1[삭제여부])</f>
        <v>0</v>
      </c>
      <c r="AR736" s="63">
        <f>_xlfn.XLOOKUP(I736,'[1]#칼럼명세'!F:F,'[1]#칼럼명세'!H:H)</f>
        <v>1</v>
      </c>
      <c r="AS736" s="4">
        <v>1</v>
      </c>
      <c r="AT736" s="4"/>
      <c r="AU736" s="4"/>
      <c r="AV736" s="4"/>
      <c r="AW736" s="63" t="str">
        <f>_xlfn.XLOOKUP(I736,[1]!표1[아이템 타입],[1]!표1[타입 이름])</f>
        <v>몬스터 코어</v>
      </c>
      <c r="AX736" s="63" t="str">
        <f t="shared" si="88"/>
        <v>불가</v>
      </c>
      <c r="AY736" s="63" t="str">
        <f t="shared" si="89"/>
        <v>가능</v>
      </c>
      <c r="AZ736" s="63" t="str">
        <f t="shared" si="87"/>
        <v>가능</v>
      </c>
      <c r="BA736" s="63" t="str">
        <f t="shared" si="87"/>
        <v>가능</v>
      </c>
    </row>
    <row r="737" spans="2:53" x14ac:dyDescent="0.3">
      <c r="B737" s="4">
        <v>25051001</v>
      </c>
      <c r="C737" s="4" t="str">
        <f t="shared" si="74"/>
        <v>001</v>
      </c>
      <c r="D737" s="44" t="str">
        <f t="shared" si="72"/>
        <v>Item_Name_25051001</v>
      </c>
      <c r="E737" s="5" t="s">
        <v>2274</v>
      </c>
      <c r="F737" s="44" t="str">
        <f t="shared" si="73"/>
        <v>Item_Desc_25051001</v>
      </c>
      <c r="G737" s="5" t="s">
        <v>2116</v>
      </c>
      <c r="H737" s="5">
        <v>3</v>
      </c>
      <c r="I737" s="5">
        <v>51</v>
      </c>
      <c r="J737" s="5">
        <v>0</v>
      </c>
      <c r="K737" s="5">
        <v>1</v>
      </c>
      <c r="L737" s="45">
        <f>_xlfn.XLOOKUP($I737, '[1]#칼럼명세'!$F:$F, '[1]#칼럼명세'!$J:$J)*IF(_xlfn.XLOOKUP($I737, '[1]#칼럼명세'!$F:$F, '[1]#칼럼명세'!$K:$K)="X", 1, _xlfn.XLOOKUP($K737, '[1]#무게관련'!$N:$N, '[1]#무게관련'!$O:$O))*100</f>
        <v>1</v>
      </c>
      <c r="M737" s="46" t="s">
        <v>336</v>
      </c>
      <c r="N737" s="46" t="s">
        <v>336</v>
      </c>
      <c r="O737" s="46" t="s">
        <v>336</v>
      </c>
      <c r="P737" s="46" t="s">
        <v>336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66">
        <v>100</v>
      </c>
      <c r="Y737" s="66">
        <v>1000</v>
      </c>
      <c r="Z737" s="5">
        <v>0</v>
      </c>
      <c r="AA737" s="5">
        <v>0</v>
      </c>
      <c r="AB737" s="5">
        <v>1</v>
      </c>
      <c r="AC737" s="5">
        <v>0</v>
      </c>
      <c r="AD737" s="5">
        <v>0</v>
      </c>
      <c r="AE737" s="5">
        <v>25000</v>
      </c>
      <c r="AF737" s="5">
        <v>17</v>
      </c>
      <c r="AG737" s="5">
        <v>0</v>
      </c>
      <c r="AH737" s="5" t="s">
        <v>2414</v>
      </c>
      <c r="AI737" s="5" t="s">
        <v>235</v>
      </c>
      <c r="AJ737" s="5" t="s">
        <v>984</v>
      </c>
      <c r="AK737" s="45">
        <f t="shared" si="90"/>
        <v>15</v>
      </c>
      <c r="AL737" s="47">
        <f>_xlfn.XLOOKUP(I737,'[1]#칼럼명세'!F:F,'[1]#칼럼명세'!I:I)</f>
        <v>1304</v>
      </c>
      <c r="AM737" s="44" t="str">
        <f t="shared" si="91"/>
        <v>Item_Name_25051001</v>
      </c>
      <c r="AN737" s="5" t="s">
        <v>2274</v>
      </c>
      <c r="AO737" s="44" t="str">
        <f t="shared" si="92"/>
        <v>Item_Desc_25051001</v>
      </c>
      <c r="AP737" s="5" t="s">
        <v>2116</v>
      </c>
      <c r="AQ737" s="44">
        <f>_xlfn.XLOOKUP(I737,[1]!표1[아이템 타입],[1]!표1[삭제여부])</f>
        <v>0</v>
      </c>
      <c r="AR737" s="63">
        <f>_xlfn.XLOOKUP(I737,'[1]#칼럼명세'!F:F,'[1]#칼럼명세'!H:H)</f>
        <v>1</v>
      </c>
      <c r="AS737" s="4">
        <v>1</v>
      </c>
      <c r="AT737" s="4"/>
      <c r="AU737" s="4"/>
      <c r="AV737" s="4"/>
      <c r="AW737" s="63" t="str">
        <f>_xlfn.XLOOKUP(I737,[1]!표1[아이템 타입],[1]!표1[타입 이름])</f>
        <v>몬스터 코어</v>
      </c>
      <c r="AX737" s="63" t="str">
        <f t="shared" si="88"/>
        <v>불가</v>
      </c>
      <c r="AY737" s="63" t="str">
        <f t="shared" si="89"/>
        <v>가능</v>
      </c>
      <c r="AZ737" s="63" t="str">
        <f t="shared" si="87"/>
        <v>가능</v>
      </c>
      <c r="BA737" s="63" t="str">
        <f t="shared" si="87"/>
        <v>가능</v>
      </c>
    </row>
    <row r="738" spans="2:53" x14ac:dyDescent="0.3">
      <c r="B738" s="4">
        <v>25051002</v>
      </c>
      <c r="C738" s="4" t="str">
        <f t="shared" si="74"/>
        <v>002</v>
      </c>
      <c r="D738" s="44" t="str">
        <f t="shared" si="72"/>
        <v>Item_Name_25051002</v>
      </c>
      <c r="E738" s="5" t="s">
        <v>2275</v>
      </c>
      <c r="F738" s="44" t="str">
        <f t="shared" si="73"/>
        <v>Item_Desc_25051002</v>
      </c>
      <c r="G738" s="5" t="s">
        <v>2117</v>
      </c>
      <c r="H738" s="5">
        <v>3</v>
      </c>
      <c r="I738" s="5">
        <v>51</v>
      </c>
      <c r="J738" s="5">
        <v>0</v>
      </c>
      <c r="K738" s="5">
        <v>1</v>
      </c>
      <c r="L738" s="45">
        <f>_xlfn.XLOOKUP($I738, '[1]#칼럼명세'!$F:$F, '[1]#칼럼명세'!$J:$J)*IF(_xlfn.XLOOKUP($I738, '[1]#칼럼명세'!$F:$F, '[1]#칼럼명세'!$K:$K)="X", 1, _xlfn.XLOOKUP($K738, '[1]#무게관련'!$N:$N, '[1]#무게관련'!$O:$O))*100</f>
        <v>1</v>
      </c>
      <c r="M738" s="46" t="s">
        <v>336</v>
      </c>
      <c r="N738" s="46" t="s">
        <v>336</v>
      </c>
      <c r="O738" s="46" t="s">
        <v>336</v>
      </c>
      <c r="P738" s="46" t="s">
        <v>336</v>
      </c>
      <c r="Q738" s="5">
        <v>0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0</v>
      </c>
      <c r="X738" s="66">
        <v>100</v>
      </c>
      <c r="Y738" s="66">
        <v>1000</v>
      </c>
      <c r="Z738" s="5">
        <v>0</v>
      </c>
      <c r="AA738" s="5">
        <v>0</v>
      </c>
      <c r="AB738" s="5">
        <v>1</v>
      </c>
      <c r="AC738" s="5">
        <v>0</v>
      </c>
      <c r="AD738" s="5">
        <v>0</v>
      </c>
      <c r="AE738" s="5">
        <v>25000</v>
      </c>
      <c r="AF738" s="5">
        <v>17</v>
      </c>
      <c r="AG738" s="5">
        <v>0</v>
      </c>
      <c r="AH738" s="5" t="s">
        <v>2415</v>
      </c>
      <c r="AI738" s="5" t="s">
        <v>235</v>
      </c>
      <c r="AJ738" s="5" t="s">
        <v>984</v>
      </c>
      <c r="AK738" s="45">
        <f t="shared" si="90"/>
        <v>15</v>
      </c>
      <c r="AL738" s="47">
        <f>_xlfn.XLOOKUP(I738,'[1]#칼럼명세'!F:F,'[1]#칼럼명세'!I:I)</f>
        <v>1304</v>
      </c>
      <c r="AM738" s="44" t="str">
        <f t="shared" si="91"/>
        <v>Item_Name_25051002</v>
      </c>
      <c r="AN738" s="5" t="s">
        <v>2275</v>
      </c>
      <c r="AO738" s="44" t="str">
        <f t="shared" si="92"/>
        <v>Item_Desc_25051002</v>
      </c>
      <c r="AP738" s="5" t="s">
        <v>2117</v>
      </c>
      <c r="AQ738" s="44">
        <f>_xlfn.XLOOKUP(I738,[1]!표1[아이템 타입],[1]!표1[삭제여부])</f>
        <v>0</v>
      </c>
      <c r="AR738" s="63">
        <f>_xlfn.XLOOKUP(I738,'[1]#칼럼명세'!F:F,'[1]#칼럼명세'!H:H)</f>
        <v>1</v>
      </c>
      <c r="AS738" s="4">
        <v>1</v>
      </c>
      <c r="AT738" s="4"/>
      <c r="AU738" s="4"/>
      <c r="AV738" s="4"/>
      <c r="AW738" s="63" t="str">
        <f>_xlfn.XLOOKUP(I738,[1]!표1[아이템 타입],[1]!표1[타입 이름])</f>
        <v>몬스터 코어</v>
      </c>
      <c r="AX738" s="63" t="str">
        <f t="shared" si="88"/>
        <v>불가</v>
      </c>
      <c r="AY738" s="63" t="str">
        <f t="shared" si="89"/>
        <v>가능</v>
      </c>
      <c r="AZ738" s="63" t="str">
        <f t="shared" si="87"/>
        <v>가능</v>
      </c>
      <c r="BA738" s="63" t="str">
        <f t="shared" si="87"/>
        <v>가능</v>
      </c>
    </row>
    <row r="739" spans="2:53" x14ac:dyDescent="0.3">
      <c r="B739" s="4">
        <v>25051003</v>
      </c>
      <c r="C739" s="4" t="str">
        <f t="shared" si="74"/>
        <v>003</v>
      </c>
      <c r="D739" s="44" t="str">
        <f t="shared" si="72"/>
        <v>Item_Name_25051003</v>
      </c>
      <c r="E739" s="5" t="s">
        <v>2276</v>
      </c>
      <c r="F739" s="44" t="str">
        <f t="shared" si="73"/>
        <v>Item_Desc_25051003</v>
      </c>
      <c r="G739" s="5" t="s">
        <v>2118</v>
      </c>
      <c r="H739" s="5">
        <v>3</v>
      </c>
      <c r="I739" s="5">
        <v>51</v>
      </c>
      <c r="J739" s="5">
        <v>0</v>
      </c>
      <c r="K739" s="5">
        <v>1</v>
      </c>
      <c r="L739" s="45">
        <f>_xlfn.XLOOKUP($I739, '[1]#칼럼명세'!$F:$F, '[1]#칼럼명세'!$J:$J)*IF(_xlfn.XLOOKUP($I739, '[1]#칼럼명세'!$F:$F, '[1]#칼럼명세'!$K:$K)="X", 1, _xlfn.XLOOKUP($K739, '[1]#무게관련'!$N:$N, '[1]#무게관련'!$O:$O))*100</f>
        <v>1</v>
      </c>
      <c r="M739" s="46" t="s">
        <v>336</v>
      </c>
      <c r="N739" s="46" t="s">
        <v>336</v>
      </c>
      <c r="O739" s="46" t="s">
        <v>336</v>
      </c>
      <c r="P739" s="46" t="s">
        <v>336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66">
        <v>100</v>
      </c>
      <c r="Y739" s="66">
        <v>1000</v>
      </c>
      <c r="Z739" s="5">
        <v>0</v>
      </c>
      <c r="AA739" s="5">
        <v>0</v>
      </c>
      <c r="AB739" s="5">
        <v>1</v>
      </c>
      <c r="AC739" s="5">
        <v>0</v>
      </c>
      <c r="AD739" s="5">
        <v>0</v>
      </c>
      <c r="AE739" s="5">
        <v>25000</v>
      </c>
      <c r="AF739" s="5">
        <v>17</v>
      </c>
      <c r="AG739" s="5">
        <v>0</v>
      </c>
      <c r="AH739" s="5" t="s">
        <v>2416</v>
      </c>
      <c r="AI739" s="5" t="s">
        <v>235</v>
      </c>
      <c r="AJ739" s="5" t="s">
        <v>984</v>
      </c>
      <c r="AK739" s="45">
        <f t="shared" si="90"/>
        <v>15</v>
      </c>
      <c r="AL739" s="47">
        <f>_xlfn.XLOOKUP(I739,'[1]#칼럼명세'!F:F,'[1]#칼럼명세'!I:I)</f>
        <v>1304</v>
      </c>
      <c r="AM739" s="44" t="str">
        <f t="shared" si="91"/>
        <v>Item_Name_25051003</v>
      </c>
      <c r="AN739" s="5" t="s">
        <v>2276</v>
      </c>
      <c r="AO739" s="44" t="str">
        <f t="shared" si="92"/>
        <v>Item_Desc_25051003</v>
      </c>
      <c r="AP739" s="5" t="s">
        <v>2118</v>
      </c>
      <c r="AQ739" s="44">
        <f>_xlfn.XLOOKUP(I739,[1]!표1[아이템 타입],[1]!표1[삭제여부])</f>
        <v>0</v>
      </c>
      <c r="AR739" s="63">
        <f>_xlfn.XLOOKUP(I739,'[1]#칼럼명세'!F:F,'[1]#칼럼명세'!H:H)</f>
        <v>1</v>
      </c>
      <c r="AS739" s="4">
        <v>1</v>
      </c>
      <c r="AT739" s="4"/>
      <c r="AU739" s="4"/>
      <c r="AV739" s="4"/>
      <c r="AW739" s="63" t="str">
        <f>_xlfn.XLOOKUP(I739,[1]!표1[아이템 타입],[1]!표1[타입 이름])</f>
        <v>몬스터 코어</v>
      </c>
      <c r="AX739" s="63" t="str">
        <f t="shared" si="88"/>
        <v>불가</v>
      </c>
      <c r="AY739" s="63" t="str">
        <f t="shared" si="89"/>
        <v>가능</v>
      </c>
      <c r="AZ739" s="63" t="str">
        <f t="shared" si="87"/>
        <v>가능</v>
      </c>
      <c r="BA739" s="63" t="str">
        <f t="shared" si="87"/>
        <v>가능</v>
      </c>
    </row>
    <row r="740" spans="2:53" x14ac:dyDescent="0.3">
      <c r="B740" s="4">
        <v>25051004</v>
      </c>
      <c r="C740" s="4" t="str">
        <f t="shared" si="74"/>
        <v>004</v>
      </c>
      <c r="D740" s="44" t="str">
        <f t="shared" si="72"/>
        <v>Item_Name_25051004</v>
      </c>
      <c r="E740" s="5" t="s">
        <v>2277</v>
      </c>
      <c r="F740" s="44" t="str">
        <f t="shared" si="73"/>
        <v>Item_Desc_25051004</v>
      </c>
      <c r="G740" s="5" t="s">
        <v>2119</v>
      </c>
      <c r="H740" s="5">
        <v>3</v>
      </c>
      <c r="I740" s="5">
        <v>51</v>
      </c>
      <c r="J740" s="5">
        <v>0</v>
      </c>
      <c r="K740" s="5">
        <v>1</v>
      </c>
      <c r="L740" s="45">
        <f>_xlfn.XLOOKUP($I740, '[1]#칼럼명세'!$F:$F, '[1]#칼럼명세'!$J:$J)*IF(_xlfn.XLOOKUP($I740, '[1]#칼럼명세'!$F:$F, '[1]#칼럼명세'!$K:$K)="X", 1, _xlfn.XLOOKUP($K740, '[1]#무게관련'!$N:$N, '[1]#무게관련'!$O:$O))*100</f>
        <v>1</v>
      </c>
      <c r="M740" s="46" t="s">
        <v>336</v>
      </c>
      <c r="N740" s="46" t="s">
        <v>336</v>
      </c>
      <c r="O740" s="46" t="s">
        <v>336</v>
      </c>
      <c r="P740" s="46" t="s">
        <v>336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66">
        <v>100</v>
      </c>
      <c r="Y740" s="66">
        <v>1000</v>
      </c>
      <c r="Z740" s="5">
        <v>0</v>
      </c>
      <c r="AA740" s="5">
        <v>0</v>
      </c>
      <c r="AB740" s="5">
        <v>1</v>
      </c>
      <c r="AC740" s="5">
        <v>0</v>
      </c>
      <c r="AD740" s="5">
        <v>0</v>
      </c>
      <c r="AE740" s="5">
        <v>25000</v>
      </c>
      <c r="AF740" s="5">
        <v>17</v>
      </c>
      <c r="AG740" s="5">
        <v>0</v>
      </c>
      <c r="AH740" s="5" t="s">
        <v>2417</v>
      </c>
      <c r="AI740" s="5" t="s">
        <v>235</v>
      </c>
      <c r="AJ740" s="5" t="s">
        <v>984</v>
      </c>
      <c r="AK740" s="45">
        <f t="shared" si="90"/>
        <v>15</v>
      </c>
      <c r="AL740" s="47">
        <f>_xlfn.XLOOKUP(I740,'[1]#칼럼명세'!F:F,'[1]#칼럼명세'!I:I)</f>
        <v>1304</v>
      </c>
      <c r="AM740" s="44" t="str">
        <f t="shared" si="91"/>
        <v>Item_Name_25051004</v>
      </c>
      <c r="AN740" s="5" t="s">
        <v>2277</v>
      </c>
      <c r="AO740" s="44" t="str">
        <f t="shared" si="92"/>
        <v>Item_Desc_25051004</v>
      </c>
      <c r="AP740" s="5" t="s">
        <v>2119</v>
      </c>
      <c r="AQ740" s="44">
        <f>_xlfn.XLOOKUP(I740,[1]!표1[아이템 타입],[1]!표1[삭제여부])</f>
        <v>0</v>
      </c>
      <c r="AR740" s="63">
        <f>_xlfn.XLOOKUP(I740,'[1]#칼럼명세'!F:F,'[1]#칼럼명세'!H:H)</f>
        <v>1</v>
      </c>
      <c r="AS740" s="4">
        <v>1</v>
      </c>
      <c r="AT740" s="4"/>
      <c r="AU740" s="4"/>
      <c r="AV740" s="4"/>
      <c r="AW740" s="63" t="str">
        <f>_xlfn.XLOOKUP(I740,[1]!표1[아이템 타입],[1]!표1[타입 이름])</f>
        <v>몬스터 코어</v>
      </c>
      <c r="AX740" s="63" t="str">
        <f t="shared" si="88"/>
        <v>불가</v>
      </c>
      <c r="AY740" s="63" t="str">
        <f t="shared" si="89"/>
        <v>가능</v>
      </c>
      <c r="AZ740" s="63" t="str">
        <f t="shared" si="87"/>
        <v>가능</v>
      </c>
      <c r="BA740" s="63" t="str">
        <f t="shared" si="87"/>
        <v>가능</v>
      </c>
    </row>
    <row r="741" spans="2:53" x14ac:dyDescent="0.3">
      <c r="B741" s="4">
        <v>25051005</v>
      </c>
      <c r="C741" s="4" t="str">
        <f t="shared" si="74"/>
        <v>005</v>
      </c>
      <c r="D741" s="44" t="str">
        <f t="shared" si="72"/>
        <v>Item_Name_25051005</v>
      </c>
      <c r="E741" s="5" t="s">
        <v>2278</v>
      </c>
      <c r="F741" s="44" t="str">
        <f t="shared" si="73"/>
        <v>Item_Desc_25051005</v>
      </c>
      <c r="G741" s="5" t="s">
        <v>2120</v>
      </c>
      <c r="H741" s="5">
        <v>3</v>
      </c>
      <c r="I741" s="5">
        <v>51</v>
      </c>
      <c r="J741" s="5">
        <v>0</v>
      </c>
      <c r="K741" s="5">
        <v>1</v>
      </c>
      <c r="L741" s="45">
        <f>_xlfn.XLOOKUP($I741, '[1]#칼럼명세'!$F:$F, '[1]#칼럼명세'!$J:$J)*IF(_xlfn.XLOOKUP($I741, '[1]#칼럼명세'!$F:$F, '[1]#칼럼명세'!$K:$K)="X", 1, _xlfn.XLOOKUP($K741, '[1]#무게관련'!$N:$N, '[1]#무게관련'!$O:$O))*100</f>
        <v>1</v>
      </c>
      <c r="M741" s="46" t="s">
        <v>336</v>
      </c>
      <c r="N741" s="46" t="s">
        <v>336</v>
      </c>
      <c r="O741" s="46" t="s">
        <v>336</v>
      </c>
      <c r="P741" s="46" t="s">
        <v>336</v>
      </c>
      <c r="Q741" s="5">
        <v>0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0</v>
      </c>
      <c r="X741" s="66">
        <v>100</v>
      </c>
      <c r="Y741" s="66">
        <v>1000</v>
      </c>
      <c r="Z741" s="5">
        <v>0</v>
      </c>
      <c r="AA741" s="5">
        <v>0</v>
      </c>
      <c r="AB741" s="5">
        <v>1</v>
      </c>
      <c r="AC741" s="5">
        <v>0</v>
      </c>
      <c r="AD741" s="5">
        <v>0</v>
      </c>
      <c r="AE741" s="5">
        <v>25000</v>
      </c>
      <c r="AF741" s="5">
        <v>17</v>
      </c>
      <c r="AG741" s="5">
        <v>0</v>
      </c>
      <c r="AH741" s="5" t="s">
        <v>2418</v>
      </c>
      <c r="AI741" s="5" t="s">
        <v>235</v>
      </c>
      <c r="AJ741" s="5" t="s">
        <v>984</v>
      </c>
      <c r="AK741" s="45">
        <f t="shared" si="90"/>
        <v>15</v>
      </c>
      <c r="AL741" s="47">
        <f>_xlfn.XLOOKUP(I741,'[1]#칼럼명세'!F:F,'[1]#칼럼명세'!I:I)</f>
        <v>1304</v>
      </c>
      <c r="AM741" s="44" t="str">
        <f t="shared" si="91"/>
        <v>Item_Name_25051005</v>
      </c>
      <c r="AN741" s="5" t="s">
        <v>2278</v>
      </c>
      <c r="AO741" s="44" t="str">
        <f t="shared" si="92"/>
        <v>Item_Desc_25051005</v>
      </c>
      <c r="AP741" s="5" t="s">
        <v>2120</v>
      </c>
      <c r="AQ741" s="44">
        <f>_xlfn.XLOOKUP(I741,[1]!표1[아이템 타입],[1]!표1[삭제여부])</f>
        <v>0</v>
      </c>
      <c r="AR741" s="63">
        <f>_xlfn.XLOOKUP(I741,'[1]#칼럼명세'!F:F,'[1]#칼럼명세'!H:H)</f>
        <v>1</v>
      </c>
      <c r="AS741" s="4">
        <v>1</v>
      </c>
      <c r="AT741" s="4"/>
      <c r="AU741" s="4"/>
      <c r="AV741" s="4"/>
      <c r="AW741" s="63" t="str">
        <f>_xlfn.XLOOKUP(I741,[1]!표1[아이템 타입],[1]!표1[타입 이름])</f>
        <v>몬스터 코어</v>
      </c>
      <c r="AX741" s="63" t="str">
        <f t="shared" si="88"/>
        <v>불가</v>
      </c>
      <c r="AY741" s="63" t="str">
        <f t="shared" si="89"/>
        <v>가능</v>
      </c>
      <c r="AZ741" s="63" t="str">
        <f t="shared" si="87"/>
        <v>가능</v>
      </c>
      <c r="BA741" s="63" t="str">
        <f t="shared" si="87"/>
        <v>가능</v>
      </c>
    </row>
    <row r="742" spans="2:53" x14ac:dyDescent="0.3">
      <c r="B742" s="4">
        <v>25051006</v>
      </c>
      <c r="C742" s="4" t="str">
        <f t="shared" si="74"/>
        <v>006</v>
      </c>
      <c r="D742" s="44" t="str">
        <f t="shared" si="72"/>
        <v>Item_Name_25051006</v>
      </c>
      <c r="E742" s="5" t="s">
        <v>2279</v>
      </c>
      <c r="F742" s="44" t="str">
        <f t="shared" si="73"/>
        <v>Item_Desc_25051006</v>
      </c>
      <c r="G742" s="5" t="s">
        <v>2121</v>
      </c>
      <c r="H742" s="5">
        <v>3</v>
      </c>
      <c r="I742" s="5">
        <v>51</v>
      </c>
      <c r="J742" s="5">
        <v>0</v>
      </c>
      <c r="K742" s="5">
        <v>1</v>
      </c>
      <c r="L742" s="45">
        <f>_xlfn.XLOOKUP($I742, '[1]#칼럼명세'!$F:$F, '[1]#칼럼명세'!$J:$J)*IF(_xlfn.XLOOKUP($I742, '[1]#칼럼명세'!$F:$F, '[1]#칼럼명세'!$K:$K)="X", 1, _xlfn.XLOOKUP($K742, '[1]#무게관련'!$N:$N, '[1]#무게관련'!$O:$O))*100</f>
        <v>1</v>
      </c>
      <c r="M742" s="46" t="s">
        <v>336</v>
      </c>
      <c r="N742" s="46" t="s">
        <v>336</v>
      </c>
      <c r="O742" s="46" t="s">
        <v>336</v>
      </c>
      <c r="P742" s="46" t="s">
        <v>336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66">
        <v>100</v>
      </c>
      <c r="Y742" s="66">
        <v>1000</v>
      </c>
      <c r="Z742" s="5">
        <v>0</v>
      </c>
      <c r="AA742" s="5">
        <v>0</v>
      </c>
      <c r="AB742" s="5">
        <v>1</v>
      </c>
      <c r="AC742" s="5">
        <v>0</v>
      </c>
      <c r="AD742" s="5">
        <v>0</v>
      </c>
      <c r="AE742" s="5">
        <v>25000</v>
      </c>
      <c r="AF742" s="5">
        <v>17</v>
      </c>
      <c r="AG742" s="5">
        <v>0</v>
      </c>
      <c r="AH742" s="5" t="s">
        <v>2419</v>
      </c>
      <c r="AI742" s="5" t="s">
        <v>235</v>
      </c>
      <c r="AJ742" s="5" t="s">
        <v>984</v>
      </c>
      <c r="AK742" s="45">
        <f t="shared" si="90"/>
        <v>15</v>
      </c>
      <c r="AL742" s="47">
        <f>_xlfn.XLOOKUP(I742,'[1]#칼럼명세'!F:F,'[1]#칼럼명세'!I:I)</f>
        <v>1304</v>
      </c>
      <c r="AM742" s="44" t="str">
        <f t="shared" si="91"/>
        <v>Item_Name_25051006</v>
      </c>
      <c r="AN742" s="5" t="s">
        <v>2279</v>
      </c>
      <c r="AO742" s="44" t="str">
        <f t="shared" si="92"/>
        <v>Item_Desc_25051006</v>
      </c>
      <c r="AP742" s="5" t="s">
        <v>2121</v>
      </c>
      <c r="AQ742" s="44">
        <f>_xlfn.XLOOKUP(I742,[1]!표1[아이템 타입],[1]!표1[삭제여부])</f>
        <v>0</v>
      </c>
      <c r="AR742" s="63">
        <f>_xlfn.XLOOKUP(I742,'[1]#칼럼명세'!F:F,'[1]#칼럼명세'!H:H)</f>
        <v>1</v>
      </c>
      <c r="AS742" s="4">
        <v>1</v>
      </c>
      <c r="AT742" s="4"/>
      <c r="AU742" s="4"/>
      <c r="AV742" s="4"/>
      <c r="AW742" s="63" t="str">
        <f>_xlfn.XLOOKUP(I742,[1]!표1[아이템 타입],[1]!표1[타입 이름])</f>
        <v>몬스터 코어</v>
      </c>
      <c r="AX742" s="63" t="str">
        <f t="shared" si="88"/>
        <v>불가</v>
      </c>
      <c r="AY742" s="63" t="str">
        <f t="shared" si="89"/>
        <v>가능</v>
      </c>
      <c r="AZ742" s="63" t="str">
        <f t="shared" si="87"/>
        <v>가능</v>
      </c>
      <c r="BA742" s="63" t="str">
        <f t="shared" si="87"/>
        <v>가능</v>
      </c>
    </row>
    <row r="743" spans="2:53" x14ac:dyDescent="0.3">
      <c r="B743" s="4">
        <v>25051007</v>
      </c>
      <c r="C743" s="4" t="str">
        <f t="shared" si="74"/>
        <v>007</v>
      </c>
      <c r="D743" s="44" t="str">
        <f t="shared" si="72"/>
        <v>Item_Name_25051007</v>
      </c>
      <c r="E743" s="5" t="s">
        <v>2280</v>
      </c>
      <c r="F743" s="44" t="str">
        <f t="shared" si="73"/>
        <v>Item_Desc_25051007</v>
      </c>
      <c r="G743" s="5" t="s">
        <v>2122</v>
      </c>
      <c r="H743" s="5">
        <v>3</v>
      </c>
      <c r="I743" s="5">
        <v>51</v>
      </c>
      <c r="J743" s="5">
        <v>0</v>
      </c>
      <c r="K743" s="5">
        <v>1</v>
      </c>
      <c r="L743" s="45">
        <f>_xlfn.XLOOKUP($I743, '[1]#칼럼명세'!$F:$F, '[1]#칼럼명세'!$J:$J)*IF(_xlfn.XLOOKUP($I743, '[1]#칼럼명세'!$F:$F, '[1]#칼럼명세'!$K:$K)="X", 1, _xlfn.XLOOKUP($K743, '[1]#무게관련'!$N:$N, '[1]#무게관련'!$O:$O))*100</f>
        <v>1</v>
      </c>
      <c r="M743" s="46" t="s">
        <v>336</v>
      </c>
      <c r="N743" s="46" t="s">
        <v>336</v>
      </c>
      <c r="O743" s="46" t="s">
        <v>336</v>
      </c>
      <c r="P743" s="46" t="s">
        <v>336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66">
        <v>100</v>
      </c>
      <c r="Y743" s="66">
        <v>1000</v>
      </c>
      <c r="Z743" s="5">
        <v>0</v>
      </c>
      <c r="AA743" s="5">
        <v>0</v>
      </c>
      <c r="AB743" s="5">
        <v>1</v>
      </c>
      <c r="AC743" s="5">
        <v>0</v>
      </c>
      <c r="AD743" s="5">
        <v>0</v>
      </c>
      <c r="AE743" s="5">
        <v>25000</v>
      </c>
      <c r="AF743" s="5">
        <v>17</v>
      </c>
      <c r="AG743" s="5">
        <v>0</v>
      </c>
      <c r="AH743" s="5" t="s">
        <v>2420</v>
      </c>
      <c r="AI743" s="5" t="s">
        <v>235</v>
      </c>
      <c r="AJ743" s="5" t="s">
        <v>984</v>
      </c>
      <c r="AK743" s="45">
        <f t="shared" si="90"/>
        <v>15</v>
      </c>
      <c r="AL743" s="47">
        <f>_xlfn.XLOOKUP(I743,'[1]#칼럼명세'!F:F,'[1]#칼럼명세'!I:I)</f>
        <v>1304</v>
      </c>
      <c r="AM743" s="44" t="str">
        <f t="shared" si="91"/>
        <v>Item_Name_25051007</v>
      </c>
      <c r="AN743" s="5" t="s">
        <v>2280</v>
      </c>
      <c r="AO743" s="44" t="str">
        <f t="shared" si="92"/>
        <v>Item_Desc_25051007</v>
      </c>
      <c r="AP743" s="5" t="s">
        <v>2122</v>
      </c>
      <c r="AQ743" s="44">
        <f>_xlfn.XLOOKUP(I743,[1]!표1[아이템 타입],[1]!표1[삭제여부])</f>
        <v>0</v>
      </c>
      <c r="AR743" s="63">
        <f>_xlfn.XLOOKUP(I743,'[1]#칼럼명세'!F:F,'[1]#칼럼명세'!H:H)</f>
        <v>1</v>
      </c>
      <c r="AS743" s="4">
        <v>1</v>
      </c>
      <c r="AT743" s="4"/>
      <c r="AU743" s="4"/>
      <c r="AV743" s="4"/>
      <c r="AW743" s="63" t="str">
        <f>_xlfn.XLOOKUP(I743,[1]!표1[아이템 타입],[1]!표1[타입 이름])</f>
        <v>몬스터 코어</v>
      </c>
      <c r="AX743" s="63" t="str">
        <f t="shared" si="88"/>
        <v>불가</v>
      </c>
      <c r="AY743" s="63" t="str">
        <f t="shared" si="89"/>
        <v>가능</v>
      </c>
      <c r="AZ743" s="63" t="str">
        <f t="shared" si="87"/>
        <v>가능</v>
      </c>
      <c r="BA743" s="63" t="str">
        <f t="shared" si="87"/>
        <v>가능</v>
      </c>
    </row>
    <row r="744" spans="2:53" x14ac:dyDescent="0.3">
      <c r="B744" s="4">
        <v>25051008</v>
      </c>
      <c r="C744" s="4" t="str">
        <f t="shared" si="74"/>
        <v>008</v>
      </c>
      <c r="D744" s="44" t="str">
        <f t="shared" si="72"/>
        <v>Item_Name_25051008</v>
      </c>
      <c r="E744" s="5" t="s">
        <v>2281</v>
      </c>
      <c r="F744" s="44" t="str">
        <f t="shared" si="73"/>
        <v>Item_Desc_25051008</v>
      </c>
      <c r="G744" s="5" t="s">
        <v>2123</v>
      </c>
      <c r="H744" s="5">
        <v>3</v>
      </c>
      <c r="I744" s="5">
        <v>51</v>
      </c>
      <c r="J744" s="5">
        <v>0</v>
      </c>
      <c r="K744" s="5">
        <v>1</v>
      </c>
      <c r="L744" s="45">
        <f>_xlfn.XLOOKUP($I744, '[1]#칼럼명세'!$F:$F, '[1]#칼럼명세'!$J:$J)*IF(_xlfn.XLOOKUP($I744, '[1]#칼럼명세'!$F:$F, '[1]#칼럼명세'!$K:$K)="X", 1, _xlfn.XLOOKUP($K744, '[1]#무게관련'!$N:$N, '[1]#무게관련'!$O:$O))*100</f>
        <v>1</v>
      </c>
      <c r="M744" s="46" t="s">
        <v>336</v>
      </c>
      <c r="N744" s="46" t="s">
        <v>336</v>
      </c>
      <c r="O744" s="46" t="s">
        <v>336</v>
      </c>
      <c r="P744" s="46" t="s">
        <v>336</v>
      </c>
      <c r="Q744" s="5">
        <v>0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0</v>
      </c>
      <c r="X744" s="66">
        <v>100</v>
      </c>
      <c r="Y744" s="66">
        <v>1000</v>
      </c>
      <c r="Z744" s="5">
        <v>0</v>
      </c>
      <c r="AA744" s="5">
        <v>0</v>
      </c>
      <c r="AB744" s="5">
        <v>1</v>
      </c>
      <c r="AC744" s="5">
        <v>0</v>
      </c>
      <c r="AD744" s="5">
        <v>0</v>
      </c>
      <c r="AE744" s="5">
        <v>25000</v>
      </c>
      <c r="AF744" s="5">
        <v>17</v>
      </c>
      <c r="AG744" s="5">
        <v>0</v>
      </c>
      <c r="AH744" s="5" t="s">
        <v>2421</v>
      </c>
      <c r="AI744" s="5" t="s">
        <v>235</v>
      </c>
      <c r="AJ744" s="5" t="s">
        <v>984</v>
      </c>
      <c r="AK744" s="45">
        <f t="shared" si="90"/>
        <v>15</v>
      </c>
      <c r="AL744" s="47">
        <f>_xlfn.XLOOKUP(I744,'[1]#칼럼명세'!F:F,'[1]#칼럼명세'!I:I)</f>
        <v>1304</v>
      </c>
      <c r="AM744" s="44" t="str">
        <f t="shared" si="91"/>
        <v>Item_Name_25051008</v>
      </c>
      <c r="AN744" s="5" t="s">
        <v>2281</v>
      </c>
      <c r="AO744" s="44" t="str">
        <f t="shared" si="92"/>
        <v>Item_Desc_25051008</v>
      </c>
      <c r="AP744" s="5" t="s">
        <v>2123</v>
      </c>
      <c r="AQ744" s="44">
        <f>_xlfn.XLOOKUP(I744,[1]!표1[아이템 타입],[1]!표1[삭제여부])</f>
        <v>0</v>
      </c>
      <c r="AR744" s="63">
        <f>_xlfn.XLOOKUP(I744,'[1]#칼럼명세'!F:F,'[1]#칼럼명세'!H:H)</f>
        <v>1</v>
      </c>
      <c r="AS744" s="4">
        <v>1</v>
      </c>
      <c r="AT744" s="4"/>
      <c r="AU744" s="4"/>
      <c r="AV744" s="4"/>
      <c r="AW744" s="63" t="str">
        <f>_xlfn.XLOOKUP(I744,[1]!표1[아이템 타입],[1]!표1[타입 이름])</f>
        <v>몬스터 코어</v>
      </c>
      <c r="AX744" s="63" t="str">
        <f t="shared" si="88"/>
        <v>불가</v>
      </c>
      <c r="AY744" s="63" t="str">
        <f t="shared" si="89"/>
        <v>가능</v>
      </c>
      <c r="AZ744" s="63" t="str">
        <f t="shared" si="87"/>
        <v>가능</v>
      </c>
      <c r="BA744" s="63" t="str">
        <f t="shared" si="87"/>
        <v>가능</v>
      </c>
    </row>
    <row r="745" spans="2:53" x14ac:dyDescent="0.3">
      <c r="B745" s="4">
        <v>25051009</v>
      </c>
      <c r="C745" s="4" t="str">
        <f t="shared" si="74"/>
        <v>009</v>
      </c>
      <c r="D745" s="44" t="str">
        <f t="shared" si="72"/>
        <v>Item_Name_25051009</v>
      </c>
      <c r="E745" s="5" t="s">
        <v>2282</v>
      </c>
      <c r="F745" s="44" t="str">
        <f t="shared" si="73"/>
        <v>Item_Desc_25051009</v>
      </c>
      <c r="G745" s="5" t="s">
        <v>2124</v>
      </c>
      <c r="H745" s="5">
        <v>3</v>
      </c>
      <c r="I745" s="5">
        <v>51</v>
      </c>
      <c r="J745" s="5">
        <v>0</v>
      </c>
      <c r="K745" s="5">
        <v>1</v>
      </c>
      <c r="L745" s="45">
        <f>_xlfn.XLOOKUP($I745, '[1]#칼럼명세'!$F:$F, '[1]#칼럼명세'!$J:$J)*IF(_xlfn.XLOOKUP($I745, '[1]#칼럼명세'!$F:$F, '[1]#칼럼명세'!$K:$K)="X", 1, _xlfn.XLOOKUP($K745, '[1]#무게관련'!$N:$N, '[1]#무게관련'!$O:$O))*100</f>
        <v>1</v>
      </c>
      <c r="M745" s="46" t="s">
        <v>336</v>
      </c>
      <c r="N745" s="46" t="s">
        <v>336</v>
      </c>
      <c r="O745" s="46" t="s">
        <v>336</v>
      </c>
      <c r="P745" s="46" t="s">
        <v>336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66">
        <v>100</v>
      </c>
      <c r="Y745" s="66">
        <v>1000</v>
      </c>
      <c r="Z745" s="5">
        <v>0</v>
      </c>
      <c r="AA745" s="5">
        <v>0</v>
      </c>
      <c r="AB745" s="5">
        <v>1</v>
      </c>
      <c r="AC745" s="5">
        <v>0</v>
      </c>
      <c r="AD745" s="5">
        <v>0</v>
      </c>
      <c r="AE745" s="5">
        <v>25000</v>
      </c>
      <c r="AF745" s="5">
        <v>17</v>
      </c>
      <c r="AG745" s="5">
        <v>0</v>
      </c>
      <c r="AH745" s="5" t="s">
        <v>2422</v>
      </c>
      <c r="AI745" s="5" t="s">
        <v>235</v>
      </c>
      <c r="AJ745" s="5" t="s">
        <v>984</v>
      </c>
      <c r="AK745" s="45">
        <f t="shared" si="90"/>
        <v>15</v>
      </c>
      <c r="AL745" s="47">
        <f>_xlfn.XLOOKUP(I745,'[1]#칼럼명세'!F:F,'[1]#칼럼명세'!I:I)</f>
        <v>1304</v>
      </c>
      <c r="AM745" s="44" t="str">
        <f t="shared" si="91"/>
        <v>Item_Name_25051009</v>
      </c>
      <c r="AN745" s="5" t="s">
        <v>2282</v>
      </c>
      <c r="AO745" s="44" t="str">
        <f t="shared" si="92"/>
        <v>Item_Desc_25051009</v>
      </c>
      <c r="AP745" s="5" t="s">
        <v>2124</v>
      </c>
      <c r="AQ745" s="44">
        <f>_xlfn.XLOOKUP(I745,[1]!표1[아이템 타입],[1]!표1[삭제여부])</f>
        <v>0</v>
      </c>
      <c r="AR745" s="63">
        <f>_xlfn.XLOOKUP(I745,'[1]#칼럼명세'!F:F,'[1]#칼럼명세'!H:H)</f>
        <v>1</v>
      </c>
      <c r="AS745" s="4">
        <v>1</v>
      </c>
      <c r="AT745" s="4"/>
      <c r="AU745" s="4"/>
      <c r="AV745" s="4"/>
      <c r="AW745" s="63" t="str">
        <f>_xlfn.XLOOKUP(I745,[1]!표1[아이템 타입],[1]!표1[타입 이름])</f>
        <v>몬스터 코어</v>
      </c>
      <c r="AX745" s="63" t="str">
        <f t="shared" si="88"/>
        <v>불가</v>
      </c>
      <c r="AY745" s="63" t="str">
        <f t="shared" si="89"/>
        <v>가능</v>
      </c>
      <c r="AZ745" s="63" t="str">
        <f t="shared" si="87"/>
        <v>가능</v>
      </c>
      <c r="BA745" s="63" t="str">
        <f t="shared" si="87"/>
        <v>가능</v>
      </c>
    </row>
    <row r="746" spans="2:53" x14ac:dyDescent="0.3">
      <c r="B746" s="4">
        <v>25052001</v>
      </c>
      <c r="C746" s="4" t="str">
        <f t="shared" si="74"/>
        <v>001</v>
      </c>
      <c r="D746" s="44" t="str">
        <f t="shared" si="72"/>
        <v>Item_Name_25052001</v>
      </c>
      <c r="E746" s="5" t="s">
        <v>2283</v>
      </c>
      <c r="F746" s="44" t="str">
        <f t="shared" si="73"/>
        <v>Item_Desc_25052001</v>
      </c>
      <c r="G746" s="5" t="s">
        <v>2125</v>
      </c>
      <c r="H746" s="5">
        <v>3</v>
      </c>
      <c r="I746" s="5">
        <v>51</v>
      </c>
      <c r="J746" s="5">
        <v>0</v>
      </c>
      <c r="K746" s="5">
        <v>2</v>
      </c>
      <c r="L746" s="45">
        <f>_xlfn.XLOOKUP($I746, '[1]#칼럼명세'!$F:$F, '[1]#칼럼명세'!$J:$J)*IF(_xlfn.XLOOKUP($I746, '[1]#칼럼명세'!$F:$F, '[1]#칼럼명세'!$K:$K)="X", 1, _xlfn.XLOOKUP($K746, '[1]#무게관련'!$N:$N, '[1]#무게관련'!$O:$O))*100</f>
        <v>1</v>
      </c>
      <c r="M746" s="46" t="s">
        <v>336</v>
      </c>
      <c r="N746" s="46" t="s">
        <v>336</v>
      </c>
      <c r="O746" s="46" t="s">
        <v>336</v>
      </c>
      <c r="P746" s="46" t="s">
        <v>336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66">
        <v>100</v>
      </c>
      <c r="Y746" s="66">
        <v>1000</v>
      </c>
      <c r="Z746" s="5">
        <v>0</v>
      </c>
      <c r="AA746" s="5">
        <v>0</v>
      </c>
      <c r="AB746" s="5">
        <v>1</v>
      </c>
      <c r="AC746" s="5">
        <v>0</v>
      </c>
      <c r="AD746" s="5">
        <v>0</v>
      </c>
      <c r="AE746" s="5">
        <v>25000</v>
      </c>
      <c r="AF746" s="5">
        <v>17</v>
      </c>
      <c r="AG746" s="5">
        <v>0</v>
      </c>
      <c r="AH746" s="5" t="s">
        <v>2423</v>
      </c>
      <c r="AI746" s="5" t="s">
        <v>235</v>
      </c>
      <c r="AJ746" s="5" t="s">
        <v>984</v>
      </c>
      <c r="AK746" s="45">
        <f t="shared" si="90"/>
        <v>15</v>
      </c>
      <c r="AL746" s="47">
        <f>_xlfn.XLOOKUP(I746,'[1]#칼럼명세'!F:F,'[1]#칼럼명세'!I:I)</f>
        <v>1304</v>
      </c>
      <c r="AM746" s="44" t="str">
        <f t="shared" si="91"/>
        <v>Item_Name_25052001</v>
      </c>
      <c r="AN746" s="5" t="s">
        <v>2283</v>
      </c>
      <c r="AO746" s="44" t="str">
        <f t="shared" si="92"/>
        <v>Item_Desc_25052001</v>
      </c>
      <c r="AP746" s="5" t="s">
        <v>2125</v>
      </c>
      <c r="AQ746" s="44">
        <f>_xlfn.XLOOKUP(I746,[1]!표1[아이템 타입],[1]!표1[삭제여부])</f>
        <v>0</v>
      </c>
      <c r="AR746" s="63">
        <f>_xlfn.XLOOKUP(I746,'[1]#칼럼명세'!F:F,'[1]#칼럼명세'!H:H)</f>
        <v>1</v>
      </c>
      <c r="AS746" s="4">
        <v>1</v>
      </c>
      <c r="AT746" s="4"/>
      <c r="AU746" s="4"/>
      <c r="AV746" s="4"/>
      <c r="AW746" s="63" t="str">
        <f>_xlfn.XLOOKUP(I746,[1]!표1[아이템 타입],[1]!표1[타입 이름])</f>
        <v>몬스터 코어</v>
      </c>
      <c r="AX746" s="63" t="str">
        <f t="shared" si="88"/>
        <v>불가</v>
      </c>
      <c r="AY746" s="63" t="str">
        <f t="shared" si="89"/>
        <v>가능</v>
      </c>
      <c r="AZ746" s="63" t="str">
        <f t="shared" si="87"/>
        <v>가능</v>
      </c>
      <c r="BA746" s="63" t="str">
        <f t="shared" si="87"/>
        <v>가능</v>
      </c>
    </row>
    <row r="747" spans="2:53" x14ac:dyDescent="0.3">
      <c r="B747" s="4">
        <v>25052002</v>
      </c>
      <c r="C747" s="4" t="str">
        <f t="shared" si="74"/>
        <v>002</v>
      </c>
      <c r="D747" s="44" t="str">
        <f t="shared" si="72"/>
        <v>Item_Name_25052002</v>
      </c>
      <c r="E747" s="5" t="s">
        <v>2284</v>
      </c>
      <c r="F747" s="44" t="str">
        <f t="shared" si="73"/>
        <v>Item_Desc_25052002</v>
      </c>
      <c r="G747" s="5" t="s">
        <v>2126</v>
      </c>
      <c r="H747" s="5">
        <v>3</v>
      </c>
      <c r="I747" s="5">
        <v>51</v>
      </c>
      <c r="J747" s="5">
        <v>0</v>
      </c>
      <c r="K747" s="5">
        <v>2</v>
      </c>
      <c r="L747" s="45">
        <f>_xlfn.XLOOKUP($I747, '[1]#칼럼명세'!$F:$F, '[1]#칼럼명세'!$J:$J)*IF(_xlfn.XLOOKUP($I747, '[1]#칼럼명세'!$F:$F, '[1]#칼럼명세'!$K:$K)="X", 1, _xlfn.XLOOKUP($K747, '[1]#무게관련'!$N:$N, '[1]#무게관련'!$O:$O))*100</f>
        <v>1</v>
      </c>
      <c r="M747" s="46" t="s">
        <v>336</v>
      </c>
      <c r="N747" s="46" t="s">
        <v>336</v>
      </c>
      <c r="O747" s="46" t="s">
        <v>336</v>
      </c>
      <c r="P747" s="46" t="s">
        <v>336</v>
      </c>
      <c r="Q747" s="5">
        <v>0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0</v>
      </c>
      <c r="X747" s="66">
        <v>100</v>
      </c>
      <c r="Y747" s="66">
        <v>1000</v>
      </c>
      <c r="Z747" s="5">
        <v>0</v>
      </c>
      <c r="AA747" s="5">
        <v>0</v>
      </c>
      <c r="AB747" s="5">
        <v>1</v>
      </c>
      <c r="AC747" s="5">
        <v>0</v>
      </c>
      <c r="AD747" s="5">
        <v>0</v>
      </c>
      <c r="AE747" s="5">
        <v>25000</v>
      </c>
      <c r="AF747" s="5">
        <v>17</v>
      </c>
      <c r="AG747" s="5">
        <v>0</v>
      </c>
      <c r="AH747" s="5" t="s">
        <v>2424</v>
      </c>
      <c r="AI747" s="5" t="s">
        <v>235</v>
      </c>
      <c r="AJ747" s="5" t="s">
        <v>984</v>
      </c>
      <c r="AK747" s="45">
        <f t="shared" si="90"/>
        <v>15</v>
      </c>
      <c r="AL747" s="47">
        <f>_xlfn.XLOOKUP(I747,'[1]#칼럼명세'!F:F,'[1]#칼럼명세'!I:I)</f>
        <v>1304</v>
      </c>
      <c r="AM747" s="44" t="str">
        <f t="shared" si="91"/>
        <v>Item_Name_25052002</v>
      </c>
      <c r="AN747" s="5" t="s">
        <v>2284</v>
      </c>
      <c r="AO747" s="44" t="str">
        <f t="shared" si="92"/>
        <v>Item_Desc_25052002</v>
      </c>
      <c r="AP747" s="5" t="s">
        <v>2126</v>
      </c>
      <c r="AQ747" s="44">
        <f>_xlfn.XLOOKUP(I747,[1]!표1[아이템 타입],[1]!표1[삭제여부])</f>
        <v>0</v>
      </c>
      <c r="AR747" s="63">
        <f>_xlfn.XLOOKUP(I747,'[1]#칼럼명세'!F:F,'[1]#칼럼명세'!H:H)</f>
        <v>1</v>
      </c>
      <c r="AS747" s="4">
        <v>1</v>
      </c>
      <c r="AT747" s="4"/>
      <c r="AU747" s="4"/>
      <c r="AV747" s="4"/>
      <c r="AW747" s="63" t="str">
        <f>_xlfn.XLOOKUP(I747,[1]!표1[아이템 타입],[1]!표1[타입 이름])</f>
        <v>몬스터 코어</v>
      </c>
      <c r="AX747" s="63" t="str">
        <f t="shared" si="88"/>
        <v>불가</v>
      </c>
      <c r="AY747" s="63" t="str">
        <f t="shared" si="89"/>
        <v>가능</v>
      </c>
      <c r="AZ747" s="63" t="str">
        <f t="shared" si="87"/>
        <v>가능</v>
      </c>
      <c r="BA747" s="63" t="str">
        <f t="shared" si="87"/>
        <v>가능</v>
      </c>
    </row>
    <row r="748" spans="2:53" x14ac:dyDescent="0.3">
      <c r="B748" s="4">
        <v>25052003</v>
      </c>
      <c r="C748" s="4" t="str">
        <f t="shared" si="74"/>
        <v>003</v>
      </c>
      <c r="D748" s="44" t="str">
        <f t="shared" si="72"/>
        <v>Item_Name_25052003</v>
      </c>
      <c r="E748" s="5" t="s">
        <v>2285</v>
      </c>
      <c r="F748" s="44" t="str">
        <f t="shared" si="73"/>
        <v>Item_Desc_25052003</v>
      </c>
      <c r="G748" s="5" t="s">
        <v>2127</v>
      </c>
      <c r="H748" s="5">
        <v>3</v>
      </c>
      <c r="I748" s="5">
        <v>51</v>
      </c>
      <c r="J748" s="5">
        <v>0</v>
      </c>
      <c r="K748" s="5">
        <v>2</v>
      </c>
      <c r="L748" s="45">
        <f>_xlfn.XLOOKUP($I748, '[1]#칼럼명세'!$F:$F, '[1]#칼럼명세'!$J:$J)*IF(_xlfn.XLOOKUP($I748, '[1]#칼럼명세'!$F:$F, '[1]#칼럼명세'!$K:$K)="X", 1, _xlfn.XLOOKUP($K748, '[1]#무게관련'!$N:$N, '[1]#무게관련'!$O:$O))*100</f>
        <v>1</v>
      </c>
      <c r="M748" s="46" t="s">
        <v>336</v>
      </c>
      <c r="N748" s="46" t="s">
        <v>336</v>
      </c>
      <c r="O748" s="46" t="s">
        <v>336</v>
      </c>
      <c r="P748" s="46" t="s">
        <v>336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66">
        <v>100</v>
      </c>
      <c r="Y748" s="66">
        <v>1000</v>
      </c>
      <c r="Z748" s="5">
        <v>0</v>
      </c>
      <c r="AA748" s="5">
        <v>0</v>
      </c>
      <c r="AB748" s="5">
        <v>1</v>
      </c>
      <c r="AC748" s="5">
        <v>0</v>
      </c>
      <c r="AD748" s="5">
        <v>0</v>
      </c>
      <c r="AE748" s="5">
        <v>25000</v>
      </c>
      <c r="AF748" s="5">
        <v>17</v>
      </c>
      <c r="AG748" s="5">
        <v>0</v>
      </c>
      <c r="AH748" s="5" t="s">
        <v>2414</v>
      </c>
      <c r="AI748" s="5" t="s">
        <v>235</v>
      </c>
      <c r="AJ748" s="5" t="s">
        <v>984</v>
      </c>
      <c r="AK748" s="45">
        <f t="shared" si="90"/>
        <v>15</v>
      </c>
      <c r="AL748" s="47">
        <f>_xlfn.XLOOKUP(I748,'[1]#칼럼명세'!F:F,'[1]#칼럼명세'!I:I)</f>
        <v>1304</v>
      </c>
      <c r="AM748" s="44" t="str">
        <f t="shared" si="91"/>
        <v>Item_Name_25052003</v>
      </c>
      <c r="AN748" s="5" t="s">
        <v>2285</v>
      </c>
      <c r="AO748" s="44" t="str">
        <f t="shared" si="92"/>
        <v>Item_Desc_25052003</v>
      </c>
      <c r="AP748" s="5" t="s">
        <v>2127</v>
      </c>
      <c r="AQ748" s="44">
        <f>_xlfn.XLOOKUP(I748,[1]!표1[아이템 타입],[1]!표1[삭제여부])</f>
        <v>0</v>
      </c>
      <c r="AR748" s="63">
        <f>_xlfn.XLOOKUP(I748,'[1]#칼럼명세'!F:F,'[1]#칼럼명세'!H:H)</f>
        <v>1</v>
      </c>
      <c r="AS748" s="4">
        <v>1</v>
      </c>
      <c r="AT748" s="4"/>
      <c r="AU748" s="4"/>
      <c r="AV748" s="4"/>
      <c r="AW748" s="63" t="str">
        <f>_xlfn.XLOOKUP(I748,[1]!표1[아이템 타입],[1]!표1[타입 이름])</f>
        <v>몬스터 코어</v>
      </c>
      <c r="AX748" s="63" t="str">
        <f t="shared" si="88"/>
        <v>불가</v>
      </c>
      <c r="AY748" s="63" t="str">
        <f t="shared" si="89"/>
        <v>가능</v>
      </c>
      <c r="AZ748" s="63" t="str">
        <f t="shared" si="87"/>
        <v>가능</v>
      </c>
      <c r="BA748" s="63" t="str">
        <f t="shared" si="87"/>
        <v>가능</v>
      </c>
    </row>
    <row r="749" spans="2:53" x14ac:dyDescent="0.3">
      <c r="B749" s="4">
        <v>25052004</v>
      </c>
      <c r="C749" s="4" t="str">
        <f t="shared" si="74"/>
        <v>004</v>
      </c>
      <c r="D749" s="44" t="str">
        <f t="shared" si="72"/>
        <v>Item_Name_25052004</v>
      </c>
      <c r="E749" s="5" t="s">
        <v>2286</v>
      </c>
      <c r="F749" s="44" t="str">
        <f t="shared" si="73"/>
        <v>Item_Desc_25052004</v>
      </c>
      <c r="G749" s="5" t="s">
        <v>2128</v>
      </c>
      <c r="H749" s="5">
        <v>3</v>
      </c>
      <c r="I749" s="5">
        <v>51</v>
      </c>
      <c r="J749" s="5">
        <v>0</v>
      </c>
      <c r="K749" s="5">
        <v>2</v>
      </c>
      <c r="L749" s="45">
        <f>_xlfn.XLOOKUP($I749, '[1]#칼럼명세'!$F:$F, '[1]#칼럼명세'!$J:$J)*IF(_xlfn.XLOOKUP($I749, '[1]#칼럼명세'!$F:$F, '[1]#칼럼명세'!$K:$K)="X", 1, _xlfn.XLOOKUP($K749, '[1]#무게관련'!$N:$N, '[1]#무게관련'!$O:$O))*100</f>
        <v>1</v>
      </c>
      <c r="M749" s="46" t="s">
        <v>336</v>
      </c>
      <c r="N749" s="46" t="s">
        <v>336</v>
      </c>
      <c r="O749" s="46" t="s">
        <v>336</v>
      </c>
      <c r="P749" s="46" t="s">
        <v>336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66">
        <v>100</v>
      </c>
      <c r="Y749" s="66">
        <v>1000</v>
      </c>
      <c r="Z749" s="5">
        <v>0</v>
      </c>
      <c r="AA749" s="5">
        <v>0</v>
      </c>
      <c r="AB749" s="5">
        <v>1</v>
      </c>
      <c r="AC749" s="5">
        <v>0</v>
      </c>
      <c r="AD749" s="5">
        <v>0</v>
      </c>
      <c r="AE749" s="5">
        <v>25000</v>
      </c>
      <c r="AF749" s="5">
        <v>17</v>
      </c>
      <c r="AG749" s="5">
        <v>0</v>
      </c>
      <c r="AH749" s="5" t="s">
        <v>2425</v>
      </c>
      <c r="AI749" s="5" t="s">
        <v>235</v>
      </c>
      <c r="AJ749" s="5" t="s">
        <v>984</v>
      </c>
      <c r="AK749" s="45">
        <f t="shared" si="90"/>
        <v>15</v>
      </c>
      <c r="AL749" s="47">
        <f>_xlfn.XLOOKUP(I749,'[1]#칼럼명세'!F:F,'[1]#칼럼명세'!I:I)</f>
        <v>1304</v>
      </c>
      <c r="AM749" s="44" t="str">
        <f t="shared" si="91"/>
        <v>Item_Name_25052004</v>
      </c>
      <c r="AN749" s="5" t="s">
        <v>2286</v>
      </c>
      <c r="AO749" s="44" t="str">
        <f t="shared" si="92"/>
        <v>Item_Desc_25052004</v>
      </c>
      <c r="AP749" s="5" t="s">
        <v>2128</v>
      </c>
      <c r="AQ749" s="44">
        <f>_xlfn.XLOOKUP(I749,[1]!표1[아이템 타입],[1]!표1[삭제여부])</f>
        <v>0</v>
      </c>
      <c r="AR749" s="63">
        <f>_xlfn.XLOOKUP(I749,'[1]#칼럼명세'!F:F,'[1]#칼럼명세'!H:H)</f>
        <v>1</v>
      </c>
      <c r="AS749" s="4">
        <v>1</v>
      </c>
      <c r="AT749" s="4"/>
      <c r="AU749" s="4"/>
      <c r="AV749" s="4"/>
      <c r="AW749" s="63" t="str">
        <f>_xlfn.XLOOKUP(I749,[1]!표1[아이템 타입],[1]!표1[타입 이름])</f>
        <v>몬스터 코어</v>
      </c>
      <c r="AX749" s="63" t="str">
        <f t="shared" si="88"/>
        <v>불가</v>
      </c>
      <c r="AY749" s="63" t="str">
        <f t="shared" si="89"/>
        <v>가능</v>
      </c>
      <c r="AZ749" s="63" t="str">
        <f t="shared" si="87"/>
        <v>가능</v>
      </c>
      <c r="BA749" s="63" t="str">
        <f t="shared" si="87"/>
        <v>가능</v>
      </c>
    </row>
    <row r="750" spans="2:53" x14ac:dyDescent="0.3">
      <c r="B750" s="4">
        <v>25052005</v>
      </c>
      <c r="C750" s="4" t="str">
        <f t="shared" si="74"/>
        <v>005</v>
      </c>
      <c r="D750" s="44" t="str">
        <f t="shared" si="72"/>
        <v>Item_Name_25052005</v>
      </c>
      <c r="E750" s="5" t="s">
        <v>2287</v>
      </c>
      <c r="F750" s="44" t="str">
        <f t="shared" si="73"/>
        <v>Item_Desc_25052005</v>
      </c>
      <c r="G750" s="5" t="s">
        <v>2129</v>
      </c>
      <c r="H750" s="5">
        <v>3</v>
      </c>
      <c r="I750" s="5">
        <v>51</v>
      </c>
      <c r="J750" s="5">
        <v>0</v>
      </c>
      <c r="K750" s="5">
        <v>2</v>
      </c>
      <c r="L750" s="45">
        <f>_xlfn.XLOOKUP($I750, '[1]#칼럼명세'!$F:$F, '[1]#칼럼명세'!$J:$J)*IF(_xlfn.XLOOKUP($I750, '[1]#칼럼명세'!$F:$F, '[1]#칼럼명세'!$K:$K)="X", 1, _xlfn.XLOOKUP($K750, '[1]#무게관련'!$N:$N, '[1]#무게관련'!$O:$O))*100</f>
        <v>1</v>
      </c>
      <c r="M750" s="46" t="s">
        <v>336</v>
      </c>
      <c r="N750" s="46" t="s">
        <v>336</v>
      </c>
      <c r="O750" s="46" t="s">
        <v>336</v>
      </c>
      <c r="P750" s="46" t="s">
        <v>336</v>
      </c>
      <c r="Q750" s="5">
        <v>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0</v>
      </c>
      <c r="X750" s="66">
        <v>100</v>
      </c>
      <c r="Y750" s="66">
        <v>1000</v>
      </c>
      <c r="Z750" s="5">
        <v>0</v>
      </c>
      <c r="AA750" s="5">
        <v>0</v>
      </c>
      <c r="AB750" s="5">
        <v>1</v>
      </c>
      <c r="AC750" s="5">
        <v>0</v>
      </c>
      <c r="AD750" s="5">
        <v>0</v>
      </c>
      <c r="AE750" s="5">
        <v>25000</v>
      </c>
      <c r="AF750" s="5">
        <v>17</v>
      </c>
      <c r="AG750" s="5">
        <v>0</v>
      </c>
      <c r="AH750" s="5" t="s">
        <v>2422</v>
      </c>
      <c r="AI750" s="5" t="s">
        <v>235</v>
      </c>
      <c r="AJ750" s="5" t="s">
        <v>984</v>
      </c>
      <c r="AK750" s="45">
        <f t="shared" si="90"/>
        <v>15</v>
      </c>
      <c r="AL750" s="47">
        <f>_xlfn.XLOOKUP(I750,'[1]#칼럼명세'!F:F,'[1]#칼럼명세'!I:I)</f>
        <v>1304</v>
      </c>
      <c r="AM750" s="44" t="str">
        <f t="shared" si="91"/>
        <v>Item_Name_25052005</v>
      </c>
      <c r="AN750" s="5" t="s">
        <v>2287</v>
      </c>
      <c r="AO750" s="44" t="str">
        <f t="shared" si="92"/>
        <v>Item_Desc_25052005</v>
      </c>
      <c r="AP750" s="5" t="s">
        <v>2129</v>
      </c>
      <c r="AQ750" s="44">
        <f>_xlfn.XLOOKUP(I750,[1]!표1[아이템 타입],[1]!표1[삭제여부])</f>
        <v>0</v>
      </c>
      <c r="AR750" s="63">
        <f>_xlfn.XLOOKUP(I750,'[1]#칼럼명세'!F:F,'[1]#칼럼명세'!H:H)</f>
        <v>1</v>
      </c>
      <c r="AS750" s="4">
        <v>1</v>
      </c>
      <c r="AT750" s="4"/>
      <c r="AU750" s="4"/>
      <c r="AV750" s="4"/>
      <c r="AW750" s="63" t="str">
        <f>_xlfn.XLOOKUP(I750,[1]!표1[아이템 타입],[1]!표1[타입 이름])</f>
        <v>몬스터 코어</v>
      </c>
      <c r="AX750" s="63" t="str">
        <f t="shared" si="88"/>
        <v>불가</v>
      </c>
      <c r="AY750" s="63" t="str">
        <f t="shared" si="89"/>
        <v>가능</v>
      </c>
      <c r="AZ750" s="63" t="str">
        <f t="shared" si="87"/>
        <v>가능</v>
      </c>
      <c r="BA750" s="63" t="str">
        <f t="shared" si="87"/>
        <v>가능</v>
      </c>
    </row>
    <row r="751" spans="2:53" x14ac:dyDescent="0.3">
      <c r="B751" s="4">
        <v>25053001</v>
      </c>
      <c r="C751" s="4" t="str">
        <f t="shared" si="74"/>
        <v>001</v>
      </c>
      <c r="D751" s="44" t="str">
        <f t="shared" si="72"/>
        <v>Item_Name_25053001</v>
      </c>
      <c r="E751" s="5" t="s">
        <v>2288</v>
      </c>
      <c r="F751" s="44" t="str">
        <f t="shared" si="73"/>
        <v>Item_Desc_25053001</v>
      </c>
      <c r="G751" s="5" t="s">
        <v>2130</v>
      </c>
      <c r="H751" s="5">
        <v>3</v>
      </c>
      <c r="I751" s="5">
        <v>51</v>
      </c>
      <c r="J751" s="5">
        <v>0</v>
      </c>
      <c r="K751" s="5">
        <v>3</v>
      </c>
      <c r="L751" s="45">
        <f>_xlfn.XLOOKUP($I751, '[1]#칼럼명세'!$F:$F, '[1]#칼럼명세'!$J:$J)*IF(_xlfn.XLOOKUP($I751, '[1]#칼럼명세'!$F:$F, '[1]#칼럼명세'!$K:$K)="X", 1, _xlfn.XLOOKUP($K751, '[1]#무게관련'!$N:$N, '[1]#무게관련'!$O:$O))*100</f>
        <v>1</v>
      </c>
      <c r="M751" s="46" t="s">
        <v>336</v>
      </c>
      <c r="N751" s="46" t="s">
        <v>336</v>
      </c>
      <c r="O751" s="46" t="s">
        <v>336</v>
      </c>
      <c r="P751" s="46" t="s">
        <v>336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66">
        <v>100</v>
      </c>
      <c r="Y751" s="66">
        <v>1000</v>
      </c>
      <c r="Z751" s="5">
        <v>0</v>
      </c>
      <c r="AA751" s="5">
        <v>0</v>
      </c>
      <c r="AB751" s="5">
        <v>1</v>
      </c>
      <c r="AC751" s="5">
        <v>0</v>
      </c>
      <c r="AD751" s="5">
        <v>0</v>
      </c>
      <c r="AE751" s="5">
        <v>25000</v>
      </c>
      <c r="AF751" s="5">
        <v>17</v>
      </c>
      <c r="AG751" s="5">
        <v>0</v>
      </c>
      <c r="AH751" s="5" t="s">
        <v>2426</v>
      </c>
      <c r="AI751" s="5" t="s">
        <v>235</v>
      </c>
      <c r="AJ751" s="5" t="s">
        <v>984</v>
      </c>
      <c r="AK751" s="45">
        <f t="shared" si="90"/>
        <v>15</v>
      </c>
      <c r="AL751" s="47">
        <f>_xlfn.XLOOKUP(I751,'[1]#칼럼명세'!F:F,'[1]#칼럼명세'!I:I)</f>
        <v>1304</v>
      </c>
      <c r="AM751" s="44" t="str">
        <f t="shared" si="91"/>
        <v>Item_Name_25053001</v>
      </c>
      <c r="AN751" s="5" t="s">
        <v>2288</v>
      </c>
      <c r="AO751" s="44" t="str">
        <f t="shared" si="92"/>
        <v>Item_Desc_25053001</v>
      </c>
      <c r="AP751" s="5" t="s">
        <v>2130</v>
      </c>
      <c r="AQ751" s="44">
        <f>_xlfn.XLOOKUP(I751,[1]!표1[아이템 타입],[1]!표1[삭제여부])</f>
        <v>0</v>
      </c>
      <c r="AR751" s="63">
        <f>_xlfn.XLOOKUP(I751,'[1]#칼럼명세'!F:F,'[1]#칼럼명세'!H:H)</f>
        <v>1</v>
      </c>
      <c r="AS751" s="4">
        <v>1</v>
      </c>
      <c r="AT751" s="4"/>
      <c r="AU751" s="4"/>
      <c r="AV751" s="4"/>
      <c r="AW751" s="63" t="str">
        <f>_xlfn.XLOOKUP(I751,[1]!표1[아이템 타입],[1]!표1[타입 이름])</f>
        <v>몬스터 코어</v>
      </c>
      <c r="AX751" s="63" t="str">
        <f t="shared" si="88"/>
        <v>불가</v>
      </c>
      <c r="AY751" s="63" t="str">
        <f t="shared" si="89"/>
        <v>가능</v>
      </c>
      <c r="AZ751" s="63" t="str">
        <f t="shared" si="87"/>
        <v>가능</v>
      </c>
      <c r="BA751" s="63" t="str">
        <f t="shared" si="87"/>
        <v>가능</v>
      </c>
    </row>
    <row r="752" spans="2:53" x14ac:dyDescent="0.3">
      <c r="B752" s="4">
        <v>25054001</v>
      </c>
      <c r="C752" s="4" t="str">
        <f t="shared" si="74"/>
        <v>001</v>
      </c>
      <c r="D752" s="44" t="str">
        <f t="shared" si="72"/>
        <v>Item_Name_25054001</v>
      </c>
      <c r="E752" s="5" t="s">
        <v>2289</v>
      </c>
      <c r="F752" s="44" t="str">
        <f t="shared" si="73"/>
        <v>Item_Desc_25054001</v>
      </c>
      <c r="G752" s="5" t="s">
        <v>2131</v>
      </c>
      <c r="H752" s="5">
        <v>3</v>
      </c>
      <c r="I752" s="5">
        <v>51</v>
      </c>
      <c r="J752" s="5">
        <v>0</v>
      </c>
      <c r="K752" s="5">
        <v>4</v>
      </c>
      <c r="L752" s="45">
        <f>_xlfn.XLOOKUP($I752, '[1]#칼럼명세'!$F:$F, '[1]#칼럼명세'!$J:$J)*IF(_xlfn.XLOOKUP($I752, '[1]#칼럼명세'!$F:$F, '[1]#칼럼명세'!$K:$K)="X", 1, _xlfn.XLOOKUP($K752, '[1]#무게관련'!$N:$N, '[1]#무게관련'!$O:$O))*100</f>
        <v>1</v>
      </c>
      <c r="M752" s="46" t="s">
        <v>336</v>
      </c>
      <c r="N752" s="46" t="s">
        <v>336</v>
      </c>
      <c r="O752" s="46" t="s">
        <v>336</v>
      </c>
      <c r="P752" s="46" t="s">
        <v>336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66">
        <v>100</v>
      </c>
      <c r="Y752" s="66">
        <v>1000</v>
      </c>
      <c r="Z752" s="5">
        <v>0</v>
      </c>
      <c r="AA752" s="5">
        <v>0</v>
      </c>
      <c r="AB752" s="5">
        <v>1</v>
      </c>
      <c r="AC752" s="5">
        <v>0</v>
      </c>
      <c r="AD752" s="5">
        <v>0</v>
      </c>
      <c r="AE752" s="5">
        <v>25000</v>
      </c>
      <c r="AF752" s="5">
        <v>17</v>
      </c>
      <c r="AG752" s="5">
        <v>0</v>
      </c>
      <c r="AH752" s="5" t="s">
        <v>2427</v>
      </c>
      <c r="AI752" s="5" t="s">
        <v>235</v>
      </c>
      <c r="AJ752" s="5" t="s">
        <v>984</v>
      </c>
      <c r="AK752" s="45">
        <f t="shared" si="90"/>
        <v>15</v>
      </c>
      <c r="AL752" s="47">
        <f>_xlfn.XLOOKUP(I752,'[1]#칼럼명세'!F:F,'[1]#칼럼명세'!I:I)</f>
        <v>1304</v>
      </c>
      <c r="AM752" s="44" t="str">
        <f t="shared" si="91"/>
        <v>Item_Name_25054001</v>
      </c>
      <c r="AN752" s="5" t="s">
        <v>2289</v>
      </c>
      <c r="AO752" s="44" t="str">
        <f t="shared" si="92"/>
        <v>Item_Desc_25054001</v>
      </c>
      <c r="AP752" s="5" t="s">
        <v>2131</v>
      </c>
      <c r="AQ752" s="44">
        <f>_xlfn.XLOOKUP(I752,[1]!표1[아이템 타입],[1]!표1[삭제여부])</f>
        <v>0</v>
      </c>
      <c r="AR752" s="63">
        <f>_xlfn.XLOOKUP(I752,'[1]#칼럼명세'!F:F,'[1]#칼럼명세'!H:H)</f>
        <v>1</v>
      </c>
      <c r="AS752" s="4">
        <v>1</v>
      </c>
      <c r="AT752" s="4"/>
      <c r="AU752" s="4"/>
      <c r="AV752" s="4"/>
      <c r="AW752" s="63" t="str">
        <f>_xlfn.XLOOKUP(I752,[1]!표1[아이템 타입],[1]!표1[타입 이름])</f>
        <v>몬스터 코어</v>
      </c>
      <c r="AX752" s="63" t="str">
        <f t="shared" si="88"/>
        <v>불가</v>
      </c>
      <c r="AY752" s="63" t="str">
        <f t="shared" si="89"/>
        <v>가능</v>
      </c>
      <c r="AZ752" s="63" t="str">
        <f t="shared" si="87"/>
        <v>가능</v>
      </c>
      <c r="BA752" s="63" t="str">
        <f t="shared" si="87"/>
        <v>가능</v>
      </c>
    </row>
    <row r="753" spans="1:53" x14ac:dyDescent="0.3">
      <c r="B753" s="4">
        <v>25061001</v>
      </c>
      <c r="C753" s="4" t="str">
        <f t="shared" si="74"/>
        <v>001</v>
      </c>
      <c r="D753" s="44" t="str">
        <f t="shared" si="72"/>
        <v>Item_Name_25061001</v>
      </c>
      <c r="E753" s="5" t="s">
        <v>2290</v>
      </c>
      <c r="F753" s="44" t="str">
        <f t="shared" si="73"/>
        <v>Item_Desc_25061001</v>
      </c>
      <c r="G753" s="5" t="s">
        <v>2132</v>
      </c>
      <c r="H753" s="5">
        <v>3</v>
      </c>
      <c r="I753" s="5">
        <v>51</v>
      </c>
      <c r="J753" s="5">
        <v>0</v>
      </c>
      <c r="K753" s="5">
        <v>1</v>
      </c>
      <c r="L753" s="45">
        <f>_xlfn.XLOOKUP($I753, '[1]#칼럼명세'!$F:$F, '[1]#칼럼명세'!$J:$J)*IF(_xlfn.XLOOKUP($I753, '[1]#칼럼명세'!$F:$F, '[1]#칼럼명세'!$K:$K)="X", 1, _xlfn.XLOOKUP($K753, '[1]#무게관련'!$N:$N, '[1]#무게관련'!$O:$O))*100</f>
        <v>1</v>
      </c>
      <c r="M753" s="46" t="s">
        <v>336</v>
      </c>
      <c r="N753" s="46" t="s">
        <v>336</v>
      </c>
      <c r="O753" s="46" t="s">
        <v>336</v>
      </c>
      <c r="P753" s="46" t="s">
        <v>336</v>
      </c>
      <c r="Q753" s="5">
        <v>0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0</v>
      </c>
      <c r="X753" s="66">
        <v>100</v>
      </c>
      <c r="Y753" s="66">
        <v>1000</v>
      </c>
      <c r="Z753" s="5">
        <v>0</v>
      </c>
      <c r="AA753" s="5">
        <v>0</v>
      </c>
      <c r="AB753" s="5">
        <v>1</v>
      </c>
      <c r="AC753" s="5">
        <v>0</v>
      </c>
      <c r="AD753" s="5">
        <v>0</v>
      </c>
      <c r="AE753" s="5">
        <v>25000</v>
      </c>
      <c r="AF753" s="5">
        <v>18</v>
      </c>
      <c r="AG753" s="5">
        <v>0</v>
      </c>
      <c r="AH753" s="5" t="s">
        <v>2428</v>
      </c>
      <c r="AI753" s="5" t="s">
        <v>235</v>
      </c>
      <c r="AJ753" s="5" t="s">
        <v>984</v>
      </c>
      <c r="AK753" s="45">
        <f t="shared" si="90"/>
        <v>15</v>
      </c>
      <c r="AL753" s="47">
        <f>_xlfn.XLOOKUP(I753,'[1]#칼럼명세'!F:F,'[1]#칼럼명세'!I:I)</f>
        <v>1304</v>
      </c>
      <c r="AM753" s="44" t="str">
        <f t="shared" si="91"/>
        <v>Item_Name_25061001</v>
      </c>
      <c r="AN753" s="5" t="s">
        <v>2290</v>
      </c>
      <c r="AO753" s="44" t="str">
        <f t="shared" si="92"/>
        <v>Item_Desc_25061001</v>
      </c>
      <c r="AP753" s="5" t="s">
        <v>2132</v>
      </c>
      <c r="AQ753" s="44">
        <f>_xlfn.XLOOKUP(I753,[1]!표1[아이템 타입],[1]!표1[삭제여부])</f>
        <v>0</v>
      </c>
      <c r="AR753" s="63">
        <f>_xlfn.XLOOKUP(I753,'[1]#칼럼명세'!F:F,'[1]#칼럼명세'!H:H)</f>
        <v>1</v>
      </c>
      <c r="AS753" s="4">
        <v>1</v>
      </c>
      <c r="AT753" s="4"/>
      <c r="AU753" s="4"/>
      <c r="AV753" s="4"/>
      <c r="AW753" s="63" t="str">
        <f>_xlfn.XLOOKUP(I753,[1]!표1[아이템 타입],[1]!표1[타입 이름])</f>
        <v>몬스터 코어</v>
      </c>
      <c r="AX753" s="63" t="str">
        <f t="shared" si="88"/>
        <v>불가</v>
      </c>
      <c r="AY753" s="63" t="str">
        <f t="shared" si="89"/>
        <v>가능</v>
      </c>
      <c r="AZ753" s="63" t="str">
        <f t="shared" si="87"/>
        <v>가능</v>
      </c>
      <c r="BA753" s="63" t="str">
        <f t="shared" si="87"/>
        <v>가능</v>
      </c>
    </row>
    <row r="754" spans="1:53" x14ac:dyDescent="0.3">
      <c r="B754" s="4">
        <v>25061002</v>
      </c>
      <c r="C754" s="4" t="str">
        <f t="shared" si="74"/>
        <v>002</v>
      </c>
      <c r="D754" s="44" t="str">
        <f t="shared" si="72"/>
        <v>Item_Name_25061002</v>
      </c>
      <c r="E754" s="5" t="s">
        <v>2291</v>
      </c>
      <c r="F754" s="44" t="str">
        <f t="shared" si="73"/>
        <v>Item_Desc_25061002</v>
      </c>
      <c r="G754" s="5" t="s">
        <v>2133</v>
      </c>
      <c r="H754" s="5">
        <v>3</v>
      </c>
      <c r="I754" s="5">
        <v>51</v>
      </c>
      <c r="J754" s="5">
        <v>0</v>
      </c>
      <c r="K754" s="5">
        <v>1</v>
      </c>
      <c r="L754" s="45">
        <f>_xlfn.XLOOKUP($I754, '[1]#칼럼명세'!$F:$F, '[1]#칼럼명세'!$J:$J)*IF(_xlfn.XLOOKUP($I754, '[1]#칼럼명세'!$F:$F, '[1]#칼럼명세'!$K:$K)="X", 1, _xlfn.XLOOKUP($K754, '[1]#무게관련'!$N:$N, '[1]#무게관련'!$O:$O))*100</f>
        <v>1</v>
      </c>
      <c r="M754" s="46" t="s">
        <v>336</v>
      </c>
      <c r="N754" s="46" t="s">
        <v>336</v>
      </c>
      <c r="O754" s="46" t="s">
        <v>336</v>
      </c>
      <c r="P754" s="46" t="s">
        <v>336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66">
        <v>100</v>
      </c>
      <c r="Y754" s="66">
        <v>1000</v>
      </c>
      <c r="Z754" s="5">
        <v>0</v>
      </c>
      <c r="AA754" s="5">
        <v>0</v>
      </c>
      <c r="AB754" s="5">
        <v>1</v>
      </c>
      <c r="AC754" s="5">
        <v>0</v>
      </c>
      <c r="AD754" s="5">
        <v>0</v>
      </c>
      <c r="AE754" s="5">
        <v>25000</v>
      </c>
      <c r="AF754" s="5">
        <v>18</v>
      </c>
      <c r="AG754" s="5">
        <v>0</v>
      </c>
      <c r="AH754" s="5" t="s">
        <v>2429</v>
      </c>
      <c r="AI754" s="5" t="s">
        <v>235</v>
      </c>
      <c r="AJ754" s="5" t="s">
        <v>984</v>
      </c>
      <c r="AK754" s="45">
        <f t="shared" si="90"/>
        <v>15</v>
      </c>
      <c r="AL754" s="47">
        <f>_xlfn.XLOOKUP(I754,'[1]#칼럼명세'!F:F,'[1]#칼럼명세'!I:I)</f>
        <v>1304</v>
      </c>
      <c r="AM754" s="44" t="str">
        <f t="shared" si="91"/>
        <v>Item_Name_25061002</v>
      </c>
      <c r="AN754" s="5" t="s">
        <v>2291</v>
      </c>
      <c r="AO754" s="44" t="str">
        <f t="shared" si="92"/>
        <v>Item_Desc_25061002</v>
      </c>
      <c r="AP754" s="5" t="s">
        <v>2133</v>
      </c>
      <c r="AQ754" s="44">
        <f>_xlfn.XLOOKUP(I754,[1]!표1[아이템 타입],[1]!표1[삭제여부])</f>
        <v>0</v>
      </c>
      <c r="AR754" s="63">
        <f>_xlfn.XLOOKUP(I754,'[1]#칼럼명세'!F:F,'[1]#칼럼명세'!H:H)</f>
        <v>1</v>
      </c>
      <c r="AS754" s="4">
        <v>1</v>
      </c>
      <c r="AT754" s="4"/>
      <c r="AU754" s="4"/>
      <c r="AV754" s="4"/>
      <c r="AW754" s="63" t="str">
        <f>_xlfn.XLOOKUP(I754,[1]!표1[아이템 타입],[1]!표1[타입 이름])</f>
        <v>몬스터 코어</v>
      </c>
      <c r="AX754" s="63" t="str">
        <f t="shared" si="88"/>
        <v>불가</v>
      </c>
      <c r="AY754" s="63" t="str">
        <f t="shared" si="89"/>
        <v>가능</v>
      </c>
      <c r="AZ754" s="63" t="str">
        <f t="shared" si="87"/>
        <v>가능</v>
      </c>
      <c r="BA754" s="63" t="str">
        <f t="shared" si="87"/>
        <v>가능</v>
      </c>
    </row>
    <row r="755" spans="1:53" x14ac:dyDescent="0.3">
      <c r="B755" s="4">
        <v>25061003</v>
      </c>
      <c r="C755" s="4" t="str">
        <f t="shared" si="74"/>
        <v>003</v>
      </c>
      <c r="D755" s="44" t="str">
        <f t="shared" si="72"/>
        <v>Item_Name_25061003</v>
      </c>
      <c r="E755" s="5" t="s">
        <v>2292</v>
      </c>
      <c r="F755" s="44" t="str">
        <f t="shared" si="73"/>
        <v>Item_Desc_25061003</v>
      </c>
      <c r="G755" s="5" t="s">
        <v>2134</v>
      </c>
      <c r="H755" s="5">
        <v>3</v>
      </c>
      <c r="I755" s="5">
        <v>51</v>
      </c>
      <c r="J755" s="5">
        <v>0</v>
      </c>
      <c r="K755" s="5">
        <v>1</v>
      </c>
      <c r="L755" s="45">
        <f>_xlfn.XLOOKUP($I755, '[1]#칼럼명세'!$F:$F, '[1]#칼럼명세'!$J:$J)*IF(_xlfn.XLOOKUP($I755, '[1]#칼럼명세'!$F:$F, '[1]#칼럼명세'!$K:$K)="X", 1, _xlfn.XLOOKUP($K755, '[1]#무게관련'!$N:$N, '[1]#무게관련'!$O:$O))*100</f>
        <v>1</v>
      </c>
      <c r="M755" s="46" t="s">
        <v>336</v>
      </c>
      <c r="N755" s="46" t="s">
        <v>336</v>
      </c>
      <c r="O755" s="46" t="s">
        <v>336</v>
      </c>
      <c r="P755" s="46" t="s">
        <v>336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66">
        <v>100</v>
      </c>
      <c r="Y755" s="66">
        <v>1000</v>
      </c>
      <c r="Z755" s="5">
        <v>0</v>
      </c>
      <c r="AA755" s="5">
        <v>0</v>
      </c>
      <c r="AB755" s="5">
        <v>1</v>
      </c>
      <c r="AC755" s="5">
        <v>0</v>
      </c>
      <c r="AD755" s="5">
        <v>0</v>
      </c>
      <c r="AE755" s="5">
        <v>25000</v>
      </c>
      <c r="AF755" s="5">
        <v>18</v>
      </c>
      <c r="AG755" s="5">
        <v>0</v>
      </c>
      <c r="AH755" s="5" t="s">
        <v>2430</v>
      </c>
      <c r="AI755" s="5" t="s">
        <v>235</v>
      </c>
      <c r="AJ755" s="5" t="s">
        <v>984</v>
      </c>
      <c r="AK755" s="45">
        <f t="shared" si="90"/>
        <v>15</v>
      </c>
      <c r="AL755" s="47">
        <f>_xlfn.XLOOKUP(I755,'[1]#칼럼명세'!F:F,'[1]#칼럼명세'!I:I)</f>
        <v>1304</v>
      </c>
      <c r="AM755" s="44" t="str">
        <f t="shared" si="91"/>
        <v>Item_Name_25061003</v>
      </c>
      <c r="AN755" s="5" t="s">
        <v>2292</v>
      </c>
      <c r="AO755" s="44" t="str">
        <f t="shared" si="92"/>
        <v>Item_Desc_25061003</v>
      </c>
      <c r="AP755" s="5" t="s">
        <v>2134</v>
      </c>
      <c r="AQ755" s="44">
        <f>_xlfn.XLOOKUP(I755,[1]!표1[아이템 타입],[1]!표1[삭제여부])</f>
        <v>0</v>
      </c>
      <c r="AR755" s="63">
        <f>_xlfn.XLOOKUP(I755,'[1]#칼럼명세'!F:F,'[1]#칼럼명세'!H:H)</f>
        <v>1</v>
      </c>
      <c r="AS755" s="4">
        <v>1</v>
      </c>
      <c r="AT755" s="4"/>
      <c r="AU755" s="4"/>
      <c r="AV755" s="4"/>
      <c r="AW755" s="63" t="str">
        <f>_xlfn.XLOOKUP(I755,[1]!표1[아이템 타입],[1]!표1[타입 이름])</f>
        <v>몬스터 코어</v>
      </c>
      <c r="AX755" s="63" t="str">
        <f t="shared" si="88"/>
        <v>불가</v>
      </c>
      <c r="AY755" s="63" t="str">
        <f t="shared" si="89"/>
        <v>가능</v>
      </c>
      <c r="AZ755" s="63" t="str">
        <f t="shared" si="87"/>
        <v>가능</v>
      </c>
      <c r="BA755" s="63" t="str">
        <f t="shared" si="87"/>
        <v>가능</v>
      </c>
    </row>
    <row r="756" spans="1:53" x14ac:dyDescent="0.3">
      <c r="B756" s="4">
        <v>25061004</v>
      </c>
      <c r="C756" s="4" t="str">
        <f t="shared" si="74"/>
        <v>004</v>
      </c>
      <c r="D756" s="44" t="str">
        <f t="shared" si="72"/>
        <v>Item_Name_25061004</v>
      </c>
      <c r="E756" s="5" t="s">
        <v>2293</v>
      </c>
      <c r="F756" s="44" t="str">
        <f t="shared" si="73"/>
        <v>Item_Desc_25061004</v>
      </c>
      <c r="G756" s="5" t="s">
        <v>2135</v>
      </c>
      <c r="H756" s="5">
        <v>3</v>
      </c>
      <c r="I756" s="5">
        <v>51</v>
      </c>
      <c r="J756" s="5">
        <v>0</v>
      </c>
      <c r="K756" s="5">
        <v>1</v>
      </c>
      <c r="L756" s="45">
        <f>_xlfn.XLOOKUP($I756, '[1]#칼럼명세'!$F:$F, '[1]#칼럼명세'!$J:$J)*IF(_xlfn.XLOOKUP($I756, '[1]#칼럼명세'!$F:$F, '[1]#칼럼명세'!$K:$K)="X", 1, _xlfn.XLOOKUP($K756, '[1]#무게관련'!$N:$N, '[1]#무게관련'!$O:$O))*100</f>
        <v>1</v>
      </c>
      <c r="M756" s="46" t="s">
        <v>336</v>
      </c>
      <c r="N756" s="46" t="s">
        <v>336</v>
      </c>
      <c r="O756" s="46" t="s">
        <v>336</v>
      </c>
      <c r="P756" s="46" t="s">
        <v>336</v>
      </c>
      <c r="Q756" s="5">
        <v>0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0</v>
      </c>
      <c r="X756" s="66">
        <v>100</v>
      </c>
      <c r="Y756" s="66">
        <v>1000</v>
      </c>
      <c r="Z756" s="5">
        <v>0</v>
      </c>
      <c r="AA756" s="5">
        <v>0</v>
      </c>
      <c r="AB756" s="5">
        <v>1</v>
      </c>
      <c r="AC756" s="5">
        <v>0</v>
      </c>
      <c r="AD756" s="5">
        <v>0</v>
      </c>
      <c r="AE756" s="5">
        <v>25000</v>
      </c>
      <c r="AF756" s="5">
        <v>18</v>
      </c>
      <c r="AG756" s="5">
        <v>0</v>
      </c>
      <c r="AH756" s="5" t="s">
        <v>2431</v>
      </c>
      <c r="AI756" s="5" t="s">
        <v>235</v>
      </c>
      <c r="AJ756" s="5" t="s">
        <v>984</v>
      </c>
      <c r="AK756" s="45">
        <f t="shared" si="90"/>
        <v>15</v>
      </c>
      <c r="AL756" s="47">
        <f>_xlfn.XLOOKUP(I756,'[1]#칼럼명세'!F:F,'[1]#칼럼명세'!I:I)</f>
        <v>1304</v>
      </c>
      <c r="AM756" s="44" t="str">
        <f t="shared" si="91"/>
        <v>Item_Name_25061004</v>
      </c>
      <c r="AN756" s="5" t="s">
        <v>2293</v>
      </c>
      <c r="AO756" s="44" t="str">
        <f t="shared" si="92"/>
        <v>Item_Desc_25061004</v>
      </c>
      <c r="AP756" s="5" t="s">
        <v>2135</v>
      </c>
      <c r="AQ756" s="44">
        <f>_xlfn.XLOOKUP(I756,[1]!표1[아이템 타입],[1]!표1[삭제여부])</f>
        <v>0</v>
      </c>
      <c r="AR756" s="63">
        <f>_xlfn.XLOOKUP(I756,'[1]#칼럼명세'!F:F,'[1]#칼럼명세'!H:H)</f>
        <v>1</v>
      </c>
      <c r="AS756" s="4">
        <v>1</v>
      </c>
      <c r="AT756" s="4"/>
      <c r="AU756" s="4"/>
      <c r="AV756" s="4"/>
      <c r="AW756" s="63" t="str">
        <f>_xlfn.XLOOKUP(I756,[1]!표1[아이템 타입],[1]!표1[타입 이름])</f>
        <v>몬스터 코어</v>
      </c>
      <c r="AX756" s="63" t="str">
        <f t="shared" si="88"/>
        <v>불가</v>
      </c>
      <c r="AY756" s="63" t="str">
        <f t="shared" si="89"/>
        <v>가능</v>
      </c>
      <c r="AZ756" s="63" t="str">
        <f t="shared" si="87"/>
        <v>가능</v>
      </c>
      <c r="BA756" s="63" t="str">
        <f t="shared" si="87"/>
        <v>가능</v>
      </c>
    </row>
    <row r="757" spans="1:53" x14ac:dyDescent="0.3">
      <c r="B757" s="4">
        <v>25061005</v>
      </c>
      <c r="C757" s="4" t="str">
        <f t="shared" si="74"/>
        <v>005</v>
      </c>
      <c r="D757" s="44" t="str">
        <f t="shared" si="72"/>
        <v>Item_Name_25061005</v>
      </c>
      <c r="E757" s="5" t="s">
        <v>2294</v>
      </c>
      <c r="F757" s="44" t="str">
        <f t="shared" si="73"/>
        <v>Item_Desc_25061005</v>
      </c>
      <c r="G757" s="5" t="s">
        <v>2136</v>
      </c>
      <c r="H757" s="5">
        <v>3</v>
      </c>
      <c r="I757" s="5">
        <v>51</v>
      </c>
      <c r="J757" s="5">
        <v>0</v>
      </c>
      <c r="K757" s="5">
        <v>1</v>
      </c>
      <c r="L757" s="45">
        <f>_xlfn.XLOOKUP($I757, '[1]#칼럼명세'!$F:$F, '[1]#칼럼명세'!$J:$J)*IF(_xlfn.XLOOKUP($I757, '[1]#칼럼명세'!$F:$F, '[1]#칼럼명세'!$K:$K)="X", 1, _xlfn.XLOOKUP($K757, '[1]#무게관련'!$N:$N, '[1]#무게관련'!$O:$O))*100</f>
        <v>1</v>
      </c>
      <c r="M757" s="46" t="s">
        <v>336</v>
      </c>
      <c r="N757" s="46" t="s">
        <v>336</v>
      </c>
      <c r="O757" s="46" t="s">
        <v>336</v>
      </c>
      <c r="P757" s="46" t="s">
        <v>336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66">
        <v>100</v>
      </c>
      <c r="Y757" s="66">
        <v>1000</v>
      </c>
      <c r="Z757" s="5">
        <v>0</v>
      </c>
      <c r="AA757" s="5">
        <v>0</v>
      </c>
      <c r="AB757" s="5">
        <v>1</v>
      </c>
      <c r="AC757" s="5">
        <v>0</v>
      </c>
      <c r="AD757" s="5">
        <v>0</v>
      </c>
      <c r="AE757" s="5">
        <v>25000</v>
      </c>
      <c r="AF757" s="5">
        <v>18</v>
      </c>
      <c r="AG757" s="5">
        <v>0</v>
      </c>
      <c r="AH757" s="5" t="s">
        <v>2432</v>
      </c>
      <c r="AI757" s="5" t="s">
        <v>235</v>
      </c>
      <c r="AJ757" s="5" t="s">
        <v>984</v>
      </c>
      <c r="AK757" s="45">
        <f t="shared" si="90"/>
        <v>15</v>
      </c>
      <c r="AL757" s="47">
        <f>_xlfn.XLOOKUP(I757,'[1]#칼럼명세'!F:F,'[1]#칼럼명세'!I:I)</f>
        <v>1304</v>
      </c>
      <c r="AM757" s="44" t="str">
        <f t="shared" si="91"/>
        <v>Item_Name_25061005</v>
      </c>
      <c r="AN757" s="5" t="s">
        <v>2294</v>
      </c>
      <c r="AO757" s="44" t="str">
        <f t="shared" si="92"/>
        <v>Item_Desc_25061005</v>
      </c>
      <c r="AP757" s="5" t="s">
        <v>2136</v>
      </c>
      <c r="AQ757" s="44">
        <f>_xlfn.XLOOKUP(I757,[1]!표1[아이템 타입],[1]!표1[삭제여부])</f>
        <v>0</v>
      </c>
      <c r="AR757" s="63">
        <f>_xlfn.XLOOKUP(I757,'[1]#칼럼명세'!F:F,'[1]#칼럼명세'!H:H)</f>
        <v>1</v>
      </c>
      <c r="AS757" s="4">
        <v>1</v>
      </c>
      <c r="AT757" s="4"/>
      <c r="AU757" s="4"/>
      <c r="AV757" s="4"/>
      <c r="AW757" s="63" t="str">
        <f>_xlfn.XLOOKUP(I757,[1]!표1[아이템 타입],[1]!표1[타입 이름])</f>
        <v>몬스터 코어</v>
      </c>
      <c r="AX757" s="63" t="str">
        <f t="shared" si="88"/>
        <v>불가</v>
      </c>
      <c r="AY757" s="63" t="str">
        <f t="shared" si="89"/>
        <v>가능</v>
      </c>
      <c r="AZ757" s="63" t="str">
        <f t="shared" si="87"/>
        <v>가능</v>
      </c>
      <c r="BA757" s="63" t="str">
        <f t="shared" si="87"/>
        <v>가능</v>
      </c>
    </row>
    <row r="758" spans="1:53" x14ac:dyDescent="0.3">
      <c r="B758" s="4">
        <v>25061006</v>
      </c>
      <c r="C758" s="4" t="str">
        <f t="shared" si="74"/>
        <v>006</v>
      </c>
      <c r="D758" s="44" t="str">
        <f t="shared" si="72"/>
        <v>Item_Name_25061006</v>
      </c>
      <c r="E758" s="5" t="s">
        <v>2295</v>
      </c>
      <c r="F758" s="44" t="str">
        <f t="shared" si="73"/>
        <v>Item_Desc_25061006</v>
      </c>
      <c r="G758" s="5" t="s">
        <v>2137</v>
      </c>
      <c r="H758" s="5">
        <v>3</v>
      </c>
      <c r="I758" s="5">
        <v>51</v>
      </c>
      <c r="J758" s="5">
        <v>0</v>
      </c>
      <c r="K758" s="5">
        <v>1</v>
      </c>
      <c r="L758" s="45">
        <f>_xlfn.XLOOKUP($I758, '[1]#칼럼명세'!$F:$F, '[1]#칼럼명세'!$J:$J)*IF(_xlfn.XLOOKUP($I758, '[1]#칼럼명세'!$F:$F, '[1]#칼럼명세'!$K:$K)="X", 1, _xlfn.XLOOKUP($K758, '[1]#무게관련'!$N:$N, '[1]#무게관련'!$O:$O))*100</f>
        <v>1</v>
      </c>
      <c r="M758" s="46" t="s">
        <v>336</v>
      </c>
      <c r="N758" s="46" t="s">
        <v>336</v>
      </c>
      <c r="O758" s="46" t="s">
        <v>336</v>
      </c>
      <c r="P758" s="46" t="s">
        <v>336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66">
        <v>100</v>
      </c>
      <c r="Y758" s="66">
        <v>1000</v>
      </c>
      <c r="Z758" s="5">
        <v>0</v>
      </c>
      <c r="AA758" s="5">
        <v>0</v>
      </c>
      <c r="AB758" s="5">
        <v>1</v>
      </c>
      <c r="AC758" s="5">
        <v>0</v>
      </c>
      <c r="AD758" s="5">
        <v>0</v>
      </c>
      <c r="AE758" s="5">
        <v>25000</v>
      </c>
      <c r="AF758" s="5">
        <v>18</v>
      </c>
      <c r="AG758" s="5">
        <v>0</v>
      </c>
      <c r="AH758" s="5" t="s">
        <v>2433</v>
      </c>
      <c r="AI758" s="5" t="s">
        <v>235</v>
      </c>
      <c r="AJ758" s="5" t="s">
        <v>984</v>
      </c>
      <c r="AK758" s="45">
        <f t="shared" si="90"/>
        <v>15</v>
      </c>
      <c r="AL758" s="47">
        <f>_xlfn.XLOOKUP(I758,'[1]#칼럼명세'!F:F,'[1]#칼럼명세'!I:I)</f>
        <v>1304</v>
      </c>
      <c r="AM758" s="44" t="str">
        <f t="shared" si="91"/>
        <v>Item_Name_25061006</v>
      </c>
      <c r="AN758" s="5" t="s">
        <v>2295</v>
      </c>
      <c r="AO758" s="44" t="str">
        <f t="shared" si="92"/>
        <v>Item_Desc_25061006</v>
      </c>
      <c r="AP758" s="5" t="s">
        <v>2137</v>
      </c>
      <c r="AQ758" s="44">
        <f>_xlfn.XLOOKUP(I758,[1]!표1[아이템 타입],[1]!표1[삭제여부])</f>
        <v>0</v>
      </c>
      <c r="AR758" s="63">
        <f>_xlfn.XLOOKUP(I758,'[1]#칼럼명세'!F:F,'[1]#칼럼명세'!H:H)</f>
        <v>1</v>
      </c>
      <c r="AS758" s="4">
        <v>1</v>
      </c>
      <c r="AT758" s="4"/>
      <c r="AU758" s="4"/>
      <c r="AV758" s="4"/>
      <c r="AW758" s="63" t="str">
        <f>_xlfn.XLOOKUP(I758,[1]!표1[아이템 타입],[1]!표1[타입 이름])</f>
        <v>몬스터 코어</v>
      </c>
      <c r="AX758" s="63" t="str">
        <f t="shared" si="88"/>
        <v>불가</v>
      </c>
      <c r="AY758" s="63" t="str">
        <f t="shared" si="89"/>
        <v>가능</v>
      </c>
      <c r="AZ758" s="63" t="str">
        <f t="shared" si="87"/>
        <v>가능</v>
      </c>
      <c r="BA758" s="63" t="str">
        <f t="shared" si="87"/>
        <v>가능</v>
      </c>
    </row>
    <row r="759" spans="1:53" x14ac:dyDescent="0.3">
      <c r="B759" s="4">
        <v>25061007</v>
      </c>
      <c r="C759" s="4" t="str">
        <f t="shared" si="74"/>
        <v>007</v>
      </c>
      <c r="D759" s="44" t="str">
        <f t="shared" si="72"/>
        <v>Item_Name_25061007</v>
      </c>
      <c r="E759" s="5" t="s">
        <v>2296</v>
      </c>
      <c r="F759" s="44" t="str">
        <f t="shared" si="73"/>
        <v>Item_Desc_25061007</v>
      </c>
      <c r="G759" s="5" t="s">
        <v>2138</v>
      </c>
      <c r="H759" s="5">
        <v>3</v>
      </c>
      <c r="I759" s="5">
        <v>51</v>
      </c>
      <c r="J759" s="5">
        <v>0</v>
      </c>
      <c r="K759" s="5">
        <v>1</v>
      </c>
      <c r="L759" s="45">
        <f>_xlfn.XLOOKUP($I759, '[1]#칼럼명세'!$F:$F, '[1]#칼럼명세'!$J:$J)*IF(_xlfn.XLOOKUP($I759, '[1]#칼럼명세'!$F:$F, '[1]#칼럼명세'!$K:$K)="X", 1, _xlfn.XLOOKUP($K759, '[1]#무게관련'!$N:$N, '[1]#무게관련'!$O:$O))*100</f>
        <v>1</v>
      </c>
      <c r="M759" s="46" t="s">
        <v>336</v>
      </c>
      <c r="N759" s="46" t="s">
        <v>336</v>
      </c>
      <c r="O759" s="46" t="s">
        <v>336</v>
      </c>
      <c r="P759" s="46" t="s">
        <v>336</v>
      </c>
      <c r="Q759" s="5">
        <v>0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0</v>
      </c>
      <c r="X759" s="66">
        <v>100</v>
      </c>
      <c r="Y759" s="66">
        <v>1000</v>
      </c>
      <c r="Z759" s="5">
        <v>0</v>
      </c>
      <c r="AA759" s="5">
        <v>0</v>
      </c>
      <c r="AB759" s="5">
        <v>1</v>
      </c>
      <c r="AC759" s="5">
        <v>0</v>
      </c>
      <c r="AD759" s="5">
        <v>0</v>
      </c>
      <c r="AE759" s="5">
        <v>25000</v>
      </c>
      <c r="AF759" s="5">
        <v>18</v>
      </c>
      <c r="AG759" s="5">
        <v>0</v>
      </c>
      <c r="AH759" s="5" t="s">
        <v>2434</v>
      </c>
      <c r="AI759" s="5" t="s">
        <v>235</v>
      </c>
      <c r="AJ759" s="5" t="s">
        <v>984</v>
      </c>
      <c r="AK759" s="45">
        <f t="shared" si="90"/>
        <v>15</v>
      </c>
      <c r="AL759" s="47">
        <f>_xlfn.XLOOKUP(I759,'[1]#칼럼명세'!F:F,'[1]#칼럼명세'!I:I)</f>
        <v>1304</v>
      </c>
      <c r="AM759" s="44" t="str">
        <f t="shared" si="91"/>
        <v>Item_Name_25061007</v>
      </c>
      <c r="AN759" s="5" t="s">
        <v>2296</v>
      </c>
      <c r="AO759" s="44" t="str">
        <f t="shared" si="92"/>
        <v>Item_Desc_25061007</v>
      </c>
      <c r="AP759" s="5" t="s">
        <v>2138</v>
      </c>
      <c r="AQ759" s="44">
        <f>_xlfn.XLOOKUP(I759,[1]!표1[아이템 타입],[1]!표1[삭제여부])</f>
        <v>0</v>
      </c>
      <c r="AR759" s="63">
        <f>_xlfn.XLOOKUP(I759,'[1]#칼럼명세'!F:F,'[1]#칼럼명세'!H:H)</f>
        <v>1</v>
      </c>
      <c r="AS759" s="4">
        <v>1</v>
      </c>
      <c r="AT759" s="4"/>
      <c r="AU759" s="4"/>
      <c r="AV759" s="4"/>
      <c r="AW759" s="63" t="str">
        <f>_xlfn.XLOOKUP(I759,[1]!표1[아이템 타입],[1]!표1[타입 이름])</f>
        <v>몬스터 코어</v>
      </c>
      <c r="AX759" s="63" t="str">
        <f t="shared" si="88"/>
        <v>불가</v>
      </c>
      <c r="AY759" s="63" t="str">
        <f t="shared" si="89"/>
        <v>가능</v>
      </c>
      <c r="AZ759" s="63" t="str">
        <f t="shared" si="87"/>
        <v>가능</v>
      </c>
      <c r="BA759" s="63" t="str">
        <f t="shared" si="87"/>
        <v>가능</v>
      </c>
    </row>
    <row r="760" spans="1:53" x14ac:dyDescent="0.3">
      <c r="B760" s="4">
        <v>25061008</v>
      </c>
      <c r="C760" s="4" t="str">
        <f t="shared" si="74"/>
        <v>008</v>
      </c>
      <c r="D760" s="44" t="str">
        <f t="shared" si="72"/>
        <v>Item_Name_25061008</v>
      </c>
      <c r="E760" s="5" t="s">
        <v>2297</v>
      </c>
      <c r="F760" s="44" t="str">
        <f t="shared" si="73"/>
        <v>Item_Desc_25061008</v>
      </c>
      <c r="G760" s="5" t="s">
        <v>2139</v>
      </c>
      <c r="H760" s="5">
        <v>3</v>
      </c>
      <c r="I760" s="5">
        <v>51</v>
      </c>
      <c r="J760" s="5">
        <v>0</v>
      </c>
      <c r="K760" s="5">
        <v>1</v>
      </c>
      <c r="L760" s="45">
        <f>_xlfn.XLOOKUP($I760, '[1]#칼럼명세'!$F:$F, '[1]#칼럼명세'!$J:$J)*IF(_xlfn.XLOOKUP($I760, '[1]#칼럼명세'!$F:$F, '[1]#칼럼명세'!$K:$K)="X", 1, _xlfn.XLOOKUP($K760, '[1]#무게관련'!$N:$N, '[1]#무게관련'!$O:$O))*100</f>
        <v>1</v>
      </c>
      <c r="M760" s="46" t="s">
        <v>336</v>
      </c>
      <c r="N760" s="46" t="s">
        <v>336</v>
      </c>
      <c r="O760" s="46" t="s">
        <v>336</v>
      </c>
      <c r="P760" s="46" t="s">
        <v>336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66">
        <v>100</v>
      </c>
      <c r="Y760" s="66">
        <v>1000</v>
      </c>
      <c r="Z760" s="5">
        <v>0</v>
      </c>
      <c r="AA760" s="5">
        <v>0</v>
      </c>
      <c r="AB760" s="5">
        <v>1</v>
      </c>
      <c r="AC760" s="5">
        <v>0</v>
      </c>
      <c r="AD760" s="5">
        <v>0</v>
      </c>
      <c r="AE760" s="5">
        <v>25000</v>
      </c>
      <c r="AF760" s="5">
        <v>18</v>
      </c>
      <c r="AG760" s="5">
        <v>0</v>
      </c>
      <c r="AH760" s="5" t="s">
        <v>2435</v>
      </c>
      <c r="AI760" s="5" t="s">
        <v>235</v>
      </c>
      <c r="AJ760" s="5" t="s">
        <v>984</v>
      </c>
      <c r="AK760" s="45">
        <f t="shared" si="90"/>
        <v>15</v>
      </c>
      <c r="AL760" s="47">
        <f>_xlfn.XLOOKUP(I760,'[1]#칼럼명세'!F:F,'[1]#칼럼명세'!I:I)</f>
        <v>1304</v>
      </c>
      <c r="AM760" s="44" t="str">
        <f t="shared" si="91"/>
        <v>Item_Name_25061008</v>
      </c>
      <c r="AN760" s="5" t="s">
        <v>2297</v>
      </c>
      <c r="AO760" s="44" t="str">
        <f t="shared" si="92"/>
        <v>Item_Desc_25061008</v>
      </c>
      <c r="AP760" s="5" t="s">
        <v>2139</v>
      </c>
      <c r="AQ760" s="44">
        <f>_xlfn.XLOOKUP(I760,[1]!표1[아이템 타입],[1]!표1[삭제여부])</f>
        <v>0</v>
      </c>
      <c r="AR760" s="63">
        <f>_xlfn.XLOOKUP(I760,'[1]#칼럼명세'!F:F,'[1]#칼럼명세'!H:H)</f>
        <v>1</v>
      </c>
      <c r="AS760" s="4">
        <v>1</v>
      </c>
      <c r="AT760" s="4"/>
      <c r="AU760" s="4"/>
      <c r="AV760" s="4"/>
      <c r="AW760" s="63" t="str">
        <f>_xlfn.XLOOKUP(I760,[1]!표1[아이템 타입],[1]!표1[타입 이름])</f>
        <v>몬스터 코어</v>
      </c>
      <c r="AX760" s="63" t="str">
        <f t="shared" si="88"/>
        <v>불가</v>
      </c>
      <c r="AY760" s="63" t="str">
        <f t="shared" si="89"/>
        <v>가능</v>
      </c>
      <c r="AZ760" s="63" t="str">
        <f t="shared" si="87"/>
        <v>가능</v>
      </c>
      <c r="BA760" s="63" t="str">
        <f t="shared" si="87"/>
        <v>가능</v>
      </c>
    </row>
    <row r="761" spans="1:53" x14ac:dyDescent="0.3">
      <c r="B761" s="4">
        <v>25061009</v>
      </c>
      <c r="C761" s="4" t="str">
        <f t="shared" si="74"/>
        <v>009</v>
      </c>
      <c r="D761" s="44" t="str">
        <f t="shared" si="72"/>
        <v>Item_Name_25061009</v>
      </c>
      <c r="E761" s="5" t="s">
        <v>2298</v>
      </c>
      <c r="F761" s="44" t="str">
        <f t="shared" si="73"/>
        <v>Item_Desc_25061009</v>
      </c>
      <c r="G761" s="5" t="s">
        <v>2140</v>
      </c>
      <c r="H761" s="5">
        <v>3</v>
      </c>
      <c r="I761" s="5">
        <v>51</v>
      </c>
      <c r="J761" s="5">
        <v>0</v>
      </c>
      <c r="K761" s="5">
        <v>1</v>
      </c>
      <c r="L761" s="45">
        <f>_xlfn.XLOOKUP($I761, '[1]#칼럼명세'!$F:$F, '[1]#칼럼명세'!$J:$J)*IF(_xlfn.XLOOKUP($I761, '[1]#칼럼명세'!$F:$F, '[1]#칼럼명세'!$K:$K)="X", 1, _xlfn.XLOOKUP($K761, '[1]#무게관련'!$N:$N, '[1]#무게관련'!$O:$O))*100</f>
        <v>1</v>
      </c>
      <c r="M761" s="46" t="s">
        <v>336</v>
      </c>
      <c r="N761" s="46" t="s">
        <v>336</v>
      </c>
      <c r="O761" s="46" t="s">
        <v>336</v>
      </c>
      <c r="P761" s="46" t="s">
        <v>336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66">
        <v>100</v>
      </c>
      <c r="Y761" s="66">
        <v>1000</v>
      </c>
      <c r="Z761" s="5">
        <v>0</v>
      </c>
      <c r="AA761" s="5">
        <v>0</v>
      </c>
      <c r="AB761" s="5">
        <v>1</v>
      </c>
      <c r="AC761" s="5">
        <v>0</v>
      </c>
      <c r="AD761" s="5">
        <v>0</v>
      </c>
      <c r="AE761" s="5">
        <v>25000</v>
      </c>
      <c r="AF761" s="5">
        <v>18</v>
      </c>
      <c r="AG761" s="5">
        <v>0</v>
      </c>
      <c r="AH761" s="5" t="s">
        <v>2436</v>
      </c>
      <c r="AI761" s="5" t="s">
        <v>235</v>
      </c>
      <c r="AJ761" s="5" t="s">
        <v>984</v>
      </c>
      <c r="AK761" s="45">
        <f t="shared" si="90"/>
        <v>15</v>
      </c>
      <c r="AL761" s="47">
        <f>_xlfn.XLOOKUP(I761,'[1]#칼럼명세'!F:F,'[1]#칼럼명세'!I:I)</f>
        <v>1304</v>
      </c>
      <c r="AM761" s="44" t="str">
        <f t="shared" si="91"/>
        <v>Item_Name_25061009</v>
      </c>
      <c r="AN761" s="5" t="s">
        <v>2298</v>
      </c>
      <c r="AO761" s="44" t="str">
        <f t="shared" si="92"/>
        <v>Item_Desc_25061009</v>
      </c>
      <c r="AP761" s="5" t="s">
        <v>2140</v>
      </c>
      <c r="AQ761" s="44">
        <f>_xlfn.XLOOKUP(I761,[1]!표1[아이템 타입],[1]!표1[삭제여부])</f>
        <v>0</v>
      </c>
      <c r="AR761" s="63">
        <f>_xlfn.XLOOKUP(I761,'[1]#칼럼명세'!F:F,'[1]#칼럼명세'!H:H)</f>
        <v>1</v>
      </c>
      <c r="AS761" s="4">
        <v>1</v>
      </c>
      <c r="AT761" s="4"/>
      <c r="AU761" s="4"/>
      <c r="AV761" s="4"/>
      <c r="AW761" s="63" t="str">
        <f>_xlfn.XLOOKUP(I761,[1]!표1[아이템 타입],[1]!표1[타입 이름])</f>
        <v>몬스터 코어</v>
      </c>
      <c r="AX761" s="63" t="str">
        <f t="shared" si="88"/>
        <v>불가</v>
      </c>
      <c r="AY761" s="63" t="str">
        <f t="shared" si="89"/>
        <v>가능</v>
      </c>
      <c r="AZ761" s="63" t="str">
        <f t="shared" si="87"/>
        <v>가능</v>
      </c>
      <c r="BA761" s="63" t="str">
        <f t="shared" si="87"/>
        <v>가능</v>
      </c>
    </row>
    <row r="762" spans="1:53" x14ac:dyDescent="0.3">
      <c r="B762" s="4">
        <v>25061010</v>
      </c>
      <c r="C762" s="4" t="str">
        <f t="shared" si="74"/>
        <v>010</v>
      </c>
      <c r="D762" s="44" t="str">
        <f t="shared" si="72"/>
        <v>Item_Name_25061010</v>
      </c>
      <c r="E762" s="5" t="s">
        <v>2299</v>
      </c>
      <c r="F762" s="44" t="str">
        <f t="shared" si="73"/>
        <v>Item_Desc_25061010</v>
      </c>
      <c r="G762" s="5" t="s">
        <v>2141</v>
      </c>
      <c r="H762" s="5">
        <v>3</v>
      </c>
      <c r="I762" s="5">
        <v>51</v>
      </c>
      <c r="J762" s="5">
        <v>0</v>
      </c>
      <c r="K762" s="5">
        <v>1</v>
      </c>
      <c r="L762" s="45">
        <f>_xlfn.XLOOKUP($I762, '[1]#칼럼명세'!$F:$F, '[1]#칼럼명세'!$J:$J)*IF(_xlfn.XLOOKUP($I762, '[1]#칼럼명세'!$F:$F, '[1]#칼럼명세'!$K:$K)="X", 1, _xlfn.XLOOKUP($K762, '[1]#무게관련'!$N:$N, '[1]#무게관련'!$O:$O))*100</f>
        <v>1</v>
      </c>
      <c r="M762" s="46" t="s">
        <v>336</v>
      </c>
      <c r="N762" s="46" t="s">
        <v>336</v>
      </c>
      <c r="O762" s="46" t="s">
        <v>336</v>
      </c>
      <c r="P762" s="46" t="s">
        <v>336</v>
      </c>
      <c r="Q762" s="5">
        <v>0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0</v>
      </c>
      <c r="X762" s="66">
        <v>100</v>
      </c>
      <c r="Y762" s="66">
        <v>1000</v>
      </c>
      <c r="Z762" s="5">
        <v>0</v>
      </c>
      <c r="AA762" s="5">
        <v>0</v>
      </c>
      <c r="AB762" s="5">
        <v>1</v>
      </c>
      <c r="AC762" s="5">
        <v>0</v>
      </c>
      <c r="AD762" s="5">
        <v>0</v>
      </c>
      <c r="AE762" s="5">
        <v>25000</v>
      </c>
      <c r="AF762" s="5">
        <v>18</v>
      </c>
      <c r="AG762" s="5">
        <v>0</v>
      </c>
      <c r="AH762" s="5" t="s">
        <v>2437</v>
      </c>
      <c r="AI762" s="5" t="s">
        <v>235</v>
      </c>
      <c r="AJ762" s="5" t="s">
        <v>984</v>
      </c>
      <c r="AK762" s="45">
        <f t="shared" si="90"/>
        <v>15</v>
      </c>
      <c r="AL762" s="47">
        <f>_xlfn.XLOOKUP(I762,'[1]#칼럼명세'!F:F,'[1]#칼럼명세'!I:I)</f>
        <v>1304</v>
      </c>
      <c r="AM762" s="44" t="str">
        <f t="shared" si="91"/>
        <v>Item_Name_25061010</v>
      </c>
      <c r="AN762" s="5" t="s">
        <v>2299</v>
      </c>
      <c r="AO762" s="44" t="str">
        <f t="shared" si="92"/>
        <v>Item_Desc_25061010</v>
      </c>
      <c r="AP762" s="5" t="s">
        <v>2141</v>
      </c>
      <c r="AQ762" s="44">
        <f>_xlfn.XLOOKUP(I762,[1]!표1[아이템 타입],[1]!표1[삭제여부])</f>
        <v>0</v>
      </c>
      <c r="AR762" s="63">
        <f>_xlfn.XLOOKUP(I762,'[1]#칼럼명세'!F:F,'[1]#칼럼명세'!H:H)</f>
        <v>1</v>
      </c>
      <c r="AS762" s="4">
        <v>1</v>
      </c>
      <c r="AT762" s="4"/>
      <c r="AU762" s="4"/>
      <c r="AV762" s="4"/>
      <c r="AW762" s="63" t="str">
        <f>_xlfn.XLOOKUP(I762,[1]!표1[아이템 타입],[1]!표1[타입 이름])</f>
        <v>몬스터 코어</v>
      </c>
      <c r="AX762" s="63" t="str">
        <f t="shared" si="88"/>
        <v>불가</v>
      </c>
      <c r="AY762" s="63" t="str">
        <f t="shared" si="89"/>
        <v>가능</v>
      </c>
      <c r="AZ762" s="63" t="str">
        <f t="shared" si="87"/>
        <v>가능</v>
      </c>
      <c r="BA762" s="63" t="str">
        <f t="shared" si="87"/>
        <v>가능</v>
      </c>
    </row>
    <row r="763" spans="1:53" x14ac:dyDescent="0.3">
      <c r="B763" s="4">
        <v>25061011</v>
      </c>
      <c r="C763" s="4" t="str">
        <f t="shared" si="74"/>
        <v>011</v>
      </c>
      <c r="D763" s="44" t="str">
        <f t="shared" si="72"/>
        <v>Item_Name_25061011</v>
      </c>
      <c r="E763" s="5" t="s">
        <v>2300</v>
      </c>
      <c r="F763" s="44" t="str">
        <f t="shared" si="73"/>
        <v>Item_Desc_25061011</v>
      </c>
      <c r="G763" s="5" t="s">
        <v>2142</v>
      </c>
      <c r="H763" s="5">
        <v>3</v>
      </c>
      <c r="I763" s="5">
        <v>51</v>
      </c>
      <c r="J763" s="5">
        <v>0</v>
      </c>
      <c r="K763" s="5">
        <v>1</v>
      </c>
      <c r="L763" s="45">
        <f>_xlfn.XLOOKUP($I763, '[1]#칼럼명세'!$F:$F, '[1]#칼럼명세'!$J:$J)*IF(_xlfn.XLOOKUP($I763, '[1]#칼럼명세'!$F:$F, '[1]#칼럼명세'!$K:$K)="X", 1, _xlfn.XLOOKUP($K763, '[1]#무게관련'!$N:$N, '[1]#무게관련'!$O:$O))*100</f>
        <v>1</v>
      </c>
      <c r="M763" s="46" t="s">
        <v>336</v>
      </c>
      <c r="N763" s="46" t="s">
        <v>336</v>
      </c>
      <c r="O763" s="46" t="s">
        <v>336</v>
      </c>
      <c r="P763" s="46" t="s">
        <v>336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66">
        <v>100</v>
      </c>
      <c r="Y763" s="66">
        <v>1000</v>
      </c>
      <c r="Z763" s="5">
        <v>0</v>
      </c>
      <c r="AA763" s="5">
        <v>0</v>
      </c>
      <c r="AB763" s="5">
        <v>1</v>
      </c>
      <c r="AC763" s="5">
        <v>0</v>
      </c>
      <c r="AD763" s="5">
        <v>0</v>
      </c>
      <c r="AE763" s="5">
        <v>25000</v>
      </c>
      <c r="AF763" s="5">
        <v>18</v>
      </c>
      <c r="AG763" s="5">
        <v>0</v>
      </c>
      <c r="AH763" s="5" t="s">
        <v>2438</v>
      </c>
      <c r="AI763" s="5" t="s">
        <v>235</v>
      </c>
      <c r="AJ763" s="5" t="s">
        <v>984</v>
      </c>
      <c r="AK763" s="45">
        <f t="shared" si="90"/>
        <v>15</v>
      </c>
      <c r="AL763" s="47">
        <f>_xlfn.XLOOKUP(I763,'[1]#칼럼명세'!F:F,'[1]#칼럼명세'!I:I)</f>
        <v>1304</v>
      </c>
      <c r="AM763" s="44" t="str">
        <f t="shared" si="91"/>
        <v>Item_Name_25061011</v>
      </c>
      <c r="AN763" s="5" t="s">
        <v>2300</v>
      </c>
      <c r="AO763" s="44" t="str">
        <f t="shared" si="92"/>
        <v>Item_Desc_25061011</v>
      </c>
      <c r="AP763" s="5" t="s">
        <v>2142</v>
      </c>
      <c r="AQ763" s="44">
        <f>_xlfn.XLOOKUP(I763,[1]!표1[아이템 타입],[1]!표1[삭제여부])</f>
        <v>0</v>
      </c>
      <c r="AR763" s="63">
        <f>_xlfn.XLOOKUP(I763,'[1]#칼럼명세'!F:F,'[1]#칼럼명세'!H:H)</f>
        <v>1</v>
      </c>
      <c r="AS763" s="4">
        <v>1</v>
      </c>
      <c r="AT763" s="4"/>
      <c r="AU763" s="4"/>
      <c r="AV763" s="4"/>
      <c r="AW763" s="63" t="str">
        <f>_xlfn.XLOOKUP(I763,[1]!표1[아이템 타입],[1]!표1[타입 이름])</f>
        <v>몬스터 코어</v>
      </c>
      <c r="AX763" s="63" t="str">
        <f t="shared" si="88"/>
        <v>불가</v>
      </c>
      <c r="AY763" s="63" t="str">
        <f t="shared" si="89"/>
        <v>가능</v>
      </c>
      <c r="AZ763" s="63" t="str">
        <f t="shared" si="87"/>
        <v>가능</v>
      </c>
      <c r="BA763" s="63" t="str">
        <f t="shared" si="87"/>
        <v>가능</v>
      </c>
    </row>
    <row r="764" spans="1:53" x14ac:dyDescent="0.3">
      <c r="A764" s="5" t="s">
        <v>18</v>
      </c>
      <c r="B764" s="4">
        <v>25061012</v>
      </c>
      <c r="C764" s="4" t="str">
        <f t="shared" si="74"/>
        <v>012</v>
      </c>
      <c r="D764" s="44" t="str">
        <f t="shared" si="72"/>
        <v>Item_Name_25061012</v>
      </c>
      <c r="E764" s="5" t="s">
        <v>2301</v>
      </c>
      <c r="F764" s="44" t="str">
        <f t="shared" si="73"/>
        <v>Item_Desc_25061012</v>
      </c>
      <c r="G764" s="5" t="s">
        <v>2143</v>
      </c>
      <c r="H764" s="5">
        <v>3</v>
      </c>
      <c r="I764" s="5">
        <v>51</v>
      </c>
      <c r="J764" s="5">
        <v>0</v>
      </c>
      <c r="K764" s="5">
        <v>1</v>
      </c>
      <c r="L764" s="45">
        <f>_xlfn.XLOOKUP($I764, '[1]#칼럼명세'!$F:$F, '[1]#칼럼명세'!$J:$J)*IF(_xlfn.XLOOKUP($I764, '[1]#칼럼명세'!$F:$F, '[1]#칼럼명세'!$K:$K)="X", 1, _xlfn.XLOOKUP($K764, '[1]#무게관련'!$N:$N, '[1]#무게관련'!$O:$O))*100</f>
        <v>1</v>
      </c>
      <c r="M764" s="46" t="s">
        <v>336</v>
      </c>
      <c r="N764" s="46" t="s">
        <v>336</v>
      </c>
      <c r="O764" s="46" t="s">
        <v>336</v>
      </c>
      <c r="P764" s="46" t="s">
        <v>336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66">
        <v>100</v>
      </c>
      <c r="Y764" s="66">
        <v>1000</v>
      </c>
      <c r="Z764" s="5">
        <v>0</v>
      </c>
      <c r="AA764" s="5">
        <v>0</v>
      </c>
      <c r="AB764" s="5">
        <v>1</v>
      </c>
      <c r="AC764" s="5">
        <v>0</v>
      </c>
      <c r="AD764" s="5">
        <v>0</v>
      </c>
      <c r="AE764" s="5">
        <v>25000</v>
      </c>
      <c r="AF764" s="5">
        <v>18</v>
      </c>
      <c r="AG764" s="5">
        <v>0</v>
      </c>
      <c r="AH764" s="5" t="s">
        <v>2439</v>
      </c>
      <c r="AI764" s="5" t="s">
        <v>235</v>
      </c>
      <c r="AJ764" s="5" t="s">
        <v>984</v>
      </c>
      <c r="AK764" s="45">
        <f t="shared" si="90"/>
        <v>15</v>
      </c>
      <c r="AL764" s="47">
        <f>_xlfn.XLOOKUP(I764,'[1]#칼럼명세'!F:F,'[1]#칼럼명세'!I:I)</f>
        <v>1304</v>
      </c>
      <c r="AM764" s="44" t="str">
        <f t="shared" si="91"/>
        <v>Item_Name_25061012</v>
      </c>
      <c r="AN764" s="5" t="s">
        <v>2301</v>
      </c>
      <c r="AO764" s="44" t="str">
        <f t="shared" si="92"/>
        <v>Item_Desc_25061012</v>
      </c>
      <c r="AP764" s="5" t="s">
        <v>2143</v>
      </c>
      <c r="AQ764" s="44">
        <f>_xlfn.XLOOKUP(I764,[1]!표1[아이템 타입],[1]!표1[삭제여부])</f>
        <v>0</v>
      </c>
      <c r="AR764" s="63">
        <f>_xlfn.XLOOKUP(I764,'[1]#칼럼명세'!F:F,'[1]#칼럼명세'!H:H)</f>
        <v>1</v>
      </c>
      <c r="AS764" s="4">
        <v>1</v>
      </c>
      <c r="AT764" s="4"/>
      <c r="AU764" s="4"/>
      <c r="AV764" s="4"/>
      <c r="AW764" s="63" t="str">
        <f>_xlfn.XLOOKUP(I764,[1]!표1[아이템 타입],[1]!표1[타입 이름])</f>
        <v>몬스터 코어</v>
      </c>
      <c r="AX764" s="63" t="str">
        <f t="shared" si="88"/>
        <v>불가</v>
      </c>
      <c r="AY764" s="63" t="str">
        <f t="shared" si="89"/>
        <v>가능</v>
      </c>
      <c r="AZ764" s="63" t="str">
        <f t="shared" si="87"/>
        <v>가능</v>
      </c>
      <c r="BA764" s="63" t="str">
        <f t="shared" si="87"/>
        <v>가능</v>
      </c>
    </row>
    <row r="765" spans="1:53" x14ac:dyDescent="0.3">
      <c r="A765" s="5" t="s">
        <v>18</v>
      </c>
      <c r="B765" s="4">
        <v>25061013</v>
      </c>
      <c r="C765" s="4" t="str">
        <f t="shared" si="74"/>
        <v>013</v>
      </c>
      <c r="D765" s="44" t="str">
        <f t="shared" si="72"/>
        <v>Item_Name_25061013</v>
      </c>
      <c r="E765" s="5" t="s">
        <v>2302</v>
      </c>
      <c r="F765" s="44" t="str">
        <f t="shared" si="73"/>
        <v>Item_Desc_25061013</v>
      </c>
      <c r="G765" s="5" t="s">
        <v>2144</v>
      </c>
      <c r="H765" s="5">
        <v>3</v>
      </c>
      <c r="I765" s="5">
        <v>51</v>
      </c>
      <c r="J765" s="5">
        <v>0</v>
      </c>
      <c r="K765" s="5">
        <v>1</v>
      </c>
      <c r="L765" s="45">
        <f>_xlfn.XLOOKUP($I765, '[1]#칼럼명세'!$F:$F, '[1]#칼럼명세'!$J:$J)*IF(_xlfn.XLOOKUP($I765, '[1]#칼럼명세'!$F:$F, '[1]#칼럼명세'!$K:$K)="X", 1, _xlfn.XLOOKUP($K765, '[1]#무게관련'!$N:$N, '[1]#무게관련'!$O:$O))*100</f>
        <v>1</v>
      </c>
      <c r="M765" s="46" t="s">
        <v>336</v>
      </c>
      <c r="N765" s="46" t="s">
        <v>336</v>
      </c>
      <c r="O765" s="46" t="s">
        <v>336</v>
      </c>
      <c r="P765" s="46" t="s">
        <v>336</v>
      </c>
      <c r="Q765" s="5">
        <v>0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0</v>
      </c>
      <c r="X765" s="66">
        <v>100</v>
      </c>
      <c r="Y765" s="66">
        <v>1000</v>
      </c>
      <c r="Z765" s="5">
        <v>0</v>
      </c>
      <c r="AA765" s="5">
        <v>0</v>
      </c>
      <c r="AB765" s="5">
        <v>1</v>
      </c>
      <c r="AC765" s="5">
        <v>0</v>
      </c>
      <c r="AD765" s="5">
        <v>0</v>
      </c>
      <c r="AE765" s="5">
        <v>25000</v>
      </c>
      <c r="AF765" s="5">
        <v>18</v>
      </c>
      <c r="AG765" s="5">
        <v>0</v>
      </c>
      <c r="AH765" s="5" t="s">
        <v>2440</v>
      </c>
      <c r="AI765" s="5" t="s">
        <v>235</v>
      </c>
      <c r="AJ765" s="5" t="s">
        <v>984</v>
      </c>
      <c r="AK765" s="45">
        <f t="shared" si="90"/>
        <v>15</v>
      </c>
      <c r="AL765" s="47">
        <f>_xlfn.XLOOKUP(I765,'[1]#칼럼명세'!F:F,'[1]#칼럼명세'!I:I)</f>
        <v>1304</v>
      </c>
      <c r="AM765" s="44" t="str">
        <f t="shared" si="91"/>
        <v>Item_Name_25061013</v>
      </c>
      <c r="AN765" s="5" t="s">
        <v>2302</v>
      </c>
      <c r="AO765" s="44" t="str">
        <f t="shared" si="92"/>
        <v>Item_Desc_25061013</v>
      </c>
      <c r="AP765" s="5" t="s">
        <v>2144</v>
      </c>
      <c r="AQ765" s="44">
        <f>_xlfn.XLOOKUP(I765,[1]!표1[아이템 타입],[1]!표1[삭제여부])</f>
        <v>0</v>
      </c>
      <c r="AR765" s="63">
        <f>_xlfn.XLOOKUP(I765,'[1]#칼럼명세'!F:F,'[1]#칼럼명세'!H:H)</f>
        <v>1</v>
      </c>
      <c r="AS765" s="4">
        <v>1</v>
      </c>
      <c r="AT765" s="4"/>
      <c r="AU765" s="4"/>
      <c r="AV765" s="4"/>
      <c r="AW765" s="63" t="str">
        <f>_xlfn.XLOOKUP(I765,[1]!표1[아이템 타입],[1]!표1[타입 이름])</f>
        <v>몬스터 코어</v>
      </c>
      <c r="AX765" s="63" t="str">
        <f t="shared" si="88"/>
        <v>불가</v>
      </c>
      <c r="AY765" s="63" t="str">
        <f t="shared" si="89"/>
        <v>가능</v>
      </c>
      <c r="AZ765" s="63" t="str">
        <f t="shared" si="87"/>
        <v>가능</v>
      </c>
      <c r="BA765" s="63" t="str">
        <f t="shared" si="87"/>
        <v>가능</v>
      </c>
    </row>
    <row r="766" spans="1:53" x14ac:dyDescent="0.3">
      <c r="B766" s="4">
        <v>25062001</v>
      </c>
      <c r="C766" s="4" t="str">
        <f t="shared" si="74"/>
        <v>001</v>
      </c>
      <c r="D766" s="44" t="str">
        <f t="shared" si="72"/>
        <v>Item_Name_25062001</v>
      </c>
      <c r="E766" s="5" t="s">
        <v>2303</v>
      </c>
      <c r="F766" s="44" t="str">
        <f t="shared" si="73"/>
        <v>Item_Desc_25062001</v>
      </c>
      <c r="G766" s="5" t="s">
        <v>2145</v>
      </c>
      <c r="H766" s="5">
        <v>3</v>
      </c>
      <c r="I766" s="5">
        <v>51</v>
      </c>
      <c r="J766" s="5">
        <v>0</v>
      </c>
      <c r="K766" s="5">
        <v>2</v>
      </c>
      <c r="L766" s="45">
        <f>_xlfn.XLOOKUP($I766, '[1]#칼럼명세'!$F:$F, '[1]#칼럼명세'!$J:$J)*IF(_xlfn.XLOOKUP($I766, '[1]#칼럼명세'!$F:$F, '[1]#칼럼명세'!$K:$K)="X", 1, _xlfn.XLOOKUP($K766, '[1]#무게관련'!$N:$N, '[1]#무게관련'!$O:$O))*100</f>
        <v>1</v>
      </c>
      <c r="M766" s="46" t="s">
        <v>336</v>
      </c>
      <c r="N766" s="46" t="s">
        <v>336</v>
      </c>
      <c r="O766" s="46" t="s">
        <v>336</v>
      </c>
      <c r="P766" s="46" t="s">
        <v>336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66">
        <v>100</v>
      </c>
      <c r="Y766" s="66">
        <v>1000</v>
      </c>
      <c r="Z766" s="5">
        <v>0</v>
      </c>
      <c r="AA766" s="5">
        <v>0</v>
      </c>
      <c r="AB766" s="5">
        <v>1</v>
      </c>
      <c r="AC766" s="5">
        <v>0</v>
      </c>
      <c r="AD766" s="5">
        <v>0</v>
      </c>
      <c r="AE766" s="5">
        <v>25000</v>
      </c>
      <c r="AF766" s="5">
        <v>18</v>
      </c>
      <c r="AG766" s="5">
        <v>0</v>
      </c>
      <c r="AH766" s="5" t="s">
        <v>2438</v>
      </c>
      <c r="AI766" s="5" t="s">
        <v>235</v>
      </c>
      <c r="AJ766" s="5" t="s">
        <v>984</v>
      </c>
      <c r="AK766" s="45">
        <f t="shared" si="90"/>
        <v>15</v>
      </c>
      <c r="AL766" s="47">
        <f>_xlfn.XLOOKUP(I766,'[1]#칼럼명세'!F:F,'[1]#칼럼명세'!I:I)</f>
        <v>1304</v>
      </c>
      <c r="AM766" s="44" t="str">
        <f t="shared" si="91"/>
        <v>Item_Name_25062001</v>
      </c>
      <c r="AN766" s="5" t="s">
        <v>2303</v>
      </c>
      <c r="AO766" s="44" t="str">
        <f t="shared" si="92"/>
        <v>Item_Desc_25062001</v>
      </c>
      <c r="AP766" s="5" t="s">
        <v>2145</v>
      </c>
      <c r="AQ766" s="44">
        <f>_xlfn.XLOOKUP(I766,[1]!표1[아이템 타입],[1]!표1[삭제여부])</f>
        <v>0</v>
      </c>
      <c r="AR766" s="63">
        <f>_xlfn.XLOOKUP(I766,'[1]#칼럼명세'!F:F,'[1]#칼럼명세'!H:H)</f>
        <v>1</v>
      </c>
      <c r="AS766" s="4">
        <v>1</v>
      </c>
      <c r="AT766" s="4"/>
      <c r="AU766" s="4"/>
      <c r="AV766" s="4"/>
      <c r="AW766" s="63" t="str">
        <f>_xlfn.XLOOKUP(I766,[1]!표1[아이템 타입],[1]!표1[타입 이름])</f>
        <v>몬스터 코어</v>
      </c>
      <c r="AX766" s="63" t="str">
        <f t="shared" si="88"/>
        <v>불가</v>
      </c>
      <c r="AY766" s="63" t="str">
        <f t="shared" si="89"/>
        <v>가능</v>
      </c>
      <c r="AZ766" s="63" t="str">
        <f t="shared" si="87"/>
        <v>가능</v>
      </c>
      <c r="BA766" s="63" t="str">
        <f t="shared" si="87"/>
        <v>가능</v>
      </c>
    </row>
    <row r="767" spans="1:53" x14ac:dyDescent="0.3">
      <c r="B767" s="4">
        <v>25062002</v>
      </c>
      <c r="C767" s="4" t="str">
        <f t="shared" si="74"/>
        <v>002</v>
      </c>
      <c r="D767" s="44" t="str">
        <f t="shared" si="72"/>
        <v>Item_Name_25062002</v>
      </c>
      <c r="E767" s="5" t="s">
        <v>2304</v>
      </c>
      <c r="F767" s="44" t="str">
        <f t="shared" si="73"/>
        <v>Item_Desc_25062002</v>
      </c>
      <c r="G767" s="5" t="s">
        <v>2146</v>
      </c>
      <c r="H767" s="5">
        <v>3</v>
      </c>
      <c r="I767" s="5">
        <v>51</v>
      </c>
      <c r="J767" s="5">
        <v>0</v>
      </c>
      <c r="K767" s="5">
        <v>2</v>
      </c>
      <c r="L767" s="45">
        <f>_xlfn.XLOOKUP($I767, '[1]#칼럼명세'!$F:$F, '[1]#칼럼명세'!$J:$J)*IF(_xlfn.XLOOKUP($I767, '[1]#칼럼명세'!$F:$F, '[1]#칼럼명세'!$K:$K)="X", 1, _xlfn.XLOOKUP($K767, '[1]#무게관련'!$N:$N, '[1]#무게관련'!$O:$O))*100</f>
        <v>1</v>
      </c>
      <c r="M767" s="46" t="s">
        <v>336</v>
      </c>
      <c r="N767" s="46" t="s">
        <v>336</v>
      </c>
      <c r="O767" s="46" t="s">
        <v>336</v>
      </c>
      <c r="P767" s="46" t="s">
        <v>336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66">
        <v>100</v>
      </c>
      <c r="Y767" s="66">
        <v>1000</v>
      </c>
      <c r="Z767" s="5">
        <v>0</v>
      </c>
      <c r="AA767" s="5">
        <v>0</v>
      </c>
      <c r="AB767" s="5">
        <v>1</v>
      </c>
      <c r="AC767" s="5">
        <v>0</v>
      </c>
      <c r="AD767" s="5">
        <v>0</v>
      </c>
      <c r="AE767" s="5">
        <v>25000</v>
      </c>
      <c r="AF767" s="5">
        <v>18</v>
      </c>
      <c r="AG767" s="5">
        <v>0</v>
      </c>
      <c r="AH767" s="5" t="s">
        <v>2428</v>
      </c>
      <c r="AI767" s="5" t="s">
        <v>235</v>
      </c>
      <c r="AJ767" s="5" t="s">
        <v>984</v>
      </c>
      <c r="AK767" s="45">
        <f t="shared" si="90"/>
        <v>15</v>
      </c>
      <c r="AL767" s="47">
        <f>_xlfn.XLOOKUP(I767,'[1]#칼럼명세'!F:F,'[1]#칼럼명세'!I:I)</f>
        <v>1304</v>
      </c>
      <c r="AM767" s="44" t="str">
        <f t="shared" si="91"/>
        <v>Item_Name_25062002</v>
      </c>
      <c r="AN767" s="5" t="s">
        <v>2304</v>
      </c>
      <c r="AO767" s="44" t="str">
        <f t="shared" si="92"/>
        <v>Item_Desc_25062002</v>
      </c>
      <c r="AP767" s="5" t="s">
        <v>2146</v>
      </c>
      <c r="AQ767" s="44">
        <f>_xlfn.XLOOKUP(I767,[1]!표1[아이템 타입],[1]!표1[삭제여부])</f>
        <v>0</v>
      </c>
      <c r="AR767" s="63">
        <f>_xlfn.XLOOKUP(I767,'[1]#칼럼명세'!F:F,'[1]#칼럼명세'!H:H)</f>
        <v>1</v>
      </c>
      <c r="AS767" s="4">
        <v>1</v>
      </c>
      <c r="AT767" s="4"/>
      <c r="AU767" s="4"/>
      <c r="AV767" s="4"/>
      <c r="AW767" s="63" t="str">
        <f>_xlfn.XLOOKUP(I767,[1]!표1[아이템 타입],[1]!표1[타입 이름])</f>
        <v>몬스터 코어</v>
      </c>
      <c r="AX767" s="63" t="str">
        <f t="shared" si="88"/>
        <v>불가</v>
      </c>
      <c r="AY767" s="63" t="str">
        <f t="shared" si="89"/>
        <v>가능</v>
      </c>
      <c r="AZ767" s="63" t="str">
        <f t="shared" si="87"/>
        <v>가능</v>
      </c>
      <c r="BA767" s="63" t="str">
        <f t="shared" si="87"/>
        <v>가능</v>
      </c>
    </row>
    <row r="768" spans="1:53" x14ac:dyDescent="0.3">
      <c r="B768" s="4">
        <v>25062003</v>
      </c>
      <c r="C768" s="4" t="str">
        <f t="shared" si="74"/>
        <v>003</v>
      </c>
      <c r="D768" s="44" t="str">
        <f t="shared" si="72"/>
        <v>Item_Name_25062003</v>
      </c>
      <c r="E768" s="5" t="s">
        <v>2305</v>
      </c>
      <c r="F768" s="44" t="str">
        <f t="shared" si="73"/>
        <v>Item_Desc_25062003</v>
      </c>
      <c r="G768" s="5" t="s">
        <v>2147</v>
      </c>
      <c r="H768" s="5">
        <v>3</v>
      </c>
      <c r="I768" s="5">
        <v>51</v>
      </c>
      <c r="J768" s="5">
        <v>0</v>
      </c>
      <c r="K768" s="5">
        <v>2</v>
      </c>
      <c r="L768" s="45">
        <f>_xlfn.XLOOKUP($I768, '[1]#칼럼명세'!$F:$F, '[1]#칼럼명세'!$J:$J)*IF(_xlfn.XLOOKUP($I768, '[1]#칼럼명세'!$F:$F, '[1]#칼럼명세'!$K:$K)="X", 1, _xlfn.XLOOKUP($K768, '[1]#무게관련'!$N:$N, '[1]#무게관련'!$O:$O))*100</f>
        <v>1</v>
      </c>
      <c r="M768" s="46" t="s">
        <v>336</v>
      </c>
      <c r="N768" s="46" t="s">
        <v>336</v>
      </c>
      <c r="O768" s="46" t="s">
        <v>336</v>
      </c>
      <c r="P768" s="46" t="s">
        <v>336</v>
      </c>
      <c r="Q768" s="5">
        <v>0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0</v>
      </c>
      <c r="X768" s="66">
        <v>100</v>
      </c>
      <c r="Y768" s="66">
        <v>1000</v>
      </c>
      <c r="Z768" s="5">
        <v>0</v>
      </c>
      <c r="AA768" s="5">
        <v>0</v>
      </c>
      <c r="AB768" s="5">
        <v>1</v>
      </c>
      <c r="AC768" s="5">
        <v>0</v>
      </c>
      <c r="AD768" s="5">
        <v>0</v>
      </c>
      <c r="AE768" s="5">
        <v>25000</v>
      </c>
      <c r="AF768" s="5">
        <v>18</v>
      </c>
      <c r="AG768" s="5">
        <v>0</v>
      </c>
      <c r="AH768" s="5" t="s">
        <v>2431</v>
      </c>
      <c r="AI768" s="5" t="s">
        <v>235</v>
      </c>
      <c r="AJ768" s="5" t="s">
        <v>984</v>
      </c>
      <c r="AK768" s="45">
        <f t="shared" si="90"/>
        <v>15</v>
      </c>
      <c r="AL768" s="47">
        <f>_xlfn.XLOOKUP(I768,'[1]#칼럼명세'!F:F,'[1]#칼럼명세'!I:I)</f>
        <v>1304</v>
      </c>
      <c r="AM768" s="44" t="str">
        <f t="shared" si="91"/>
        <v>Item_Name_25062003</v>
      </c>
      <c r="AN768" s="5" t="s">
        <v>2305</v>
      </c>
      <c r="AO768" s="44" t="str">
        <f t="shared" si="92"/>
        <v>Item_Desc_25062003</v>
      </c>
      <c r="AP768" s="5" t="s">
        <v>2147</v>
      </c>
      <c r="AQ768" s="44">
        <f>_xlfn.XLOOKUP(I768,[1]!표1[아이템 타입],[1]!표1[삭제여부])</f>
        <v>0</v>
      </c>
      <c r="AR768" s="63">
        <f>_xlfn.XLOOKUP(I768,'[1]#칼럼명세'!F:F,'[1]#칼럼명세'!H:H)</f>
        <v>1</v>
      </c>
      <c r="AS768" s="4">
        <v>1</v>
      </c>
      <c r="AT768" s="4"/>
      <c r="AU768" s="4"/>
      <c r="AV768" s="4"/>
      <c r="AW768" s="63" t="str">
        <f>_xlfn.XLOOKUP(I768,[1]!표1[아이템 타입],[1]!표1[타입 이름])</f>
        <v>몬스터 코어</v>
      </c>
      <c r="AX768" s="63" t="str">
        <f t="shared" si="88"/>
        <v>불가</v>
      </c>
      <c r="AY768" s="63" t="str">
        <f t="shared" si="89"/>
        <v>가능</v>
      </c>
      <c r="AZ768" s="63" t="str">
        <f t="shared" si="87"/>
        <v>가능</v>
      </c>
      <c r="BA768" s="63" t="str">
        <f t="shared" si="87"/>
        <v>가능</v>
      </c>
    </row>
    <row r="769" spans="1:53" x14ac:dyDescent="0.3">
      <c r="B769" s="4">
        <v>25062004</v>
      </c>
      <c r="C769" s="4" t="str">
        <f t="shared" si="74"/>
        <v>004</v>
      </c>
      <c r="D769" s="44" t="str">
        <f t="shared" si="72"/>
        <v>Item_Name_25062004</v>
      </c>
      <c r="E769" s="5" t="s">
        <v>2306</v>
      </c>
      <c r="F769" s="44" t="str">
        <f t="shared" si="73"/>
        <v>Item_Desc_25062004</v>
      </c>
      <c r="G769" s="5" t="s">
        <v>2148</v>
      </c>
      <c r="H769" s="5">
        <v>3</v>
      </c>
      <c r="I769" s="5">
        <v>51</v>
      </c>
      <c r="J769" s="5">
        <v>0</v>
      </c>
      <c r="K769" s="5">
        <v>2</v>
      </c>
      <c r="L769" s="45">
        <f>_xlfn.XLOOKUP($I769, '[1]#칼럼명세'!$F:$F, '[1]#칼럼명세'!$J:$J)*IF(_xlfn.XLOOKUP($I769, '[1]#칼럼명세'!$F:$F, '[1]#칼럼명세'!$K:$K)="X", 1, _xlfn.XLOOKUP($K769, '[1]#무게관련'!$N:$N, '[1]#무게관련'!$O:$O))*100</f>
        <v>1</v>
      </c>
      <c r="M769" s="46" t="s">
        <v>336</v>
      </c>
      <c r="N769" s="46" t="s">
        <v>336</v>
      </c>
      <c r="O769" s="46" t="s">
        <v>336</v>
      </c>
      <c r="P769" s="46" t="s">
        <v>336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66">
        <v>100</v>
      </c>
      <c r="Y769" s="66">
        <v>1000</v>
      </c>
      <c r="Z769" s="5">
        <v>0</v>
      </c>
      <c r="AA769" s="5">
        <v>0</v>
      </c>
      <c r="AB769" s="5">
        <v>1</v>
      </c>
      <c r="AC769" s="5">
        <v>0</v>
      </c>
      <c r="AD769" s="5">
        <v>0</v>
      </c>
      <c r="AE769" s="5">
        <v>25000</v>
      </c>
      <c r="AF769" s="5">
        <v>18</v>
      </c>
      <c r="AG769" s="5">
        <v>0</v>
      </c>
      <c r="AH769" s="5" t="s">
        <v>2434</v>
      </c>
      <c r="AI769" s="5" t="s">
        <v>235</v>
      </c>
      <c r="AJ769" s="5" t="s">
        <v>984</v>
      </c>
      <c r="AK769" s="45">
        <f t="shared" si="90"/>
        <v>15</v>
      </c>
      <c r="AL769" s="47">
        <f>_xlfn.XLOOKUP(I769,'[1]#칼럼명세'!F:F,'[1]#칼럼명세'!I:I)</f>
        <v>1304</v>
      </c>
      <c r="AM769" s="44" t="str">
        <f t="shared" si="91"/>
        <v>Item_Name_25062004</v>
      </c>
      <c r="AN769" s="5" t="s">
        <v>2306</v>
      </c>
      <c r="AO769" s="44" t="str">
        <f t="shared" si="92"/>
        <v>Item_Desc_25062004</v>
      </c>
      <c r="AP769" s="5" t="s">
        <v>2148</v>
      </c>
      <c r="AQ769" s="44">
        <f>_xlfn.XLOOKUP(I769,[1]!표1[아이템 타입],[1]!표1[삭제여부])</f>
        <v>0</v>
      </c>
      <c r="AR769" s="63">
        <f>_xlfn.XLOOKUP(I769,'[1]#칼럼명세'!F:F,'[1]#칼럼명세'!H:H)</f>
        <v>1</v>
      </c>
      <c r="AS769" s="4">
        <v>1</v>
      </c>
      <c r="AT769" s="4"/>
      <c r="AU769" s="4"/>
      <c r="AV769" s="4"/>
      <c r="AW769" s="63" t="str">
        <f>_xlfn.XLOOKUP(I769,[1]!표1[아이템 타입],[1]!표1[타입 이름])</f>
        <v>몬스터 코어</v>
      </c>
      <c r="AX769" s="63" t="str">
        <f t="shared" si="88"/>
        <v>불가</v>
      </c>
      <c r="AY769" s="63" t="str">
        <f t="shared" si="89"/>
        <v>가능</v>
      </c>
      <c r="AZ769" s="63" t="str">
        <f t="shared" si="87"/>
        <v>가능</v>
      </c>
      <c r="BA769" s="63" t="str">
        <f t="shared" si="87"/>
        <v>가능</v>
      </c>
    </row>
    <row r="770" spans="1:53" x14ac:dyDescent="0.3">
      <c r="B770" s="4">
        <v>25062005</v>
      </c>
      <c r="C770" s="4" t="str">
        <f t="shared" si="74"/>
        <v>005</v>
      </c>
      <c r="D770" s="44" t="str">
        <f t="shared" si="72"/>
        <v>Item_Name_25062005</v>
      </c>
      <c r="E770" s="5" t="s">
        <v>2307</v>
      </c>
      <c r="F770" s="44" t="str">
        <f t="shared" si="73"/>
        <v>Item_Desc_25062005</v>
      </c>
      <c r="G770" s="5" t="s">
        <v>2149</v>
      </c>
      <c r="H770" s="5">
        <v>3</v>
      </c>
      <c r="I770" s="5">
        <v>51</v>
      </c>
      <c r="J770" s="5">
        <v>0</v>
      </c>
      <c r="K770" s="5">
        <v>2</v>
      </c>
      <c r="L770" s="45">
        <f>_xlfn.XLOOKUP($I770, '[1]#칼럼명세'!$F:$F, '[1]#칼럼명세'!$J:$J)*IF(_xlfn.XLOOKUP($I770, '[1]#칼럼명세'!$F:$F, '[1]#칼럼명세'!$K:$K)="X", 1, _xlfn.XLOOKUP($K770, '[1]#무게관련'!$N:$N, '[1]#무게관련'!$O:$O))*100</f>
        <v>1</v>
      </c>
      <c r="M770" s="46" t="s">
        <v>336</v>
      </c>
      <c r="N770" s="46" t="s">
        <v>336</v>
      </c>
      <c r="O770" s="46" t="s">
        <v>336</v>
      </c>
      <c r="P770" s="46" t="s">
        <v>336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66">
        <v>100</v>
      </c>
      <c r="Y770" s="66">
        <v>1000</v>
      </c>
      <c r="Z770" s="5">
        <v>0</v>
      </c>
      <c r="AA770" s="5">
        <v>0</v>
      </c>
      <c r="AB770" s="5">
        <v>1</v>
      </c>
      <c r="AC770" s="5">
        <v>0</v>
      </c>
      <c r="AD770" s="5">
        <v>0</v>
      </c>
      <c r="AE770" s="5">
        <v>25000</v>
      </c>
      <c r="AF770" s="5">
        <v>18</v>
      </c>
      <c r="AG770" s="5">
        <v>0</v>
      </c>
      <c r="AH770" s="5" t="s">
        <v>2432</v>
      </c>
      <c r="AI770" s="5" t="s">
        <v>235</v>
      </c>
      <c r="AJ770" s="5" t="s">
        <v>984</v>
      </c>
      <c r="AK770" s="45">
        <f t="shared" si="90"/>
        <v>15</v>
      </c>
      <c r="AL770" s="47">
        <f>_xlfn.XLOOKUP(I770,'[1]#칼럼명세'!F:F,'[1]#칼럼명세'!I:I)</f>
        <v>1304</v>
      </c>
      <c r="AM770" s="44" t="str">
        <f t="shared" si="91"/>
        <v>Item_Name_25062005</v>
      </c>
      <c r="AN770" s="5" t="s">
        <v>2307</v>
      </c>
      <c r="AO770" s="44" t="str">
        <f t="shared" si="92"/>
        <v>Item_Desc_25062005</v>
      </c>
      <c r="AP770" s="5" t="s">
        <v>2149</v>
      </c>
      <c r="AQ770" s="44">
        <f>_xlfn.XLOOKUP(I770,[1]!표1[아이템 타입],[1]!표1[삭제여부])</f>
        <v>0</v>
      </c>
      <c r="AR770" s="63">
        <f>_xlfn.XLOOKUP(I770,'[1]#칼럼명세'!F:F,'[1]#칼럼명세'!H:H)</f>
        <v>1</v>
      </c>
      <c r="AS770" s="4">
        <v>1</v>
      </c>
      <c r="AT770" s="4"/>
      <c r="AU770" s="4"/>
      <c r="AV770" s="4"/>
      <c r="AW770" s="63" t="str">
        <f>_xlfn.XLOOKUP(I770,[1]!표1[아이템 타입],[1]!표1[타입 이름])</f>
        <v>몬스터 코어</v>
      </c>
      <c r="AX770" s="63" t="str">
        <f t="shared" si="88"/>
        <v>불가</v>
      </c>
      <c r="AY770" s="63" t="str">
        <f t="shared" si="89"/>
        <v>가능</v>
      </c>
      <c r="AZ770" s="63" t="str">
        <f t="shared" ref="AZ770:BA785" si="93">IF(AR770=0,"불가","가능")</f>
        <v>가능</v>
      </c>
      <c r="BA770" s="63" t="str">
        <f t="shared" si="93"/>
        <v>가능</v>
      </c>
    </row>
    <row r="771" spans="1:53" x14ac:dyDescent="0.3">
      <c r="B771" s="4">
        <v>25062006</v>
      </c>
      <c r="C771" s="4" t="str">
        <f t="shared" si="74"/>
        <v>006</v>
      </c>
      <c r="D771" s="44" t="str">
        <f t="shared" si="72"/>
        <v>Item_Name_25062006</v>
      </c>
      <c r="E771" s="5" t="s">
        <v>2308</v>
      </c>
      <c r="F771" s="44" t="str">
        <f t="shared" si="73"/>
        <v>Item_Desc_25062006</v>
      </c>
      <c r="G771" s="5" t="s">
        <v>2150</v>
      </c>
      <c r="H771" s="5">
        <v>3</v>
      </c>
      <c r="I771" s="5">
        <v>51</v>
      </c>
      <c r="J771" s="5">
        <v>0</v>
      </c>
      <c r="K771" s="5">
        <v>2</v>
      </c>
      <c r="L771" s="45">
        <f>_xlfn.XLOOKUP($I771, '[1]#칼럼명세'!$F:$F, '[1]#칼럼명세'!$J:$J)*IF(_xlfn.XLOOKUP($I771, '[1]#칼럼명세'!$F:$F, '[1]#칼럼명세'!$K:$K)="X", 1, _xlfn.XLOOKUP($K771, '[1]#무게관련'!$N:$N, '[1]#무게관련'!$O:$O))*100</f>
        <v>1</v>
      </c>
      <c r="M771" s="46" t="s">
        <v>336</v>
      </c>
      <c r="N771" s="46" t="s">
        <v>336</v>
      </c>
      <c r="O771" s="46" t="s">
        <v>336</v>
      </c>
      <c r="P771" s="46" t="s">
        <v>336</v>
      </c>
      <c r="Q771" s="5">
        <v>0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0</v>
      </c>
      <c r="X771" s="66">
        <v>100</v>
      </c>
      <c r="Y771" s="66">
        <v>1000</v>
      </c>
      <c r="Z771" s="5">
        <v>0</v>
      </c>
      <c r="AA771" s="5">
        <v>0</v>
      </c>
      <c r="AB771" s="5">
        <v>1</v>
      </c>
      <c r="AC771" s="5">
        <v>0</v>
      </c>
      <c r="AD771" s="5">
        <v>0</v>
      </c>
      <c r="AE771" s="5">
        <v>25000</v>
      </c>
      <c r="AF771" s="5">
        <v>18</v>
      </c>
      <c r="AG771" s="5">
        <v>0</v>
      </c>
      <c r="AH771" s="5" t="s">
        <v>2433</v>
      </c>
      <c r="AI771" s="5" t="s">
        <v>235</v>
      </c>
      <c r="AJ771" s="5" t="s">
        <v>984</v>
      </c>
      <c r="AK771" s="45">
        <f t="shared" si="90"/>
        <v>15</v>
      </c>
      <c r="AL771" s="47">
        <f>_xlfn.XLOOKUP(I771,'[1]#칼럼명세'!F:F,'[1]#칼럼명세'!I:I)</f>
        <v>1304</v>
      </c>
      <c r="AM771" s="44" t="str">
        <f t="shared" si="91"/>
        <v>Item_Name_25062006</v>
      </c>
      <c r="AN771" s="5" t="s">
        <v>2308</v>
      </c>
      <c r="AO771" s="44" t="str">
        <f t="shared" si="92"/>
        <v>Item_Desc_25062006</v>
      </c>
      <c r="AP771" s="5" t="s">
        <v>2150</v>
      </c>
      <c r="AQ771" s="44">
        <f>_xlfn.XLOOKUP(I771,[1]!표1[아이템 타입],[1]!표1[삭제여부])</f>
        <v>0</v>
      </c>
      <c r="AR771" s="63">
        <f>_xlfn.XLOOKUP(I771,'[1]#칼럼명세'!F:F,'[1]#칼럼명세'!H:H)</f>
        <v>1</v>
      </c>
      <c r="AS771" s="4">
        <v>1</v>
      </c>
      <c r="AT771" s="4"/>
      <c r="AU771" s="4"/>
      <c r="AV771" s="4"/>
      <c r="AW771" s="63" t="str">
        <f>_xlfn.XLOOKUP(I771,[1]!표1[아이템 타입],[1]!표1[타입 이름])</f>
        <v>몬스터 코어</v>
      </c>
      <c r="AX771" s="63" t="str">
        <f t="shared" si="88"/>
        <v>불가</v>
      </c>
      <c r="AY771" s="63" t="str">
        <f t="shared" si="89"/>
        <v>가능</v>
      </c>
      <c r="AZ771" s="63" t="str">
        <f t="shared" si="93"/>
        <v>가능</v>
      </c>
      <c r="BA771" s="63" t="str">
        <f t="shared" si="93"/>
        <v>가능</v>
      </c>
    </row>
    <row r="772" spans="1:53" x14ac:dyDescent="0.3">
      <c r="A772" s="5" t="s">
        <v>18</v>
      </c>
      <c r="B772" s="4">
        <v>25062007</v>
      </c>
      <c r="C772" s="4" t="str">
        <f t="shared" si="74"/>
        <v>007</v>
      </c>
      <c r="D772" s="44" t="str">
        <f t="shared" si="72"/>
        <v>Item_Name_25062007</v>
      </c>
      <c r="E772" s="5" t="s">
        <v>2309</v>
      </c>
      <c r="F772" s="44" t="str">
        <f t="shared" si="73"/>
        <v>Item_Desc_25062007</v>
      </c>
      <c r="G772" s="5" t="s">
        <v>2151</v>
      </c>
      <c r="H772" s="5">
        <v>3</v>
      </c>
      <c r="I772" s="5">
        <v>51</v>
      </c>
      <c r="J772" s="5">
        <v>0</v>
      </c>
      <c r="K772" s="5">
        <v>2</v>
      </c>
      <c r="L772" s="45">
        <f>_xlfn.XLOOKUP($I772, '[1]#칼럼명세'!$F:$F, '[1]#칼럼명세'!$J:$J)*IF(_xlfn.XLOOKUP($I772, '[1]#칼럼명세'!$F:$F, '[1]#칼럼명세'!$K:$K)="X", 1, _xlfn.XLOOKUP($K772, '[1]#무게관련'!$N:$N, '[1]#무게관련'!$O:$O))*100</f>
        <v>1</v>
      </c>
      <c r="M772" s="46" t="s">
        <v>336</v>
      </c>
      <c r="N772" s="46" t="s">
        <v>336</v>
      </c>
      <c r="O772" s="46" t="s">
        <v>336</v>
      </c>
      <c r="P772" s="46" t="s">
        <v>336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66">
        <v>100</v>
      </c>
      <c r="Y772" s="66">
        <v>1000</v>
      </c>
      <c r="Z772" s="5">
        <v>0</v>
      </c>
      <c r="AA772" s="5">
        <v>0</v>
      </c>
      <c r="AB772" s="5">
        <v>1</v>
      </c>
      <c r="AC772" s="5">
        <v>0</v>
      </c>
      <c r="AD772" s="5">
        <v>0</v>
      </c>
      <c r="AE772" s="5">
        <v>25000</v>
      </c>
      <c r="AF772" s="5">
        <v>18</v>
      </c>
      <c r="AG772" s="5">
        <v>0</v>
      </c>
      <c r="AH772" s="5" t="s">
        <v>2439</v>
      </c>
      <c r="AI772" s="5" t="s">
        <v>235</v>
      </c>
      <c r="AJ772" s="5" t="s">
        <v>984</v>
      </c>
      <c r="AK772" s="45">
        <f t="shared" si="90"/>
        <v>15</v>
      </c>
      <c r="AL772" s="47">
        <f>_xlfn.XLOOKUP(I772,'[1]#칼럼명세'!F:F,'[1]#칼럼명세'!I:I)</f>
        <v>1304</v>
      </c>
      <c r="AM772" s="44" t="str">
        <f t="shared" si="91"/>
        <v>Item_Name_25062007</v>
      </c>
      <c r="AN772" s="5" t="s">
        <v>2309</v>
      </c>
      <c r="AO772" s="44" t="str">
        <f t="shared" si="92"/>
        <v>Item_Desc_25062007</v>
      </c>
      <c r="AP772" s="5" t="s">
        <v>2151</v>
      </c>
      <c r="AQ772" s="44">
        <f>_xlfn.XLOOKUP(I772,[1]!표1[아이템 타입],[1]!표1[삭제여부])</f>
        <v>0</v>
      </c>
      <c r="AR772" s="63">
        <f>_xlfn.XLOOKUP(I772,'[1]#칼럼명세'!F:F,'[1]#칼럼명세'!H:H)</f>
        <v>1</v>
      </c>
      <c r="AS772" s="4">
        <v>1</v>
      </c>
      <c r="AT772" s="4"/>
      <c r="AU772" s="4"/>
      <c r="AV772" s="4"/>
      <c r="AW772" s="63" t="str">
        <f>_xlfn.XLOOKUP(I772,[1]!표1[아이템 타입],[1]!표1[타입 이름])</f>
        <v>몬스터 코어</v>
      </c>
      <c r="AX772" s="63" t="str">
        <f t="shared" si="88"/>
        <v>불가</v>
      </c>
      <c r="AY772" s="63" t="str">
        <f t="shared" si="89"/>
        <v>가능</v>
      </c>
      <c r="AZ772" s="63" t="str">
        <f t="shared" si="93"/>
        <v>가능</v>
      </c>
      <c r="BA772" s="63" t="str">
        <f t="shared" si="93"/>
        <v>가능</v>
      </c>
    </row>
    <row r="773" spans="1:53" x14ac:dyDescent="0.3">
      <c r="B773" s="4">
        <v>25062008</v>
      </c>
      <c r="C773" s="4" t="str">
        <f t="shared" si="74"/>
        <v>008</v>
      </c>
      <c r="D773" s="44" t="str">
        <f t="shared" si="72"/>
        <v>Item_Name_25062008</v>
      </c>
      <c r="E773" s="5" t="s">
        <v>2310</v>
      </c>
      <c r="F773" s="44" t="str">
        <f t="shared" si="73"/>
        <v>Item_Desc_25062008</v>
      </c>
      <c r="G773" s="5" t="s">
        <v>2152</v>
      </c>
      <c r="H773" s="5">
        <v>3</v>
      </c>
      <c r="I773" s="5">
        <v>51</v>
      </c>
      <c r="J773" s="5">
        <v>0</v>
      </c>
      <c r="K773" s="5">
        <v>2</v>
      </c>
      <c r="L773" s="45">
        <f>_xlfn.XLOOKUP($I773, '[1]#칼럼명세'!$F:$F, '[1]#칼럼명세'!$J:$J)*IF(_xlfn.XLOOKUP($I773, '[1]#칼럼명세'!$F:$F, '[1]#칼럼명세'!$K:$K)="X", 1, _xlfn.XLOOKUP($K773, '[1]#무게관련'!$N:$N, '[1]#무게관련'!$O:$O))*100</f>
        <v>1</v>
      </c>
      <c r="M773" s="46" t="s">
        <v>336</v>
      </c>
      <c r="N773" s="46" t="s">
        <v>336</v>
      </c>
      <c r="O773" s="46" t="s">
        <v>336</v>
      </c>
      <c r="P773" s="46" t="s">
        <v>336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66">
        <v>100</v>
      </c>
      <c r="Y773" s="66">
        <v>1000</v>
      </c>
      <c r="Z773" s="5">
        <v>0</v>
      </c>
      <c r="AA773" s="5">
        <v>0</v>
      </c>
      <c r="AB773" s="5">
        <v>1</v>
      </c>
      <c r="AC773" s="5">
        <v>0</v>
      </c>
      <c r="AD773" s="5">
        <v>0</v>
      </c>
      <c r="AE773" s="5">
        <v>25000</v>
      </c>
      <c r="AF773" s="5">
        <v>18</v>
      </c>
      <c r="AG773" s="5">
        <v>0</v>
      </c>
      <c r="AH773" s="5" t="s">
        <v>2436</v>
      </c>
      <c r="AI773" s="5" t="s">
        <v>235</v>
      </c>
      <c r="AJ773" s="5" t="s">
        <v>984</v>
      </c>
      <c r="AK773" s="45">
        <f t="shared" si="90"/>
        <v>15</v>
      </c>
      <c r="AL773" s="47">
        <f>_xlfn.XLOOKUP(I773,'[1]#칼럼명세'!F:F,'[1]#칼럼명세'!I:I)</f>
        <v>1304</v>
      </c>
      <c r="AM773" s="44" t="str">
        <f t="shared" si="91"/>
        <v>Item_Name_25062008</v>
      </c>
      <c r="AN773" s="5" t="s">
        <v>2310</v>
      </c>
      <c r="AO773" s="44" t="str">
        <f t="shared" si="92"/>
        <v>Item_Desc_25062008</v>
      </c>
      <c r="AP773" s="5" t="s">
        <v>2152</v>
      </c>
      <c r="AQ773" s="44">
        <f>_xlfn.XLOOKUP(I773,[1]!표1[아이템 타입],[1]!표1[삭제여부])</f>
        <v>0</v>
      </c>
      <c r="AR773" s="63">
        <f>_xlfn.XLOOKUP(I773,'[1]#칼럼명세'!F:F,'[1]#칼럼명세'!H:H)</f>
        <v>1</v>
      </c>
      <c r="AS773" s="4">
        <v>1</v>
      </c>
      <c r="AT773" s="4"/>
      <c r="AU773" s="4"/>
      <c r="AV773" s="4"/>
      <c r="AW773" s="63" t="str">
        <f>_xlfn.XLOOKUP(I773,[1]!표1[아이템 타입],[1]!표1[타입 이름])</f>
        <v>몬스터 코어</v>
      </c>
      <c r="AX773" s="63" t="str">
        <f t="shared" si="88"/>
        <v>불가</v>
      </c>
      <c r="AY773" s="63" t="str">
        <f t="shared" si="89"/>
        <v>가능</v>
      </c>
      <c r="AZ773" s="63" t="str">
        <f t="shared" si="93"/>
        <v>가능</v>
      </c>
      <c r="BA773" s="63" t="str">
        <f t="shared" si="93"/>
        <v>가능</v>
      </c>
    </row>
    <row r="774" spans="1:53" x14ac:dyDescent="0.3">
      <c r="B774" s="4">
        <v>25063001</v>
      </c>
      <c r="C774" s="4" t="str">
        <f t="shared" si="74"/>
        <v>001</v>
      </c>
      <c r="D774" s="44" t="str">
        <f t="shared" si="72"/>
        <v>Item_Name_25063001</v>
      </c>
      <c r="E774" s="5" t="s">
        <v>2979</v>
      </c>
      <c r="F774" s="44" t="str">
        <f t="shared" si="73"/>
        <v>Item_Desc_25063001</v>
      </c>
      <c r="G774" s="5" t="s">
        <v>2986</v>
      </c>
      <c r="H774" s="5">
        <v>3</v>
      </c>
      <c r="I774" s="5">
        <v>51</v>
      </c>
      <c r="J774" s="5">
        <v>0</v>
      </c>
      <c r="K774" s="5">
        <v>3</v>
      </c>
      <c r="L774" s="45">
        <f>_xlfn.XLOOKUP($I774, '[1]#칼럼명세'!$F:$F, '[1]#칼럼명세'!$J:$J)*IF(_xlfn.XLOOKUP($I774, '[1]#칼럼명세'!$F:$F, '[1]#칼럼명세'!$K:$K)="X", 1, _xlfn.XLOOKUP($K774, '[1]#무게관련'!$N:$N, '[1]#무게관련'!$O:$O))*100</f>
        <v>1</v>
      </c>
      <c r="M774" s="46" t="s">
        <v>336</v>
      </c>
      <c r="N774" s="46" t="s">
        <v>336</v>
      </c>
      <c r="O774" s="46" t="s">
        <v>336</v>
      </c>
      <c r="P774" s="46" t="s">
        <v>336</v>
      </c>
      <c r="Q774" s="5">
        <v>0</v>
      </c>
      <c r="R774" s="5">
        <v>0</v>
      </c>
      <c r="S774" s="5">
        <v>0</v>
      </c>
      <c r="T774" s="5">
        <v>0</v>
      </c>
      <c r="U774" s="5">
        <v>0</v>
      </c>
      <c r="V774" s="5">
        <v>0</v>
      </c>
      <c r="W774" s="5">
        <v>0</v>
      </c>
      <c r="X774" s="66">
        <v>100</v>
      </c>
      <c r="Y774" s="66">
        <v>1000</v>
      </c>
      <c r="Z774" s="5">
        <v>0</v>
      </c>
      <c r="AA774" s="5">
        <v>0</v>
      </c>
      <c r="AB774" s="5">
        <v>1</v>
      </c>
      <c r="AC774" s="5">
        <v>0</v>
      </c>
      <c r="AD774" s="5">
        <v>0</v>
      </c>
      <c r="AE774" s="5">
        <v>25000</v>
      </c>
      <c r="AF774" s="5">
        <v>18</v>
      </c>
      <c r="AG774" s="5">
        <v>0</v>
      </c>
      <c r="AH774" s="5" t="s">
        <v>2425</v>
      </c>
      <c r="AI774" s="5" t="s">
        <v>235</v>
      </c>
      <c r="AJ774" s="5" t="s">
        <v>984</v>
      </c>
      <c r="AK774" s="45">
        <f t="shared" si="90"/>
        <v>15</v>
      </c>
      <c r="AL774" s="47">
        <f>_xlfn.XLOOKUP(I774,'[1]#칼럼명세'!F:F,'[1]#칼럼명세'!I:I)</f>
        <v>1304</v>
      </c>
      <c r="AM774" s="44" t="str">
        <f t="shared" si="91"/>
        <v>Item_Name_25063001</v>
      </c>
      <c r="AN774" s="5" t="s">
        <v>2979</v>
      </c>
      <c r="AO774" s="44" t="str">
        <f t="shared" si="92"/>
        <v>Item_Desc_25063001</v>
      </c>
      <c r="AP774" s="5" t="s">
        <v>2980</v>
      </c>
      <c r="AQ774" s="44">
        <f>_xlfn.XLOOKUP(I774,[1]!표1[아이템 타입],[1]!표1[삭제여부])</f>
        <v>0</v>
      </c>
      <c r="AR774" s="63">
        <f>_xlfn.XLOOKUP(I774,'[1]#칼럼명세'!F:F,'[1]#칼럼명세'!H:H)</f>
        <v>1</v>
      </c>
      <c r="AS774" s="4">
        <v>1</v>
      </c>
      <c r="AT774" s="4"/>
      <c r="AU774" s="4"/>
      <c r="AV774" s="4"/>
      <c r="AW774" s="63" t="str">
        <f>_xlfn.XLOOKUP(I774,[1]!표1[아이템 타입],[1]!표1[타입 이름])</f>
        <v>몬스터 코어</v>
      </c>
      <c r="AX774" s="63" t="str">
        <f t="shared" si="88"/>
        <v>불가</v>
      </c>
      <c r="AY774" s="63" t="str">
        <f t="shared" si="89"/>
        <v>가능</v>
      </c>
      <c r="AZ774" s="63" t="str">
        <f t="shared" si="93"/>
        <v>가능</v>
      </c>
      <c r="BA774" s="63" t="str">
        <f t="shared" si="93"/>
        <v>가능</v>
      </c>
    </row>
    <row r="775" spans="1:53" x14ac:dyDescent="0.3">
      <c r="A775" s="5" t="s">
        <v>18</v>
      </c>
      <c r="B775" s="4">
        <v>25063002</v>
      </c>
      <c r="C775" s="4" t="str">
        <f t="shared" si="74"/>
        <v>002</v>
      </c>
      <c r="D775" s="44" t="str">
        <f t="shared" si="72"/>
        <v>Item_Name_25063002</v>
      </c>
      <c r="E775" s="5" t="s">
        <v>2311</v>
      </c>
      <c r="F775" s="44" t="str">
        <f t="shared" si="73"/>
        <v>Item_Desc_25063002</v>
      </c>
      <c r="G775" s="5" t="s">
        <v>2153</v>
      </c>
      <c r="H775" s="5">
        <v>3</v>
      </c>
      <c r="I775" s="5">
        <v>51</v>
      </c>
      <c r="J775" s="5">
        <v>0</v>
      </c>
      <c r="K775" s="5">
        <v>3</v>
      </c>
      <c r="L775" s="45">
        <f>_xlfn.XLOOKUP($I775, '[1]#칼럼명세'!$F:$F, '[1]#칼럼명세'!$J:$J)*IF(_xlfn.XLOOKUP($I775, '[1]#칼럼명세'!$F:$F, '[1]#칼럼명세'!$K:$K)="X", 1, _xlfn.XLOOKUP($K775, '[1]#무게관련'!$N:$N, '[1]#무게관련'!$O:$O))*100</f>
        <v>1</v>
      </c>
      <c r="M775" s="46" t="s">
        <v>336</v>
      </c>
      <c r="N775" s="46" t="s">
        <v>336</v>
      </c>
      <c r="O775" s="46" t="s">
        <v>336</v>
      </c>
      <c r="P775" s="46" t="s">
        <v>336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66">
        <v>100</v>
      </c>
      <c r="Y775" s="66">
        <v>1000</v>
      </c>
      <c r="Z775" s="5">
        <v>0</v>
      </c>
      <c r="AA775" s="5">
        <v>0</v>
      </c>
      <c r="AB775" s="5">
        <v>1</v>
      </c>
      <c r="AC775" s="5">
        <v>0</v>
      </c>
      <c r="AD775" s="5">
        <v>0</v>
      </c>
      <c r="AE775" s="5">
        <v>25000</v>
      </c>
      <c r="AF775" s="5">
        <v>18</v>
      </c>
      <c r="AG775" s="5">
        <v>0</v>
      </c>
      <c r="AH775" s="5" t="s">
        <v>2441</v>
      </c>
      <c r="AI775" s="5" t="s">
        <v>235</v>
      </c>
      <c r="AJ775" s="5" t="s">
        <v>984</v>
      </c>
      <c r="AK775" s="45">
        <f t="shared" si="90"/>
        <v>15</v>
      </c>
      <c r="AL775" s="47">
        <f>_xlfn.XLOOKUP(I775,'[1]#칼럼명세'!F:F,'[1]#칼럼명세'!I:I)</f>
        <v>1304</v>
      </c>
      <c r="AM775" s="44" t="str">
        <f t="shared" si="91"/>
        <v>Item_Name_25063002</v>
      </c>
      <c r="AN775" s="5" t="s">
        <v>2311</v>
      </c>
      <c r="AO775" s="44" t="str">
        <f t="shared" si="92"/>
        <v>Item_Desc_25063002</v>
      </c>
      <c r="AP775" s="5" t="s">
        <v>2153</v>
      </c>
      <c r="AQ775" s="44">
        <f>_xlfn.XLOOKUP(I775,[1]!표1[아이템 타입],[1]!표1[삭제여부])</f>
        <v>0</v>
      </c>
      <c r="AR775" s="63">
        <f>_xlfn.XLOOKUP(I775,'[1]#칼럼명세'!F:F,'[1]#칼럼명세'!H:H)</f>
        <v>1</v>
      </c>
      <c r="AS775" s="4">
        <v>1</v>
      </c>
      <c r="AT775" s="4"/>
      <c r="AU775" s="4"/>
      <c r="AV775" s="4"/>
      <c r="AW775" s="63" t="str">
        <f>_xlfn.XLOOKUP(I775,[1]!표1[아이템 타입],[1]!표1[타입 이름])</f>
        <v>몬스터 코어</v>
      </c>
      <c r="AX775" s="63" t="str">
        <f t="shared" si="88"/>
        <v>불가</v>
      </c>
      <c r="AY775" s="63" t="str">
        <f t="shared" si="89"/>
        <v>가능</v>
      </c>
      <c r="AZ775" s="63" t="str">
        <f t="shared" si="93"/>
        <v>가능</v>
      </c>
      <c r="BA775" s="63" t="str">
        <f t="shared" si="93"/>
        <v>가능</v>
      </c>
    </row>
    <row r="776" spans="1:53" x14ac:dyDescent="0.3">
      <c r="A776" s="5" t="s">
        <v>18</v>
      </c>
      <c r="B776" s="4">
        <v>25063003</v>
      </c>
      <c r="C776" s="4" t="str">
        <f t="shared" si="74"/>
        <v>003</v>
      </c>
      <c r="D776" s="44" t="str">
        <f t="shared" si="72"/>
        <v>Item_Name_25063003</v>
      </c>
      <c r="E776" s="5" t="s">
        <v>2312</v>
      </c>
      <c r="F776" s="44" t="str">
        <f t="shared" si="73"/>
        <v>Item_Desc_25063003</v>
      </c>
      <c r="G776" s="5" t="s">
        <v>2154</v>
      </c>
      <c r="H776" s="5">
        <v>3</v>
      </c>
      <c r="I776" s="5">
        <v>51</v>
      </c>
      <c r="J776" s="5">
        <v>0</v>
      </c>
      <c r="K776" s="5">
        <v>3</v>
      </c>
      <c r="L776" s="45">
        <f>_xlfn.XLOOKUP($I776, '[1]#칼럼명세'!$F:$F, '[1]#칼럼명세'!$J:$J)*IF(_xlfn.XLOOKUP($I776, '[1]#칼럼명세'!$F:$F, '[1]#칼럼명세'!$K:$K)="X", 1, _xlfn.XLOOKUP($K776, '[1]#무게관련'!$N:$N, '[1]#무게관련'!$O:$O))*100</f>
        <v>1</v>
      </c>
      <c r="M776" s="46" t="s">
        <v>336</v>
      </c>
      <c r="N776" s="46" t="s">
        <v>336</v>
      </c>
      <c r="O776" s="46" t="s">
        <v>336</v>
      </c>
      <c r="P776" s="46" t="s">
        <v>336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66">
        <v>100</v>
      </c>
      <c r="Y776" s="66">
        <v>1000</v>
      </c>
      <c r="Z776" s="5">
        <v>0</v>
      </c>
      <c r="AA776" s="5">
        <v>0</v>
      </c>
      <c r="AB776" s="5">
        <v>1</v>
      </c>
      <c r="AC776" s="5">
        <v>0</v>
      </c>
      <c r="AD776" s="5">
        <v>0</v>
      </c>
      <c r="AE776" s="5">
        <v>25000</v>
      </c>
      <c r="AF776" s="5">
        <v>18</v>
      </c>
      <c r="AG776" s="5">
        <v>0</v>
      </c>
      <c r="AH776" s="5" t="s">
        <v>2442</v>
      </c>
      <c r="AI776" s="5" t="s">
        <v>235</v>
      </c>
      <c r="AJ776" s="5" t="s">
        <v>984</v>
      </c>
      <c r="AK776" s="45">
        <f t="shared" si="90"/>
        <v>15</v>
      </c>
      <c r="AL776" s="47">
        <f>_xlfn.XLOOKUP(I776,'[1]#칼럼명세'!F:F,'[1]#칼럼명세'!I:I)</f>
        <v>1304</v>
      </c>
      <c r="AM776" s="44" t="str">
        <f t="shared" si="91"/>
        <v>Item_Name_25063003</v>
      </c>
      <c r="AN776" s="5" t="s">
        <v>2312</v>
      </c>
      <c r="AO776" s="44" t="str">
        <f t="shared" si="92"/>
        <v>Item_Desc_25063003</v>
      </c>
      <c r="AP776" s="5" t="s">
        <v>2154</v>
      </c>
      <c r="AQ776" s="44">
        <f>_xlfn.XLOOKUP(I776,[1]!표1[아이템 타입],[1]!표1[삭제여부])</f>
        <v>0</v>
      </c>
      <c r="AR776" s="63">
        <f>_xlfn.XLOOKUP(I776,'[1]#칼럼명세'!F:F,'[1]#칼럼명세'!H:H)</f>
        <v>1</v>
      </c>
      <c r="AS776" s="4">
        <v>1</v>
      </c>
      <c r="AT776" s="4"/>
      <c r="AU776" s="4"/>
      <c r="AV776" s="4"/>
      <c r="AW776" s="63" t="str">
        <f>_xlfn.XLOOKUP(I776,[1]!표1[아이템 타입],[1]!표1[타입 이름])</f>
        <v>몬스터 코어</v>
      </c>
      <c r="AX776" s="63" t="str">
        <f t="shared" si="88"/>
        <v>불가</v>
      </c>
      <c r="AY776" s="63" t="str">
        <f t="shared" si="89"/>
        <v>가능</v>
      </c>
      <c r="AZ776" s="63" t="str">
        <f t="shared" si="93"/>
        <v>가능</v>
      </c>
      <c r="BA776" s="63" t="str">
        <f t="shared" si="93"/>
        <v>가능</v>
      </c>
    </row>
    <row r="777" spans="1:53" x14ac:dyDescent="0.3">
      <c r="A777" s="5" t="s">
        <v>18</v>
      </c>
      <c r="B777" s="4">
        <v>25064001</v>
      </c>
      <c r="C777" s="4" t="str">
        <f t="shared" si="74"/>
        <v>001</v>
      </c>
      <c r="D777" s="44" t="str">
        <f t="shared" si="72"/>
        <v>Item_Name_25064001</v>
      </c>
      <c r="E777" s="5" t="s">
        <v>2313</v>
      </c>
      <c r="F777" s="44" t="str">
        <f t="shared" si="73"/>
        <v>Item_Desc_25064001</v>
      </c>
      <c r="G777" s="5" t="s">
        <v>2155</v>
      </c>
      <c r="H777" s="5">
        <v>3</v>
      </c>
      <c r="I777" s="5">
        <v>51</v>
      </c>
      <c r="J777" s="5">
        <v>0</v>
      </c>
      <c r="K777" s="5">
        <v>4</v>
      </c>
      <c r="L777" s="45">
        <f>_xlfn.XLOOKUP($I777, '[1]#칼럼명세'!$F:$F, '[1]#칼럼명세'!$J:$J)*IF(_xlfn.XLOOKUP($I777, '[1]#칼럼명세'!$F:$F, '[1]#칼럼명세'!$K:$K)="X", 1, _xlfn.XLOOKUP($K777, '[1]#무게관련'!$N:$N, '[1]#무게관련'!$O:$O))*100</f>
        <v>1</v>
      </c>
      <c r="M777" s="46" t="s">
        <v>336</v>
      </c>
      <c r="N777" s="46" t="s">
        <v>336</v>
      </c>
      <c r="O777" s="46" t="s">
        <v>336</v>
      </c>
      <c r="P777" s="46" t="s">
        <v>336</v>
      </c>
      <c r="Q777" s="5">
        <v>0</v>
      </c>
      <c r="R777" s="5">
        <v>0</v>
      </c>
      <c r="S777" s="5">
        <v>0</v>
      </c>
      <c r="T777" s="5">
        <v>0</v>
      </c>
      <c r="U777" s="5">
        <v>0</v>
      </c>
      <c r="V777" s="5">
        <v>0</v>
      </c>
      <c r="W777" s="5">
        <v>0</v>
      </c>
      <c r="X777" s="66">
        <v>100</v>
      </c>
      <c r="Y777" s="66">
        <v>1000</v>
      </c>
      <c r="Z777" s="5">
        <v>0</v>
      </c>
      <c r="AA777" s="5">
        <v>0</v>
      </c>
      <c r="AB777" s="5">
        <v>1</v>
      </c>
      <c r="AC777" s="5">
        <v>0</v>
      </c>
      <c r="AD777" s="5">
        <v>0</v>
      </c>
      <c r="AE777" s="5">
        <v>25000</v>
      </c>
      <c r="AF777" s="5">
        <v>18</v>
      </c>
      <c r="AG777" s="5">
        <v>0</v>
      </c>
      <c r="AH777" s="5" t="s">
        <v>2443</v>
      </c>
      <c r="AI777" s="5" t="s">
        <v>235</v>
      </c>
      <c r="AJ777" s="5" t="s">
        <v>984</v>
      </c>
      <c r="AK777" s="45">
        <f t="shared" si="90"/>
        <v>15</v>
      </c>
      <c r="AL777" s="47">
        <f>_xlfn.XLOOKUP(I777,'[1]#칼럼명세'!F:F,'[1]#칼럼명세'!I:I)</f>
        <v>1304</v>
      </c>
      <c r="AM777" s="44" t="str">
        <f t="shared" si="91"/>
        <v>Item_Name_25064001</v>
      </c>
      <c r="AN777" s="5" t="s">
        <v>2313</v>
      </c>
      <c r="AO777" s="44" t="str">
        <f t="shared" si="92"/>
        <v>Item_Desc_25064001</v>
      </c>
      <c r="AP777" s="5" t="s">
        <v>2155</v>
      </c>
      <c r="AQ777" s="44">
        <f>_xlfn.XLOOKUP(I777,[1]!표1[아이템 타입],[1]!표1[삭제여부])</f>
        <v>0</v>
      </c>
      <c r="AR777" s="63">
        <f>_xlfn.XLOOKUP(I777,'[1]#칼럼명세'!F:F,'[1]#칼럼명세'!H:H)</f>
        <v>1</v>
      </c>
      <c r="AS777" s="4">
        <v>1</v>
      </c>
      <c r="AT777" s="4"/>
      <c r="AU777" s="4"/>
      <c r="AV777" s="4"/>
      <c r="AW777" s="63" t="str">
        <f>_xlfn.XLOOKUP(I777,[1]!표1[아이템 타입],[1]!표1[타입 이름])</f>
        <v>몬스터 코어</v>
      </c>
      <c r="AX777" s="63" t="str">
        <f t="shared" si="88"/>
        <v>불가</v>
      </c>
      <c r="AY777" s="63" t="str">
        <f t="shared" si="89"/>
        <v>가능</v>
      </c>
      <c r="AZ777" s="63" t="str">
        <f t="shared" si="93"/>
        <v>가능</v>
      </c>
      <c r="BA777" s="63" t="str">
        <f t="shared" si="93"/>
        <v>가능</v>
      </c>
    </row>
    <row r="778" spans="1:53" x14ac:dyDescent="0.3">
      <c r="B778" s="4">
        <v>25500001</v>
      </c>
      <c r="C778" s="4" t="str">
        <f t="shared" si="74"/>
        <v>001</v>
      </c>
      <c r="D778" s="44" t="str">
        <f t="shared" si="72"/>
        <v>Item_Name_25500001</v>
      </c>
      <c r="E778" s="5" t="s">
        <v>415</v>
      </c>
      <c r="F778" s="44" t="str">
        <f t="shared" si="73"/>
        <v>Item_Desc_25500001</v>
      </c>
      <c r="G778" s="5" t="s">
        <v>513</v>
      </c>
      <c r="H778" s="5">
        <v>3</v>
      </c>
      <c r="I778" s="5">
        <v>55</v>
      </c>
      <c r="J778" s="5">
        <v>0</v>
      </c>
      <c r="K778" s="5">
        <v>2</v>
      </c>
      <c r="L778" s="45">
        <f>_xlfn.XLOOKUP($I778, '[1]#칼럼명세'!$F:$F, '[1]#칼럼명세'!$J:$J)*IF(_xlfn.XLOOKUP($I778, '[1]#칼럼명세'!$F:$F, '[1]#칼럼명세'!$K:$K)="X", 1, _xlfn.XLOOKUP($K778, '[1]#무게관련'!$N:$N, '[1]#무게관련'!$O:$O))*100</f>
        <v>1</v>
      </c>
      <c r="M778" s="46" t="s">
        <v>336</v>
      </c>
      <c r="N778" s="46" t="s">
        <v>336</v>
      </c>
      <c r="O778" s="46" t="s">
        <v>336</v>
      </c>
      <c r="P778" s="46" t="s">
        <v>336</v>
      </c>
      <c r="Q778" s="5">
        <v>0</v>
      </c>
      <c r="R778" s="5">
        <v>0</v>
      </c>
      <c r="S778" s="5">
        <v>0</v>
      </c>
      <c r="T778" s="5">
        <v>1</v>
      </c>
      <c r="U778" s="5">
        <v>1</v>
      </c>
      <c r="V778" s="5">
        <v>0</v>
      </c>
      <c r="W778" s="5">
        <v>0</v>
      </c>
      <c r="X778" s="66">
        <v>1000</v>
      </c>
      <c r="Y778" s="66">
        <v>1000</v>
      </c>
      <c r="Z778" s="5">
        <v>1</v>
      </c>
      <c r="AA778" s="5">
        <v>10</v>
      </c>
      <c r="AB778" s="5">
        <v>1</v>
      </c>
      <c r="AC778" s="5">
        <v>0</v>
      </c>
      <c r="AD778" s="5">
        <v>0</v>
      </c>
      <c r="AE778" s="5">
        <v>30100</v>
      </c>
      <c r="AF778" s="5">
        <v>7</v>
      </c>
      <c r="AG778" s="5">
        <v>0</v>
      </c>
      <c r="AH778" s="5" t="s">
        <v>681</v>
      </c>
      <c r="AI778" s="5" t="s">
        <v>235</v>
      </c>
      <c r="AJ778" s="5" t="s">
        <v>983</v>
      </c>
      <c r="AK778" s="45">
        <f t="shared" si="90"/>
        <v>15</v>
      </c>
      <c r="AL778" s="47">
        <f>_xlfn.XLOOKUP(I778,'[1]#칼럼명세'!F:F,'[1]#칼럼명세'!I:I)</f>
        <v>1004</v>
      </c>
      <c r="AM778" s="44" t="str">
        <f t="shared" si="91"/>
        <v>Item_Name_25500001</v>
      </c>
      <c r="AN778" s="5" t="s">
        <v>789</v>
      </c>
      <c r="AO778" s="44" t="str">
        <f t="shared" si="92"/>
        <v>Item_Desc_25500001</v>
      </c>
      <c r="AP778" s="5" t="s">
        <v>664</v>
      </c>
      <c r="AQ778" s="44">
        <f>_xlfn.XLOOKUP(I778,[1]!표1[아이템 타입],[1]!표1[삭제여부])</f>
        <v>1</v>
      </c>
      <c r="AR778" s="63">
        <f>_xlfn.XLOOKUP(I778,'[1]#칼럼명세'!F:F,'[1]#칼럼명세'!H:H)</f>
        <v>1</v>
      </c>
      <c r="AS778" s="4">
        <v>1</v>
      </c>
      <c r="AT778" s="4"/>
      <c r="AU778" s="4"/>
      <c r="AV778" s="4"/>
      <c r="AW778" s="63" t="str">
        <f>_xlfn.XLOOKUP(I778,[1]!표1[아이템 타입],[1]!표1[타입 이름])</f>
        <v>강화마석(일반무기)</v>
      </c>
      <c r="AX778" s="63" t="str">
        <f t="shared" si="88"/>
        <v>가능</v>
      </c>
      <c r="AY778" s="63" t="str">
        <f t="shared" si="89"/>
        <v>가능</v>
      </c>
      <c r="AZ778" s="63" t="str">
        <f t="shared" si="93"/>
        <v>가능</v>
      </c>
      <c r="BA778" s="63" t="str">
        <f t="shared" si="93"/>
        <v>가능</v>
      </c>
    </row>
    <row r="779" spans="1:53" x14ac:dyDescent="0.3">
      <c r="B779" s="4">
        <v>25500002</v>
      </c>
      <c r="C779" s="4" t="str">
        <f t="shared" si="74"/>
        <v>002</v>
      </c>
      <c r="D779" s="44" t="str">
        <f t="shared" si="72"/>
        <v>Item_Name_25500002</v>
      </c>
      <c r="E779" s="5" t="s">
        <v>416</v>
      </c>
      <c r="F779" s="44" t="str">
        <f t="shared" si="73"/>
        <v>Item_Desc_25500002</v>
      </c>
      <c r="G779" s="5" t="s">
        <v>514</v>
      </c>
      <c r="H779" s="5">
        <v>3</v>
      </c>
      <c r="I779" s="5">
        <v>55</v>
      </c>
      <c r="J779" s="5">
        <v>0</v>
      </c>
      <c r="K779" s="5">
        <v>2</v>
      </c>
      <c r="L779" s="45">
        <f>_xlfn.XLOOKUP($I779, '[1]#칼럼명세'!$F:$F, '[1]#칼럼명세'!$J:$J)*IF(_xlfn.XLOOKUP($I779, '[1]#칼럼명세'!$F:$F, '[1]#칼럼명세'!$K:$K)="X", 1, _xlfn.XLOOKUP($K779, '[1]#무게관련'!$N:$N, '[1]#무게관련'!$O:$O))*100</f>
        <v>1</v>
      </c>
      <c r="M779" s="46" t="s">
        <v>336</v>
      </c>
      <c r="N779" s="46" t="s">
        <v>336</v>
      </c>
      <c r="O779" s="46" t="s">
        <v>336</v>
      </c>
      <c r="P779" s="46" t="s">
        <v>336</v>
      </c>
      <c r="Q779" s="5">
        <v>0</v>
      </c>
      <c r="R779" s="5">
        <v>0</v>
      </c>
      <c r="S779" s="5">
        <v>0</v>
      </c>
      <c r="T779" s="5">
        <v>1</v>
      </c>
      <c r="U779" s="5">
        <v>1</v>
      </c>
      <c r="V779" s="5">
        <v>0</v>
      </c>
      <c r="W779" s="5">
        <v>0</v>
      </c>
      <c r="X779" s="66">
        <v>1000</v>
      </c>
      <c r="Y779" s="66">
        <v>1000</v>
      </c>
      <c r="Z779" s="5">
        <v>1</v>
      </c>
      <c r="AA779" s="5">
        <v>10</v>
      </c>
      <c r="AB779" s="5">
        <v>1</v>
      </c>
      <c r="AC779" s="5">
        <v>0</v>
      </c>
      <c r="AD779" s="5">
        <v>0</v>
      </c>
      <c r="AE779" s="5">
        <v>30100</v>
      </c>
      <c r="AF779" s="5">
        <v>7</v>
      </c>
      <c r="AG779" s="5">
        <v>0</v>
      </c>
      <c r="AH779" s="5" t="s">
        <v>682</v>
      </c>
      <c r="AI779" s="5" t="s">
        <v>235</v>
      </c>
      <c r="AJ779" s="5" t="s">
        <v>983</v>
      </c>
      <c r="AK779" s="45">
        <f t="shared" si="90"/>
        <v>15</v>
      </c>
      <c r="AL779" s="47">
        <f>_xlfn.XLOOKUP(I779,'[1]#칼럼명세'!F:F,'[1]#칼럼명세'!I:I)</f>
        <v>1004</v>
      </c>
      <c r="AM779" s="44" t="str">
        <f t="shared" si="91"/>
        <v>Item_Name_25500002</v>
      </c>
      <c r="AN779" s="5" t="s">
        <v>790</v>
      </c>
      <c r="AO779" s="44" t="str">
        <f t="shared" si="92"/>
        <v>Item_Desc_25500002</v>
      </c>
      <c r="AP779" s="5" t="s">
        <v>665</v>
      </c>
      <c r="AQ779" s="44">
        <f>_xlfn.XLOOKUP(I779,[1]!표1[아이템 타입],[1]!표1[삭제여부])</f>
        <v>1</v>
      </c>
      <c r="AR779" s="63">
        <f>_xlfn.XLOOKUP(I779,'[1]#칼럼명세'!F:F,'[1]#칼럼명세'!H:H)</f>
        <v>1</v>
      </c>
      <c r="AS779" s="4">
        <v>1</v>
      </c>
      <c r="AT779" s="4"/>
      <c r="AU779" s="4"/>
      <c r="AV779" s="4"/>
      <c r="AW779" s="63" t="str">
        <f>_xlfn.XLOOKUP(I779,[1]!표1[아이템 타입],[1]!표1[타입 이름])</f>
        <v>강화마석(일반무기)</v>
      </c>
      <c r="AX779" s="63" t="str">
        <f t="shared" si="88"/>
        <v>가능</v>
      </c>
      <c r="AY779" s="63" t="str">
        <f t="shared" si="89"/>
        <v>가능</v>
      </c>
      <c r="AZ779" s="63" t="str">
        <f t="shared" si="93"/>
        <v>가능</v>
      </c>
      <c r="BA779" s="63" t="str">
        <f t="shared" si="93"/>
        <v>가능</v>
      </c>
    </row>
    <row r="780" spans="1:53" x14ac:dyDescent="0.3">
      <c r="B780" s="4">
        <v>25500003</v>
      </c>
      <c r="C780" s="4" t="str">
        <f t="shared" si="74"/>
        <v>003</v>
      </c>
      <c r="D780" s="44" t="str">
        <f t="shared" si="72"/>
        <v>Item_Name_25500003</v>
      </c>
      <c r="E780" s="5" t="s">
        <v>417</v>
      </c>
      <c r="F780" s="44" t="str">
        <f t="shared" si="73"/>
        <v>Item_Desc_25500003</v>
      </c>
      <c r="G780" s="5" t="s">
        <v>515</v>
      </c>
      <c r="H780" s="5">
        <v>3</v>
      </c>
      <c r="I780" s="5">
        <v>55</v>
      </c>
      <c r="J780" s="5">
        <v>0</v>
      </c>
      <c r="K780" s="5">
        <v>2</v>
      </c>
      <c r="L780" s="45">
        <f>_xlfn.XLOOKUP($I780, '[1]#칼럼명세'!$F:$F, '[1]#칼럼명세'!$J:$J)*IF(_xlfn.XLOOKUP($I780, '[1]#칼럼명세'!$F:$F, '[1]#칼럼명세'!$K:$K)="X", 1, _xlfn.XLOOKUP($K780, '[1]#무게관련'!$N:$N, '[1]#무게관련'!$O:$O))*100</f>
        <v>1</v>
      </c>
      <c r="M780" s="46" t="s">
        <v>336</v>
      </c>
      <c r="N780" s="46" t="s">
        <v>336</v>
      </c>
      <c r="O780" s="46" t="s">
        <v>336</v>
      </c>
      <c r="P780" s="46" t="s">
        <v>336</v>
      </c>
      <c r="Q780" s="5">
        <v>0</v>
      </c>
      <c r="R780" s="5">
        <v>0</v>
      </c>
      <c r="S780" s="5">
        <v>0</v>
      </c>
      <c r="T780" s="5">
        <v>1</v>
      </c>
      <c r="U780" s="5">
        <v>1</v>
      </c>
      <c r="V780" s="5">
        <v>0</v>
      </c>
      <c r="W780" s="5">
        <v>0</v>
      </c>
      <c r="X780" s="66">
        <v>1000</v>
      </c>
      <c r="Y780" s="66">
        <v>1000</v>
      </c>
      <c r="Z780" s="5">
        <v>1</v>
      </c>
      <c r="AA780" s="5">
        <v>10</v>
      </c>
      <c r="AB780" s="5">
        <v>1</v>
      </c>
      <c r="AC780" s="5">
        <v>0</v>
      </c>
      <c r="AD780" s="5">
        <v>0</v>
      </c>
      <c r="AE780" s="5">
        <v>30100</v>
      </c>
      <c r="AF780" s="5">
        <v>7</v>
      </c>
      <c r="AG780" s="5">
        <v>0</v>
      </c>
      <c r="AH780" s="5" t="s">
        <v>683</v>
      </c>
      <c r="AI780" s="5" t="s">
        <v>235</v>
      </c>
      <c r="AJ780" s="5" t="s">
        <v>983</v>
      </c>
      <c r="AK780" s="45">
        <f t="shared" si="90"/>
        <v>15</v>
      </c>
      <c r="AL780" s="47">
        <f>_xlfn.XLOOKUP(I780,'[1]#칼럼명세'!F:F,'[1]#칼럼명세'!I:I)</f>
        <v>1004</v>
      </c>
      <c r="AM780" s="44" t="str">
        <f t="shared" si="91"/>
        <v>Item_Name_25500003</v>
      </c>
      <c r="AN780" s="5" t="s">
        <v>791</v>
      </c>
      <c r="AO780" s="44" t="str">
        <f t="shared" si="92"/>
        <v>Item_Desc_25500003</v>
      </c>
      <c r="AP780" s="5" t="s">
        <v>666</v>
      </c>
      <c r="AQ780" s="44">
        <f>_xlfn.XLOOKUP(I780,[1]!표1[아이템 타입],[1]!표1[삭제여부])</f>
        <v>1</v>
      </c>
      <c r="AR780" s="63">
        <f>_xlfn.XLOOKUP(I780,'[1]#칼럼명세'!F:F,'[1]#칼럼명세'!H:H)</f>
        <v>1</v>
      </c>
      <c r="AS780" s="4">
        <v>1</v>
      </c>
      <c r="AT780" s="4"/>
      <c r="AU780" s="4"/>
      <c r="AV780" s="4"/>
      <c r="AW780" s="63" t="str">
        <f>_xlfn.XLOOKUP(I780,[1]!표1[아이템 타입],[1]!표1[타입 이름])</f>
        <v>강화마석(일반무기)</v>
      </c>
      <c r="AX780" s="63" t="str">
        <f t="shared" si="88"/>
        <v>가능</v>
      </c>
      <c r="AY780" s="63" t="str">
        <f t="shared" si="89"/>
        <v>가능</v>
      </c>
      <c r="AZ780" s="63" t="str">
        <f t="shared" si="93"/>
        <v>가능</v>
      </c>
      <c r="BA780" s="63" t="str">
        <f t="shared" si="93"/>
        <v>가능</v>
      </c>
    </row>
    <row r="781" spans="1:53" x14ac:dyDescent="0.3">
      <c r="B781" s="4">
        <v>25500004</v>
      </c>
      <c r="C781" s="4" t="str">
        <f t="shared" si="74"/>
        <v>004</v>
      </c>
      <c r="D781" s="44" t="str">
        <f t="shared" si="72"/>
        <v>Item_Name_25500004</v>
      </c>
      <c r="E781" s="5" t="s">
        <v>418</v>
      </c>
      <c r="F781" s="44" t="str">
        <f t="shared" si="73"/>
        <v>Item_Desc_25500004</v>
      </c>
      <c r="G781" s="5" t="s">
        <v>516</v>
      </c>
      <c r="H781" s="5">
        <v>3</v>
      </c>
      <c r="I781" s="5">
        <v>55</v>
      </c>
      <c r="J781" s="5">
        <v>0</v>
      </c>
      <c r="K781" s="5">
        <v>5</v>
      </c>
      <c r="L781" s="45">
        <f>_xlfn.XLOOKUP($I781, '[1]#칼럼명세'!$F:$F, '[1]#칼럼명세'!$J:$J)*IF(_xlfn.XLOOKUP($I781, '[1]#칼럼명세'!$F:$F, '[1]#칼럼명세'!$K:$K)="X", 1, _xlfn.XLOOKUP($K781, '[1]#무게관련'!$N:$N, '[1]#무게관련'!$O:$O))*100</f>
        <v>1</v>
      </c>
      <c r="M781" s="46" t="s">
        <v>336</v>
      </c>
      <c r="N781" s="46" t="s">
        <v>336</v>
      </c>
      <c r="O781" s="46" t="s">
        <v>336</v>
      </c>
      <c r="P781" s="46" t="s">
        <v>336</v>
      </c>
      <c r="Q781" s="5">
        <v>0</v>
      </c>
      <c r="R781" s="5">
        <v>0</v>
      </c>
      <c r="S781" s="5">
        <v>0</v>
      </c>
      <c r="T781" s="5">
        <v>1</v>
      </c>
      <c r="U781" s="5">
        <v>2</v>
      </c>
      <c r="V781" s="5">
        <v>0</v>
      </c>
      <c r="W781" s="5">
        <v>0</v>
      </c>
      <c r="X781" s="66">
        <v>1000</v>
      </c>
      <c r="Y781" s="66">
        <v>1000</v>
      </c>
      <c r="Z781" s="5">
        <v>1</v>
      </c>
      <c r="AA781" s="5">
        <v>10</v>
      </c>
      <c r="AB781" s="5">
        <v>1</v>
      </c>
      <c r="AC781" s="5">
        <v>0</v>
      </c>
      <c r="AD781" s="5">
        <v>0</v>
      </c>
      <c r="AE781" s="5">
        <v>30100</v>
      </c>
      <c r="AF781" s="5">
        <v>7</v>
      </c>
      <c r="AG781" s="5">
        <v>1</v>
      </c>
      <c r="AH781" s="5" t="s">
        <v>684</v>
      </c>
      <c r="AI781" s="5" t="s">
        <v>235</v>
      </c>
      <c r="AJ781" s="5" t="s">
        <v>983</v>
      </c>
      <c r="AK781" s="45">
        <f t="shared" si="90"/>
        <v>15</v>
      </c>
      <c r="AL781" s="47">
        <f>_xlfn.XLOOKUP(I781,'[1]#칼럼명세'!F:F,'[1]#칼럼명세'!I:I)</f>
        <v>1004</v>
      </c>
      <c r="AM781" s="44" t="str">
        <f t="shared" si="91"/>
        <v>Item_Name_25500004</v>
      </c>
      <c r="AN781" s="5" t="s">
        <v>792</v>
      </c>
      <c r="AO781" s="44" t="str">
        <f t="shared" si="92"/>
        <v>Item_Desc_25500004</v>
      </c>
      <c r="AP781" s="5" t="s">
        <v>1409</v>
      </c>
      <c r="AQ781" s="44">
        <f>_xlfn.XLOOKUP(I781,[1]!표1[아이템 타입],[1]!표1[삭제여부])</f>
        <v>1</v>
      </c>
      <c r="AR781" s="63">
        <f>_xlfn.XLOOKUP(I781,'[1]#칼럼명세'!F:F,'[1]#칼럼명세'!H:H)</f>
        <v>1</v>
      </c>
      <c r="AS781" s="4">
        <v>1</v>
      </c>
      <c r="AT781" s="4"/>
      <c r="AU781" s="4"/>
      <c r="AV781" s="4"/>
      <c r="AW781" s="63" t="str">
        <f>_xlfn.XLOOKUP(I781,[1]!표1[아이템 타입],[1]!표1[타입 이름])</f>
        <v>강화마석(일반무기)</v>
      </c>
      <c r="AX781" s="63" t="str">
        <f t="shared" si="88"/>
        <v>가능</v>
      </c>
      <c r="AY781" s="63" t="str">
        <f t="shared" si="89"/>
        <v>가능</v>
      </c>
      <c r="AZ781" s="63" t="str">
        <f t="shared" si="93"/>
        <v>가능</v>
      </c>
      <c r="BA781" s="63" t="str">
        <f t="shared" si="93"/>
        <v>가능</v>
      </c>
    </row>
    <row r="782" spans="1:53" x14ac:dyDescent="0.3">
      <c r="B782" s="4">
        <v>25500005</v>
      </c>
      <c r="C782" s="4" t="str">
        <f t="shared" si="74"/>
        <v>005</v>
      </c>
      <c r="D782" s="44" t="str">
        <f t="shared" si="72"/>
        <v>Item_Name_25500005</v>
      </c>
      <c r="E782" s="5" t="s">
        <v>419</v>
      </c>
      <c r="F782" s="44" t="str">
        <f t="shared" si="73"/>
        <v>Item_Desc_25500005</v>
      </c>
      <c r="G782" s="5" t="s">
        <v>517</v>
      </c>
      <c r="H782" s="5">
        <v>3</v>
      </c>
      <c r="I782" s="5">
        <v>55</v>
      </c>
      <c r="J782" s="5">
        <v>0</v>
      </c>
      <c r="K782" s="5">
        <v>5</v>
      </c>
      <c r="L782" s="45">
        <f>_xlfn.XLOOKUP($I782, '[1]#칼럼명세'!$F:$F, '[1]#칼럼명세'!$J:$J)*IF(_xlfn.XLOOKUP($I782, '[1]#칼럼명세'!$F:$F, '[1]#칼럼명세'!$K:$K)="X", 1, _xlfn.XLOOKUP($K782, '[1]#무게관련'!$N:$N, '[1]#무게관련'!$O:$O))*100</f>
        <v>1</v>
      </c>
      <c r="M782" s="46" t="s">
        <v>336</v>
      </c>
      <c r="N782" s="46" t="s">
        <v>336</v>
      </c>
      <c r="O782" s="46" t="s">
        <v>336</v>
      </c>
      <c r="P782" s="46" t="s">
        <v>336</v>
      </c>
      <c r="Q782" s="5">
        <v>0</v>
      </c>
      <c r="R782" s="5">
        <v>0</v>
      </c>
      <c r="S782" s="5">
        <v>0</v>
      </c>
      <c r="T782" s="5">
        <v>1</v>
      </c>
      <c r="U782" s="5">
        <v>2</v>
      </c>
      <c r="V782" s="5">
        <v>0</v>
      </c>
      <c r="W782" s="5">
        <v>0</v>
      </c>
      <c r="X782" s="66">
        <v>1000</v>
      </c>
      <c r="Y782" s="66">
        <v>1000</v>
      </c>
      <c r="Z782" s="5">
        <v>1</v>
      </c>
      <c r="AA782" s="5">
        <v>10</v>
      </c>
      <c r="AB782" s="5">
        <v>1</v>
      </c>
      <c r="AC782" s="5">
        <v>0</v>
      </c>
      <c r="AD782" s="5">
        <v>0</v>
      </c>
      <c r="AE782" s="5">
        <v>30100</v>
      </c>
      <c r="AF782" s="5">
        <v>7</v>
      </c>
      <c r="AG782" s="5">
        <v>1</v>
      </c>
      <c r="AH782" s="5" t="s">
        <v>685</v>
      </c>
      <c r="AI782" s="5" t="s">
        <v>235</v>
      </c>
      <c r="AJ782" s="5" t="s">
        <v>983</v>
      </c>
      <c r="AK782" s="45">
        <f t="shared" si="90"/>
        <v>15</v>
      </c>
      <c r="AL782" s="47">
        <f>_xlfn.XLOOKUP(I782,'[1]#칼럼명세'!F:F,'[1]#칼럼명세'!I:I)</f>
        <v>1004</v>
      </c>
      <c r="AM782" s="44" t="str">
        <f t="shared" si="91"/>
        <v>Item_Name_25500005</v>
      </c>
      <c r="AN782" s="5" t="s">
        <v>794</v>
      </c>
      <c r="AO782" s="44" t="str">
        <f t="shared" si="92"/>
        <v>Item_Desc_25500005</v>
      </c>
      <c r="AP782" s="5" t="s">
        <v>1410</v>
      </c>
      <c r="AQ782" s="44">
        <f>_xlfn.XLOOKUP(I782,[1]!표1[아이템 타입],[1]!표1[삭제여부])</f>
        <v>1</v>
      </c>
      <c r="AR782" s="63">
        <f>_xlfn.XLOOKUP(I782,'[1]#칼럼명세'!F:F,'[1]#칼럼명세'!H:H)</f>
        <v>1</v>
      </c>
      <c r="AS782" s="4">
        <v>1</v>
      </c>
      <c r="AT782" s="4"/>
      <c r="AU782" s="4"/>
      <c r="AV782" s="4"/>
      <c r="AW782" s="63" t="str">
        <f>_xlfn.XLOOKUP(I782,[1]!표1[아이템 타입],[1]!표1[타입 이름])</f>
        <v>강화마석(일반무기)</v>
      </c>
      <c r="AX782" s="63" t="str">
        <f t="shared" si="88"/>
        <v>가능</v>
      </c>
      <c r="AY782" s="63" t="str">
        <f t="shared" si="89"/>
        <v>가능</v>
      </c>
      <c r="AZ782" s="63" t="str">
        <f t="shared" si="93"/>
        <v>가능</v>
      </c>
      <c r="BA782" s="63" t="str">
        <f t="shared" si="93"/>
        <v>가능</v>
      </c>
    </row>
    <row r="783" spans="1:53" x14ac:dyDescent="0.3">
      <c r="B783" s="4">
        <v>25500006</v>
      </c>
      <c r="C783" s="4" t="str">
        <f t="shared" si="74"/>
        <v>006</v>
      </c>
      <c r="D783" s="44" t="str">
        <f t="shared" si="72"/>
        <v>Item_Name_25500006</v>
      </c>
      <c r="E783" s="5" t="s">
        <v>420</v>
      </c>
      <c r="F783" s="44" t="str">
        <f t="shared" si="73"/>
        <v>Item_Desc_25500006</v>
      </c>
      <c r="G783" s="5" t="s">
        <v>518</v>
      </c>
      <c r="H783" s="5">
        <v>3</v>
      </c>
      <c r="I783" s="5">
        <v>55</v>
      </c>
      <c r="J783" s="5">
        <v>0</v>
      </c>
      <c r="K783" s="5">
        <v>5</v>
      </c>
      <c r="L783" s="45">
        <f>_xlfn.XLOOKUP($I783, '[1]#칼럼명세'!$F:$F, '[1]#칼럼명세'!$J:$J)*IF(_xlfn.XLOOKUP($I783, '[1]#칼럼명세'!$F:$F, '[1]#칼럼명세'!$K:$K)="X", 1, _xlfn.XLOOKUP($K783, '[1]#무게관련'!$N:$N, '[1]#무게관련'!$O:$O))*100</f>
        <v>1</v>
      </c>
      <c r="M783" s="46" t="s">
        <v>336</v>
      </c>
      <c r="N783" s="46" t="s">
        <v>336</v>
      </c>
      <c r="O783" s="46" t="s">
        <v>336</v>
      </c>
      <c r="P783" s="46" t="s">
        <v>336</v>
      </c>
      <c r="Q783" s="5">
        <v>0</v>
      </c>
      <c r="R783" s="5">
        <v>0</v>
      </c>
      <c r="S783" s="5">
        <v>0</v>
      </c>
      <c r="T783" s="5">
        <v>1</v>
      </c>
      <c r="U783" s="5">
        <v>2</v>
      </c>
      <c r="V783" s="5">
        <v>0</v>
      </c>
      <c r="W783" s="5">
        <v>0</v>
      </c>
      <c r="X783" s="66">
        <v>1000</v>
      </c>
      <c r="Y783" s="66">
        <v>1000</v>
      </c>
      <c r="Z783" s="5">
        <v>1</v>
      </c>
      <c r="AA783" s="5">
        <v>10</v>
      </c>
      <c r="AB783" s="5">
        <v>1</v>
      </c>
      <c r="AC783" s="5">
        <v>0</v>
      </c>
      <c r="AD783" s="5">
        <v>0</v>
      </c>
      <c r="AE783" s="5">
        <v>30100</v>
      </c>
      <c r="AF783" s="5">
        <v>7</v>
      </c>
      <c r="AG783" s="5">
        <v>1</v>
      </c>
      <c r="AH783" s="5" t="s">
        <v>686</v>
      </c>
      <c r="AI783" s="5" t="s">
        <v>235</v>
      </c>
      <c r="AJ783" s="5" t="s">
        <v>983</v>
      </c>
      <c r="AK783" s="45">
        <f t="shared" si="90"/>
        <v>15</v>
      </c>
      <c r="AL783" s="47">
        <f>_xlfn.XLOOKUP(I783,'[1]#칼럼명세'!F:F,'[1]#칼럼명세'!I:I)</f>
        <v>1004</v>
      </c>
      <c r="AM783" s="44" t="str">
        <f t="shared" si="91"/>
        <v>Item_Name_25500006</v>
      </c>
      <c r="AN783" s="5" t="s">
        <v>795</v>
      </c>
      <c r="AO783" s="44" t="str">
        <f t="shared" si="92"/>
        <v>Item_Desc_25500006</v>
      </c>
      <c r="AP783" s="5" t="s">
        <v>1411</v>
      </c>
      <c r="AQ783" s="44">
        <f>_xlfn.XLOOKUP(I783,[1]!표1[아이템 타입],[1]!표1[삭제여부])</f>
        <v>1</v>
      </c>
      <c r="AR783" s="63">
        <f>_xlfn.XLOOKUP(I783,'[1]#칼럼명세'!F:F,'[1]#칼럼명세'!H:H)</f>
        <v>1</v>
      </c>
      <c r="AS783" s="4">
        <v>1</v>
      </c>
      <c r="AT783" s="4"/>
      <c r="AU783" s="4"/>
      <c r="AV783" s="4"/>
      <c r="AW783" s="63" t="str">
        <f>_xlfn.XLOOKUP(I783,[1]!표1[아이템 타입],[1]!표1[타입 이름])</f>
        <v>강화마석(일반무기)</v>
      </c>
      <c r="AX783" s="63" t="str">
        <f t="shared" si="88"/>
        <v>가능</v>
      </c>
      <c r="AY783" s="63" t="str">
        <f t="shared" si="89"/>
        <v>가능</v>
      </c>
      <c r="AZ783" s="63" t="str">
        <f t="shared" si="93"/>
        <v>가능</v>
      </c>
      <c r="BA783" s="63" t="str">
        <f t="shared" si="93"/>
        <v>가능</v>
      </c>
    </row>
    <row r="784" spans="1:53" x14ac:dyDescent="0.3">
      <c r="B784" s="4">
        <v>25500007</v>
      </c>
      <c r="C784" s="4" t="str">
        <f t="shared" si="74"/>
        <v>007</v>
      </c>
      <c r="D784" s="44" t="str">
        <f t="shared" si="72"/>
        <v>Item_Name_25500007</v>
      </c>
      <c r="E784" s="5" t="s">
        <v>421</v>
      </c>
      <c r="F784" s="44" t="str">
        <f t="shared" si="73"/>
        <v>Item_Desc_25500007</v>
      </c>
      <c r="G784" s="5" t="s">
        <v>519</v>
      </c>
      <c r="H784" s="5">
        <v>3</v>
      </c>
      <c r="I784" s="5">
        <v>55</v>
      </c>
      <c r="J784" s="5">
        <v>0</v>
      </c>
      <c r="K784" s="5">
        <v>4</v>
      </c>
      <c r="L784" s="45">
        <f>_xlfn.XLOOKUP($I784, '[1]#칼럼명세'!$F:$F, '[1]#칼럼명세'!$J:$J)*IF(_xlfn.XLOOKUP($I784, '[1]#칼럼명세'!$F:$F, '[1]#칼럼명세'!$K:$K)="X", 1, _xlfn.XLOOKUP($K784, '[1]#무게관련'!$N:$N, '[1]#무게관련'!$O:$O))*100</f>
        <v>1</v>
      </c>
      <c r="M784" s="46" t="s">
        <v>336</v>
      </c>
      <c r="N784" s="46" t="s">
        <v>336</v>
      </c>
      <c r="O784" s="46" t="s">
        <v>336</v>
      </c>
      <c r="P784" s="46" t="s">
        <v>336</v>
      </c>
      <c r="Q784" s="5">
        <v>0</v>
      </c>
      <c r="R784" s="5">
        <v>0</v>
      </c>
      <c r="S784" s="5">
        <v>0</v>
      </c>
      <c r="T784" s="5">
        <v>1</v>
      </c>
      <c r="U784" s="5">
        <v>-1</v>
      </c>
      <c r="V784" s="5">
        <v>0</v>
      </c>
      <c r="W784" s="5">
        <v>0</v>
      </c>
      <c r="X784" s="66">
        <v>1000</v>
      </c>
      <c r="Y784" s="66">
        <v>1000</v>
      </c>
      <c r="Z784" s="5">
        <v>1</v>
      </c>
      <c r="AA784" s="5">
        <v>10</v>
      </c>
      <c r="AB784" s="5">
        <v>1</v>
      </c>
      <c r="AC784" s="5">
        <v>0</v>
      </c>
      <c r="AD784" s="5">
        <v>0</v>
      </c>
      <c r="AE784" s="5">
        <v>30100</v>
      </c>
      <c r="AF784" s="5">
        <v>7</v>
      </c>
      <c r="AG784" s="5">
        <v>1</v>
      </c>
      <c r="AH784" s="5" t="s">
        <v>687</v>
      </c>
      <c r="AI784" s="5" t="s">
        <v>235</v>
      </c>
      <c r="AJ784" s="5" t="s">
        <v>983</v>
      </c>
      <c r="AK784" s="45">
        <f t="shared" si="90"/>
        <v>15</v>
      </c>
      <c r="AL784" s="47">
        <f>_xlfn.XLOOKUP(I784,'[1]#칼럼명세'!F:F,'[1]#칼럼명세'!I:I)</f>
        <v>1004</v>
      </c>
      <c r="AM784" s="44" t="str">
        <f t="shared" si="91"/>
        <v>Item_Name_25500007</v>
      </c>
      <c r="AN784" s="5" t="s">
        <v>793</v>
      </c>
      <c r="AO784" s="44" t="str">
        <f t="shared" si="92"/>
        <v>Item_Desc_25500007</v>
      </c>
      <c r="AP784" s="5" t="s">
        <v>667</v>
      </c>
      <c r="AQ784" s="44">
        <f>_xlfn.XLOOKUP(I784,[1]!표1[아이템 타입],[1]!표1[삭제여부])</f>
        <v>1</v>
      </c>
      <c r="AR784" s="63">
        <f>_xlfn.XLOOKUP(I784,'[1]#칼럼명세'!F:F,'[1]#칼럼명세'!H:H)</f>
        <v>1</v>
      </c>
      <c r="AS784" s="4">
        <v>1</v>
      </c>
      <c r="AT784" s="4"/>
      <c r="AU784" s="4"/>
      <c r="AV784" s="4"/>
      <c r="AW784" s="63" t="str">
        <f>_xlfn.XLOOKUP(I784,[1]!표1[아이템 타입],[1]!표1[타입 이름])</f>
        <v>강화마석(일반무기)</v>
      </c>
      <c r="AX784" s="63" t="str">
        <f t="shared" si="88"/>
        <v>가능</v>
      </c>
      <c r="AY784" s="63" t="str">
        <f t="shared" si="89"/>
        <v>가능</v>
      </c>
      <c r="AZ784" s="63" t="str">
        <f t="shared" si="93"/>
        <v>가능</v>
      </c>
      <c r="BA784" s="63" t="str">
        <f t="shared" si="93"/>
        <v>가능</v>
      </c>
    </row>
    <row r="785" spans="2:53" x14ac:dyDescent="0.3">
      <c r="B785" s="4">
        <v>25500008</v>
      </c>
      <c r="C785" s="4" t="str">
        <f t="shared" si="74"/>
        <v>008</v>
      </c>
      <c r="D785" s="44" t="str">
        <f t="shared" si="72"/>
        <v>Item_Name_25500008</v>
      </c>
      <c r="E785" s="5" t="s">
        <v>422</v>
      </c>
      <c r="F785" s="44" t="str">
        <f t="shared" si="73"/>
        <v>Item_Desc_25500008</v>
      </c>
      <c r="G785" s="5" t="s">
        <v>520</v>
      </c>
      <c r="H785" s="5">
        <v>3</v>
      </c>
      <c r="I785" s="5">
        <v>55</v>
      </c>
      <c r="J785" s="5">
        <v>0</v>
      </c>
      <c r="K785" s="5">
        <v>4</v>
      </c>
      <c r="L785" s="45">
        <f>_xlfn.XLOOKUP($I785, '[1]#칼럼명세'!$F:$F, '[1]#칼럼명세'!$J:$J)*IF(_xlfn.XLOOKUP($I785, '[1]#칼럼명세'!$F:$F, '[1]#칼럼명세'!$K:$K)="X", 1, _xlfn.XLOOKUP($K785, '[1]#무게관련'!$N:$N, '[1]#무게관련'!$O:$O))*100</f>
        <v>1</v>
      </c>
      <c r="M785" s="46" t="s">
        <v>336</v>
      </c>
      <c r="N785" s="46" t="s">
        <v>336</v>
      </c>
      <c r="O785" s="46" t="s">
        <v>336</v>
      </c>
      <c r="P785" s="46" t="s">
        <v>336</v>
      </c>
      <c r="Q785" s="5">
        <v>0</v>
      </c>
      <c r="R785" s="5">
        <v>0</v>
      </c>
      <c r="S785" s="5">
        <v>0</v>
      </c>
      <c r="T785" s="5">
        <v>1</v>
      </c>
      <c r="U785" s="5">
        <v>-1</v>
      </c>
      <c r="V785" s="5">
        <v>0</v>
      </c>
      <c r="W785" s="5">
        <v>0</v>
      </c>
      <c r="X785" s="66">
        <v>1000</v>
      </c>
      <c r="Y785" s="66">
        <v>1000</v>
      </c>
      <c r="Z785" s="5">
        <v>1</v>
      </c>
      <c r="AA785" s="5">
        <v>10</v>
      </c>
      <c r="AB785" s="5">
        <v>1</v>
      </c>
      <c r="AC785" s="5">
        <v>0</v>
      </c>
      <c r="AD785" s="5">
        <v>0</v>
      </c>
      <c r="AE785" s="5">
        <v>30100</v>
      </c>
      <c r="AF785" s="5">
        <v>7</v>
      </c>
      <c r="AG785" s="5">
        <v>1</v>
      </c>
      <c r="AH785" s="5" t="s">
        <v>688</v>
      </c>
      <c r="AI785" s="5" t="s">
        <v>235</v>
      </c>
      <c r="AJ785" s="5" t="s">
        <v>983</v>
      </c>
      <c r="AK785" s="45">
        <f t="shared" si="90"/>
        <v>15</v>
      </c>
      <c r="AL785" s="47">
        <f>_xlfn.XLOOKUP(I785,'[1]#칼럼명세'!F:F,'[1]#칼럼명세'!I:I)</f>
        <v>1004</v>
      </c>
      <c r="AM785" s="44" t="str">
        <f t="shared" si="91"/>
        <v>Item_Name_25500008</v>
      </c>
      <c r="AN785" s="5" t="s">
        <v>796</v>
      </c>
      <c r="AO785" s="44" t="str">
        <f t="shared" si="92"/>
        <v>Item_Desc_25500008</v>
      </c>
      <c r="AP785" s="5" t="s">
        <v>668</v>
      </c>
      <c r="AQ785" s="44">
        <f>_xlfn.XLOOKUP(I785,[1]!표1[아이템 타입],[1]!표1[삭제여부])</f>
        <v>1</v>
      </c>
      <c r="AR785" s="63">
        <f>_xlfn.XLOOKUP(I785,'[1]#칼럼명세'!F:F,'[1]#칼럼명세'!H:H)</f>
        <v>1</v>
      </c>
      <c r="AS785" s="4">
        <v>1</v>
      </c>
      <c r="AT785" s="4"/>
      <c r="AU785" s="4"/>
      <c r="AV785" s="4"/>
      <c r="AW785" s="63" t="str">
        <f>_xlfn.XLOOKUP(I785,[1]!표1[아이템 타입],[1]!표1[타입 이름])</f>
        <v>강화마석(일반무기)</v>
      </c>
      <c r="AX785" s="63" t="str">
        <f t="shared" si="88"/>
        <v>가능</v>
      </c>
      <c r="AY785" s="63" t="str">
        <f t="shared" si="89"/>
        <v>가능</v>
      </c>
      <c r="AZ785" s="63" t="str">
        <f t="shared" si="93"/>
        <v>가능</v>
      </c>
      <c r="BA785" s="63" t="str">
        <f t="shared" si="93"/>
        <v>가능</v>
      </c>
    </row>
    <row r="786" spans="2:53" x14ac:dyDescent="0.3">
      <c r="B786" s="4">
        <v>25500009</v>
      </c>
      <c r="C786" s="4" t="str">
        <f t="shared" si="74"/>
        <v>009</v>
      </c>
      <c r="D786" s="44" t="str">
        <f t="shared" si="72"/>
        <v>Item_Name_25500009</v>
      </c>
      <c r="E786" s="5" t="s">
        <v>423</v>
      </c>
      <c r="F786" s="44" t="str">
        <f t="shared" si="73"/>
        <v>Item_Desc_25500009</v>
      </c>
      <c r="G786" s="5" t="s">
        <v>521</v>
      </c>
      <c r="H786" s="5">
        <v>3</v>
      </c>
      <c r="I786" s="5">
        <v>55</v>
      </c>
      <c r="J786" s="5">
        <v>0</v>
      </c>
      <c r="K786" s="5">
        <v>4</v>
      </c>
      <c r="L786" s="45">
        <f>_xlfn.XLOOKUP($I786, '[1]#칼럼명세'!$F:$F, '[1]#칼럼명세'!$J:$J)*IF(_xlfn.XLOOKUP($I786, '[1]#칼럼명세'!$F:$F, '[1]#칼럼명세'!$K:$K)="X", 1, _xlfn.XLOOKUP($K786, '[1]#무게관련'!$N:$N, '[1]#무게관련'!$O:$O))*100</f>
        <v>1</v>
      </c>
      <c r="M786" s="46" t="s">
        <v>336</v>
      </c>
      <c r="N786" s="46" t="s">
        <v>336</v>
      </c>
      <c r="O786" s="46" t="s">
        <v>336</v>
      </c>
      <c r="P786" s="46" t="s">
        <v>336</v>
      </c>
      <c r="Q786" s="5">
        <v>0</v>
      </c>
      <c r="R786" s="5">
        <v>0</v>
      </c>
      <c r="S786" s="5">
        <v>0</v>
      </c>
      <c r="T786" s="5">
        <v>1</v>
      </c>
      <c r="U786" s="5">
        <v>-1</v>
      </c>
      <c r="V786" s="5">
        <v>0</v>
      </c>
      <c r="W786" s="5">
        <v>0</v>
      </c>
      <c r="X786" s="66">
        <v>1000</v>
      </c>
      <c r="Y786" s="66">
        <v>1000</v>
      </c>
      <c r="Z786" s="5">
        <v>1</v>
      </c>
      <c r="AA786" s="5">
        <v>10</v>
      </c>
      <c r="AB786" s="5">
        <v>1</v>
      </c>
      <c r="AC786" s="5">
        <v>0</v>
      </c>
      <c r="AD786" s="5">
        <v>0</v>
      </c>
      <c r="AE786" s="5">
        <v>30100</v>
      </c>
      <c r="AF786" s="5">
        <v>7</v>
      </c>
      <c r="AG786" s="5">
        <v>1</v>
      </c>
      <c r="AH786" s="5" t="s">
        <v>689</v>
      </c>
      <c r="AI786" s="5" t="s">
        <v>235</v>
      </c>
      <c r="AJ786" s="5" t="s">
        <v>983</v>
      </c>
      <c r="AK786" s="45">
        <f t="shared" si="90"/>
        <v>15</v>
      </c>
      <c r="AL786" s="47">
        <f>_xlfn.XLOOKUP(I786,'[1]#칼럼명세'!F:F,'[1]#칼럼명세'!I:I)</f>
        <v>1004</v>
      </c>
      <c r="AM786" s="44" t="str">
        <f t="shared" si="91"/>
        <v>Item_Name_25500009</v>
      </c>
      <c r="AN786" s="5" t="s">
        <v>797</v>
      </c>
      <c r="AO786" s="44" t="str">
        <f t="shared" si="92"/>
        <v>Item_Desc_25500009</v>
      </c>
      <c r="AP786" s="5" t="s">
        <v>669</v>
      </c>
      <c r="AQ786" s="44">
        <f>_xlfn.XLOOKUP(I786,[1]!표1[아이템 타입],[1]!표1[삭제여부])</f>
        <v>1</v>
      </c>
      <c r="AR786" s="63">
        <f>_xlfn.XLOOKUP(I786,'[1]#칼럼명세'!F:F,'[1]#칼럼명세'!H:H)</f>
        <v>1</v>
      </c>
      <c r="AS786" s="4">
        <v>1</v>
      </c>
      <c r="AT786" s="4"/>
      <c r="AU786" s="4"/>
      <c r="AV786" s="4"/>
      <c r="AW786" s="63" t="str">
        <f>_xlfn.XLOOKUP(I786,[1]!표1[아이템 타입],[1]!표1[타입 이름])</f>
        <v>강화마석(일반무기)</v>
      </c>
      <c r="AX786" s="63" t="str">
        <f t="shared" si="88"/>
        <v>가능</v>
      </c>
      <c r="AY786" s="63" t="str">
        <f t="shared" si="89"/>
        <v>가능</v>
      </c>
      <c r="AZ786" s="63" t="str">
        <f t="shared" ref="AZ786:BA814" si="94">IF(AR786=0,"불가","가능")</f>
        <v>가능</v>
      </c>
      <c r="BA786" s="63" t="str">
        <f t="shared" si="94"/>
        <v>가능</v>
      </c>
    </row>
    <row r="787" spans="2:53" x14ac:dyDescent="0.3">
      <c r="B787" s="4">
        <v>25515001</v>
      </c>
      <c r="C787" s="4" t="str">
        <f t="shared" si="74"/>
        <v>001</v>
      </c>
      <c r="D787" s="44" t="str">
        <f t="shared" si="72"/>
        <v>Item_Name_25515001</v>
      </c>
      <c r="E787" s="5" t="s">
        <v>1127</v>
      </c>
      <c r="F787" s="44" t="str">
        <f t="shared" si="73"/>
        <v>Item_Desc_25515001</v>
      </c>
      <c r="G787" s="5" t="s">
        <v>513</v>
      </c>
      <c r="H787" s="5">
        <v>3</v>
      </c>
      <c r="I787" s="5">
        <v>55</v>
      </c>
      <c r="J787" s="5">
        <v>0</v>
      </c>
      <c r="K787" s="5">
        <v>2</v>
      </c>
      <c r="L787" s="45">
        <f>_xlfn.XLOOKUP($I787, '[1]#칼럼명세'!$F:$F, '[1]#칼럼명세'!$J:$J)*IF(_xlfn.XLOOKUP($I787, '[1]#칼럼명세'!$F:$F, '[1]#칼럼명세'!$K:$K)="X", 1, _xlfn.XLOOKUP($K787, '[1]#무게관련'!$N:$N, '[1]#무게관련'!$O:$O))*100</f>
        <v>1</v>
      </c>
      <c r="M787" s="46" t="s">
        <v>336</v>
      </c>
      <c r="N787" s="46" t="s">
        <v>336</v>
      </c>
      <c r="O787" s="46" t="s">
        <v>336</v>
      </c>
      <c r="P787" s="46" t="s">
        <v>336</v>
      </c>
      <c r="Q787" s="5">
        <v>0</v>
      </c>
      <c r="R787" s="5">
        <v>0</v>
      </c>
      <c r="S787" s="5">
        <v>0</v>
      </c>
      <c r="T787" s="5">
        <v>1</v>
      </c>
      <c r="U787" s="5">
        <v>1</v>
      </c>
      <c r="V787" s="5">
        <v>0</v>
      </c>
      <c r="W787" s="5">
        <v>1</v>
      </c>
      <c r="X787" s="66">
        <v>1000</v>
      </c>
      <c r="Y787" s="66">
        <v>1000</v>
      </c>
      <c r="Z787" s="5">
        <v>1</v>
      </c>
      <c r="AA787" s="5">
        <v>10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 t="s">
        <v>681</v>
      </c>
      <c r="AI787" s="5" t="s">
        <v>235</v>
      </c>
      <c r="AJ787" s="5" t="s">
        <v>983</v>
      </c>
      <c r="AK787" s="45">
        <f t="shared" si="90"/>
        <v>15</v>
      </c>
      <c r="AL787" s="47">
        <f>_xlfn.XLOOKUP(I787,'[1]#칼럼명세'!F:F,'[1]#칼럼명세'!I:I)</f>
        <v>1004</v>
      </c>
      <c r="AM787" s="44" t="str">
        <f t="shared" si="91"/>
        <v>Item_Name_25515001</v>
      </c>
      <c r="AN787" s="5" t="s">
        <v>789</v>
      </c>
      <c r="AO787" s="44" t="str">
        <f t="shared" si="92"/>
        <v>Item_Desc_25515001</v>
      </c>
      <c r="AP787" s="5" t="s">
        <v>664</v>
      </c>
      <c r="AQ787" s="44">
        <f>_xlfn.XLOOKUP(I787,[1]!표1[아이템 타입],[1]!표1[삭제여부])</f>
        <v>1</v>
      </c>
      <c r="AR787" s="63">
        <f>_xlfn.XLOOKUP(I787,'[1]#칼럼명세'!F:F,'[1]#칼럼명세'!H:H)</f>
        <v>1</v>
      </c>
      <c r="AS787" s="4">
        <v>1</v>
      </c>
      <c r="AT787" s="4"/>
      <c r="AU787" s="4"/>
      <c r="AV787" s="4"/>
      <c r="AW787" s="63" t="str">
        <f>_xlfn.XLOOKUP(I787,[1]!표1[아이템 타입],[1]!표1[타입 이름])</f>
        <v>강화마석(일반무기)</v>
      </c>
      <c r="AX787" s="63" t="str">
        <f t="shared" ref="AX787:AX810" si="95">IF(Z787=0,"불가","가능")</f>
        <v>가능</v>
      </c>
      <c r="AY787" s="63" t="str">
        <f t="shared" ref="AY787:AY810" si="96">IF(AB787=0,"불가","가능")</f>
        <v>불가</v>
      </c>
      <c r="AZ787" s="63" t="str">
        <f t="shared" si="94"/>
        <v>가능</v>
      </c>
      <c r="BA787" s="63" t="str">
        <f t="shared" si="94"/>
        <v>가능</v>
      </c>
    </row>
    <row r="788" spans="2:53" x14ac:dyDescent="0.3">
      <c r="B788" s="4">
        <v>25515002</v>
      </c>
      <c r="C788" s="4" t="str">
        <f t="shared" si="74"/>
        <v>002</v>
      </c>
      <c r="D788" s="44" t="str">
        <f t="shared" si="72"/>
        <v>Item_Name_25515002</v>
      </c>
      <c r="E788" s="5" t="s">
        <v>1128</v>
      </c>
      <c r="F788" s="44" t="str">
        <f t="shared" si="73"/>
        <v>Item_Desc_25515002</v>
      </c>
      <c r="G788" s="5" t="s">
        <v>514</v>
      </c>
      <c r="H788" s="5">
        <v>3</v>
      </c>
      <c r="I788" s="5">
        <v>55</v>
      </c>
      <c r="J788" s="5">
        <v>0</v>
      </c>
      <c r="K788" s="5">
        <v>2</v>
      </c>
      <c r="L788" s="45">
        <f>_xlfn.XLOOKUP($I788, '[1]#칼럼명세'!$F:$F, '[1]#칼럼명세'!$J:$J)*IF(_xlfn.XLOOKUP($I788, '[1]#칼럼명세'!$F:$F, '[1]#칼럼명세'!$K:$K)="X", 1, _xlfn.XLOOKUP($K788, '[1]#무게관련'!$N:$N, '[1]#무게관련'!$O:$O))*100</f>
        <v>1</v>
      </c>
      <c r="M788" s="46" t="s">
        <v>336</v>
      </c>
      <c r="N788" s="46" t="s">
        <v>336</v>
      </c>
      <c r="O788" s="46" t="s">
        <v>336</v>
      </c>
      <c r="P788" s="46" t="s">
        <v>336</v>
      </c>
      <c r="Q788" s="5">
        <v>0</v>
      </c>
      <c r="R788" s="5">
        <v>0</v>
      </c>
      <c r="S788" s="5">
        <v>0</v>
      </c>
      <c r="T788" s="5">
        <v>1</v>
      </c>
      <c r="U788" s="5">
        <v>1</v>
      </c>
      <c r="V788" s="5">
        <v>0</v>
      </c>
      <c r="W788" s="5">
        <v>1</v>
      </c>
      <c r="X788" s="66">
        <v>1000</v>
      </c>
      <c r="Y788" s="66">
        <v>1000</v>
      </c>
      <c r="Z788" s="5">
        <v>1</v>
      </c>
      <c r="AA788" s="5">
        <v>10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 t="s">
        <v>682</v>
      </c>
      <c r="AI788" s="5" t="s">
        <v>235</v>
      </c>
      <c r="AJ788" s="5" t="s">
        <v>983</v>
      </c>
      <c r="AK788" s="45">
        <f t="shared" si="90"/>
        <v>15</v>
      </c>
      <c r="AL788" s="47">
        <f>_xlfn.XLOOKUP(I788,'[1]#칼럼명세'!F:F,'[1]#칼럼명세'!I:I)</f>
        <v>1004</v>
      </c>
      <c r="AM788" s="44" t="str">
        <f t="shared" si="91"/>
        <v>Item_Name_25515002</v>
      </c>
      <c r="AN788" s="5" t="s">
        <v>790</v>
      </c>
      <c r="AO788" s="44" t="str">
        <f t="shared" si="92"/>
        <v>Item_Desc_25515002</v>
      </c>
      <c r="AP788" s="5" t="s">
        <v>665</v>
      </c>
      <c r="AQ788" s="44">
        <f>_xlfn.XLOOKUP(I788,[1]!표1[아이템 타입],[1]!표1[삭제여부])</f>
        <v>1</v>
      </c>
      <c r="AR788" s="63">
        <f>_xlfn.XLOOKUP(I788,'[1]#칼럼명세'!F:F,'[1]#칼럼명세'!H:H)</f>
        <v>1</v>
      </c>
      <c r="AS788" s="4">
        <v>1</v>
      </c>
      <c r="AT788" s="4"/>
      <c r="AU788" s="4"/>
      <c r="AV788" s="4"/>
      <c r="AW788" s="63" t="str">
        <f>_xlfn.XLOOKUP(I788,[1]!표1[아이템 타입],[1]!표1[타입 이름])</f>
        <v>강화마석(일반무기)</v>
      </c>
      <c r="AX788" s="63" t="str">
        <f t="shared" si="95"/>
        <v>가능</v>
      </c>
      <c r="AY788" s="63" t="str">
        <f t="shared" si="96"/>
        <v>불가</v>
      </c>
      <c r="AZ788" s="63" t="str">
        <f t="shared" si="94"/>
        <v>가능</v>
      </c>
      <c r="BA788" s="63" t="str">
        <f t="shared" si="94"/>
        <v>가능</v>
      </c>
    </row>
    <row r="789" spans="2:53" x14ac:dyDescent="0.3">
      <c r="B789" s="4">
        <v>25515003</v>
      </c>
      <c r="C789" s="4" t="str">
        <f t="shared" si="74"/>
        <v>003</v>
      </c>
      <c r="D789" s="44" t="str">
        <f t="shared" si="72"/>
        <v>Item_Name_25515003</v>
      </c>
      <c r="E789" s="5" t="s">
        <v>1129</v>
      </c>
      <c r="F789" s="44" t="str">
        <f t="shared" si="73"/>
        <v>Item_Desc_25515003</v>
      </c>
      <c r="G789" s="5" t="s">
        <v>515</v>
      </c>
      <c r="H789" s="5">
        <v>3</v>
      </c>
      <c r="I789" s="5">
        <v>55</v>
      </c>
      <c r="J789" s="5">
        <v>0</v>
      </c>
      <c r="K789" s="5">
        <v>2</v>
      </c>
      <c r="L789" s="45">
        <f>_xlfn.XLOOKUP($I789, '[1]#칼럼명세'!$F:$F, '[1]#칼럼명세'!$J:$J)*IF(_xlfn.XLOOKUP($I789, '[1]#칼럼명세'!$F:$F, '[1]#칼럼명세'!$K:$K)="X", 1, _xlfn.XLOOKUP($K789, '[1]#무게관련'!$N:$N, '[1]#무게관련'!$O:$O))*100</f>
        <v>1</v>
      </c>
      <c r="M789" s="46" t="s">
        <v>336</v>
      </c>
      <c r="N789" s="46" t="s">
        <v>336</v>
      </c>
      <c r="O789" s="46" t="s">
        <v>336</v>
      </c>
      <c r="P789" s="46" t="s">
        <v>336</v>
      </c>
      <c r="Q789" s="5">
        <v>0</v>
      </c>
      <c r="R789" s="5">
        <v>0</v>
      </c>
      <c r="S789" s="5">
        <v>0</v>
      </c>
      <c r="T789" s="5">
        <v>1</v>
      </c>
      <c r="U789" s="5">
        <v>1</v>
      </c>
      <c r="V789" s="5">
        <v>0</v>
      </c>
      <c r="W789" s="5">
        <v>1</v>
      </c>
      <c r="X789" s="66">
        <v>1000</v>
      </c>
      <c r="Y789" s="66">
        <v>1000</v>
      </c>
      <c r="Z789" s="5">
        <v>1</v>
      </c>
      <c r="AA789" s="5">
        <v>10</v>
      </c>
      <c r="AB789" s="5">
        <v>0</v>
      </c>
      <c r="AC789" s="5">
        <v>0</v>
      </c>
      <c r="AD789" s="5">
        <v>0</v>
      </c>
      <c r="AE789" s="5">
        <v>0</v>
      </c>
      <c r="AF789" s="5">
        <v>0</v>
      </c>
      <c r="AG789" s="5">
        <v>0</v>
      </c>
      <c r="AH789" s="5" t="s">
        <v>683</v>
      </c>
      <c r="AI789" s="5" t="s">
        <v>235</v>
      </c>
      <c r="AJ789" s="5" t="s">
        <v>983</v>
      </c>
      <c r="AK789" s="45">
        <f t="shared" ref="AK789:AK854" si="97">IF($M789="X", 0, M$3)+IF($N789="X", 0, N$3)+IF($O789="X", 0, O$3)+IF($P789="X", 0, P$3)</f>
        <v>15</v>
      </c>
      <c r="AL789" s="47">
        <f>_xlfn.XLOOKUP(I789,'[1]#칼럼명세'!F:F,'[1]#칼럼명세'!I:I)</f>
        <v>1004</v>
      </c>
      <c r="AM789" s="44" t="str">
        <f t="shared" ref="AM789:AM854" si="98">"Item_Name_"&amp;B789</f>
        <v>Item_Name_25515003</v>
      </c>
      <c r="AN789" s="5" t="s">
        <v>791</v>
      </c>
      <c r="AO789" s="44" t="str">
        <f t="shared" ref="AO789:AO854" si="99">"Item_Desc_"&amp;B789</f>
        <v>Item_Desc_25515003</v>
      </c>
      <c r="AP789" s="5" t="s">
        <v>666</v>
      </c>
      <c r="AQ789" s="44">
        <f>_xlfn.XLOOKUP(I789,[1]!표1[아이템 타입],[1]!표1[삭제여부])</f>
        <v>1</v>
      </c>
      <c r="AR789" s="63">
        <f>_xlfn.XLOOKUP(I789,'[1]#칼럼명세'!F:F,'[1]#칼럼명세'!H:H)</f>
        <v>1</v>
      </c>
      <c r="AS789" s="4">
        <v>1</v>
      </c>
      <c r="AT789" s="4"/>
      <c r="AU789" s="4"/>
      <c r="AV789" s="4"/>
      <c r="AW789" s="63" t="str">
        <f>_xlfn.XLOOKUP(I789,[1]!표1[아이템 타입],[1]!표1[타입 이름])</f>
        <v>강화마석(일반무기)</v>
      </c>
      <c r="AX789" s="63" t="str">
        <f t="shared" si="95"/>
        <v>가능</v>
      </c>
      <c r="AY789" s="63" t="str">
        <f t="shared" si="96"/>
        <v>불가</v>
      </c>
      <c r="AZ789" s="63" t="str">
        <f t="shared" si="94"/>
        <v>가능</v>
      </c>
      <c r="BA789" s="63" t="str">
        <f t="shared" si="94"/>
        <v>가능</v>
      </c>
    </row>
    <row r="790" spans="2:53" x14ac:dyDescent="0.3">
      <c r="B790" s="4">
        <v>25515004</v>
      </c>
      <c r="C790" s="4" t="str">
        <f t="shared" si="74"/>
        <v>004</v>
      </c>
      <c r="D790" s="44" t="str">
        <f t="shared" si="72"/>
        <v>Item_Name_25515004</v>
      </c>
      <c r="E790" s="5" t="s">
        <v>1130</v>
      </c>
      <c r="F790" s="44" t="str">
        <f t="shared" si="73"/>
        <v>Item_Desc_25515004</v>
      </c>
      <c r="G790" s="5" t="s">
        <v>516</v>
      </c>
      <c r="H790" s="5">
        <v>3</v>
      </c>
      <c r="I790" s="5">
        <v>55</v>
      </c>
      <c r="J790" s="5">
        <v>0</v>
      </c>
      <c r="K790" s="5">
        <v>5</v>
      </c>
      <c r="L790" s="45">
        <f>_xlfn.XLOOKUP($I790, '[1]#칼럼명세'!$F:$F, '[1]#칼럼명세'!$J:$J)*IF(_xlfn.XLOOKUP($I790, '[1]#칼럼명세'!$F:$F, '[1]#칼럼명세'!$K:$K)="X", 1, _xlfn.XLOOKUP($K790, '[1]#무게관련'!$N:$N, '[1]#무게관련'!$O:$O))*100</f>
        <v>1</v>
      </c>
      <c r="M790" s="46" t="s">
        <v>336</v>
      </c>
      <c r="N790" s="46" t="s">
        <v>336</v>
      </c>
      <c r="O790" s="46" t="s">
        <v>336</v>
      </c>
      <c r="P790" s="46" t="s">
        <v>336</v>
      </c>
      <c r="Q790" s="5">
        <v>0</v>
      </c>
      <c r="R790" s="5">
        <v>0</v>
      </c>
      <c r="S790" s="5">
        <v>0</v>
      </c>
      <c r="T790" s="5">
        <v>1</v>
      </c>
      <c r="U790" s="5">
        <v>2</v>
      </c>
      <c r="V790" s="5">
        <v>0</v>
      </c>
      <c r="W790" s="5">
        <v>1</v>
      </c>
      <c r="X790" s="66">
        <v>1000</v>
      </c>
      <c r="Y790" s="66">
        <v>1000</v>
      </c>
      <c r="Z790" s="5">
        <v>1</v>
      </c>
      <c r="AA790" s="5">
        <v>10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 t="s">
        <v>684</v>
      </c>
      <c r="AI790" s="5" t="s">
        <v>235</v>
      </c>
      <c r="AJ790" s="5" t="s">
        <v>983</v>
      </c>
      <c r="AK790" s="45">
        <f t="shared" si="97"/>
        <v>15</v>
      </c>
      <c r="AL790" s="47">
        <f>_xlfn.XLOOKUP(I790,'[1]#칼럼명세'!F:F,'[1]#칼럼명세'!I:I)</f>
        <v>1004</v>
      </c>
      <c r="AM790" s="44" t="str">
        <f t="shared" si="98"/>
        <v>Item_Name_25515004</v>
      </c>
      <c r="AN790" s="5" t="s">
        <v>792</v>
      </c>
      <c r="AO790" s="44" t="str">
        <f t="shared" si="99"/>
        <v>Item_Desc_25515004</v>
      </c>
      <c r="AP790" s="5" t="s">
        <v>1409</v>
      </c>
      <c r="AQ790" s="44">
        <f>_xlfn.XLOOKUP(I790,[1]!표1[아이템 타입],[1]!표1[삭제여부])</f>
        <v>1</v>
      </c>
      <c r="AR790" s="63">
        <f>_xlfn.XLOOKUP(I790,'[1]#칼럼명세'!F:F,'[1]#칼럼명세'!H:H)</f>
        <v>1</v>
      </c>
      <c r="AS790" s="4">
        <v>1</v>
      </c>
      <c r="AT790" s="4"/>
      <c r="AU790" s="4"/>
      <c r="AV790" s="4"/>
      <c r="AW790" s="63" t="str">
        <f>_xlfn.XLOOKUP(I790,[1]!표1[아이템 타입],[1]!표1[타입 이름])</f>
        <v>강화마석(일반무기)</v>
      </c>
      <c r="AX790" s="63" t="str">
        <f t="shared" si="95"/>
        <v>가능</v>
      </c>
      <c r="AY790" s="63" t="str">
        <f t="shared" si="96"/>
        <v>불가</v>
      </c>
      <c r="AZ790" s="63" t="str">
        <f t="shared" si="94"/>
        <v>가능</v>
      </c>
      <c r="BA790" s="63" t="str">
        <f t="shared" si="94"/>
        <v>가능</v>
      </c>
    </row>
    <row r="791" spans="2:53" x14ac:dyDescent="0.3">
      <c r="B791" s="4">
        <v>25515005</v>
      </c>
      <c r="C791" s="4" t="str">
        <f t="shared" si="74"/>
        <v>005</v>
      </c>
      <c r="D791" s="44" t="str">
        <f t="shared" si="72"/>
        <v>Item_Name_25515005</v>
      </c>
      <c r="E791" s="5" t="s">
        <v>1131</v>
      </c>
      <c r="F791" s="44" t="str">
        <f t="shared" si="73"/>
        <v>Item_Desc_25515005</v>
      </c>
      <c r="G791" s="5" t="s">
        <v>517</v>
      </c>
      <c r="H791" s="5">
        <v>3</v>
      </c>
      <c r="I791" s="5">
        <v>55</v>
      </c>
      <c r="J791" s="5">
        <v>0</v>
      </c>
      <c r="K791" s="5">
        <v>5</v>
      </c>
      <c r="L791" s="45">
        <f>_xlfn.XLOOKUP($I791, '[1]#칼럼명세'!$F:$F, '[1]#칼럼명세'!$J:$J)*IF(_xlfn.XLOOKUP($I791, '[1]#칼럼명세'!$F:$F, '[1]#칼럼명세'!$K:$K)="X", 1, _xlfn.XLOOKUP($K791, '[1]#무게관련'!$N:$N, '[1]#무게관련'!$O:$O))*100</f>
        <v>1</v>
      </c>
      <c r="M791" s="46" t="s">
        <v>336</v>
      </c>
      <c r="N791" s="46" t="s">
        <v>336</v>
      </c>
      <c r="O791" s="46" t="s">
        <v>336</v>
      </c>
      <c r="P791" s="46" t="s">
        <v>336</v>
      </c>
      <c r="Q791" s="5">
        <v>0</v>
      </c>
      <c r="R791" s="5">
        <v>0</v>
      </c>
      <c r="S791" s="5">
        <v>0</v>
      </c>
      <c r="T791" s="5">
        <v>1</v>
      </c>
      <c r="U791" s="5">
        <v>2</v>
      </c>
      <c r="V791" s="5">
        <v>0</v>
      </c>
      <c r="W791" s="5">
        <v>1</v>
      </c>
      <c r="X791" s="66">
        <v>1000</v>
      </c>
      <c r="Y791" s="66">
        <v>1000</v>
      </c>
      <c r="Z791" s="5">
        <v>1</v>
      </c>
      <c r="AA791" s="5">
        <v>10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 t="s">
        <v>685</v>
      </c>
      <c r="AI791" s="5" t="s">
        <v>235</v>
      </c>
      <c r="AJ791" s="5" t="s">
        <v>983</v>
      </c>
      <c r="AK791" s="45">
        <f t="shared" si="97"/>
        <v>15</v>
      </c>
      <c r="AL791" s="47">
        <f>_xlfn.XLOOKUP(I791,'[1]#칼럼명세'!F:F,'[1]#칼럼명세'!I:I)</f>
        <v>1004</v>
      </c>
      <c r="AM791" s="44" t="str">
        <f t="shared" si="98"/>
        <v>Item_Name_25515005</v>
      </c>
      <c r="AN791" s="5" t="s">
        <v>794</v>
      </c>
      <c r="AO791" s="44" t="str">
        <f t="shared" si="99"/>
        <v>Item_Desc_25515005</v>
      </c>
      <c r="AP791" s="5" t="s">
        <v>1410</v>
      </c>
      <c r="AQ791" s="44">
        <f>_xlfn.XLOOKUP(I791,[1]!표1[아이템 타입],[1]!표1[삭제여부])</f>
        <v>1</v>
      </c>
      <c r="AR791" s="63">
        <f>_xlfn.XLOOKUP(I791,'[1]#칼럼명세'!F:F,'[1]#칼럼명세'!H:H)</f>
        <v>1</v>
      </c>
      <c r="AS791" s="4">
        <v>1</v>
      </c>
      <c r="AT791" s="4"/>
      <c r="AU791" s="4"/>
      <c r="AV791" s="4"/>
      <c r="AW791" s="63" t="str">
        <f>_xlfn.XLOOKUP(I791,[1]!표1[아이템 타입],[1]!표1[타입 이름])</f>
        <v>강화마석(일반무기)</v>
      </c>
      <c r="AX791" s="63" t="str">
        <f t="shared" si="95"/>
        <v>가능</v>
      </c>
      <c r="AY791" s="63" t="str">
        <f t="shared" si="96"/>
        <v>불가</v>
      </c>
      <c r="AZ791" s="63" t="str">
        <f t="shared" si="94"/>
        <v>가능</v>
      </c>
      <c r="BA791" s="63" t="str">
        <f t="shared" si="94"/>
        <v>가능</v>
      </c>
    </row>
    <row r="792" spans="2:53" x14ac:dyDescent="0.3">
      <c r="B792" s="4">
        <v>25515006</v>
      </c>
      <c r="C792" s="4" t="str">
        <f t="shared" si="74"/>
        <v>006</v>
      </c>
      <c r="D792" s="44" t="str">
        <f t="shared" si="72"/>
        <v>Item_Name_25515006</v>
      </c>
      <c r="E792" s="5" t="s">
        <v>1132</v>
      </c>
      <c r="F792" s="44" t="str">
        <f t="shared" si="73"/>
        <v>Item_Desc_25515006</v>
      </c>
      <c r="G792" s="5" t="s">
        <v>518</v>
      </c>
      <c r="H792" s="5">
        <v>3</v>
      </c>
      <c r="I792" s="5">
        <v>55</v>
      </c>
      <c r="J792" s="5">
        <v>0</v>
      </c>
      <c r="K792" s="5">
        <v>5</v>
      </c>
      <c r="L792" s="45">
        <f>_xlfn.XLOOKUP($I792, '[1]#칼럼명세'!$F:$F, '[1]#칼럼명세'!$J:$J)*IF(_xlfn.XLOOKUP($I792, '[1]#칼럼명세'!$F:$F, '[1]#칼럼명세'!$K:$K)="X", 1, _xlfn.XLOOKUP($K792, '[1]#무게관련'!$N:$N, '[1]#무게관련'!$O:$O))*100</f>
        <v>1</v>
      </c>
      <c r="M792" s="46" t="s">
        <v>336</v>
      </c>
      <c r="N792" s="46" t="s">
        <v>336</v>
      </c>
      <c r="O792" s="46" t="s">
        <v>336</v>
      </c>
      <c r="P792" s="46" t="s">
        <v>336</v>
      </c>
      <c r="Q792" s="5">
        <v>0</v>
      </c>
      <c r="R792" s="5">
        <v>0</v>
      </c>
      <c r="S792" s="5">
        <v>0</v>
      </c>
      <c r="T792" s="5">
        <v>1</v>
      </c>
      <c r="U792" s="5">
        <v>2</v>
      </c>
      <c r="V792" s="5">
        <v>0</v>
      </c>
      <c r="W792" s="5">
        <v>1</v>
      </c>
      <c r="X792" s="66">
        <v>1000</v>
      </c>
      <c r="Y792" s="66">
        <v>1000</v>
      </c>
      <c r="Z792" s="5">
        <v>1</v>
      </c>
      <c r="AA792" s="5">
        <v>10</v>
      </c>
      <c r="AB792" s="5">
        <v>0</v>
      </c>
      <c r="AC792" s="5">
        <v>0</v>
      </c>
      <c r="AD792" s="5">
        <v>0</v>
      </c>
      <c r="AE792" s="5">
        <v>0</v>
      </c>
      <c r="AF792" s="5">
        <v>0</v>
      </c>
      <c r="AG792" s="5">
        <v>0</v>
      </c>
      <c r="AH792" s="5" t="s">
        <v>686</v>
      </c>
      <c r="AI792" s="5" t="s">
        <v>235</v>
      </c>
      <c r="AJ792" s="5" t="s">
        <v>983</v>
      </c>
      <c r="AK792" s="45">
        <f t="shared" si="97"/>
        <v>15</v>
      </c>
      <c r="AL792" s="47">
        <f>_xlfn.XLOOKUP(I792,'[1]#칼럼명세'!F:F,'[1]#칼럼명세'!I:I)</f>
        <v>1004</v>
      </c>
      <c r="AM792" s="44" t="str">
        <f t="shared" si="98"/>
        <v>Item_Name_25515006</v>
      </c>
      <c r="AN792" s="5" t="s">
        <v>795</v>
      </c>
      <c r="AO792" s="44" t="str">
        <f t="shared" si="99"/>
        <v>Item_Desc_25515006</v>
      </c>
      <c r="AP792" s="5" t="s">
        <v>1411</v>
      </c>
      <c r="AQ792" s="44">
        <f>_xlfn.XLOOKUP(I792,[1]!표1[아이템 타입],[1]!표1[삭제여부])</f>
        <v>1</v>
      </c>
      <c r="AR792" s="63">
        <f>_xlfn.XLOOKUP(I792,'[1]#칼럼명세'!F:F,'[1]#칼럼명세'!H:H)</f>
        <v>1</v>
      </c>
      <c r="AS792" s="4">
        <v>1</v>
      </c>
      <c r="AT792" s="4"/>
      <c r="AU792" s="4"/>
      <c r="AV792" s="4"/>
      <c r="AW792" s="63" t="str">
        <f>_xlfn.XLOOKUP(I792,[1]!표1[아이템 타입],[1]!표1[타입 이름])</f>
        <v>강화마석(일반무기)</v>
      </c>
      <c r="AX792" s="63" t="str">
        <f t="shared" si="95"/>
        <v>가능</v>
      </c>
      <c r="AY792" s="63" t="str">
        <f t="shared" si="96"/>
        <v>불가</v>
      </c>
      <c r="AZ792" s="63" t="str">
        <f t="shared" si="94"/>
        <v>가능</v>
      </c>
      <c r="BA792" s="63" t="str">
        <f t="shared" si="94"/>
        <v>가능</v>
      </c>
    </row>
    <row r="793" spans="2:53" x14ac:dyDescent="0.3">
      <c r="B793" s="4">
        <v>25515007</v>
      </c>
      <c r="C793" s="4" t="str">
        <f t="shared" si="74"/>
        <v>007</v>
      </c>
      <c r="D793" s="44" t="str">
        <f t="shared" si="72"/>
        <v>Item_Name_25515007</v>
      </c>
      <c r="E793" s="5" t="s">
        <v>1133</v>
      </c>
      <c r="F793" s="44" t="str">
        <f t="shared" si="73"/>
        <v>Item_Desc_25515007</v>
      </c>
      <c r="G793" s="5" t="s">
        <v>519</v>
      </c>
      <c r="H793" s="5">
        <v>3</v>
      </c>
      <c r="I793" s="5">
        <v>55</v>
      </c>
      <c r="J793" s="5">
        <v>0</v>
      </c>
      <c r="K793" s="5">
        <v>4</v>
      </c>
      <c r="L793" s="45">
        <f>_xlfn.XLOOKUP($I793, '[1]#칼럼명세'!$F:$F, '[1]#칼럼명세'!$J:$J)*IF(_xlfn.XLOOKUP($I793, '[1]#칼럼명세'!$F:$F, '[1]#칼럼명세'!$K:$K)="X", 1, _xlfn.XLOOKUP($K793, '[1]#무게관련'!$N:$N, '[1]#무게관련'!$O:$O))*100</f>
        <v>1</v>
      </c>
      <c r="M793" s="46" t="s">
        <v>336</v>
      </c>
      <c r="N793" s="46" t="s">
        <v>336</v>
      </c>
      <c r="O793" s="46" t="s">
        <v>336</v>
      </c>
      <c r="P793" s="46" t="s">
        <v>336</v>
      </c>
      <c r="Q793" s="5">
        <v>0</v>
      </c>
      <c r="R793" s="5">
        <v>0</v>
      </c>
      <c r="S793" s="5">
        <v>0</v>
      </c>
      <c r="T793" s="5">
        <v>1</v>
      </c>
      <c r="U793" s="5">
        <v>-1</v>
      </c>
      <c r="V793" s="5">
        <v>0</v>
      </c>
      <c r="W793" s="5">
        <v>1</v>
      </c>
      <c r="X793" s="66">
        <v>1000</v>
      </c>
      <c r="Y793" s="66">
        <v>1000</v>
      </c>
      <c r="Z793" s="5">
        <v>1</v>
      </c>
      <c r="AA793" s="5">
        <v>10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 t="s">
        <v>687</v>
      </c>
      <c r="AI793" s="5" t="s">
        <v>235</v>
      </c>
      <c r="AJ793" s="5" t="s">
        <v>983</v>
      </c>
      <c r="AK793" s="45">
        <f t="shared" si="97"/>
        <v>15</v>
      </c>
      <c r="AL793" s="47">
        <f>_xlfn.XLOOKUP(I793,'[1]#칼럼명세'!F:F,'[1]#칼럼명세'!I:I)</f>
        <v>1004</v>
      </c>
      <c r="AM793" s="44" t="str">
        <f t="shared" si="98"/>
        <v>Item_Name_25515007</v>
      </c>
      <c r="AN793" s="5" t="s">
        <v>793</v>
      </c>
      <c r="AO793" s="44" t="str">
        <f t="shared" si="99"/>
        <v>Item_Desc_25515007</v>
      </c>
      <c r="AP793" s="5" t="s">
        <v>667</v>
      </c>
      <c r="AQ793" s="44">
        <f>_xlfn.XLOOKUP(I793,[1]!표1[아이템 타입],[1]!표1[삭제여부])</f>
        <v>1</v>
      </c>
      <c r="AR793" s="63">
        <f>_xlfn.XLOOKUP(I793,'[1]#칼럼명세'!F:F,'[1]#칼럼명세'!H:H)</f>
        <v>1</v>
      </c>
      <c r="AS793" s="4">
        <v>1</v>
      </c>
      <c r="AT793" s="4"/>
      <c r="AU793" s="4"/>
      <c r="AV793" s="4"/>
      <c r="AW793" s="63" t="str">
        <f>_xlfn.XLOOKUP(I793,[1]!표1[아이템 타입],[1]!표1[타입 이름])</f>
        <v>강화마석(일반무기)</v>
      </c>
      <c r="AX793" s="63" t="str">
        <f t="shared" si="95"/>
        <v>가능</v>
      </c>
      <c r="AY793" s="63" t="str">
        <f t="shared" si="96"/>
        <v>불가</v>
      </c>
      <c r="AZ793" s="63" t="str">
        <f t="shared" si="94"/>
        <v>가능</v>
      </c>
      <c r="BA793" s="63" t="str">
        <f t="shared" si="94"/>
        <v>가능</v>
      </c>
    </row>
    <row r="794" spans="2:53" x14ac:dyDescent="0.3">
      <c r="B794" s="4">
        <v>25515008</v>
      </c>
      <c r="C794" s="4" t="str">
        <f t="shared" si="74"/>
        <v>008</v>
      </c>
      <c r="D794" s="44" t="str">
        <f t="shared" ref="D794:D859" si="100">"Item_Name_"&amp;B794</f>
        <v>Item_Name_25515008</v>
      </c>
      <c r="E794" s="5" t="s">
        <v>1134</v>
      </c>
      <c r="F794" s="44" t="str">
        <f t="shared" ref="F794:F859" si="101">"Item_Desc_"&amp;B794</f>
        <v>Item_Desc_25515008</v>
      </c>
      <c r="G794" s="5" t="s">
        <v>520</v>
      </c>
      <c r="H794" s="5">
        <v>3</v>
      </c>
      <c r="I794" s="5">
        <v>55</v>
      </c>
      <c r="J794" s="5">
        <v>0</v>
      </c>
      <c r="K794" s="5">
        <v>4</v>
      </c>
      <c r="L794" s="45">
        <f>_xlfn.XLOOKUP($I794, '[1]#칼럼명세'!$F:$F, '[1]#칼럼명세'!$J:$J)*IF(_xlfn.XLOOKUP($I794, '[1]#칼럼명세'!$F:$F, '[1]#칼럼명세'!$K:$K)="X", 1, _xlfn.XLOOKUP($K794, '[1]#무게관련'!$N:$N, '[1]#무게관련'!$O:$O))*100</f>
        <v>1</v>
      </c>
      <c r="M794" s="46" t="s">
        <v>336</v>
      </c>
      <c r="N794" s="46" t="s">
        <v>336</v>
      </c>
      <c r="O794" s="46" t="s">
        <v>336</v>
      </c>
      <c r="P794" s="46" t="s">
        <v>336</v>
      </c>
      <c r="Q794" s="5">
        <v>0</v>
      </c>
      <c r="R794" s="5">
        <v>0</v>
      </c>
      <c r="S794" s="5">
        <v>0</v>
      </c>
      <c r="T794" s="5">
        <v>1</v>
      </c>
      <c r="U794" s="5">
        <v>-1</v>
      </c>
      <c r="V794" s="5">
        <v>0</v>
      </c>
      <c r="W794" s="5">
        <v>1</v>
      </c>
      <c r="X794" s="66">
        <v>1000</v>
      </c>
      <c r="Y794" s="66">
        <v>1000</v>
      </c>
      <c r="Z794" s="5">
        <v>1</v>
      </c>
      <c r="AA794" s="5">
        <v>10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 t="s">
        <v>688</v>
      </c>
      <c r="AI794" s="5" t="s">
        <v>235</v>
      </c>
      <c r="AJ794" s="5" t="s">
        <v>983</v>
      </c>
      <c r="AK794" s="45">
        <f t="shared" si="97"/>
        <v>15</v>
      </c>
      <c r="AL794" s="47">
        <f>_xlfn.XLOOKUP(I794,'[1]#칼럼명세'!F:F,'[1]#칼럼명세'!I:I)</f>
        <v>1004</v>
      </c>
      <c r="AM794" s="44" t="str">
        <f t="shared" si="98"/>
        <v>Item_Name_25515008</v>
      </c>
      <c r="AN794" s="5" t="s">
        <v>796</v>
      </c>
      <c r="AO794" s="44" t="str">
        <f t="shared" si="99"/>
        <v>Item_Desc_25515008</v>
      </c>
      <c r="AP794" s="5" t="s">
        <v>668</v>
      </c>
      <c r="AQ794" s="44">
        <f>_xlfn.XLOOKUP(I794,[1]!표1[아이템 타입],[1]!표1[삭제여부])</f>
        <v>1</v>
      </c>
      <c r="AR794" s="63">
        <f>_xlfn.XLOOKUP(I794,'[1]#칼럼명세'!F:F,'[1]#칼럼명세'!H:H)</f>
        <v>1</v>
      </c>
      <c r="AS794" s="4">
        <v>1</v>
      </c>
      <c r="AT794" s="4"/>
      <c r="AU794" s="4"/>
      <c r="AV794" s="4"/>
      <c r="AW794" s="63" t="str">
        <f>_xlfn.XLOOKUP(I794,[1]!표1[아이템 타입],[1]!표1[타입 이름])</f>
        <v>강화마석(일반무기)</v>
      </c>
      <c r="AX794" s="63" t="str">
        <f t="shared" si="95"/>
        <v>가능</v>
      </c>
      <c r="AY794" s="63" t="str">
        <f t="shared" si="96"/>
        <v>불가</v>
      </c>
      <c r="AZ794" s="63" t="str">
        <f t="shared" si="94"/>
        <v>가능</v>
      </c>
      <c r="BA794" s="63" t="str">
        <f t="shared" si="94"/>
        <v>가능</v>
      </c>
    </row>
    <row r="795" spans="2:53" x14ac:dyDescent="0.3">
      <c r="B795" s="4">
        <v>25515009</v>
      </c>
      <c r="C795" s="4" t="str">
        <f t="shared" si="74"/>
        <v>009</v>
      </c>
      <c r="D795" s="44" t="str">
        <f t="shared" si="100"/>
        <v>Item_Name_25515009</v>
      </c>
      <c r="E795" s="5" t="s">
        <v>1135</v>
      </c>
      <c r="F795" s="44" t="str">
        <f t="shared" si="101"/>
        <v>Item_Desc_25515009</v>
      </c>
      <c r="G795" s="5" t="s">
        <v>521</v>
      </c>
      <c r="H795" s="5">
        <v>3</v>
      </c>
      <c r="I795" s="5">
        <v>55</v>
      </c>
      <c r="J795" s="5">
        <v>0</v>
      </c>
      <c r="K795" s="5">
        <v>4</v>
      </c>
      <c r="L795" s="45">
        <f>_xlfn.XLOOKUP($I795, '[1]#칼럼명세'!$F:$F, '[1]#칼럼명세'!$J:$J)*IF(_xlfn.XLOOKUP($I795, '[1]#칼럼명세'!$F:$F, '[1]#칼럼명세'!$K:$K)="X", 1, _xlfn.XLOOKUP($K795, '[1]#무게관련'!$N:$N, '[1]#무게관련'!$O:$O))*100</f>
        <v>1</v>
      </c>
      <c r="M795" s="46" t="s">
        <v>336</v>
      </c>
      <c r="N795" s="46" t="s">
        <v>336</v>
      </c>
      <c r="O795" s="46" t="s">
        <v>336</v>
      </c>
      <c r="P795" s="46" t="s">
        <v>336</v>
      </c>
      <c r="Q795" s="5">
        <v>0</v>
      </c>
      <c r="R795" s="5">
        <v>0</v>
      </c>
      <c r="S795" s="5">
        <v>0</v>
      </c>
      <c r="T795" s="5">
        <v>1</v>
      </c>
      <c r="U795" s="5">
        <v>-1</v>
      </c>
      <c r="V795" s="5">
        <v>0</v>
      </c>
      <c r="W795" s="5">
        <v>1</v>
      </c>
      <c r="X795" s="66">
        <v>1000</v>
      </c>
      <c r="Y795" s="66">
        <v>1000</v>
      </c>
      <c r="Z795" s="5">
        <v>1</v>
      </c>
      <c r="AA795" s="5">
        <v>10</v>
      </c>
      <c r="AB795" s="5">
        <v>0</v>
      </c>
      <c r="AC795" s="5">
        <v>0</v>
      </c>
      <c r="AD795" s="5">
        <v>0</v>
      </c>
      <c r="AE795" s="5">
        <v>0</v>
      </c>
      <c r="AF795" s="5">
        <v>0</v>
      </c>
      <c r="AG795" s="5">
        <v>0</v>
      </c>
      <c r="AH795" s="5" t="s">
        <v>689</v>
      </c>
      <c r="AI795" s="5" t="s">
        <v>235</v>
      </c>
      <c r="AJ795" s="5" t="s">
        <v>983</v>
      </c>
      <c r="AK795" s="45">
        <f t="shared" si="97"/>
        <v>15</v>
      </c>
      <c r="AL795" s="47">
        <f>_xlfn.XLOOKUP(I795,'[1]#칼럼명세'!F:F,'[1]#칼럼명세'!I:I)</f>
        <v>1004</v>
      </c>
      <c r="AM795" s="44" t="str">
        <f t="shared" si="98"/>
        <v>Item_Name_25515009</v>
      </c>
      <c r="AN795" s="5" t="s">
        <v>797</v>
      </c>
      <c r="AO795" s="44" t="str">
        <f t="shared" si="99"/>
        <v>Item_Desc_25515009</v>
      </c>
      <c r="AP795" s="5" t="s">
        <v>669</v>
      </c>
      <c r="AQ795" s="44">
        <f>_xlfn.XLOOKUP(I795,[1]!표1[아이템 타입],[1]!표1[삭제여부])</f>
        <v>1</v>
      </c>
      <c r="AR795" s="63">
        <f>_xlfn.XLOOKUP(I795,'[1]#칼럼명세'!F:F,'[1]#칼럼명세'!H:H)</f>
        <v>1</v>
      </c>
      <c r="AS795" s="4">
        <v>1</v>
      </c>
      <c r="AT795" s="4"/>
      <c r="AU795" s="4"/>
      <c r="AV795" s="4"/>
      <c r="AW795" s="63" t="str">
        <f>_xlfn.XLOOKUP(I795,[1]!표1[아이템 타입],[1]!표1[타입 이름])</f>
        <v>강화마석(일반무기)</v>
      </c>
      <c r="AX795" s="63" t="str">
        <f t="shared" si="95"/>
        <v>가능</v>
      </c>
      <c r="AY795" s="63" t="str">
        <f t="shared" si="96"/>
        <v>불가</v>
      </c>
      <c r="AZ795" s="63" t="str">
        <f t="shared" si="94"/>
        <v>가능</v>
      </c>
      <c r="BA795" s="63" t="str">
        <f t="shared" si="94"/>
        <v>가능</v>
      </c>
    </row>
    <row r="796" spans="2:53" x14ac:dyDescent="0.3">
      <c r="B796" s="4">
        <v>25515010</v>
      </c>
      <c r="C796" s="4" t="str">
        <f t="shared" ref="C796:C863" si="102">RIGHT(B796,3)</f>
        <v>010</v>
      </c>
      <c r="D796" s="44" t="str">
        <f t="shared" si="100"/>
        <v>Item_Name_25515010</v>
      </c>
      <c r="E796" s="5" t="s">
        <v>1136</v>
      </c>
      <c r="F796" s="44" t="str">
        <f t="shared" si="101"/>
        <v>Item_Desc_25515010</v>
      </c>
      <c r="G796" s="5" t="s">
        <v>930</v>
      </c>
      <c r="H796" s="5">
        <v>3</v>
      </c>
      <c r="I796" s="5">
        <v>55</v>
      </c>
      <c r="J796" s="5">
        <v>0</v>
      </c>
      <c r="K796" s="5">
        <v>99</v>
      </c>
      <c r="L796" s="45">
        <f>_xlfn.XLOOKUP($I796, '[1]#칼럼명세'!$F:$F, '[1]#칼럼명세'!$J:$J)*IF(_xlfn.XLOOKUP($I796, '[1]#칼럼명세'!$F:$F, '[1]#칼럼명세'!$K:$K)="X", 1, _xlfn.XLOOKUP($K796, '[1]#무게관련'!$N:$N, '[1]#무게관련'!$O:$O))*100</f>
        <v>1</v>
      </c>
      <c r="M796" s="46" t="s">
        <v>336</v>
      </c>
      <c r="N796" s="46" t="s">
        <v>336</v>
      </c>
      <c r="O796" s="46" t="s">
        <v>336</v>
      </c>
      <c r="P796" s="46" t="s">
        <v>336</v>
      </c>
      <c r="Q796" s="5">
        <v>0</v>
      </c>
      <c r="R796" s="5">
        <v>0</v>
      </c>
      <c r="S796" s="5">
        <v>0</v>
      </c>
      <c r="T796" s="5">
        <v>1</v>
      </c>
      <c r="U796" s="5">
        <v>1</v>
      </c>
      <c r="V796" s="5">
        <v>0</v>
      </c>
      <c r="W796" s="5">
        <v>1</v>
      </c>
      <c r="X796" s="66">
        <v>1000</v>
      </c>
      <c r="Y796" s="66">
        <v>1000</v>
      </c>
      <c r="Z796" s="5">
        <v>0</v>
      </c>
      <c r="AA796" s="5">
        <v>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 t="s">
        <v>931</v>
      </c>
      <c r="AI796" s="5" t="s">
        <v>235</v>
      </c>
      <c r="AJ796" s="5" t="s">
        <v>983</v>
      </c>
      <c r="AK796" s="45">
        <f t="shared" si="97"/>
        <v>15</v>
      </c>
      <c r="AL796" s="47">
        <f>_xlfn.XLOOKUP(I796,'[1]#칼럼명세'!F:F,'[1]#칼럼명세'!I:I)</f>
        <v>1004</v>
      </c>
      <c r="AM796" s="44" t="str">
        <f t="shared" si="98"/>
        <v>Item_Name_25515010</v>
      </c>
      <c r="AN796" s="5" t="s">
        <v>932</v>
      </c>
      <c r="AO796" s="44" t="str">
        <f t="shared" si="99"/>
        <v>Item_Desc_25515010</v>
      </c>
      <c r="AP796" s="5" t="s">
        <v>933</v>
      </c>
      <c r="AQ796" s="44">
        <f>_xlfn.XLOOKUP(I796,[1]!표1[아이템 타입],[1]!표1[삭제여부])</f>
        <v>1</v>
      </c>
      <c r="AR796" s="63">
        <f>_xlfn.XLOOKUP(I796,'[1]#칼럼명세'!F:F,'[1]#칼럼명세'!H:H)</f>
        <v>1</v>
      </c>
      <c r="AS796" s="4">
        <v>1</v>
      </c>
      <c r="AT796" s="4"/>
      <c r="AU796" s="4"/>
      <c r="AV796" s="4"/>
      <c r="AW796" s="63" t="str">
        <f>_xlfn.XLOOKUP(I796,[1]!표1[아이템 타입],[1]!표1[타입 이름])</f>
        <v>강화마석(일반무기)</v>
      </c>
      <c r="AX796" s="63" t="str">
        <f t="shared" si="95"/>
        <v>불가</v>
      </c>
      <c r="AY796" s="63" t="str">
        <f t="shared" si="96"/>
        <v>불가</v>
      </c>
      <c r="AZ796" s="63" t="str">
        <f t="shared" si="94"/>
        <v>가능</v>
      </c>
      <c r="BA796" s="63" t="str">
        <f t="shared" si="94"/>
        <v>가능</v>
      </c>
    </row>
    <row r="797" spans="2:53" x14ac:dyDescent="0.3">
      <c r="B797" s="4">
        <v>26115001</v>
      </c>
      <c r="C797" s="4" t="str">
        <f t="shared" si="102"/>
        <v>001</v>
      </c>
      <c r="D797" s="44" t="str">
        <f t="shared" si="100"/>
        <v>Item_Name_26115001</v>
      </c>
      <c r="E797" s="5" t="s">
        <v>1049</v>
      </c>
      <c r="F797" s="44" t="str">
        <f t="shared" si="101"/>
        <v>Item_Desc_26115001</v>
      </c>
      <c r="G797" s="5" t="s">
        <v>588</v>
      </c>
      <c r="H797" s="5">
        <v>3</v>
      </c>
      <c r="I797" s="5">
        <v>34</v>
      </c>
      <c r="J797" s="5">
        <v>0</v>
      </c>
      <c r="K797" s="5">
        <v>1</v>
      </c>
      <c r="L797" s="45">
        <f>_xlfn.XLOOKUP($I797, '[1]#칼럼명세'!$F:$F, '[1]#칼럼명세'!$J:$J)*IF(_xlfn.XLOOKUP($I797, '[1]#칼럼명세'!$F:$F, '[1]#칼럼명세'!$K:$K)="X", 1, _xlfn.XLOOKUP($K797, '[1]#무게관련'!$N:$N, '[1]#무게관련'!$O:$O))*100</f>
        <v>1</v>
      </c>
      <c r="M797" s="46" t="s">
        <v>336</v>
      </c>
      <c r="N797" s="46" t="s">
        <v>336</v>
      </c>
      <c r="O797" s="46" t="s">
        <v>336</v>
      </c>
      <c r="P797" s="46" t="s">
        <v>336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1</v>
      </c>
      <c r="X797" s="66">
        <v>1000</v>
      </c>
      <c r="Y797" s="66">
        <v>1000</v>
      </c>
      <c r="Z797" s="5">
        <v>1</v>
      </c>
      <c r="AA797" s="5">
        <v>10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 t="s">
        <v>2991</v>
      </c>
      <c r="AI797" s="5" t="s">
        <v>235</v>
      </c>
      <c r="AJ797" s="5" t="s">
        <v>983</v>
      </c>
      <c r="AK797" s="45">
        <f t="shared" si="97"/>
        <v>15</v>
      </c>
      <c r="AL797" s="47">
        <f>_xlfn.XLOOKUP(I797,'[1]#칼럼명세'!F:F,'[1]#칼럼명세'!I:I)</f>
        <v>10000</v>
      </c>
      <c r="AM797" s="44" t="str">
        <f t="shared" si="98"/>
        <v>Item_Name_26115001</v>
      </c>
      <c r="AN797" s="5" t="s">
        <v>3226</v>
      </c>
      <c r="AO797" s="44" t="str">
        <f t="shared" si="99"/>
        <v>Item_Desc_26115001</v>
      </c>
      <c r="AP797" s="5" t="s">
        <v>3227</v>
      </c>
      <c r="AQ797" s="44">
        <f>_xlfn.XLOOKUP(I797,[1]!표1[아이템 타입],[1]!표1[삭제여부])</f>
        <v>1</v>
      </c>
      <c r="AR797" s="63">
        <f>_xlfn.XLOOKUP(I797,'[1]#칼럼명세'!F:F,'[1]#칼럼명세'!H:H)</f>
        <v>1</v>
      </c>
      <c r="AS797" s="4">
        <v>1</v>
      </c>
      <c r="AT797" s="4"/>
      <c r="AU797" s="4"/>
      <c r="AV797" s="4"/>
      <c r="AW797" s="63" t="str">
        <f>_xlfn.XLOOKUP(I797,[1]!표1[아이템 타입],[1]!표1[타입 이름])</f>
        <v>재료 - 판매 및 거래 가능</v>
      </c>
      <c r="AX797" s="63" t="str">
        <f t="shared" si="95"/>
        <v>가능</v>
      </c>
      <c r="AY797" s="63" t="str">
        <f t="shared" si="96"/>
        <v>불가</v>
      </c>
      <c r="AZ797" s="63" t="str">
        <f t="shared" si="94"/>
        <v>가능</v>
      </c>
      <c r="BA797" s="63" t="str">
        <f t="shared" si="94"/>
        <v>가능</v>
      </c>
    </row>
    <row r="798" spans="2:53" x14ac:dyDescent="0.3">
      <c r="B798" s="4">
        <v>26115002</v>
      </c>
      <c r="C798" s="4" t="str">
        <f t="shared" si="102"/>
        <v>002</v>
      </c>
      <c r="D798" s="44" t="str">
        <f t="shared" si="100"/>
        <v>Item_Name_26115002</v>
      </c>
      <c r="E798" s="5" t="s">
        <v>1050</v>
      </c>
      <c r="F798" s="44" t="str">
        <f t="shared" si="101"/>
        <v>Item_Desc_26115002</v>
      </c>
      <c r="G798" s="5" t="s">
        <v>588</v>
      </c>
      <c r="H798" s="5">
        <v>3</v>
      </c>
      <c r="I798" s="5">
        <v>34</v>
      </c>
      <c r="J798" s="5">
        <v>0</v>
      </c>
      <c r="K798" s="5">
        <v>1</v>
      </c>
      <c r="L798" s="45">
        <f>_xlfn.XLOOKUP($I798, '[1]#칼럼명세'!$F:$F, '[1]#칼럼명세'!$J:$J)*IF(_xlfn.XLOOKUP($I798, '[1]#칼럼명세'!$F:$F, '[1]#칼럼명세'!$K:$K)="X", 1, _xlfn.XLOOKUP($K798, '[1]#무게관련'!$N:$N, '[1]#무게관련'!$O:$O))*100</f>
        <v>1</v>
      </c>
      <c r="M798" s="46" t="s">
        <v>336</v>
      </c>
      <c r="N798" s="46" t="s">
        <v>336</v>
      </c>
      <c r="O798" s="46" t="s">
        <v>336</v>
      </c>
      <c r="P798" s="46" t="s">
        <v>336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1</v>
      </c>
      <c r="X798" s="66">
        <v>1000</v>
      </c>
      <c r="Y798" s="66">
        <v>1000</v>
      </c>
      <c r="Z798" s="5">
        <v>1</v>
      </c>
      <c r="AA798" s="5">
        <v>10</v>
      </c>
      <c r="AB798" s="5">
        <v>0</v>
      </c>
      <c r="AC798" s="5">
        <v>0</v>
      </c>
      <c r="AD798" s="5">
        <v>0</v>
      </c>
      <c r="AE798" s="5">
        <v>0</v>
      </c>
      <c r="AF798" s="5">
        <v>0</v>
      </c>
      <c r="AG798" s="5">
        <v>0</v>
      </c>
      <c r="AH798" s="5" t="s">
        <v>199</v>
      </c>
      <c r="AI798" s="5" t="s">
        <v>235</v>
      </c>
      <c r="AJ798" s="5" t="s">
        <v>983</v>
      </c>
      <c r="AK798" s="45">
        <f t="shared" si="97"/>
        <v>15</v>
      </c>
      <c r="AL798" s="47">
        <f>_xlfn.XLOOKUP(I798,'[1]#칼럼명세'!F:F,'[1]#칼럼명세'!I:I)</f>
        <v>10000</v>
      </c>
      <c r="AM798" s="44" t="str">
        <f t="shared" si="98"/>
        <v>Item_Name_26115002</v>
      </c>
      <c r="AN798" s="5" t="s">
        <v>3228</v>
      </c>
      <c r="AO798" s="44" t="str">
        <f t="shared" si="99"/>
        <v>Item_Desc_26115002</v>
      </c>
      <c r="AP798" s="5" t="s">
        <v>3229</v>
      </c>
      <c r="AQ798" s="44">
        <f>_xlfn.XLOOKUP(I798,[1]!표1[아이템 타입],[1]!표1[삭제여부])</f>
        <v>1</v>
      </c>
      <c r="AR798" s="63">
        <f>_xlfn.XLOOKUP(I798,'[1]#칼럼명세'!F:F,'[1]#칼럼명세'!H:H)</f>
        <v>1</v>
      </c>
      <c r="AS798" s="4">
        <v>1</v>
      </c>
      <c r="AT798" s="4"/>
      <c r="AU798" s="4"/>
      <c r="AV798" s="4"/>
      <c r="AW798" s="63" t="str">
        <f>_xlfn.XLOOKUP(I798,[1]!표1[아이템 타입],[1]!표1[타입 이름])</f>
        <v>재료 - 판매 및 거래 가능</v>
      </c>
      <c r="AX798" s="63" t="str">
        <f t="shared" si="95"/>
        <v>가능</v>
      </c>
      <c r="AY798" s="63" t="str">
        <f t="shared" si="96"/>
        <v>불가</v>
      </c>
      <c r="AZ798" s="63" t="str">
        <f t="shared" si="94"/>
        <v>가능</v>
      </c>
      <c r="BA798" s="63" t="str">
        <f t="shared" si="94"/>
        <v>가능</v>
      </c>
    </row>
    <row r="799" spans="2:53" x14ac:dyDescent="0.3">
      <c r="B799" s="4">
        <v>26115003</v>
      </c>
      <c r="C799" s="4" t="str">
        <f t="shared" si="102"/>
        <v>003</v>
      </c>
      <c r="D799" s="44" t="str">
        <f t="shared" si="100"/>
        <v>Item_Name_26115003</v>
      </c>
      <c r="E799" s="5" t="s">
        <v>1051</v>
      </c>
      <c r="F799" s="44" t="str">
        <f t="shared" si="101"/>
        <v>Item_Desc_26115003</v>
      </c>
      <c r="G799" s="5" t="s">
        <v>588</v>
      </c>
      <c r="H799" s="5">
        <v>3</v>
      </c>
      <c r="I799" s="5">
        <v>34</v>
      </c>
      <c r="J799" s="5">
        <v>0</v>
      </c>
      <c r="K799" s="5">
        <v>1</v>
      </c>
      <c r="L799" s="45">
        <f>_xlfn.XLOOKUP($I799, '[1]#칼럼명세'!$F:$F, '[1]#칼럼명세'!$J:$J)*IF(_xlfn.XLOOKUP($I799, '[1]#칼럼명세'!$F:$F, '[1]#칼럼명세'!$K:$K)="X", 1, _xlfn.XLOOKUP($K799, '[1]#무게관련'!$N:$N, '[1]#무게관련'!$O:$O))*100</f>
        <v>1</v>
      </c>
      <c r="M799" s="46" t="s">
        <v>336</v>
      </c>
      <c r="N799" s="46" t="s">
        <v>336</v>
      </c>
      <c r="O799" s="46" t="s">
        <v>336</v>
      </c>
      <c r="P799" s="46" t="s">
        <v>336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1</v>
      </c>
      <c r="X799" s="66">
        <v>1000</v>
      </c>
      <c r="Y799" s="66">
        <v>1000</v>
      </c>
      <c r="Z799" s="5">
        <v>1</v>
      </c>
      <c r="AA799" s="5">
        <v>15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 t="s">
        <v>198</v>
      </c>
      <c r="AI799" s="5" t="s">
        <v>235</v>
      </c>
      <c r="AJ799" s="5" t="s">
        <v>983</v>
      </c>
      <c r="AK799" s="45">
        <f t="shared" si="97"/>
        <v>15</v>
      </c>
      <c r="AL799" s="47">
        <f>_xlfn.XLOOKUP(I799,'[1]#칼럼명세'!F:F,'[1]#칼럼명세'!I:I)</f>
        <v>10000</v>
      </c>
      <c r="AM799" s="44" t="str">
        <f t="shared" si="98"/>
        <v>Item_Name_26115003</v>
      </c>
      <c r="AN799" s="5" t="s">
        <v>427</v>
      </c>
      <c r="AO799" s="44" t="str">
        <f t="shared" si="99"/>
        <v>Item_Desc_26115003</v>
      </c>
      <c r="AP799" s="5" t="s">
        <v>3215</v>
      </c>
      <c r="AQ799" s="44">
        <f>_xlfn.XLOOKUP(I799,[1]!표1[아이템 타입],[1]!표1[삭제여부])</f>
        <v>1</v>
      </c>
      <c r="AR799" s="63">
        <f>_xlfn.XLOOKUP(I799,'[1]#칼럼명세'!F:F,'[1]#칼럼명세'!H:H)</f>
        <v>1</v>
      </c>
      <c r="AS799" s="4">
        <v>1</v>
      </c>
      <c r="AT799" s="4"/>
      <c r="AU799" s="4"/>
      <c r="AV799" s="4"/>
      <c r="AW799" s="63" t="str">
        <f>_xlfn.XLOOKUP(I799,[1]!표1[아이템 타입],[1]!표1[타입 이름])</f>
        <v>재료 - 판매 및 거래 가능</v>
      </c>
      <c r="AX799" s="63" t="str">
        <f t="shared" si="95"/>
        <v>가능</v>
      </c>
      <c r="AY799" s="63" t="str">
        <f t="shared" si="96"/>
        <v>불가</v>
      </c>
      <c r="AZ799" s="63" t="str">
        <f t="shared" si="94"/>
        <v>가능</v>
      </c>
      <c r="BA799" s="63" t="str">
        <f t="shared" si="94"/>
        <v>가능</v>
      </c>
    </row>
    <row r="800" spans="2:53" x14ac:dyDescent="0.3">
      <c r="B800" s="4">
        <v>26115004</v>
      </c>
      <c r="C800" s="4" t="str">
        <f t="shared" si="102"/>
        <v>004</v>
      </c>
      <c r="D800" s="44" t="str">
        <f t="shared" si="100"/>
        <v>Item_Name_26115004</v>
      </c>
      <c r="E800" s="5" t="s">
        <v>1052</v>
      </c>
      <c r="F800" s="44" t="str">
        <f t="shared" si="101"/>
        <v>Item_Desc_26115004</v>
      </c>
      <c r="G800" s="5" t="s">
        <v>588</v>
      </c>
      <c r="H800" s="5">
        <v>3</v>
      </c>
      <c r="I800" s="5">
        <v>34</v>
      </c>
      <c r="J800" s="5">
        <v>0</v>
      </c>
      <c r="K800" s="5">
        <v>1</v>
      </c>
      <c r="L800" s="45">
        <f>_xlfn.XLOOKUP($I800, '[1]#칼럼명세'!$F:$F, '[1]#칼럼명세'!$J:$J)*IF(_xlfn.XLOOKUP($I800, '[1]#칼럼명세'!$F:$F, '[1]#칼럼명세'!$K:$K)="X", 1, _xlfn.XLOOKUP($K800, '[1]#무게관련'!$N:$N, '[1]#무게관련'!$O:$O))*100</f>
        <v>1</v>
      </c>
      <c r="M800" s="46" t="s">
        <v>336</v>
      </c>
      <c r="N800" s="46" t="s">
        <v>336</v>
      </c>
      <c r="O800" s="46" t="s">
        <v>336</v>
      </c>
      <c r="P800" s="46" t="s">
        <v>336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1</v>
      </c>
      <c r="X800" s="66">
        <v>1000</v>
      </c>
      <c r="Y800" s="66">
        <v>1000</v>
      </c>
      <c r="Z800" s="5">
        <v>1</v>
      </c>
      <c r="AA800" s="5">
        <v>10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 t="s">
        <v>2992</v>
      </c>
      <c r="AI800" s="5" t="s">
        <v>235</v>
      </c>
      <c r="AJ800" s="5" t="s">
        <v>983</v>
      </c>
      <c r="AK800" s="45">
        <f t="shared" si="97"/>
        <v>15</v>
      </c>
      <c r="AL800" s="47">
        <f>_xlfn.XLOOKUP(I800,'[1]#칼럼명세'!F:F,'[1]#칼럼명세'!I:I)</f>
        <v>10000</v>
      </c>
      <c r="AM800" s="44" t="str">
        <f t="shared" si="98"/>
        <v>Item_Name_26115004</v>
      </c>
      <c r="AN800" s="5" t="s">
        <v>3230</v>
      </c>
      <c r="AO800" s="44" t="str">
        <f t="shared" si="99"/>
        <v>Item_Desc_26115004</v>
      </c>
      <c r="AP800" s="5" t="s">
        <v>3227</v>
      </c>
      <c r="AQ800" s="44">
        <f>_xlfn.XLOOKUP(I800,[1]!표1[아이템 타입],[1]!표1[삭제여부])</f>
        <v>1</v>
      </c>
      <c r="AR800" s="63">
        <f>_xlfn.XLOOKUP(I800,'[1]#칼럼명세'!F:F,'[1]#칼럼명세'!H:H)</f>
        <v>1</v>
      </c>
      <c r="AS800" s="4">
        <v>1</v>
      </c>
      <c r="AT800" s="4"/>
      <c r="AU800" s="4"/>
      <c r="AV800" s="4"/>
      <c r="AW800" s="63" t="str">
        <f>_xlfn.XLOOKUP(I800,[1]!표1[아이템 타입],[1]!표1[타입 이름])</f>
        <v>재료 - 판매 및 거래 가능</v>
      </c>
      <c r="AX800" s="63" t="str">
        <f t="shared" si="95"/>
        <v>가능</v>
      </c>
      <c r="AY800" s="63" t="str">
        <f t="shared" si="96"/>
        <v>불가</v>
      </c>
      <c r="AZ800" s="63" t="str">
        <f t="shared" si="94"/>
        <v>가능</v>
      </c>
      <c r="BA800" s="63" t="str">
        <f t="shared" si="94"/>
        <v>가능</v>
      </c>
    </row>
    <row r="801" spans="2:53" x14ac:dyDescent="0.3">
      <c r="B801" s="4">
        <v>26115005</v>
      </c>
      <c r="C801" s="4" t="str">
        <f t="shared" si="102"/>
        <v>005</v>
      </c>
      <c r="D801" s="44" t="str">
        <f t="shared" si="100"/>
        <v>Item_Name_26115005</v>
      </c>
      <c r="E801" s="5" t="s">
        <v>1053</v>
      </c>
      <c r="F801" s="44" t="str">
        <f t="shared" si="101"/>
        <v>Item_Desc_26115005</v>
      </c>
      <c r="G801" s="5" t="s">
        <v>588</v>
      </c>
      <c r="H801" s="5">
        <v>3</v>
      </c>
      <c r="I801" s="5">
        <v>34</v>
      </c>
      <c r="J801" s="5">
        <v>0</v>
      </c>
      <c r="K801" s="5">
        <v>1</v>
      </c>
      <c r="L801" s="45">
        <f>_xlfn.XLOOKUP($I801, '[1]#칼럼명세'!$F:$F, '[1]#칼럼명세'!$J:$J)*IF(_xlfn.XLOOKUP($I801, '[1]#칼럼명세'!$F:$F, '[1]#칼럼명세'!$K:$K)="X", 1, _xlfn.XLOOKUP($K801, '[1]#무게관련'!$N:$N, '[1]#무게관련'!$O:$O))*100</f>
        <v>1</v>
      </c>
      <c r="M801" s="46" t="s">
        <v>336</v>
      </c>
      <c r="N801" s="46" t="s">
        <v>336</v>
      </c>
      <c r="O801" s="46" t="s">
        <v>336</v>
      </c>
      <c r="P801" s="46" t="s">
        <v>336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1</v>
      </c>
      <c r="X801" s="66">
        <v>1000</v>
      </c>
      <c r="Y801" s="66">
        <v>1000</v>
      </c>
      <c r="Z801" s="5">
        <v>1</v>
      </c>
      <c r="AA801" s="5">
        <v>15</v>
      </c>
      <c r="AB801" s="5">
        <v>0</v>
      </c>
      <c r="AC801" s="5">
        <v>0</v>
      </c>
      <c r="AD801" s="5">
        <v>0</v>
      </c>
      <c r="AE801" s="5">
        <v>0</v>
      </c>
      <c r="AF801" s="5">
        <v>0</v>
      </c>
      <c r="AG801" s="5">
        <v>0</v>
      </c>
      <c r="AH801" s="5" t="s">
        <v>3231</v>
      </c>
      <c r="AI801" s="5" t="s">
        <v>235</v>
      </c>
      <c r="AJ801" s="5" t="s">
        <v>983</v>
      </c>
      <c r="AK801" s="45">
        <f t="shared" si="97"/>
        <v>15</v>
      </c>
      <c r="AL801" s="47">
        <f>_xlfn.XLOOKUP(I801,'[1]#칼럼명세'!F:F,'[1]#칼럼명세'!I:I)</f>
        <v>10000</v>
      </c>
      <c r="AM801" s="44" t="str">
        <f t="shared" si="98"/>
        <v>Item_Name_26115005</v>
      </c>
      <c r="AN801" s="5" t="s">
        <v>3232</v>
      </c>
      <c r="AO801" s="44" t="str">
        <f t="shared" si="99"/>
        <v>Item_Desc_26115005</v>
      </c>
      <c r="AP801" s="5" t="s">
        <v>3229</v>
      </c>
      <c r="AQ801" s="44">
        <f>_xlfn.XLOOKUP(I801,[1]!표1[아이템 타입],[1]!표1[삭제여부])</f>
        <v>1</v>
      </c>
      <c r="AR801" s="63">
        <f>_xlfn.XLOOKUP(I801,'[1]#칼럼명세'!F:F,'[1]#칼럼명세'!H:H)</f>
        <v>1</v>
      </c>
      <c r="AS801" s="4">
        <v>1</v>
      </c>
      <c r="AT801" s="4"/>
      <c r="AU801" s="4"/>
      <c r="AV801" s="4"/>
      <c r="AW801" s="63" t="str">
        <f>_xlfn.XLOOKUP(I801,[1]!표1[아이템 타입],[1]!표1[타입 이름])</f>
        <v>재료 - 판매 및 거래 가능</v>
      </c>
      <c r="AX801" s="63" t="str">
        <f t="shared" si="95"/>
        <v>가능</v>
      </c>
      <c r="AY801" s="63" t="str">
        <f t="shared" si="96"/>
        <v>불가</v>
      </c>
      <c r="AZ801" s="63" t="str">
        <f t="shared" si="94"/>
        <v>가능</v>
      </c>
      <c r="BA801" s="63" t="str">
        <f t="shared" si="94"/>
        <v>가능</v>
      </c>
    </row>
    <row r="802" spans="2:53" x14ac:dyDescent="0.3">
      <c r="B802" s="4">
        <v>26115006</v>
      </c>
      <c r="C802" s="4" t="str">
        <f t="shared" si="102"/>
        <v>006</v>
      </c>
      <c r="D802" s="44" t="str">
        <f t="shared" si="100"/>
        <v>Item_Name_26115006</v>
      </c>
      <c r="E802" s="5" t="s">
        <v>1054</v>
      </c>
      <c r="F802" s="44" t="str">
        <f t="shared" si="101"/>
        <v>Item_Desc_26115006</v>
      </c>
      <c r="G802" s="5" t="s">
        <v>588</v>
      </c>
      <c r="H802" s="5">
        <v>3</v>
      </c>
      <c r="I802" s="5">
        <v>34</v>
      </c>
      <c r="J802" s="5">
        <v>0</v>
      </c>
      <c r="K802" s="5">
        <v>1</v>
      </c>
      <c r="L802" s="45">
        <f>_xlfn.XLOOKUP($I802, '[1]#칼럼명세'!$F:$F, '[1]#칼럼명세'!$J:$J)*IF(_xlfn.XLOOKUP($I802, '[1]#칼럼명세'!$F:$F, '[1]#칼럼명세'!$K:$K)="X", 1, _xlfn.XLOOKUP($K802, '[1]#무게관련'!$N:$N, '[1]#무게관련'!$O:$O))*100</f>
        <v>1</v>
      </c>
      <c r="M802" s="46" t="s">
        <v>336</v>
      </c>
      <c r="N802" s="46" t="s">
        <v>336</v>
      </c>
      <c r="O802" s="46" t="s">
        <v>336</v>
      </c>
      <c r="P802" s="46" t="s">
        <v>336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1</v>
      </c>
      <c r="X802" s="66">
        <v>1000</v>
      </c>
      <c r="Y802" s="66">
        <v>1000</v>
      </c>
      <c r="Z802" s="5">
        <v>1</v>
      </c>
      <c r="AA802" s="5">
        <v>15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 t="s">
        <v>1456</v>
      </c>
      <c r="AI802" s="5" t="s">
        <v>235</v>
      </c>
      <c r="AJ802" s="5" t="s">
        <v>983</v>
      </c>
      <c r="AK802" s="45">
        <f t="shared" si="97"/>
        <v>15</v>
      </c>
      <c r="AL802" s="47">
        <f>_xlfn.XLOOKUP(I802,'[1]#칼럼명세'!F:F,'[1]#칼럼명세'!I:I)</f>
        <v>10000</v>
      </c>
      <c r="AM802" s="44" t="str">
        <f t="shared" si="98"/>
        <v>Item_Name_26115006</v>
      </c>
      <c r="AN802" s="5" t="s">
        <v>430</v>
      </c>
      <c r="AO802" s="44" t="str">
        <f t="shared" si="99"/>
        <v>Item_Desc_26115006</v>
      </c>
      <c r="AP802" s="5" t="s">
        <v>3215</v>
      </c>
      <c r="AQ802" s="44">
        <f>_xlfn.XLOOKUP(I802,[1]!표1[아이템 타입],[1]!표1[삭제여부])</f>
        <v>1</v>
      </c>
      <c r="AR802" s="63">
        <f>_xlfn.XLOOKUP(I802,'[1]#칼럼명세'!F:F,'[1]#칼럼명세'!H:H)</f>
        <v>1</v>
      </c>
      <c r="AS802" s="4">
        <v>1</v>
      </c>
      <c r="AT802" s="4"/>
      <c r="AU802" s="4"/>
      <c r="AV802" s="4"/>
      <c r="AW802" s="63" t="str">
        <f>_xlfn.XLOOKUP(I802,[1]!표1[아이템 타입],[1]!표1[타입 이름])</f>
        <v>재료 - 판매 및 거래 가능</v>
      </c>
      <c r="AX802" s="63" t="str">
        <f t="shared" si="95"/>
        <v>가능</v>
      </c>
      <c r="AY802" s="63" t="str">
        <f t="shared" si="96"/>
        <v>불가</v>
      </c>
      <c r="AZ802" s="63" t="str">
        <f t="shared" si="94"/>
        <v>가능</v>
      </c>
      <c r="BA802" s="63" t="str">
        <f t="shared" si="94"/>
        <v>가능</v>
      </c>
    </row>
    <row r="803" spans="2:53" x14ac:dyDescent="0.3">
      <c r="B803" s="4">
        <v>26115007</v>
      </c>
      <c r="C803" s="4" t="str">
        <f t="shared" si="102"/>
        <v>007</v>
      </c>
      <c r="D803" s="44" t="str">
        <f t="shared" si="100"/>
        <v>Item_Name_26115007</v>
      </c>
      <c r="E803" s="5" t="s">
        <v>1055</v>
      </c>
      <c r="F803" s="44" t="str">
        <f t="shared" si="101"/>
        <v>Item_Desc_26115007</v>
      </c>
      <c r="G803" s="5" t="s">
        <v>588</v>
      </c>
      <c r="H803" s="5">
        <v>3</v>
      </c>
      <c r="I803" s="5">
        <v>34</v>
      </c>
      <c r="J803" s="5">
        <v>0</v>
      </c>
      <c r="K803" s="5">
        <v>1</v>
      </c>
      <c r="L803" s="45">
        <f>_xlfn.XLOOKUP($I803, '[1]#칼럼명세'!$F:$F, '[1]#칼럼명세'!$J:$J)*IF(_xlfn.XLOOKUP($I803, '[1]#칼럼명세'!$F:$F, '[1]#칼럼명세'!$K:$K)="X", 1, _xlfn.XLOOKUP($K803, '[1]#무게관련'!$N:$N, '[1]#무게관련'!$O:$O))*100</f>
        <v>1</v>
      </c>
      <c r="M803" s="46" t="s">
        <v>336</v>
      </c>
      <c r="N803" s="46" t="s">
        <v>336</v>
      </c>
      <c r="O803" s="46" t="s">
        <v>336</v>
      </c>
      <c r="P803" s="46" t="s">
        <v>336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1</v>
      </c>
      <c r="X803" s="66">
        <v>1000</v>
      </c>
      <c r="Y803" s="66">
        <v>1000</v>
      </c>
      <c r="Z803" s="5">
        <v>1</v>
      </c>
      <c r="AA803" s="5">
        <v>30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 t="s">
        <v>3233</v>
      </c>
      <c r="AI803" s="5" t="s">
        <v>235</v>
      </c>
      <c r="AJ803" s="5" t="s">
        <v>983</v>
      </c>
      <c r="AK803" s="45">
        <f t="shared" si="97"/>
        <v>15</v>
      </c>
      <c r="AL803" s="47">
        <f>_xlfn.XLOOKUP(I803,'[1]#칼럼명세'!F:F,'[1]#칼럼명세'!I:I)</f>
        <v>10000</v>
      </c>
      <c r="AM803" s="44" t="str">
        <f t="shared" si="98"/>
        <v>Item_Name_26115007</v>
      </c>
      <c r="AN803" s="5" t="s">
        <v>3234</v>
      </c>
      <c r="AO803" s="44" t="str">
        <f t="shared" si="99"/>
        <v>Item_Desc_26115007</v>
      </c>
      <c r="AP803" s="5" t="s">
        <v>3227</v>
      </c>
      <c r="AQ803" s="44">
        <f>_xlfn.XLOOKUP(I803,[1]!표1[아이템 타입],[1]!표1[삭제여부])</f>
        <v>1</v>
      </c>
      <c r="AR803" s="63">
        <f>_xlfn.XLOOKUP(I803,'[1]#칼럼명세'!F:F,'[1]#칼럼명세'!H:H)</f>
        <v>1</v>
      </c>
      <c r="AS803" s="4">
        <v>1</v>
      </c>
      <c r="AT803" s="4"/>
      <c r="AU803" s="4"/>
      <c r="AV803" s="4"/>
      <c r="AW803" s="63" t="str">
        <f>_xlfn.XLOOKUP(I803,[1]!표1[아이템 타입],[1]!표1[타입 이름])</f>
        <v>재료 - 판매 및 거래 가능</v>
      </c>
      <c r="AX803" s="63" t="str">
        <f t="shared" si="95"/>
        <v>가능</v>
      </c>
      <c r="AY803" s="63" t="str">
        <f t="shared" si="96"/>
        <v>불가</v>
      </c>
      <c r="AZ803" s="63" t="str">
        <f t="shared" si="94"/>
        <v>가능</v>
      </c>
      <c r="BA803" s="63" t="str">
        <f t="shared" si="94"/>
        <v>가능</v>
      </c>
    </row>
    <row r="804" spans="2:53" x14ac:dyDescent="0.3">
      <c r="B804" s="4">
        <v>26115008</v>
      </c>
      <c r="C804" s="4" t="str">
        <f t="shared" si="102"/>
        <v>008</v>
      </c>
      <c r="D804" s="44" t="str">
        <f t="shared" si="100"/>
        <v>Item_Name_26115008</v>
      </c>
      <c r="E804" s="5" t="s">
        <v>1056</v>
      </c>
      <c r="F804" s="44" t="str">
        <f t="shared" si="101"/>
        <v>Item_Desc_26115008</v>
      </c>
      <c r="G804" s="5" t="s">
        <v>588</v>
      </c>
      <c r="H804" s="5">
        <v>3</v>
      </c>
      <c r="I804" s="5">
        <v>34</v>
      </c>
      <c r="J804" s="5">
        <v>0</v>
      </c>
      <c r="K804" s="5">
        <v>1</v>
      </c>
      <c r="L804" s="45">
        <f>_xlfn.XLOOKUP($I804, '[1]#칼럼명세'!$F:$F, '[1]#칼럼명세'!$J:$J)*IF(_xlfn.XLOOKUP($I804, '[1]#칼럼명세'!$F:$F, '[1]#칼럼명세'!$K:$K)="X", 1, _xlfn.XLOOKUP($K804, '[1]#무게관련'!$N:$N, '[1]#무게관련'!$O:$O))*100</f>
        <v>1</v>
      </c>
      <c r="M804" s="46" t="s">
        <v>336</v>
      </c>
      <c r="N804" s="46" t="s">
        <v>336</v>
      </c>
      <c r="O804" s="46" t="s">
        <v>336</v>
      </c>
      <c r="P804" s="46" t="s">
        <v>336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1</v>
      </c>
      <c r="X804" s="66">
        <v>1000</v>
      </c>
      <c r="Y804" s="66">
        <v>1000</v>
      </c>
      <c r="Z804" s="5">
        <v>1</v>
      </c>
      <c r="AA804" s="5">
        <v>30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 t="s">
        <v>3235</v>
      </c>
      <c r="AI804" s="5" t="s">
        <v>235</v>
      </c>
      <c r="AJ804" s="5" t="s">
        <v>983</v>
      </c>
      <c r="AK804" s="45">
        <f t="shared" si="97"/>
        <v>15</v>
      </c>
      <c r="AL804" s="47">
        <f>_xlfn.XLOOKUP(I804,'[1]#칼럼명세'!F:F,'[1]#칼럼명세'!I:I)</f>
        <v>10000</v>
      </c>
      <c r="AM804" s="44" t="str">
        <f t="shared" si="98"/>
        <v>Item_Name_26115008</v>
      </c>
      <c r="AN804" s="5" t="s">
        <v>3236</v>
      </c>
      <c r="AO804" s="44" t="str">
        <f t="shared" si="99"/>
        <v>Item_Desc_26115008</v>
      </c>
      <c r="AP804" s="5" t="s">
        <v>3229</v>
      </c>
      <c r="AQ804" s="44">
        <f>_xlfn.XLOOKUP(I804,[1]!표1[아이템 타입],[1]!표1[삭제여부])</f>
        <v>1</v>
      </c>
      <c r="AR804" s="63">
        <f>_xlfn.XLOOKUP(I804,'[1]#칼럼명세'!F:F,'[1]#칼럼명세'!H:H)</f>
        <v>1</v>
      </c>
      <c r="AS804" s="4">
        <v>1</v>
      </c>
      <c r="AT804" s="4"/>
      <c r="AU804" s="4"/>
      <c r="AV804" s="4"/>
      <c r="AW804" s="63" t="str">
        <f>_xlfn.XLOOKUP(I804,[1]!표1[아이템 타입],[1]!표1[타입 이름])</f>
        <v>재료 - 판매 및 거래 가능</v>
      </c>
      <c r="AX804" s="63" t="str">
        <f t="shared" si="95"/>
        <v>가능</v>
      </c>
      <c r="AY804" s="63" t="str">
        <f t="shared" si="96"/>
        <v>불가</v>
      </c>
      <c r="AZ804" s="63" t="str">
        <f t="shared" si="94"/>
        <v>가능</v>
      </c>
      <c r="BA804" s="63" t="str">
        <f t="shared" si="94"/>
        <v>가능</v>
      </c>
    </row>
    <row r="805" spans="2:53" x14ac:dyDescent="0.3">
      <c r="B805" s="4">
        <v>26115009</v>
      </c>
      <c r="C805" s="4" t="str">
        <f t="shared" si="102"/>
        <v>009</v>
      </c>
      <c r="D805" s="44" t="str">
        <f t="shared" si="100"/>
        <v>Item_Name_26115009</v>
      </c>
      <c r="E805" s="5" t="s">
        <v>1057</v>
      </c>
      <c r="F805" s="44" t="str">
        <f t="shared" si="101"/>
        <v>Item_Desc_26115009</v>
      </c>
      <c r="G805" s="5" t="s">
        <v>588</v>
      </c>
      <c r="H805" s="5">
        <v>3</v>
      </c>
      <c r="I805" s="5">
        <v>34</v>
      </c>
      <c r="J805" s="5">
        <v>0</v>
      </c>
      <c r="K805" s="5">
        <v>1</v>
      </c>
      <c r="L805" s="45">
        <f>_xlfn.XLOOKUP($I805, '[1]#칼럼명세'!$F:$F, '[1]#칼럼명세'!$J:$J)*IF(_xlfn.XLOOKUP($I805, '[1]#칼럼명세'!$F:$F, '[1]#칼럼명세'!$K:$K)="X", 1, _xlfn.XLOOKUP($K805, '[1]#무게관련'!$N:$N, '[1]#무게관련'!$O:$O))*100</f>
        <v>1</v>
      </c>
      <c r="M805" s="46" t="s">
        <v>336</v>
      </c>
      <c r="N805" s="46" t="s">
        <v>336</v>
      </c>
      <c r="O805" s="46" t="s">
        <v>336</v>
      </c>
      <c r="P805" s="46" t="s">
        <v>336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1</v>
      </c>
      <c r="X805" s="66">
        <v>1000</v>
      </c>
      <c r="Y805" s="66">
        <v>1000</v>
      </c>
      <c r="Z805" s="5">
        <v>1</v>
      </c>
      <c r="AA805" s="5">
        <v>40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 t="s">
        <v>268</v>
      </c>
      <c r="AI805" s="5" t="s">
        <v>235</v>
      </c>
      <c r="AJ805" s="5" t="s">
        <v>983</v>
      </c>
      <c r="AK805" s="45">
        <f t="shared" si="97"/>
        <v>15</v>
      </c>
      <c r="AL805" s="47">
        <f>_xlfn.XLOOKUP(I805,'[1]#칼럼명세'!F:F,'[1]#칼럼명세'!I:I)</f>
        <v>10000</v>
      </c>
      <c r="AM805" s="44" t="str">
        <f t="shared" si="98"/>
        <v>Item_Name_26115009</v>
      </c>
      <c r="AN805" s="5" t="s">
        <v>346</v>
      </c>
      <c r="AO805" s="44" t="str">
        <f t="shared" si="99"/>
        <v>Item_Desc_26115009</v>
      </c>
      <c r="AP805" s="5" t="s">
        <v>3237</v>
      </c>
      <c r="AQ805" s="44">
        <f>_xlfn.XLOOKUP(I805,[1]!표1[아이템 타입],[1]!표1[삭제여부])</f>
        <v>1</v>
      </c>
      <c r="AR805" s="63">
        <f>_xlfn.XLOOKUP(I805,'[1]#칼럼명세'!F:F,'[1]#칼럼명세'!H:H)</f>
        <v>1</v>
      </c>
      <c r="AS805" s="4">
        <v>1</v>
      </c>
      <c r="AT805" s="4"/>
      <c r="AU805" s="4"/>
      <c r="AV805" s="4"/>
      <c r="AW805" s="63" t="str">
        <f>_xlfn.XLOOKUP(I805,[1]!표1[아이템 타입],[1]!표1[타입 이름])</f>
        <v>재료 - 판매 및 거래 가능</v>
      </c>
      <c r="AX805" s="63" t="str">
        <f t="shared" si="95"/>
        <v>가능</v>
      </c>
      <c r="AY805" s="63" t="str">
        <f t="shared" si="96"/>
        <v>불가</v>
      </c>
      <c r="AZ805" s="63" t="str">
        <f t="shared" si="94"/>
        <v>가능</v>
      </c>
      <c r="BA805" s="63" t="str">
        <f t="shared" si="94"/>
        <v>가능</v>
      </c>
    </row>
    <row r="806" spans="2:53" x14ac:dyDescent="0.3">
      <c r="B806" s="4">
        <v>26115010</v>
      </c>
      <c r="C806" s="4" t="str">
        <f t="shared" si="102"/>
        <v>010</v>
      </c>
      <c r="D806" s="44" t="str">
        <f t="shared" si="100"/>
        <v>Item_Name_26115010</v>
      </c>
      <c r="E806" s="5" t="s">
        <v>1058</v>
      </c>
      <c r="F806" s="44" t="str">
        <f t="shared" si="101"/>
        <v>Item_Desc_26115010</v>
      </c>
      <c r="G806" s="5" t="s">
        <v>588</v>
      </c>
      <c r="H806" s="5">
        <v>3</v>
      </c>
      <c r="I806" s="5">
        <v>34</v>
      </c>
      <c r="J806" s="5">
        <v>0</v>
      </c>
      <c r="K806" s="5">
        <v>1</v>
      </c>
      <c r="L806" s="45">
        <f>_xlfn.XLOOKUP($I806, '[1]#칼럼명세'!$F:$F, '[1]#칼럼명세'!$J:$J)*IF(_xlfn.XLOOKUP($I806, '[1]#칼럼명세'!$F:$F, '[1]#칼럼명세'!$K:$K)="X", 1, _xlfn.XLOOKUP($K806, '[1]#무게관련'!$N:$N, '[1]#무게관련'!$O:$O))*100</f>
        <v>1</v>
      </c>
      <c r="M806" s="46" t="s">
        <v>336</v>
      </c>
      <c r="N806" s="46" t="s">
        <v>336</v>
      </c>
      <c r="O806" s="46" t="s">
        <v>336</v>
      </c>
      <c r="P806" s="46" t="s">
        <v>336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1</v>
      </c>
      <c r="X806" s="66">
        <v>1000</v>
      </c>
      <c r="Y806" s="66">
        <v>1000</v>
      </c>
      <c r="Z806" s="5">
        <v>1</v>
      </c>
      <c r="AA806" s="5">
        <v>30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 t="s">
        <v>188</v>
      </c>
      <c r="AI806" s="5" t="s">
        <v>235</v>
      </c>
      <c r="AJ806" s="5" t="s">
        <v>983</v>
      </c>
      <c r="AK806" s="45">
        <f t="shared" si="97"/>
        <v>15</v>
      </c>
      <c r="AL806" s="47">
        <f>_xlfn.XLOOKUP(I806,'[1]#칼럼명세'!F:F,'[1]#칼럼명세'!I:I)</f>
        <v>10000</v>
      </c>
      <c r="AM806" s="44" t="str">
        <f t="shared" si="98"/>
        <v>Item_Name_26115010</v>
      </c>
      <c r="AN806" s="5" t="s">
        <v>3238</v>
      </c>
      <c r="AO806" s="44" t="str">
        <f t="shared" si="99"/>
        <v>Item_Desc_26115010</v>
      </c>
      <c r="AP806" s="5" t="s">
        <v>3227</v>
      </c>
      <c r="AQ806" s="44">
        <f>_xlfn.XLOOKUP(I806,[1]!표1[아이템 타입],[1]!표1[삭제여부])</f>
        <v>1</v>
      </c>
      <c r="AR806" s="63">
        <f>_xlfn.XLOOKUP(I806,'[1]#칼럼명세'!F:F,'[1]#칼럼명세'!H:H)</f>
        <v>1</v>
      </c>
      <c r="AS806" s="4">
        <v>1</v>
      </c>
      <c r="AT806" s="4"/>
      <c r="AU806" s="4"/>
      <c r="AV806" s="4"/>
      <c r="AW806" s="63" t="str">
        <f>_xlfn.XLOOKUP(I806,[1]!표1[아이템 타입],[1]!표1[타입 이름])</f>
        <v>재료 - 판매 및 거래 가능</v>
      </c>
      <c r="AX806" s="63" t="str">
        <f t="shared" si="95"/>
        <v>가능</v>
      </c>
      <c r="AY806" s="63" t="str">
        <f t="shared" si="96"/>
        <v>불가</v>
      </c>
      <c r="AZ806" s="63" t="str">
        <f t="shared" si="94"/>
        <v>가능</v>
      </c>
      <c r="BA806" s="63" t="str">
        <f t="shared" si="94"/>
        <v>가능</v>
      </c>
    </row>
    <row r="807" spans="2:53" x14ac:dyDescent="0.3">
      <c r="B807" s="4">
        <v>26115011</v>
      </c>
      <c r="C807" s="4" t="str">
        <f t="shared" si="102"/>
        <v>011</v>
      </c>
      <c r="D807" s="44" t="str">
        <f t="shared" si="100"/>
        <v>Item_Name_26115011</v>
      </c>
      <c r="E807" s="5" t="s">
        <v>1059</v>
      </c>
      <c r="F807" s="44" t="str">
        <f t="shared" si="101"/>
        <v>Item_Desc_26115011</v>
      </c>
      <c r="G807" s="5" t="s">
        <v>588</v>
      </c>
      <c r="H807" s="5">
        <v>3</v>
      </c>
      <c r="I807" s="5">
        <v>34</v>
      </c>
      <c r="J807" s="5">
        <v>0</v>
      </c>
      <c r="K807" s="5">
        <v>1</v>
      </c>
      <c r="L807" s="45">
        <f>_xlfn.XLOOKUP($I807, '[1]#칼럼명세'!$F:$F, '[1]#칼럼명세'!$J:$J)*IF(_xlfn.XLOOKUP($I807, '[1]#칼럼명세'!$F:$F, '[1]#칼럼명세'!$K:$K)="X", 1, _xlfn.XLOOKUP($K807, '[1]#무게관련'!$N:$N, '[1]#무게관련'!$O:$O))*100</f>
        <v>1</v>
      </c>
      <c r="M807" s="46" t="s">
        <v>336</v>
      </c>
      <c r="N807" s="46" t="s">
        <v>336</v>
      </c>
      <c r="O807" s="46" t="s">
        <v>336</v>
      </c>
      <c r="P807" s="46" t="s">
        <v>336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1</v>
      </c>
      <c r="X807" s="66">
        <v>1000</v>
      </c>
      <c r="Y807" s="66">
        <v>1000</v>
      </c>
      <c r="Z807" s="5">
        <v>1</v>
      </c>
      <c r="AA807" s="5">
        <v>40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 t="s">
        <v>248</v>
      </c>
      <c r="AI807" s="5" t="s">
        <v>235</v>
      </c>
      <c r="AJ807" s="5" t="s">
        <v>983</v>
      </c>
      <c r="AK807" s="45">
        <f t="shared" si="97"/>
        <v>15</v>
      </c>
      <c r="AL807" s="47">
        <f>_xlfn.XLOOKUP(I807,'[1]#칼럼명세'!F:F,'[1]#칼럼명세'!I:I)</f>
        <v>10000</v>
      </c>
      <c r="AM807" s="44" t="str">
        <f t="shared" si="98"/>
        <v>Item_Name_26115011</v>
      </c>
      <c r="AN807" s="5" t="s">
        <v>3239</v>
      </c>
      <c r="AO807" s="44" t="str">
        <f t="shared" si="99"/>
        <v>Item_Desc_26115011</v>
      </c>
      <c r="AP807" s="5" t="s">
        <v>3229</v>
      </c>
      <c r="AQ807" s="44">
        <f>_xlfn.XLOOKUP(I807,[1]!표1[아이템 타입],[1]!표1[삭제여부])</f>
        <v>1</v>
      </c>
      <c r="AR807" s="63">
        <f>_xlfn.XLOOKUP(I807,'[1]#칼럼명세'!F:F,'[1]#칼럼명세'!H:H)</f>
        <v>1</v>
      </c>
      <c r="AS807" s="4">
        <v>1</v>
      </c>
      <c r="AT807" s="4"/>
      <c r="AU807" s="4"/>
      <c r="AV807" s="4"/>
      <c r="AW807" s="63" t="str">
        <f>_xlfn.XLOOKUP(I807,[1]!표1[아이템 타입],[1]!표1[타입 이름])</f>
        <v>재료 - 판매 및 거래 가능</v>
      </c>
      <c r="AX807" s="63" t="str">
        <f t="shared" si="95"/>
        <v>가능</v>
      </c>
      <c r="AY807" s="63" t="str">
        <f t="shared" si="96"/>
        <v>불가</v>
      </c>
      <c r="AZ807" s="63" t="str">
        <f t="shared" si="94"/>
        <v>가능</v>
      </c>
      <c r="BA807" s="63" t="str">
        <f t="shared" si="94"/>
        <v>가능</v>
      </c>
    </row>
    <row r="808" spans="2:53" x14ac:dyDescent="0.3">
      <c r="B808" s="4">
        <v>26115012</v>
      </c>
      <c r="C808" s="4" t="str">
        <f t="shared" si="102"/>
        <v>012</v>
      </c>
      <c r="D808" s="44" t="str">
        <f t="shared" si="100"/>
        <v>Item_Name_26115012</v>
      </c>
      <c r="E808" s="5" t="s">
        <v>1060</v>
      </c>
      <c r="F808" s="44" t="str">
        <f t="shared" si="101"/>
        <v>Item_Desc_26115012</v>
      </c>
      <c r="G808" s="5" t="s">
        <v>588</v>
      </c>
      <c r="H808" s="5">
        <v>3</v>
      </c>
      <c r="I808" s="5">
        <v>34</v>
      </c>
      <c r="J808" s="5">
        <v>0</v>
      </c>
      <c r="K808" s="5">
        <v>1</v>
      </c>
      <c r="L808" s="45">
        <f>_xlfn.XLOOKUP($I808, '[1]#칼럼명세'!$F:$F, '[1]#칼럼명세'!$J:$J)*IF(_xlfn.XLOOKUP($I808, '[1]#칼럼명세'!$F:$F, '[1]#칼럼명세'!$K:$K)="X", 1, _xlfn.XLOOKUP($K808, '[1]#무게관련'!$N:$N, '[1]#무게관련'!$O:$O))*100</f>
        <v>1</v>
      </c>
      <c r="M808" s="46" t="s">
        <v>336</v>
      </c>
      <c r="N808" s="46" t="s">
        <v>336</v>
      </c>
      <c r="O808" s="46" t="s">
        <v>336</v>
      </c>
      <c r="P808" s="46" t="s">
        <v>336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1</v>
      </c>
      <c r="X808" s="66">
        <v>1000</v>
      </c>
      <c r="Y808" s="66">
        <v>1000</v>
      </c>
      <c r="Z808" s="5">
        <v>1</v>
      </c>
      <c r="AA808" s="5">
        <v>40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 t="s">
        <v>267</v>
      </c>
      <c r="AI808" s="5" t="s">
        <v>235</v>
      </c>
      <c r="AJ808" s="5" t="s">
        <v>983</v>
      </c>
      <c r="AK808" s="45">
        <f t="shared" si="97"/>
        <v>15</v>
      </c>
      <c r="AL808" s="47">
        <f>_xlfn.XLOOKUP(I808,'[1]#칼럼명세'!F:F,'[1]#칼럼명세'!I:I)</f>
        <v>10000</v>
      </c>
      <c r="AM808" s="44" t="str">
        <f t="shared" si="98"/>
        <v>Item_Name_26115012</v>
      </c>
      <c r="AN808" s="5" t="s">
        <v>343</v>
      </c>
      <c r="AO808" s="44" t="str">
        <f t="shared" si="99"/>
        <v>Item_Desc_26115012</v>
      </c>
      <c r="AP808" s="5" t="s">
        <v>3237</v>
      </c>
      <c r="AQ808" s="44">
        <f>_xlfn.XLOOKUP(I808,[1]!표1[아이템 타입],[1]!표1[삭제여부])</f>
        <v>1</v>
      </c>
      <c r="AR808" s="63">
        <f>_xlfn.XLOOKUP(I808,'[1]#칼럼명세'!F:F,'[1]#칼럼명세'!H:H)</f>
        <v>1</v>
      </c>
      <c r="AS808" s="4">
        <v>1</v>
      </c>
      <c r="AT808" s="4"/>
      <c r="AU808" s="4"/>
      <c r="AV808" s="4"/>
      <c r="AW808" s="63" t="str">
        <f>_xlfn.XLOOKUP(I808,[1]!표1[아이템 타입],[1]!표1[타입 이름])</f>
        <v>재료 - 판매 및 거래 가능</v>
      </c>
      <c r="AX808" s="63" t="str">
        <f t="shared" si="95"/>
        <v>가능</v>
      </c>
      <c r="AY808" s="63" t="str">
        <f t="shared" si="96"/>
        <v>불가</v>
      </c>
      <c r="AZ808" s="63" t="str">
        <f t="shared" si="94"/>
        <v>가능</v>
      </c>
      <c r="BA808" s="63" t="str">
        <f t="shared" si="94"/>
        <v>가능</v>
      </c>
    </row>
    <row r="809" spans="2:53" x14ac:dyDescent="0.3">
      <c r="B809" s="4">
        <v>26115013</v>
      </c>
      <c r="C809" s="4" t="str">
        <f t="shared" si="102"/>
        <v>013</v>
      </c>
      <c r="D809" s="44" t="str">
        <f t="shared" si="100"/>
        <v>Item_Name_26115013</v>
      </c>
      <c r="E809" s="5" t="s">
        <v>1061</v>
      </c>
      <c r="F809" s="44" t="str">
        <f t="shared" si="101"/>
        <v>Item_Desc_26115013</v>
      </c>
      <c r="G809" s="2" t="s">
        <v>621</v>
      </c>
      <c r="H809" s="5">
        <v>3</v>
      </c>
      <c r="I809" s="5">
        <v>34</v>
      </c>
      <c r="J809" s="5">
        <v>0</v>
      </c>
      <c r="K809" s="5">
        <v>1</v>
      </c>
      <c r="L809" s="45">
        <f>_xlfn.XLOOKUP($I809, '[1]#칼럼명세'!$F:$F, '[1]#칼럼명세'!$J:$J)*IF(_xlfn.XLOOKUP($I809, '[1]#칼럼명세'!$F:$F, '[1]#칼럼명세'!$K:$K)="X", 1, _xlfn.XLOOKUP($K809, '[1]#무게관련'!$N:$N, '[1]#무게관련'!$O:$O))*100</f>
        <v>1</v>
      </c>
      <c r="M809" s="46" t="s">
        <v>336</v>
      </c>
      <c r="N809" s="46" t="s">
        <v>336</v>
      </c>
      <c r="O809" s="46" t="s">
        <v>336</v>
      </c>
      <c r="P809" s="46" t="s">
        <v>336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1</v>
      </c>
      <c r="X809" s="66">
        <v>1000</v>
      </c>
      <c r="Y809" s="66">
        <v>1000</v>
      </c>
      <c r="Z809" s="5">
        <v>1</v>
      </c>
      <c r="AA809" s="5">
        <v>100000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 t="s">
        <v>1443</v>
      </c>
      <c r="AI809" s="5" t="s">
        <v>235</v>
      </c>
      <c r="AJ809" s="5" t="s">
        <v>983</v>
      </c>
      <c r="AK809" s="45">
        <f t="shared" si="97"/>
        <v>15</v>
      </c>
      <c r="AL809" s="47">
        <f>_xlfn.XLOOKUP(I809,'[1]#칼럼명세'!F:F,'[1]#칼럼명세'!I:I)</f>
        <v>10000</v>
      </c>
      <c r="AM809" s="44" t="str">
        <f t="shared" si="98"/>
        <v>Item_Name_26115013</v>
      </c>
      <c r="AN809" s="5" t="s">
        <v>612</v>
      </c>
      <c r="AO809" s="44" t="str">
        <f t="shared" si="99"/>
        <v>Item_Desc_26115013</v>
      </c>
      <c r="AP809" s="5" t="s">
        <v>640</v>
      </c>
      <c r="AQ809" s="44">
        <f>_xlfn.XLOOKUP(I809,[1]!표1[아이템 타입],[1]!표1[삭제여부])</f>
        <v>1</v>
      </c>
      <c r="AR809" s="63">
        <f>_xlfn.XLOOKUP(I809,'[1]#칼럼명세'!F:F,'[1]#칼럼명세'!H:H)</f>
        <v>1</v>
      </c>
      <c r="AS809" s="4">
        <v>1</v>
      </c>
      <c r="AT809" s="4"/>
      <c r="AU809" s="4"/>
      <c r="AV809" s="4"/>
      <c r="AW809" s="63" t="str">
        <f>_xlfn.XLOOKUP(I809,[1]!표1[아이템 타입],[1]!표1[타입 이름])</f>
        <v>재료 - 판매 및 거래 가능</v>
      </c>
      <c r="AX809" s="63" t="str">
        <f t="shared" si="95"/>
        <v>가능</v>
      </c>
      <c r="AY809" s="63" t="str">
        <f t="shared" si="96"/>
        <v>불가</v>
      </c>
      <c r="AZ809" s="63" t="str">
        <f t="shared" si="94"/>
        <v>가능</v>
      </c>
      <c r="BA809" s="63" t="str">
        <f t="shared" si="94"/>
        <v>가능</v>
      </c>
    </row>
    <row r="810" spans="2:53" x14ac:dyDescent="0.3">
      <c r="B810" s="4">
        <v>26115014</v>
      </c>
      <c r="C810" s="4" t="str">
        <f t="shared" si="102"/>
        <v>014</v>
      </c>
      <c r="D810" s="44" t="str">
        <f t="shared" si="100"/>
        <v>Item_Name_26115014</v>
      </c>
      <c r="E810" s="5" t="s">
        <v>1062</v>
      </c>
      <c r="F810" s="44" t="str">
        <f t="shared" si="101"/>
        <v>Item_Desc_26115014</v>
      </c>
      <c r="G810" s="5" t="s">
        <v>556</v>
      </c>
      <c r="H810" s="5">
        <v>3</v>
      </c>
      <c r="I810" s="5">
        <v>34</v>
      </c>
      <c r="J810" s="5">
        <v>0</v>
      </c>
      <c r="K810" s="5">
        <v>1</v>
      </c>
      <c r="L810" s="45">
        <f>_xlfn.XLOOKUP($I810, '[1]#칼럼명세'!$F:$F, '[1]#칼럼명세'!$J:$J)*IF(_xlfn.XLOOKUP($I810, '[1]#칼럼명세'!$F:$F, '[1]#칼럼명세'!$K:$K)="X", 1, _xlfn.XLOOKUP($K810, '[1]#무게관련'!$N:$N, '[1]#무게관련'!$O:$O))*100</f>
        <v>1</v>
      </c>
      <c r="M810" s="46" t="s">
        <v>336</v>
      </c>
      <c r="N810" s="46" t="s">
        <v>336</v>
      </c>
      <c r="O810" s="46" t="s">
        <v>336</v>
      </c>
      <c r="P810" s="46" t="s">
        <v>336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1</v>
      </c>
      <c r="X810" s="66">
        <v>1000</v>
      </c>
      <c r="Y810" s="66">
        <v>1000</v>
      </c>
      <c r="Z810" s="5">
        <v>1</v>
      </c>
      <c r="AA810" s="5">
        <v>10000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 t="s">
        <v>946</v>
      </c>
      <c r="AI810" s="5" t="s">
        <v>235</v>
      </c>
      <c r="AJ810" s="5" t="s">
        <v>983</v>
      </c>
      <c r="AK810" s="45">
        <f t="shared" si="97"/>
        <v>15</v>
      </c>
      <c r="AL810" s="47">
        <f>_xlfn.XLOOKUP(I810,'[1]#칼럼명세'!F:F,'[1]#칼럼명세'!I:I)</f>
        <v>10000</v>
      </c>
      <c r="AM810" s="44" t="str">
        <f t="shared" si="98"/>
        <v>Item_Name_26115014</v>
      </c>
      <c r="AN810" s="5" t="s">
        <v>468</v>
      </c>
      <c r="AO810" s="44" t="str">
        <f t="shared" si="99"/>
        <v>Item_Desc_26115014</v>
      </c>
      <c r="AP810" s="5" t="s">
        <v>640</v>
      </c>
      <c r="AQ810" s="44">
        <f>_xlfn.XLOOKUP(I810,[1]!표1[아이템 타입],[1]!표1[삭제여부])</f>
        <v>1</v>
      </c>
      <c r="AR810" s="63">
        <f>_xlfn.XLOOKUP(I810,'[1]#칼럼명세'!F:F,'[1]#칼럼명세'!H:H)</f>
        <v>1</v>
      </c>
      <c r="AS810" s="4">
        <v>1</v>
      </c>
      <c r="AT810" s="4"/>
      <c r="AU810" s="4"/>
      <c r="AV810" s="4"/>
      <c r="AW810" s="63" t="str">
        <f>_xlfn.XLOOKUP(I810,[1]!표1[아이템 타입],[1]!표1[타입 이름])</f>
        <v>재료 - 판매 및 거래 가능</v>
      </c>
      <c r="AX810" s="63" t="str">
        <f t="shared" si="95"/>
        <v>가능</v>
      </c>
      <c r="AY810" s="63" t="str">
        <f t="shared" si="96"/>
        <v>불가</v>
      </c>
      <c r="AZ810" s="63" t="str">
        <f t="shared" si="94"/>
        <v>가능</v>
      </c>
      <c r="BA810" s="63" t="str">
        <f t="shared" si="94"/>
        <v>가능</v>
      </c>
    </row>
    <row r="811" spans="2:53" x14ac:dyDescent="0.3">
      <c r="B811" s="4">
        <v>26115015</v>
      </c>
      <c r="C811" s="4" t="str">
        <f t="shared" si="102"/>
        <v>015</v>
      </c>
      <c r="D811" s="44" t="str">
        <f t="shared" si="100"/>
        <v>Item_Name_26115015</v>
      </c>
      <c r="E811" s="5" t="s">
        <v>3150</v>
      </c>
      <c r="F811" s="44" t="str">
        <f t="shared" si="101"/>
        <v>Item_Desc_26115015</v>
      </c>
      <c r="G811" s="5" t="s">
        <v>714</v>
      </c>
      <c r="H811" s="5">
        <v>3</v>
      </c>
      <c r="I811" s="5">
        <v>34</v>
      </c>
      <c r="J811" s="5">
        <v>0</v>
      </c>
      <c r="K811" s="5">
        <v>1</v>
      </c>
      <c r="L811" s="45">
        <f>_xlfn.XLOOKUP($I811, '[1]#칼럼명세'!$F:$F, '[1]#칼럼명세'!$J:$J)*IF(_xlfn.XLOOKUP($I811, '[1]#칼럼명세'!$F:$F, '[1]#칼럼명세'!$K:$K)="X", 1, _xlfn.XLOOKUP($K811, '[1]#무게관련'!$N:$N, '[1]#무게관련'!$O:$O))*100</f>
        <v>1</v>
      </c>
      <c r="M811" s="46" t="s">
        <v>336</v>
      </c>
      <c r="N811" s="46" t="s">
        <v>336</v>
      </c>
      <c r="O811" s="46" t="s">
        <v>336</v>
      </c>
      <c r="P811" s="46" t="s">
        <v>336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1</v>
      </c>
      <c r="X811" s="66">
        <v>1000</v>
      </c>
      <c r="Y811" s="66">
        <v>1000</v>
      </c>
      <c r="Z811" s="5">
        <v>1</v>
      </c>
      <c r="AA811" s="5">
        <v>10000000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 t="s">
        <v>3153</v>
      </c>
      <c r="AI811" s="5" t="s">
        <v>235</v>
      </c>
      <c r="AJ811" s="5" t="s">
        <v>983</v>
      </c>
      <c r="AK811" s="45">
        <f t="shared" si="97"/>
        <v>15</v>
      </c>
      <c r="AL811" s="47">
        <f>_xlfn.XLOOKUP(I811,'[1]#칼럼명세'!F:F,'[1]#칼럼명세'!I:I)</f>
        <v>10000</v>
      </c>
      <c r="AM811" s="44" t="str">
        <f t="shared" si="98"/>
        <v>Item_Name_26115015</v>
      </c>
      <c r="AN811" s="5" t="s">
        <v>3155</v>
      </c>
      <c r="AO811" s="44" t="str">
        <f t="shared" si="99"/>
        <v>Item_Desc_26115015</v>
      </c>
      <c r="AP811" s="5" t="s">
        <v>3158</v>
      </c>
      <c r="AQ811" s="44">
        <f>_xlfn.XLOOKUP(I811,[1]!표1[아이템 타입],[1]!표1[삭제여부])</f>
        <v>1</v>
      </c>
      <c r="AR811" s="63">
        <f>_xlfn.XLOOKUP(I811,'[1]#칼럼명세'!F:F,'[1]#칼럼명세'!H:H)</f>
        <v>1</v>
      </c>
      <c r="AS811" s="4">
        <v>0</v>
      </c>
      <c r="AT811" s="4"/>
      <c r="AU811" s="4"/>
      <c r="AV811" s="4"/>
      <c r="AW811" s="63"/>
      <c r="AX811" s="63"/>
      <c r="AY811" s="63"/>
      <c r="AZ811" s="63"/>
      <c r="BA811" s="63"/>
    </row>
    <row r="812" spans="2:53" x14ac:dyDescent="0.3">
      <c r="B812" s="4">
        <v>26115016</v>
      </c>
      <c r="C812" s="4" t="str">
        <f t="shared" si="102"/>
        <v>016</v>
      </c>
      <c r="D812" s="44" t="str">
        <f t="shared" si="100"/>
        <v>Item_Name_26115016</v>
      </c>
      <c r="E812" s="5" t="s">
        <v>3151</v>
      </c>
      <c r="F812" s="44" t="str">
        <f t="shared" si="101"/>
        <v>Item_Desc_26115016</v>
      </c>
      <c r="G812" s="5" t="s">
        <v>714</v>
      </c>
      <c r="H812" s="5">
        <v>3</v>
      </c>
      <c r="I812" s="5">
        <v>34</v>
      </c>
      <c r="J812" s="5">
        <v>0</v>
      </c>
      <c r="K812" s="5">
        <v>1</v>
      </c>
      <c r="L812" s="45">
        <f>_xlfn.XLOOKUP($I812, '[1]#칼럼명세'!$F:$F, '[1]#칼럼명세'!$J:$J)*IF(_xlfn.XLOOKUP($I812, '[1]#칼럼명세'!$F:$F, '[1]#칼럼명세'!$K:$K)="X", 1, _xlfn.XLOOKUP($K812, '[1]#무게관련'!$N:$N, '[1]#무게관련'!$O:$O))*100</f>
        <v>1</v>
      </c>
      <c r="M812" s="46" t="s">
        <v>336</v>
      </c>
      <c r="N812" s="46" t="s">
        <v>336</v>
      </c>
      <c r="O812" s="46" t="s">
        <v>336</v>
      </c>
      <c r="P812" s="46" t="s">
        <v>336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1</v>
      </c>
      <c r="X812" s="66">
        <v>1000</v>
      </c>
      <c r="Y812" s="66">
        <v>1000</v>
      </c>
      <c r="Z812" s="5">
        <v>1</v>
      </c>
      <c r="AA812" s="5">
        <v>100000000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 t="s">
        <v>3154</v>
      </c>
      <c r="AI812" s="5" t="s">
        <v>235</v>
      </c>
      <c r="AJ812" s="5" t="s">
        <v>983</v>
      </c>
      <c r="AK812" s="45">
        <f t="shared" si="97"/>
        <v>15</v>
      </c>
      <c r="AL812" s="47">
        <f>_xlfn.XLOOKUP(I812,'[1]#칼럼명세'!F:F,'[1]#칼럼명세'!I:I)</f>
        <v>10000</v>
      </c>
      <c r="AM812" s="44" t="str">
        <f t="shared" si="98"/>
        <v>Item_Name_26115016</v>
      </c>
      <c r="AN812" s="5" t="s">
        <v>3156</v>
      </c>
      <c r="AO812" s="44" t="str">
        <f t="shared" si="99"/>
        <v>Item_Desc_26115016</v>
      </c>
      <c r="AP812" s="5" t="s">
        <v>3157</v>
      </c>
      <c r="AQ812" s="44">
        <f>_xlfn.XLOOKUP(I812,[1]!표1[아이템 타입],[1]!표1[삭제여부])</f>
        <v>1</v>
      </c>
      <c r="AR812" s="63">
        <f>_xlfn.XLOOKUP(I812,'[1]#칼럼명세'!F:F,'[1]#칼럼명세'!H:H)</f>
        <v>1</v>
      </c>
      <c r="AS812" s="4">
        <v>0</v>
      </c>
      <c r="AT812" s="4"/>
      <c r="AU812" s="4"/>
      <c r="AV812" s="4"/>
      <c r="AW812" s="63"/>
      <c r="AX812" s="63"/>
      <c r="AY812" s="63"/>
      <c r="AZ812" s="63"/>
      <c r="BA812" s="63"/>
    </row>
    <row r="813" spans="2:53" x14ac:dyDescent="0.3">
      <c r="B813" s="4">
        <v>26215001</v>
      </c>
      <c r="C813" s="4" t="str">
        <f t="shared" si="102"/>
        <v>001</v>
      </c>
      <c r="D813" s="44" t="str">
        <f t="shared" si="100"/>
        <v>Item_Name_26215001</v>
      </c>
      <c r="E813" s="5" t="s">
        <v>1137</v>
      </c>
      <c r="F813" s="44" t="str">
        <f t="shared" si="101"/>
        <v>Item_Desc_26215001</v>
      </c>
      <c r="G813" s="5" t="s">
        <v>929</v>
      </c>
      <c r="H813" s="5">
        <v>2</v>
      </c>
      <c r="I813" s="5">
        <v>62</v>
      </c>
      <c r="J813" s="5">
        <v>0</v>
      </c>
      <c r="K813" s="5">
        <v>3</v>
      </c>
      <c r="L813" s="45">
        <f>_xlfn.XLOOKUP($I813, '[1]#칼럼명세'!$F:$F, '[1]#칼럼명세'!$J:$J)*IF(_xlfn.XLOOKUP($I813, '[1]#칼럼명세'!$F:$F, '[1]#칼럼명세'!$K:$K)="X", 1, _xlfn.XLOOKUP($K813, '[1]#무게관련'!$N:$N, '[1]#무게관련'!$O:$O))*100</f>
        <v>1</v>
      </c>
      <c r="M813" s="46" t="s">
        <v>336</v>
      </c>
      <c r="N813" s="46" t="s">
        <v>336</v>
      </c>
      <c r="O813" s="46" t="s">
        <v>336</v>
      </c>
      <c r="P813" s="46" t="s">
        <v>336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1</v>
      </c>
      <c r="X813" s="66">
        <v>100</v>
      </c>
      <c r="Y813" s="66">
        <v>1000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 t="s">
        <v>820</v>
      </c>
      <c r="AI813" s="5" t="s">
        <v>235</v>
      </c>
      <c r="AJ813" s="5" t="s">
        <v>983</v>
      </c>
      <c r="AK813" s="45">
        <f t="shared" si="97"/>
        <v>15</v>
      </c>
      <c r="AL813" s="47">
        <f>_xlfn.XLOOKUP(I813,'[1]#칼럼명세'!F:F,'[1]#칼럼명세'!I:I)</f>
        <v>1800</v>
      </c>
      <c r="AM813" s="44" t="str">
        <f t="shared" si="98"/>
        <v>Item_Name_26215001</v>
      </c>
      <c r="AN813" s="5" t="s">
        <v>928</v>
      </c>
      <c r="AO813" s="44" t="str">
        <f t="shared" si="99"/>
        <v>Item_Desc_26215001</v>
      </c>
      <c r="AP813" s="5" t="s">
        <v>929</v>
      </c>
      <c r="AQ813" s="44">
        <f>_xlfn.XLOOKUP(I813,[1]!표1[아이템 타입],[1]!표1[삭제여부])</f>
        <v>1</v>
      </c>
      <c r="AR813" s="63">
        <f>_xlfn.XLOOKUP(I813,'[1]#칼럼명세'!F:F,'[1]#칼럼명세'!H:H)</f>
        <v>1</v>
      </c>
      <c r="AS813" s="4">
        <v>0</v>
      </c>
      <c r="AT813" s="4"/>
      <c r="AU813" s="4"/>
      <c r="AV813" s="4"/>
      <c r="AW813" s="63" t="str">
        <f>_xlfn.XLOOKUP(I813,[1]!표1[아이템 타입],[1]!표1[타입 이름])</f>
        <v>옵션 보존 스캐너</v>
      </c>
      <c r="AX813" s="63" t="str">
        <f t="shared" ref="AX813:AX876" si="103">IF(Z813=0,"불가","가능")</f>
        <v>불가</v>
      </c>
      <c r="AY813" s="63" t="str">
        <f t="shared" ref="AY813:AY876" si="104">IF(AB813=0,"불가","가능")</f>
        <v>불가</v>
      </c>
      <c r="AZ813" s="63" t="str">
        <f t="shared" si="94"/>
        <v>가능</v>
      </c>
      <c r="BA813" s="63" t="str">
        <f t="shared" si="94"/>
        <v>불가</v>
      </c>
    </row>
    <row r="814" spans="2:53" x14ac:dyDescent="0.3">
      <c r="B814" s="4">
        <v>26415001</v>
      </c>
      <c r="C814" s="4" t="str">
        <f t="shared" si="102"/>
        <v>001</v>
      </c>
      <c r="D814" s="44" t="str">
        <f t="shared" si="100"/>
        <v>Item_Name_26415001</v>
      </c>
      <c r="E814" s="5" t="s">
        <v>1413</v>
      </c>
      <c r="F814" s="44" t="str">
        <f t="shared" si="101"/>
        <v>Item_Desc_26415001</v>
      </c>
      <c r="G814" s="5" t="s">
        <v>714</v>
      </c>
      <c r="H814" s="5">
        <v>2</v>
      </c>
      <c r="I814" s="5">
        <v>64</v>
      </c>
      <c r="J814" s="5">
        <v>0</v>
      </c>
      <c r="K814" s="5">
        <v>99</v>
      </c>
      <c r="L814" s="45">
        <f>_xlfn.XLOOKUP($I814, '[1]#칼럼명세'!$F:$F, '[1]#칼럼명세'!$J:$J)*IF(_xlfn.XLOOKUP($I814, '[1]#칼럼명세'!$F:$F, '[1]#칼럼명세'!$K:$K)="X", 1, _xlfn.XLOOKUP($K814, '[1]#무게관련'!$N:$N, '[1]#무게관련'!$O:$O))*100</f>
        <v>1</v>
      </c>
      <c r="M814" s="46" t="s">
        <v>336</v>
      </c>
      <c r="N814" s="46" t="s">
        <v>336</v>
      </c>
      <c r="O814" s="46" t="s">
        <v>336</v>
      </c>
      <c r="P814" s="46" t="s">
        <v>336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1</v>
      </c>
      <c r="X814" s="66">
        <v>100</v>
      </c>
      <c r="Y814" s="66">
        <v>1000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 t="s">
        <v>1412</v>
      </c>
      <c r="AI814" s="5" t="s">
        <v>235</v>
      </c>
      <c r="AJ814" s="5" t="s">
        <v>983</v>
      </c>
      <c r="AK814" s="45">
        <f t="shared" si="97"/>
        <v>15</v>
      </c>
      <c r="AL814" s="47">
        <f>_xlfn.XLOOKUP(I814,'[1]#칼럼명세'!F:F,'[1]#칼럼명세'!I:I)</f>
        <v>1007</v>
      </c>
      <c r="AM814" s="44" t="str">
        <f t="shared" si="98"/>
        <v>Item_Name_26415001</v>
      </c>
      <c r="AN814" s="5" t="s">
        <v>3161</v>
      </c>
      <c r="AO814" s="44" t="str">
        <f t="shared" si="99"/>
        <v>Item_Desc_26415001</v>
      </c>
      <c r="AP814" s="67" t="s">
        <v>3160</v>
      </c>
      <c r="AQ814" s="44">
        <f>_xlfn.XLOOKUP(I814,[1]!표1[아이템 타입],[1]!표1[삭제여부])</f>
        <v>0</v>
      </c>
      <c r="AR814" s="63">
        <f>_xlfn.XLOOKUP(I814,'[1]#칼럼명세'!F:F,'[1]#칼럼명세'!H:H)</f>
        <v>1</v>
      </c>
      <c r="AS814" s="4">
        <v>0</v>
      </c>
      <c r="AT814" s="4"/>
      <c r="AU814" s="4"/>
      <c r="AV814" s="4"/>
      <c r="AW814" s="63" t="str">
        <f>_xlfn.XLOOKUP(I814,[1]!표1[아이템 타입],[1]!표1[타입 이름])</f>
        <v>파괴방지 아이템</v>
      </c>
      <c r="AX814" s="63" t="str">
        <f t="shared" si="103"/>
        <v>불가</v>
      </c>
      <c r="AY814" s="63" t="str">
        <f t="shared" si="104"/>
        <v>불가</v>
      </c>
      <c r="AZ814" s="63" t="str">
        <f t="shared" si="94"/>
        <v>가능</v>
      </c>
      <c r="BA814" s="63" t="str">
        <f t="shared" si="94"/>
        <v>불가</v>
      </c>
    </row>
    <row r="815" spans="2:53" x14ac:dyDescent="0.3">
      <c r="B815" s="4">
        <v>26515001</v>
      </c>
      <c r="C815" s="4" t="str">
        <f t="shared" si="102"/>
        <v>001</v>
      </c>
      <c r="D815" s="44" t="str">
        <f t="shared" si="100"/>
        <v>Item_Name_26515001</v>
      </c>
      <c r="E815" s="5" t="s">
        <v>1415</v>
      </c>
      <c r="F815" s="44" t="str">
        <f t="shared" si="101"/>
        <v>Item_Desc_26515001</v>
      </c>
      <c r="G815" s="5" t="s">
        <v>714</v>
      </c>
      <c r="H815" s="5">
        <v>2</v>
      </c>
      <c r="I815" s="5">
        <v>65</v>
      </c>
      <c r="J815" s="5">
        <v>0</v>
      </c>
      <c r="K815" s="5">
        <v>1</v>
      </c>
      <c r="L815" s="45">
        <f>_xlfn.XLOOKUP($I815, '[1]#칼럼명세'!$F:$F, '[1]#칼럼명세'!$J:$J)*IF(_xlfn.XLOOKUP($I815, '[1]#칼럼명세'!$F:$F, '[1]#칼럼명세'!$K:$K)="X", 1, _xlfn.XLOOKUP($K815, '[1]#무게관련'!$N:$N, '[1]#무게관련'!$O:$O))*100</f>
        <v>0</v>
      </c>
      <c r="M815" s="46" t="s">
        <v>336</v>
      </c>
      <c r="N815" s="46" t="s">
        <v>336</v>
      </c>
      <c r="O815" s="46" t="s">
        <v>336</v>
      </c>
      <c r="P815" s="46" t="s">
        <v>336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1</v>
      </c>
      <c r="X815" s="66">
        <v>100</v>
      </c>
      <c r="Y815" s="66">
        <v>1000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 t="s">
        <v>1416</v>
      </c>
      <c r="AI815" s="5" t="s">
        <v>235</v>
      </c>
      <c r="AJ815" s="5" t="s">
        <v>983</v>
      </c>
      <c r="AK815" s="45">
        <f t="shared" si="97"/>
        <v>15</v>
      </c>
      <c r="AL815" s="47">
        <f>_xlfn.XLOOKUP(I815,'[1]#칼럼명세'!F:F,'[1]#칼럼명세'!I:I)</f>
        <v>2000</v>
      </c>
      <c r="AM815" s="44" t="str">
        <f t="shared" si="98"/>
        <v>Item_Name_26515001</v>
      </c>
      <c r="AN815" s="5" t="s">
        <v>1417</v>
      </c>
      <c r="AO815" s="44" t="str">
        <f t="shared" si="99"/>
        <v>Item_Desc_26515001</v>
      </c>
      <c r="AP815" s="5" t="s">
        <v>1418</v>
      </c>
      <c r="AQ815" s="44">
        <f>_xlfn.XLOOKUP(I815,[1]!표1[아이템 타입],[1]!표1[삭제여부])</f>
        <v>0</v>
      </c>
      <c r="AR815" s="63">
        <f>_xlfn.XLOOKUP(I815,'[1]#칼럼명세'!F:F,'[1]#칼럼명세'!H:H)</f>
        <v>0</v>
      </c>
      <c r="AS815" s="4">
        <v>0</v>
      </c>
      <c r="AT815" s="4"/>
      <c r="AU815" s="4"/>
      <c r="AV815" s="4"/>
      <c r="AW815" s="63" t="str">
        <f>_xlfn.XLOOKUP(I815,[1]!표1[아이템 타입],[1]!표1[타입 이름])</f>
        <v>스탯 초기화 아이템</v>
      </c>
      <c r="AX815" s="63" t="str">
        <f t="shared" si="103"/>
        <v>불가</v>
      </c>
      <c r="AY815" s="63" t="str">
        <f t="shared" si="104"/>
        <v>불가</v>
      </c>
      <c r="AZ815" s="63" t="str">
        <f t="shared" ref="AZ815:BA880" si="105">IF(AR815=0,"불가","가능")</f>
        <v>불가</v>
      </c>
      <c r="BA815" s="63" t="str">
        <f t="shared" si="105"/>
        <v>불가</v>
      </c>
    </row>
    <row r="816" spans="2:53" x14ac:dyDescent="0.3">
      <c r="B816" s="4">
        <v>26815001</v>
      </c>
      <c r="C816" s="4" t="str">
        <f t="shared" si="102"/>
        <v>001</v>
      </c>
      <c r="D816" s="44" t="str">
        <f t="shared" si="100"/>
        <v>Item_Name_26815001</v>
      </c>
      <c r="E816" s="5" t="s">
        <v>1138</v>
      </c>
      <c r="F816" s="44" t="str">
        <f t="shared" si="101"/>
        <v>Item_Desc_26815001</v>
      </c>
      <c r="G816" s="5" t="s">
        <v>676</v>
      </c>
      <c r="H816" s="5">
        <v>2</v>
      </c>
      <c r="I816" s="5">
        <v>68</v>
      </c>
      <c r="J816" s="5">
        <v>0</v>
      </c>
      <c r="K816" s="5">
        <v>1</v>
      </c>
      <c r="L816" s="45">
        <f>_xlfn.XLOOKUP($I816, '[1]#칼럼명세'!$F:$F, '[1]#칼럼명세'!$J:$J)*IF(_xlfn.XLOOKUP($I816, '[1]#칼럼명세'!$F:$F, '[1]#칼럼명세'!$K:$K)="X", 1, _xlfn.XLOOKUP($K816, '[1]#무게관련'!$N:$N, '[1]#무게관련'!$O:$O))*100</f>
        <v>0</v>
      </c>
      <c r="M816" s="46" t="s">
        <v>336</v>
      </c>
      <c r="N816" s="46" t="s">
        <v>336</v>
      </c>
      <c r="O816" s="46" t="s">
        <v>336</v>
      </c>
      <c r="P816" s="46" t="s">
        <v>336</v>
      </c>
      <c r="Q816" s="5">
        <v>0</v>
      </c>
      <c r="R816" s="5">
        <v>0</v>
      </c>
      <c r="S816" s="5">
        <v>2006</v>
      </c>
      <c r="T816" s="5">
        <v>1</v>
      </c>
      <c r="U816" s="5">
        <v>1</v>
      </c>
      <c r="V816" s="5">
        <v>0</v>
      </c>
      <c r="W816" s="5">
        <v>1</v>
      </c>
      <c r="X816" s="66">
        <v>1000</v>
      </c>
      <c r="Y816" s="66">
        <v>1000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 t="s">
        <v>1377</v>
      </c>
      <c r="AI816" s="5" t="s">
        <v>235</v>
      </c>
      <c r="AJ816" s="5" t="s">
        <v>983</v>
      </c>
      <c r="AK816" s="45">
        <f t="shared" si="97"/>
        <v>15</v>
      </c>
      <c r="AL816" s="47">
        <f>_xlfn.XLOOKUP(I816,'[1]#칼럼명세'!F:F,'[1]#칼럼명세'!I:I)</f>
        <v>1401</v>
      </c>
      <c r="AM816" s="44" t="str">
        <f t="shared" si="98"/>
        <v>Item_Name_26815001</v>
      </c>
      <c r="AN816" s="5" t="s">
        <v>691</v>
      </c>
      <c r="AO816" s="44" t="str">
        <f t="shared" si="99"/>
        <v>Item_Desc_26815001</v>
      </c>
      <c r="AP816" s="5" t="s">
        <v>881</v>
      </c>
      <c r="AQ816" s="44">
        <f>_xlfn.XLOOKUP(I816,[1]!표1[아이템 타입],[1]!표1[삭제여부])</f>
        <v>0</v>
      </c>
      <c r="AR816" s="63">
        <f>_xlfn.XLOOKUP(I816,'[1]#칼럼명세'!F:F,'[1]#칼럼명세'!H:H)</f>
        <v>0</v>
      </c>
      <c r="AS816" s="4">
        <v>0</v>
      </c>
      <c r="AT816" s="4"/>
      <c r="AU816" s="4"/>
      <c r="AV816" s="4"/>
      <c r="AW816" s="63" t="str">
        <f>_xlfn.XLOOKUP(I816,[1]!표1[아이템 타입],[1]!표1[타입 이름])</f>
        <v>아바타 가챠 티켓</v>
      </c>
      <c r="AX816" s="63" t="str">
        <f t="shared" si="103"/>
        <v>불가</v>
      </c>
      <c r="AY816" s="63" t="str">
        <f t="shared" si="104"/>
        <v>불가</v>
      </c>
      <c r="AZ816" s="63" t="str">
        <f t="shared" si="105"/>
        <v>불가</v>
      </c>
      <c r="BA816" s="63" t="str">
        <f t="shared" si="105"/>
        <v>불가</v>
      </c>
    </row>
    <row r="817" spans="2:53" x14ac:dyDescent="0.3">
      <c r="B817" s="4">
        <v>26815002</v>
      </c>
      <c r="C817" s="4" t="str">
        <f t="shared" si="102"/>
        <v>002</v>
      </c>
      <c r="D817" s="44" t="str">
        <f t="shared" si="100"/>
        <v>Item_Name_26815002</v>
      </c>
      <c r="E817" s="5" t="s">
        <v>1139</v>
      </c>
      <c r="F817" s="44" t="str">
        <f t="shared" si="101"/>
        <v>Item_Desc_26815002</v>
      </c>
      <c r="G817" s="5" t="s">
        <v>677</v>
      </c>
      <c r="H817" s="5">
        <v>2</v>
      </c>
      <c r="I817" s="5">
        <v>68</v>
      </c>
      <c r="J817" s="5">
        <v>0</v>
      </c>
      <c r="K817" s="5">
        <v>1</v>
      </c>
      <c r="L817" s="45">
        <f>_xlfn.XLOOKUP($I817, '[1]#칼럼명세'!$F:$F, '[1]#칼럼명세'!$J:$J)*IF(_xlfn.XLOOKUP($I817, '[1]#칼럼명세'!$F:$F, '[1]#칼럼명세'!$K:$K)="X", 1, _xlfn.XLOOKUP($K817, '[1]#무게관련'!$N:$N, '[1]#무게관련'!$O:$O))*100</f>
        <v>0</v>
      </c>
      <c r="M817" s="46" t="s">
        <v>336</v>
      </c>
      <c r="N817" s="46" t="s">
        <v>336</v>
      </c>
      <c r="O817" s="46" t="s">
        <v>336</v>
      </c>
      <c r="P817" s="46" t="s">
        <v>336</v>
      </c>
      <c r="Q817" s="5">
        <v>0</v>
      </c>
      <c r="R817" s="5">
        <v>0</v>
      </c>
      <c r="S817" s="5">
        <v>2006</v>
      </c>
      <c r="T817" s="5">
        <v>1</v>
      </c>
      <c r="U817" s="5">
        <v>11</v>
      </c>
      <c r="V817" s="5">
        <v>0</v>
      </c>
      <c r="W817" s="5">
        <v>1</v>
      </c>
      <c r="X817" s="66">
        <v>1000</v>
      </c>
      <c r="Y817" s="66">
        <v>1000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 t="s">
        <v>1378</v>
      </c>
      <c r="AI817" s="5" t="s">
        <v>235</v>
      </c>
      <c r="AJ817" s="5" t="s">
        <v>983</v>
      </c>
      <c r="AK817" s="45">
        <f t="shared" si="97"/>
        <v>15</v>
      </c>
      <c r="AL817" s="47">
        <f>_xlfn.XLOOKUP(I817,'[1]#칼럼명세'!F:F,'[1]#칼럼명세'!I:I)</f>
        <v>1401</v>
      </c>
      <c r="AM817" s="44" t="str">
        <f t="shared" si="98"/>
        <v>Item_Name_26815002</v>
      </c>
      <c r="AN817" s="5" t="s">
        <v>692</v>
      </c>
      <c r="AO817" s="44" t="str">
        <f t="shared" si="99"/>
        <v>Item_Desc_26815002</v>
      </c>
      <c r="AP817" s="5" t="s">
        <v>882</v>
      </c>
      <c r="AQ817" s="44">
        <f>_xlfn.XLOOKUP(I817,[1]!표1[아이템 타입],[1]!표1[삭제여부])</f>
        <v>0</v>
      </c>
      <c r="AR817" s="63">
        <f>_xlfn.XLOOKUP(I817,'[1]#칼럼명세'!F:F,'[1]#칼럼명세'!H:H)</f>
        <v>0</v>
      </c>
      <c r="AS817" s="4">
        <v>0</v>
      </c>
      <c r="AT817" s="4"/>
      <c r="AU817" s="4"/>
      <c r="AV817" s="4"/>
      <c r="AW817" s="63" t="str">
        <f>_xlfn.XLOOKUP(I817,[1]!표1[아이템 타입],[1]!표1[타입 이름])</f>
        <v>아바타 가챠 티켓</v>
      </c>
      <c r="AX817" s="63" t="str">
        <f t="shared" si="103"/>
        <v>불가</v>
      </c>
      <c r="AY817" s="63" t="str">
        <f t="shared" si="104"/>
        <v>불가</v>
      </c>
      <c r="AZ817" s="63" t="str">
        <f t="shared" si="105"/>
        <v>불가</v>
      </c>
      <c r="BA817" s="63" t="str">
        <f t="shared" si="105"/>
        <v>불가</v>
      </c>
    </row>
    <row r="818" spans="2:53" x14ac:dyDescent="0.3">
      <c r="B818" s="4">
        <v>26815003</v>
      </c>
      <c r="C818" s="4" t="str">
        <f t="shared" si="102"/>
        <v>003</v>
      </c>
      <c r="D818" s="44" t="str">
        <f t="shared" si="100"/>
        <v>Item_Name_26815003</v>
      </c>
      <c r="E818" s="5" t="s">
        <v>1140</v>
      </c>
      <c r="F818" s="44" t="str">
        <f t="shared" si="101"/>
        <v>Item_Desc_26815003</v>
      </c>
      <c r="G818" s="5" t="s">
        <v>714</v>
      </c>
      <c r="H818" s="5">
        <v>2</v>
      </c>
      <c r="I818" s="5">
        <v>68</v>
      </c>
      <c r="J818" s="5">
        <v>0</v>
      </c>
      <c r="K818" s="5">
        <v>1</v>
      </c>
      <c r="L818" s="45">
        <f>_xlfn.XLOOKUP($I818, '[1]#칼럼명세'!$F:$F, '[1]#칼럼명세'!$J:$J)*IF(_xlfn.XLOOKUP($I818, '[1]#칼럼명세'!$F:$F, '[1]#칼럼명세'!$K:$K)="X", 1, _xlfn.XLOOKUP($K818, '[1]#무게관련'!$N:$N, '[1]#무게관련'!$O:$O))*100</f>
        <v>0</v>
      </c>
      <c r="M818" s="46" t="s">
        <v>336</v>
      </c>
      <c r="N818" s="46" t="s">
        <v>336</v>
      </c>
      <c r="O818" s="46" t="s">
        <v>336</v>
      </c>
      <c r="P818" s="46" t="s">
        <v>336</v>
      </c>
      <c r="Q818" s="5">
        <v>0</v>
      </c>
      <c r="R818" s="5">
        <v>0</v>
      </c>
      <c r="S818" s="5">
        <v>2010</v>
      </c>
      <c r="T818" s="5">
        <v>1</v>
      </c>
      <c r="U818" s="5">
        <v>1</v>
      </c>
      <c r="V818" s="5">
        <v>0</v>
      </c>
      <c r="W818" s="5">
        <v>1</v>
      </c>
      <c r="X818" s="66">
        <v>1000</v>
      </c>
      <c r="Y818" s="66">
        <v>1000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 t="s">
        <v>715</v>
      </c>
      <c r="AI818" s="5" t="s">
        <v>235</v>
      </c>
      <c r="AJ818" s="5" t="s">
        <v>983</v>
      </c>
      <c r="AK818" s="45">
        <f t="shared" si="97"/>
        <v>15</v>
      </c>
      <c r="AL818" s="47">
        <f>_xlfn.XLOOKUP(I818,'[1]#칼럼명세'!F:F,'[1]#칼럼명세'!I:I)</f>
        <v>1401</v>
      </c>
      <c r="AM818" s="44" t="str">
        <f t="shared" si="98"/>
        <v>Item_Name_26815003</v>
      </c>
      <c r="AN818" s="5" t="s">
        <v>852</v>
      </c>
      <c r="AO818" s="44" t="str">
        <f t="shared" si="99"/>
        <v>Item_Desc_26815003</v>
      </c>
      <c r="AP818" s="5" t="s">
        <v>853</v>
      </c>
      <c r="AQ818" s="44">
        <f>_xlfn.XLOOKUP(I818,[1]!표1[아이템 타입],[1]!표1[삭제여부])</f>
        <v>0</v>
      </c>
      <c r="AR818" s="63">
        <f>_xlfn.XLOOKUP(I818,'[1]#칼럼명세'!F:F,'[1]#칼럼명세'!H:H)</f>
        <v>0</v>
      </c>
      <c r="AS818" s="4">
        <v>0</v>
      </c>
      <c r="AT818" s="4"/>
      <c r="AU818" s="4"/>
      <c r="AV818" s="4"/>
      <c r="AW818" s="63" t="str">
        <f>_xlfn.XLOOKUP(I818,[1]!표1[아이템 타입],[1]!표1[타입 이름])</f>
        <v>아바타 가챠 티켓</v>
      </c>
      <c r="AX818" s="63" t="str">
        <f t="shared" si="103"/>
        <v>불가</v>
      </c>
      <c r="AY818" s="63" t="str">
        <f t="shared" si="104"/>
        <v>불가</v>
      </c>
      <c r="AZ818" s="63" t="str">
        <f t="shared" si="105"/>
        <v>불가</v>
      </c>
      <c r="BA818" s="63" t="str">
        <f t="shared" si="105"/>
        <v>불가</v>
      </c>
    </row>
    <row r="819" spans="2:53" x14ac:dyDescent="0.3">
      <c r="B819" s="4">
        <v>26815004</v>
      </c>
      <c r="C819" s="4" t="str">
        <f t="shared" si="102"/>
        <v>004</v>
      </c>
      <c r="D819" s="44" t="str">
        <f t="shared" si="100"/>
        <v>Item_Name_26815004</v>
      </c>
      <c r="E819" s="5" t="s">
        <v>1141</v>
      </c>
      <c r="F819" s="44" t="str">
        <f t="shared" si="101"/>
        <v>Item_Desc_26815004</v>
      </c>
      <c r="G819" s="5" t="s">
        <v>714</v>
      </c>
      <c r="H819" s="5">
        <v>2</v>
      </c>
      <c r="I819" s="5">
        <v>68</v>
      </c>
      <c r="J819" s="5">
        <v>0</v>
      </c>
      <c r="K819" s="5">
        <v>1</v>
      </c>
      <c r="L819" s="45">
        <f>_xlfn.XLOOKUP($I819, '[1]#칼럼명세'!$F:$F, '[1]#칼럼명세'!$J:$J)*IF(_xlfn.XLOOKUP($I819, '[1]#칼럼명세'!$F:$F, '[1]#칼럼명세'!$K:$K)="X", 1, _xlfn.XLOOKUP($K819, '[1]#무게관련'!$N:$N, '[1]#무게관련'!$O:$O))*100</f>
        <v>0</v>
      </c>
      <c r="M819" s="46" t="s">
        <v>336</v>
      </c>
      <c r="N819" s="46" t="s">
        <v>336</v>
      </c>
      <c r="O819" s="46" t="s">
        <v>336</v>
      </c>
      <c r="P819" s="46" t="s">
        <v>336</v>
      </c>
      <c r="Q819" s="5">
        <v>0</v>
      </c>
      <c r="R819" s="5">
        <v>0</v>
      </c>
      <c r="S819" s="5">
        <v>2011</v>
      </c>
      <c r="T819" s="5">
        <v>1</v>
      </c>
      <c r="U819" s="5">
        <v>1</v>
      </c>
      <c r="V819" s="5">
        <v>0</v>
      </c>
      <c r="W819" s="5">
        <v>1</v>
      </c>
      <c r="X819" s="66">
        <v>1000</v>
      </c>
      <c r="Y819" s="66">
        <v>1000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 t="s">
        <v>715</v>
      </c>
      <c r="AI819" s="5" t="s">
        <v>235</v>
      </c>
      <c r="AJ819" s="5" t="s">
        <v>983</v>
      </c>
      <c r="AK819" s="45">
        <f t="shared" si="97"/>
        <v>15</v>
      </c>
      <c r="AL819" s="47">
        <f>_xlfn.XLOOKUP(I819,'[1]#칼럼명세'!F:F,'[1]#칼럼명세'!I:I)</f>
        <v>1401</v>
      </c>
      <c r="AM819" s="44" t="str">
        <f t="shared" si="98"/>
        <v>Item_Name_26815004</v>
      </c>
      <c r="AN819" s="5" t="s">
        <v>854</v>
      </c>
      <c r="AO819" s="44" t="str">
        <f t="shared" si="99"/>
        <v>Item_Desc_26815004</v>
      </c>
      <c r="AP819" s="5" t="s">
        <v>855</v>
      </c>
      <c r="AQ819" s="44">
        <f>_xlfn.XLOOKUP(I819,[1]!표1[아이템 타입],[1]!표1[삭제여부])</f>
        <v>0</v>
      </c>
      <c r="AR819" s="63">
        <f>_xlfn.XLOOKUP(I819,'[1]#칼럼명세'!F:F,'[1]#칼럼명세'!H:H)</f>
        <v>0</v>
      </c>
      <c r="AS819" s="4">
        <v>0</v>
      </c>
      <c r="AT819" s="4"/>
      <c r="AU819" s="4"/>
      <c r="AV819" s="4"/>
      <c r="AW819" s="63" t="str">
        <f>_xlfn.XLOOKUP(I819,[1]!표1[아이템 타입],[1]!표1[타입 이름])</f>
        <v>아바타 가챠 티켓</v>
      </c>
      <c r="AX819" s="63" t="str">
        <f t="shared" si="103"/>
        <v>불가</v>
      </c>
      <c r="AY819" s="63" t="str">
        <f t="shared" si="104"/>
        <v>불가</v>
      </c>
      <c r="AZ819" s="63" t="str">
        <f t="shared" si="105"/>
        <v>불가</v>
      </c>
      <c r="BA819" s="63" t="str">
        <f t="shared" si="105"/>
        <v>불가</v>
      </c>
    </row>
    <row r="820" spans="2:53" x14ac:dyDescent="0.3">
      <c r="B820" s="4">
        <v>26815005</v>
      </c>
      <c r="C820" s="4" t="str">
        <f t="shared" si="102"/>
        <v>005</v>
      </c>
      <c r="D820" s="44" t="str">
        <f t="shared" si="100"/>
        <v>Item_Name_26815005</v>
      </c>
      <c r="E820" s="5" t="s">
        <v>1142</v>
      </c>
      <c r="F820" s="44" t="str">
        <f t="shared" si="101"/>
        <v>Item_Desc_26815005</v>
      </c>
      <c r="G820" s="5" t="s">
        <v>714</v>
      </c>
      <c r="H820" s="5">
        <v>2</v>
      </c>
      <c r="I820" s="5">
        <v>68</v>
      </c>
      <c r="J820" s="5">
        <v>0</v>
      </c>
      <c r="K820" s="5">
        <v>1</v>
      </c>
      <c r="L820" s="45">
        <f>_xlfn.XLOOKUP($I820, '[1]#칼럼명세'!$F:$F, '[1]#칼럼명세'!$J:$J)*IF(_xlfn.XLOOKUP($I820, '[1]#칼럼명세'!$F:$F, '[1]#칼럼명세'!$K:$K)="X", 1, _xlfn.XLOOKUP($K820, '[1]#무게관련'!$N:$N, '[1]#무게관련'!$O:$O))*100</f>
        <v>0</v>
      </c>
      <c r="M820" s="46" t="s">
        <v>336</v>
      </c>
      <c r="N820" s="46" t="s">
        <v>336</v>
      </c>
      <c r="O820" s="46" t="s">
        <v>336</v>
      </c>
      <c r="P820" s="46" t="s">
        <v>336</v>
      </c>
      <c r="Q820" s="5">
        <v>0</v>
      </c>
      <c r="R820" s="5">
        <v>0</v>
      </c>
      <c r="S820" s="5">
        <v>2012</v>
      </c>
      <c r="T820" s="5">
        <v>1</v>
      </c>
      <c r="U820" s="5">
        <v>1</v>
      </c>
      <c r="V820" s="5">
        <v>0</v>
      </c>
      <c r="W820" s="5">
        <v>1</v>
      </c>
      <c r="X820" s="66">
        <v>1000</v>
      </c>
      <c r="Y820" s="66">
        <v>1000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 t="s">
        <v>715</v>
      </c>
      <c r="AI820" s="5" t="s">
        <v>235</v>
      </c>
      <c r="AJ820" s="5" t="s">
        <v>983</v>
      </c>
      <c r="AK820" s="45">
        <f t="shared" si="97"/>
        <v>15</v>
      </c>
      <c r="AL820" s="47">
        <f>_xlfn.XLOOKUP(I820,'[1]#칼럼명세'!F:F,'[1]#칼럼명세'!I:I)</f>
        <v>1401</v>
      </c>
      <c r="AM820" s="44" t="str">
        <f t="shared" si="98"/>
        <v>Item_Name_26815005</v>
      </c>
      <c r="AN820" s="5" t="s">
        <v>856</v>
      </c>
      <c r="AO820" s="44" t="str">
        <f t="shared" si="99"/>
        <v>Item_Desc_26815005</v>
      </c>
      <c r="AP820" s="5" t="s">
        <v>857</v>
      </c>
      <c r="AQ820" s="44">
        <f>_xlfn.XLOOKUP(I820,[1]!표1[아이템 타입],[1]!표1[삭제여부])</f>
        <v>0</v>
      </c>
      <c r="AR820" s="63">
        <f>_xlfn.XLOOKUP(I820,'[1]#칼럼명세'!F:F,'[1]#칼럼명세'!H:H)</f>
        <v>0</v>
      </c>
      <c r="AS820" s="4">
        <v>0</v>
      </c>
      <c r="AT820" s="4"/>
      <c r="AU820" s="4"/>
      <c r="AV820" s="4"/>
      <c r="AW820" s="63" t="str">
        <f>_xlfn.XLOOKUP(I820,[1]!표1[아이템 타입],[1]!표1[타입 이름])</f>
        <v>아바타 가챠 티켓</v>
      </c>
      <c r="AX820" s="63" t="str">
        <f t="shared" si="103"/>
        <v>불가</v>
      </c>
      <c r="AY820" s="63" t="str">
        <f t="shared" si="104"/>
        <v>불가</v>
      </c>
      <c r="AZ820" s="63" t="str">
        <f t="shared" si="105"/>
        <v>불가</v>
      </c>
      <c r="BA820" s="63" t="str">
        <f t="shared" si="105"/>
        <v>불가</v>
      </c>
    </row>
    <row r="821" spans="2:53" x14ac:dyDescent="0.3">
      <c r="B821" s="4">
        <v>26815006</v>
      </c>
      <c r="C821" s="4" t="str">
        <f t="shared" si="102"/>
        <v>006</v>
      </c>
      <c r="D821" s="44" t="str">
        <f t="shared" si="100"/>
        <v>Item_Name_26815006</v>
      </c>
      <c r="E821" s="5" t="s">
        <v>1143</v>
      </c>
      <c r="F821" s="44" t="str">
        <f t="shared" si="101"/>
        <v>Item_Desc_26815006</v>
      </c>
      <c r="G821" s="5" t="s">
        <v>714</v>
      </c>
      <c r="H821" s="5">
        <v>2</v>
      </c>
      <c r="I821" s="5">
        <v>68</v>
      </c>
      <c r="J821" s="5">
        <v>0</v>
      </c>
      <c r="K821" s="5">
        <v>1</v>
      </c>
      <c r="L821" s="45">
        <f>_xlfn.XLOOKUP($I821, '[1]#칼럼명세'!$F:$F, '[1]#칼럼명세'!$J:$J)*IF(_xlfn.XLOOKUP($I821, '[1]#칼럼명세'!$F:$F, '[1]#칼럼명세'!$K:$K)="X", 1, _xlfn.XLOOKUP($K821, '[1]#무게관련'!$N:$N, '[1]#무게관련'!$O:$O))*100</f>
        <v>0</v>
      </c>
      <c r="M821" s="46" t="s">
        <v>336</v>
      </c>
      <c r="N821" s="46" t="s">
        <v>336</v>
      </c>
      <c r="O821" s="46" t="s">
        <v>336</v>
      </c>
      <c r="P821" s="46" t="s">
        <v>336</v>
      </c>
      <c r="Q821" s="5">
        <v>0</v>
      </c>
      <c r="R821" s="5">
        <v>0</v>
      </c>
      <c r="S821" s="5">
        <v>2013</v>
      </c>
      <c r="T821" s="5">
        <v>1</v>
      </c>
      <c r="U821" s="5">
        <v>1</v>
      </c>
      <c r="V821" s="5">
        <v>0</v>
      </c>
      <c r="W821" s="5">
        <v>1</v>
      </c>
      <c r="X821" s="66">
        <v>1000</v>
      </c>
      <c r="Y821" s="66">
        <v>1000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 t="s">
        <v>715</v>
      </c>
      <c r="AI821" s="5" t="s">
        <v>235</v>
      </c>
      <c r="AJ821" s="5" t="s">
        <v>983</v>
      </c>
      <c r="AK821" s="45">
        <f t="shared" si="97"/>
        <v>15</v>
      </c>
      <c r="AL821" s="47">
        <f>_xlfn.XLOOKUP(I821,'[1]#칼럼명세'!F:F,'[1]#칼럼명세'!I:I)</f>
        <v>1401</v>
      </c>
      <c r="AM821" s="44" t="str">
        <f t="shared" si="98"/>
        <v>Item_Name_26815006</v>
      </c>
      <c r="AN821" s="5" t="s">
        <v>858</v>
      </c>
      <c r="AO821" s="44" t="str">
        <f t="shared" si="99"/>
        <v>Item_Desc_26815006</v>
      </c>
      <c r="AP821" s="5" t="s">
        <v>867</v>
      </c>
      <c r="AQ821" s="44">
        <f>_xlfn.XLOOKUP(I821,[1]!표1[아이템 타입],[1]!표1[삭제여부])</f>
        <v>0</v>
      </c>
      <c r="AR821" s="63">
        <f>_xlfn.XLOOKUP(I821,'[1]#칼럼명세'!F:F,'[1]#칼럼명세'!H:H)</f>
        <v>0</v>
      </c>
      <c r="AS821" s="4">
        <v>0</v>
      </c>
      <c r="AT821" s="4"/>
      <c r="AU821" s="4"/>
      <c r="AV821" s="4"/>
      <c r="AW821" s="63" t="str">
        <f>_xlfn.XLOOKUP(I821,[1]!표1[아이템 타입],[1]!표1[타입 이름])</f>
        <v>아바타 가챠 티켓</v>
      </c>
      <c r="AX821" s="63" t="str">
        <f t="shared" si="103"/>
        <v>불가</v>
      </c>
      <c r="AY821" s="63" t="str">
        <f t="shared" si="104"/>
        <v>불가</v>
      </c>
      <c r="AZ821" s="63" t="str">
        <f t="shared" si="105"/>
        <v>불가</v>
      </c>
      <c r="BA821" s="63" t="str">
        <f t="shared" si="105"/>
        <v>불가</v>
      </c>
    </row>
    <row r="822" spans="2:53" x14ac:dyDescent="0.3">
      <c r="B822" s="4">
        <v>26815007</v>
      </c>
      <c r="C822" s="4" t="str">
        <f t="shared" si="102"/>
        <v>007</v>
      </c>
      <c r="D822" s="44" t="str">
        <f t="shared" si="100"/>
        <v>Item_Name_26815007</v>
      </c>
      <c r="E822" s="5" t="s">
        <v>1144</v>
      </c>
      <c r="F822" s="44" t="str">
        <f t="shared" si="101"/>
        <v>Item_Desc_26815007</v>
      </c>
      <c r="G822" s="5" t="s">
        <v>714</v>
      </c>
      <c r="H822" s="5">
        <v>2</v>
      </c>
      <c r="I822" s="5">
        <v>68</v>
      </c>
      <c r="J822" s="5">
        <v>0</v>
      </c>
      <c r="K822" s="5">
        <v>1</v>
      </c>
      <c r="L822" s="45">
        <f>_xlfn.XLOOKUP($I822, '[1]#칼럼명세'!$F:$F, '[1]#칼럼명세'!$J:$J)*IF(_xlfn.XLOOKUP($I822, '[1]#칼럼명세'!$F:$F, '[1]#칼럼명세'!$K:$K)="X", 1, _xlfn.XLOOKUP($K822, '[1]#무게관련'!$N:$N, '[1]#무게관련'!$O:$O))*100</f>
        <v>0</v>
      </c>
      <c r="M822" s="46" t="s">
        <v>336</v>
      </c>
      <c r="N822" s="46" t="s">
        <v>336</v>
      </c>
      <c r="O822" s="46" t="s">
        <v>336</v>
      </c>
      <c r="P822" s="46" t="s">
        <v>336</v>
      </c>
      <c r="Q822" s="5">
        <v>0</v>
      </c>
      <c r="R822" s="5">
        <v>0</v>
      </c>
      <c r="S822" s="5">
        <v>2014</v>
      </c>
      <c r="T822" s="5">
        <v>1</v>
      </c>
      <c r="U822" s="5">
        <v>1</v>
      </c>
      <c r="V822" s="5">
        <v>0</v>
      </c>
      <c r="W822" s="5">
        <v>1</v>
      </c>
      <c r="X822" s="66">
        <v>1000</v>
      </c>
      <c r="Y822" s="66">
        <v>1000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 t="s">
        <v>711</v>
      </c>
      <c r="AI822" s="5" t="s">
        <v>235</v>
      </c>
      <c r="AJ822" s="5" t="s">
        <v>983</v>
      </c>
      <c r="AK822" s="45">
        <f t="shared" si="97"/>
        <v>15</v>
      </c>
      <c r="AL822" s="47">
        <f>_xlfn.XLOOKUP(I822,'[1]#칼럼명세'!F:F,'[1]#칼럼명세'!I:I)</f>
        <v>1401</v>
      </c>
      <c r="AM822" s="44" t="str">
        <f t="shared" si="98"/>
        <v>Item_Name_26815007</v>
      </c>
      <c r="AN822" s="5" t="s">
        <v>859</v>
      </c>
      <c r="AO822" s="44" t="str">
        <f t="shared" si="99"/>
        <v>Item_Desc_26815007</v>
      </c>
      <c r="AP822" s="5" t="s">
        <v>860</v>
      </c>
      <c r="AQ822" s="44">
        <f>_xlfn.XLOOKUP(I822,[1]!표1[아이템 타입],[1]!표1[삭제여부])</f>
        <v>0</v>
      </c>
      <c r="AR822" s="63">
        <f>_xlfn.XLOOKUP(I822,'[1]#칼럼명세'!F:F,'[1]#칼럼명세'!H:H)</f>
        <v>0</v>
      </c>
      <c r="AS822" s="4">
        <v>0</v>
      </c>
      <c r="AT822" s="4"/>
      <c r="AU822" s="4"/>
      <c r="AV822" s="4"/>
      <c r="AW822" s="63" t="str">
        <f>_xlfn.XLOOKUP(I822,[1]!표1[아이템 타입],[1]!표1[타입 이름])</f>
        <v>아바타 가챠 티켓</v>
      </c>
      <c r="AX822" s="63" t="str">
        <f t="shared" si="103"/>
        <v>불가</v>
      </c>
      <c r="AY822" s="63" t="str">
        <f t="shared" si="104"/>
        <v>불가</v>
      </c>
      <c r="AZ822" s="63" t="str">
        <f t="shared" si="105"/>
        <v>불가</v>
      </c>
      <c r="BA822" s="63" t="str">
        <f t="shared" si="105"/>
        <v>불가</v>
      </c>
    </row>
    <row r="823" spans="2:53" x14ac:dyDescent="0.3">
      <c r="B823" s="4">
        <v>26815008</v>
      </c>
      <c r="C823" s="4" t="str">
        <f t="shared" si="102"/>
        <v>008</v>
      </c>
      <c r="D823" s="44" t="str">
        <f t="shared" si="100"/>
        <v>Item_Name_26815008</v>
      </c>
      <c r="E823" s="5" t="s">
        <v>1145</v>
      </c>
      <c r="F823" s="44" t="str">
        <f t="shared" si="101"/>
        <v>Item_Desc_26815008</v>
      </c>
      <c r="G823" s="5" t="s">
        <v>714</v>
      </c>
      <c r="H823" s="5">
        <v>2</v>
      </c>
      <c r="I823" s="5">
        <v>68</v>
      </c>
      <c r="J823" s="5">
        <v>0</v>
      </c>
      <c r="K823" s="5">
        <v>1</v>
      </c>
      <c r="L823" s="45">
        <f>_xlfn.XLOOKUP($I823, '[1]#칼럼명세'!$F:$F, '[1]#칼럼명세'!$J:$J)*IF(_xlfn.XLOOKUP($I823, '[1]#칼럼명세'!$F:$F, '[1]#칼럼명세'!$K:$K)="X", 1, _xlfn.XLOOKUP($K823, '[1]#무게관련'!$N:$N, '[1]#무게관련'!$O:$O))*100</f>
        <v>0</v>
      </c>
      <c r="M823" s="46" t="s">
        <v>336</v>
      </c>
      <c r="N823" s="46" t="s">
        <v>336</v>
      </c>
      <c r="O823" s="46" t="s">
        <v>336</v>
      </c>
      <c r="P823" s="46" t="s">
        <v>336</v>
      </c>
      <c r="Q823" s="5">
        <v>0</v>
      </c>
      <c r="R823" s="5">
        <v>0</v>
      </c>
      <c r="S823" s="5">
        <v>2015</v>
      </c>
      <c r="T823" s="5">
        <v>1</v>
      </c>
      <c r="U823" s="5">
        <v>1</v>
      </c>
      <c r="V823" s="5">
        <v>0</v>
      </c>
      <c r="W823" s="5">
        <v>1</v>
      </c>
      <c r="X823" s="66">
        <v>1000</v>
      </c>
      <c r="Y823" s="66">
        <v>1000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 t="s">
        <v>711</v>
      </c>
      <c r="AI823" s="5" t="s">
        <v>235</v>
      </c>
      <c r="AJ823" s="5" t="s">
        <v>983</v>
      </c>
      <c r="AK823" s="45">
        <f t="shared" si="97"/>
        <v>15</v>
      </c>
      <c r="AL823" s="47">
        <f>_xlfn.XLOOKUP(I823,'[1]#칼럼명세'!F:F,'[1]#칼럼명세'!I:I)</f>
        <v>1401</v>
      </c>
      <c r="AM823" s="44" t="str">
        <f t="shared" si="98"/>
        <v>Item_Name_26815008</v>
      </c>
      <c r="AN823" s="5" t="s">
        <v>861</v>
      </c>
      <c r="AO823" s="44" t="str">
        <f t="shared" si="99"/>
        <v>Item_Desc_26815008</v>
      </c>
      <c r="AP823" s="5" t="s">
        <v>862</v>
      </c>
      <c r="AQ823" s="44">
        <f>_xlfn.XLOOKUP(I823,[1]!표1[아이템 타입],[1]!표1[삭제여부])</f>
        <v>0</v>
      </c>
      <c r="AR823" s="63">
        <f>_xlfn.XLOOKUP(I823,'[1]#칼럼명세'!F:F,'[1]#칼럼명세'!H:H)</f>
        <v>0</v>
      </c>
      <c r="AS823" s="4">
        <v>0</v>
      </c>
      <c r="AT823" s="4"/>
      <c r="AU823" s="4"/>
      <c r="AV823" s="4"/>
      <c r="AW823" s="63" t="str">
        <f>_xlfn.XLOOKUP(I823,[1]!표1[아이템 타입],[1]!표1[타입 이름])</f>
        <v>아바타 가챠 티켓</v>
      </c>
      <c r="AX823" s="63" t="str">
        <f t="shared" si="103"/>
        <v>불가</v>
      </c>
      <c r="AY823" s="63" t="str">
        <f t="shared" si="104"/>
        <v>불가</v>
      </c>
      <c r="AZ823" s="63" t="str">
        <f t="shared" si="105"/>
        <v>불가</v>
      </c>
      <c r="BA823" s="63" t="str">
        <f t="shared" si="105"/>
        <v>불가</v>
      </c>
    </row>
    <row r="824" spans="2:53" x14ac:dyDescent="0.3">
      <c r="B824" s="4">
        <v>26815009</v>
      </c>
      <c r="C824" s="4" t="str">
        <f t="shared" si="102"/>
        <v>009</v>
      </c>
      <c r="D824" s="44" t="str">
        <f t="shared" si="100"/>
        <v>Item_Name_26815009</v>
      </c>
      <c r="E824" s="5" t="s">
        <v>1146</v>
      </c>
      <c r="F824" s="44" t="str">
        <f t="shared" si="101"/>
        <v>Item_Desc_26815009</v>
      </c>
      <c r="G824" s="5" t="s">
        <v>714</v>
      </c>
      <c r="H824" s="5">
        <v>2</v>
      </c>
      <c r="I824" s="5">
        <v>68</v>
      </c>
      <c r="J824" s="5">
        <v>0</v>
      </c>
      <c r="K824" s="5">
        <v>1</v>
      </c>
      <c r="L824" s="45">
        <f>_xlfn.XLOOKUP($I824, '[1]#칼럼명세'!$F:$F, '[1]#칼럼명세'!$J:$J)*IF(_xlfn.XLOOKUP($I824, '[1]#칼럼명세'!$F:$F, '[1]#칼럼명세'!$K:$K)="X", 1, _xlfn.XLOOKUP($K824, '[1]#무게관련'!$N:$N, '[1]#무게관련'!$O:$O))*100</f>
        <v>0</v>
      </c>
      <c r="M824" s="46" t="s">
        <v>336</v>
      </c>
      <c r="N824" s="46" t="s">
        <v>336</v>
      </c>
      <c r="O824" s="46" t="s">
        <v>336</v>
      </c>
      <c r="P824" s="46" t="s">
        <v>336</v>
      </c>
      <c r="Q824" s="5">
        <v>0</v>
      </c>
      <c r="R824" s="5">
        <v>0</v>
      </c>
      <c r="S824" s="5">
        <v>2016</v>
      </c>
      <c r="T824" s="5">
        <v>1</v>
      </c>
      <c r="U824" s="5">
        <v>1</v>
      </c>
      <c r="V824" s="5">
        <v>0</v>
      </c>
      <c r="W824" s="5">
        <v>1</v>
      </c>
      <c r="X824" s="66">
        <v>1000</v>
      </c>
      <c r="Y824" s="66">
        <v>1000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 t="s">
        <v>711</v>
      </c>
      <c r="AI824" s="5" t="s">
        <v>235</v>
      </c>
      <c r="AJ824" s="5" t="s">
        <v>983</v>
      </c>
      <c r="AK824" s="45">
        <f t="shared" si="97"/>
        <v>15</v>
      </c>
      <c r="AL824" s="47">
        <f>_xlfn.XLOOKUP(I824,'[1]#칼럼명세'!F:F,'[1]#칼럼명세'!I:I)</f>
        <v>1401</v>
      </c>
      <c r="AM824" s="44" t="str">
        <f t="shared" si="98"/>
        <v>Item_Name_26815009</v>
      </c>
      <c r="AN824" s="5" t="s">
        <v>863</v>
      </c>
      <c r="AO824" s="44" t="str">
        <f t="shared" si="99"/>
        <v>Item_Desc_26815009</v>
      </c>
      <c r="AP824" s="5" t="s">
        <v>864</v>
      </c>
      <c r="AQ824" s="44">
        <f>_xlfn.XLOOKUP(I824,[1]!표1[아이템 타입],[1]!표1[삭제여부])</f>
        <v>0</v>
      </c>
      <c r="AR824" s="63">
        <f>_xlfn.XLOOKUP(I824,'[1]#칼럼명세'!F:F,'[1]#칼럼명세'!H:H)</f>
        <v>0</v>
      </c>
      <c r="AS824" s="4">
        <v>0</v>
      </c>
      <c r="AT824" s="4"/>
      <c r="AU824" s="4"/>
      <c r="AV824" s="4"/>
      <c r="AW824" s="63" t="str">
        <f>_xlfn.XLOOKUP(I824,[1]!표1[아이템 타입],[1]!표1[타입 이름])</f>
        <v>아바타 가챠 티켓</v>
      </c>
      <c r="AX824" s="63" t="str">
        <f t="shared" si="103"/>
        <v>불가</v>
      </c>
      <c r="AY824" s="63" t="str">
        <f t="shared" si="104"/>
        <v>불가</v>
      </c>
      <c r="AZ824" s="63" t="str">
        <f t="shared" si="105"/>
        <v>불가</v>
      </c>
      <c r="BA824" s="63" t="str">
        <f t="shared" si="105"/>
        <v>불가</v>
      </c>
    </row>
    <row r="825" spans="2:53" x14ac:dyDescent="0.3">
      <c r="B825" s="4">
        <v>26815010</v>
      </c>
      <c r="C825" s="4" t="str">
        <f t="shared" si="102"/>
        <v>010</v>
      </c>
      <c r="D825" s="44" t="str">
        <f t="shared" si="100"/>
        <v>Item_Name_26815010</v>
      </c>
      <c r="E825" s="5" t="s">
        <v>1147</v>
      </c>
      <c r="F825" s="44" t="str">
        <f t="shared" si="101"/>
        <v>Item_Desc_26815010</v>
      </c>
      <c r="G825" s="5" t="s">
        <v>714</v>
      </c>
      <c r="H825" s="5">
        <v>2</v>
      </c>
      <c r="I825" s="5">
        <v>68</v>
      </c>
      <c r="J825" s="5">
        <v>0</v>
      </c>
      <c r="K825" s="5">
        <v>1</v>
      </c>
      <c r="L825" s="45">
        <f>_xlfn.XLOOKUP($I825, '[1]#칼럼명세'!$F:$F, '[1]#칼럼명세'!$J:$J)*IF(_xlfn.XLOOKUP($I825, '[1]#칼럼명세'!$F:$F, '[1]#칼럼명세'!$K:$K)="X", 1, _xlfn.XLOOKUP($K825, '[1]#무게관련'!$N:$N, '[1]#무게관련'!$O:$O))*100</f>
        <v>0</v>
      </c>
      <c r="M825" s="46" t="s">
        <v>336</v>
      </c>
      <c r="N825" s="46" t="s">
        <v>336</v>
      </c>
      <c r="O825" s="46" t="s">
        <v>336</v>
      </c>
      <c r="P825" s="46" t="s">
        <v>336</v>
      </c>
      <c r="Q825" s="5">
        <v>0</v>
      </c>
      <c r="R825" s="5">
        <v>0</v>
      </c>
      <c r="S825" s="5">
        <v>2017</v>
      </c>
      <c r="T825" s="5">
        <v>1</v>
      </c>
      <c r="U825" s="5">
        <v>1</v>
      </c>
      <c r="V825" s="5">
        <v>0</v>
      </c>
      <c r="W825" s="5">
        <v>1</v>
      </c>
      <c r="X825" s="66">
        <v>1000</v>
      </c>
      <c r="Y825" s="66">
        <v>1000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 t="s">
        <v>711</v>
      </c>
      <c r="AI825" s="5" t="s">
        <v>235</v>
      </c>
      <c r="AJ825" s="5" t="s">
        <v>983</v>
      </c>
      <c r="AK825" s="45">
        <f t="shared" si="97"/>
        <v>15</v>
      </c>
      <c r="AL825" s="47">
        <f>_xlfn.XLOOKUP(I825,'[1]#칼럼명세'!F:F,'[1]#칼럼명세'!I:I)</f>
        <v>1401</v>
      </c>
      <c r="AM825" s="44" t="str">
        <f t="shared" si="98"/>
        <v>Item_Name_26815010</v>
      </c>
      <c r="AN825" s="5" t="s">
        <v>865</v>
      </c>
      <c r="AO825" s="44" t="str">
        <f t="shared" si="99"/>
        <v>Item_Desc_26815010</v>
      </c>
      <c r="AP825" s="5" t="s">
        <v>866</v>
      </c>
      <c r="AQ825" s="44">
        <f>_xlfn.XLOOKUP(I825,[1]!표1[아이템 타입],[1]!표1[삭제여부])</f>
        <v>0</v>
      </c>
      <c r="AR825" s="63">
        <f>_xlfn.XLOOKUP(I825,'[1]#칼럼명세'!F:F,'[1]#칼럼명세'!H:H)</f>
        <v>0</v>
      </c>
      <c r="AS825" s="4">
        <v>0</v>
      </c>
      <c r="AT825" s="4"/>
      <c r="AU825" s="4"/>
      <c r="AV825" s="4"/>
      <c r="AW825" s="63" t="str">
        <f>_xlfn.XLOOKUP(I825,[1]!표1[아이템 타입],[1]!표1[타입 이름])</f>
        <v>아바타 가챠 티켓</v>
      </c>
      <c r="AX825" s="63" t="str">
        <f t="shared" si="103"/>
        <v>불가</v>
      </c>
      <c r="AY825" s="63" t="str">
        <f t="shared" si="104"/>
        <v>불가</v>
      </c>
      <c r="AZ825" s="63" t="str">
        <f t="shared" si="105"/>
        <v>불가</v>
      </c>
      <c r="BA825" s="63" t="str">
        <f t="shared" si="105"/>
        <v>불가</v>
      </c>
    </row>
    <row r="826" spans="2:53" x14ac:dyDescent="0.3">
      <c r="B826" s="4">
        <v>26815011</v>
      </c>
      <c r="C826" s="4" t="str">
        <f t="shared" si="102"/>
        <v>011</v>
      </c>
      <c r="D826" s="44" t="str">
        <f t="shared" si="100"/>
        <v>Item_Name_26815011</v>
      </c>
      <c r="E826" s="5" t="s">
        <v>1148</v>
      </c>
      <c r="F826" s="44" t="str">
        <f t="shared" si="101"/>
        <v>Item_Desc_26815011</v>
      </c>
      <c r="G826" s="5" t="s">
        <v>899</v>
      </c>
      <c r="H826" s="5">
        <v>2</v>
      </c>
      <c r="I826" s="5">
        <v>68</v>
      </c>
      <c r="J826" s="5">
        <v>0</v>
      </c>
      <c r="K826" s="5">
        <v>1</v>
      </c>
      <c r="L826" s="45">
        <f>_xlfn.XLOOKUP($I826, '[1]#칼럼명세'!$F:$F, '[1]#칼럼명세'!$J:$J)*IF(_xlfn.XLOOKUP($I826, '[1]#칼럼명세'!$F:$F, '[1]#칼럼명세'!$K:$K)="X", 1, _xlfn.XLOOKUP($K826, '[1]#무게관련'!$N:$N, '[1]#무게관련'!$O:$O))*100</f>
        <v>0</v>
      </c>
      <c r="M826" s="46" t="s">
        <v>336</v>
      </c>
      <c r="N826" s="46" t="s">
        <v>336</v>
      </c>
      <c r="O826" s="46" t="s">
        <v>336</v>
      </c>
      <c r="P826" s="46" t="s">
        <v>336</v>
      </c>
      <c r="Q826" s="5">
        <v>0</v>
      </c>
      <c r="R826" s="5">
        <v>0</v>
      </c>
      <c r="S826" s="5">
        <v>2003</v>
      </c>
      <c r="T826" s="5">
        <v>1</v>
      </c>
      <c r="U826" s="5">
        <v>1</v>
      </c>
      <c r="V826" s="5">
        <v>0</v>
      </c>
      <c r="W826" s="5">
        <v>1</v>
      </c>
      <c r="X826" s="66">
        <v>1000</v>
      </c>
      <c r="Y826" s="66">
        <v>1000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 t="s">
        <v>715</v>
      </c>
      <c r="AI826" s="5" t="s">
        <v>235</v>
      </c>
      <c r="AJ826" s="5" t="s">
        <v>983</v>
      </c>
      <c r="AK826" s="45">
        <f t="shared" si="97"/>
        <v>15</v>
      </c>
      <c r="AL826" s="47">
        <f>_xlfn.XLOOKUP(I826,'[1]#칼럼명세'!F:F,'[1]#칼럼명세'!I:I)</f>
        <v>1401</v>
      </c>
      <c r="AM826" s="44" t="str">
        <f t="shared" si="98"/>
        <v>Item_Name_26815011</v>
      </c>
      <c r="AN826" s="5" t="s">
        <v>893</v>
      </c>
      <c r="AO826" s="44" t="str">
        <f t="shared" si="99"/>
        <v>Item_Desc_26815011</v>
      </c>
      <c r="AP826" s="5" t="s">
        <v>899</v>
      </c>
      <c r="AQ826" s="44">
        <f>_xlfn.XLOOKUP(I826,[1]!표1[아이템 타입],[1]!표1[삭제여부])</f>
        <v>0</v>
      </c>
      <c r="AR826" s="63">
        <f>_xlfn.XLOOKUP(I826,'[1]#칼럼명세'!F:F,'[1]#칼럼명세'!H:H)</f>
        <v>0</v>
      </c>
      <c r="AS826" s="4">
        <v>0</v>
      </c>
      <c r="AT826" s="4"/>
      <c r="AU826" s="4"/>
      <c r="AV826" s="4"/>
      <c r="AW826" s="63" t="str">
        <f>_xlfn.XLOOKUP(I826,[1]!표1[아이템 타입],[1]!표1[타입 이름])</f>
        <v>아바타 가챠 티켓</v>
      </c>
      <c r="AX826" s="63" t="str">
        <f t="shared" si="103"/>
        <v>불가</v>
      </c>
      <c r="AY826" s="63" t="str">
        <f t="shared" si="104"/>
        <v>불가</v>
      </c>
      <c r="AZ826" s="63" t="str">
        <f t="shared" si="105"/>
        <v>불가</v>
      </c>
      <c r="BA826" s="63" t="str">
        <f t="shared" si="105"/>
        <v>불가</v>
      </c>
    </row>
    <row r="827" spans="2:53" x14ac:dyDescent="0.3">
      <c r="B827" s="4">
        <v>26815012</v>
      </c>
      <c r="C827" s="4" t="str">
        <f t="shared" si="102"/>
        <v>012</v>
      </c>
      <c r="D827" s="44" t="str">
        <f t="shared" si="100"/>
        <v>Item_Name_26815012</v>
      </c>
      <c r="E827" s="5" t="s">
        <v>1149</v>
      </c>
      <c r="F827" s="44" t="str">
        <f t="shared" si="101"/>
        <v>Item_Desc_26815012</v>
      </c>
      <c r="G827" s="5" t="s">
        <v>934</v>
      </c>
      <c r="H827" s="5">
        <v>2</v>
      </c>
      <c r="I827" s="5">
        <v>68</v>
      </c>
      <c r="J827" s="5">
        <v>0</v>
      </c>
      <c r="K827" s="5">
        <v>1</v>
      </c>
      <c r="L827" s="45">
        <f>_xlfn.XLOOKUP($I827, '[1]#칼럼명세'!$F:$F, '[1]#칼럼명세'!$J:$J)*IF(_xlfn.XLOOKUP($I827, '[1]#칼럼명세'!$F:$F, '[1]#칼럼명세'!$K:$K)="X", 1, _xlfn.XLOOKUP($K827, '[1]#무게관련'!$N:$N, '[1]#무게관련'!$O:$O))*100</f>
        <v>0</v>
      </c>
      <c r="M827" s="46" t="s">
        <v>336</v>
      </c>
      <c r="N827" s="46" t="s">
        <v>336</v>
      </c>
      <c r="O827" s="46" t="s">
        <v>336</v>
      </c>
      <c r="P827" s="46" t="s">
        <v>336</v>
      </c>
      <c r="Q827" s="5">
        <v>0</v>
      </c>
      <c r="R827" s="5">
        <v>0</v>
      </c>
      <c r="S827" s="5">
        <v>2004</v>
      </c>
      <c r="T827" s="5">
        <v>1</v>
      </c>
      <c r="U827" s="5">
        <v>11</v>
      </c>
      <c r="V827" s="5">
        <v>0</v>
      </c>
      <c r="W827" s="5">
        <v>1</v>
      </c>
      <c r="X827" s="66">
        <v>1000</v>
      </c>
      <c r="Y827" s="66">
        <v>1000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 t="s">
        <v>712</v>
      </c>
      <c r="AI827" s="5" t="s">
        <v>235</v>
      </c>
      <c r="AJ827" s="5" t="s">
        <v>983</v>
      </c>
      <c r="AK827" s="45">
        <f t="shared" si="97"/>
        <v>15</v>
      </c>
      <c r="AL827" s="47">
        <f>_xlfn.XLOOKUP(I827,'[1]#칼럼명세'!F:F,'[1]#칼럼명세'!I:I)</f>
        <v>1401</v>
      </c>
      <c r="AM827" s="44" t="str">
        <f t="shared" si="98"/>
        <v>Item_Name_26815012</v>
      </c>
      <c r="AN827" s="5" t="s">
        <v>937</v>
      </c>
      <c r="AO827" s="44" t="str">
        <f t="shared" si="99"/>
        <v>Item_Desc_26815012</v>
      </c>
      <c r="AP827" s="5" t="s">
        <v>936</v>
      </c>
      <c r="AQ827" s="44">
        <f>_xlfn.XLOOKUP(I827,[1]!표1[아이템 타입],[1]!표1[삭제여부])</f>
        <v>0</v>
      </c>
      <c r="AR827" s="63">
        <f>_xlfn.XLOOKUP(I827,'[1]#칼럼명세'!F:F,'[1]#칼럼명세'!H:H)</f>
        <v>0</v>
      </c>
      <c r="AS827" s="4">
        <v>0</v>
      </c>
      <c r="AT827" s="4"/>
      <c r="AU827" s="4"/>
      <c r="AV827" s="4"/>
      <c r="AW827" s="63" t="str">
        <f>_xlfn.XLOOKUP(I827,[1]!표1[아이템 타입],[1]!표1[타입 이름])</f>
        <v>아바타 가챠 티켓</v>
      </c>
      <c r="AX827" s="63" t="str">
        <f t="shared" si="103"/>
        <v>불가</v>
      </c>
      <c r="AY827" s="63" t="str">
        <f t="shared" si="104"/>
        <v>불가</v>
      </c>
      <c r="AZ827" s="63" t="str">
        <f t="shared" si="105"/>
        <v>불가</v>
      </c>
      <c r="BA827" s="63" t="str">
        <f t="shared" si="105"/>
        <v>불가</v>
      </c>
    </row>
    <row r="828" spans="2:53" x14ac:dyDescent="0.3">
      <c r="B828" s="4">
        <v>26815013</v>
      </c>
      <c r="C828" s="4" t="str">
        <f t="shared" si="102"/>
        <v>013</v>
      </c>
      <c r="D828" s="44" t="str">
        <f t="shared" si="100"/>
        <v>Item_Name_26815013</v>
      </c>
      <c r="E828" s="5" t="s">
        <v>1150</v>
      </c>
      <c r="F828" s="44" t="str">
        <f t="shared" si="101"/>
        <v>Item_Desc_26815013</v>
      </c>
      <c r="G828" s="5" t="s">
        <v>714</v>
      </c>
      <c r="H828" s="5">
        <v>2</v>
      </c>
      <c r="I828" s="5">
        <v>68</v>
      </c>
      <c r="J828" s="5">
        <v>0</v>
      </c>
      <c r="K828" s="5">
        <v>1</v>
      </c>
      <c r="L828" s="45">
        <f>_xlfn.XLOOKUP($I828, '[1]#칼럼명세'!$F:$F, '[1]#칼럼명세'!$J:$J)*IF(_xlfn.XLOOKUP($I828, '[1]#칼럼명세'!$F:$F, '[1]#칼럼명세'!$K:$K)="X", 1, _xlfn.XLOOKUP($K828, '[1]#무게관련'!$N:$N, '[1]#무게관련'!$O:$O))*100</f>
        <v>0</v>
      </c>
      <c r="M828" s="46" t="s">
        <v>336</v>
      </c>
      <c r="N828" s="46" t="s">
        <v>336</v>
      </c>
      <c r="O828" s="46" t="s">
        <v>336</v>
      </c>
      <c r="P828" s="46" t="s">
        <v>336</v>
      </c>
      <c r="Q828" s="5">
        <v>0</v>
      </c>
      <c r="R828" s="5">
        <v>0</v>
      </c>
      <c r="S828" s="5">
        <v>2108</v>
      </c>
      <c r="T828" s="5">
        <v>1</v>
      </c>
      <c r="U828" s="5">
        <v>1</v>
      </c>
      <c r="V828" s="5">
        <v>0</v>
      </c>
      <c r="W828" s="5">
        <v>1</v>
      </c>
      <c r="X828" s="66">
        <v>1000</v>
      </c>
      <c r="Y828" s="66">
        <v>1000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 t="s">
        <v>800</v>
      </c>
      <c r="AI828" s="5" t="s">
        <v>235</v>
      </c>
      <c r="AJ828" s="5" t="s">
        <v>983</v>
      </c>
      <c r="AK828" s="45">
        <f t="shared" si="97"/>
        <v>15</v>
      </c>
      <c r="AL828" s="47">
        <f>_xlfn.XLOOKUP(I828,'[1]#칼럼명세'!F:F,'[1]#칼럼명세'!I:I)</f>
        <v>1401</v>
      </c>
      <c r="AM828" s="44" t="str">
        <f t="shared" si="98"/>
        <v>Item_Name_26815013</v>
      </c>
      <c r="AN828" s="5" t="s">
        <v>801</v>
      </c>
      <c r="AO828" s="44" t="str">
        <f t="shared" si="99"/>
        <v>Item_Desc_26815013</v>
      </c>
      <c r="AP828" s="5" t="s">
        <v>805</v>
      </c>
      <c r="AQ828" s="44">
        <f>_xlfn.XLOOKUP(I828,[1]!표1[아이템 타입],[1]!표1[삭제여부])</f>
        <v>0</v>
      </c>
      <c r="AR828" s="63">
        <f>_xlfn.XLOOKUP(I828,'[1]#칼럼명세'!F:F,'[1]#칼럼명세'!H:H)</f>
        <v>0</v>
      </c>
      <c r="AS828" s="4">
        <v>0</v>
      </c>
      <c r="AT828" s="4"/>
      <c r="AU828" s="4"/>
      <c r="AV828" s="4"/>
      <c r="AW828" s="63" t="str">
        <f>_xlfn.XLOOKUP(I828,[1]!표1[아이템 타입],[1]!표1[타입 이름])</f>
        <v>아바타 가챠 티켓</v>
      </c>
      <c r="AX828" s="63" t="str">
        <f t="shared" si="103"/>
        <v>불가</v>
      </c>
      <c r="AY828" s="63" t="str">
        <f t="shared" si="104"/>
        <v>불가</v>
      </c>
      <c r="AZ828" s="63" t="str">
        <f t="shared" si="105"/>
        <v>불가</v>
      </c>
      <c r="BA828" s="63" t="str">
        <f t="shared" si="105"/>
        <v>불가</v>
      </c>
    </row>
    <row r="829" spans="2:53" x14ac:dyDescent="0.3">
      <c r="B829" s="4">
        <v>26815014</v>
      </c>
      <c r="C829" s="4" t="str">
        <f t="shared" si="102"/>
        <v>014</v>
      </c>
      <c r="D829" s="44" t="str">
        <f t="shared" si="100"/>
        <v>Item_Name_26815014</v>
      </c>
      <c r="E829" s="5" t="s">
        <v>1151</v>
      </c>
      <c r="F829" s="44" t="str">
        <f t="shared" si="101"/>
        <v>Item_Desc_26815014</v>
      </c>
      <c r="G829" s="5" t="s">
        <v>714</v>
      </c>
      <c r="H829" s="5">
        <v>2</v>
      </c>
      <c r="I829" s="5">
        <v>68</v>
      </c>
      <c r="J829" s="5">
        <v>0</v>
      </c>
      <c r="K829" s="5">
        <v>1</v>
      </c>
      <c r="L829" s="45">
        <f>_xlfn.XLOOKUP($I829, '[1]#칼럼명세'!$F:$F, '[1]#칼럼명세'!$J:$J)*IF(_xlfn.XLOOKUP($I829, '[1]#칼럼명세'!$F:$F, '[1]#칼럼명세'!$K:$K)="X", 1, _xlfn.XLOOKUP($K829, '[1]#무게관련'!$N:$N, '[1]#무게관련'!$O:$O))*100</f>
        <v>0</v>
      </c>
      <c r="M829" s="46" t="s">
        <v>336</v>
      </c>
      <c r="N829" s="46" t="s">
        <v>336</v>
      </c>
      <c r="O829" s="46" t="s">
        <v>336</v>
      </c>
      <c r="P829" s="46" t="s">
        <v>336</v>
      </c>
      <c r="Q829" s="5">
        <v>0</v>
      </c>
      <c r="R829" s="5">
        <v>0</v>
      </c>
      <c r="S829" s="5">
        <v>2109</v>
      </c>
      <c r="T829" s="5">
        <v>1</v>
      </c>
      <c r="U829" s="5">
        <v>1</v>
      </c>
      <c r="V829" s="5">
        <v>0</v>
      </c>
      <c r="W829" s="5">
        <v>1</v>
      </c>
      <c r="X829" s="66">
        <v>1000</v>
      </c>
      <c r="Y829" s="66">
        <v>1000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 t="s">
        <v>800</v>
      </c>
      <c r="AI829" s="5" t="s">
        <v>235</v>
      </c>
      <c r="AJ829" s="5" t="s">
        <v>983</v>
      </c>
      <c r="AK829" s="45">
        <f t="shared" si="97"/>
        <v>15</v>
      </c>
      <c r="AL829" s="47">
        <f>_xlfn.XLOOKUP(I829,'[1]#칼럼명세'!F:F,'[1]#칼럼명세'!I:I)</f>
        <v>1401</v>
      </c>
      <c r="AM829" s="44" t="str">
        <f t="shared" si="98"/>
        <v>Item_Name_26815014</v>
      </c>
      <c r="AN829" s="5" t="s">
        <v>802</v>
      </c>
      <c r="AO829" s="44" t="str">
        <f t="shared" si="99"/>
        <v>Item_Desc_26815014</v>
      </c>
      <c r="AP829" s="5" t="s">
        <v>806</v>
      </c>
      <c r="AQ829" s="44">
        <f>_xlfn.XLOOKUP(I829,[1]!표1[아이템 타입],[1]!표1[삭제여부])</f>
        <v>0</v>
      </c>
      <c r="AR829" s="63">
        <f>_xlfn.XLOOKUP(I829,'[1]#칼럼명세'!F:F,'[1]#칼럼명세'!H:H)</f>
        <v>0</v>
      </c>
      <c r="AS829" s="4">
        <v>0</v>
      </c>
      <c r="AT829" s="4"/>
      <c r="AU829" s="4"/>
      <c r="AV829" s="4"/>
      <c r="AW829" s="63" t="str">
        <f>_xlfn.XLOOKUP(I829,[1]!표1[아이템 타입],[1]!표1[타입 이름])</f>
        <v>아바타 가챠 티켓</v>
      </c>
      <c r="AX829" s="63" t="str">
        <f t="shared" si="103"/>
        <v>불가</v>
      </c>
      <c r="AY829" s="63" t="str">
        <f t="shared" si="104"/>
        <v>불가</v>
      </c>
      <c r="AZ829" s="63" t="str">
        <f t="shared" si="105"/>
        <v>불가</v>
      </c>
      <c r="BA829" s="63" t="str">
        <f t="shared" si="105"/>
        <v>불가</v>
      </c>
    </row>
    <row r="830" spans="2:53" x14ac:dyDescent="0.3">
      <c r="B830" s="4">
        <v>26815015</v>
      </c>
      <c r="C830" s="4" t="str">
        <f t="shared" si="102"/>
        <v>015</v>
      </c>
      <c r="D830" s="44" t="str">
        <f t="shared" si="100"/>
        <v>Item_Name_26815015</v>
      </c>
      <c r="E830" s="5" t="s">
        <v>1152</v>
      </c>
      <c r="F830" s="44" t="str">
        <f t="shared" si="101"/>
        <v>Item_Desc_26815015</v>
      </c>
      <c r="G830" s="5" t="s">
        <v>714</v>
      </c>
      <c r="H830" s="5">
        <v>2</v>
      </c>
      <c r="I830" s="5">
        <v>68</v>
      </c>
      <c r="J830" s="5">
        <v>0</v>
      </c>
      <c r="K830" s="5">
        <v>1</v>
      </c>
      <c r="L830" s="45">
        <f>_xlfn.XLOOKUP($I830, '[1]#칼럼명세'!$F:$F, '[1]#칼럼명세'!$J:$J)*IF(_xlfn.XLOOKUP($I830, '[1]#칼럼명세'!$F:$F, '[1]#칼럼명세'!$K:$K)="X", 1, _xlfn.XLOOKUP($K830, '[1]#무게관련'!$N:$N, '[1]#무게관련'!$O:$O))*100</f>
        <v>0</v>
      </c>
      <c r="M830" s="46" t="s">
        <v>336</v>
      </c>
      <c r="N830" s="46" t="s">
        <v>336</v>
      </c>
      <c r="O830" s="46" t="s">
        <v>336</v>
      </c>
      <c r="P830" s="46" t="s">
        <v>336</v>
      </c>
      <c r="Q830" s="5">
        <v>0</v>
      </c>
      <c r="R830" s="5">
        <v>0</v>
      </c>
      <c r="S830" s="5">
        <v>2110</v>
      </c>
      <c r="T830" s="5">
        <v>1</v>
      </c>
      <c r="U830" s="5">
        <v>1</v>
      </c>
      <c r="V830" s="5">
        <v>0</v>
      </c>
      <c r="W830" s="5">
        <v>1</v>
      </c>
      <c r="X830" s="66">
        <v>1000</v>
      </c>
      <c r="Y830" s="66">
        <v>1000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 t="s">
        <v>800</v>
      </c>
      <c r="AI830" s="5" t="s">
        <v>235</v>
      </c>
      <c r="AJ830" s="5" t="s">
        <v>983</v>
      </c>
      <c r="AK830" s="45">
        <f t="shared" si="97"/>
        <v>15</v>
      </c>
      <c r="AL830" s="47">
        <f>_xlfn.XLOOKUP(I830,'[1]#칼럼명세'!F:F,'[1]#칼럼명세'!I:I)</f>
        <v>1401</v>
      </c>
      <c r="AM830" s="44" t="str">
        <f t="shared" si="98"/>
        <v>Item_Name_26815015</v>
      </c>
      <c r="AN830" s="5" t="s">
        <v>803</v>
      </c>
      <c r="AO830" s="44" t="str">
        <f t="shared" si="99"/>
        <v>Item_Desc_26815015</v>
      </c>
      <c r="AP830" s="5" t="s">
        <v>807</v>
      </c>
      <c r="AQ830" s="44">
        <f>_xlfn.XLOOKUP(I830,[1]!표1[아이템 타입],[1]!표1[삭제여부])</f>
        <v>0</v>
      </c>
      <c r="AR830" s="63">
        <f>_xlfn.XLOOKUP(I830,'[1]#칼럼명세'!F:F,'[1]#칼럼명세'!H:H)</f>
        <v>0</v>
      </c>
      <c r="AS830" s="4">
        <v>0</v>
      </c>
      <c r="AT830" s="4"/>
      <c r="AU830" s="4"/>
      <c r="AV830" s="4"/>
      <c r="AW830" s="63" t="str">
        <f>_xlfn.XLOOKUP(I830,[1]!표1[아이템 타입],[1]!표1[타입 이름])</f>
        <v>아바타 가챠 티켓</v>
      </c>
      <c r="AX830" s="63" t="str">
        <f t="shared" si="103"/>
        <v>불가</v>
      </c>
      <c r="AY830" s="63" t="str">
        <f t="shared" si="104"/>
        <v>불가</v>
      </c>
      <c r="AZ830" s="63" t="str">
        <f t="shared" si="105"/>
        <v>불가</v>
      </c>
      <c r="BA830" s="63" t="str">
        <f t="shared" si="105"/>
        <v>불가</v>
      </c>
    </row>
    <row r="831" spans="2:53" x14ac:dyDescent="0.3">
      <c r="B831" s="4">
        <v>26815016</v>
      </c>
      <c r="C831" s="4" t="str">
        <f t="shared" si="102"/>
        <v>016</v>
      </c>
      <c r="D831" s="44" t="str">
        <f t="shared" si="100"/>
        <v>Item_Name_26815016</v>
      </c>
      <c r="E831" s="5" t="s">
        <v>1153</v>
      </c>
      <c r="F831" s="44" t="str">
        <f t="shared" si="101"/>
        <v>Item_Desc_26815016</v>
      </c>
      <c r="G831" s="5" t="s">
        <v>714</v>
      </c>
      <c r="H831" s="5">
        <v>2</v>
      </c>
      <c r="I831" s="5">
        <v>68</v>
      </c>
      <c r="J831" s="5">
        <v>0</v>
      </c>
      <c r="K831" s="5">
        <v>1</v>
      </c>
      <c r="L831" s="45">
        <f>_xlfn.XLOOKUP($I831, '[1]#칼럼명세'!$F:$F, '[1]#칼럼명세'!$J:$J)*IF(_xlfn.XLOOKUP($I831, '[1]#칼럼명세'!$F:$F, '[1]#칼럼명세'!$K:$K)="X", 1, _xlfn.XLOOKUP($K831, '[1]#무게관련'!$N:$N, '[1]#무게관련'!$O:$O))*100</f>
        <v>0</v>
      </c>
      <c r="M831" s="46" t="s">
        <v>336</v>
      </c>
      <c r="N831" s="46" t="s">
        <v>336</v>
      </c>
      <c r="O831" s="46" t="s">
        <v>336</v>
      </c>
      <c r="P831" s="46" t="s">
        <v>336</v>
      </c>
      <c r="Q831" s="5">
        <v>0</v>
      </c>
      <c r="R831" s="5">
        <v>0</v>
      </c>
      <c r="S831" s="5">
        <v>2111</v>
      </c>
      <c r="T831" s="5">
        <v>1</v>
      </c>
      <c r="U831" s="5">
        <v>1</v>
      </c>
      <c r="V831" s="5">
        <v>0</v>
      </c>
      <c r="W831" s="5">
        <v>1</v>
      </c>
      <c r="X831" s="66">
        <v>1000</v>
      </c>
      <c r="Y831" s="66">
        <v>1000</v>
      </c>
      <c r="Z831" s="5">
        <v>0</v>
      </c>
      <c r="AA831" s="5">
        <v>0</v>
      </c>
      <c r="AB831" s="5">
        <v>0</v>
      </c>
      <c r="AC831" s="5">
        <v>0</v>
      </c>
      <c r="AD831" s="5">
        <v>0</v>
      </c>
      <c r="AE831" s="5">
        <v>0</v>
      </c>
      <c r="AF831" s="5">
        <v>0</v>
      </c>
      <c r="AG831" s="5">
        <v>0</v>
      </c>
      <c r="AH831" s="5" t="s">
        <v>800</v>
      </c>
      <c r="AI831" s="5" t="s">
        <v>235</v>
      </c>
      <c r="AJ831" s="5" t="s">
        <v>983</v>
      </c>
      <c r="AK831" s="45">
        <f t="shared" si="97"/>
        <v>15</v>
      </c>
      <c r="AL831" s="47">
        <f>_xlfn.XLOOKUP(I831,'[1]#칼럼명세'!F:F,'[1]#칼럼명세'!I:I)</f>
        <v>1401</v>
      </c>
      <c r="AM831" s="44" t="str">
        <f t="shared" si="98"/>
        <v>Item_Name_26815016</v>
      </c>
      <c r="AN831" s="5" t="s">
        <v>804</v>
      </c>
      <c r="AO831" s="44" t="str">
        <f t="shared" si="99"/>
        <v>Item_Desc_26815016</v>
      </c>
      <c r="AP831" s="5" t="s">
        <v>808</v>
      </c>
      <c r="AQ831" s="44">
        <f>_xlfn.XLOOKUP(I831,[1]!표1[아이템 타입],[1]!표1[삭제여부])</f>
        <v>0</v>
      </c>
      <c r="AR831" s="63">
        <f>_xlfn.XLOOKUP(I831,'[1]#칼럼명세'!F:F,'[1]#칼럼명세'!H:H)</f>
        <v>0</v>
      </c>
      <c r="AS831" s="4">
        <v>0</v>
      </c>
      <c r="AT831" s="4"/>
      <c r="AU831" s="4"/>
      <c r="AV831" s="4"/>
      <c r="AW831" s="63" t="str">
        <f>_xlfn.XLOOKUP(I831,[1]!표1[아이템 타입],[1]!표1[타입 이름])</f>
        <v>아바타 가챠 티켓</v>
      </c>
      <c r="AX831" s="63" t="str">
        <f t="shared" si="103"/>
        <v>불가</v>
      </c>
      <c r="AY831" s="63" t="str">
        <f t="shared" si="104"/>
        <v>불가</v>
      </c>
      <c r="AZ831" s="63" t="str">
        <f t="shared" si="105"/>
        <v>불가</v>
      </c>
      <c r="BA831" s="63" t="str">
        <f t="shared" si="105"/>
        <v>불가</v>
      </c>
    </row>
    <row r="832" spans="2:53" x14ac:dyDescent="0.3">
      <c r="B832" s="4">
        <v>26815017</v>
      </c>
      <c r="C832" s="4" t="str">
        <f t="shared" si="102"/>
        <v>017</v>
      </c>
      <c r="D832" s="44" t="str">
        <f t="shared" si="100"/>
        <v>Item_Name_26815017</v>
      </c>
      <c r="E832" s="5" t="s">
        <v>1154</v>
      </c>
      <c r="F832" s="44" t="str">
        <f t="shared" si="101"/>
        <v>Item_Desc_26815017</v>
      </c>
      <c r="G832" s="5" t="s">
        <v>714</v>
      </c>
      <c r="H832" s="5">
        <v>2</v>
      </c>
      <c r="I832" s="5">
        <v>68</v>
      </c>
      <c r="J832" s="5">
        <v>0</v>
      </c>
      <c r="K832" s="5">
        <v>1</v>
      </c>
      <c r="L832" s="45">
        <f>_xlfn.XLOOKUP($I832, '[1]#칼럼명세'!$F:$F, '[1]#칼럼명세'!$J:$J)*IF(_xlfn.XLOOKUP($I832, '[1]#칼럼명세'!$F:$F, '[1]#칼럼명세'!$K:$K)="X", 1, _xlfn.XLOOKUP($K832, '[1]#무게관련'!$N:$N, '[1]#무게관련'!$O:$O))*100</f>
        <v>0</v>
      </c>
      <c r="M832" s="46" t="s">
        <v>336</v>
      </c>
      <c r="N832" s="46" t="s">
        <v>336</v>
      </c>
      <c r="O832" s="46" t="s">
        <v>336</v>
      </c>
      <c r="P832" s="46" t="s">
        <v>336</v>
      </c>
      <c r="Q832" s="5">
        <v>0</v>
      </c>
      <c r="R832" s="5">
        <v>0</v>
      </c>
      <c r="S832" s="5">
        <v>2100</v>
      </c>
      <c r="T832" s="5">
        <v>1</v>
      </c>
      <c r="U832" s="5">
        <v>1</v>
      </c>
      <c r="V832" s="5">
        <v>0</v>
      </c>
      <c r="W832" s="5">
        <v>1</v>
      </c>
      <c r="X832" s="66">
        <v>1000</v>
      </c>
      <c r="Y832" s="66">
        <v>1000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 t="s">
        <v>715</v>
      </c>
      <c r="AI832" s="5" t="s">
        <v>235</v>
      </c>
      <c r="AJ832" s="5" t="s">
        <v>983</v>
      </c>
      <c r="AK832" s="45">
        <f t="shared" si="97"/>
        <v>15</v>
      </c>
      <c r="AL832" s="47">
        <f>_xlfn.XLOOKUP(I832,'[1]#칼럼명세'!F:F,'[1]#칼럼명세'!I:I)</f>
        <v>1401</v>
      </c>
      <c r="AM832" s="44" t="str">
        <f t="shared" si="98"/>
        <v>Item_Name_26815017</v>
      </c>
      <c r="AN832" s="5" t="s">
        <v>716</v>
      </c>
      <c r="AO832" s="44" t="str">
        <f t="shared" si="99"/>
        <v>Item_Desc_26815017</v>
      </c>
      <c r="AP832" s="5" t="s">
        <v>722</v>
      </c>
      <c r="AQ832" s="44">
        <f>_xlfn.XLOOKUP(I832,[1]!표1[아이템 타입],[1]!표1[삭제여부])</f>
        <v>0</v>
      </c>
      <c r="AR832" s="63">
        <f>_xlfn.XLOOKUP(I832,'[1]#칼럼명세'!F:F,'[1]#칼럼명세'!H:H)</f>
        <v>0</v>
      </c>
      <c r="AS832" s="4">
        <v>0</v>
      </c>
      <c r="AT832" s="4"/>
      <c r="AU832" s="4"/>
      <c r="AV832" s="4"/>
      <c r="AW832" s="63" t="str">
        <f>_xlfn.XLOOKUP(I832,[1]!표1[아이템 타입],[1]!표1[타입 이름])</f>
        <v>아바타 가챠 티켓</v>
      </c>
      <c r="AX832" s="63" t="str">
        <f t="shared" si="103"/>
        <v>불가</v>
      </c>
      <c r="AY832" s="63" t="str">
        <f t="shared" si="104"/>
        <v>불가</v>
      </c>
      <c r="AZ832" s="63" t="str">
        <f t="shared" si="105"/>
        <v>불가</v>
      </c>
      <c r="BA832" s="63" t="str">
        <f t="shared" si="105"/>
        <v>불가</v>
      </c>
    </row>
    <row r="833" spans="2:53" x14ac:dyDescent="0.3">
      <c r="B833" s="4">
        <v>26815018</v>
      </c>
      <c r="C833" s="4" t="str">
        <f t="shared" si="102"/>
        <v>018</v>
      </c>
      <c r="D833" s="44" t="str">
        <f t="shared" si="100"/>
        <v>Item_Name_26815018</v>
      </c>
      <c r="E833" s="5" t="s">
        <v>1155</v>
      </c>
      <c r="F833" s="44" t="str">
        <f t="shared" si="101"/>
        <v>Item_Desc_26815018</v>
      </c>
      <c r="G833" s="5" t="s">
        <v>714</v>
      </c>
      <c r="H833" s="5">
        <v>2</v>
      </c>
      <c r="I833" s="5">
        <v>68</v>
      </c>
      <c r="J833" s="5">
        <v>0</v>
      </c>
      <c r="K833" s="5">
        <v>1</v>
      </c>
      <c r="L833" s="45">
        <f>_xlfn.XLOOKUP($I833, '[1]#칼럼명세'!$F:$F, '[1]#칼럼명세'!$J:$J)*IF(_xlfn.XLOOKUP($I833, '[1]#칼럼명세'!$F:$F, '[1]#칼럼명세'!$K:$K)="X", 1, _xlfn.XLOOKUP($K833, '[1]#무게관련'!$N:$N, '[1]#무게관련'!$O:$O))*100</f>
        <v>0</v>
      </c>
      <c r="M833" s="46" t="s">
        <v>336</v>
      </c>
      <c r="N833" s="46" t="s">
        <v>336</v>
      </c>
      <c r="O833" s="46" t="s">
        <v>336</v>
      </c>
      <c r="P833" s="46" t="s">
        <v>336</v>
      </c>
      <c r="Q833" s="5">
        <v>0</v>
      </c>
      <c r="R833" s="5">
        <v>0</v>
      </c>
      <c r="S833" s="5">
        <v>2101</v>
      </c>
      <c r="T833" s="5">
        <v>1</v>
      </c>
      <c r="U833" s="5">
        <v>1</v>
      </c>
      <c r="V833" s="5">
        <v>0</v>
      </c>
      <c r="W833" s="5">
        <v>1</v>
      </c>
      <c r="X833" s="66">
        <v>1000</v>
      </c>
      <c r="Y833" s="66">
        <v>1000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 t="s">
        <v>715</v>
      </c>
      <c r="AI833" s="5" t="s">
        <v>235</v>
      </c>
      <c r="AJ833" s="5" t="s">
        <v>983</v>
      </c>
      <c r="AK833" s="45">
        <f t="shared" si="97"/>
        <v>15</v>
      </c>
      <c r="AL833" s="47">
        <f>_xlfn.XLOOKUP(I833,'[1]#칼럼명세'!F:F,'[1]#칼럼명세'!I:I)</f>
        <v>1401</v>
      </c>
      <c r="AM833" s="44" t="str">
        <f t="shared" si="98"/>
        <v>Item_Name_26815018</v>
      </c>
      <c r="AN833" s="5" t="s">
        <v>717</v>
      </c>
      <c r="AO833" s="44" t="str">
        <f t="shared" si="99"/>
        <v>Item_Desc_26815018</v>
      </c>
      <c r="AP833" s="5" t="s">
        <v>723</v>
      </c>
      <c r="AQ833" s="44">
        <f>_xlfn.XLOOKUP(I833,[1]!표1[아이템 타입],[1]!표1[삭제여부])</f>
        <v>0</v>
      </c>
      <c r="AR833" s="63">
        <f>_xlfn.XLOOKUP(I833,'[1]#칼럼명세'!F:F,'[1]#칼럼명세'!H:H)</f>
        <v>0</v>
      </c>
      <c r="AS833" s="4">
        <v>0</v>
      </c>
      <c r="AT833" s="4"/>
      <c r="AU833" s="4"/>
      <c r="AV833" s="4"/>
      <c r="AW833" s="63" t="str">
        <f>_xlfn.XLOOKUP(I833,[1]!표1[아이템 타입],[1]!표1[타입 이름])</f>
        <v>아바타 가챠 티켓</v>
      </c>
      <c r="AX833" s="63" t="str">
        <f t="shared" si="103"/>
        <v>불가</v>
      </c>
      <c r="AY833" s="63" t="str">
        <f t="shared" si="104"/>
        <v>불가</v>
      </c>
      <c r="AZ833" s="63" t="str">
        <f t="shared" si="105"/>
        <v>불가</v>
      </c>
      <c r="BA833" s="63" t="str">
        <f t="shared" si="105"/>
        <v>불가</v>
      </c>
    </row>
    <row r="834" spans="2:53" x14ac:dyDescent="0.3">
      <c r="B834" s="4">
        <v>26815019</v>
      </c>
      <c r="C834" s="4" t="str">
        <f t="shared" si="102"/>
        <v>019</v>
      </c>
      <c r="D834" s="44" t="str">
        <f t="shared" si="100"/>
        <v>Item_Name_26815019</v>
      </c>
      <c r="E834" s="5" t="s">
        <v>1156</v>
      </c>
      <c r="F834" s="44" t="str">
        <f t="shared" si="101"/>
        <v>Item_Desc_26815019</v>
      </c>
      <c r="G834" s="5" t="s">
        <v>714</v>
      </c>
      <c r="H834" s="5">
        <v>2</v>
      </c>
      <c r="I834" s="5">
        <v>68</v>
      </c>
      <c r="J834" s="5">
        <v>0</v>
      </c>
      <c r="K834" s="5">
        <v>1</v>
      </c>
      <c r="L834" s="45">
        <f>_xlfn.XLOOKUP($I834, '[1]#칼럼명세'!$F:$F, '[1]#칼럼명세'!$J:$J)*IF(_xlfn.XLOOKUP($I834, '[1]#칼럼명세'!$F:$F, '[1]#칼럼명세'!$K:$K)="X", 1, _xlfn.XLOOKUP($K834, '[1]#무게관련'!$N:$N, '[1]#무게관련'!$O:$O))*100</f>
        <v>0</v>
      </c>
      <c r="M834" s="46" t="s">
        <v>336</v>
      </c>
      <c r="N834" s="46" t="s">
        <v>336</v>
      </c>
      <c r="O834" s="46" t="s">
        <v>336</v>
      </c>
      <c r="P834" s="46" t="s">
        <v>336</v>
      </c>
      <c r="Q834" s="5">
        <v>0</v>
      </c>
      <c r="R834" s="5">
        <v>0</v>
      </c>
      <c r="S834" s="5">
        <v>2102</v>
      </c>
      <c r="T834" s="5">
        <v>1</v>
      </c>
      <c r="U834" s="5">
        <v>1</v>
      </c>
      <c r="V834" s="5">
        <v>0</v>
      </c>
      <c r="W834" s="5">
        <v>1</v>
      </c>
      <c r="X834" s="66">
        <v>1000</v>
      </c>
      <c r="Y834" s="66">
        <v>1000</v>
      </c>
      <c r="Z834" s="5">
        <v>0</v>
      </c>
      <c r="AA834" s="5">
        <v>0</v>
      </c>
      <c r="AB834" s="5">
        <v>0</v>
      </c>
      <c r="AC834" s="5">
        <v>0</v>
      </c>
      <c r="AD834" s="5">
        <v>0</v>
      </c>
      <c r="AE834" s="5">
        <v>0</v>
      </c>
      <c r="AF834" s="5">
        <v>0</v>
      </c>
      <c r="AG834" s="5">
        <v>0</v>
      </c>
      <c r="AH834" s="5" t="s">
        <v>715</v>
      </c>
      <c r="AI834" s="5" t="s">
        <v>235</v>
      </c>
      <c r="AJ834" s="5" t="s">
        <v>983</v>
      </c>
      <c r="AK834" s="45">
        <f t="shared" si="97"/>
        <v>15</v>
      </c>
      <c r="AL834" s="47">
        <f>_xlfn.XLOOKUP(I834,'[1]#칼럼명세'!F:F,'[1]#칼럼명세'!I:I)</f>
        <v>1401</v>
      </c>
      <c r="AM834" s="44" t="str">
        <f t="shared" si="98"/>
        <v>Item_Name_26815019</v>
      </c>
      <c r="AN834" s="5" t="s">
        <v>798</v>
      </c>
      <c r="AO834" s="44" t="str">
        <f t="shared" si="99"/>
        <v>Item_Desc_26815019</v>
      </c>
      <c r="AP834" s="5" t="s">
        <v>724</v>
      </c>
      <c r="AQ834" s="44">
        <f>_xlfn.XLOOKUP(I834,[1]!표1[아이템 타입],[1]!표1[삭제여부])</f>
        <v>0</v>
      </c>
      <c r="AR834" s="63">
        <f>_xlfn.XLOOKUP(I834,'[1]#칼럼명세'!F:F,'[1]#칼럼명세'!H:H)</f>
        <v>0</v>
      </c>
      <c r="AS834" s="4">
        <v>0</v>
      </c>
      <c r="AT834" s="4"/>
      <c r="AU834" s="4"/>
      <c r="AV834" s="4"/>
      <c r="AW834" s="63" t="str">
        <f>_xlfn.XLOOKUP(I834,[1]!표1[아이템 타입],[1]!표1[타입 이름])</f>
        <v>아바타 가챠 티켓</v>
      </c>
      <c r="AX834" s="63" t="str">
        <f t="shared" si="103"/>
        <v>불가</v>
      </c>
      <c r="AY834" s="63" t="str">
        <f t="shared" si="104"/>
        <v>불가</v>
      </c>
      <c r="AZ834" s="63" t="str">
        <f t="shared" si="105"/>
        <v>불가</v>
      </c>
      <c r="BA834" s="63" t="str">
        <f t="shared" si="105"/>
        <v>불가</v>
      </c>
    </row>
    <row r="835" spans="2:53" x14ac:dyDescent="0.3">
      <c r="B835" s="4">
        <v>26815020</v>
      </c>
      <c r="C835" s="4" t="str">
        <f t="shared" si="102"/>
        <v>020</v>
      </c>
      <c r="D835" s="44" t="str">
        <f t="shared" si="100"/>
        <v>Item_Name_26815020</v>
      </c>
      <c r="E835" s="5" t="s">
        <v>1157</v>
      </c>
      <c r="F835" s="44" t="str">
        <f t="shared" si="101"/>
        <v>Item_Desc_26815020</v>
      </c>
      <c r="G835" s="5" t="s">
        <v>714</v>
      </c>
      <c r="H835" s="5">
        <v>2</v>
      </c>
      <c r="I835" s="5">
        <v>68</v>
      </c>
      <c r="J835" s="5">
        <v>0</v>
      </c>
      <c r="K835" s="5">
        <v>1</v>
      </c>
      <c r="L835" s="45">
        <f>_xlfn.XLOOKUP($I835, '[1]#칼럼명세'!$F:$F, '[1]#칼럼명세'!$J:$J)*IF(_xlfn.XLOOKUP($I835, '[1]#칼럼명세'!$F:$F, '[1]#칼럼명세'!$K:$K)="X", 1, _xlfn.XLOOKUP($K835, '[1]#무게관련'!$N:$N, '[1]#무게관련'!$O:$O))*100</f>
        <v>0</v>
      </c>
      <c r="M835" s="46" t="s">
        <v>336</v>
      </c>
      <c r="N835" s="46" t="s">
        <v>336</v>
      </c>
      <c r="O835" s="46" t="s">
        <v>336</v>
      </c>
      <c r="P835" s="46" t="s">
        <v>336</v>
      </c>
      <c r="Q835" s="5">
        <v>0</v>
      </c>
      <c r="R835" s="5">
        <v>0</v>
      </c>
      <c r="S835" s="5">
        <v>2103</v>
      </c>
      <c r="T835" s="5">
        <v>1</v>
      </c>
      <c r="U835" s="5">
        <v>1</v>
      </c>
      <c r="V835" s="5">
        <v>0</v>
      </c>
      <c r="W835" s="5">
        <v>1</v>
      </c>
      <c r="X835" s="66">
        <v>1000</v>
      </c>
      <c r="Y835" s="66">
        <v>1000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 t="s">
        <v>715</v>
      </c>
      <c r="AI835" s="5" t="s">
        <v>235</v>
      </c>
      <c r="AJ835" s="5" t="s">
        <v>983</v>
      </c>
      <c r="AK835" s="45">
        <f t="shared" si="97"/>
        <v>15</v>
      </c>
      <c r="AL835" s="47">
        <f>_xlfn.XLOOKUP(I835,'[1]#칼럼명세'!F:F,'[1]#칼럼명세'!I:I)</f>
        <v>1401</v>
      </c>
      <c r="AM835" s="44" t="str">
        <f t="shared" si="98"/>
        <v>Item_Name_26815020</v>
      </c>
      <c r="AN835" s="5" t="s">
        <v>718</v>
      </c>
      <c r="AO835" s="44" t="str">
        <f t="shared" si="99"/>
        <v>Item_Desc_26815020</v>
      </c>
      <c r="AP835" s="5" t="s">
        <v>725</v>
      </c>
      <c r="AQ835" s="44">
        <f>_xlfn.XLOOKUP(I835,[1]!표1[아이템 타입],[1]!표1[삭제여부])</f>
        <v>0</v>
      </c>
      <c r="AR835" s="63">
        <f>_xlfn.XLOOKUP(I835,'[1]#칼럼명세'!F:F,'[1]#칼럼명세'!H:H)</f>
        <v>0</v>
      </c>
      <c r="AS835" s="4">
        <v>0</v>
      </c>
      <c r="AT835" s="4"/>
      <c r="AU835" s="4"/>
      <c r="AV835" s="4"/>
      <c r="AW835" s="63" t="str">
        <f>_xlfn.XLOOKUP(I835,[1]!표1[아이템 타입],[1]!표1[타입 이름])</f>
        <v>아바타 가챠 티켓</v>
      </c>
      <c r="AX835" s="63" t="str">
        <f t="shared" si="103"/>
        <v>불가</v>
      </c>
      <c r="AY835" s="63" t="str">
        <f t="shared" si="104"/>
        <v>불가</v>
      </c>
      <c r="AZ835" s="63" t="str">
        <f t="shared" si="105"/>
        <v>불가</v>
      </c>
      <c r="BA835" s="63" t="str">
        <f t="shared" si="105"/>
        <v>불가</v>
      </c>
    </row>
    <row r="836" spans="2:53" x14ac:dyDescent="0.3">
      <c r="B836" s="4">
        <v>26815021</v>
      </c>
      <c r="C836" s="4" t="str">
        <f t="shared" si="102"/>
        <v>021</v>
      </c>
      <c r="D836" s="44" t="str">
        <f t="shared" si="100"/>
        <v>Item_Name_26815021</v>
      </c>
      <c r="E836" s="5" t="s">
        <v>1158</v>
      </c>
      <c r="F836" s="44" t="str">
        <f t="shared" si="101"/>
        <v>Item_Desc_26815021</v>
      </c>
      <c r="G836" s="5" t="s">
        <v>714</v>
      </c>
      <c r="H836" s="5">
        <v>2</v>
      </c>
      <c r="I836" s="5">
        <v>68</v>
      </c>
      <c r="J836" s="5">
        <v>0</v>
      </c>
      <c r="K836" s="5">
        <v>1</v>
      </c>
      <c r="L836" s="45">
        <f>_xlfn.XLOOKUP($I836, '[1]#칼럼명세'!$F:$F, '[1]#칼럼명세'!$J:$J)*IF(_xlfn.XLOOKUP($I836, '[1]#칼럼명세'!$F:$F, '[1]#칼럼명세'!$K:$K)="X", 1, _xlfn.XLOOKUP($K836, '[1]#무게관련'!$N:$N, '[1]#무게관련'!$O:$O))*100</f>
        <v>0</v>
      </c>
      <c r="M836" s="46" t="s">
        <v>336</v>
      </c>
      <c r="N836" s="46" t="s">
        <v>336</v>
      </c>
      <c r="O836" s="46" t="s">
        <v>336</v>
      </c>
      <c r="P836" s="46" t="s">
        <v>336</v>
      </c>
      <c r="Q836" s="5">
        <v>0</v>
      </c>
      <c r="R836" s="5">
        <v>0</v>
      </c>
      <c r="S836" s="5">
        <v>2104</v>
      </c>
      <c r="T836" s="5">
        <v>1</v>
      </c>
      <c r="U836" s="5">
        <v>1</v>
      </c>
      <c r="V836" s="5">
        <v>0</v>
      </c>
      <c r="W836" s="5">
        <v>1</v>
      </c>
      <c r="X836" s="66">
        <v>1000</v>
      </c>
      <c r="Y836" s="66">
        <v>1000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 t="s">
        <v>715</v>
      </c>
      <c r="AI836" s="5" t="s">
        <v>235</v>
      </c>
      <c r="AJ836" s="5" t="s">
        <v>983</v>
      </c>
      <c r="AK836" s="45">
        <f t="shared" si="97"/>
        <v>15</v>
      </c>
      <c r="AL836" s="47">
        <f>_xlfn.XLOOKUP(I836,'[1]#칼럼명세'!F:F,'[1]#칼럼명세'!I:I)</f>
        <v>1401</v>
      </c>
      <c r="AM836" s="44" t="str">
        <f t="shared" si="98"/>
        <v>Item_Name_26815021</v>
      </c>
      <c r="AN836" s="5" t="s">
        <v>719</v>
      </c>
      <c r="AO836" s="44" t="str">
        <f t="shared" si="99"/>
        <v>Item_Desc_26815021</v>
      </c>
      <c r="AP836" s="5" t="s">
        <v>726</v>
      </c>
      <c r="AQ836" s="44">
        <f>_xlfn.XLOOKUP(I836,[1]!표1[아이템 타입],[1]!표1[삭제여부])</f>
        <v>0</v>
      </c>
      <c r="AR836" s="63">
        <f>_xlfn.XLOOKUP(I836,'[1]#칼럼명세'!F:F,'[1]#칼럼명세'!H:H)</f>
        <v>0</v>
      </c>
      <c r="AS836" s="4">
        <v>0</v>
      </c>
      <c r="AT836" s="4"/>
      <c r="AU836" s="4"/>
      <c r="AV836" s="4"/>
      <c r="AW836" s="63" t="str">
        <f>_xlfn.XLOOKUP(I836,[1]!표1[아이템 타입],[1]!표1[타입 이름])</f>
        <v>아바타 가챠 티켓</v>
      </c>
      <c r="AX836" s="63" t="str">
        <f t="shared" si="103"/>
        <v>불가</v>
      </c>
      <c r="AY836" s="63" t="str">
        <f t="shared" si="104"/>
        <v>불가</v>
      </c>
      <c r="AZ836" s="63" t="str">
        <f t="shared" si="105"/>
        <v>불가</v>
      </c>
      <c r="BA836" s="63" t="str">
        <f t="shared" si="105"/>
        <v>불가</v>
      </c>
    </row>
    <row r="837" spans="2:53" x14ac:dyDescent="0.3">
      <c r="B837" s="4">
        <v>26815022</v>
      </c>
      <c r="C837" s="4" t="str">
        <f t="shared" si="102"/>
        <v>022</v>
      </c>
      <c r="D837" s="44" t="str">
        <f t="shared" si="100"/>
        <v>Item_Name_26815022</v>
      </c>
      <c r="E837" s="5" t="s">
        <v>1159</v>
      </c>
      <c r="F837" s="44" t="str">
        <f t="shared" si="101"/>
        <v>Item_Desc_26815022</v>
      </c>
      <c r="G837" s="5" t="s">
        <v>714</v>
      </c>
      <c r="H837" s="5">
        <v>2</v>
      </c>
      <c r="I837" s="5">
        <v>68</v>
      </c>
      <c r="J837" s="5">
        <v>0</v>
      </c>
      <c r="K837" s="5">
        <v>1</v>
      </c>
      <c r="L837" s="45">
        <f>_xlfn.XLOOKUP($I837, '[1]#칼럼명세'!$F:$F, '[1]#칼럼명세'!$J:$J)*IF(_xlfn.XLOOKUP($I837, '[1]#칼럼명세'!$F:$F, '[1]#칼럼명세'!$K:$K)="X", 1, _xlfn.XLOOKUP($K837, '[1]#무게관련'!$N:$N, '[1]#무게관련'!$O:$O))*100</f>
        <v>0</v>
      </c>
      <c r="M837" s="46" t="s">
        <v>336</v>
      </c>
      <c r="N837" s="46" t="s">
        <v>336</v>
      </c>
      <c r="O837" s="46" t="s">
        <v>336</v>
      </c>
      <c r="P837" s="46" t="s">
        <v>336</v>
      </c>
      <c r="Q837" s="5">
        <v>0</v>
      </c>
      <c r="R837" s="5">
        <v>0</v>
      </c>
      <c r="S837" s="5">
        <v>2105</v>
      </c>
      <c r="T837" s="5">
        <v>1</v>
      </c>
      <c r="U837" s="5">
        <v>1</v>
      </c>
      <c r="V837" s="5">
        <v>0</v>
      </c>
      <c r="W837" s="5">
        <v>1</v>
      </c>
      <c r="X837" s="66">
        <v>1000</v>
      </c>
      <c r="Y837" s="66">
        <v>1000</v>
      </c>
      <c r="Z837" s="5">
        <v>0</v>
      </c>
      <c r="AA837" s="5">
        <v>0</v>
      </c>
      <c r="AB837" s="5">
        <v>0</v>
      </c>
      <c r="AC837" s="5">
        <v>0</v>
      </c>
      <c r="AD837" s="5">
        <v>0</v>
      </c>
      <c r="AE837" s="5">
        <v>0</v>
      </c>
      <c r="AF837" s="5">
        <v>0</v>
      </c>
      <c r="AG837" s="5">
        <v>0</v>
      </c>
      <c r="AH837" s="5" t="s">
        <v>715</v>
      </c>
      <c r="AI837" s="5" t="s">
        <v>235</v>
      </c>
      <c r="AJ837" s="5" t="s">
        <v>983</v>
      </c>
      <c r="AK837" s="45">
        <f t="shared" si="97"/>
        <v>15</v>
      </c>
      <c r="AL837" s="47">
        <f>_xlfn.XLOOKUP(I837,'[1]#칼럼명세'!F:F,'[1]#칼럼명세'!I:I)</f>
        <v>1401</v>
      </c>
      <c r="AM837" s="44" t="str">
        <f t="shared" si="98"/>
        <v>Item_Name_26815022</v>
      </c>
      <c r="AN837" s="5" t="s">
        <v>720</v>
      </c>
      <c r="AO837" s="44" t="str">
        <f t="shared" si="99"/>
        <v>Item_Desc_26815022</v>
      </c>
      <c r="AP837" s="5" t="s">
        <v>727</v>
      </c>
      <c r="AQ837" s="44">
        <f>_xlfn.XLOOKUP(I837,[1]!표1[아이템 타입],[1]!표1[삭제여부])</f>
        <v>0</v>
      </c>
      <c r="AR837" s="63">
        <f>_xlfn.XLOOKUP(I837,'[1]#칼럼명세'!F:F,'[1]#칼럼명세'!H:H)</f>
        <v>0</v>
      </c>
      <c r="AS837" s="4">
        <v>0</v>
      </c>
      <c r="AT837" s="4"/>
      <c r="AU837" s="4"/>
      <c r="AV837" s="4"/>
      <c r="AW837" s="63" t="str">
        <f>_xlfn.XLOOKUP(I837,[1]!표1[아이템 타입],[1]!표1[타입 이름])</f>
        <v>아바타 가챠 티켓</v>
      </c>
      <c r="AX837" s="63" t="str">
        <f t="shared" si="103"/>
        <v>불가</v>
      </c>
      <c r="AY837" s="63" t="str">
        <f t="shared" si="104"/>
        <v>불가</v>
      </c>
      <c r="AZ837" s="63" t="str">
        <f t="shared" si="105"/>
        <v>불가</v>
      </c>
      <c r="BA837" s="63" t="str">
        <f t="shared" si="105"/>
        <v>불가</v>
      </c>
    </row>
    <row r="838" spans="2:53" x14ac:dyDescent="0.3">
      <c r="B838" s="4">
        <v>26815023</v>
      </c>
      <c r="C838" s="4" t="str">
        <f t="shared" si="102"/>
        <v>023</v>
      </c>
      <c r="D838" s="44" t="str">
        <f t="shared" si="100"/>
        <v>Item_Name_26815023</v>
      </c>
      <c r="E838" s="5" t="s">
        <v>1160</v>
      </c>
      <c r="F838" s="44" t="str">
        <f t="shared" si="101"/>
        <v>Item_Desc_26815023</v>
      </c>
      <c r="G838" s="5" t="s">
        <v>714</v>
      </c>
      <c r="H838" s="5">
        <v>2</v>
      </c>
      <c r="I838" s="5">
        <v>68</v>
      </c>
      <c r="J838" s="5">
        <v>0</v>
      </c>
      <c r="K838" s="5">
        <v>1</v>
      </c>
      <c r="L838" s="45">
        <f>_xlfn.XLOOKUP($I838, '[1]#칼럼명세'!$F:$F, '[1]#칼럼명세'!$J:$J)*IF(_xlfn.XLOOKUP($I838, '[1]#칼럼명세'!$F:$F, '[1]#칼럼명세'!$K:$K)="X", 1, _xlfn.XLOOKUP($K838, '[1]#무게관련'!$N:$N, '[1]#무게관련'!$O:$O))*100</f>
        <v>0</v>
      </c>
      <c r="M838" s="46" t="s">
        <v>336</v>
      </c>
      <c r="N838" s="46" t="s">
        <v>336</v>
      </c>
      <c r="O838" s="46" t="s">
        <v>336</v>
      </c>
      <c r="P838" s="46" t="s">
        <v>336</v>
      </c>
      <c r="Q838" s="5">
        <v>0</v>
      </c>
      <c r="R838" s="5">
        <v>0</v>
      </c>
      <c r="S838" s="5">
        <v>2106</v>
      </c>
      <c r="T838" s="5">
        <v>1</v>
      </c>
      <c r="U838" s="5">
        <v>1</v>
      </c>
      <c r="V838" s="5">
        <v>0</v>
      </c>
      <c r="W838" s="5">
        <v>1</v>
      </c>
      <c r="X838" s="66">
        <v>1000</v>
      </c>
      <c r="Y838" s="66">
        <v>1000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 t="s">
        <v>715</v>
      </c>
      <c r="AI838" s="5" t="s">
        <v>235</v>
      </c>
      <c r="AJ838" s="5" t="s">
        <v>983</v>
      </c>
      <c r="AK838" s="45">
        <f t="shared" si="97"/>
        <v>15</v>
      </c>
      <c r="AL838" s="47">
        <f>_xlfn.XLOOKUP(I838,'[1]#칼럼명세'!F:F,'[1]#칼럼명세'!I:I)</f>
        <v>1401</v>
      </c>
      <c r="AM838" s="44" t="str">
        <f t="shared" si="98"/>
        <v>Item_Name_26815023</v>
      </c>
      <c r="AN838" s="5" t="s">
        <v>799</v>
      </c>
      <c r="AO838" s="44" t="str">
        <f t="shared" si="99"/>
        <v>Item_Desc_26815023</v>
      </c>
      <c r="AP838" s="5" t="s">
        <v>728</v>
      </c>
      <c r="AQ838" s="44">
        <f>_xlfn.XLOOKUP(I838,[1]!표1[아이템 타입],[1]!표1[삭제여부])</f>
        <v>0</v>
      </c>
      <c r="AR838" s="63">
        <f>_xlfn.XLOOKUP(I838,'[1]#칼럼명세'!F:F,'[1]#칼럼명세'!H:H)</f>
        <v>0</v>
      </c>
      <c r="AS838" s="4">
        <v>0</v>
      </c>
      <c r="AT838" s="4"/>
      <c r="AU838" s="4"/>
      <c r="AV838" s="4"/>
      <c r="AW838" s="63" t="str">
        <f>_xlfn.XLOOKUP(I838,[1]!표1[아이템 타입],[1]!표1[타입 이름])</f>
        <v>아바타 가챠 티켓</v>
      </c>
      <c r="AX838" s="63" t="str">
        <f t="shared" si="103"/>
        <v>불가</v>
      </c>
      <c r="AY838" s="63" t="str">
        <f t="shared" si="104"/>
        <v>불가</v>
      </c>
      <c r="AZ838" s="63" t="str">
        <f t="shared" si="105"/>
        <v>불가</v>
      </c>
      <c r="BA838" s="63" t="str">
        <f t="shared" si="105"/>
        <v>불가</v>
      </c>
    </row>
    <row r="839" spans="2:53" x14ac:dyDescent="0.3">
      <c r="B839" s="4">
        <v>26815024</v>
      </c>
      <c r="C839" s="4" t="str">
        <f t="shared" si="102"/>
        <v>024</v>
      </c>
      <c r="D839" s="44" t="str">
        <f t="shared" si="100"/>
        <v>Item_Name_26815024</v>
      </c>
      <c r="E839" s="5" t="s">
        <v>1161</v>
      </c>
      <c r="F839" s="44" t="str">
        <f t="shared" si="101"/>
        <v>Item_Desc_26815024</v>
      </c>
      <c r="G839" s="5" t="s">
        <v>714</v>
      </c>
      <c r="H839" s="5">
        <v>2</v>
      </c>
      <c r="I839" s="5">
        <v>68</v>
      </c>
      <c r="J839" s="5">
        <v>0</v>
      </c>
      <c r="K839" s="5">
        <v>1</v>
      </c>
      <c r="L839" s="45">
        <f>_xlfn.XLOOKUP($I839, '[1]#칼럼명세'!$F:$F, '[1]#칼럼명세'!$J:$J)*IF(_xlfn.XLOOKUP($I839, '[1]#칼럼명세'!$F:$F, '[1]#칼럼명세'!$K:$K)="X", 1, _xlfn.XLOOKUP($K839, '[1]#무게관련'!$N:$N, '[1]#무게관련'!$O:$O))*100</f>
        <v>0</v>
      </c>
      <c r="M839" s="46" t="s">
        <v>336</v>
      </c>
      <c r="N839" s="46" t="s">
        <v>336</v>
      </c>
      <c r="O839" s="46" t="s">
        <v>336</v>
      </c>
      <c r="P839" s="46" t="s">
        <v>336</v>
      </c>
      <c r="Q839" s="5">
        <v>0</v>
      </c>
      <c r="R839" s="5">
        <v>0</v>
      </c>
      <c r="S839" s="5">
        <v>2107</v>
      </c>
      <c r="T839" s="5">
        <v>1</v>
      </c>
      <c r="U839" s="5">
        <v>1</v>
      </c>
      <c r="V839" s="5">
        <v>0</v>
      </c>
      <c r="W839" s="5">
        <v>1</v>
      </c>
      <c r="X839" s="66">
        <v>1000</v>
      </c>
      <c r="Y839" s="66">
        <v>1000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 t="s">
        <v>715</v>
      </c>
      <c r="AI839" s="5" t="s">
        <v>235</v>
      </c>
      <c r="AJ839" s="5" t="s">
        <v>983</v>
      </c>
      <c r="AK839" s="45">
        <f t="shared" si="97"/>
        <v>15</v>
      </c>
      <c r="AL839" s="47">
        <f>_xlfn.XLOOKUP(I839,'[1]#칼럼명세'!F:F,'[1]#칼럼명세'!I:I)</f>
        <v>1401</v>
      </c>
      <c r="AM839" s="44" t="str">
        <f t="shared" si="98"/>
        <v>Item_Name_26815024</v>
      </c>
      <c r="AN839" s="5" t="s">
        <v>721</v>
      </c>
      <c r="AO839" s="44" t="str">
        <f t="shared" si="99"/>
        <v>Item_Desc_26815024</v>
      </c>
      <c r="AP839" s="5" t="s">
        <v>729</v>
      </c>
      <c r="AQ839" s="44">
        <f>_xlfn.XLOOKUP(I839,[1]!표1[아이템 타입],[1]!표1[삭제여부])</f>
        <v>0</v>
      </c>
      <c r="AR839" s="63">
        <f>_xlfn.XLOOKUP(I839,'[1]#칼럼명세'!F:F,'[1]#칼럼명세'!H:H)</f>
        <v>0</v>
      </c>
      <c r="AS839" s="4">
        <v>0</v>
      </c>
      <c r="AT839" s="4"/>
      <c r="AU839" s="4"/>
      <c r="AV839" s="4"/>
      <c r="AW839" s="63" t="str">
        <f>_xlfn.XLOOKUP(I839,[1]!표1[아이템 타입],[1]!표1[타입 이름])</f>
        <v>아바타 가챠 티켓</v>
      </c>
      <c r="AX839" s="63" t="str">
        <f t="shared" si="103"/>
        <v>불가</v>
      </c>
      <c r="AY839" s="63" t="str">
        <f t="shared" si="104"/>
        <v>불가</v>
      </c>
      <c r="AZ839" s="63" t="str">
        <f t="shared" si="105"/>
        <v>불가</v>
      </c>
      <c r="BA839" s="63" t="str">
        <f t="shared" si="105"/>
        <v>불가</v>
      </c>
    </row>
    <row r="840" spans="2:53" x14ac:dyDescent="0.3">
      <c r="B840" s="4">
        <v>26815025</v>
      </c>
      <c r="C840" s="4" t="str">
        <f t="shared" si="102"/>
        <v>025</v>
      </c>
      <c r="D840" s="44" t="str">
        <f t="shared" si="100"/>
        <v>Item_Name_26815025</v>
      </c>
      <c r="E840" s="5" t="s">
        <v>1392</v>
      </c>
      <c r="F840" s="44" t="str">
        <f t="shared" si="101"/>
        <v>Item_Desc_26815025</v>
      </c>
      <c r="G840" s="5" t="s">
        <v>714</v>
      </c>
      <c r="H840" s="5">
        <v>2</v>
      </c>
      <c r="I840" s="5">
        <v>68</v>
      </c>
      <c r="J840" s="5">
        <v>0</v>
      </c>
      <c r="K840" s="5">
        <v>1</v>
      </c>
      <c r="L840" s="45">
        <f>_xlfn.XLOOKUP($I840, '[1]#칼럼명세'!$F:$F, '[1]#칼럼명세'!$J:$J)*IF(_xlfn.XLOOKUP($I840, '[1]#칼럼명세'!$F:$F, '[1]#칼럼명세'!$K:$K)="X", 1, _xlfn.XLOOKUP($K840, '[1]#무게관련'!$N:$N, '[1]#무게관련'!$O:$O))*100</f>
        <v>0</v>
      </c>
      <c r="M840" s="46" t="s">
        <v>336</v>
      </c>
      <c r="N840" s="46" t="s">
        <v>336</v>
      </c>
      <c r="O840" s="46" t="s">
        <v>336</v>
      </c>
      <c r="P840" s="46" t="s">
        <v>336</v>
      </c>
      <c r="Q840" s="5">
        <v>0</v>
      </c>
      <c r="R840" s="5">
        <v>0</v>
      </c>
      <c r="S840" s="5">
        <v>2018</v>
      </c>
      <c r="T840" s="5">
        <v>1</v>
      </c>
      <c r="U840" s="5">
        <v>1</v>
      </c>
      <c r="V840" s="5">
        <v>0</v>
      </c>
      <c r="W840" s="5">
        <v>1</v>
      </c>
      <c r="X840" s="66">
        <v>1000</v>
      </c>
      <c r="Y840" s="66">
        <v>1000</v>
      </c>
      <c r="Z840" s="5">
        <v>0</v>
      </c>
      <c r="AA840" s="5">
        <v>0</v>
      </c>
      <c r="AB840" s="5">
        <v>0</v>
      </c>
      <c r="AC840" s="5">
        <v>0</v>
      </c>
      <c r="AD840" s="5">
        <v>0</v>
      </c>
      <c r="AE840" s="5">
        <v>0</v>
      </c>
      <c r="AF840" s="5">
        <v>0</v>
      </c>
      <c r="AG840" s="5">
        <v>0</v>
      </c>
      <c r="AH840" s="5" t="s">
        <v>715</v>
      </c>
      <c r="AI840" s="5" t="s">
        <v>235</v>
      </c>
      <c r="AJ840" s="5" t="s">
        <v>983</v>
      </c>
      <c r="AK840" s="45">
        <f t="shared" si="97"/>
        <v>15</v>
      </c>
      <c r="AL840" s="47">
        <f>_xlfn.XLOOKUP(I840,'[1]#칼럼명세'!F:F,'[1]#칼럼명세'!I:I)</f>
        <v>1401</v>
      </c>
      <c r="AM840" s="44" t="str">
        <f t="shared" si="98"/>
        <v>Item_Name_26815025</v>
      </c>
      <c r="AN840" s="5" t="s">
        <v>1388</v>
      </c>
      <c r="AO840" s="44" t="str">
        <f t="shared" si="99"/>
        <v>Item_Desc_26815025</v>
      </c>
      <c r="AP840" s="5" t="s">
        <v>1390</v>
      </c>
      <c r="AQ840" s="44">
        <f>_xlfn.XLOOKUP(I840,[1]!표1[아이템 타입],[1]!표1[삭제여부])</f>
        <v>0</v>
      </c>
      <c r="AR840" s="63">
        <f>_xlfn.XLOOKUP(I840,'[1]#칼럼명세'!F:F,'[1]#칼럼명세'!H:H)</f>
        <v>0</v>
      </c>
      <c r="AS840" s="4">
        <v>0</v>
      </c>
      <c r="AT840" s="4"/>
      <c r="AU840" s="4"/>
      <c r="AV840" s="4"/>
      <c r="AW840" s="63" t="str">
        <f>_xlfn.XLOOKUP(I840,[1]!표1[아이템 타입],[1]!표1[타입 이름])</f>
        <v>아바타 가챠 티켓</v>
      </c>
      <c r="AX840" s="63" t="str">
        <f t="shared" si="103"/>
        <v>불가</v>
      </c>
      <c r="AY840" s="63" t="str">
        <f t="shared" si="104"/>
        <v>불가</v>
      </c>
      <c r="AZ840" s="63" t="str">
        <f t="shared" si="105"/>
        <v>불가</v>
      </c>
      <c r="BA840" s="63" t="str">
        <f t="shared" si="105"/>
        <v>불가</v>
      </c>
    </row>
    <row r="841" spans="2:53" x14ac:dyDescent="0.3">
      <c r="B841" s="4">
        <v>26815026</v>
      </c>
      <c r="C841" s="4" t="str">
        <f t="shared" si="102"/>
        <v>026</v>
      </c>
      <c r="D841" s="44" t="str">
        <f t="shared" si="100"/>
        <v>Item_Name_26815026</v>
      </c>
      <c r="E841" s="5" t="s">
        <v>1393</v>
      </c>
      <c r="F841" s="44" t="str">
        <f t="shared" si="101"/>
        <v>Item_Desc_26815026</v>
      </c>
      <c r="G841" s="5" t="s">
        <v>714</v>
      </c>
      <c r="H841" s="5">
        <v>2</v>
      </c>
      <c r="I841" s="5">
        <v>68</v>
      </c>
      <c r="J841" s="5">
        <v>0</v>
      </c>
      <c r="K841" s="5">
        <v>1</v>
      </c>
      <c r="L841" s="45">
        <f>_xlfn.XLOOKUP($I841, '[1]#칼럼명세'!$F:$F, '[1]#칼럼명세'!$J:$J)*IF(_xlfn.XLOOKUP($I841, '[1]#칼럼명세'!$F:$F, '[1]#칼럼명세'!$K:$K)="X", 1, _xlfn.XLOOKUP($K841, '[1]#무게관련'!$N:$N, '[1]#무게관련'!$O:$O))*100</f>
        <v>0</v>
      </c>
      <c r="M841" s="46" t="s">
        <v>336</v>
      </c>
      <c r="N841" s="46" t="s">
        <v>336</v>
      </c>
      <c r="O841" s="46" t="s">
        <v>336</v>
      </c>
      <c r="P841" s="46" t="s">
        <v>336</v>
      </c>
      <c r="Q841" s="5">
        <v>0</v>
      </c>
      <c r="R841" s="5">
        <v>0</v>
      </c>
      <c r="S841" s="5">
        <v>2018</v>
      </c>
      <c r="T841" s="5">
        <v>1</v>
      </c>
      <c r="U841" s="5">
        <v>11</v>
      </c>
      <c r="V841" s="5">
        <v>0</v>
      </c>
      <c r="W841" s="5">
        <v>1</v>
      </c>
      <c r="X841" s="66">
        <v>1000</v>
      </c>
      <c r="Y841" s="66">
        <v>1000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 t="s">
        <v>1387</v>
      </c>
      <c r="AI841" s="5" t="s">
        <v>235</v>
      </c>
      <c r="AJ841" s="5" t="s">
        <v>983</v>
      </c>
      <c r="AK841" s="45">
        <f t="shared" si="97"/>
        <v>15</v>
      </c>
      <c r="AL841" s="47">
        <f>_xlfn.XLOOKUP(I841,'[1]#칼럼명세'!F:F,'[1]#칼럼명세'!I:I)</f>
        <v>1401</v>
      </c>
      <c r="AM841" s="44" t="str">
        <f t="shared" si="98"/>
        <v>Item_Name_26815026</v>
      </c>
      <c r="AN841" s="5" t="s">
        <v>1389</v>
      </c>
      <c r="AO841" s="44" t="str">
        <f t="shared" si="99"/>
        <v>Item_Desc_26815026</v>
      </c>
      <c r="AP841" s="5" t="s">
        <v>1391</v>
      </c>
      <c r="AQ841" s="44">
        <f>_xlfn.XLOOKUP(I841,[1]!표1[아이템 타입],[1]!표1[삭제여부])</f>
        <v>0</v>
      </c>
      <c r="AR841" s="63">
        <f>_xlfn.XLOOKUP(I841,'[1]#칼럼명세'!F:F,'[1]#칼럼명세'!H:H)</f>
        <v>0</v>
      </c>
      <c r="AS841" s="4">
        <v>0</v>
      </c>
      <c r="AT841" s="4"/>
      <c r="AU841" s="4"/>
      <c r="AV841" s="4"/>
      <c r="AW841" s="63" t="str">
        <f>_xlfn.XLOOKUP(I841,[1]!표1[아이템 타입],[1]!표1[타입 이름])</f>
        <v>아바타 가챠 티켓</v>
      </c>
      <c r="AX841" s="63" t="str">
        <f t="shared" si="103"/>
        <v>불가</v>
      </c>
      <c r="AY841" s="63" t="str">
        <f t="shared" si="104"/>
        <v>불가</v>
      </c>
      <c r="AZ841" s="63" t="str">
        <f t="shared" si="105"/>
        <v>불가</v>
      </c>
      <c r="BA841" s="63" t="str">
        <f t="shared" si="105"/>
        <v>불가</v>
      </c>
    </row>
    <row r="842" spans="2:53" x14ac:dyDescent="0.3">
      <c r="B842" s="4">
        <v>26815027</v>
      </c>
      <c r="C842" s="4" t="str">
        <f t="shared" si="102"/>
        <v>027</v>
      </c>
      <c r="D842" s="44" t="str">
        <f t="shared" si="100"/>
        <v>Item_Name_26815027</v>
      </c>
      <c r="E842" s="5" t="s">
        <v>1475</v>
      </c>
      <c r="F842" s="44" t="str">
        <f t="shared" si="101"/>
        <v>Item_Desc_26815027</v>
      </c>
      <c r="G842" s="5" t="s">
        <v>714</v>
      </c>
      <c r="H842" s="5">
        <v>2</v>
      </c>
      <c r="I842" s="5">
        <v>68</v>
      </c>
      <c r="J842" s="5">
        <v>0</v>
      </c>
      <c r="K842" s="5">
        <v>1</v>
      </c>
      <c r="L842" s="45">
        <f>_xlfn.XLOOKUP($I842, '[1]#칼럼명세'!$F:$F, '[1]#칼럼명세'!$J:$J)*IF(_xlfn.XLOOKUP($I842, '[1]#칼럼명세'!$F:$F, '[1]#칼럼명세'!$K:$K)="X", 1, _xlfn.XLOOKUP($K842, '[1]#무게관련'!$N:$N, '[1]#무게관련'!$O:$O))*100</f>
        <v>0</v>
      </c>
      <c r="M842" s="46" t="s">
        <v>336</v>
      </c>
      <c r="N842" s="46" t="s">
        <v>336</v>
      </c>
      <c r="O842" s="46" t="s">
        <v>336</v>
      </c>
      <c r="P842" s="46" t="s">
        <v>336</v>
      </c>
      <c r="Q842" s="5">
        <v>0</v>
      </c>
      <c r="R842" s="5">
        <v>0</v>
      </c>
      <c r="S842" s="5">
        <v>2008</v>
      </c>
      <c r="T842" s="5">
        <v>1</v>
      </c>
      <c r="U842" s="5">
        <v>1</v>
      </c>
      <c r="V842" s="5">
        <v>0</v>
      </c>
      <c r="W842" s="5">
        <v>1</v>
      </c>
      <c r="X842" s="66">
        <v>1000</v>
      </c>
      <c r="Y842" s="66">
        <v>1000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 t="s">
        <v>1377</v>
      </c>
      <c r="AI842" s="5" t="s">
        <v>235</v>
      </c>
      <c r="AJ842" s="5" t="s">
        <v>983</v>
      </c>
      <c r="AK842" s="45">
        <f t="shared" si="97"/>
        <v>15</v>
      </c>
      <c r="AL842" s="47">
        <f>_xlfn.XLOOKUP(I842,'[1]#칼럼명세'!F:F,'[1]#칼럼명세'!I:I)</f>
        <v>1401</v>
      </c>
      <c r="AM842" s="44" t="str">
        <f t="shared" si="98"/>
        <v>Item_Name_26815027</v>
      </c>
      <c r="AN842" s="5" t="s">
        <v>1477</v>
      </c>
      <c r="AO842" s="44" t="str">
        <f t="shared" si="99"/>
        <v>Item_Desc_26815027</v>
      </c>
      <c r="AP842" s="5" t="s">
        <v>1480</v>
      </c>
      <c r="AQ842" s="44">
        <f>_xlfn.XLOOKUP(I842,[1]!표1[아이템 타입],[1]!표1[삭제여부])</f>
        <v>0</v>
      </c>
      <c r="AR842" s="63">
        <f>_xlfn.XLOOKUP(I842,'[1]#칼럼명세'!F:F,'[1]#칼럼명세'!H:H)</f>
        <v>0</v>
      </c>
      <c r="AS842" s="4">
        <v>0</v>
      </c>
      <c r="AT842" s="4"/>
      <c r="AU842" s="4"/>
      <c r="AV842" s="4"/>
      <c r="AW842" s="63" t="str">
        <f>_xlfn.XLOOKUP(I842,[1]!표1[아이템 타입],[1]!표1[타입 이름])</f>
        <v>아바타 가챠 티켓</v>
      </c>
      <c r="AX842" s="63" t="str">
        <f t="shared" si="103"/>
        <v>불가</v>
      </c>
      <c r="AY842" s="63" t="str">
        <f t="shared" si="104"/>
        <v>불가</v>
      </c>
      <c r="AZ842" s="63" t="str">
        <f t="shared" si="105"/>
        <v>불가</v>
      </c>
      <c r="BA842" s="63" t="str">
        <f t="shared" si="105"/>
        <v>불가</v>
      </c>
    </row>
    <row r="843" spans="2:53" x14ac:dyDescent="0.3">
      <c r="B843" s="4">
        <v>26815028</v>
      </c>
      <c r="C843" s="4" t="str">
        <f t="shared" si="102"/>
        <v>028</v>
      </c>
      <c r="D843" s="44" t="str">
        <f t="shared" si="100"/>
        <v>Item_Name_26815028</v>
      </c>
      <c r="E843" s="5" t="s">
        <v>1476</v>
      </c>
      <c r="F843" s="44" t="str">
        <f t="shared" si="101"/>
        <v>Item_Desc_26815028</v>
      </c>
      <c r="G843" s="5" t="s">
        <v>714</v>
      </c>
      <c r="H843" s="5">
        <v>2</v>
      </c>
      <c r="I843" s="5">
        <v>68</v>
      </c>
      <c r="J843" s="5">
        <v>0</v>
      </c>
      <c r="K843" s="5">
        <v>1</v>
      </c>
      <c r="L843" s="45">
        <f>_xlfn.XLOOKUP($I843, '[1]#칼럼명세'!$F:$F, '[1]#칼럼명세'!$J:$J)*IF(_xlfn.XLOOKUP($I843, '[1]#칼럼명세'!$F:$F, '[1]#칼럼명세'!$K:$K)="X", 1, _xlfn.XLOOKUP($K843, '[1]#무게관련'!$N:$N, '[1]#무게관련'!$O:$O))*100</f>
        <v>0</v>
      </c>
      <c r="M843" s="46" t="s">
        <v>336</v>
      </c>
      <c r="N843" s="46" t="s">
        <v>336</v>
      </c>
      <c r="O843" s="46" t="s">
        <v>336</v>
      </c>
      <c r="P843" s="46" t="s">
        <v>336</v>
      </c>
      <c r="Q843" s="5">
        <v>0</v>
      </c>
      <c r="R843" s="5">
        <v>0</v>
      </c>
      <c r="S843" s="5">
        <v>2008</v>
      </c>
      <c r="T843" s="5">
        <v>1</v>
      </c>
      <c r="U843" s="5">
        <v>11</v>
      </c>
      <c r="V843" s="5">
        <v>0</v>
      </c>
      <c r="W843" s="5">
        <v>1</v>
      </c>
      <c r="X843" s="66">
        <v>1000</v>
      </c>
      <c r="Y843" s="66">
        <v>1000</v>
      </c>
      <c r="Z843" s="5">
        <v>0</v>
      </c>
      <c r="AA843" s="5">
        <v>0</v>
      </c>
      <c r="AB843" s="5">
        <v>0</v>
      </c>
      <c r="AC843" s="5">
        <v>0</v>
      </c>
      <c r="AD843" s="5">
        <v>0</v>
      </c>
      <c r="AE843" s="5">
        <v>0</v>
      </c>
      <c r="AF843" s="5">
        <v>0</v>
      </c>
      <c r="AG843" s="5">
        <v>0</v>
      </c>
      <c r="AH843" s="5" t="s">
        <v>1378</v>
      </c>
      <c r="AI843" s="5" t="s">
        <v>235</v>
      </c>
      <c r="AJ843" s="5" t="s">
        <v>983</v>
      </c>
      <c r="AK843" s="45">
        <f t="shared" si="97"/>
        <v>15</v>
      </c>
      <c r="AL843" s="47">
        <f>_xlfn.XLOOKUP(I843,'[1]#칼럼명세'!F:F,'[1]#칼럼명세'!I:I)</f>
        <v>1401</v>
      </c>
      <c r="AM843" s="44" t="str">
        <f t="shared" si="98"/>
        <v>Item_Name_26815028</v>
      </c>
      <c r="AN843" s="5" t="s">
        <v>1478</v>
      </c>
      <c r="AO843" s="44" t="str">
        <f t="shared" si="99"/>
        <v>Item_Desc_26815028</v>
      </c>
      <c r="AP843" s="5" t="s">
        <v>1479</v>
      </c>
      <c r="AQ843" s="44">
        <f>_xlfn.XLOOKUP(I843,[1]!표1[아이템 타입],[1]!표1[삭제여부])</f>
        <v>0</v>
      </c>
      <c r="AR843" s="63">
        <f>_xlfn.XLOOKUP(I843,'[1]#칼럼명세'!F:F,'[1]#칼럼명세'!H:H)</f>
        <v>0</v>
      </c>
      <c r="AS843" s="4">
        <v>0</v>
      </c>
      <c r="AT843" s="4"/>
      <c r="AU843" s="4"/>
      <c r="AV843" s="4"/>
      <c r="AW843" s="63" t="str">
        <f>_xlfn.XLOOKUP(I843,[1]!표1[아이템 타입],[1]!표1[타입 이름])</f>
        <v>아바타 가챠 티켓</v>
      </c>
      <c r="AX843" s="63" t="str">
        <f t="shared" si="103"/>
        <v>불가</v>
      </c>
      <c r="AY843" s="63" t="str">
        <f t="shared" si="104"/>
        <v>불가</v>
      </c>
      <c r="AZ843" s="63" t="str">
        <f t="shared" si="105"/>
        <v>불가</v>
      </c>
      <c r="BA843" s="63" t="str">
        <f t="shared" si="105"/>
        <v>불가</v>
      </c>
    </row>
    <row r="844" spans="2:53" x14ac:dyDescent="0.3">
      <c r="B844" s="4">
        <v>26815029</v>
      </c>
      <c r="C844" s="4" t="str">
        <f t="shared" si="102"/>
        <v>029</v>
      </c>
      <c r="D844" s="44" t="str">
        <f t="shared" si="100"/>
        <v>Item_Name_26815029</v>
      </c>
      <c r="E844" s="5" t="s">
        <v>1470</v>
      </c>
      <c r="F844" s="44" t="str">
        <f t="shared" si="101"/>
        <v>Item_Desc_26815029</v>
      </c>
      <c r="G844" s="5" t="s">
        <v>714</v>
      </c>
      <c r="H844" s="5">
        <v>2</v>
      </c>
      <c r="I844" s="5">
        <v>68</v>
      </c>
      <c r="J844" s="5">
        <v>0</v>
      </c>
      <c r="K844" s="5">
        <v>1</v>
      </c>
      <c r="L844" s="45">
        <f>_xlfn.XLOOKUP($I844, '[1]#칼럼명세'!$F:$F, '[1]#칼럼명세'!$J:$J)*IF(_xlfn.XLOOKUP($I844, '[1]#칼럼명세'!$F:$F, '[1]#칼럼명세'!$K:$K)="X", 1, _xlfn.XLOOKUP($K844, '[1]#무게관련'!$N:$N, '[1]#무게관련'!$O:$O))*100</f>
        <v>0</v>
      </c>
      <c r="M844" s="46" t="s">
        <v>336</v>
      </c>
      <c r="N844" s="46" t="s">
        <v>336</v>
      </c>
      <c r="O844" s="46" t="s">
        <v>336</v>
      </c>
      <c r="P844" s="46" t="s">
        <v>336</v>
      </c>
      <c r="Q844" s="5">
        <v>0</v>
      </c>
      <c r="R844" s="5">
        <v>0</v>
      </c>
      <c r="S844" s="5">
        <v>2007</v>
      </c>
      <c r="T844" s="5">
        <v>1</v>
      </c>
      <c r="U844" s="5">
        <v>1</v>
      </c>
      <c r="V844" s="5">
        <v>0</v>
      </c>
      <c r="W844" s="5">
        <v>1</v>
      </c>
      <c r="X844" s="66">
        <v>1000</v>
      </c>
      <c r="Y844" s="66">
        <v>1000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 t="s">
        <v>1377</v>
      </c>
      <c r="AI844" s="5" t="s">
        <v>235</v>
      </c>
      <c r="AJ844" s="5" t="s">
        <v>983</v>
      </c>
      <c r="AK844" s="45">
        <f t="shared" si="97"/>
        <v>15</v>
      </c>
      <c r="AL844" s="47">
        <f>_xlfn.XLOOKUP(I844,'[1]#칼럼명세'!F:F,'[1]#칼럼명세'!I:I)</f>
        <v>1401</v>
      </c>
      <c r="AM844" s="44" t="str">
        <f t="shared" si="98"/>
        <v>Item_Name_26815029</v>
      </c>
      <c r="AN844" s="5" t="s">
        <v>1471</v>
      </c>
      <c r="AO844" s="44" t="str">
        <f t="shared" si="99"/>
        <v>Item_Desc_26815029</v>
      </c>
      <c r="AP844" s="5" t="s">
        <v>1472</v>
      </c>
      <c r="AQ844" s="44">
        <f>_xlfn.XLOOKUP(I844,[1]!표1[아이템 타입],[1]!표1[삭제여부])</f>
        <v>0</v>
      </c>
      <c r="AR844" s="63">
        <f>_xlfn.XLOOKUP(I844,'[1]#칼럼명세'!F:F,'[1]#칼럼명세'!H:H)</f>
        <v>0</v>
      </c>
      <c r="AS844" s="4">
        <v>0</v>
      </c>
      <c r="AT844" s="4"/>
      <c r="AU844" s="4"/>
      <c r="AV844" s="4"/>
      <c r="AW844" s="63" t="str">
        <f>_xlfn.XLOOKUP(I844,[1]!표1[아이템 타입],[1]!표1[타입 이름])</f>
        <v>아바타 가챠 티켓</v>
      </c>
      <c r="AX844" s="63" t="str">
        <f t="shared" si="103"/>
        <v>불가</v>
      </c>
      <c r="AY844" s="63" t="str">
        <f t="shared" si="104"/>
        <v>불가</v>
      </c>
      <c r="AZ844" s="63" t="str">
        <f t="shared" si="105"/>
        <v>불가</v>
      </c>
      <c r="BA844" s="63" t="str">
        <f t="shared" si="105"/>
        <v>불가</v>
      </c>
    </row>
    <row r="845" spans="2:53" x14ac:dyDescent="0.3">
      <c r="B845" s="4">
        <v>26815030</v>
      </c>
      <c r="C845" s="4" t="str">
        <f t="shared" si="102"/>
        <v>030</v>
      </c>
      <c r="D845" s="44" t="str">
        <f t="shared" si="100"/>
        <v>Item_Name_26815030</v>
      </c>
      <c r="E845" s="5" t="s">
        <v>1469</v>
      </c>
      <c r="F845" s="44" t="str">
        <f t="shared" si="101"/>
        <v>Item_Desc_26815030</v>
      </c>
      <c r="G845" s="5" t="s">
        <v>714</v>
      </c>
      <c r="H845" s="5">
        <v>2</v>
      </c>
      <c r="I845" s="5">
        <v>68</v>
      </c>
      <c r="J845" s="5">
        <v>0</v>
      </c>
      <c r="K845" s="5">
        <v>1</v>
      </c>
      <c r="L845" s="45">
        <f>_xlfn.XLOOKUP($I845, '[1]#칼럼명세'!$F:$F, '[1]#칼럼명세'!$J:$J)*IF(_xlfn.XLOOKUP($I845, '[1]#칼럼명세'!$F:$F, '[1]#칼럼명세'!$K:$K)="X", 1, _xlfn.XLOOKUP($K845, '[1]#무게관련'!$N:$N, '[1]#무게관련'!$O:$O))*100</f>
        <v>0</v>
      </c>
      <c r="M845" s="46" t="s">
        <v>336</v>
      </c>
      <c r="N845" s="46" t="s">
        <v>336</v>
      </c>
      <c r="O845" s="46" t="s">
        <v>336</v>
      </c>
      <c r="P845" s="46" t="s">
        <v>336</v>
      </c>
      <c r="Q845" s="5">
        <v>0</v>
      </c>
      <c r="R845" s="5">
        <v>0</v>
      </c>
      <c r="S845" s="5">
        <v>2007</v>
      </c>
      <c r="T845" s="5">
        <v>1</v>
      </c>
      <c r="U845" s="5">
        <v>11</v>
      </c>
      <c r="V845" s="5">
        <v>0</v>
      </c>
      <c r="W845" s="5">
        <v>1</v>
      </c>
      <c r="X845" s="66">
        <v>1000</v>
      </c>
      <c r="Y845" s="66">
        <v>1000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 t="s">
        <v>1378</v>
      </c>
      <c r="AI845" s="5" t="s">
        <v>235</v>
      </c>
      <c r="AJ845" s="5" t="s">
        <v>983</v>
      </c>
      <c r="AK845" s="45">
        <f t="shared" si="97"/>
        <v>15</v>
      </c>
      <c r="AL845" s="47">
        <f>_xlfn.XLOOKUP(I845,'[1]#칼럼명세'!F:F,'[1]#칼럼명세'!I:I)</f>
        <v>1401</v>
      </c>
      <c r="AM845" s="44" t="str">
        <f t="shared" si="98"/>
        <v>Item_Name_26815030</v>
      </c>
      <c r="AN845" s="5" t="s">
        <v>1473</v>
      </c>
      <c r="AO845" s="44" t="str">
        <f t="shared" si="99"/>
        <v>Item_Desc_26815030</v>
      </c>
      <c r="AP845" s="5" t="s">
        <v>1474</v>
      </c>
      <c r="AQ845" s="44">
        <f>_xlfn.XLOOKUP(I845,[1]!표1[아이템 타입],[1]!표1[삭제여부])</f>
        <v>0</v>
      </c>
      <c r="AR845" s="63">
        <f>_xlfn.XLOOKUP(I845,'[1]#칼럼명세'!F:F,'[1]#칼럼명세'!H:H)</f>
        <v>0</v>
      </c>
      <c r="AS845" s="4">
        <v>0</v>
      </c>
      <c r="AT845" s="4"/>
      <c r="AU845" s="4"/>
      <c r="AV845" s="4"/>
      <c r="AW845" s="63" t="str">
        <f>_xlfn.XLOOKUP(I845,[1]!표1[아이템 타입],[1]!표1[타입 이름])</f>
        <v>아바타 가챠 티켓</v>
      </c>
      <c r="AX845" s="63" t="str">
        <f t="shared" si="103"/>
        <v>불가</v>
      </c>
      <c r="AY845" s="63" t="str">
        <f t="shared" si="104"/>
        <v>불가</v>
      </c>
      <c r="AZ845" s="63" t="str">
        <f t="shared" si="105"/>
        <v>불가</v>
      </c>
      <c r="BA845" s="63" t="str">
        <f t="shared" si="105"/>
        <v>불가</v>
      </c>
    </row>
    <row r="846" spans="2:53" x14ac:dyDescent="0.3">
      <c r="B846" s="4">
        <v>26915001</v>
      </c>
      <c r="C846" s="4" t="str">
        <f t="shared" si="102"/>
        <v>001</v>
      </c>
      <c r="D846" s="44" t="str">
        <f t="shared" si="100"/>
        <v>Item_Name_26915001</v>
      </c>
      <c r="E846" s="5" t="s">
        <v>1162</v>
      </c>
      <c r="F846" s="44" t="str">
        <f t="shared" si="101"/>
        <v>Item_Desc_26915001</v>
      </c>
      <c r="G846" s="5" t="s">
        <v>678</v>
      </c>
      <c r="H846" s="5">
        <v>2</v>
      </c>
      <c r="I846" s="5">
        <v>69</v>
      </c>
      <c r="J846" s="5">
        <v>0</v>
      </c>
      <c r="K846" s="5">
        <v>1</v>
      </c>
      <c r="L846" s="45">
        <f>_xlfn.XLOOKUP($I846, '[1]#칼럼명세'!$F:$F, '[1]#칼럼명세'!$J:$J)*IF(_xlfn.XLOOKUP($I846, '[1]#칼럼명세'!$F:$F, '[1]#칼럼명세'!$K:$K)="X", 1, _xlfn.XLOOKUP($K846, '[1]#무게관련'!$N:$N, '[1]#무게관련'!$O:$O))*100</f>
        <v>0</v>
      </c>
      <c r="M846" s="46" t="s">
        <v>336</v>
      </c>
      <c r="N846" s="46" t="s">
        <v>336</v>
      </c>
      <c r="O846" s="46" t="s">
        <v>336</v>
      </c>
      <c r="P846" s="46" t="s">
        <v>336</v>
      </c>
      <c r="Q846" s="5">
        <v>0</v>
      </c>
      <c r="R846" s="5">
        <v>0</v>
      </c>
      <c r="S846" s="5">
        <v>3006</v>
      </c>
      <c r="T846" s="5">
        <v>1</v>
      </c>
      <c r="U846" s="5">
        <v>1</v>
      </c>
      <c r="V846" s="5">
        <v>0</v>
      </c>
      <c r="W846" s="5">
        <v>1</v>
      </c>
      <c r="X846" s="66">
        <v>1000</v>
      </c>
      <c r="Y846" s="66">
        <v>1000</v>
      </c>
      <c r="Z846" s="5">
        <v>0</v>
      </c>
      <c r="AA846" s="5">
        <v>0</v>
      </c>
      <c r="AB846" s="5">
        <v>0</v>
      </c>
      <c r="AC846" s="5">
        <v>0</v>
      </c>
      <c r="AD846" s="5">
        <v>0</v>
      </c>
      <c r="AE846" s="5">
        <v>0</v>
      </c>
      <c r="AF846" s="5">
        <v>0</v>
      </c>
      <c r="AG846" s="5">
        <v>0</v>
      </c>
      <c r="AH846" s="5" t="s">
        <v>1379</v>
      </c>
      <c r="AI846" s="5" t="s">
        <v>235</v>
      </c>
      <c r="AJ846" s="5" t="s">
        <v>983</v>
      </c>
      <c r="AK846" s="45">
        <f t="shared" si="97"/>
        <v>15</v>
      </c>
      <c r="AL846" s="47">
        <f>_xlfn.XLOOKUP(I846,'[1]#칼럼명세'!F:F,'[1]#칼럼명세'!I:I)</f>
        <v>1403</v>
      </c>
      <c r="AM846" s="44" t="str">
        <f t="shared" si="98"/>
        <v>Item_Name_26915001</v>
      </c>
      <c r="AN846" s="5" t="s">
        <v>693</v>
      </c>
      <c r="AO846" s="44" t="str">
        <f t="shared" si="99"/>
        <v>Item_Desc_26915001</v>
      </c>
      <c r="AP846" s="5" t="s">
        <v>877</v>
      </c>
      <c r="AQ846" s="44">
        <f>_xlfn.XLOOKUP(I846,[1]!표1[아이템 타입],[1]!표1[삭제여부])</f>
        <v>0</v>
      </c>
      <c r="AR846" s="63">
        <f>_xlfn.XLOOKUP(I846,'[1]#칼럼명세'!F:F,'[1]#칼럼명세'!H:H)</f>
        <v>0</v>
      </c>
      <c r="AS846" s="4">
        <v>0</v>
      </c>
      <c r="AT846" s="4"/>
      <c r="AU846" s="4"/>
      <c r="AV846" s="4"/>
      <c r="AW846" s="63" t="str">
        <f>_xlfn.XLOOKUP(I846,[1]!표1[아이템 타입],[1]!표1[타입 이름])</f>
        <v>탈것 가챠 티켓</v>
      </c>
      <c r="AX846" s="63" t="str">
        <f t="shared" si="103"/>
        <v>불가</v>
      </c>
      <c r="AY846" s="63" t="str">
        <f t="shared" si="104"/>
        <v>불가</v>
      </c>
      <c r="AZ846" s="63" t="str">
        <f t="shared" si="105"/>
        <v>불가</v>
      </c>
      <c r="BA846" s="63" t="str">
        <f t="shared" si="105"/>
        <v>불가</v>
      </c>
    </row>
    <row r="847" spans="2:53" x14ac:dyDescent="0.3">
      <c r="B847" s="4">
        <v>26915002</v>
      </c>
      <c r="C847" s="4" t="str">
        <f t="shared" si="102"/>
        <v>002</v>
      </c>
      <c r="D847" s="44" t="str">
        <f t="shared" si="100"/>
        <v>Item_Name_26915002</v>
      </c>
      <c r="E847" s="5" t="s">
        <v>1163</v>
      </c>
      <c r="F847" s="44" t="str">
        <f t="shared" si="101"/>
        <v>Item_Desc_26915002</v>
      </c>
      <c r="G847" s="5" t="s">
        <v>679</v>
      </c>
      <c r="H847" s="5">
        <v>2</v>
      </c>
      <c r="I847" s="5">
        <v>69</v>
      </c>
      <c r="J847" s="5">
        <v>0</v>
      </c>
      <c r="K847" s="5">
        <v>1</v>
      </c>
      <c r="L847" s="45">
        <f>_xlfn.XLOOKUP($I847, '[1]#칼럼명세'!$F:$F, '[1]#칼럼명세'!$J:$J)*IF(_xlfn.XLOOKUP($I847, '[1]#칼럼명세'!$F:$F, '[1]#칼럼명세'!$K:$K)="X", 1, _xlfn.XLOOKUP($K847, '[1]#무게관련'!$N:$N, '[1]#무게관련'!$O:$O))*100</f>
        <v>0</v>
      </c>
      <c r="M847" s="46" t="s">
        <v>336</v>
      </c>
      <c r="N847" s="46" t="s">
        <v>336</v>
      </c>
      <c r="O847" s="46" t="s">
        <v>336</v>
      </c>
      <c r="P847" s="46" t="s">
        <v>336</v>
      </c>
      <c r="Q847" s="5">
        <v>0</v>
      </c>
      <c r="R847" s="5">
        <v>0</v>
      </c>
      <c r="S847" s="5">
        <v>3006</v>
      </c>
      <c r="T847" s="5">
        <v>1</v>
      </c>
      <c r="U847" s="5">
        <v>11</v>
      </c>
      <c r="V847" s="5">
        <v>0</v>
      </c>
      <c r="W847" s="5">
        <v>1</v>
      </c>
      <c r="X847" s="66">
        <v>1000</v>
      </c>
      <c r="Y847" s="66">
        <v>1000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 t="s">
        <v>1380</v>
      </c>
      <c r="AI847" s="5" t="s">
        <v>235</v>
      </c>
      <c r="AJ847" s="5" t="s">
        <v>983</v>
      </c>
      <c r="AK847" s="45">
        <f t="shared" si="97"/>
        <v>15</v>
      </c>
      <c r="AL847" s="47">
        <f>_xlfn.XLOOKUP(I847,'[1]#칼럼명세'!F:F,'[1]#칼럼명세'!I:I)</f>
        <v>1403</v>
      </c>
      <c r="AM847" s="44" t="str">
        <f t="shared" si="98"/>
        <v>Item_Name_26915002</v>
      </c>
      <c r="AN847" s="5" t="s">
        <v>694</v>
      </c>
      <c r="AO847" s="44" t="str">
        <f t="shared" si="99"/>
        <v>Item_Desc_26915002</v>
      </c>
      <c r="AP847" s="5" t="s">
        <v>878</v>
      </c>
      <c r="AQ847" s="44">
        <f>_xlfn.XLOOKUP(I847,[1]!표1[아이템 타입],[1]!표1[삭제여부])</f>
        <v>0</v>
      </c>
      <c r="AR847" s="63">
        <f>_xlfn.XLOOKUP(I847,'[1]#칼럼명세'!F:F,'[1]#칼럼명세'!H:H)</f>
        <v>0</v>
      </c>
      <c r="AS847" s="4">
        <v>0</v>
      </c>
      <c r="AT847" s="4"/>
      <c r="AU847" s="4"/>
      <c r="AV847" s="4"/>
      <c r="AW847" s="63" t="str">
        <f>_xlfn.XLOOKUP(I847,[1]!표1[아이템 타입],[1]!표1[타입 이름])</f>
        <v>탈것 가챠 티켓</v>
      </c>
      <c r="AX847" s="63" t="str">
        <f t="shared" si="103"/>
        <v>불가</v>
      </c>
      <c r="AY847" s="63" t="str">
        <f t="shared" si="104"/>
        <v>불가</v>
      </c>
      <c r="AZ847" s="63" t="str">
        <f t="shared" si="105"/>
        <v>불가</v>
      </c>
      <c r="BA847" s="63" t="str">
        <f t="shared" si="105"/>
        <v>불가</v>
      </c>
    </row>
    <row r="848" spans="2:53" x14ac:dyDescent="0.3">
      <c r="B848" s="4">
        <v>26915003</v>
      </c>
      <c r="C848" s="4" t="str">
        <f t="shared" si="102"/>
        <v>003</v>
      </c>
      <c r="D848" s="44" t="str">
        <f t="shared" si="100"/>
        <v>Item_Name_26915003</v>
      </c>
      <c r="E848" s="5" t="s">
        <v>1164</v>
      </c>
      <c r="F848" s="44" t="str">
        <f t="shared" si="101"/>
        <v>Item_Desc_26915003</v>
      </c>
      <c r="G848" s="5" t="s">
        <v>894</v>
      </c>
      <c r="H848" s="5">
        <v>2</v>
      </c>
      <c r="I848" s="5">
        <v>69</v>
      </c>
      <c r="J848" s="5">
        <v>0</v>
      </c>
      <c r="K848" s="5">
        <v>1</v>
      </c>
      <c r="L848" s="45">
        <f>_xlfn.XLOOKUP($I848, '[1]#칼럼명세'!$F:$F, '[1]#칼럼명세'!$J:$J)*IF(_xlfn.XLOOKUP($I848, '[1]#칼럼명세'!$F:$F, '[1]#칼럼명세'!$K:$K)="X", 1, _xlfn.XLOOKUP($K848, '[1]#무게관련'!$N:$N, '[1]#무게관련'!$O:$O))*100</f>
        <v>0</v>
      </c>
      <c r="M848" s="46" t="s">
        <v>336</v>
      </c>
      <c r="N848" s="46" t="s">
        <v>336</v>
      </c>
      <c r="O848" s="46" t="s">
        <v>336</v>
      </c>
      <c r="P848" s="46" t="s">
        <v>336</v>
      </c>
      <c r="Q848" s="5">
        <v>0</v>
      </c>
      <c r="R848" s="5">
        <v>0</v>
      </c>
      <c r="S848" s="5">
        <v>3003</v>
      </c>
      <c r="T848" s="5">
        <v>1</v>
      </c>
      <c r="U848" s="5">
        <v>1</v>
      </c>
      <c r="V848" s="5">
        <v>0</v>
      </c>
      <c r="W848" s="5">
        <v>1</v>
      </c>
      <c r="X848" s="66">
        <v>1000</v>
      </c>
      <c r="Y848" s="66">
        <v>1000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 t="s">
        <v>896</v>
      </c>
      <c r="AI848" s="5" t="s">
        <v>235</v>
      </c>
      <c r="AJ848" s="5" t="s">
        <v>983</v>
      </c>
      <c r="AK848" s="45">
        <f t="shared" si="97"/>
        <v>15</v>
      </c>
      <c r="AL848" s="47">
        <f>_xlfn.XLOOKUP(I848,'[1]#칼럼명세'!F:F,'[1]#칼럼명세'!I:I)</f>
        <v>1403</v>
      </c>
      <c r="AM848" s="44" t="str">
        <f t="shared" si="98"/>
        <v>Item_Name_26915003</v>
      </c>
      <c r="AN848" s="5" t="s">
        <v>892</v>
      </c>
      <c r="AO848" s="44" t="str">
        <f t="shared" si="99"/>
        <v>Item_Desc_26915003</v>
      </c>
      <c r="AP848" s="5" t="s">
        <v>894</v>
      </c>
      <c r="AQ848" s="44">
        <f>_xlfn.XLOOKUP(I848,[1]!표1[아이템 타입],[1]!표1[삭제여부])</f>
        <v>0</v>
      </c>
      <c r="AR848" s="63">
        <f>_xlfn.XLOOKUP(I848,'[1]#칼럼명세'!F:F,'[1]#칼럼명세'!H:H)</f>
        <v>0</v>
      </c>
      <c r="AS848" s="4">
        <v>0</v>
      </c>
      <c r="AT848" s="4"/>
      <c r="AU848" s="4"/>
      <c r="AV848" s="4"/>
      <c r="AW848" s="63" t="str">
        <f>_xlfn.XLOOKUP(I848,[1]!표1[아이템 타입],[1]!표1[타입 이름])</f>
        <v>탈것 가챠 티켓</v>
      </c>
      <c r="AX848" s="63" t="str">
        <f t="shared" si="103"/>
        <v>불가</v>
      </c>
      <c r="AY848" s="63" t="str">
        <f t="shared" si="104"/>
        <v>불가</v>
      </c>
      <c r="AZ848" s="63" t="str">
        <f t="shared" si="105"/>
        <v>불가</v>
      </c>
      <c r="BA848" s="63" t="str">
        <f t="shared" si="105"/>
        <v>불가</v>
      </c>
    </row>
    <row r="849" spans="2:53" x14ac:dyDescent="0.3">
      <c r="B849" s="4">
        <v>26915004</v>
      </c>
      <c r="C849" s="4" t="str">
        <f t="shared" si="102"/>
        <v>004</v>
      </c>
      <c r="D849" s="44" t="str">
        <f t="shared" si="100"/>
        <v>Item_Name_26915004</v>
      </c>
      <c r="E849" s="5" t="s">
        <v>1165</v>
      </c>
      <c r="F849" s="44" t="str">
        <f t="shared" si="101"/>
        <v>Item_Desc_26915004</v>
      </c>
      <c r="G849" s="5" t="s">
        <v>934</v>
      </c>
      <c r="H849" s="5">
        <v>2</v>
      </c>
      <c r="I849" s="5">
        <v>69</v>
      </c>
      <c r="J849" s="5">
        <v>0</v>
      </c>
      <c r="K849" s="5">
        <v>1</v>
      </c>
      <c r="L849" s="45">
        <f>_xlfn.XLOOKUP($I849, '[1]#칼럼명세'!$F:$F, '[1]#칼럼명세'!$J:$J)*IF(_xlfn.XLOOKUP($I849, '[1]#칼럼명세'!$F:$F, '[1]#칼럼명세'!$K:$K)="X", 1, _xlfn.XLOOKUP($K849, '[1]#무게관련'!$N:$N, '[1]#무게관련'!$O:$O))*100</f>
        <v>0</v>
      </c>
      <c r="M849" s="46" t="s">
        <v>336</v>
      </c>
      <c r="N849" s="46" t="s">
        <v>336</v>
      </c>
      <c r="O849" s="46" t="s">
        <v>336</v>
      </c>
      <c r="P849" s="46" t="s">
        <v>336</v>
      </c>
      <c r="Q849" s="5">
        <v>0</v>
      </c>
      <c r="R849" s="5">
        <v>0</v>
      </c>
      <c r="S849" s="5">
        <v>3004</v>
      </c>
      <c r="T849" s="5">
        <v>1</v>
      </c>
      <c r="U849" s="5">
        <v>11</v>
      </c>
      <c r="V849" s="5">
        <v>0</v>
      </c>
      <c r="W849" s="5">
        <v>1</v>
      </c>
      <c r="X849" s="66">
        <v>1000</v>
      </c>
      <c r="Y849" s="66">
        <v>1000</v>
      </c>
      <c r="Z849" s="5">
        <v>0</v>
      </c>
      <c r="AA849" s="5">
        <v>0</v>
      </c>
      <c r="AB849" s="5">
        <v>0</v>
      </c>
      <c r="AC849" s="5">
        <v>0</v>
      </c>
      <c r="AD849" s="5">
        <v>0</v>
      </c>
      <c r="AE849" s="5">
        <v>0</v>
      </c>
      <c r="AF849" s="5">
        <v>0</v>
      </c>
      <c r="AG849" s="5">
        <v>0</v>
      </c>
      <c r="AH849" s="5" t="s">
        <v>713</v>
      </c>
      <c r="AI849" s="5" t="s">
        <v>235</v>
      </c>
      <c r="AJ849" s="5" t="s">
        <v>983</v>
      </c>
      <c r="AK849" s="45">
        <f t="shared" si="97"/>
        <v>15</v>
      </c>
      <c r="AL849" s="47">
        <f>_xlfn.XLOOKUP(I849,'[1]#칼럼명세'!F:F,'[1]#칼럼명세'!I:I)</f>
        <v>1403</v>
      </c>
      <c r="AM849" s="44" t="str">
        <f t="shared" si="98"/>
        <v>Item_Name_26915004</v>
      </c>
      <c r="AN849" s="5" t="s">
        <v>935</v>
      </c>
      <c r="AO849" s="44" t="str">
        <f t="shared" si="99"/>
        <v>Item_Desc_26915004</v>
      </c>
      <c r="AP849" s="5" t="s">
        <v>936</v>
      </c>
      <c r="AQ849" s="44">
        <f>_xlfn.XLOOKUP(I849,[1]!표1[아이템 타입],[1]!표1[삭제여부])</f>
        <v>0</v>
      </c>
      <c r="AR849" s="63">
        <f>_xlfn.XLOOKUP(I849,'[1]#칼럼명세'!F:F,'[1]#칼럼명세'!H:H)</f>
        <v>0</v>
      </c>
      <c r="AS849" s="4">
        <v>0</v>
      </c>
      <c r="AT849" s="4"/>
      <c r="AU849" s="4"/>
      <c r="AV849" s="4"/>
      <c r="AW849" s="63" t="str">
        <f>_xlfn.XLOOKUP(I849,[1]!표1[아이템 타입],[1]!표1[타입 이름])</f>
        <v>탈것 가챠 티켓</v>
      </c>
      <c r="AX849" s="63" t="str">
        <f t="shared" si="103"/>
        <v>불가</v>
      </c>
      <c r="AY849" s="63" t="str">
        <f t="shared" si="104"/>
        <v>불가</v>
      </c>
      <c r="AZ849" s="63" t="str">
        <f t="shared" si="105"/>
        <v>불가</v>
      </c>
      <c r="BA849" s="63" t="str">
        <f t="shared" si="105"/>
        <v>불가</v>
      </c>
    </row>
    <row r="850" spans="2:53" x14ac:dyDescent="0.3">
      <c r="B850" s="4">
        <v>26915005</v>
      </c>
      <c r="C850" s="4" t="str">
        <f t="shared" si="102"/>
        <v>005</v>
      </c>
      <c r="D850" s="44" t="str">
        <f t="shared" si="100"/>
        <v>Item_Name_26915005</v>
      </c>
      <c r="E850" s="5" t="s">
        <v>1166</v>
      </c>
      <c r="F850" s="44" t="str">
        <f t="shared" si="101"/>
        <v>Item_Desc_26915005</v>
      </c>
      <c r="G850" s="5" t="s">
        <v>714</v>
      </c>
      <c r="H850" s="5">
        <v>2</v>
      </c>
      <c r="I850" s="5">
        <v>69</v>
      </c>
      <c r="J850" s="5">
        <v>0</v>
      </c>
      <c r="K850" s="5">
        <v>1</v>
      </c>
      <c r="L850" s="45">
        <f>_xlfn.XLOOKUP($I850, '[1]#칼럼명세'!$F:$F, '[1]#칼럼명세'!$J:$J)*IF(_xlfn.XLOOKUP($I850, '[1]#칼럼명세'!$F:$F, '[1]#칼럼명세'!$K:$K)="X", 1, _xlfn.XLOOKUP($K850, '[1]#무게관련'!$N:$N, '[1]#무게관련'!$O:$O))*100</f>
        <v>0</v>
      </c>
      <c r="M850" s="46" t="s">
        <v>336</v>
      </c>
      <c r="N850" s="46" t="s">
        <v>336</v>
      </c>
      <c r="O850" s="46" t="s">
        <v>336</v>
      </c>
      <c r="P850" s="46" t="s">
        <v>336</v>
      </c>
      <c r="Q850" s="5">
        <v>0</v>
      </c>
      <c r="R850" s="5">
        <v>0</v>
      </c>
      <c r="S850" s="5">
        <v>3001</v>
      </c>
      <c r="T850" s="5">
        <v>1</v>
      </c>
      <c r="U850" s="5">
        <v>1</v>
      </c>
      <c r="V850" s="5">
        <v>0</v>
      </c>
      <c r="W850" s="5">
        <v>1</v>
      </c>
      <c r="X850" s="66">
        <v>1000</v>
      </c>
      <c r="Y850" s="66">
        <v>1000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 t="s">
        <v>809</v>
      </c>
      <c r="AI850" s="5" t="s">
        <v>235</v>
      </c>
      <c r="AJ850" s="5" t="s">
        <v>983</v>
      </c>
      <c r="AK850" s="45">
        <f t="shared" si="97"/>
        <v>15</v>
      </c>
      <c r="AL850" s="47">
        <f>_xlfn.XLOOKUP(I850,'[1]#칼럼명세'!F:F,'[1]#칼럼명세'!I:I)</f>
        <v>1403</v>
      </c>
      <c r="AM850" s="44" t="str">
        <f t="shared" si="98"/>
        <v>Item_Name_26915005</v>
      </c>
      <c r="AN850" s="5" t="s">
        <v>810</v>
      </c>
      <c r="AO850" s="44" t="str">
        <f t="shared" si="99"/>
        <v>Item_Desc_26915005</v>
      </c>
      <c r="AP850" s="5" t="s">
        <v>811</v>
      </c>
      <c r="AQ850" s="44">
        <f>_xlfn.XLOOKUP(I850,[1]!표1[아이템 타입],[1]!표1[삭제여부])</f>
        <v>0</v>
      </c>
      <c r="AR850" s="63">
        <f>_xlfn.XLOOKUP(I850,'[1]#칼럼명세'!F:F,'[1]#칼럼명세'!H:H)</f>
        <v>0</v>
      </c>
      <c r="AS850" s="4">
        <v>0</v>
      </c>
      <c r="AT850" s="4"/>
      <c r="AU850" s="4"/>
      <c r="AV850" s="4"/>
      <c r="AW850" s="63" t="str">
        <f>_xlfn.XLOOKUP(I850,[1]!표1[아이템 타입],[1]!표1[타입 이름])</f>
        <v>탈것 가챠 티켓</v>
      </c>
      <c r="AX850" s="63" t="str">
        <f t="shared" si="103"/>
        <v>불가</v>
      </c>
      <c r="AY850" s="63" t="str">
        <f t="shared" si="104"/>
        <v>불가</v>
      </c>
      <c r="AZ850" s="63" t="str">
        <f t="shared" si="105"/>
        <v>불가</v>
      </c>
      <c r="BA850" s="63" t="str">
        <f t="shared" si="105"/>
        <v>불가</v>
      </c>
    </row>
    <row r="851" spans="2:53" x14ac:dyDescent="0.3">
      <c r="B851" s="4">
        <v>26915006</v>
      </c>
      <c r="C851" s="4" t="str">
        <f t="shared" si="102"/>
        <v>006</v>
      </c>
      <c r="D851" s="44" t="str">
        <f t="shared" si="100"/>
        <v>Item_Name_26915006</v>
      </c>
      <c r="E851" s="5" t="s">
        <v>1394</v>
      </c>
      <c r="F851" s="44" t="str">
        <f t="shared" si="101"/>
        <v>Item_Desc_26915006</v>
      </c>
      <c r="G851" s="5" t="s">
        <v>714</v>
      </c>
      <c r="H851" s="5">
        <v>2</v>
      </c>
      <c r="I851" s="5">
        <v>69</v>
      </c>
      <c r="J851" s="5">
        <v>0</v>
      </c>
      <c r="K851" s="5">
        <v>1</v>
      </c>
      <c r="L851" s="45">
        <f>_xlfn.XLOOKUP($I851, '[1]#칼럼명세'!$F:$F, '[1]#칼럼명세'!$J:$J)*IF(_xlfn.XLOOKUP($I851, '[1]#칼럼명세'!$F:$F, '[1]#칼럼명세'!$K:$K)="X", 1, _xlfn.XLOOKUP($K851, '[1]#무게관련'!$N:$N, '[1]#무게관련'!$O:$O))*100</f>
        <v>0</v>
      </c>
      <c r="M851" s="46" t="s">
        <v>336</v>
      </c>
      <c r="N851" s="46" t="s">
        <v>336</v>
      </c>
      <c r="O851" s="46" t="s">
        <v>336</v>
      </c>
      <c r="P851" s="46" t="s">
        <v>336</v>
      </c>
      <c r="Q851" s="5">
        <v>0</v>
      </c>
      <c r="R851" s="5">
        <v>0</v>
      </c>
      <c r="S851" s="5">
        <v>3009</v>
      </c>
      <c r="T851" s="5">
        <v>1</v>
      </c>
      <c r="U851" s="5">
        <v>1</v>
      </c>
      <c r="V851" s="5">
        <v>0</v>
      </c>
      <c r="W851" s="5">
        <v>1</v>
      </c>
      <c r="X851" s="66">
        <v>1000</v>
      </c>
      <c r="Y851" s="66">
        <v>1000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 t="s">
        <v>896</v>
      </c>
      <c r="AI851" s="5" t="s">
        <v>235</v>
      </c>
      <c r="AJ851" s="5" t="s">
        <v>983</v>
      </c>
      <c r="AK851" s="45">
        <f t="shared" si="97"/>
        <v>15</v>
      </c>
      <c r="AL851" s="47">
        <f>_xlfn.XLOOKUP(I851,'[1]#칼럼명세'!F:F,'[1]#칼럼명세'!I:I)</f>
        <v>1403</v>
      </c>
      <c r="AM851" s="44" t="str">
        <f t="shared" si="98"/>
        <v>Item_Name_26915006</v>
      </c>
      <c r="AN851" s="5" t="s">
        <v>1397</v>
      </c>
      <c r="AO851" s="44" t="str">
        <f t="shared" si="99"/>
        <v>Item_Desc_26915006</v>
      </c>
      <c r="AP851" s="5" t="s">
        <v>1399</v>
      </c>
      <c r="AQ851" s="44">
        <f>_xlfn.XLOOKUP(I851,[1]!표1[아이템 타입],[1]!표1[삭제여부])</f>
        <v>0</v>
      </c>
      <c r="AR851" s="63">
        <f>_xlfn.XLOOKUP(I851,'[1]#칼럼명세'!F:F,'[1]#칼럼명세'!H:H)</f>
        <v>0</v>
      </c>
      <c r="AS851" s="4">
        <v>0</v>
      </c>
      <c r="AT851" s="4"/>
      <c r="AU851" s="4"/>
      <c r="AV851" s="4"/>
      <c r="AW851" s="63" t="str">
        <f>_xlfn.XLOOKUP(I851,[1]!표1[아이템 타입],[1]!표1[타입 이름])</f>
        <v>탈것 가챠 티켓</v>
      </c>
      <c r="AX851" s="63" t="str">
        <f t="shared" si="103"/>
        <v>불가</v>
      </c>
      <c r="AY851" s="63" t="str">
        <f t="shared" si="104"/>
        <v>불가</v>
      </c>
      <c r="AZ851" s="63" t="str">
        <f t="shared" si="105"/>
        <v>불가</v>
      </c>
      <c r="BA851" s="63" t="str">
        <f t="shared" si="105"/>
        <v>불가</v>
      </c>
    </row>
    <row r="852" spans="2:53" x14ac:dyDescent="0.3">
      <c r="B852" s="4">
        <v>26915007</v>
      </c>
      <c r="C852" s="4" t="str">
        <f t="shared" si="102"/>
        <v>007</v>
      </c>
      <c r="D852" s="44" t="str">
        <f t="shared" si="100"/>
        <v>Item_Name_26915007</v>
      </c>
      <c r="E852" s="5" t="s">
        <v>1395</v>
      </c>
      <c r="F852" s="44" t="str">
        <f t="shared" si="101"/>
        <v>Item_Desc_26915007</v>
      </c>
      <c r="G852" s="5" t="s">
        <v>714</v>
      </c>
      <c r="H852" s="5">
        <v>2</v>
      </c>
      <c r="I852" s="5">
        <v>69</v>
      </c>
      <c r="J852" s="5">
        <v>0</v>
      </c>
      <c r="K852" s="5">
        <v>1</v>
      </c>
      <c r="L852" s="45">
        <f>_xlfn.XLOOKUP($I852, '[1]#칼럼명세'!$F:$F, '[1]#칼럼명세'!$J:$J)*IF(_xlfn.XLOOKUP($I852, '[1]#칼럼명세'!$F:$F, '[1]#칼럼명세'!$K:$K)="X", 1, _xlfn.XLOOKUP($K852, '[1]#무게관련'!$N:$N, '[1]#무게관련'!$O:$O))*100</f>
        <v>0</v>
      </c>
      <c r="M852" s="46" t="s">
        <v>336</v>
      </c>
      <c r="N852" s="46" t="s">
        <v>336</v>
      </c>
      <c r="O852" s="46" t="s">
        <v>336</v>
      </c>
      <c r="P852" s="46" t="s">
        <v>336</v>
      </c>
      <c r="Q852" s="5">
        <v>0</v>
      </c>
      <c r="R852" s="5">
        <v>0</v>
      </c>
      <c r="S852" s="5">
        <v>3009</v>
      </c>
      <c r="T852" s="5">
        <v>1</v>
      </c>
      <c r="U852" s="5">
        <v>11</v>
      </c>
      <c r="V852" s="5">
        <v>0</v>
      </c>
      <c r="W852" s="5">
        <v>1</v>
      </c>
      <c r="X852" s="66">
        <v>1000</v>
      </c>
      <c r="Y852" s="66">
        <v>1000</v>
      </c>
      <c r="Z852" s="5">
        <v>0</v>
      </c>
      <c r="AA852" s="5">
        <v>0</v>
      </c>
      <c r="AB852" s="5">
        <v>0</v>
      </c>
      <c r="AC852" s="5">
        <v>0</v>
      </c>
      <c r="AD852" s="5">
        <v>0</v>
      </c>
      <c r="AE852" s="5">
        <v>0</v>
      </c>
      <c r="AF852" s="5">
        <v>0</v>
      </c>
      <c r="AG852" s="5">
        <v>0</v>
      </c>
      <c r="AH852" s="5" t="s">
        <v>1396</v>
      </c>
      <c r="AI852" s="5" t="s">
        <v>235</v>
      </c>
      <c r="AJ852" s="5" t="s">
        <v>983</v>
      </c>
      <c r="AK852" s="45">
        <f t="shared" si="97"/>
        <v>15</v>
      </c>
      <c r="AL852" s="47">
        <f>_xlfn.XLOOKUP(I852,'[1]#칼럼명세'!F:F,'[1]#칼럼명세'!I:I)</f>
        <v>1403</v>
      </c>
      <c r="AM852" s="44" t="str">
        <f t="shared" si="98"/>
        <v>Item_Name_26915007</v>
      </c>
      <c r="AN852" s="5" t="s">
        <v>1398</v>
      </c>
      <c r="AO852" s="44" t="str">
        <f t="shared" si="99"/>
        <v>Item_Desc_26915007</v>
      </c>
      <c r="AP852" s="5" t="s">
        <v>1400</v>
      </c>
      <c r="AQ852" s="44">
        <f>_xlfn.XLOOKUP(I852,[1]!표1[아이템 타입],[1]!표1[삭제여부])</f>
        <v>0</v>
      </c>
      <c r="AR852" s="63">
        <f>_xlfn.XLOOKUP(I852,'[1]#칼럼명세'!F:F,'[1]#칼럼명세'!H:H)</f>
        <v>0</v>
      </c>
      <c r="AS852" s="4">
        <v>0</v>
      </c>
      <c r="AT852" s="4"/>
      <c r="AU852" s="4"/>
      <c r="AV852" s="4"/>
      <c r="AW852" s="63" t="str">
        <f>_xlfn.XLOOKUP(I852,[1]!표1[아이템 타입],[1]!표1[타입 이름])</f>
        <v>탈것 가챠 티켓</v>
      </c>
      <c r="AX852" s="63" t="str">
        <f t="shared" si="103"/>
        <v>불가</v>
      </c>
      <c r="AY852" s="63" t="str">
        <f t="shared" si="104"/>
        <v>불가</v>
      </c>
      <c r="AZ852" s="63" t="str">
        <f t="shared" si="105"/>
        <v>불가</v>
      </c>
      <c r="BA852" s="63" t="str">
        <f t="shared" si="105"/>
        <v>불가</v>
      </c>
    </row>
    <row r="853" spans="2:53" x14ac:dyDescent="0.3">
      <c r="B853" s="4">
        <v>26915008</v>
      </c>
      <c r="C853" s="4" t="str">
        <f t="shared" si="102"/>
        <v>008</v>
      </c>
      <c r="D853" s="44" t="str">
        <f t="shared" si="100"/>
        <v>Item_Name_26915008</v>
      </c>
      <c r="E853" s="5" t="s">
        <v>1481</v>
      </c>
      <c r="F853" s="44" t="str">
        <f t="shared" si="101"/>
        <v>Item_Desc_26915008</v>
      </c>
      <c r="G853" s="5" t="s">
        <v>714</v>
      </c>
      <c r="H853" s="5">
        <v>2</v>
      </c>
      <c r="I853" s="5">
        <v>69</v>
      </c>
      <c r="J853" s="5">
        <v>0</v>
      </c>
      <c r="K853" s="5">
        <v>1</v>
      </c>
      <c r="L853" s="45">
        <f>_xlfn.XLOOKUP($I853, '[1]#칼럼명세'!$F:$F, '[1]#칼럼명세'!$J:$J)*IF(_xlfn.XLOOKUP($I853, '[1]#칼럼명세'!$F:$F, '[1]#칼럼명세'!$K:$K)="X", 1, _xlfn.XLOOKUP($K853, '[1]#무게관련'!$N:$N, '[1]#무게관련'!$O:$O))*100</f>
        <v>0</v>
      </c>
      <c r="M853" s="46" t="s">
        <v>336</v>
      </c>
      <c r="N853" s="46" t="s">
        <v>336</v>
      </c>
      <c r="O853" s="46" t="s">
        <v>336</v>
      </c>
      <c r="P853" s="46" t="s">
        <v>336</v>
      </c>
      <c r="Q853" s="5">
        <v>0</v>
      </c>
      <c r="R853" s="5">
        <v>0</v>
      </c>
      <c r="S853" s="5">
        <v>3008</v>
      </c>
      <c r="T853" s="5">
        <v>1</v>
      </c>
      <c r="U853" s="5">
        <v>1</v>
      </c>
      <c r="V853" s="5">
        <v>0</v>
      </c>
      <c r="W853" s="5">
        <v>1</v>
      </c>
      <c r="X853" s="66">
        <v>1000</v>
      </c>
      <c r="Y853" s="66">
        <v>1000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 t="s">
        <v>1485</v>
      </c>
      <c r="AI853" s="5" t="s">
        <v>235</v>
      </c>
      <c r="AJ853" s="5" t="s">
        <v>983</v>
      </c>
      <c r="AK853" s="45">
        <f t="shared" si="97"/>
        <v>15</v>
      </c>
      <c r="AL853" s="47">
        <f>_xlfn.XLOOKUP(I853,'[1]#칼럼명세'!F:F,'[1]#칼럼명세'!I:I)</f>
        <v>1403</v>
      </c>
      <c r="AM853" s="44" t="str">
        <f t="shared" si="98"/>
        <v>Item_Name_26915008</v>
      </c>
      <c r="AN853" s="5" t="s">
        <v>1487</v>
      </c>
      <c r="AO853" s="44" t="str">
        <f t="shared" si="99"/>
        <v>Item_Desc_26915008</v>
      </c>
      <c r="AP853" s="5" t="s">
        <v>1491</v>
      </c>
      <c r="AQ853" s="44">
        <f>_xlfn.XLOOKUP(I853,[1]!표1[아이템 타입],[1]!표1[삭제여부])</f>
        <v>0</v>
      </c>
      <c r="AR853" s="63">
        <f>_xlfn.XLOOKUP(I853,'[1]#칼럼명세'!F:F,'[1]#칼럼명세'!H:H)</f>
        <v>0</v>
      </c>
      <c r="AS853" s="4">
        <v>0</v>
      </c>
      <c r="AT853" s="4"/>
      <c r="AU853" s="4"/>
      <c r="AV853" s="4"/>
      <c r="AW853" s="63" t="str">
        <f>_xlfn.XLOOKUP(I853,[1]!표1[아이템 타입],[1]!표1[타입 이름])</f>
        <v>탈것 가챠 티켓</v>
      </c>
      <c r="AX853" s="63" t="str">
        <f t="shared" si="103"/>
        <v>불가</v>
      </c>
      <c r="AY853" s="63" t="str">
        <f t="shared" si="104"/>
        <v>불가</v>
      </c>
      <c r="AZ853" s="63" t="str">
        <f t="shared" si="105"/>
        <v>불가</v>
      </c>
      <c r="BA853" s="63" t="str">
        <f t="shared" si="105"/>
        <v>불가</v>
      </c>
    </row>
    <row r="854" spans="2:53" x14ac:dyDescent="0.3">
      <c r="B854" s="4">
        <v>26915009</v>
      </c>
      <c r="C854" s="4" t="str">
        <f t="shared" si="102"/>
        <v>009</v>
      </c>
      <c r="D854" s="44" t="str">
        <f t="shared" si="100"/>
        <v>Item_Name_26915009</v>
      </c>
      <c r="E854" s="5" t="s">
        <v>1482</v>
      </c>
      <c r="F854" s="44" t="str">
        <f t="shared" si="101"/>
        <v>Item_Desc_26915009</v>
      </c>
      <c r="G854" s="5" t="s">
        <v>714</v>
      </c>
      <c r="H854" s="5">
        <v>2</v>
      </c>
      <c r="I854" s="5">
        <v>69</v>
      </c>
      <c r="J854" s="5">
        <v>0</v>
      </c>
      <c r="K854" s="5">
        <v>1</v>
      </c>
      <c r="L854" s="45">
        <f>_xlfn.XLOOKUP($I854, '[1]#칼럼명세'!$F:$F, '[1]#칼럼명세'!$J:$J)*IF(_xlfn.XLOOKUP($I854, '[1]#칼럼명세'!$F:$F, '[1]#칼럼명세'!$K:$K)="X", 1, _xlfn.XLOOKUP($K854, '[1]#무게관련'!$N:$N, '[1]#무게관련'!$O:$O))*100</f>
        <v>0</v>
      </c>
      <c r="M854" s="46" t="s">
        <v>336</v>
      </c>
      <c r="N854" s="46" t="s">
        <v>336</v>
      </c>
      <c r="O854" s="46" t="s">
        <v>336</v>
      </c>
      <c r="P854" s="46" t="s">
        <v>336</v>
      </c>
      <c r="Q854" s="5">
        <v>0</v>
      </c>
      <c r="R854" s="5">
        <v>0</v>
      </c>
      <c r="S854" s="5">
        <v>3008</v>
      </c>
      <c r="T854" s="5">
        <v>1</v>
      </c>
      <c r="U854" s="5">
        <v>11</v>
      </c>
      <c r="V854" s="5">
        <v>0</v>
      </c>
      <c r="W854" s="5">
        <v>1</v>
      </c>
      <c r="X854" s="66">
        <v>1000</v>
      </c>
      <c r="Y854" s="66">
        <v>1000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 t="s">
        <v>1486</v>
      </c>
      <c r="AI854" s="5" t="s">
        <v>235</v>
      </c>
      <c r="AJ854" s="5" t="s">
        <v>983</v>
      </c>
      <c r="AK854" s="45">
        <f t="shared" si="97"/>
        <v>15</v>
      </c>
      <c r="AL854" s="47">
        <f>_xlfn.XLOOKUP(I854,'[1]#칼럼명세'!F:F,'[1]#칼럼명세'!I:I)</f>
        <v>1403</v>
      </c>
      <c r="AM854" s="44" t="str">
        <f t="shared" si="98"/>
        <v>Item_Name_26915009</v>
      </c>
      <c r="AN854" s="5" t="s">
        <v>1488</v>
      </c>
      <c r="AO854" s="44" t="str">
        <f t="shared" si="99"/>
        <v>Item_Desc_26915009</v>
      </c>
      <c r="AP854" s="5" t="s">
        <v>1492</v>
      </c>
      <c r="AQ854" s="44">
        <f>_xlfn.XLOOKUP(I854,[1]!표1[아이템 타입],[1]!표1[삭제여부])</f>
        <v>0</v>
      </c>
      <c r="AR854" s="63">
        <f>_xlfn.XLOOKUP(I854,'[1]#칼럼명세'!F:F,'[1]#칼럼명세'!H:H)</f>
        <v>0</v>
      </c>
      <c r="AS854" s="4">
        <v>0</v>
      </c>
      <c r="AT854" s="4"/>
      <c r="AU854" s="4"/>
      <c r="AV854" s="4"/>
      <c r="AW854" s="63" t="str">
        <f>_xlfn.XLOOKUP(I854,[1]!표1[아이템 타입],[1]!표1[타입 이름])</f>
        <v>탈것 가챠 티켓</v>
      </c>
      <c r="AX854" s="63" t="str">
        <f t="shared" si="103"/>
        <v>불가</v>
      </c>
      <c r="AY854" s="63" t="str">
        <f t="shared" si="104"/>
        <v>불가</v>
      </c>
      <c r="AZ854" s="63" t="str">
        <f t="shared" si="105"/>
        <v>불가</v>
      </c>
      <c r="BA854" s="63" t="str">
        <f t="shared" si="105"/>
        <v>불가</v>
      </c>
    </row>
    <row r="855" spans="2:53" x14ac:dyDescent="0.3">
      <c r="B855" s="4">
        <v>26915010</v>
      </c>
      <c r="C855" s="4" t="str">
        <f t="shared" si="102"/>
        <v>010</v>
      </c>
      <c r="D855" s="44" t="str">
        <f t="shared" si="100"/>
        <v>Item_Name_26915010</v>
      </c>
      <c r="E855" s="5" t="s">
        <v>1483</v>
      </c>
      <c r="F855" s="44" t="str">
        <f t="shared" si="101"/>
        <v>Item_Desc_26915010</v>
      </c>
      <c r="G855" s="5" t="s">
        <v>714</v>
      </c>
      <c r="H855" s="5">
        <v>2</v>
      </c>
      <c r="I855" s="5">
        <v>69</v>
      </c>
      <c r="J855" s="5">
        <v>0</v>
      </c>
      <c r="K855" s="5">
        <v>1</v>
      </c>
      <c r="L855" s="45">
        <f>_xlfn.XLOOKUP($I855, '[1]#칼럼명세'!$F:$F, '[1]#칼럼명세'!$J:$J)*IF(_xlfn.XLOOKUP($I855, '[1]#칼럼명세'!$F:$F, '[1]#칼럼명세'!$K:$K)="X", 1, _xlfn.XLOOKUP($K855, '[1]#무게관련'!$N:$N, '[1]#무게관련'!$O:$O))*100</f>
        <v>0</v>
      </c>
      <c r="M855" s="46" t="s">
        <v>336</v>
      </c>
      <c r="N855" s="46" t="s">
        <v>336</v>
      </c>
      <c r="O855" s="46" t="s">
        <v>336</v>
      </c>
      <c r="P855" s="46" t="s">
        <v>336</v>
      </c>
      <c r="Q855" s="5">
        <v>0</v>
      </c>
      <c r="R855" s="5">
        <v>0</v>
      </c>
      <c r="S855" s="5">
        <v>3007</v>
      </c>
      <c r="T855" s="5">
        <v>1</v>
      </c>
      <c r="U855" s="5">
        <v>1</v>
      </c>
      <c r="V855" s="5">
        <v>0</v>
      </c>
      <c r="W855" s="5">
        <v>1</v>
      </c>
      <c r="X855" s="66">
        <v>1000</v>
      </c>
      <c r="Y855" s="66">
        <v>1000</v>
      </c>
      <c r="Z855" s="5">
        <v>0</v>
      </c>
      <c r="AA855" s="5">
        <v>0</v>
      </c>
      <c r="AB855" s="5">
        <v>0</v>
      </c>
      <c r="AC855" s="5">
        <v>0</v>
      </c>
      <c r="AD855" s="5">
        <v>0</v>
      </c>
      <c r="AE855" s="5">
        <v>0</v>
      </c>
      <c r="AF855" s="5">
        <v>0</v>
      </c>
      <c r="AG855" s="5">
        <v>0</v>
      </c>
      <c r="AH855" s="5" t="s">
        <v>1485</v>
      </c>
      <c r="AI855" s="5" t="s">
        <v>235</v>
      </c>
      <c r="AJ855" s="5" t="s">
        <v>983</v>
      </c>
      <c r="AK855" s="45">
        <f t="shared" ref="AK855:AK918" si="106">IF($M855="X", 0, M$3)+IF($N855="X", 0, N$3)+IF($O855="X", 0, O$3)+IF($P855="X", 0, P$3)</f>
        <v>15</v>
      </c>
      <c r="AL855" s="47">
        <f>_xlfn.XLOOKUP(I855,'[1]#칼럼명세'!F:F,'[1]#칼럼명세'!I:I)</f>
        <v>1403</v>
      </c>
      <c r="AM855" s="44" t="str">
        <f t="shared" ref="AM855:AM918" si="107">"Item_Name_"&amp;B855</f>
        <v>Item_Name_26915010</v>
      </c>
      <c r="AN855" s="5" t="s">
        <v>1489</v>
      </c>
      <c r="AO855" s="44" t="str">
        <f t="shared" ref="AO855:AO918" si="108">"Item_Desc_"&amp;B855</f>
        <v>Item_Desc_26915010</v>
      </c>
      <c r="AP855" s="5" t="s">
        <v>1493</v>
      </c>
      <c r="AQ855" s="44">
        <f>_xlfn.XLOOKUP(I855,[1]!표1[아이템 타입],[1]!표1[삭제여부])</f>
        <v>0</v>
      </c>
      <c r="AR855" s="63">
        <f>_xlfn.XLOOKUP(I855,'[1]#칼럼명세'!F:F,'[1]#칼럼명세'!H:H)</f>
        <v>0</v>
      </c>
      <c r="AS855" s="4">
        <v>0</v>
      </c>
      <c r="AT855" s="4"/>
      <c r="AU855" s="4"/>
      <c r="AV855" s="4"/>
      <c r="AW855" s="63" t="str">
        <f>_xlfn.XLOOKUP(I855,[1]!표1[아이템 타입],[1]!표1[타입 이름])</f>
        <v>탈것 가챠 티켓</v>
      </c>
      <c r="AX855" s="63" t="str">
        <f t="shared" si="103"/>
        <v>불가</v>
      </c>
      <c r="AY855" s="63" t="str">
        <f t="shared" si="104"/>
        <v>불가</v>
      </c>
      <c r="AZ855" s="63" t="str">
        <f t="shared" si="105"/>
        <v>불가</v>
      </c>
      <c r="BA855" s="63" t="str">
        <f t="shared" si="105"/>
        <v>불가</v>
      </c>
    </row>
    <row r="856" spans="2:53" x14ac:dyDescent="0.3">
      <c r="B856" s="4">
        <v>26915011</v>
      </c>
      <c r="C856" s="4" t="str">
        <f t="shared" si="102"/>
        <v>011</v>
      </c>
      <c r="D856" s="44" t="str">
        <f t="shared" si="100"/>
        <v>Item_Name_26915011</v>
      </c>
      <c r="E856" s="5" t="s">
        <v>1484</v>
      </c>
      <c r="F856" s="44" t="str">
        <f t="shared" si="101"/>
        <v>Item_Desc_26915011</v>
      </c>
      <c r="G856" s="5" t="s">
        <v>714</v>
      </c>
      <c r="H856" s="5">
        <v>2</v>
      </c>
      <c r="I856" s="5">
        <v>69</v>
      </c>
      <c r="J856" s="5">
        <v>0</v>
      </c>
      <c r="K856" s="5">
        <v>1</v>
      </c>
      <c r="L856" s="45">
        <f>_xlfn.XLOOKUP($I856, '[1]#칼럼명세'!$F:$F, '[1]#칼럼명세'!$J:$J)*IF(_xlfn.XLOOKUP($I856, '[1]#칼럼명세'!$F:$F, '[1]#칼럼명세'!$K:$K)="X", 1, _xlfn.XLOOKUP($K856, '[1]#무게관련'!$N:$N, '[1]#무게관련'!$O:$O))*100</f>
        <v>0</v>
      </c>
      <c r="M856" s="46" t="s">
        <v>336</v>
      </c>
      <c r="N856" s="46" t="s">
        <v>336</v>
      </c>
      <c r="O856" s="46" t="s">
        <v>336</v>
      </c>
      <c r="P856" s="46" t="s">
        <v>336</v>
      </c>
      <c r="Q856" s="5">
        <v>0</v>
      </c>
      <c r="R856" s="5">
        <v>0</v>
      </c>
      <c r="S856" s="5">
        <v>3007</v>
      </c>
      <c r="T856" s="5">
        <v>1</v>
      </c>
      <c r="U856" s="5">
        <v>11</v>
      </c>
      <c r="V856" s="5">
        <v>0</v>
      </c>
      <c r="W856" s="5">
        <v>1</v>
      </c>
      <c r="X856" s="66">
        <v>1000</v>
      </c>
      <c r="Y856" s="66">
        <v>1000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 t="s">
        <v>1486</v>
      </c>
      <c r="AI856" s="5" t="s">
        <v>235</v>
      </c>
      <c r="AJ856" s="5" t="s">
        <v>983</v>
      </c>
      <c r="AK856" s="45">
        <f t="shared" si="106"/>
        <v>15</v>
      </c>
      <c r="AL856" s="47">
        <f>_xlfn.XLOOKUP(I856,'[1]#칼럼명세'!F:F,'[1]#칼럼명세'!I:I)</f>
        <v>1403</v>
      </c>
      <c r="AM856" s="44" t="str">
        <f t="shared" si="107"/>
        <v>Item_Name_26915011</v>
      </c>
      <c r="AN856" s="5" t="s">
        <v>1490</v>
      </c>
      <c r="AO856" s="44" t="str">
        <f t="shared" si="108"/>
        <v>Item_Desc_26915011</v>
      </c>
      <c r="AP856" s="5" t="s">
        <v>1494</v>
      </c>
      <c r="AQ856" s="44">
        <f>_xlfn.XLOOKUP(I856,[1]!표1[아이템 타입],[1]!표1[삭제여부])</f>
        <v>0</v>
      </c>
      <c r="AR856" s="63">
        <f>_xlfn.XLOOKUP(I856,'[1]#칼럼명세'!F:F,'[1]#칼럼명세'!H:H)</f>
        <v>0</v>
      </c>
      <c r="AS856" s="4">
        <v>0</v>
      </c>
      <c r="AT856" s="4"/>
      <c r="AU856" s="4"/>
      <c r="AV856" s="4"/>
      <c r="AW856" s="63" t="str">
        <f>_xlfn.XLOOKUP(I856,[1]!표1[아이템 타입],[1]!표1[타입 이름])</f>
        <v>탈것 가챠 티켓</v>
      </c>
      <c r="AX856" s="63" t="str">
        <f t="shared" si="103"/>
        <v>불가</v>
      </c>
      <c r="AY856" s="63" t="str">
        <f t="shared" si="104"/>
        <v>불가</v>
      </c>
      <c r="AZ856" s="63" t="str">
        <f t="shared" si="105"/>
        <v>불가</v>
      </c>
      <c r="BA856" s="63" t="str">
        <f t="shared" si="105"/>
        <v>불가</v>
      </c>
    </row>
    <row r="857" spans="2:53" x14ac:dyDescent="0.3">
      <c r="B857" s="4">
        <v>27015002</v>
      </c>
      <c r="C857" s="4" t="str">
        <f t="shared" si="102"/>
        <v>002</v>
      </c>
      <c r="D857" s="44" t="str">
        <f t="shared" si="100"/>
        <v>Item_Name_27015002</v>
      </c>
      <c r="E857" s="5" t="s">
        <v>1167</v>
      </c>
      <c r="F857" s="44" t="str">
        <f t="shared" si="101"/>
        <v>Item_Desc_27015002</v>
      </c>
      <c r="G857" s="5" t="s">
        <v>597</v>
      </c>
      <c r="H857" s="5">
        <v>2</v>
      </c>
      <c r="I857" s="5">
        <v>70</v>
      </c>
      <c r="J857" s="5">
        <v>0</v>
      </c>
      <c r="K857" s="5">
        <v>1</v>
      </c>
      <c r="L857" s="45">
        <f>_xlfn.XLOOKUP($I857, '[1]#칼럼명세'!$F:$F, '[1]#칼럼명세'!$J:$J)*IF(_xlfn.XLOOKUP($I857, '[1]#칼럼명세'!$F:$F, '[1]#칼럼명세'!$K:$K)="X", 1, _xlfn.XLOOKUP($K857, '[1]#무게관련'!$N:$N, '[1]#무게관련'!$O:$O))*100</f>
        <v>0</v>
      </c>
      <c r="M857" s="46" t="s">
        <v>336</v>
      </c>
      <c r="N857" s="46" t="s">
        <v>336</v>
      </c>
      <c r="O857" s="46" t="s">
        <v>336</v>
      </c>
      <c r="P857" s="46" t="s">
        <v>336</v>
      </c>
      <c r="Q857" s="5">
        <v>0</v>
      </c>
      <c r="R857" s="5">
        <v>0</v>
      </c>
      <c r="S857" s="5">
        <v>1006</v>
      </c>
      <c r="T857" s="5">
        <v>0</v>
      </c>
      <c r="U857" s="5">
        <v>1</v>
      </c>
      <c r="V857" s="5">
        <v>0</v>
      </c>
      <c r="W857" s="5">
        <v>1</v>
      </c>
      <c r="X857" s="66">
        <v>1000</v>
      </c>
      <c r="Y857" s="66">
        <v>1000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 t="s">
        <v>1381</v>
      </c>
      <c r="AI857" s="5" t="s">
        <v>235</v>
      </c>
      <c r="AJ857" s="5" t="s">
        <v>983</v>
      </c>
      <c r="AK857" s="45">
        <f t="shared" si="106"/>
        <v>15</v>
      </c>
      <c r="AL857" s="47">
        <f>_xlfn.XLOOKUP(I857,'[1]#칼럼명세'!F:F,'[1]#칼럼명세'!I:I)</f>
        <v>1402</v>
      </c>
      <c r="AM857" s="44" t="str">
        <f t="shared" si="107"/>
        <v>Item_Name_27015002</v>
      </c>
      <c r="AN857" s="5" t="s">
        <v>695</v>
      </c>
      <c r="AO857" s="44" t="str">
        <f t="shared" si="108"/>
        <v>Item_Desc_27015002</v>
      </c>
      <c r="AP857" s="5" t="s">
        <v>879</v>
      </c>
      <c r="AQ857" s="44">
        <f>_xlfn.XLOOKUP(I857,[1]!표1[아이템 타입],[1]!표1[삭제여부])</f>
        <v>0</v>
      </c>
      <c r="AR857" s="63">
        <f>_xlfn.XLOOKUP(I857,'[1]#칼럼명세'!F:F,'[1]#칼럼명세'!H:H)</f>
        <v>0</v>
      </c>
      <c r="AS857" s="4">
        <v>0</v>
      </c>
      <c r="AT857" s="4"/>
      <c r="AU857" s="4"/>
      <c r="AV857" s="4"/>
      <c r="AW857" s="63" t="str">
        <f>_xlfn.XLOOKUP(I857,[1]!표1[아이템 타입],[1]!표1[타입 이름])</f>
        <v>펫 가챠 티켓</v>
      </c>
      <c r="AX857" s="63" t="str">
        <f t="shared" si="103"/>
        <v>불가</v>
      </c>
      <c r="AY857" s="63" t="str">
        <f t="shared" si="104"/>
        <v>불가</v>
      </c>
      <c r="AZ857" s="63" t="str">
        <f t="shared" si="105"/>
        <v>불가</v>
      </c>
      <c r="BA857" s="63" t="str">
        <f t="shared" si="105"/>
        <v>불가</v>
      </c>
    </row>
    <row r="858" spans="2:53" x14ac:dyDescent="0.3">
      <c r="B858" s="4">
        <v>27015003</v>
      </c>
      <c r="C858" s="4" t="str">
        <f t="shared" si="102"/>
        <v>003</v>
      </c>
      <c r="D858" s="44" t="str">
        <f t="shared" si="100"/>
        <v>Item_Name_27015003</v>
      </c>
      <c r="E858" s="5" t="s">
        <v>1168</v>
      </c>
      <c r="F858" s="44" t="str">
        <f t="shared" si="101"/>
        <v>Item_Desc_27015003</v>
      </c>
      <c r="G858" s="5" t="s">
        <v>598</v>
      </c>
      <c r="H858" s="5">
        <v>2</v>
      </c>
      <c r="I858" s="5">
        <v>70</v>
      </c>
      <c r="J858" s="5">
        <v>0</v>
      </c>
      <c r="K858" s="5">
        <v>1</v>
      </c>
      <c r="L858" s="45">
        <f>_xlfn.XLOOKUP($I858, '[1]#칼럼명세'!$F:$F, '[1]#칼럼명세'!$J:$J)*IF(_xlfn.XLOOKUP($I858, '[1]#칼럼명세'!$F:$F, '[1]#칼럼명세'!$K:$K)="X", 1, _xlfn.XLOOKUP($K858, '[1]#무게관련'!$N:$N, '[1]#무게관련'!$O:$O))*100</f>
        <v>0</v>
      </c>
      <c r="M858" s="46" t="s">
        <v>336</v>
      </c>
      <c r="N858" s="46" t="s">
        <v>336</v>
      </c>
      <c r="O858" s="46" t="s">
        <v>336</v>
      </c>
      <c r="P858" s="46" t="s">
        <v>336</v>
      </c>
      <c r="Q858" s="5">
        <v>0</v>
      </c>
      <c r="R858" s="5">
        <v>0</v>
      </c>
      <c r="S858" s="5">
        <v>1006</v>
      </c>
      <c r="T858" s="5">
        <v>0</v>
      </c>
      <c r="U858" s="5">
        <v>11</v>
      </c>
      <c r="V858" s="5">
        <v>0</v>
      </c>
      <c r="W858" s="5">
        <v>1</v>
      </c>
      <c r="X858" s="66">
        <v>1000</v>
      </c>
      <c r="Y858" s="66">
        <v>1000</v>
      </c>
      <c r="Z858" s="5">
        <v>0</v>
      </c>
      <c r="AA858" s="5">
        <v>0</v>
      </c>
      <c r="AB858" s="5">
        <v>0</v>
      </c>
      <c r="AC858" s="5">
        <v>0</v>
      </c>
      <c r="AD858" s="5">
        <v>0</v>
      </c>
      <c r="AE858" s="5">
        <v>0</v>
      </c>
      <c r="AF858" s="5">
        <v>0</v>
      </c>
      <c r="AG858" s="5">
        <v>0</v>
      </c>
      <c r="AH858" s="5" t="s">
        <v>1382</v>
      </c>
      <c r="AI858" s="5" t="s">
        <v>235</v>
      </c>
      <c r="AJ858" s="5" t="s">
        <v>983</v>
      </c>
      <c r="AK858" s="45">
        <f t="shared" si="106"/>
        <v>15</v>
      </c>
      <c r="AL858" s="47">
        <f>_xlfn.XLOOKUP(I858,'[1]#칼럼명세'!F:F,'[1]#칼럼명세'!I:I)</f>
        <v>1402</v>
      </c>
      <c r="AM858" s="44" t="str">
        <f t="shared" si="107"/>
        <v>Item_Name_27015003</v>
      </c>
      <c r="AN858" s="5" t="s">
        <v>696</v>
      </c>
      <c r="AO858" s="44" t="str">
        <f t="shared" si="108"/>
        <v>Item_Desc_27015003</v>
      </c>
      <c r="AP858" s="5" t="s">
        <v>880</v>
      </c>
      <c r="AQ858" s="44">
        <f>_xlfn.XLOOKUP(I858,[1]!표1[아이템 타입],[1]!표1[삭제여부])</f>
        <v>0</v>
      </c>
      <c r="AR858" s="63">
        <f>_xlfn.XLOOKUP(I858,'[1]#칼럼명세'!F:F,'[1]#칼럼명세'!H:H)</f>
        <v>0</v>
      </c>
      <c r="AS858" s="4">
        <v>0</v>
      </c>
      <c r="AT858" s="4"/>
      <c r="AU858" s="4"/>
      <c r="AV858" s="4"/>
      <c r="AW858" s="63" t="str">
        <f>_xlfn.XLOOKUP(I858,[1]!표1[아이템 타입],[1]!표1[타입 이름])</f>
        <v>펫 가챠 티켓</v>
      </c>
      <c r="AX858" s="63" t="str">
        <f t="shared" si="103"/>
        <v>불가</v>
      </c>
      <c r="AY858" s="63" t="str">
        <f t="shared" si="104"/>
        <v>불가</v>
      </c>
      <c r="AZ858" s="63" t="str">
        <f t="shared" si="105"/>
        <v>불가</v>
      </c>
      <c r="BA858" s="63" t="str">
        <f t="shared" si="105"/>
        <v>불가</v>
      </c>
    </row>
    <row r="859" spans="2:53" x14ac:dyDescent="0.3">
      <c r="B859" s="4">
        <v>27015004</v>
      </c>
      <c r="C859" s="4" t="str">
        <f t="shared" si="102"/>
        <v>004</v>
      </c>
      <c r="D859" s="44" t="str">
        <f t="shared" si="100"/>
        <v>Item_Name_27015004</v>
      </c>
      <c r="E859" s="5" t="s">
        <v>1169</v>
      </c>
      <c r="F859" s="44" t="str">
        <f t="shared" si="101"/>
        <v>Item_Desc_27015004</v>
      </c>
      <c r="G859" s="5" t="s">
        <v>604</v>
      </c>
      <c r="H859" s="5">
        <v>2</v>
      </c>
      <c r="I859" s="5">
        <v>70</v>
      </c>
      <c r="J859" s="5">
        <v>0</v>
      </c>
      <c r="K859" s="5">
        <v>1</v>
      </c>
      <c r="L859" s="45">
        <f>_xlfn.XLOOKUP($I859, '[1]#칼럼명세'!$F:$F, '[1]#칼럼명세'!$J:$J)*IF(_xlfn.XLOOKUP($I859, '[1]#칼럼명세'!$F:$F, '[1]#칼럼명세'!$K:$K)="X", 1, _xlfn.XLOOKUP($K859, '[1]#무게관련'!$N:$N, '[1]#무게관련'!$O:$O))*100</f>
        <v>0</v>
      </c>
      <c r="M859" s="46" t="s">
        <v>336</v>
      </c>
      <c r="N859" s="46" t="s">
        <v>336</v>
      </c>
      <c r="O859" s="46" t="s">
        <v>336</v>
      </c>
      <c r="P859" s="46" t="s">
        <v>336</v>
      </c>
      <c r="Q859" s="5">
        <v>0</v>
      </c>
      <c r="R859" s="5">
        <v>0</v>
      </c>
      <c r="S859" s="5">
        <v>1004</v>
      </c>
      <c r="T859" s="5">
        <v>0</v>
      </c>
      <c r="U859" s="5">
        <v>11</v>
      </c>
      <c r="V859" s="5">
        <v>0</v>
      </c>
      <c r="W859" s="5">
        <v>1</v>
      </c>
      <c r="X859" s="66">
        <v>1000</v>
      </c>
      <c r="Y859" s="66">
        <v>1000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 t="s">
        <v>347</v>
      </c>
      <c r="AI859" s="5" t="s">
        <v>235</v>
      </c>
      <c r="AJ859" s="5" t="s">
        <v>983</v>
      </c>
      <c r="AK859" s="45">
        <f t="shared" si="106"/>
        <v>15</v>
      </c>
      <c r="AL859" s="47">
        <f>_xlfn.XLOOKUP(I859,'[1]#칼럼명세'!F:F,'[1]#칼럼명세'!I:I)</f>
        <v>1402</v>
      </c>
      <c r="AM859" s="44" t="str">
        <f t="shared" si="107"/>
        <v>Item_Name_27015004</v>
      </c>
      <c r="AN859" s="5" t="s">
        <v>604</v>
      </c>
      <c r="AO859" s="44" t="str">
        <f t="shared" si="108"/>
        <v>Item_Desc_27015004</v>
      </c>
      <c r="AP859" s="5" t="s">
        <v>604</v>
      </c>
      <c r="AQ859" s="44">
        <f>_xlfn.XLOOKUP(I859,[1]!표1[아이템 타입],[1]!표1[삭제여부])</f>
        <v>0</v>
      </c>
      <c r="AR859" s="63">
        <f>_xlfn.XLOOKUP(I859,'[1]#칼럼명세'!F:F,'[1]#칼럼명세'!H:H)</f>
        <v>0</v>
      </c>
      <c r="AS859" s="4">
        <v>0</v>
      </c>
      <c r="AT859" s="4"/>
      <c r="AU859" s="4"/>
      <c r="AV859" s="4"/>
      <c r="AW859" s="63" t="str">
        <f>_xlfn.XLOOKUP(I859,[1]!표1[아이템 타입],[1]!표1[타입 이름])</f>
        <v>펫 가챠 티켓</v>
      </c>
      <c r="AX859" s="63" t="str">
        <f t="shared" si="103"/>
        <v>불가</v>
      </c>
      <c r="AY859" s="63" t="str">
        <f t="shared" si="104"/>
        <v>불가</v>
      </c>
      <c r="AZ859" s="63" t="str">
        <f t="shared" si="105"/>
        <v>불가</v>
      </c>
      <c r="BA859" s="63" t="str">
        <f t="shared" si="105"/>
        <v>불가</v>
      </c>
    </row>
    <row r="860" spans="2:53" x14ac:dyDescent="0.3">
      <c r="B860" s="4">
        <v>27015005</v>
      </c>
      <c r="C860" s="4" t="str">
        <f t="shared" si="102"/>
        <v>005</v>
      </c>
      <c r="D860" s="44" t="str">
        <f t="shared" ref="D860:D954" si="109">"Item_Name_"&amp;B860</f>
        <v>Item_Name_27015005</v>
      </c>
      <c r="E860" s="5" t="s">
        <v>1170</v>
      </c>
      <c r="F860" s="44" t="str">
        <f t="shared" ref="F860:F940" si="110">"Item_Desc_"&amp;B860</f>
        <v>Item_Desc_27015005</v>
      </c>
      <c r="G860" s="5" t="s">
        <v>891</v>
      </c>
      <c r="H860" s="5">
        <v>2</v>
      </c>
      <c r="I860" s="5">
        <v>70</v>
      </c>
      <c r="J860" s="5">
        <v>0</v>
      </c>
      <c r="K860" s="5">
        <v>1</v>
      </c>
      <c r="L860" s="45">
        <f>_xlfn.XLOOKUP($I860, '[1]#칼럼명세'!$F:$F, '[1]#칼럼명세'!$J:$J)*IF(_xlfn.XLOOKUP($I860, '[1]#칼럼명세'!$F:$F, '[1]#칼럼명세'!$K:$K)="X", 1, _xlfn.XLOOKUP($K860, '[1]#무게관련'!$N:$N, '[1]#무게관련'!$O:$O))*100</f>
        <v>0</v>
      </c>
      <c r="M860" s="46" t="s">
        <v>336</v>
      </c>
      <c r="N860" s="46" t="s">
        <v>336</v>
      </c>
      <c r="O860" s="46" t="s">
        <v>336</v>
      </c>
      <c r="P860" s="46" t="s">
        <v>336</v>
      </c>
      <c r="Q860" s="5">
        <v>0</v>
      </c>
      <c r="R860" s="5">
        <v>0</v>
      </c>
      <c r="S860" s="5">
        <v>1003</v>
      </c>
      <c r="T860" s="5">
        <v>0</v>
      </c>
      <c r="U860" s="5">
        <v>1</v>
      </c>
      <c r="V860" s="5">
        <v>0</v>
      </c>
      <c r="W860" s="5">
        <v>1</v>
      </c>
      <c r="X860" s="66">
        <v>1000</v>
      </c>
      <c r="Y860" s="66">
        <v>1000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 t="s">
        <v>895</v>
      </c>
      <c r="AI860" s="5" t="s">
        <v>235</v>
      </c>
      <c r="AJ860" s="5" t="s">
        <v>983</v>
      </c>
      <c r="AK860" s="45">
        <f t="shared" si="106"/>
        <v>15</v>
      </c>
      <c r="AL860" s="47">
        <f>_xlfn.XLOOKUP(I860,'[1]#칼럼명세'!F:F,'[1]#칼럼명세'!I:I)</f>
        <v>1402</v>
      </c>
      <c r="AM860" s="44" t="str">
        <f t="shared" si="107"/>
        <v>Item_Name_27015005</v>
      </c>
      <c r="AN860" s="5" t="s">
        <v>890</v>
      </c>
      <c r="AO860" s="44" t="str">
        <f t="shared" si="108"/>
        <v>Item_Desc_27015005</v>
      </c>
      <c r="AP860" s="5" t="s">
        <v>891</v>
      </c>
      <c r="AQ860" s="44">
        <f>_xlfn.XLOOKUP(I860,[1]!표1[아이템 타입],[1]!표1[삭제여부])</f>
        <v>0</v>
      </c>
      <c r="AR860" s="63">
        <f>_xlfn.XLOOKUP(I860,'[1]#칼럼명세'!F:F,'[1]#칼럼명세'!H:H)</f>
        <v>0</v>
      </c>
      <c r="AS860" s="4">
        <v>0</v>
      </c>
      <c r="AT860" s="4"/>
      <c r="AU860" s="4"/>
      <c r="AV860" s="4"/>
      <c r="AW860" s="63" t="str">
        <f>_xlfn.XLOOKUP(I860,[1]!표1[아이템 타입],[1]!표1[타입 이름])</f>
        <v>펫 가챠 티켓</v>
      </c>
      <c r="AX860" s="63" t="str">
        <f t="shared" si="103"/>
        <v>불가</v>
      </c>
      <c r="AY860" s="63" t="str">
        <f t="shared" si="104"/>
        <v>불가</v>
      </c>
      <c r="AZ860" s="63" t="str">
        <f t="shared" si="105"/>
        <v>불가</v>
      </c>
      <c r="BA860" s="63" t="str">
        <f t="shared" si="105"/>
        <v>불가</v>
      </c>
    </row>
    <row r="861" spans="2:53" x14ac:dyDescent="0.3">
      <c r="B861" s="4">
        <v>27015006</v>
      </c>
      <c r="C861" s="4" t="str">
        <f t="shared" si="102"/>
        <v>006</v>
      </c>
      <c r="D861" s="44" t="str">
        <f t="shared" si="109"/>
        <v>Item_Name_27015006</v>
      </c>
      <c r="E861" s="5" t="s">
        <v>1171</v>
      </c>
      <c r="F861" s="44" t="str">
        <f t="shared" si="110"/>
        <v>Item_Desc_27015006</v>
      </c>
      <c r="G861" s="5" t="s">
        <v>714</v>
      </c>
      <c r="H861" s="5">
        <v>2</v>
      </c>
      <c r="I861" s="5">
        <v>70</v>
      </c>
      <c r="J861" s="5">
        <v>0</v>
      </c>
      <c r="K861" s="5">
        <v>1</v>
      </c>
      <c r="L861" s="45">
        <f>_xlfn.XLOOKUP($I861, '[1]#칼럼명세'!$F:$F, '[1]#칼럼명세'!$J:$J)*IF(_xlfn.XLOOKUP($I861, '[1]#칼럼명세'!$F:$F, '[1]#칼럼명세'!$K:$K)="X", 1, _xlfn.XLOOKUP($K861, '[1]#무게관련'!$N:$N, '[1]#무게관련'!$O:$O))*100</f>
        <v>0</v>
      </c>
      <c r="M861" s="46" t="s">
        <v>336</v>
      </c>
      <c r="N861" s="46" t="s">
        <v>336</v>
      </c>
      <c r="O861" s="46" t="s">
        <v>336</v>
      </c>
      <c r="P861" s="46" t="s">
        <v>336</v>
      </c>
      <c r="Q861" s="5">
        <v>0</v>
      </c>
      <c r="R861" s="5">
        <v>0</v>
      </c>
      <c r="S861" s="5">
        <v>1001</v>
      </c>
      <c r="T861" s="5">
        <v>0</v>
      </c>
      <c r="U861" s="5">
        <v>1</v>
      </c>
      <c r="V861" s="5">
        <v>0</v>
      </c>
      <c r="W861" s="5">
        <v>1</v>
      </c>
      <c r="X861" s="66">
        <v>1000</v>
      </c>
      <c r="Y861" s="66">
        <v>1000</v>
      </c>
      <c r="Z861" s="5">
        <v>0</v>
      </c>
      <c r="AA861" s="5">
        <v>0</v>
      </c>
      <c r="AB861" s="5">
        <v>0</v>
      </c>
      <c r="AC861" s="5">
        <v>0</v>
      </c>
      <c r="AD861" s="5">
        <v>0</v>
      </c>
      <c r="AE861" s="5">
        <v>0</v>
      </c>
      <c r="AF861" s="5">
        <v>0</v>
      </c>
      <c r="AG861" s="5">
        <v>0</v>
      </c>
      <c r="AH861" s="5" t="s">
        <v>812</v>
      </c>
      <c r="AI861" s="5" t="s">
        <v>235</v>
      </c>
      <c r="AJ861" s="5" t="s">
        <v>983</v>
      </c>
      <c r="AK861" s="45">
        <f t="shared" si="106"/>
        <v>15</v>
      </c>
      <c r="AL861" s="47">
        <f>_xlfn.XLOOKUP(I861,'[1]#칼럼명세'!F:F,'[1]#칼럼명세'!I:I)</f>
        <v>1402</v>
      </c>
      <c r="AM861" s="44" t="str">
        <f t="shared" si="107"/>
        <v>Item_Name_27015006</v>
      </c>
      <c r="AN861" s="5" t="s">
        <v>813</v>
      </c>
      <c r="AO861" s="44" t="str">
        <f t="shared" si="108"/>
        <v>Item_Desc_27015006</v>
      </c>
      <c r="AP861" s="5" t="s">
        <v>814</v>
      </c>
      <c r="AQ861" s="44">
        <f>_xlfn.XLOOKUP(I861,[1]!표1[아이템 타입],[1]!표1[삭제여부])</f>
        <v>0</v>
      </c>
      <c r="AR861" s="63">
        <f>_xlfn.XLOOKUP(I861,'[1]#칼럼명세'!F:F,'[1]#칼럼명세'!H:H)</f>
        <v>0</v>
      </c>
      <c r="AS861" s="4">
        <v>0</v>
      </c>
      <c r="AT861" s="4"/>
      <c r="AU861" s="4"/>
      <c r="AV861" s="4"/>
      <c r="AW861" s="63" t="str">
        <f>_xlfn.XLOOKUP(I861,[1]!표1[아이템 타입],[1]!표1[타입 이름])</f>
        <v>펫 가챠 티켓</v>
      </c>
      <c r="AX861" s="63" t="str">
        <f t="shared" si="103"/>
        <v>불가</v>
      </c>
      <c r="AY861" s="63" t="str">
        <f t="shared" si="104"/>
        <v>불가</v>
      </c>
      <c r="AZ861" s="63" t="str">
        <f t="shared" si="105"/>
        <v>불가</v>
      </c>
      <c r="BA861" s="63" t="str">
        <f t="shared" si="105"/>
        <v>불가</v>
      </c>
    </row>
    <row r="862" spans="2:53" x14ac:dyDescent="0.3">
      <c r="B862" s="4">
        <v>27015007</v>
      </c>
      <c r="C862" s="4" t="str">
        <f t="shared" si="102"/>
        <v>007</v>
      </c>
      <c r="D862" s="44" t="str">
        <f t="shared" si="109"/>
        <v>Item_Name_27015007</v>
      </c>
      <c r="E862" s="5" t="s">
        <v>1401</v>
      </c>
      <c r="F862" s="44" t="str">
        <f t="shared" si="110"/>
        <v>Item_Desc_27015007</v>
      </c>
      <c r="G862" s="5" t="s">
        <v>714</v>
      </c>
      <c r="H862" s="5">
        <v>2</v>
      </c>
      <c r="I862" s="5">
        <v>70</v>
      </c>
      <c r="J862" s="5">
        <v>0</v>
      </c>
      <c r="K862" s="5">
        <v>1</v>
      </c>
      <c r="L862" s="45">
        <f>_xlfn.XLOOKUP($I862, '[1]#칼럼명세'!$F:$F, '[1]#칼럼명세'!$J:$J)*IF(_xlfn.XLOOKUP($I862, '[1]#칼럼명세'!$F:$F, '[1]#칼럼명세'!$K:$K)="X", 1, _xlfn.XLOOKUP($K862, '[1]#무게관련'!$N:$N, '[1]#무게관련'!$O:$O))*100</f>
        <v>0</v>
      </c>
      <c r="M862" s="46" t="s">
        <v>336</v>
      </c>
      <c r="N862" s="46" t="s">
        <v>336</v>
      </c>
      <c r="O862" s="46" t="s">
        <v>336</v>
      </c>
      <c r="P862" s="46" t="s">
        <v>336</v>
      </c>
      <c r="Q862" s="5">
        <v>0</v>
      </c>
      <c r="R862" s="5">
        <v>0</v>
      </c>
      <c r="S862" s="5">
        <v>1010</v>
      </c>
      <c r="T862" s="5">
        <v>0</v>
      </c>
      <c r="U862" s="5">
        <v>1</v>
      </c>
      <c r="V862" s="5">
        <v>0</v>
      </c>
      <c r="W862" s="5">
        <v>1</v>
      </c>
      <c r="X862" s="66">
        <v>1000</v>
      </c>
      <c r="Y862" s="66">
        <v>1000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 t="s">
        <v>895</v>
      </c>
      <c r="AI862" s="5" t="s">
        <v>235</v>
      </c>
      <c r="AJ862" s="5" t="s">
        <v>983</v>
      </c>
      <c r="AK862" s="45">
        <f t="shared" si="106"/>
        <v>15</v>
      </c>
      <c r="AL862" s="47">
        <f>_xlfn.XLOOKUP(I862,'[1]#칼럼명세'!F:F,'[1]#칼럼명세'!I:I)</f>
        <v>1402</v>
      </c>
      <c r="AM862" s="44" t="str">
        <f t="shared" si="107"/>
        <v>Item_Name_27015007</v>
      </c>
      <c r="AN862" s="5" t="s">
        <v>1404</v>
      </c>
      <c r="AO862" s="44" t="str">
        <f t="shared" si="108"/>
        <v>Item_Desc_27015007</v>
      </c>
      <c r="AP862" s="5" t="s">
        <v>1406</v>
      </c>
      <c r="AQ862" s="44">
        <f>_xlfn.XLOOKUP(I862,[1]!표1[아이템 타입],[1]!표1[삭제여부])</f>
        <v>0</v>
      </c>
      <c r="AR862" s="63">
        <f>_xlfn.XLOOKUP(I862,'[1]#칼럼명세'!F:F,'[1]#칼럼명세'!H:H)</f>
        <v>0</v>
      </c>
      <c r="AS862" s="4">
        <v>0</v>
      </c>
      <c r="AT862" s="4"/>
      <c r="AU862" s="4"/>
      <c r="AV862" s="4"/>
      <c r="AW862" s="63" t="str">
        <f>_xlfn.XLOOKUP(I862,[1]!표1[아이템 타입],[1]!표1[타입 이름])</f>
        <v>펫 가챠 티켓</v>
      </c>
      <c r="AX862" s="63" t="str">
        <f t="shared" si="103"/>
        <v>불가</v>
      </c>
      <c r="AY862" s="63" t="str">
        <f t="shared" si="104"/>
        <v>불가</v>
      </c>
      <c r="AZ862" s="63" t="str">
        <f t="shared" si="105"/>
        <v>불가</v>
      </c>
      <c r="BA862" s="63" t="str">
        <f t="shared" si="105"/>
        <v>불가</v>
      </c>
    </row>
    <row r="863" spans="2:53" x14ac:dyDescent="0.3">
      <c r="B863" s="4">
        <v>27015008</v>
      </c>
      <c r="C863" s="4" t="str">
        <f t="shared" si="102"/>
        <v>008</v>
      </c>
      <c r="D863" s="44" t="str">
        <f t="shared" si="109"/>
        <v>Item_Name_27015008</v>
      </c>
      <c r="E863" s="5" t="s">
        <v>1402</v>
      </c>
      <c r="F863" s="44" t="str">
        <f t="shared" si="110"/>
        <v>Item_Desc_27015008</v>
      </c>
      <c r="G863" s="5" t="s">
        <v>714</v>
      </c>
      <c r="H863" s="5">
        <v>2</v>
      </c>
      <c r="I863" s="5">
        <v>70</v>
      </c>
      <c r="J863" s="5">
        <v>0</v>
      </c>
      <c r="K863" s="5">
        <v>1</v>
      </c>
      <c r="L863" s="45">
        <f>_xlfn.XLOOKUP($I863, '[1]#칼럼명세'!$F:$F, '[1]#칼럼명세'!$J:$J)*IF(_xlfn.XLOOKUP($I863, '[1]#칼럼명세'!$F:$F, '[1]#칼럼명세'!$K:$K)="X", 1, _xlfn.XLOOKUP($K863, '[1]#무게관련'!$N:$N, '[1]#무게관련'!$O:$O))*100</f>
        <v>0</v>
      </c>
      <c r="M863" s="46" t="s">
        <v>336</v>
      </c>
      <c r="N863" s="46" t="s">
        <v>336</v>
      </c>
      <c r="O863" s="46" t="s">
        <v>336</v>
      </c>
      <c r="P863" s="46" t="s">
        <v>336</v>
      </c>
      <c r="Q863" s="5">
        <v>0</v>
      </c>
      <c r="R863" s="5">
        <v>0</v>
      </c>
      <c r="S863" s="5">
        <v>1010</v>
      </c>
      <c r="T863" s="5">
        <v>0</v>
      </c>
      <c r="U863" s="5">
        <v>11</v>
      </c>
      <c r="V863" s="5">
        <v>0</v>
      </c>
      <c r="W863" s="5">
        <v>1</v>
      </c>
      <c r="X863" s="66">
        <v>1000</v>
      </c>
      <c r="Y863" s="66">
        <v>1000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 t="s">
        <v>1403</v>
      </c>
      <c r="AI863" s="5" t="s">
        <v>235</v>
      </c>
      <c r="AJ863" s="5" t="s">
        <v>983</v>
      </c>
      <c r="AK863" s="45">
        <f t="shared" si="106"/>
        <v>15</v>
      </c>
      <c r="AL863" s="47">
        <f>_xlfn.XLOOKUP(I863,'[1]#칼럼명세'!F:F,'[1]#칼럼명세'!I:I)</f>
        <v>1402</v>
      </c>
      <c r="AM863" s="44" t="str">
        <f t="shared" si="107"/>
        <v>Item_Name_27015008</v>
      </c>
      <c r="AN863" s="5" t="s">
        <v>1405</v>
      </c>
      <c r="AO863" s="44" t="str">
        <f t="shared" si="108"/>
        <v>Item_Desc_27015008</v>
      </c>
      <c r="AP863" s="5" t="s">
        <v>1407</v>
      </c>
      <c r="AQ863" s="44">
        <f>_xlfn.XLOOKUP(I863,[1]!표1[아이템 타입],[1]!표1[삭제여부])</f>
        <v>0</v>
      </c>
      <c r="AR863" s="63">
        <f>_xlfn.XLOOKUP(I863,'[1]#칼럼명세'!F:F,'[1]#칼럼명세'!H:H)</f>
        <v>0</v>
      </c>
      <c r="AS863" s="4">
        <v>0</v>
      </c>
      <c r="AT863" s="4"/>
      <c r="AU863" s="4"/>
      <c r="AV863" s="4"/>
      <c r="AW863" s="63" t="str">
        <f>_xlfn.XLOOKUP(I863,[1]!표1[아이템 타입],[1]!표1[타입 이름])</f>
        <v>펫 가챠 티켓</v>
      </c>
      <c r="AX863" s="63" t="str">
        <f t="shared" si="103"/>
        <v>불가</v>
      </c>
      <c r="AY863" s="63" t="str">
        <f t="shared" si="104"/>
        <v>불가</v>
      </c>
      <c r="AZ863" s="63" t="str">
        <f t="shared" si="105"/>
        <v>불가</v>
      </c>
      <c r="BA863" s="63" t="str">
        <f t="shared" si="105"/>
        <v>불가</v>
      </c>
    </row>
    <row r="864" spans="2:53" x14ac:dyDescent="0.3">
      <c r="B864" s="4">
        <v>27015009</v>
      </c>
      <c r="C864" s="4" t="str">
        <f t="shared" ref="C864:C966" si="111">RIGHT(B864,3)</f>
        <v>009</v>
      </c>
      <c r="D864" s="44" t="str">
        <f t="shared" si="109"/>
        <v>Item_Name_27015009</v>
      </c>
      <c r="E864" s="5" t="s">
        <v>1495</v>
      </c>
      <c r="F864" s="44" t="str">
        <f t="shared" si="110"/>
        <v>Item_Desc_27015009</v>
      </c>
      <c r="G864" s="5" t="s">
        <v>714</v>
      </c>
      <c r="H864" s="5">
        <v>2</v>
      </c>
      <c r="I864" s="5">
        <v>70</v>
      </c>
      <c r="J864" s="5">
        <v>0</v>
      </c>
      <c r="K864" s="5">
        <v>1</v>
      </c>
      <c r="L864" s="45">
        <f>_xlfn.XLOOKUP($I864, '[1]#칼럼명세'!$F:$F, '[1]#칼럼명세'!$J:$J)*IF(_xlfn.XLOOKUP($I864, '[1]#칼럼명세'!$F:$F, '[1]#칼럼명세'!$K:$K)="X", 1, _xlfn.XLOOKUP($K864, '[1]#무게관련'!$N:$N, '[1]#무게관련'!$O:$O))*100</f>
        <v>0</v>
      </c>
      <c r="M864" s="46" t="s">
        <v>336</v>
      </c>
      <c r="N864" s="46" t="s">
        <v>336</v>
      </c>
      <c r="O864" s="46" t="s">
        <v>336</v>
      </c>
      <c r="P864" s="46" t="s">
        <v>336</v>
      </c>
      <c r="Q864" s="5">
        <v>0</v>
      </c>
      <c r="R864" s="5">
        <v>0</v>
      </c>
      <c r="S864" s="5">
        <v>1008</v>
      </c>
      <c r="T864" s="5">
        <v>1</v>
      </c>
      <c r="U864" s="5">
        <v>1</v>
      </c>
      <c r="V864" s="5">
        <v>0</v>
      </c>
      <c r="W864" s="5">
        <v>1</v>
      </c>
      <c r="X864" s="66">
        <v>1000</v>
      </c>
      <c r="Y864" s="66">
        <v>1000</v>
      </c>
      <c r="Z864" s="5">
        <v>0</v>
      </c>
      <c r="AA864" s="5">
        <v>0</v>
      </c>
      <c r="AB864" s="5">
        <v>0</v>
      </c>
      <c r="AC864" s="5">
        <v>0</v>
      </c>
      <c r="AD864" s="5">
        <v>0</v>
      </c>
      <c r="AE864" s="5">
        <v>0</v>
      </c>
      <c r="AF864" s="5">
        <v>0</v>
      </c>
      <c r="AG864" s="5">
        <v>0</v>
      </c>
      <c r="AH864" s="5" t="s">
        <v>1499</v>
      </c>
      <c r="AI864" s="5" t="s">
        <v>235</v>
      </c>
      <c r="AJ864" s="5" t="s">
        <v>983</v>
      </c>
      <c r="AK864" s="45">
        <f t="shared" si="106"/>
        <v>15</v>
      </c>
      <c r="AL864" s="47">
        <f>_xlfn.XLOOKUP(I864,'[1]#칼럼명세'!F:F,'[1]#칼럼명세'!I:I)</f>
        <v>1402</v>
      </c>
      <c r="AM864" s="44" t="str">
        <f t="shared" si="107"/>
        <v>Item_Name_27015009</v>
      </c>
      <c r="AN864" s="5" t="s">
        <v>1501</v>
      </c>
      <c r="AO864" s="44" t="str">
        <f t="shared" si="108"/>
        <v>Item_Desc_27015009</v>
      </c>
      <c r="AP864" s="5" t="s">
        <v>1505</v>
      </c>
      <c r="AQ864" s="44">
        <f>_xlfn.XLOOKUP(I864,[1]!표1[아이템 타입],[1]!표1[삭제여부])</f>
        <v>0</v>
      </c>
      <c r="AR864" s="63">
        <f>_xlfn.XLOOKUP(I864,'[1]#칼럼명세'!F:F,'[1]#칼럼명세'!H:H)</f>
        <v>0</v>
      </c>
      <c r="AS864" s="4">
        <v>0</v>
      </c>
      <c r="AT864" s="4"/>
      <c r="AU864" s="4"/>
      <c r="AV864" s="4"/>
      <c r="AW864" s="63" t="str">
        <f>_xlfn.XLOOKUP(I864,[1]!표1[아이템 타입],[1]!표1[타입 이름])</f>
        <v>펫 가챠 티켓</v>
      </c>
      <c r="AX864" s="63" t="str">
        <f t="shared" si="103"/>
        <v>불가</v>
      </c>
      <c r="AY864" s="63" t="str">
        <f t="shared" si="104"/>
        <v>불가</v>
      </c>
      <c r="AZ864" s="63" t="str">
        <f t="shared" si="105"/>
        <v>불가</v>
      </c>
      <c r="BA864" s="63" t="str">
        <f t="shared" si="105"/>
        <v>불가</v>
      </c>
    </row>
    <row r="865" spans="2:53" x14ac:dyDescent="0.3">
      <c r="B865" s="4">
        <v>27015010</v>
      </c>
      <c r="C865" s="4" t="str">
        <f t="shared" si="111"/>
        <v>010</v>
      </c>
      <c r="D865" s="44" t="str">
        <f t="shared" si="109"/>
        <v>Item_Name_27015010</v>
      </c>
      <c r="E865" s="5" t="s">
        <v>1496</v>
      </c>
      <c r="F865" s="44" t="str">
        <f t="shared" si="110"/>
        <v>Item_Desc_27015010</v>
      </c>
      <c r="G865" s="5" t="s">
        <v>714</v>
      </c>
      <c r="H865" s="5">
        <v>2</v>
      </c>
      <c r="I865" s="5">
        <v>70</v>
      </c>
      <c r="J865" s="5">
        <v>0</v>
      </c>
      <c r="K865" s="5">
        <v>1</v>
      </c>
      <c r="L865" s="45">
        <f>_xlfn.XLOOKUP($I865, '[1]#칼럼명세'!$F:$F, '[1]#칼럼명세'!$J:$J)*IF(_xlfn.XLOOKUP($I865, '[1]#칼럼명세'!$F:$F, '[1]#칼럼명세'!$K:$K)="X", 1, _xlfn.XLOOKUP($K865, '[1]#무게관련'!$N:$N, '[1]#무게관련'!$O:$O))*100</f>
        <v>0</v>
      </c>
      <c r="M865" s="46" t="s">
        <v>336</v>
      </c>
      <c r="N865" s="46" t="s">
        <v>336</v>
      </c>
      <c r="O865" s="46" t="s">
        <v>336</v>
      </c>
      <c r="P865" s="46" t="s">
        <v>336</v>
      </c>
      <c r="Q865" s="5">
        <v>0</v>
      </c>
      <c r="R865" s="5">
        <v>0</v>
      </c>
      <c r="S865" s="5">
        <v>1008</v>
      </c>
      <c r="T865" s="5">
        <v>1</v>
      </c>
      <c r="U865" s="5">
        <v>11</v>
      </c>
      <c r="V865" s="5">
        <v>0</v>
      </c>
      <c r="W865" s="5">
        <v>1</v>
      </c>
      <c r="X865" s="66">
        <v>1000</v>
      </c>
      <c r="Y865" s="66">
        <v>1000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 t="s">
        <v>1500</v>
      </c>
      <c r="AI865" s="5" t="s">
        <v>235</v>
      </c>
      <c r="AJ865" s="5" t="s">
        <v>983</v>
      </c>
      <c r="AK865" s="45">
        <f t="shared" si="106"/>
        <v>15</v>
      </c>
      <c r="AL865" s="47">
        <f>_xlfn.XLOOKUP(I865,'[1]#칼럼명세'!F:F,'[1]#칼럼명세'!I:I)</f>
        <v>1402</v>
      </c>
      <c r="AM865" s="44" t="str">
        <f t="shared" si="107"/>
        <v>Item_Name_27015010</v>
      </c>
      <c r="AN865" s="5" t="s">
        <v>1502</v>
      </c>
      <c r="AO865" s="44" t="str">
        <f t="shared" si="108"/>
        <v>Item_Desc_27015010</v>
      </c>
      <c r="AP865" s="5" t="s">
        <v>1506</v>
      </c>
      <c r="AQ865" s="44">
        <f>_xlfn.XLOOKUP(I865,[1]!표1[아이템 타입],[1]!표1[삭제여부])</f>
        <v>0</v>
      </c>
      <c r="AR865" s="63">
        <f>_xlfn.XLOOKUP(I865,'[1]#칼럼명세'!F:F,'[1]#칼럼명세'!H:H)</f>
        <v>0</v>
      </c>
      <c r="AS865" s="4">
        <v>0</v>
      </c>
      <c r="AT865" s="4"/>
      <c r="AU865" s="4"/>
      <c r="AV865" s="4"/>
      <c r="AW865" s="63" t="str">
        <f>_xlfn.XLOOKUP(I865,[1]!표1[아이템 타입],[1]!표1[타입 이름])</f>
        <v>펫 가챠 티켓</v>
      </c>
      <c r="AX865" s="63" t="str">
        <f t="shared" si="103"/>
        <v>불가</v>
      </c>
      <c r="AY865" s="63" t="str">
        <f t="shared" si="104"/>
        <v>불가</v>
      </c>
      <c r="AZ865" s="63" t="str">
        <f t="shared" si="105"/>
        <v>불가</v>
      </c>
      <c r="BA865" s="63" t="str">
        <f t="shared" si="105"/>
        <v>불가</v>
      </c>
    </row>
    <row r="866" spans="2:53" x14ac:dyDescent="0.3">
      <c r="B866" s="4">
        <v>27015011</v>
      </c>
      <c r="C866" s="4" t="str">
        <f t="shared" si="111"/>
        <v>011</v>
      </c>
      <c r="D866" s="44" t="str">
        <f t="shared" si="109"/>
        <v>Item_Name_27015011</v>
      </c>
      <c r="E866" s="5" t="s">
        <v>1497</v>
      </c>
      <c r="F866" s="44" t="str">
        <f t="shared" si="110"/>
        <v>Item_Desc_27015011</v>
      </c>
      <c r="G866" s="5" t="s">
        <v>714</v>
      </c>
      <c r="H866" s="5">
        <v>2</v>
      </c>
      <c r="I866" s="5">
        <v>70</v>
      </c>
      <c r="J866" s="5">
        <v>0</v>
      </c>
      <c r="K866" s="5">
        <v>1</v>
      </c>
      <c r="L866" s="45">
        <f>_xlfn.XLOOKUP($I866, '[1]#칼럼명세'!$F:$F, '[1]#칼럼명세'!$J:$J)*IF(_xlfn.XLOOKUP($I866, '[1]#칼럼명세'!$F:$F, '[1]#칼럼명세'!$K:$K)="X", 1, _xlfn.XLOOKUP($K866, '[1]#무게관련'!$N:$N, '[1]#무게관련'!$O:$O))*100</f>
        <v>0</v>
      </c>
      <c r="M866" s="46" t="s">
        <v>336</v>
      </c>
      <c r="N866" s="46" t="s">
        <v>336</v>
      </c>
      <c r="O866" s="46" t="s">
        <v>336</v>
      </c>
      <c r="P866" s="46" t="s">
        <v>336</v>
      </c>
      <c r="Q866" s="5">
        <v>0</v>
      </c>
      <c r="R866" s="5">
        <v>0</v>
      </c>
      <c r="S866" s="5">
        <v>1007</v>
      </c>
      <c r="T866" s="5">
        <v>1</v>
      </c>
      <c r="U866" s="5">
        <v>1</v>
      </c>
      <c r="V866" s="5">
        <v>0</v>
      </c>
      <c r="W866" s="5">
        <v>1</v>
      </c>
      <c r="X866" s="66">
        <v>1000</v>
      </c>
      <c r="Y866" s="66">
        <v>1000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 t="s">
        <v>1499</v>
      </c>
      <c r="AI866" s="5" t="s">
        <v>235</v>
      </c>
      <c r="AJ866" s="5" t="s">
        <v>983</v>
      </c>
      <c r="AK866" s="45">
        <f t="shared" si="106"/>
        <v>15</v>
      </c>
      <c r="AL866" s="47">
        <f>_xlfn.XLOOKUP(I866,'[1]#칼럼명세'!F:F,'[1]#칼럼명세'!I:I)</f>
        <v>1402</v>
      </c>
      <c r="AM866" s="44" t="str">
        <f t="shared" si="107"/>
        <v>Item_Name_27015011</v>
      </c>
      <c r="AN866" s="5" t="s">
        <v>1503</v>
      </c>
      <c r="AO866" s="44" t="str">
        <f t="shared" si="108"/>
        <v>Item_Desc_27015011</v>
      </c>
      <c r="AP866" s="5" t="s">
        <v>1507</v>
      </c>
      <c r="AQ866" s="44">
        <f>_xlfn.XLOOKUP(I866,[1]!표1[아이템 타입],[1]!표1[삭제여부])</f>
        <v>0</v>
      </c>
      <c r="AR866" s="63">
        <f>_xlfn.XLOOKUP(I866,'[1]#칼럼명세'!F:F,'[1]#칼럼명세'!H:H)</f>
        <v>0</v>
      </c>
      <c r="AS866" s="4">
        <v>0</v>
      </c>
      <c r="AT866" s="4"/>
      <c r="AU866" s="4"/>
      <c r="AV866" s="4"/>
      <c r="AW866" s="63" t="str">
        <f>_xlfn.XLOOKUP(I866,[1]!표1[아이템 타입],[1]!표1[타입 이름])</f>
        <v>펫 가챠 티켓</v>
      </c>
      <c r="AX866" s="63" t="str">
        <f t="shared" si="103"/>
        <v>불가</v>
      </c>
      <c r="AY866" s="63" t="str">
        <f t="shared" si="104"/>
        <v>불가</v>
      </c>
      <c r="AZ866" s="63" t="str">
        <f t="shared" si="105"/>
        <v>불가</v>
      </c>
      <c r="BA866" s="63" t="str">
        <f t="shared" si="105"/>
        <v>불가</v>
      </c>
    </row>
    <row r="867" spans="2:53" x14ac:dyDescent="0.3">
      <c r="B867" s="4">
        <v>27015012</v>
      </c>
      <c r="C867" s="4" t="str">
        <f t="shared" si="111"/>
        <v>012</v>
      </c>
      <c r="D867" s="44" t="str">
        <f t="shared" si="109"/>
        <v>Item_Name_27015012</v>
      </c>
      <c r="E867" s="5" t="s">
        <v>1498</v>
      </c>
      <c r="F867" s="44" t="str">
        <f t="shared" si="110"/>
        <v>Item_Desc_27015012</v>
      </c>
      <c r="G867" s="5" t="s">
        <v>714</v>
      </c>
      <c r="H867" s="5">
        <v>2</v>
      </c>
      <c r="I867" s="5">
        <v>70</v>
      </c>
      <c r="J867" s="5">
        <v>0</v>
      </c>
      <c r="K867" s="5">
        <v>1</v>
      </c>
      <c r="L867" s="45">
        <f>_xlfn.XLOOKUP($I867, '[1]#칼럼명세'!$F:$F, '[1]#칼럼명세'!$J:$J)*IF(_xlfn.XLOOKUP($I867, '[1]#칼럼명세'!$F:$F, '[1]#칼럼명세'!$K:$K)="X", 1, _xlfn.XLOOKUP($K867, '[1]#무게관련'!$N:$N, '[1]#무게관련'!$O:$O))*100</f>
        <v>0</v>
      </c>
      <c r="M867" s="46" t="s">
        <v>336</v>
      </c>
      <c r="N867" s="46" t="s">
        <v>336</v>
      </c>
      <c r="O867" s="46" t="s">
        <v>336</v>
      </c>
      <c r="P867" s="46" t="s">
        <v>336</v>
      </c>
      <c r="Q867" s="5">
        <v>0</v>
      </c>
      <c r="R867" s="5">
        <v>0</v>
      </c>
      <c r="S867" s="5">
        <v>1007</v>
      </c>
      <c r="T867" s="5">
        <v>1</v>
      </c>
      <c r="U867" s="5">
        <v>11</v>
      </c>
      <c r="V867" s="5">
        <v>0</v>
      </c>
      <c r="W867" s="5">
        <v>1</v>
      </c>
      <c r="X867" s="66">
        <v>1000</v>
      </c>
      <c r="Y867" s="66">
        <v>1000</v>
      </c>
      <c r="Z867" s="5">
        <v>0</v>
      </c>
      <c r="AA867" s="5">
        <v>0</v>
      </c>
      <c r="AB867" s="5">
        <v>0</v>
      </c>
      <c r="AC867" s="5">
        <v>0</v>
      </c>
      <c r="AD867" s="5">
        <v>0</v>
      </c>
      <c r="AE867" s="5">
        <v>0</v>
      </c>
      <c r="AF867" s="5">
        <v>0</v>
      </c>
      <c r="AG867" s="5">
        <v>0</v>
      </c>
      <c r="AH867" s="5" t="s">
        <v>1500</v>
      </c>
      <c r="AI867" s="5" t="s">
        <v>235</v>
      </c>
      <c r="AJ867" s="5" t="s">
        <v>983</v>
      </c>
      <c r="AK867" s="45">
        <f t="shared" si="106"/>
        <v>15</v>
      </c>
      <c r="AL867" s="47">
        <f>_xlfn.XLOOKUP(I867,'[1]#칼럼명세'!F:F,'[1]#칼럼명세'!I:I)</f>
        <v>1402</v>
      </c>
      <c r="AM867" s="44" t="str">
        <f t="shared" si="107"/>
        <v>Item_Name_27015012</v>
      </c>
      <c r="AN867" s="5" t="s">
        <v>1504</v>
      </c>
      <c r="AO867" s="44" t="str">
        <f t="shared" si="108"/>
        <v>Item_Desc_27015012</v>
      </c>
      <c r="AP867" s="5" t="s">
        <v>1508</v>
      </c>
      <c r="AQ867" s="44">
        <f>_xlfn.XLOOKUP(I867,[1]!표1[아이템 타입],[1]!표1[삭제여부])</f>
        <v>0</v>
      </c>
      <c r="AR867" s="63">
        <f>_xlfn.XLOOKUP(I867,'[1]#칼럼명세'!F:F,'[1]#칼럼명세'!H:H)</f>
        <v>0</v>
      </c>
      <c r="AS867" s="4">
        <v>0</v>
      </c>
      <c r="AT867" s="4"/>
      <c r="AU867" s="4"/>
      <c r="AV867" s="4"/>
      <c r="AW867" s="63" t="str">
        <f>_xlfn.XLOOKUP(I867,[1]!표1[아이템 타입],[1]!표1[타입 이름])</f>
        <v>펫 가챠 티켓</v>
      </c>
      <c r="AX867" s="63" t="str">
        <f t="shared" si="103"/>
        <v>불가</v>
      </c>
      <c r="AY867" s="63" t="str">
        <f t="shared" si="104"/>
        <v>불가</v>
      </c>
      <c r="AZ867" s="63" t="str">
        <f t="shared" si="105"/>
        <v>불가</v>
      </c>
      <c r="BA867" s="63" t="str">
        <f t="shared" si="105"/>
        <v>불가</v>
      </c>
    </row>
    <row r="868" spans="2:53" x14ac:dyDescent="0.3">
      <c r="B868" s="4">
        <v>27115001</v>
      </c>
      <c r="C868" s="4" t="str">
        <f t="shared" si="111"/>
        <v>001</v>
      </c>
      <c r="D868" s="44" t="str">
        <f t="shared" si="109"/>
        <v>Item_Name_27115001</v>
      </c>
      <c r="E868" s="5" t="s">
        <v>1172</v>
      </c>
      <c r="F868" s="44" t="str">
        <f t="shared" si="110"/>
        <v>Item_Desc_27115001</v>
      </c>
      <c r="G868" s="5" t="s">
        <v>557</v>
      </c>
      <c r="H868" s="5">
        <v>2</v>
      </c>
      <c r="I868" s="5">
        <v>71</v>
      </c>
      <c r="J868" s="5">
        <v>0</v>
      </c>
      <c r="K868" s="5">
        <v>1</v>
      </c>
      <c r="L868" s="45">
        <f>_xlfn.XLOOKUP($I868, '[1]#칼럼명세'!$F:$F, '[1]#칼럼명세'!$J:$J)*IF(_xlfn.XLOOKUP($I868, '[1]#칼럼명세'!$F:$F, '[1]#칼럼명세'!$K:$K)="X", 1, _xlfn.XLOOKUP($K868, '[1]#무게관련'!$N:$N, '[1]#무게관련'!$O:$O))*100</f>
        <v>0</v>
      </c>
      <c r="M868" s="46" t="s">
        <v>336</v>
      </c>
      <c r="N868" s="46" t="s">
        <v>336</v>
      </c>
      <c r="O868" s="46" t="s">
        <v>336</v>
      </c>
      <c r="P868" s="46" t="s">
        <v>336</v>
      </c>
      <c r="Q868" s="5">
        <v>0</v>
      </c>
      <c r="R868" s="5">
        <v>0</v>
      </c>
      <c r="S868" s="5">
        <v>510000</v>
      </c>
      <c r="T868" s="5">
        <v>0</v>
      </c>
      <c r="U868" s="5">
        <v>30</v>
      </c>
      <c r="V868" s="5">
        <v>0</v>
      </c>
      <c r="W868" s="5">
        <v>1</v>
      </c>
      <c r="X868" s="66">
        <v>1000</v>
      </c>
      <c r="Y868" s="66">
        <v>1000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 t="s">
        <v>197</v>
      </c>
      <c r="AI868" s="5" t="s">
        <v>235</v>
      </c>
      <c r="AJ868" s="5" t="s">
        <v>983</v>
      </c>
      <c r="AK868" s="45">
        <f t="shared" si="106"/>
        <v>15</v>
      </c>
      <c r="AL868" s="47">
        <f>_xlfn.XLOOKUP(I868,'[1]#칼럼명세'!F:F,'[1]#칼럼명세'!I:I)</f>
        <v>1306</v>
      </c>
      <c r="AM868" s="44" t="str">
        <f t="shared" si="107"/>
        <v>Item_Name_27115001</v>
      </c>
      <c r="AN868" s="5" t="s">
        <v>578</v>
      </c>
      <c r="AO868" s="44" t="str">
        <f t="shared" si="108"/>
        <v>Item_Desc_27115001</v>
      </c>
      <c r="AP868" s="5" t="s">
        <v>557</v>
      </c>
      <c r="AQ868" s="44">
        <f>_xlfn.XLOOKUP(I868,[1]!표1[아이템 타입],[1]!표1[삭제여부])</f>
        <v>0</v>
      </c>
      <c r="AR868" s="63">
        <f>_xlfn.XLOOKUP(I868,'[1]#칼럼명세'!F:F,'[1]#칼럼명세'!H:H)</f>
        <v>0</v>
      </c>
      <c r="AS868" s="4">
        <v>0</v>
      </c>
      <c r="AT868" s="4"/>
      <c r="AU868" s="4"/>
      <c r="AV868" s="4"/>
      <c r="AW868" s="63" t="str">
        <f>_xlfn.XLOOKUP(I868,[1]!표1[아이템 타입],[1]!표1[타입 이름])</f>
        <v>랜덤 상자</v>
      </c>
      <c r="AX868" s="63" t="str">
        <f t="shared" si="103"/>
        <v>불가</v>
      </c>
      <c r="AY868" s="63" t="str">
        <f t="shared" si="104"/>
        <v>불가</v>
      </c>
      <c r="AZ868" s="63" t="str">
        <f t="shared" si="105"/>
        <v>불가</v>
      </c>
      <c r="BA868" s="63" t="str">
        <f t="shared" si="105"/>
        <v>불가</v>
      </c>
    </row>
    <row r="869" spans="2:53" x14ac:dyDescent="0.3">
      <c r="B869" s="4">
        <v>27115002</v>
      </c>
      <c r="C869" s="4" t="str">
        <f t="shared" si="111"/>
        <v>002</v>
      </c>
      <c r="D869" s="44" t="str">
        <f t="shared" si="109"/>
        <v>Item_Name_27115002</v>
      </c>
      <c r="E869" s="5" t="s">
        <v>1173</v>
      </c>
      <c r="F869" s="44" t="str">
        <f t="shared" si="110"/>
        <v>Item_Desc_27115002</v>
      </c>
      <c r="G869" s="5" t="s">
        <v>557</v>
      </c>
      <c r="H869" s="5">
        <v>2</v>
      </c>
      <c r="I869" s="5">
        <v>71</v>
      </c>
      <c r="J869" s="5">
        <v>0</v>
      </c>
      <c r="K869" s="5">
        <v>1</v>
      </c>
      <c r="L869" s="45">
        <f>_xlfn.XLOOKUP($I869, '[1]#칼럼명세'!$F:$F, '[1]#칼럼명세'!$J:$J)*IF(_xlfn.XLOOKUP($I869, '[1]#칼럼명세'!$F:$F, '[1]#칼럼명세'!$K:$K)="X", 1, _xlfn.XLOOKUP($K869, '[1]#무게관련'!$N:$N, '[1]#무게관련'!$O:$O))*100</f>
        <v>0</v>
      </c>
      <c r="M869" s="46" t="s">
        <v>336</v>
      </c>
      <c r="N869" s="46" t="s">
        <v>336</v>
      </c>
      <c r="O869" s="46" t="s">
        <v>336</v>
      </c>
      <c r="P869" s="46" t="s">
        <v>336</v>
      </c>
      <c r="Q869" s="5">
        <v>0</v>
      </c>
      <c r="R869" s="5">
        <v>0</v>
      </c>
      <c r="S869" s="5">
        <v>510001</v>
      </c>
      <c r="T869" s="5">
        <v>0</v>
      </c>
      <c r="U869" s="5">
        <v>99</v>
      </c>
      <c r="V869" s="5">
        <v>0</v>
      </c>
      <c r="W869" s="5">
        <v>1</v>
      </c>
      <c r="X869" s="66">
        <v>1000</v>
      </c>
      <c r="Y869" s="66">
        <v>1000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 t="s">
        <v>901</v>
      </c>
      <c r="AI869" s="5" t="s">
        <v>235</v>
      </c>
      <c r="AJ869" s="5" t="s">
        <v>983</v>
      </c>
      <c r="AK869" s="45">
        <f t="shared" si="106"/>
        <v>15</v>
      </c>
      <c r="AL869" s="47">
        <f>_xlfn.XLOOKUP(I869,'[1]#칼럼명세'!F:F,'[1]#칼럼명세'!I:I)</f>
        <v>1306</v>
      </c>
      <c r="AM869" s="44" t="str">
        <f t="shared" si="107"/>
        <v>Item_Name_27115002</v>
      </c>
      <c r="AN869" s="5" t="s">
        <v>876</v>
      </c>
      <c r="AO869" s="44" t="str">
        <f t="shared" si="108"/>
        <v>Item_Desc_27115002</v>
      </c>
      <c r="AP869" s="5" t="s">
        <v>557</v>
      </c>
      <c r="AQ869" s="44">
        <f>_xlfn.XLOOKUP(I869,[1]!표1[아이템 타입],[1]!표1[삭제여부])</f>
        <v>0</v>
      </c>
      <c r="AR869" s="63">
        <f>_xlfn.XLOOKUP(I869,'[1]#칼럼명세'!F:F,'[1]#칼럼명세'!H:H)</f>
        <v>0</v>
      </c>
      <c r="AS869" s="4">
        <v>0</v>
      </c>
      <c r="AT869" s="4"/>
      <c r="AU869" s="4"/>
      <c r="AV869" s="4"/>
      <c r="AW869" s="63" t="str">
        <f>_xlfn.XLOOKUP(I869,[1]!표1[아이템 타입],[1]!표1[타입 이름])</f>
        <v>랜덤 상자</v>
      </c>
      <c r="AX869" s="63" t="str">
        <f t="shared" si="103"/>
        <v>불가</v>
      </c>
      <c r="AY869" s="63" t="str">
        <f t="shared" si="104"/>
        <v>불가</v>
      </c>
      <c r="AZ869" s="63" t="str">
        <f t="shared" si="105"/>
        <v>불가</v>
      </c>
      <c r="BA869" s="63" t="str">
        <f t="shared" si="105"/>
        <v>불가</v>
      </c>
    </row>
    <row r="870" spans="2:53" x14ac:dyDescent="0.3">
      <c r="B870" s="4">
        <v>27115003</v>
      </c>
      <c r="C870" s="4" t="str">
        <f t="shared" si="111"/>
        <v>003</v>
      </c>
      <c r="D870" s="44" t="str">
        <f t="shared" si="109"/>
        <v>Item_Name_27115003</v>
      </c>
      <c r="E870" s="5" t="s">
        <v>1174</v>
      </c>
      <c r="F870" s="44" t="str">
        <f t="shared" si="110"/>
        <v>Item_Desc_27115003</v>
      </c>
      <c r="G870" s="5" t="s">
        <v>557</v>
      </c>
      <c r="H870" s="5">
        <v>2</v>
      </c>
      <c r="I870" s="5">
        <v>71</v>
      </c>
      <c r="J870" s="5">
        <v>0</v>
      </c>
      <c r="K870" s="5">
        <v>1</v>
      </c>
      <c r="L870" s="45">
        <f>_xlfn.XLOOKUP($I870, '[1]#칼럼명세'!$F:$F, '[1]#칼럼명세'!$J:$J)*IF(_xlfn.XLOOKUP($I870, '[1]#칼럼명세'!$F:$F, '[1]#칼럼명세'!$K:$K)="X", 1, _xlfn.XLOOKUP($K870, '[1]#무게관련'!$N:$N, '[1]#무게관련'!$O:$O))*100</f>
        <v>0</v>
      </c>
      <c r="M870" s="46" t="s">
        <v>336</v>
      </c>
      <c r="N870" s="46" t="s">
        <v>336</v>
      </c>
      <c r="O870" s="46" t="s">
        <v>336</v>
      </c>
      <c r="P870" s="46" t="s">
        <v>336</v>
      </c>
      <c r="Q870" s="5">
        <v>0</v>
      </c>
      <c r="R870" s="5">
        <v>0</v>
      </c>
      <c r="S870" s="5">
        <v>510002</v>
      </c>
      <c r="T870" s="5">
        <v>0</v>
      </c>
      <c r="U870" s="5">
        <v>99</v>
      </c>
      <c r="V870" s="5">
        <v>0</v>
      </c>
      <c r="W870" s="5">
        <v>1</v>
      </c>
      <c r="X870" s="66">
        <v>1000</v>
      </c>
      <c r="Y870" s="66">
        <v>1000</v>
      </c>
      <c r="Z870" s="5">
        <v>0</v>
      </c>
      <c r="AA870" s="5">
        <v>0</v>
      </c>
      <c r="AB870" s="5">
        <v>0</v>
      </c>
      <c r="AC870" s="5">
        <v>0</v>
      </c>
      <c r="AD870" s="5">
        <v>0</v>
      </c>
      <c r="AE870" s="5">
        <v>0</v>
      </c>
      <c r="AF870" s="5">
        <v>0</v>
      </c>
      <c r="AG870" s="5">
        <v>0</v>
      </c>
      <c r="AH870" s="5" t="s">
        <v>901</v>
      </c>
      <c r="AI870" s="5" t="s">
        <v>235</v>
      </c>
      <c r="AJ870" s="5" t="s">
        <v>983</v>
      </c>
      <c r="AK870" s="45">
        <f t="shared" si="106"/>
        <v>15</v>
      </c>
      <c r="AL870" s="47">
        <f>_xlfn.XLOOKUP(I870,'[1]#칼럼명세'!F:F,'[1]#칼럼명세'!I:I)</f>
        <v>1306</v>
      </c>
      <c r="AM870" s="44" t="str">
        <f t="shared" si="107"/>
        <v>Item_Name_27115003</v>
      </c>
      <c r="AN870" s="5" t="s">
        <v>875</v>
      </c>
      <c r="AO870" s="44" t="str">
        <f t="shared" si="108"/>
        <v>Item_Desc_27115003</v>
      </c>
      <c r="AP870" s="5" t="s">
        <v>557</v>
      </c>
      <c r="AQ870" s="44">
        <f>_xlfn.XLOOKUP(I870,[1]!표1[아이템 타입],[1]!표1[삭제여부])</f>
        <v>0</v>
      </c>
      <c r="AR870" s="63">
        <f>_xlfn.XLOOKUP(I870,'[1]#칼럼명세'!F:F,'[1]#칼럼명세'!H:H)</f>
        <v>0</v>
      </c>
      <c r="AS870" s="4">
        <v>0</v>
      </c>
      <c r="AT870" s="4"/>
      <c r="AU870" s="4"/>
      <c r="AV870" s="4"/>
      <c r="AW870" s="63" t="str">
        <f>_xlfn.XLOOKUP(I870,[1]!표1[아이템 타입],[1]!표1[타입 이름])</f>
        <v>랜덤 상자</v>
      </c>
      <c r="AX870" s="63" t="str">
        <f t="shared" si="103"/>
        <v>불가</v>
      </c>
      <c r="AY870" s="63" t="str">
        <f t="shared" si="104"/>
        <v>불가</v>
      </c>
      <c r="AZ870" s="63" t="str">
        <f t="shared" si="105"/>
        <v>불가</v>
      </c>
      <c r="BA870" s="63" t="str">
        <f t="shared" si="105"/>
        <v>불가</v>
      </c>
    </row>
    <row r="871" spans="2:53" x14ac:dyDescent="0.3">
      <c r="B871" s="4">
        <v>27115004</v>
      </c>
      <c r="C871" s="4" t="str">
        <f t="shared" si="111"/>
        <v>004</v>
      </c>
      <c r="D871" s="44" t="str">
        <f t="shared" si="109"/>
        <v>Item_Name_27115004</v>
      </c>
      <c r="E871" s="5" t="s">
        <v>1175</v>
      </c>
      <c r="F871" s="44" t="str">
        <f t="shared" si="110"/>
        <v>Item_Desc_27115004</v>
      </c>
      <c r="G871" s="5" t="s">
        <v>557</v>
      </c>
      <c r="H871" s="5">
        <v>2</v>
      </c>
      <c r="I871" s="5">
        <v>71</v>
      </c>
      <c r="J871" s="5">
        <v>0</v>
      </c>
      <c r="K871" s="5">
        <v>1</v>
      </c>
      <c r="L871" s="45">
        <f>_xlfn.XLOOKUP($I871, '[1]#칼럼명세'!$F:$F, '[1]#칼럼명세'!$J:$J)*IF(_xlfn.XLOOKUP($I871, '[1]#칼럼명세'!$F:$F, '[1]#칼럼명세'!$K:$K)="X", 1, _xlfn.XLOOKUP($K871, '[1]#무게관련'!$N:$N, '[1]#무게관련'!$O:$O))*100</f>
        <v>0</v>
      </c>
      <c r="M871" s="46" t="s">
        <v>336</v>
      </c>
      <c r="N871" s="46" t="s">
        <v>336</v>
      </c>
      <c r="O871" s="46" t="s">
        <v>336</v>
      </c>
      <c r="P871" s="46" t="s">
        <v>336</v>
      </c>
      <c r="Q871" s="5">
        <v>0</v>
      </c>
      <c r="R871" s="5">
        <v>0</v>
      </c>
      <c r="S871" s="5">
        <v>510003</v>
      </c>
      <c r="T871" s="5">
        <v>0</v>
      </c>
      <c r="U871" s="5">
        <v>99</v>
      </c>
      <c r="V871" s="5">
        <v>0</v>
      </c>
      <c r="W871" s="5">
        <v>1</v>
      </c>
      <c r="X871" s="66">
        <v>1000</v>
      </c>
      <c r="Y871" s="66">
        <v>1000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 t="s">
        <v>901</v>
      </c>
      <c r="AI871" s="5" t="s">
        <v>235</v>
      </c>
      <c r="AJ871" s="5" t="s">
        <v>983</v>
      </c>
      <c r="AK871" s="45">
        <f t="shared" si="106"/>
        <v>15</v>
      </c>
      <c r="AL871" s="47">
        <f>_xlfn.XLOOKUP(I871,'[1]#칼럼명세'!F:F,'[1]#칼럼명세'!I:I)</f>
        <v>1306</v>
      </c>
      <c r="AM871" s="44" t="str">
        <f t="shared" si="107"/>
        <v>Item_Name_27115004</v>
      </c>
      <c r="AN871" s="5" t="s">
        <v>887</v>
      </c>
      <c r="AO871" s="44" t="str">
        <f t="shared" si="108"/>
        <v>Item_Desc_27115004</v>
      </c>
      <c r="AP871" s="5" t="s">
        <v>557</v>
      </c>
      <c r="AQ871" s="44">
        <f>_xlfn.XLOOKUP(I871,[1]!표1[아이템 타입],[1]!표1[삭제여부])</f>
        <v>0</v>
      </c>
      <c r="AR871" s="63">
        <f>_xlfn.XLOOKUP(I871,'[1]#칼럼명세'!F:F,'[1]#칼럼명세'!H:H)</f>
        <v>0</v>
      </c>
      <c r="AS871" s="4">
        <v>0</v>
      </c>
      <c r="AT871" s="4"/>
      <c r="AU871" s="4"/>
      <c r="AV871" s="4"/>
      <c r="AW871" s="63" t="str">
        <f>_xlfn.XLOOKUP(I871,[1]!표1[아이템 타입],[1]!표1[타입 이름])</f>
        <v>랜덤 상자</v>
      </c>
      <c r="AX871" s="63" t="str">
        <f t="shared" si="103"/>
        <v>불가</v>
      </c>
      <c r="AY871" s="63" t="str">
        <f t="shared" si="104"/>
        <v>불가</v>
      </c>
      <c r="AZ871" s="63" t="str">
        <f t="shared" si="105"/>
        <v>불가</v>
      </c>
      <c r="BA871" s="63" t="str">
        <f t="shared" si="105"/>
        <v>불가</v>
      </c>
    </row>
    <row r="872" spans="2:53" x14ac:dyDescent="0.3">
      <c r="B872" s="4">
        <v>27115005</v>
      </c>
      <c r="C872" s="4" t="str">
        <f t="shared" si="111"/>
        <v>005</v>
      </c>
      <c r="D872" s="44" t="str">
        <f t="shared" si="109"/>
        <v>Item_Name_27115005</v>
      </c>
      <c r="E872" s="5" t="s">
        <v>1421</v>
      </c>
      <c r="F872" s="44" t="str">
        <f t="shared" si="110"/>
        <v>Item_Desc_27115005</v>
      </c>
      <c r="G872" s="5" t="s">
        <v>557</v>
      </c>
      <c r="H872" s="5">
        <v>2</v>
      </c>
      <c r="I872" s="5">
        <v>71</v>
      </c>
      <c r="J872" s="5">
        <v>0</v>
      </c>
      <c r="K872" s="5">
        <v>1</v>
      </c>
      <c r="L872" s="45">
        <f>_xlfn.XLOOKUP($I872, '[1]#칼럼명세'!$F:$F, '[1]#칼럼명세'!$J:$J)*IF(_xlfn.XLOOKUP($I872, '[1]#칼럼명세'!$F:$F, '[1]#칼럼명세'!$K:$K)="X", 1, _xlfn.XLOOKUP($K872, '[1]#무게관련'!$N:$N, '[1]#무게관련'!$O:$O))*100</f>
        <v>0</v>
      </c>
      <c r="M872" s="46" t="s">
        <v>336</v>
      </c>
      <c r="N872" s="46" t="s">
        <v>336</v>
      </c>
      <c r="O872" s="46" t="s">
        <v>336</v>
      </c>
      <c r="P872" s="46" t="s">
        <v>336</v>
      </c>
      <c r="Q872" s="5">
        <v>0</v>
      </c>
      <c r="R872" s="5">
        <v>0</v>
      </c>
      <c r="S872" s="5">
        <v>510004</v>
      </c>
      <c r="T872" s="5">
        <v>0</v>
      </c>
      <c r="U872" s="5">
        <v>99</v>
      </c>
      <c r="V872" s="5">
        <v>0</v>
      </c>
      <c r="W872" s="5">
        <v>1</v>
      </c>
      <c r="X872" s="66">
        <v>1000</v>
      </c>
      <c r="Y872" s="66">
        <v>1000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 t="s">
        <v>1425</v>
      </c>
      <c r="AI872" s="5" t="s">
        <v>235</v>
      </c>
      <c r="AJ872" s="5" t="s">
        <v>983</v>
      </c>
      <c r="AK872" s="45">
        <f t="shared" si="106"/>
        <v>15</v>
      </c>
      <c r="AL872" s="47">
        <f>_xlfn.XLOOKUP(I872,'[1]#칼럼명세'!F:F,'[1]#칼럼명세'!I:I)</f>
        <v>1306</v>
      </c>
      <c r="AM872" s="44" t="str">
        <f t="shared" si="107"/>
        <v>Item_Name_27115005</v>
      </c>
      <c r="AN872" s="5" t="s">
        <v>1421</v>
      </c>
      <c r="AO872" s="44" t="str">
        <f t="shared" si="108"/>
        <v>Item_Desc_27115005</v>
      </c>
      <c r="AP872" s="5" t="s">
        <v>1426</v>
      </c>
      <c r="AQ872" s="44">
        <f>_xlfn.XLOOKUP(I872,[1]!표1[아이템 타입],[1]!표1[삭제여부])</f>
        <v>0</v>
      </c>
      <c r="AR872" s="63">
        <f>_xlfn.XLOOKUP(I872,'[1]#칼럼명세'!F:F,'[1]#칼럼명세'!H:H)</f>
        <v>0</v>
      </c>
      <c r="AS872" s="4">
        <v>0</v>
      </c>
      <c r="AT872" s="4"/>
      <c r="AU872" s="4"/>
      <c r="AV872" s="4"/>
      <c r="AW872" s="63" t="str">
        <f>_xlfn.XLOOKUP(I872,[1]!표1[아이템 타입],[1]!표1[타입 이름])</f>
        <v>랜덤 상자</v>
      </c>
      <c r="AX872" s="63" t="str">
        <f t="shared" si="103"/>
        <v>불가</v>
      </c>
      <c r="AY872" s="63" t="str">
        <f t="shared" si="104"/>
        <v>불가</v>
      </c>
      <c r="AZ872" s="63" t="str">
        <f t="shared" si="105"/>
        <v>불가</v>
      </c>
      <c r="BA872" s="63" t="str">
        <f t="shared" si="105"/>
        <v>불가</v>
      </c>
    </row>
    <row r="873" spans="2:53" x14ac:dyDescent="0.3">
      <c r="B873" s="4">
        <v>27115006</v>
      </c>
      <c r="C873" s="4" t="str">
        <f t="shared" si="111"/>
        <v>006</v>
      </c>
      <c r="D873" s="44" t="str">
        <f t="shared" si="109"/>
        <v>Item_Name_27115006</v>
      </c>
      <c r="E873" s="5" t="s">
        <v>1422</v>
      </c>
      <c r="F873" s="44" t="str">
        <f t="shared" si="110"/>
        <v>Item_Desc_27115006</v>
      </c>
      <c r="G873" s="5" t="s">
        <v>557</v>
      </c>
      <c r="H873" s="5">
        <v>2</v>
      </c>
      <c r="I873" s="5">
        <v>71</v>
      </c>
      <c r="J873" s="5">
        <v>0</v>
      </c>
      <c r="K873" s="5">
        <v>1</v>
      </c>
      <c r="L873" s="45">
        <f>_xlfn.XLOOKUP($I873, '[1]#칼럼명세'!$F:$F, '[1]#칼럼명세'!$J:$J)*IF(_xlfn.XLOOKUP($I873, '[1]#칼럼명세'!$F:$F, '[1]#칼럼명세'!$K:$K)="X", 1, _xlfn.XLOOKUP($K873, '[1]#무게관련'!$N:$N, '[1]#무게관련'!$O:$O))*100</f>
        <v>0</v>
      </c>
      <c r="M873" s="46" t="s">
        <v>336</v>
      </c>
      <c r="N873" s="46" t="s">
        <v>336</v>
      </c>
      <c r="O873" s="46" t="s">
        <v>336</v>
      </c>
      <c r="P873" s="46" t="s">
        <v>336</v>
      </c>
      <c r="Q873" s="5">
        <v>0</v>
      </c>
      <c r="R873" s="5">
        <v>0</v>
      </c>
      <c r="S873" s="5">
        <v>510005</v>
      </c>
      <c r="T873" s="5">
        <v>0</v>
      </c>
      <c r="U873" s="5">
        <v>99</v>
      </c>
      <c r="V873" s="5">
        <v>0</v>
      </c>
      <c r="W873" s="5">
        <v>1</v>
      </c>
      <c r="X873" s="66">
        <v>1000</v>
      </c>
      <c r="Y873" s="66">
        <v>1000</v>
      </c>
      <c r="Z873" s="5">
        <v>0</v>
      </c>
      <c r="AA873" s="5">
        <v>0</v>
      </c>
      <c r="AB873" s="5">
        <v>0</v>
      </c>
      <c r="AC873" s="5">
        <v>0</v>
      </c>
      <c r="AD873" s="5">
        <v>0</v>
      </c>
      <c r="AE873" s="5">
        <v>0</v>
      </c>
      <c r="AF873" s="5">
        <v>0</v>
      </c>
      <c r="AG873" s="5">
        <v>0</v>
      </c>
      <c r="AH873" s="5" t="s">
        <v>1425</v>
      </c>
      <c r="AI873" s="5" t="s">
        <v>235</v>
      </c>
      <c r="AJ873" s="5" t="s">
        <v>983</v>
      </c>
      <c r="AK873" s="45">
        <f t="shared" si="106"/>
        <v>15</v>
      </c>
      <c r="AL873" s="47">
        <f>_xlfn.XLOOKUP(I873,'[1]#칼럼명세'!F:F,'[1]#칼럼명세'!I:I)</f>
        <v>1306</v>
      </c>
      <c r="AM873" s="44" t="str">
        <f t="shared" si="107"/>
        <v>Item_Name_27115006</v>
      </c>
      <c r="AN873" s="5" t="s">
        <v>1422</v>
      </c>
      <c r="AO873" s="44" t="str">
        <f t="shared" si="108"/>
        <v>Item_Desc_27115006</v>
      </c>
      <c r="AP873" s="5" t="s">
        <v>1427</v>
      </c>
      <c r="AQ873" s="44">
        <f>_xlfn.XLOOKUP(I873,[1]!표1[아이템 타입],[1]!표1[삭제여부])</f>
        <v>0</v>
      </c>
      <c r="AR873" s="63">
        <f>_xlfn.XLOOKUP(I873,'[1]#칼럼명세'!F:F,'[1]#칼럼명세'!H:H)</f>
        <v>0</v>
      </c>
      <c r="AS873" s="4">
        <v>0</v>
      </c>
      <c r="AT873" s="4"/>
      <c r="AU873" s="4"/>
      <c r="AV873" s="4"/>
      <c r="AW873" s="63" t="str">
        <f>_xlfn.XLOOKUP(I873,[1]!표1[아이템 타입],[1]!표1[타입 이름])</f>
        <v>랜덤 상자</v>
      </c>
      <c r="AX873" s="63" t="str">
        <f t="shared" si="103"/>
        <v>불가</v>
      </c>
      <c r="AY873" s="63" t="str">
        <f t="shared" si="104"/>
        <v>불가</v>
      </c>
      <c r="AZ873" s="63" t="str">
        <f t="shared" si="105"/>
        <v>불가</v>
      </c>
      <c r="BA873" s="63" t="str">
        <f t="shared" si="105"/>
        <v>불가</v>
      </c>
    </row>
    <row r="874" spans="2:53" x14ac:dyDescent="0.3">
      <c r="B874" s="4">
        <v>27115007</v>
      </c>
      <c r="C874" s="4" t="str">
        <f t="shared" si="111"/>
        <v>007</v>
      </c>
      <c r="D874" s="44" t="str">
        <f t="shared" si="109"/>
        <v>Item_Name_27115007</v>
      </c>
      <c r="E874" s="5" t="s">
        <v>1423</v>
      </c>
      <c r="F874" s="44" t="str">
        <f t="shared" si="110"/>
        <v>Item_Desc_27115007</v>
      </c>
      <c r="G874" s="5" t="s">
        <v>557</v>
      </c>
      <c r="H874" s="5">
        <v>2</v>
      </c>
      <c r="I874" s="5">
        <v>71</v>
      </c>
      <c r="J874" s="5">
        <v>0</v>
      </c>
      <c r="K874" s="5">
        <v>1</v>
      </c>
      <c r="L874" s="45">
        <f>_xlfn.XLOOKUP($I874, '[1]#칼럼명세'!$F:$F, '[1]#칼럼명세'!$J:$J)*IF(_xlfn.XLOOKUP($I874, '[1]#칼럼명세'!$F:$F, '[1]#칼럼명세'!$K:$K)="X", 1, _xlfn.XLOOKUP($K874, '[1]#무게관련'!$N:$N, '[1]#무게관련'!$O:$O))*100</f>
        <v>0</v>
      </c>
      <c r="M874" s="46" t="s">
        <v>336</v>
      </c>
      <c r="N874" s="46" t="s">
        <v>336</v>
      </c>
      <c r="O874" s="46" t="s">
        <v>336</v>
      </c>
      <c r="P874" s="46" t="s">
        <v>336</v>
      </c>
      <c r="Q874" s="5">
        <v>0</v>
      </c>
      <c r="R874" s="5">
        <v>0</v>
      </c>
      <c r="S874" s="5">
        <v>510006</v>
      </c>
      <c r="T874" s="5">
        <v>0</v>
      </c>
      <c r="U874" s="5">
        <v>99</v>
      </c>
      <c r="V874" s="5">
        <v>0</v>
      </c>
      <c r="W874" s="5">
        <v>1</v>
      </c>
      <c r="X874" s="66">
        <v>1000</v>
      </c>
      <c r="Y874" s="66">
        <v>1000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 t="s">
        <v>1425</v>
      </c>
      <c r="AI874" s="5" t="s">
        <v>235</v>
      </c>
      <c r="AJ874" s="5" t="s">
        <v>983</v>
      </c>
      <c r="AK874" s="45">
        <f t="shared" si="106"/>
        <v>15</v>
      </c>
      <c r="AL874" s="47">
        <f>_xlfn.XLOOKUP(I874,'[1]#칼럼명세'!F:F,'[1]#칼럼명세'!I:I)</f>
        <v>1306</v>
      </c>
      <c r="AM874" s="44" t="str">
        <f t="shared" si="107"/>
        <v>Item_Name_27115007</v>
      </c>
      <c r="AN874" s="5" t="s">
        <v>1423</v>
      </c>
      <c r="AO874" s="44" t="str">
        <f t="shared" si="108"/>
        <v>Item_Desc_27115007</v>
      </c>
      <c r="AP874" s="5" t="s">
        <v>1428</v>
      </c>
      <c r="AQ874" s="44">
        <f>_xlfn.XLOOKUP(I874,[1]!표1[아이템 타입],[1]!표1[삭제여부])</f>
        <v>0</v>
      </c>
      <c r="AR874" s="63">
        <f>_xlfn.XLOOKUP(I874,'[1]#칼럼명세'!F:F,'[1]#칼럼명세'!H:H)</f>
        <v>0</v>
      </c>
      <c r="AS874" s="4">
        <v>0</v>
      </c>
      <c r="AT874" s="4"/>
      <c r="AU874" s="4"/>
      <c r="AV874" s="4"/>
      <c r="AW874" s="63" t="str">
        <f>_xlfn.XLOOKUP(I874,[1]!표1[아이템 타입],[1]!표1[타입 이름])</f>
        <v>랜덤 상자</v>
      </c>
      <c r="AX874" s="63" t="str">
        <f t="shared" si="103"/>
        <v>불가</v>
      </c>
      <c r="AY874" s="63" t="str">
        <f t="shared" si="104"/>
        <v>불가</v>
      </c>
      <c r="AZ874" s="63" t="str">
        <f t="shared" si="105"/>
        <v>불가</v>
      </c>
      <c r="BA874" s="63" t="str">
        <f t="shared" si="105"/>
        <v>불가</v>
      </c>
    </row>
    <row r="875" spans="2:53" x14ac:dyDescent="0.3">
      <c r="B875" s="4">
        <v>27115008</v>
      </c>
      <c r="C875" s="4" t="str">
        <f t="shared" si="111"/>
        <v>008</v>
      </c>
      <c r="D875" s="44" t="str">
        <f t="shared" si="109"/>
        <v>Item_Name_27115008</v>
      </c>
      <c r="E875" s="5" t="s">
        <v>1424</v>
      </c>
      <c r="F875" s="44" t="str">
        <f t="shared" si="110"/>
        <v>Item_Desc_27115008</v>
      </c>
      <c r="G875" s="5" t="s">
        <v>557</v>
      </c>
      <c r="H875" s="5">
        <v>2</v>
      </c>
      <c r="I875" s="5">
        <v>71</v>
      </c>
      <c r="J875" s="5">
        <v>0</v>
      </c>
      <c r="K875" s="5">
        <v>1</v>
      </c>
      <c r="L875" s="45">
        <f>_xlfn.XLOOKUP($I875, '[1]#칼럼명세'!$F:$F, '[1]#칼럼명세'!$J:$J)*IF(_xlfn.XLOOKUP($I875, '[1]#칼럼명세'!$F:$F, '[1]#칼럼명세'!$K:$K)="X", 1, _xlfn.XLOOKUP($K875, '[1]#무게관련'!$N:$N, '[1]#무게관련'!$O:$O))*100</f>
        <v>0</v>
      </c>
      <c r="M875" s="46" t="s">
        <v>336</v>
      </c>
      <c r="N875" s="46" t="s">
        <v>336</v>
      </c>
      <c r="O875" s="46" t="s">
        <v>336</v>
      </c>
      <c r="P875" s="46" t="s">
        <v>336</v>
      </c>
      <c r="Q875" s="5">
        <v>0</v>
      </c>
      <c r="R875" s="5">
        <v>0</v>
      </c>
      <c r="S875" s="5">
        <v>510007</v>
      </c>
      <c r="T875" s="5">
        <v>0</v>
      </c>
      <c r="U875" s="5">
        <v>99</v>
      </c>
      <c r="V875" s="5">
        <v>0</v>
      </c>
      <c r="W875" s="5">
        <v>1</v>
      </c>
      <c r="X875" s="66">
        <v>1000</v>
      </c>
      <c r="Y875" s="66">
        <v>1000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 t="s">
        <v>1425</v>
      </c>
      <c r="AI875" s="5" t="s">
        <v>235</v>
      </c>
      <c r="AJ875" s="5" t="s">
        <v>983</v>
      </c>
      <c r="AK875" s="45">
        <f t="shared" si="106"/>
        <v>15</v>
      </c>
      <c r="AL875" s="47">
        <f>_xlfn.XLOOKUP(I875,'[1]#칼럼명세'!F:F,'[1]#칼럼명세'!I:I)</f>
        <v>1306</v>
      </c>
      <c r="AM875" s="44" t="str">
        <f t="shared" si="107"/>
        <v>Item_Name_27115008</v>
      </c>
      <c r="AN875" s="5" t="s">
        <v>1424</v>
      </c>
      <c r="AO875" s="44" t="str">
        <f t="shared" si="108"/>
        <v>Item_Desc_27115008</v>
      </c>
      <c r="AP875" s="5" t="s">
        <v>1429</v>
      </c>
      <c r="AQ875" s="44">
        <f>_xlfn.XLOOKUP(I875,[1]!표1[아이템 타입],[1]!표1[삭제여부])</f>
        <v>0</v>
      </c>
      <c r="AR875" s="63">
        <f>_xlfn.XLOOKUP(I875,'[1]#칼럼명세'!F:F,'[1]#칼럼명세'!H:H)</f>
        <v>0</v>
      </c>
      <c r="AS875" s="4">
        <v>0</v>
      </c>
      <c r="AT875" s="4"/>
      <c r="AU875" s="4"/>
      <c r="AV875" s="4"/>
      <c r="AW875" s="63" t="str">
        <f>_xlfn.XLOOKUP(I875,[1]!표1[아이템 타입],[1]!표1[타입 이름])</f>
        <v>랜덤 상자</v>
      </c>
      <c r="AX875" s="63" t="str">
        <f t="shared" si="103"/>
        <v>불가</v>
      </c>
      <c r="AY875" s="63" t="str">
        <f t="shared" si="104"/>
        <v>불가</v>
      </c>
      <c r="AZ875" s="63" t="str">
        <f t="shared" si="105"/>
        <v>불가</v>
      </c>
      <c r="BA875" s="63" t="str">
        <f t="shared" si="105"/>
        <v>불가</v>
      </c>
    </row>
    <row r="876" spans="2:53" x14ac:dyDescent="0.3">
      <c r="B876" s="4">
        <v>27115009</v>
      </c>
      <c r="C876" s="4" t="str">
        <f t="shared" si="111"/>
        <v>009</v>
      </c>
      <c r="D876" s="44" t="str">
        <f t="shared" si="109"/>
        <v>Item_Name_27115009</v>
      </c>
      <c r="E876" s="5" t="s">
        <v>2907</v>
      </c>
      <c r="F876" s="44" t="str">
        <f t="shared" si="110"/>
        <v>Item_Desc_27115009</v>
      </c>
      <c r="G876" s="5" t="s">
        <v>714</v>
      </c>
      <c r="H876" s="5">
        <v>2</v>
      </c>
      <c r="I876" s="5">
        <v>71</v>
      </c>
      <c r="J876" s="5">
        <v>0</v>
      </c>
      <c r="K876" s="5">
        <v>4</v>
      </c>
      <c r="L876" s="45">
        <f>_xlfn.XLOOKUP($I876, '[1]#칼럼명세'!$F:$F, '[1]#칼럼명세'!$J:$J)*IF(_xlfn.XLOOKUP($I876, '[1]#칼럼명세'!$F:$F, '[1]#칼럼명세'!$K:$K)="X", 1, _xlfn.XLOOKUP($K876, '[1]#무게관련'!$N:$N, '[1]#무게관련'!$O:$O))*100</f>
        <v>0</v>
      </c>
      <c r="M876" s="46" t="s">
        <v>336</v>
      </c>
      <c r="N876" s="46" t="s">
        <v>336</v>
      </c>
      <c r="O876" s="46" t="s">
        <v>336</v>
      </c>
      <c r="P876" s="46" t="s">
        <v>336</v>
      </c>
      <c r="Q876" s="5">
        <v>0</v>
      </c>
      <c r="R876" s="5">
        <v>0</v>
      </c>
      <c r="S876" s="5">
        <v>510008</v>
      </c>
      <c r="T876" s="5">
        <v>0</v>
      </c>
      <c r="U876" s="5">
        <v>99</v>
      </c>
      <c r="V876" s="5">
        <v>0</v>
      </c>
      <c r="W876" s="5">
        <v>1</v>
      </c>
      <c r="X876" s="66">
        <v>1000</v>
      </c>
      <c r="Y876" s="66">
        <v>1000</v>
      </c>
      <c r="Z876" s="5">
        <v>0</v>
      </c>
      <c r="AA876" s="5">
        <v>0</v>
      </c>
      <c r="AB876" s="5">
        <v>0</v>
      </c>
      <c r="AC876" s="5">
        <v>0</v>
      </c>
      <c r="AD876" s="5">
        <v>0</v>
      </c>
      <c r="AE876" s="5">
        <v>0</v>
      </c>
      <c r="AF876" s="5">
        <v>0</v>
      </c>
      <c r="AG876" s="5">
        <v>0</v>
      </c>
      <c r="AH876" s="5" t="s">
        <v>2916</v>
      </c>
      <c r="AI876" s="5" t="s">
        <v>235</v>
      </c>
      <c r="AJ876" s="5" t="s">
        <v>983</v>
      </c>
      <c r="AK876" s="45">
        <f t="shared" si="106"/>
        <v>15</v>
      </c>
      <c r="AL876" s="47">
        <f>_xlfn.XLOOKUP(I876,'[1]#칼럼명세'!F:F,'[1]#칼럼명세'!I:I)</f>
        <v>1306</v>
      </c>
      <c r="AM876" s="44" t="str">
        <f t="shared" si="107"/>
        <v>Item_Name_27115009</v>
      </c>
      <c r="AN876" s="5" t="s">
        <v>2918</v>
      </c>
      <c r="AO876" s="44" t="str">
        <f t="shared" si="108"/>
        <v>Item_Desc_27115009</v>
      </c>
      <c r="AP876" s="5" t="s">
        <v>2926</v>
      </c>
      <c r="AQ876" s="44">
        <f>_xlfn.XLOOKUP(I876,[1]!표1[아이템 타입],[1]!표1[삭제여부])</f>
        <v>0</v>
      </c>
      <c r="AR876" s="63">
        <f>_xlfn.XLOOKUP(I876,'[1]#칼럼명세'!F:F,'[1]#칼럼명세'!H:H)</f>
        <v>0</v>
      </c>
      <c r="AS876" s="4">
        <v>0</v>
      </c>
      <c r="AT876" s="4"/>
      <c r="AU876" s="4"/>
      <c r="AV876" s="4"/>
      <c r="AW876" s="63" t="str">
        <f>_xlfn.XLOOKUP(I876,[1]!표1[아이템 타입],[1]!표1[타입 이름])</f>
        <v>랜덤 상자</v>
      </c>
      <c r="AX876" s="63" t="str">
        <f t="shared" si="103"/>
        <v>불가</v>
      </c>
      <c r="AY876" s="63" t="str">
        <f t="shared" si="104"/>
        <v>불가</v>
      </c>
      <c r="AZ876" s="63" t="str">
        <f t="shared" si="105"/>
        <v>불가</v>
      </c>
      <c r="BA876" s="63" t="str">
        <f t="shared" si="105"/>
        <v>불가</v>
      </c>
    </row>
    <row r="877" spans="2:53" x14ac:dyDescent="0.3">
      <c r="B877" s="4">
        <v>27115010</v>
      </c>
      <c r="C877" s="4" t="str">
        <f t="shared" si="111"/>
        <v>010</v>
      </c>
      <c r="D877" s="44" t="str">
        <f t="shared" si="109"/>
        <v>Item_Name_27115010</v>
      </c>
      <c r="E877" s="5" t="s">
        <v>2908</v>
      </c>
      <c r="F877" s="44" t="str">
        <f t="shared" si="110"/>
        <v>Item_Desc_27115010</v>
      </c>
      <c r="G877" s="5" t="s">
        <v>714</v>
      </c>
      <c r="H877" s="5">
        <v>2</v>
      </c>
      <c r="I877" s="5">
        <v>71</v>
      </c>
      <c r="J877" s="5">
        <v>0</v>
      </c>
      <c r="K877" s="5">
        <v>3</v>
      </c>
      <c r="L877" s="45">
        <f>_xlfn.XLOOKUP($I877, '[1]#칼럼명세'!$F:$F, '[1]#칼럼명세'!$J:$J)*IF(_xlfn.XLOOKUP($I877, '[1]#칼럼명세'!$F:$F, '[1]#칼럼명세'!$K:$K)="X", 1, _xlfn.XLOOKUP($K877, '[1]#무게관련'!$N:$N, '[1]#무게관련'!$O:$O))*100</f>
        <v>0</v>
      </c>
      <c r="M877" s="46" t="s">
        <v>336</v>
      </c>
      <c r="N877" s="46" t="s">
        <v>336</v>
      </c>
      <c r="O877" s="46" t="s">
        <v>336</v>
      </c>
      <c r="P877" s="46" t="s">
        <v>336</v>
      </c>
      <c r="Q877" s="5">
        <v>0</v>
      </c>
      <c r="R877" s="5">
        <v>0</v>
      </c>
      <c r="S877" s="5">
        <v>510009</v>
      </c>
      <c r="T877" s="5">
        <v>0</v>
      </c>
      <c r="U877" s="5">
        <v>99</v>
      </c>
      <c r="V877" s="5">
        <v>0</v>
      </c>
      <c r="W877" s="5">
        <v>1</v>
      </c>
      <c r="X877" s="66">
        <v>1000</v>
      </c>
      <c r="Y877" s="66">
        <v>1000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 t="s">
        <v>2916</v>
      </c>
      <c r="AI877" s="5" t="s">
        <v>235</v>
      </c>
      <c r="AJ877" s="5" t="s">
        <v>983</v>
      </c>
      <c r="AK877" s="45">
        <f t="shared" si="106"/>
        <v>15</v>
      </c>
      <c r="AL877" s="47">
        <f>_xlfn.XLOOKUP(I877,'[1]#칼럼명세'!F:F,'[1]#칼럼명세'!I:I)</f>
        <v>1306</v>
      </c>
      <c r="AM877" s="44" t="str">
        <f t="shared" si="107"/>
        <v>Item_Name_27115010</v>
      </c>
      <c r="AN877" s="5" t="s">
        <v>2919</v>
      </c>
      <c r="AO877" s="44" t="str">
        <f t="shared" si="108"/>
        <v>Item_Desc_27115010</v>
      </c>
      <c r="AP877" s="5" t="s">
        <v>2926</v>
      </c>
      <c r="AQ877" s="44">
        <f>_xlfn.XLOOKUP(I877,[1]!표1[아이템 타입],[1]!표1[삭제여부])</f>
        <v>0</v>
      </c>
      <c r="AR877" s="63">
        <f>_xlfn.XLOOKUP(I877,'[1]#칼럼명세'!F:F,'[1]#칼럼명세'!H:H)</f>
        <v>0</v>
      </c>
      <c r="AS877" s="4">
        <v>0</v>
      </c>
      <c r="AT877" s="4"/>
      <c r="AU877" s="4"/>
      <c r="AV877" s="4"/>
      <c r="AW877" s="63" t="str">
        <f>_xlfn.XLOOKUP(I877,[1]!표1[아이템 타입],[1]!표1[타입 이름])</f>
        <v>랜덤 상자</v>
      </c>
      <c r="AX877" s="63" t="str">
        <f t="shared" ref="AX877:AX940" si="112">IF(Z877=0,"불가","가능")</f>
        <v>불가</v>
      </c>
      <c r="AY877" s="63" t="str">
        <f t="shared" ref="AY877:AY940" si="113">IF(AB877=0,"불가","가능")</f>
        <v>불가</v>
      </c>
      <c r="AZ877" s="63" t="str">
        <f t="shared" si="105"/>
        <v>불가</v>
      </c>
      <c r="BA877" s="63" t="str">
        <f t="shared" si="105"/>
        <v>불가</v>
      </c>
    </row>
    <row r="878" spans="2:53" x14ac:dyDescent="0.3">
      <c r="B878" s="4">
        <v>27115011</v>
      </c>
      <c r="C878" s="4" t="str">
        <f t="shared" si="111"/>
        <v>011</v>
      </c>
      <c r="D878" s="44" t="str">
        <f t="shared" si="109"/>
        <v>Item_Name_27115011</v>
      </c>
      <c r="E878" s="5" t="s">
        <v>2909</v>
      </c>
      <c r="F878" s="44" t="str">
        <f t="shared" si="110"/>
        <v>Item_Desc_27115011</v>
      </c>
      <c r="G878" s="5" t="s">
        <v>714</v>
      </c>
      <c r="H878" s="5">
        <v>2</v>
      </c>
      <c r="I878" s="5">
        <v>71</v>
      </c>
      <c r="J878" s="5">
        <v>0</v>
      </c>
      <c r="K878" s="5">
        <v>2</v>
      </c>
      <c r="L878" s="45">
        <f>_xlfn.XLOOKUP($I878, '[1]#칼럼명세'!$F:$F, '[1]#칼럼명세'!$J:$J)*IF(_xlfn.XLOOKUP($I878, '[1]#칼럼명세'!$F:$F, '[1]#칼럼명세'!$K:$K)="X", 1, _xlfn.XLOOKUP($K878, '[1]#무게관련'!$N:$N, '[1]#무게관련'!$O:$O))*100</f>
        <v>0</v>
      </c>
      <c r="M878" s="46" t="s">
        <v>336</v>
      </c>
      <c r="N878" s="46" t="s">
        <v>336</v>
      </c>
      <c r="O878" s="46" t="s">
        <v>336</v>
      </c>
      <c r="P878" s="46" t="s">
        <v>336</v>
      </c>
      <c r="Q878" s="5">
        <v>0</v>
      </c>
      <c r="R878" s="5">
        <v>0</v>
      </c>
      <c r="S878" s="5">
        <v>510010</v>
      </c>
      <c r="T878" s="5">
        <v>0</v>
      </c>
      <c r="U878" s="5">
        <v>99</v>
      </c>
      <c r="V878" s="5">
        <v>0</v>
      </c>
      <c r="W878" s="5">
        <v>1</v>
      </c>
      <c r="X878" s="66">
        <v>1000</v>
      </c>
      <c r="Y878" s="66">
        <v>1000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 t="s">
        <v>2916</v>
      </c>
      <c r="AI878" s="5" t="s">
        <v>235</v>
      </c>
      <c r="AJ878" s="5" t="s">
        <v>983</v>
      </c>
      <c r="AK878" s="45">
        <f t="shared" si="106"/>
        <v>15</v>
      </c>
      <c r="AL878" s="47">
        <f>_xlfn.XLOOKUP(I878,'[1]#칼럼명세'!F:F,'[1]#칼럼명세'!I:I)</f>
        <v>1306</v>
      </c>
      <c r="AM878" s="44" t="str">
        <f t="shared" si="107"/>
        <v>Item_Name_27115011</v>
      </c>
      <c r="AN878" s="5" t="s">
        <v>2920</v>
      </c>
      <c r="AO878" s="44" t="str">
        <f t="shared" si="108"/>
        <v>Item_Desc_27115011</v>
      </c>
      <c r="AP878" s="5" t="s">
        <v>2926</v>
      </c>
      <c r="AQ878" s="44">
        <f>_xlfn.XLOOKUP(I878,[1]!표1[아이템 타입],[1]!표1[삭제여부])</f>
        <v>0</v>
      </c>
      <c r="AR878" s="63">
        <f>_xlfn.XLOOKUP(I878,'[1]#칼럼명세'!F:F,'[1]#칼럼명세'!H:H)</f>
        <v>0</v>
      </c>
      <c r="AS878" s="4">
        <v>0</v>
      </c>
      <c r="AT878" s="4"/>
      <c r="AU878" s="4"/>
      <c r="AV878" s="4"/>
      <c r="AW878" s="63" t="str">
        <f>_xlfn.XLOOKUP(I878,[1]!표1[아이템 타입],[1]!표1[타입 이름])</f>
        <v>랜덤 상자</v>
      </c>
      <c r="AX878" s="63" t="str">
        <f t="shared" si="112"/>
        <v>불가</v>
      </c>
      <c r="AY878" s="63" t="str">
        <f t="shared" si="113"/>
        <v>불가</v>
      </c>
      <c r="AZ878" s="63" t="str">
        <f t="shared" si="105"/>
        <v>불가</v>
      </c>
      <c r="BA878" s="63" t="str">
        <f t="shared" si="105"/>
        <v>불가</v>
      </c>
    </row>
    <row r="879" spans="2:53" x14ac:dyDescent="0.3">
      <c r="B879" s="4">
        <v>27115012</v>
      </c>
      <c r="C879" s="4" t="str">
        <f t="shared" si="111"/>
        <v>012</v>
      </c>
      <c r="D879" s="44" t="str">
        <f t="shared" si="109"/>
        <v>Item_Name_27115012</v>
      </c>
      <c r="E879" s="5" t="s">
        <v>2910</v>
      </c>
      <c r="F879" s="44" t="str">
        <f t="shared" si="110"/>
        <v>Item_Desc_27115012</v>
      </c>
      <c r="G879" s="5" t="s">
        <v>714</v>
      </c>
      <c r="H879" s="5">
        <v>2</v>
      </c>
      <c r="I879" s="5">
        <v>71</v>
      </c>
      <c r="J879" s="5">
        <v>0</v>
      </c>
      <c r="K879" s="5">
        <v>1</v>
      </c>
      <c r="L879" s="45">
        <f>_xlfn.XLOOKUP($I879, '[1]#칼럼명세'!$F:$F, '[1]#칼럼명세'!$J:$J)*IF(_xlfn.XLOOKUP($I879, '[1]#칼럼명세'!$F:$F, '[1]#칼럼명세'!$K:$K)="X", 1, _xlfn.XLOOKUP($K879, '[1]#무게관련'!$N:$N, '[1]#무게관련'!$O:$O))*100</f>
        <v>0</v>
      </c>
      <c r="M879" s="46" t="s">
        <v>336</v>
      </c>
      <c r="N879" s="46" t="s">
        <v>336</v>
      </c>
      <c r="O879" s="46" t="s">
        <v>336</v>
      </c>
      <c r="P879" s="46" t="s">
        <v>336</v>
      </c>
      <c r="Q879" s="5">
        <v>0</v>
      </c>
      <c r="R879" s="5">
        <v>0</v>
      </c>
      <c r="S879" s="5">
        <v>510011</v>
      </c>
      <c r="T879" s="5">
        <v>0</v>
      </c>
      <c r="U879" s="5">
        <v>99</v>
      </c>
      <c r="V879" s="5">
        <v>0</v>
      </c>
      <c r="W879" s="5">
        <v>1</v>
      </c>
      <c r="X879" s="66">
        <v>1000</v>
      </c>
      <c r="Y879" s="66">
        <v>1000</v>
      </c>
      <c r="Z879" s="5">
        <v>0</v>
      </c>
      <c r="AA879" s="5">
        <v>0</v>
      </c>
      <c r="AB879" s="5">
        <v>0</v>
      </c>
      <c r="AC879" s="5">
        <v>0</v>
      </c>
      <c r="AD879" s="5">
        <v>0</v>
      </c>
      <c r="AE879" s="5">
        <v>0</v>
      </c>
      <c r="AF879" s="5">
        <v>0</v>
      </c>
      <c r="AG879" s="5">
        <v>0</v>
      </c>
      <c r="AH879" s="5" t="s">
        <v>2916</v>
      </c>
      <c r="AI879" s="5" t="s">
        <v>235</v>
      </c>
      <c r="AJ879" s="5" t="s">
        <v>983</v>
      </c>
      <c r="AK879" s="45">
        <f t="shared" si="106"/>
        <v>15</v>
      </c>
      <c r="AL879" s="47">
        <f>_xlfn.XLOOKUP(I879,'[1]#칼럼명세'!F:F,'[1]#칼럼명세'!I:I)</f>
        <v>1306</v>
      </c>
      <c r="AM879" s="44" t="str">
        <f t="shared" si="107"/>
        <v>Item_Name_27115012</v>
      </c>
      <c r="AN879" s="5" t="s">
        <v>2921</v>
      </c>
      <c r="AO879" s="44" t="str">
        <f t="shared" si="108"/>
        <v>Item_Desc_27115012</v>
      </c>
      <c r="AP879" s="5" t="s">
        <v>2926</v>
      </c>
      <c r="AQ879" s="44">
        <f>_xlfn.XLOOKUP(I879,[1]!표1[아이템 타입],[1]!표1[삭제여부])</f>
        <v>0</v>
      </c>
      <c r="AR879" s="63">
        <f>_xlfn.XLOOKUP(I879,'[1]#칼럼명세'!F:F,'[1]#칼럼명세'!H:H)</f>
        <v>0</v>
      </c>
      <c r="AS879" s="4">
        <v>0</v>
      </c>
      <c r="AT879" s="4"/>
      <c r="AU879" s="4"/>
      <c r="AV879" s="4"/>
      <c r="AW879" s="63" t="str">
        <f>_xlfn.XLOOKUP(I879,[1]!표1[아이템 타입],[1]!표1[타입 이름])</f>
        <v>랜덤 상자</v>
      </c>
      <c r="AX879" s="63" t="str">
        <f t="shared" si="112"/>
        <v>불가</v>
      </c>
      <c r="AY879" s="63" t="str">
        <f t="shared" si="113"/>
        <v>불가</v>
      </c>
      <c r="AZ879" s="63" t="str">
        <f t="shared" si="105"/>
        <v>불가</v>
      </c>
      <c r="BA879" s="63" t="str">
        <f t="shared" si="105"/>
        <v>불가</v>
      </c>
    </row>
    <row r="880" spans="2:53" x14ac:dyDescent="0.3">
      <c r="B880" s="4">
        <v>27115013</v>
      </c>
      <c r="C880" s="4" t="str">
        <f t="shared" si="111"/>
        <v>013</v>
      </c>
      <c r="D880" s="44" t="str">
        <f t="shared" si="109"/>
        <v>Item_Name_27115013</v>
      </c>
      <c r="E880" s="5" t="s">
        <v>2911</v>
      </c>
      <c r="F880" s="44" t="str">
        <f t="shared" si="110"/>
        <v>Item_Desc_27115013</v>
      </c>
      <c r="G880" s="5" t="s">
        <v>714</v>
      </c>
      <c r="H880" s="5">
        <v>2</v>
      </c>
      <c r="I880" s="5">
        <v>71</v>
      </c>
      <c r="J880" s="5">
        <v>0</v>
      </c>
      <c r="K880" s="5">
        <v>4</v>
      </c>
      <c r="L880" s="45">
        <f>_xlfn.XLOOKUP($I880, '[1]#칼럼명세'!$F:$F, '[1]#칼럼명세'!$J:$J)*IF(_xlfn.XLOOKUP($I880, '[1]#칼럼명세'!$F:$F, '[1]#칼럼명세'!$K:$K)="X", 1, _xlfn.XLOOKUP($K880, '[1]#무게관련'!$N:$N, '[1]#무게관련'!$O:$O))*100</f>
        <v>0</v>
      </c>
      <c r="M880" s="46" t="s">
        <v>336</v>
      </c>
      <c r="N880" s="46" t="s">
        <v>336</v>
      </c>
      <c r="O880" s="46" t="s">
        <v>336</v>
      </c>
      <c r="P880" s="46" t="s">
        <v>336</v>
      </c>
      <c r="Q880" s="5">
        <v>0</v>
      </c>
      <c r="R880" s="5">
        <v>0</v>
      </c>
      <c r="S880" s="5">
        <v>510012</v>
      </c>
      <c r="T880" s="5">
        <v>0</v>
      </c>
      <c r="U880" s="5">
        <v>99</v>
      </c>
      <c r="V880" s="5">
        <v>0</v>
      </c>
      <c r="W880" s="5">
        <v>1</v>
      </c>
      <c r="X880" s="66">
        <v>1000</v>
      </c>
      <c r="Y880" s="66">
        <v>1000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 t="s">
        <v>2917</v>
      </c>
      <c r="AI880" s="5" t="s">
        <v>235</v>
      </c>
      <c r="AJ880" s="5" t="s">
        <v>983</v>
      </c>
      <c r="AK880" s="45">
        <f t="shared" si="106"/>
        <v>15</v>
      </c>
      <c r="AL880" s="47">
        <f>_xlfn.XLOOKUP(I880,'[1]#칼럼명세'!F:F,'[1]#칼럼명세'!I:I)</f>
        <v>1306</v>
      </c>
      <c r="AM880" s="44" t="str">
        <f t="shared" si="107"/>
        <v>Item_Name_27115013</v>
      </c>
      <c r="AN880" s="5" t="s">
        <v>2922</v>
      </c>
      <c r="AO880" s="44" t="str">
        <f t="shared" si="108"/>
        <v>Item_Desc_27115013</v>
      </c>
      <c r="AP880" s="5" t="s">
        <v>2927</v>
      </c>
      <c r="AQ880" s="44">
        <f>_xlfn.XLOOKUP(I880,[1]!표1[아이템 타입],[1]!표1[삭제여부])</f>
        <v>0</v>
      </c>
      <c r="AR880" s="63">
        <f>_xlfn.XLOOKUP(I880,'[1]#칼럼명세'!F:F,'[1]#칼럼명세'!H:H)</f>
        <v>0</v>
      </c>
      <c r="AS880" s="4">
        <v>0</v>
      </c>
      <c r="AT880" s="4"/>
      <c r="AU880" s="4"/>
      <c r="AV880" s="4"/>
      <c r="AW880" s="63" t="str">
        <f>_xlfn.XLOOKUP(I880,[1]!표1[아이템 타입],[1]!표1[타입 이름])</f>
        <v>랜덤 상자</v>
      </c>
      <c r="AX880" s="63" t="str">
        <f t="shared" si="112"/>
        <v>불가</v>
      </c>
      <c r="AY880" s="63" t="str">
        <f t="shared" si="113"/>
        <v>불가</v>
      </c>
      <c r="AZ880" s="63" t="str">
        <f t="shared" si="105"/>
        <v>불가</v>
      </c>
      <c r="BA880" s="63" t="str">
        <f t="shared" si="105"/>
        <v>불가</v>
      </c>
    </row>
    <row r="881" spans="1:53" x14ac:dyDescent="0.3">
      <c r="B881" s="4">
        <v>27115014</v>
      </c>
      <c r="C881" s="4" t="str">
        <f t="shared" si="111"/>
        <v>014</v>
      </c>
      <c r="D881" s="44" t="str">
        <f t="shared" si="109"/>
        <v>Item_Name_27115014</v>
      </c>
      <c r="E881" s="5" t="s">
        <v>2912</v>
      </c>
      <c r="F881" s="44" t="str">
        <f t="shared" si="110"/>
        <v>Item_Desc_27115014</v>
      </c>
      <c r="G881" s="5" t="s">
        <v>714</v>
      </c>
      <c r="H881" s="5">
        <v>2</v>
      </c>
      <c r="I881" s="5">
        <v>71</v>
      </c>
      <c r="J881" s="5">
        <v>0</v>
      </c>
      <c r="K881" s="5">
        <v>3</v>
      </c>
      <c r="L881" s="45">
        <f>_xlfn.XLOOKUP($I881, '[1]#칼럼명세'!$F:$F, '[1]#칼럼명세'!$J:$J)*IF(_xlfn.XLOOKUP($I881, '[1]#칼럼명세'!$F:$F, '[1]#칼럼명세'!$K:$K)="X", 1, _xlfn.XLOOKUP($K881, '[1]#무게관련'!$N:$N, '[1]#무게관련'!$O:$O))*100</f>
        <v>0</v>
      </c>
      <c r="M881" s="46" t="s">
        <v>336</v>
      </c>
      <c r="N881" s="46" t="s">
        <v>336</v>
      </c>
      <c r="O881" s="46" t="s">
        <v>336</v>
      </c>
      <c r="P881" s="46" t="s">
        <v>336</v>
      </c>
      <c r="Q881" s="5">
        <v>0</v>
      </c>
      <c r="R881" s="5">
        <v>0</v>
      </c>
      <c r="S881" s="5">
        <v>510013</v>
      </c>
      <c r="T881" s="5">
        <v>0</v>
      </c>
      <c r="U881" s="5">
        <v>99</v>
      </c>
      <c r="V881" s="5">
        <v>0</v>
      </c>
      <c r="W881" s="5">
        <v>1</v>
      </c>
      <c r="X881" s="66">
        <v>1000</v>
      </c>
      <c r="Y881" s="66">
        <v>1000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 t="s">
        <v>2917</v>
      </c>
      <c r="AI881" s="5" t="s">
        <v>235</v>
      </c>
      <c r="AJ881" s="5" t="s">
        <v>983</v>
      </c>
      <c r="AK881" s="45">
        <f t="shared" si="106"/>
        <v>15</v>
      </c>
      <c r="AL881" s="47">
        <f>_xlfn.XLOOKUP(I881,'[1]#칼럼명세'!F:F,'[1]#칼럼명세'!I:I)</f>
        <v>1306</v>
      </c>
      <c r="AM881" s="44" t="str">
        <f t="shared" si="107"/>
        <v>Item_Name_27115014</v>
      </c>
      <c r="AN881" s="5" t="s">
        <v>2923</v>
      </c>
      <c r="AO881" s="44" t="str">
        <f t="shared" si="108"/>
        <v>Item_Desc_27115014</v>
      </c>
      <c r="AP881" s="5" t="s">
        <v>2927</v>
      </c>
      <c r="AQ881" s="44">
        <f>_xlfn.XLOOKUP(I881,[1]!표1[아이템 타입],[1]!표1[삭제여부])</f>
        <v>0</v>
      </c>
      <c r="AR881" s="63">
        <f>_xlfn.XLOOKUP(I881,'[1]#칼럼명세'!F:F,'[1]#칼럼명세'!H:H)</f>
        <v>0</v>
      </c>
      <c r="AS881" s="4">
        <v>0</v>
      </c>
      <c r="AT881" s="4"/>
      <c r="AU881" s="4"/>
      <c r="AV881" s="4"/>
      <c r="AW881" s="63" t="str">
        <f>_xlfn.XLOOKUP(I881,[1]!표1[아이템 타입],[1]!표1[타입 이름])</f>
        <v>랜덤 상자</v>
      </c>
      <c r="AX881" s="63" t="str">
        <f t="shared" si="112"/>
        <v>불가</v>
      </c>
      <c r="AY881" s="63" t="str">
        <f t="shared" si="113"/>
        <v>불가</v>
      </c>
      <c r="AZ881" s="63" t="str">
        <f t="shared" ref="AZ881:BA896" si="114">IF(AR881=0,"불가","가능")</f>
        <v>불가</v>
      </c>
      <c r="BA881" s="63" t="str">
        <f t="shared" si="114"/>
        <v>불가</v>
      </c>
    </row>
    <row r="882" spans="1:53" x14ac:dyDescent="0.3">
      <c r="B882" s="4">
        <v>27115015</v>
      </c>
      <c r="C882" s="4" t="str">
        <f t="shared" si="111"/>
        <v>015</v>
      </c>
      <c r="D882" s="44" t="str">
        <f t="shared" si="109"/>
        <v>Item_Name_27115015</v>
      </c>
      <c r="E882" s="5" t="s">
        <v>2913</v>
      </c>
      <c r="F882" s="44" t="str">
        <f t="shared" si="110"/>
        <v>Item_Desc_27115015</v>
      </c>
      <c r="G882" s="5" t="s">
        <v>714</v>
      </c>
      <c r="H882" s="5">
        <v>2</v>
      </c>
      <c r="I882" s="5">
        <v>71</v>
      </c>
      <c r="J882" s="5">
        <v>0</v>
      </c>
      <c r="K882" s="5">
        <v>2</v>
      </c>
      <c r="L882" s="45">
        <f>_xlfn.XLOOKUP($I882, '[1]#칼럼명세'!$F:$F, '[1]#칼럼명세'!$J:$J)*IF(_xlfn.XLOOKUP($I882, '[1]#칼럼명세'!$F:$F, '[1]#칼럼명세'!$K:$K)="X", 1, _xlfn.XLOOKUP($K882, '[1]#무게관련'!$N:$N, '[1]#무게관련'!$O:$O))*100</f>
        <v>0</v>
      </c>
      <c r="M882" s="46" t="s">
        <v>336</v>
      </c>
      <c r="N882" s="46" t="s">
        <v>336</v>
      </c>
      <c r="O882" s="46" t="s">
        <v>336</v>
      </c>
      <c r="P882" s="46" t="s">
        <v>336</v>
      </c>
      <c r="Q882" s="5">
        <v>0</v>
      </c>
      <c r="R882" s="5">
        <v>0</v>
      </c>
      <c r="S882" s="5">
        <v>510014</v>
      </c>
      <c r="T882" s="5">
        <v>0</v>
      </c>
      <c r="U882" s="5">
        <v>99</v>
      </c>
      <c r="V882" s="5">
        <v>0</v>
      </c>
      <c r="W882" s="5">
        <v>1</v>
      </c>
      <c r="X882" s="66">
        <v>1000</v>
      </c>
      <c r="Y882" s="66">
        <v>1000</v>
      </c>
      <c r="Z882" s="5">
        <v>0</v>
      </c>
      <c r="AA882" s="5">
        <v>0</v>
      </c>
      <c r="AB882" s="5">
        <v>0</v>
      </c>
      <c r="AC882" s="5">
        <v>0</v>
      </c>
      <c r="AD882" s="5">
        <v>0</v>
      </c>
      <c r="AE882" s="5">
        <v>0</v>
      </c>
      <c r="AF882" s="5">
        <v>0</v>
      </c>
      <c r="AG882" s="5">
        <v>0</v>
      </c>
      <c r="AH882" s="5" t="s">
        <v>2917</v>
      </c>
      <c r="AI882" s="5" t="s">
        <v>235</v>
      </c>
      <c r="AJ882" s="5" t="s">
        <v>983</v>
      </c>
      <c r="AK882" s="45">
        <f t="shared" si="106"/>
        <v>15</v>
      </c>
      <c r="AL882" s="47">
        <f>_xlfn.XLOOKUP(I882,'[1]#칼럼명세'!F:F,'[1]#칼럼명세'!I:I)</f>
        <v>1306</v>
      </c>
      <c r="AM882" s="44" t="str">
        <f t="shared" si="107"/>
        <v>Item_Name_27115015</v>
      </c>
      <c r="AN882" s="5" t="s">
        <v>2924</v>
      </c>
      <c r="AO882" s="44" t="str">
        <f t="shared" si="108"/>
        <v>Item_Desc_27115015</v>
      </c>
      <c r="AP882" s="5" t="s">
        <v>2927</v>
      </c>
      <c r="AQ882" s="44">
        <f>_xlfn.XLOOKUP(I882,[1]!표1[아이템 타입],[1]!표1[삭제여부])</f>
        <v>0</v>
      </c>
      <c r="AR882" s="63">
        <f>_xlfn.XLOOKUP(I882,'[1]#칼럼명세'!F:F,'[1]#칼럼명세'!H:H)</f>
        <v>0</v>
      </c>
      <c r="AS882" s="4">
        <v>0</v>
      </c>
      <c r="AT882" s="4"/>
      <c r="AU882" s="4"/>
      <c r="AV882" s="4"/>
      <c r="AW882" s="63" t="str">
        <f>_xlfn.XLOOKUP(I882,[1]!표1[아이템 타입],[1]!표1[타입 이름])</f>
        <v>랜덤 상자</v>
      </c>
      <c r="AX882" s="63" t="str">
        <f t="shared" si="112"/>
        <v>불가</v>
      </c>
      <c r="AY882" s="63" t="str">
        <f t="shared" si="113"/>
        <v>불가</v>
      </c>
      <c r="AZ882" s="63" t="str">
        <f t="shared" si="114"/>
        <v>불가</v>
      </c>
      <c r="BA882" s="63" t="str">
        <f t="shared" si="114"/>
        <v>불가</v>
      </c>
    </row>
    <row r="883" spans="1:53" x14ac:dyDescent="0.3">
      <c r="B883" s="4">
        <v>27115016</v>
      </c>
      <c r="C883" s="4" t="str">
        <f t="shared" si="111"/>
        <v>016</v>
      </c>
      <c r="D883" s="44" t="str">
        <f t="shared" si="109"/>
        <v>Item_Name_27115016</v>
      </c>
      <c r="E883" s="5" t="s">
        <v>2914</v>
      </c>
      <c r="F883" s="44" t="str">
        <f t="shared" si="110"/>
        <v>Item_Desc_27115016</v>
      </c>
      <c r="G883" s="5" t="s">
        <v>714</v>
      </c>
      <c r="H883" s="5">
        <v>2</v>
      </c>
      <c r="I883" s="5">
        <v>71</v>
      </c>
      <c r="J883" s="5">
        <v>0</v>
      </c>
      <c r="K883" s="5">
        <v>1</v>
      </c>
      <c r="L883" s="45">
        <f>_xlfn.XLOOKUP($I883, '[1]#칼럼명세'!$F:$F, '[1]#칼럼명세'!$J:$J)*IF(_xlfn.XLOOKUP($I883, '[1]#칼럼명세'!$F:$F, '[1]#칼럼명세'!$K:$K)="X", 1, _xlfn.XLOOKUP($K883, '[1]#무게관련'!$N:$N, '[1]#무게관련'!$O:$O))*100</f>
        <v>0</v>
      </c>
      <c r="M883" s="46" t="s">
        <v>336</v>
      </c>
      <c r="N883" s="46" t="s">
        <v>336</v>
      </c>
      <c r="O883" s="46" t="s">
        <v>336</v>
      </c>
      <c r="P883" s="46" t="s">
        <v>336</v>
      </c>
      <c r="Q883" s="5">
        <v>0</v>
      </c>
      <c r="R883" s="5">
        <v>0</v>
      </c>
      <c r="S883" s="5">
        <v>510015</v>
      </c>
      <c r="T883" s="5">
        <v>0</v>
      </c>
      <c r="U883" s="5">
        <v>99</v>
      </c>
      <c r="V883" s="5">
        <v>0</v>
      </c>
      <c r="W883" s="5">
        <v>1</v>
      </c>
      <c r="X883" s="66">
        <v>1000</v>
      </c>
      <c r="Y883" s="66">
        <v>1000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 t="s">
        <v>2917</v>
      </c>
      <c r="AI883" s="5" t="s">
        <v>235</v>
      </c>
      <c r="AJ883" s="5" t="s">
        <v>983</v>
      </c>
      <c r="AK883" s="45">
        <f t="shared" si="106"/>
        <v>15</v>
      </c>
      <c r="AL883" s="47">
        <f>_xlfn.XLOOKUP(I883,'[1]#칼럼명세'!F:F,'[1]#칼럼명세'!I:I)</f>
        <v>1306</v>
      </c>
      <c r="AM883" s="44" t="str">
        <f t="shared" si="107"/>
        <v>Item_Name_27115016</v>
      </c>
      <c r="AN883" s="5" t="s">
        <v>2925</v>
      </c>
      <c r="AO883" s="44" t="str">
        <f t="shared" si="108"/>
        <v>Item_Desc_27115016</v>
      </c>
      <c r="AP883" s="5" t="s">
        <v>2927</v>
      </c>
      <c r="AQ883" s="44">
        <f>_xlfn.XLOOKUP(I883,[1]!표1[아이템 타입],[1]!표1[삭제여부])</f>
        <v>0</v>
      </c>
      <c r="AR883" s="63">
        <f>_xlfn.XLOOKUP(I883,'[1]#칼럼명세'!F:F,'[1]#칼럼명세'!H:H)</f>
        <v>0</v>
      </c>
      <c r="AS883" s="4">
        <v>0</v>
      </c>
      <c r="AT883" s="4"/>
      <c r="AU883" s="4"/>
      <c r="AV883" s="4"/>
      <c r="AW883" s="63" t="str">
        <f>_xlfn.XLOOKUP(I883,[1]!표1[아이템 타입],[1]!표1[타입 이름])</f>
        <v>랜덤 상자</v>
      </c>
      <c r="AX883" s="63" t="str">
        <f t="shared" si="112"/>
        <v>불가</v>
      </c>
      <c r="AY883" s="63" t="str">
        <f t="shared" si="113"/>
        <v>불가</v>
      </c>
      <c r="AZ883" s="63" t="str">
        <f t="shared" si="114"/>
        <v>불가</v>
      </c>
      <c r="BA883" s="63" t="str">
        <f t="shared" si="114"/>
        <v>불가</v>
      </c>
    </row>
    <row r="884" spans="1:53" x14ac:dyDescent="0.3">
      <c r="B884" s="4">
        <v>27215001</v>
      </c>
      <c r="C884" s="4" t="str">
        <f t="shared" si="111"/>
        <v>001</v>
      </c>
      <c r="D884" s="44" t="str">
        <f t="shared" si="109"/>
        <v>Item_Name_27215001</v>
      </c>
      <c r="E884" s="5" t="s">
        <v>1176</v>
      </c>
      <c r="F884" s="44" t="str">
        <f t="shared" si="110"/>
        <v>Item_Desc_27215001</v>
      </c>
      <c r="G884" s="5" t="s">
        <v>557</v>
      </c>
      <c r="H884" s="5">
        <v>2</v>
      </c>
      <c r="I884" s="5">
        <v>72</v>
      </c>
      <c r="J884" s="5">
        <v>0</v>
      </c>
      <c r="K884" s="5">
        <v>1</v>
      </c>
      <c r="L884" s="45">
        <f>_xlfn.XLOOKUP($I884, '[1]#칼럼명세'!$F:$F, '[1]#칼럼명세'!$J:$J)*IF(_xlfn.XLOOKUP($I884, '[1]#칼럼명세'!$F:$F, '[1]#칼럼명세'!$K:$K)="X", 1, _xlfn.XLOOKUP($K884, '[1]#무게관련'!$N:$N, '[1]#무게관련'!$O:$O))*100</f>
        <v>0</v>
      </c>
      <c r="M884" s="46" t="s">
        <v>336</v>
      </c>
      <c r="N884" s="46" t="s">
        <v>336</v>
      </c>
      <c r="O884" s="46" t="s">
        <v>336</v>
      </c>
      <c r="P884" s="46" t="s">
        <v>336</v>
      </c>
      <c r="Q884" s="5">
        <v>0</v>
      </c>
      <c r="R884" s="5">
        <v>0</v>
      </c>
      <c r="S884" s="5">
        <v>520000</v>
      </c>
      <c r="T884" s="5">
        <v>0</v>
      </c>
      <c r="U884" s="5">
        <v>99</v>
      </c>
      <c r="V884" s="5">
        <v>0</v>
      </c>
      <c r="W884" s="5">
        <v>1</v>
      </c>
      <c r="X884" s="66">
        <v>1000</v>
      </c>
      <c r="Y884" s="66">
        <v>1000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 t="s">
        <v>738</v>
      </c>
      <c r="AI884" s="5" t="s">
        <v>235</v>
      </c>
      <c r="AJ884" s="5" t="s">
        <v>983</v>
      </c>
      <c r="AK884" s="45">
        <f t="shared" si="106"/>
        <v>15</v>
      </c>
      <c r="AL884" s="47">
        <f>_xlfn.XLOOKUP(I884,'[1]#칼럼명세'!F:F,'[1]#칼럼명세'!I:I)</f>
        <v>1306</v>
      </c>
      <c r="AM884" s="44" t="str">
        <f t="shared" si="107"/>
        <v>Item_Name_27215001</v>
      </c>
      <c r="AN884" s="5" t="s">
        <v>731</v>
      </c>
      <c r="AO884" s="44" t="str">
        <f t="shared" si="108"/>
        <v>Item_Desc_27215001</v>
      </c>
      <c r="AP884" s="5" t="s">
        <v>732</v>
      </c>
      <c r="AQ884" s="44">
        <f>_xlfn.XLOOKUP(I884,[1]!표1[아이템 타입],[1]!표1[삭제여부])</f>
        <v>0</v>
      </c>
      <c r="AR884" s="63">
        <f>_xlfn.XLOOKUP(I884,'[1]#칼럼명세'!F:F,'[1]#칼럼명세'!H:H)</f>
        <v>0</v>
      </c>
      <c r="AS884" s="4">
        <v>0</v>
      </c>
      <c r="AT884" s="4"/>
      <c r="AU884" s="4"/>
      <c r="AV884" s="4"/>
      <c r="AW884" s="63" t="str">
        <f>_xlfn.XLOOKUP(I884,[1]!표1[아이템 타입],[1]!표1[타입 이름])</f>
        <v>선택 상자</v>
      </c>
      <c r="AX884" s="63" t="str">
        <f t="shared" si="112"/>
        <v>불가</v>
      </c>
      <c r="AY884" s="63" t="str">
        <f t="shared" si="113"/>
        <v>불가</v>
      </c>
      <c r="AZ884" s="63" t="str">
        <f t="shared" si="114"/>
        <v>불가</v>
      </c>
      <c r="BA884" s="63" t="str">
        <f t="shared" si="114"/>
        <v>불가</v>
      </c>
    </row>
    <row r="885" spans="1:53" x14ac:dyDescent="0.3">
      <c r="B885" s="4">
        <v>27215002</v>
      </c>
      <c r="C885" s="4" t="str">
        <f t="shared" si="111"/>
        <v>002</v>
      </c>
      <c r="D885" s="44" t="str">
        <f t="shared" si="109"/>
        <v>Item_Name_27215002</v>
      </c>
      <c r="E885" s="5" t="s">
        <v>1177</v>
      </c>
      <c r="F885" s="44" t="str">
        <f t="shared" si="110"/>
        <v>Item_Desc_27215002</v>
      </c>
      <c r="G885" s="5" t="s">
        <v>714</v>
      </c>
      <c r="H885" s="5">
        <v>2</v>
      </c>
      <c r="I885" s="5">
        <v>72</v>
      </c>
      <c r="J885" s="5">
        <v>0</v>
      </c>
      <c r="K885" s="5">
        <v>1</v>
      </c>
      <c r="L885" s="45">
        <f>_xlfn.XLOOKUP($I885, '[1]#칼럼명세'!$F:$F, '[1]#칼럼명세'!$J:$J)*IF(_xlfn.XLOOKUP($I885, '[1]#칼럼명세'!$F:$F, '[1]#칼럼명세'!$K:$K)="X", 1, _xlfn.XLOOKUP($K885, '[1]#무게관련'!$N:$N, '[1]#무게관련'!$O:$O))*100</f>
        <v>0</v>
      </c>
      <c r="M885" s="46" t="s">
        <v>336</v>
      </c>
      <c r="N885" s="46" t="s">
        <v>336</v>
      </c>
      <c r="O885" s="46" t="s">
        <v>336</v>
      </c>
      <c r="P885" s="46" t="s">
        <v>336</v>
      </c>
      <c r="Q885" s="5">
        <v>0</v>
      </c>
      <c r="R885" s="5">
        <v>0</v>
      </c>
      <c r="S885" s="5">
        <v>520001</v>
      </c>
      <c r="T885" s="5">
        <v>0</v>
      </c>
      <c r="U885" s="5">
        <v>99</v>
      </c>
      <c r="V885" s="5">
        <v>0</v>
      </c>
      <c r="W885" s="5">
        <v>1</v>
      </c>
      <c r="X885" s="66">
        <v>1000</v>
      </c>
      <c r="Y885" s="66">
        <v>1000</v>
      </c>
      <c r="Z885" s="5">
        <v>0</v>
      </c>
      <c r="AA885" s="5">
        <v>0</v>
      </c>
      <c r="AB885" s="5">
        <v>0</v>
      </c>
      <c r="AC885" s="5">
        <v>0</v>
      </c>
      <c r="AD885" s="5">
        <v>0</v>
      </c>
      <c r="AE885" s="5">
        <v>0</v>
      </c>
      <c r="AF885" s="5">
        <v>0</v>
      </c>
      <c r="AG885" s="5">
        <v>0</v>
      </c>
      <c r="AH885" s="5" t="s">
        <v>738</v>
      </c>
      <c r="AI885" s="5" t="s">
        <v>235</v>
      </c>
      <c r="AJ885" s="5" t="s">
        <v>983</v>
      </c>
      <c r="AK885" s="45">
        <f t="shared" si="106"/>
        <v>15</v>
      </c>
      <c r="AL885" s="47">
        <f>_xlfn.XLOOKUP(I885,'[1]#칼럼명세'!F:F,'[1]#칼럼명세'!I:I)</f>
        <v>1306</v>
      </c>
      <c r="AM885" s="44" t="str">
        <f t="shared" si="107"/>
        <v>Item_Name_27215002</v>
      </c>
      <c r="AN885" s="5" t="s">
        <v>730</v>
      </c>
      <c r="AO885" s="44" t="str">
        <f t="shared" si="108"/>
        <v>Item_Desc_27215002</v>
      </c>
      <c r="AP885" s="5" t="s">
        <v>733</v>
      </c>
      <c r="AQ885" s="44">
        <f>_xlfn.XLOOKUP(I885,[1]!표1[아이템 타입],[1]!표1[삭제여부])</f>
        <v>0</v>
      </c>
      <c r="AR885" s="63">
        <f>_xlfn.XLOOKUP(I885,'[1]#칼럼명세'!F:F,'[1]#칼럼명세'!H:H)</f>
        <v>0</v>
      </c>
      <c r="AS885" s="4">
        <v>0</v>
      </c>
      <c r="AT885" s="4"/>
      <c r="AU885" s="4"/>
      <c r="AV885" s="4"/>
      <c r="AW885" s="63" t="str">
        <f>_xlfn.XLOOKUP(I885,[1]!표1[아이템 타입],[1]!표1[타입 이름])</f>
        <v>선택 상자</v>
      </c>
      <c r="AX885" s="63" t="str">
        <f t="shared" si="112"/>
        <v>불가</v>
      </c>
      <c r="AY885" s="63" t="str">
        <f t="shared" si="113"/>
        <v>불가</v>
      </c>
      <c r="AZ885" s="63" t="str">
        <f t="shared" si="114"/>
        <v>불가</v>
      </c>
      <c r="BA885" s="63" t="str">
        <f t="shared" si="114"/>
        <v>불가</v>
      </c>
    </row>
    <row r="886" spans="1:53" x14ac:dyDescent="0.3">
      <c r="B886" s="4">
        <v>27215003</v>
      </c>
      <c r="C886" s="4" t="str">
        <f t="shared" si="111"/>
        <v>003</v>
      </c>
      <c r="D886" s="44" t="str">
        <f t="shared" si="109"/>
        <v>Item_Name_27215003</v>
      </c>
      <c r="E886" s="5" t="s">
        <v>1178</v>
      </c>
      <c r="F886" s="44" t="str">
        <f t="shared" si="110"/>
        <v>Item_Desc_27215003</v>
      </c>
      <c r="G886" s="5" t="s">
        <v>558</v>
      </c>
      <c r="H886" s="5">
        <v>2</v>
      </c>
      <c r="I886" s="5">
        <v>72</v>
      </c>
      <c r="J886" s="5">
        <v>0</v>
      </c>
      <c r="K886" s="5">
        <v>1</v>
      </c>
      <c r="L886" s="45">
        <f>_xlfn.XLOOKUP($I886, '[1]#칼럼명세'!$F:$F, '[1]#칼럼명세'!$J:$J)*IF(_xlfn.XLOOKUP($I886, '[1]#칼럼명세'!$F:$F, '[1]#칼럼명세'!$K:$K)="X", 1, _xlfn.XLOOKUP($K886, '[1]#무게관련'!$N:$N, '[1]#무게관련'!$O:$O))*100</f>
        <v>0</v>
      </c>
      <c r="M886" s="46" t="s">
        <v>336</v>
      </c>
      <c r="N886" s="46" t="s">
        <v>336</v>
      </c>
      <c r="O886" s="46" t="s">
        <v>336</v>
      </c>
      <c r="P886" s="46" t="s">
        <v>336</v>
      </c>
      <c r="Q886" s="5">
        <v>0</v>
      </c>
      <c r="R886" s="5">
        <v>0</v>
      </c>
      <c r="S886" s="5">
        <v>520002</v>
      </c>
      <c r="T886" s="5">
        <v>0</v>
      </c>
      <c r="U886" s="5">
        <v>99</v>
      </c>
      <c r="V886" s="5">
        <v>0</v>
      </c>
      <c r="W886" s="5">
        <v>1</v>
      </c>
      <c r="X886" s="66">
        <v>1000</v>
      </c>
      <c r="Y886" s="66">
        <v>1000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 t="s">
        <v>949</v>
      </c>
      <c r="AI886" s="5" t="s">
        <v>235</v>
      </c>
      <c r="AJ886" s="5" t="s">
        <v>983</v>
      </c>
      <c r="AK886" s="45">
        <f t="shared" si="106"/>
        <v>15</v>
      </c>
      <c r="AL886" s="47">
        <f>_xlfn.XLOOKUP(I886,'[1]#칼럼명세'!F:F,'[1]#칼럼명세'!I:I)</f>
        <v>1306</v>
      </c>
      <c r="AM886" s="44" t="str">
        <f t="shared" si="107"/>
        <v>Item_Name_27215003</v>
      </c>
      <c r="AN886" s="5" t="s">
        <v>579</v>
      </c>
      <c r="AO886" s="44" t="str">
        <f t="shared" si="108"/>
        <v>Item_Desc_27215003</v>
      </c>
      <c r="AP886" s="5" t="s">
        <v>940</v>
      </c>
      <c r="AQ886" s="44">
        <f>_xlfn.XLOOKUP(I886,[1]!표1[아이템 타입],[1]!표1[삭제여부])</f>
        <v>0</v>
      </c>
      <c r="AR886" s="63">
        <f>_xlfn.XLOOKUP(I886,'[1]#칼럼명세'!F:F,'[1]#칼럼명세'!H:H)</f>
        <v>0</v>
      </c>
      <c r="AS886" s="4">
        <v>0</v>
      </c>
      <c r="AT886" s="4"/>
      <c r="AU886" s="4"/>
      <c r="AV886" s="4"/>
      <c r="AW886" s="63" t="str">
        <f>_xlfn.XLOOKUP(I886,[1]!표1[아이템 타입],[1]!표1[타입 이름])</f>
        <v>선택 상자</v>
      </c>
      <c r="AX886" s="63" t="str">
        <f t="shared" si="112"/>
        <v>불가</v>
      </c>
      <c r="AY886" s="63" t="str">
        <f t="shared" si="113"/>
        <v>불가</v>
      </c>
      <c r="AZ886" s="63" t="str">
        <f t="shared" si="114"/>
        <v>불가</v>
      </c>
      <c r="BA886" s="63" t="str">
        <f t="shared" si="114"/>
        <v>불가</v>
      </c>
    </row>
    <row r="887" spans="1:53" x14ac:dyDescent="0.3">
      <c r="B887" s="4">
        <v>27215004</v>
      </c>
      <c r="C887" s="4" t="str">
        <f t="shared" si="111"/>
        <v>004</v>
      </c>
      <c r="D887" s="44" t="str">
        <f t="shared" si="109"/>
        <v>Item_Name_27215004</v>
      </c>
      <c r="E887" s="5" t="s">
        <v>1179</v>
      </c>
      <c r="F887" s="44" t="str">
        <f t="shared" si="110"/>
        <v>Item_Desc_27215004</v>
      </c>
      <c r="G887" s="5" t="s">
        <v>558</v>
      </c>
      <c r="H887" s="5">
        <v>2</v>
      </c>
      <c r="I887" s="5">
        <v>72</v>
      </c>
      <c r="J887" s="5">
        <v>0</v>
      </c>
      <c r="K887" s="5">
        <v>1</v>
      </c>
      <c r="L887" s="45">
        <f>_xlfn.XLOOKUP($I887, '[1]#칼럼명세'!$F:$F, '[1]#칼럼명세'!$J:$J)*IF(_xlfn.XLOOKUP($I887, '[1]#칼럼명세'!$F:$F, '[1]#칼럼명세'!$K:$K)="X", 1, _xlfn.XLOOKUP($K887, '[1]#무게관련'!$N:$N, '[1]#무게관련'!$O:$O))*100</f>
        <v>0</v>
      </c>
      <c r="M887" s="46" t="s">
        <v>336</v>
      </c>
      <c r="N887" s="46" t="s">
        <v>336</v>
      </c>
      <c r="O887" s="46" t="s">
        <v>336</v>
      </c>
      <c r="P887" s="46" t="s">
        <v>336</v>
      </c>
      <c r="Q887" s="5">
        <v>0</v>
      </c>
      <c r="R887" s="5">
        <v>0</v>
      </c>
      <c r="S887" s="5">
        <v>520003</v>
      </c>
      <c r="T887" s="5">
        <v>0</v>
      </c>
      <c r="U887" s="5">
        <v>99</v>
      </c>
      <c r="V887" s="5">
        <v>0</v>
      </c>
      <c r="W887" s="5">
        <v>1</v>
      </c>
      <c r="X887" s="66">
        <v>1000</v>
      </c>
      <c r="Y887" s="66">
        <v>1000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 t="s">
        <v>949</v>
      </c>
      <c r="AI887" s="5" t="s">
        <v>235</v>
      </c>
      <c r="AJ887" s="5" t="s">
        <v>983</v>
      </c>
      <c r="AK887" s="45">
        <f t="shared" si="106"/>
        <v>15</v>
      </c>
      <c r="AL887" s="47">
        <f>_xlfn.XLOOKUP(I887,'[1]#칼럼명세'!F:F,'[1]#칼럼명세'!I:I)</f>
        <v>1306</v>
      </c>
      <c r="AM887" s="44" t="str">
        <f t="shared" si="107"/>
        <v>Item_Name_27215004</v>
      </c>
      <c r="AN887" s="5" t="s">
        <v>580</v>
      </c>
      <c r="AO887" s="44" t="str">
        <f t="shared" si="108"/>
        <v>Item_Desc_27215004</v>
      </c>
      <c r="AP887" s="5" t="s">
        <v>941</v>
      </c>
      <c r="AQ887" s="44">
        <f>_xlfn.XLOOKUP(I887,[1]!표1[아이템 타입],[1]!표1[삭제여부])</f>
        <v>0</v>
      </c>
      <c r="AR887" s="63">
        <f>_xlfn.XLOOKUP(I887,'[1]#칼럼명세'!F:F,'[1]#칼럼명세'!H:H)</f>
        <v>0</v>
      </c>
      <c r="AS887" s="4">
        <v>0</v>
      </c>
      <c r="AT887" s="4"/>
      <c r="AU887" s="4"/>
      <c r="AV887" s="4"/>
      <c r="AW887" s="63" t="str">
        <f>_xlfn.XLOOKUP(I887,[1]!표1[아이템 타입],[1]!표1[타입 이름])</f>
        <v>선택 상자</v>
      </c>
      <c r="AX887" s="63" t="str">
        <f t="shared" si="112"/>
        <v>불가</v>
      </c>
      <c r="AY887" s="63" t="str">
        <f t="shared" si="113"/>
        <v>불가</v>
      </c>
      <c r="AZ887" s="63" t="str">
        <f t="shared" si="114"/>
        <v>불가</v>
      </c>
      <c r="BA887" s="63" t="str">
        <f t="shared" si="114"/>
        <v>불가</v>
      </c>
    </row>
    <row r="888" spans="1:53" x14ac:dyDescent="0.3">
      <c r="B888" s="4">
        <v>27215005</v>
      </c>
      <c r="C888" s="4" t="str">
        <f t="shared" si="111"/>
        <v>005</v>
      </c>
      <c r="D888" s="44" t="str">
        <f t="shared" si="109"/>
        <v>Item_Name_27215005</v>
      </c>
      <c r="E888" s="5" t="s">
        <v>1180</v>
      </c>
      <c r="F888" s="44" t="str">
        <f t="shared" si="110"/>
        <v>Item_Desc_27215005</v>
      </c>
      <c r="G888" s="5" t="s">
        <v>558</v>
      </c>
      <c r="H888" s="5">
        <v>2</v>
      </c>
      <c r="I888" s="5">
        <v>72</v>
      </c>
      <c r="J888" s="5">
        <v>0</v>
      </c>
      <c r="K888" s="5">
        <v>1</v>
      </c>
      <c r="L888" s="45">
        <f>_xlfn.XLOOKUP($I888, '[1]#칼럼명세'!$F:$F, '[1]#칼럼명세'!$J:$J)*IF(_xlfn.XLOOKUP($I888, '[1]#칼럼명세'!$F:$F, '[1]#칼럼명세'!$K:$K)="X", 1, _xlfn.XLOOKUP($K888, '[1]#무게관련'!$N:$N, '[1]#무게관련'!$O:$O))*100</f>
        <v>0</v>
      </c>
      <c r="M888" s="46" t="s">
        <v>336</v>
      </c>
      <c r="N888" s="46" t="s">
        <v>336</v>
      </c>
      <c r="O888" s="46" t="s">
        <v>336</v>
      </c>
      <c r="P888" s="46" t="s">
        <v>336</v>
      </c>
      <c r="Q888" s="5">
        <v>0</v>
      </c>
      <c r="R888" s="5">
        <v>0</v>
      </c>
      <c r="S888" s="5">
        <v>520004</v>
      </c>
      <c r="T888" s="5">
        <v>0</v>
      </c>
      <c r="U888" s="5">
        <v>99</v>
      </c>
      <c r="V888" s="5">
        <v>0</v>
      </c>
      <c r="W888" s="5">
        <v>1</v>
      </c>
      <c r="X888" s="66">
        <v>1000</v>
      </c>
      <c r="Y888" s="66">
        <v>1000</v>
      </c>
      <c r="Z888" s="5">
        <v>0</v>
      </c>
      <c r="AA888" s="5">
        <v>0</v>
      </c>
      <c r="AB888" s="5">
        <v>0</v>
      </c>
      <c r="AC888" s="5">
        <v>0</v>
      </c>
      <c r="AD888" s="5">
        <v>0</v>
      </c>
      <c r="AE888" s="5">
        <v>0</v>
      </c>
      <c r="AF888" s="5">
        <v>0</v>
      </c>
      <c r="AG888" s="5">
        <v>0</v>
      </c>
      <c r="AH888" s="5" t="s">
        <v>949</v>
      </c>
      <c r="AI888" s="5" t="s">
        <v>235</v>
      </c>
      <c r="AJ888" s="5" t="s">
        <v>983</v>
      </c>
      <c r="AK888" s="45">
        <f t="shared" si="106"/>
        <v>15</v>
      </c>
      <c r="AL888" s="47">
        <f>_xlfn.XLOOKUP(I888,'[1]#칼럼명세'!F:F,'[1]#칼럼명세'!I:I)</f>
        <v>1306</v>
      </c>
      <c r="AM888" s="44" t="str">
        <f t="shared" si="107"/>
        <v>Item_Name_27215005</v>
      </c>
      <c r="AN888" s="5" t="s">
        <v>938</v>
      </c>
      <c r="AO888" s="44" t="str">
        <f t="shared" si="108"/>
        <v>Item_Desc_27215005</v>
      </c>
      <c r="AP888" s="5" t="s">
        <v>941</v>
      </c>
      <c r="AQ888" s="44">
        <f>_xlfn.XLOOKUP(I888,[1]!표1[아이템 타입],[1]!표1[삭제여부])</f>
        <v>0</v>
      </c>
      <c r="AR888" s="63">
        <f>_xlfn.XLOOKUP(I888,'[1]#칼럼명세'!F:F,'[1]#칼럼명세'!H:H)</f>
        <v>0</v>
      </c>
      <c r="AS888" s="4">
        <v>0</v>
      </c>
      <c r="AT888" s="4"/>
      <c r="AU888" s="4"/>
      <c r="AV888" s="4"/>
      <c r="AW888" s="63" t="str">
        <f>_xlfn.XLOOKUP(I888,[1]!표1[아이템 타입],[1]!표1[타입 이름])</f>
        <v>선택 상자</v>
      </c>
      <c r="AX888" s="63" t="str">
        <f t="shared" si="112"/>
        <v>불가</v>
      </c>
      <c r="AY888" s="63" t="str">
        <f t="shared" si="113"/>
        <v>불가</v>
      </c>
      <c r="AZ888" s="63" t="str">
        <f t="shared" si="114"/>
        <v>불가</v>
      </c>
      <c r="BA888" s="63" t="str">
        <f t="shared" si="114"/>
        <v>불가</v>
      </c>
    </row>
    <row r="889" spans="1:53" x14ac:dyDescent="0.3">
      <c r="B889" s="4">
        <v>27215006</v>
      </c>
      <c r="C889" s="4" t="str">
        <f t="shared" si="111"/>
        <v>006</v>
      </c>
      <c r="D889" s="44" t="str">
        <f t="shared" si="109"/>
        <v>Item_Name_27215006</v>
      </c>
      <c r="E889" s="5" t="s">
        <v>1181</v>
      </c>
      <c r="F889" s="44" t="str">
        <f t="shared" si="110"/>
        <v>Item_Desc_27215006</v>
      </c>
      <c r="G889" s="5" t="s">
        <v>558</v>
      </c>
      <c r="H889" s="5">
        <v>2</v>
      </c>
      <c r="I889" s="5">
        <v>72</v>
      </c>
      <c r="J889" s="5">
        <v>0</v>
      </c>
      <c r="K889" s="5">
        <v>1</v>
      </c>
      <c r="L889" s="45">
        <f>_xlfn.XLOOKUP($I889, '[1]#칼럼명세'!$F:$F, '[1]#칼럼명세'!$J:$J)*IF(_xlfn.XLOOKUP($I889, '[1]#칼럼명세'!$F:$F, '[1]#칼럼명세'!$K:$K)="X", 1, _xlfn.XLOOKUP($K889, '[1]#무게관련'!$N:$N, '[1]#무게관련'!$O:$O))*100</f>
        <v>0</v>
      </c>
      <c r="M889" s="46" t="s">
        <v>336</v>
      </c>
      <c r="N889" s="46" t="s">
        <v>336</v>
      </c>
      <c r="O889" s="46" t="s">
        <v>336</v>
      </c>
      <c r="P889" s="46" t="s">
        <v>336</v>
      </c>
      <c r="Q889" s="5">
        <v>0</v>
      </c>
      <c r="R889" s="5">
        <v>0</v>
      </c>
      <c r="S889" s="5">
        <v>520005</v>
      </c>
      <c r="T889" s="5">
        <v>0</v>
      </c>
      <c r="U889" s="5">
        <v>99</v>
      </c>
      <c r="V889" s="5">
        <v>0</v>
      </c>
      <c r="W889" s="5">
        <v>1</v>
      </c>
      <c r="X889" s="66">
        <v>1000</v>
      </c>
      <c r="Y889" s="66">
        <v>1000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 t="s">
        <v>250</v>
      </c>
      <c r="AI889" s="5" t="s">
        <v>235</v>
      </c>
      <c r="AJ889" s="5" t="s">
        <v>983</v>
      </c>
      <c r="AK889" s="45">
        <f t="shared" si="106"/>
        <v>15</v>
      </c>
      <c r="AL889" s="47">
        <f>_xlfn.XLOOKUP(I889,'[1]#칼럼명세'!F:F,'[1]#칼럼명세'!I:I)</f>
        <v>1306</v>
      </c>
      <c r="AM889" s="44" t="str">
        <f t="shared" si="107"/>
        <v>Item_Name_27215006</v>
      </c>
      <c r="AN889" s="5" t="s">
        <v>831</v>
      </c>
      <c r="AO889" s="44" t="str">
        <f t="shared" si="108"/>
        <v>Item_Desc_27215006</v>
      </c>
      <c r="AP889" s="5" t="s">
        <v>830</v>
      </c>
      <c r="AQ889" s="44">
        <f>_xlfn.XLOOKUP(I889,[1]!표1[아이템 타입],[1]!표1[삭제여부])</f>
        <v>0</v>
      </c>
      <c r="AR889" s="63">
        <f>_xlfn.XLOOKUP(I889,'[1]#칼럼명세'!F:F,'[1]#칼럼명세'!H:H)</f>
        <v>0</v>
      </c>
      <c r="AS889" s="4">
        <v>0</v>
      </c>
      <c r="AT889" s="4"/>
      <c r="AU889" s="4"/>
      <c r="AV889" s="4"/>
      <c r="AW889" s="63" t="str">
        <f>_xlfn.XLOOKUP(I889,[1]!표1[아이템 타입],[1]!표1[타입 이름])</f>
        <v>선택 상자</v>
      </c>
      <c r="AX889" s="63" t="str">
        <f t="shared" si="112"/>
        <v>불가</v>
      </c>
      <c r="AY889" s="63" t="str">
        <f t="shared" si="113"/>
        <v>불가</v>
      </c>
      <c r="AZ889" s="63" t="str">
        <f t="shared" si="114"/>
        <v>불가</v>
      </c>
      <c r="BA889" s="63" t="str">
        <f t="shared" si="114"/>
        <v>불가</v>
      </c>
    </row>
    <row r="890" spans="1:53" x14ac:dyDescent="0.3">
      <c r="B890" s="4">
        <v>27215007</v>
      </c>
      <c r="C890" s="4" t="str">
        <f t="shared" si="111"/>
        <v>007</v>
      </c>
      <c r="D890" s="44" t="str">
        <f t="shared" si="109"/>
        <v>Item_Name_27215007</v>
      </c>
      <c r="E890" s="5" t="s">
        <v>1182</v>
      </c>
      <c r="F890" s="44" t="str">
        <f t="shared" si="110"/>
        <v>Item_Desc_27215007</v>
      </c>
      <c r="G890" s="5" t="s">
        <v>558</v>
      </c>
      <c r="H890" s="5">
        <v>2</v>
      </c>
      <c r="I890" s="5">
        <v>72</v>
      </c>
      <c r="J890" s="5">
        <v>0</v>
      </c>
      <c r="K890" s="5">
        <v>1</v>
      </c>
      <c r="L890" s="45">
        <f>_xlfn.XLOOKUP($I890, '[1]#칼럼명세'!$F:$F, '[1]#칼럼명세'!$J:$J)*IF(_xlfn.XLOOKUP($I890, '[1]#칼럼명세'!$F:$F, '[1]#칼럼명세'!$K:$K)="X", 1, _xlfn.XLOOKUP($K890, '[1]#무게관련'!$N:$N, '[1]#무게관련'!$O:$O))*100</f>
        <v>0</v>
      </c>
      <c r="M890" s="46" t="s">
        <v>336</v>
      </c>
      <c r="N890" s="46" t="s">
        <v>336</v>
      </c>
      <c r="O890" s="46" t="s">
        <v>336</v>
      </c>
      <c r="P890" s="46" t="s">
        <v>336</v>
      </c>
      <c r="Q890" s="5">
        <v>0</v>
      </c>
      <c r="R890" s="5">
        <v>0</v>
      </c>
      <c r="S890" s="5">
        <v>520006</v>
      </c>
      <c r="T890" s="5">
        <v>0</v>
      </c>
      <c r="U890" s="5">
        <v>99</v>
      </c>
      <c r="V890" s="5">
        <v>0</v>
      </c>
      <c r="W890" s="5">
        <v>1</v>
      </c>
      <c r="X890" s="66">
        <v>1000</v>
      </c>
      <c r="Y890" s="66">
        <v>1000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 t="s">
        <v>900</v>
      </c>
      <c r="AI890" s="5" t="s">
        <v>235</v>
      </c>
      <c r="AJ890" s="5" t="s">
        <v>983</v>
      </c>
      <c r="AK890" s="45">
        <f t="shared" si="106"/>
        <v>15</v>
      </c>
      <c r="AL890" s="47">
        <f>_xlfn.XLOOKUP(I890,'[1]#칼럼명세'!F:F,'[1]#칼럼명세'!I:I)</f>
        <v>1306</v>
      </c>
      <c r="AM890" s="44" t="str">
        <f t="shared" si="107"/>
        <v>Item_Name_27215007</v>
      </c>
      <c r="AN890" s="5" t="s">
        <v>824</v>
      </c>
      <c r="AO890" s="44" t="str">
        <f t="shared" si="108"/>
        <v>Item_Desc_27215007</v>
      </c>
      <c r="AP890" s="5" t="s">
        <v>830</v>
      </c>
      <c r="AQ890" s="44">
        <f>_xlfn.XLOOKUP(I890,[1]!표1[아이템 타입],[1]!표1[삭제여부])</f>
        <v>0</v>
      </c>
      <c r="AR890" s="63">
        <f>_xlfn.XLOOKUP(I890,'[1]#칼럼명세'!F:F,'[1]#칼럼명세'!H:H)</f>
        <v>0</v>
      </c>
      <c r="AS890" s="4">
        <v>0</v>
      </c>
      <c r="AT890" s="4"/>
      <c r="AU890" s="4"/>
      <c r="AV890" s="4"/>
      <c r="AW890" s="63" t="str">
        <f>_xlfn.XLOOKUP(I890,[1]!표1[아이템 타입],[1]!표1[타입 이름])</f>
        <v>선택 상자</v>
      </c>
      <c r="AX890" s="63" t="str">
        <f t="shared" si="112"/>
        <v>불가</v>
      </c>
      <c r="AY890" s="63" t="str">
        <f t="shared" si="113"/>
        <v>불가</v>
      </c>
      <c r="AZ890" s="63" t="str">
        <f t="shared" si="114"/>
        <v>불가</v>
      </c>
      <c r="BA890" s="63" t="str">
        <f t="shared" si="114"/>
        <v>불가</v>
      </c>
    </row>
    <row r="891" spans="1:53" x14ac:dyDescent="0.3">
      <c r="B891" s="4">
        <v>27215008</v>
      </c>
      <c r="C891" s="4" t="str">
        <f t="shared" si="111"/>
        <v>008</v>
      </c>
      <c r="D891" s="44" t="str">
        <f t="shared" si="109"/>
        <v>Item_Name_27215008</v>
      </c>
      <c r="E891" s="5" t="s">
        <v>1183</v>
      </c>
      <c r="F891" s="44" t="str">
        <f t="shared" si="110"/>
        <v>Item_Desc_27215008</v>
      </c>
      <c r="G891" s="5" t="s">
        <v>558</v>
      </c>
      <c r="H891" s="5">
        <v>2</v>
      </c>
      <c r="I891" s="5">
        <v>72</v>
      </c>
      <c r="J891" s="5">
        <v>0</v>
      </c>
      <c r="K891" s="5">
        <v>1</v>
      </c>
      <c r="L891" s="45">
        <f>_xlfn.XLOOKUP($I891, '[1]#칼럼명세'!$F:$F, '[1]#칼럼명세'!$J:$J)*IF(_xlfn.XLOOKUP($I891, '[1]#칼럼명세'!$F:$F, '[1]#칼럼명세'!$K:$K)="X", 1, _xlfn.XLOOKUP($K891, '[1]#무게관련'!$N:$N, '[1]#무게관련'!$O:$O))*100</f>
        <v>0</v>
      </c>
      <c r="M891" s="46" t="s">
        <v>336</v>
      </c>
      <c r="N891" s="46" t="s">
        <v>336</v>
      </c>
      <c r="O891" s="46" t="s">
        <v>336</v>
      </c>
      <c r="P891" s="46" t="s">
        <v>336</v>
      </c>
      <c r="Q891" s="5">
        <v>0</v>
      </c>
      <c r="R891" s="5">
        <v>0</v>
      </c>
      <c r="S891" s="5">
        <v>520007</v>
      </c>
      <c r="T891" s="5">
        <v>0</v>
      </c>
      <c r="U891" s="5">
        <v>99</v>
      </c>
      <c r="V891" s="5">
        <v>0</v>
      </c>
      <c r="W891" s="5">
        <v>1</v>
      </c>
      <c r="X891" s="66">
        <v>1000</v>
      </c>
      <c r="Y891" s="66">
        <v>1000</v>
      </c>
      <c r="Z891" s="5">
        <v>0</v>
      </c>
      <c r="AA891" s="5">
        <v>0</v>
      </c>
      <c r="AB891" s="5">
        <v>0</v>
      </c>
      <c r="AC891" s="5">
        <v>0</v>
      </c>
      <c r="AD891" s="5">
        <v>0</v>
      </c>
      <c r="AE891" s="5">
        <v>0</v>
      </c>
      <c r="AF891" s="5">
        <v>0</v>
      </c>
      <c r="AG891" s="5">
        <v>0</v>
      </c>
      <c r="AH891" s="5" t="s">
        <v>900</v>
      </c>
      <c r="AI891" s="5" t="s">
        <v>235</v>
      </c>
      <c r="AJ891" s="5" t="s">
        <v>983</v>
      </c>
      <c r="AK891" s="45">
        <f t="shared" si="106"/>
        <v>15</v>
      </c>
      <c r="AL891" s="47">
        <f>_xlfn.XLOOKUP(I891,'[1]#칼럼명세'!F:F,'[1]#칼럼명세'!I:I)</f>
        <v>1306</v>
      </c>
      <c r="AM891" s="44" t="str">
        <f t="shared" si="107"/>
        <v>Item_Name_27215008</v>
      </c>
      <c r="AN891" s="5" t="s">
        <v>825</v>
      </c>
      <c r="AO891" s="44" t="str">
        <f t="shared" si="108"/>
        <v>Item_Desc_27215008</v>
      </c>
      <c r="AP891" s="5" t="s">
        <v>830</v>
      </c>
      <c r="AQ891" s="44">
        <f>_xlfn.XLOOKUP(I891,[1]!표1[아이템 타입],[1]!표1[삭제여부])</f>
        <v>0</v>
      </c>
      <c r="AR891" s="63">
        <f>_xlfn.XLOOKUP(I891,'[1]#칼럼명세'!F:F,'[1]#칼럼명세'!H:H)</f>
        <v>0</v>
      </c>
      <c r="AS891" s="4">
        <v>0</v>
      </c>
      <c r="AT891" s="4"/>
      <c r="AU891" s="4"/>
      <c r="AV891" s="4"/>
      <c r="AW891" s="63" t="str">
        <f>_xlfn.XLOOKUP(I891,[1]!표1[아이템 타입],[1]!표1[타입 이름])</f>
        <v>선택 상자</v>
      </c>
      <c r="AX891" s="63" t="str">
        <f t="shared" si="112"/>
        <v>불가</v>
      </c>
      <c r="AY891" s="63" t="str">
        <f t="shared" si="113"/>
        <v>불가</v>
      </c>
      <c r="AZ891" s="63" t="str">
        <f t="shared" si="114"/>
        <v>불가</v>
      </c>
      <c r="BA891" s="63" t="str">
        <f t="shared" si="114"/>
        <v>불가</v>
      </c>
    </row>
    <row r="892" spans="1:53" x14ac:dyDescent="0.3">
      <c r="B892" s="4">
        <v>27215009</v>
      </c>
      <c r="C892" s="4" t="str">
        <f t="shared" si="111"/>
        <v>009</v>
      </c>
      <c r="D892" s="44" t="str">
        <f t="shared" si="109"/>
        <v>Item_Name_27215009</v>
      </c>
      <c r="E892" s="5" t="s">
        <v>1184</v>
      </c>
      <c r="F892" s="44" t="str">
        <f t="shared" si="110"/>
        <v>Item_Desc_27215009</v>
      </c>
      <c r="G892" s="5" t="s">
        <v>558</v>
      </c>
      <c r="H892" s="5">
        <v>2</v>
      </c>
      <c r="I892" s="5">
        <v>72</v>
      </c>
      <c r="J892" s="5">
        <v>0</v>
      </c>
      <c r="K892" s="5">
        <v>1</v>
      </c>
      <c r="L892" s="45">
        <f>_xlfn.XLOOKUP($I892, '[1]#칼럼명세'!$F:$F, '[1]#칼럼명세'!$J:$J)*IF(_xlfn.XLOOKUP($I892, '[1]#칼럼명세'!$F:$F, '[1]#칼럼명세'!$K:$K)="X", 1, _xlfn.XLOOKUP($K892, '[1]#무게관련'!$N:$N, '[1]#무게관련'!$O:$O))*100</f>
        <v>0</v>
      </c>
      <c r="M892" s="46" t="s">
        <v>336</v>
      </c>
      <c r="N892" s="46" t="s">
        <v>336</v>
      </c>
      <c r="O892" s="46" t="s">
        <v>336</v>
      </c>
      <c r="P892" s="46" t="s">
        <v>336</v>
      </c>
      <c r="Q892" s="5">
        <v>0</v>
      </c>
      <c r="R892" s="5">
        <v>0</v>
      </c>
      <c r="S892" s="5">
        <v>520008</v>
      </c>
      <c r="T892" s="5">
        <v>0</v>
      </c>
      <c r="U892" s="5">
        <v>99</v>
      </c>
      <c r="V892" s="5">
        <v>0</v>
      </c>
      <c r="W892" s="5">
        <v>1</v>
      </c>
      <c r="X892" s="66">
        <v>1000</v>
      </c>
      <c r="Y892" s="66">
        <v>1000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 t="s">
        <v>900</v>
      </c>
      <c r="AI892" s="5" t="s">
        <v>235</v>
      </c>
      <c r="AJ892" s="5" t="s">
        <v>983</v>
      </c>
      <c r="AK892" s="45">
        <f t="shared" si="106"/>
        <v>15</v>
      </c>
      <c r="AL892" s="47">
        <f>_xlfn.XLOOKUP(I892,'[1]#칼럼명세'!F:F,'[1]#칼럼명세'!I:I)</f>
        <v>1306</v>
      </c>
      <c r="AM892" s="44" t="str">
        <f t="shared" si="107"/>
        <v>Item_Name_27215009</v>
      </c>
      <c r="AN892" s="5" t="s">
        <v>826</v>
      </c>
      <c r="AO892" s="44" t="str">
        <f t="shared" si="108"/>
        <v>Item_Desc_27215009</v>
      </c>
      <c r="AP892" s="5" t="s">
        <v>830</v>
      </c>
      <c r="AQ892" s="44">
        <f>_xlfn.XLOOKUP(I892,[1]!표1[아이템 타입],[1]!표1[삭제여부])</f>
        <v>0</v>
      </c>
      <c r="AR892" s="63">
        <f>_xlfn.XLOOKUP(I892,'[1]#칼럼명세'!F:F,'[1]#칼럼명세'!H:H)</f>
        <v>0</v>
      </c>
      <c r="AS892" s="4">
        <v>0</v>
      </c>
      <c r="AT892" s="4"/>
      <c r="AU892" s="4"/>
      <c r="AV892" s="4"/>
      <c r="AW892" s="63" t="str">
        <f>_xlfn.XLOOKUP(I892,[1]!표1[아이템 타입],[1]!표1[타입 이름])</f>
        <v>선택 상자</v>
      </c>
      <c r="AX892" s="63" t="str">
        <f t="shared" si="112"/>
        <v>불가</v>
      </c>
      <c r="AY892" s="63" t="str">
        <f t="shared" si="113"/>
        <v>불가</v>
      </c>
      <c r="AZ892" s="63" t="str">
        <f t="shared" si="114"/>
        <v>불가</v>
      </c>
      <c r="BA892" s="63" t="str">
        <f t="shared" si="114"/>
        <v>불가</v>
      </c>
    </row>
    <row r="893" spans="1:53" x14ac:dyDescent="0.3">
      <c r="A893" s="5" t="s">
        <v>18</v>
      </c>
      <c r="B893" s="4">
        <v>27215010</v>
      </c>
      <c r="C893" s="4" t="str">
        <f t="shared" si="111"/>
        <v>010</v>
      </c>
      <c r="D893" s="44" t="str">
        <f t="shared" si="109"/>
        <v>Item_Name_27215010</v>
      </c>
      <c r="E893" s="5" t="s">
        <v>1185</v>
      </c>
      <c r="F893" s="44" t="str">
        <f t="shared" si="110"/>
        <v>Item_Desc_27215010</v>
      </c>
      <c r="G893" s="5" t="s">
        <v>558</v>
      </c>
      <c r="H893" s="5">
        <v>2</v>
      </c>
      <c r="I893" s="5">
        <v>72</v>
      </c>
      <c r="J893" s="5">
        <v>0</v>
      </c>
      <c r="K893" s="5">
        <v>1</v>
      </c>
      <c r="L893" s="45">
        <f>_xlfn.XLOOKUP($I893, '[1]#칼럼명세'!$F:$F, '[1]#칼럼명세'!$J:$J)*IF(_xlfn.XLOOKUP($I893, '[1]#칼럼명세'!$F:$F, '[1]#칼럼명세'!$K:$K)="X", 1, _xlfn.XLOOKUP($K893, '[1]#무게관련'!$N:$N, '[1]#무게관련'!$O:$O))*100</f>
        <v>0</v>
      </c>
      <c r="M893" s="46" t="s">
        <v>336</v>
      </c>
      <c r="N893" s="46" t="s">
        <v>336</v>
      </c>
      <c r="O893" s="46" t="s">
        <v>336</v>
      </c>
      <c r="P893" s="46" t="s">
        <v>336</v>
      </c>
      <c r="Q893" s="5">
        <v>0</v>
      </c>
      <c r="R893" s="5">
        <v>0</v>
      </c>
      <c r="S893" s="5">
        <v>520009</v>
      </c>
      <c r="T893" s="5">
        <v>0</v>
      </c>
      <c r="U893" s="5">
        <v>99</v>
      </c>
      <c r="V893" s="5">
        <v>0</v>
      </c>
      <c r="W893" s="5">
        <v>1</v>
      </c>
      <c r="X893" s="66">
        <v>1000</v>
      </c>
      <c r="Y893" s="66">
        <v>1000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 t="s">
        <v>250</v>
      </c>
      <c r="AI893" s="5" t="s">
        <v>235</v>
      </c>
      <c r="AJ893" s="5" t="s">
        <v>983</v>
      </c>
      <c r="AK893" s="45">
        <f t="shared" si="106"/>
        <v>15</v>
      </c>
      <c r="AL893" s="47">
        <f>_xlfn.XLOOKUP(I893,'[1]#칼럼명세'!F:F,'[1]#칼럼명세'!I:I)</f>
        <v>1306</v>
      </c>
      <c r="AM893" s="44" t="str">
        <f t="shared" si="107"/>
        <v>Item_Name_27215010</v>
      </c>
      <c r="AN893" s="5" t="s">
        <v>828</v>
      </c>
      <c r="AO893" s="44" t="str">
        <f t="shared" si="108"/>
        <v>Item_Desc_27215010</v>
      </c>
      <c r="AP893" s="5" t="s">
        <v>830</v>
      </c>
      <c r="AQ893" s="44">
        <f>_xlfn.XLOOKUP(I893,[1]!표1[아이템 타입],[1]!표1[삭제여부])</f>
        <v>0</v>
      </c>
      <c r="AR893" s="63">
        <f>_xlfn.XLOOKUP(I893,'[1]#칼럼명세'!F:F,'[1]#칼럼명세'!H:H)</f>
        <v>0</v>
      </c>
      <c r="AS893" s="4">
        <v>0</v>
      </c>
      <c r="AT893" s="4"/>
      <c r="AU893" s="4"/>
      <c r="AV893" s="4"/>
      <c r="AW893" s="63" t="str">
        <f>_xlfn.XLOOKUP(I893,[1]!표1[아이템 타입],[1]!표1[타입 이름])</f>
        <v>선택 상자</v>
      </c>
      <c r="AX893" s="63" t="str">
        <f t="shared" si="112"/>
        <v>불가</v>
      </c>
      <c r="AY893" s="63" t="str">
        <f t="shared" si="113"/>
        <v>불가</v>
      </c>
      <c r="AZ893" s="63" t="str">
        <f t="shared" si="114"/>
        <v>불가</v>
      </c>
      <c r="BA893" s="63" t="str">
        <f t="shared" si="114"/>
        <v>불가</v>
      </c>
    </row>
    <row r="894" spans="1:53" x14ac:dyDescent="0.3">
      <c r="A894" s="5" t="s">
        <v>18</v>
      </c>
      <c r="B894" s="4">
        <v>27215011</v>
      </c>
      <c r="C894" s="4" t="str">
        <f t="shared" si="111"/>
        <v>011</v>
      </c>
      <c r="D894" s="44" t="str">
        <f t="shared" si="109"/>
        <v>Item_Name_27215011</v>
      </c>
      <c r="E894" s="5" t="s">
        <v>1186</v>
      </c>
      <c r="F894" s="44" t="str">
        <f t="shared" si="110"/>
        <v>Item_Desc_27215011</v>
      </c>
      <c r="G894" s="5" t="s">
        <v>558</v>
      </c>
      <c r="H894" s="5">
        <v>2</v>
      </c>
      <c r="I894" s="5">
        <v>72</v>
      </c>
      <c r="J894" s="5">
        <v>0</v>
      </c>
      <c r="K894" s="5">
        <v>1</v>
      </c>
      <c r="L894" s="45">
        <f>_xlfn.XLOOKUP($I894, '[1]#칼럼명세'!$F:$F, '[1]#칼럼명세'!$J:$J)*IF(_xlfn.XLOOKUP($I894, '[1]#칼럼명세'!$F:$F, '[1]#칼럼명세'!$K:$K)="X", 1, _xlfn.XLOOKUP($K894, '[1]#무게관련'!$N:$N, '[1]#무게관련'!$O:$O))*100</f>
        <v>0</v>
      </c>
      <c r="M894" s="46" t="s">
        <v>336</v>
      </c>
      <c r="N894" s="46" t="s">
        <v>336</v>
      </c>
      <c r="O894" s="46" t="s">
        <v>336</v>
      </c>
      <c r="P894" s="46" t="s">
        <v>336</v>
      </c>
      <c r="Q894" s="5">
        <v>0</v>
      </c>
      <c r="R894" s="5">
        <v>0</v>
      </c>
      <c r="S894" s="5">
        <v>520010</v>
      </c>
      <c r="T894" s="5">
        <v>0</v>
      </c>
      <c r="U894" s="5">
        <v>99</v>
      </c>
      <c r="V894" s="5">
        <v>0</v>
      </c>
      <c r="W894" s="5">
        <v>1</v>
      </c>
      <c r="X894" s="66">
        <v>1000</v>
      </c>
      <c r="Y894" s="66">
        <v>1000</v>
      </c>
      <c r="Z894" s="5">
        <v>0</v>
      </c>
      <c r="AA894" s="5">
        <v>0</v>
      </c>
      <c r="AB894" s="5">
        <v>0</v>
      </c>
      <c r="AC894" s="5">
        <v>0</v>
      </c>
      <c r="AD894" s="5">
        <v>0</v>
      </c>
      <c r="AE894" s="5">
        <v>0</v>
      </c>
      <c r="AF894" s="5">
        <v>0</v>
      </c>
      <c r="AG894" s="5">
        <v>0</v>
      </c>
      <c r="AH894" s="5" t="s">
        <v>250</v>
      </c>
      <c r="AI894" s="5" t="s">
        <v>235</v>
      </c>
      <c r="AJ894" s="5" t="s">
        <v>983</v>
      </c>
      <c r="AK894" s="45">
        <f t="shared" si="106"/>
        <v>15</v>
      </c>
      <c r="AL894" s="47">
        <f>_xlfn.XLOOKUP(I894,'[1]#칼럼명세'!F:F,'[1]#칼럼명세'!I:I)</f>
        <v>1306</v>
      </c>
      <c r="AM894" s="44" t="str">
        <f t="shared" si="107"/>
        <v>Item_Name_27215011</v>
      </c>
      <c r="AN894" s="5" t="s">
        <v>829</v>
      </c>
      <c r="AO894" s="44" t="str">
        <f t="shared" si="108"/>
        <v>Item_Desc_27215011</v>
      </c>
      <c r="AP894" s="5" t="s">
        <v>830</v>
      </c>
      <c r="AQ894" s="44">
        <f>_xlfn.XLOOKUP(I894,[1]!표1[아이템 타입],[1]!표1[삭제여부])</f>
        <v>0</v>
      </c>
      <c r="AR894" s="63">
        <f>_xlfn.XLOOKUP(I894,'[1]#칼럼명세'!F:F,'[1]#칼럼명세'!H:H)</f>
        <v>0</v>
      </c>
      <c r="AS894" s="4">
        <v>0</v>
      </c>
      <c r="AT894" s="4"/>
      <c r="AU894" s="4"/>
      <c r="AV894" s="4"/>
      <c r="AW894" s="63" t="str">
        <f>_xlfn.XLOOKUP(I894,[1]!표1[아이템 타입],[1]!표1[타입 이름])</f>
        <v>선택 상자</v>
      </c>
      <c r="AX894" s="63" t="str">
        <f t="shared" si="112"/>
        <v>불가</v>
      </c>
      <c r="AY894" s="63" t="str">
        <f t="shared" si="113"/>
        <v>불가</v>
      </c>
      <c r="AZ894" s="63" t="str">
        <f t="shared" si="114"/>
        <v>불가</v>
      </c>
      <c r="BA894" s="63" t="str">
        <f t="shared" si="114"/>
        <v>불가</v>
      </c>
    </row>
    <row r="895" spans="1:53" x14ac:dyDescent="0.3">
      <c r="B895" s="4">
        <v>27215012</v>
      </c>
      <c r="C895" s="4" t="str">
        <f t="shared" si="111"/>
        <v>012</v>
      </c>
      <c r="D895" s="44" t="str">
        <f t="shared" si="109"/>
        <v>Item_Name_27215012</v>
      </c>
      <c r="E895" s="5" t="s">
        <v>1187</v>
      </c>
      <c r="F895" s="44" t="str">
        <f t="shared" si="110"/>
        <v>Item_Desc_27215012</v>
      </c>
      <c r="G895" s="5" t="s">
        <v>558</v>
      </c>
      <c r="H895" s="5">
        <v>2</v>
      </c>
      <c r="I895" s="5">
        <v>72</v>
      </c>
      <c r="J895" s="5">
        <v>0</v>
      </c>
      <c r="K895" s="5">
        <v>1</v>
      </c>
      <c r="L895" s="45">
        <f>_xlfn.XLOOKUP($I895, '[1]#칼럼명세'!$F:$F, '[1]#칼럼명세'!$J:$J)*IF(_xlfn.XLOOKUP($I895, '[1]#칼럼명세'!$F:$F, '[1]#칼럼명세'!$K:$K)="X", 1, _xlfn.XLOOKUP($K895, '[1]#무게관련'!$N:$N, '[1]#무게관련'!$O:$O))*100</f>
        <v>0</v>
      </c>
      <c r="M895" s="46" t="s">
        <v>336</v>
      </c>
      <c r="N895" s="46" t="s">
        <v>336</v>
      </c>
      <c r="O895" s="46" t="s">
        <v>336</v>
      </c>
      <c r="P895" s="46" t="s">
        <v>336</v>
      </c>
      <c r="Q895" s="5">
        <v>0</v>
      </c>
      <c r="R895" s="5">
        <v>0</v>
      </c>
      <c r="S895" s="5">
        <v>520035</v>
      </c>
      <c r="T895" s="5">
        <v>0</v>
      </c>
      <c r="U895" s="5">
        <v>99</v>
      </c>
      <c r="V895" s="5">
        <v>0</v>
      </c>
      <c r="W895" s="5">
        <v>1</v>
      </c>
      <c r="X895" s="66">
        <v>1000</v>
      </c>
      <c r="Y895" s="66">
        <v>1000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 t="s">
        <v>250</v>
      </c>
      <c r="AI895" s="5" t="s">
        <v>235</v>
      </c>
      <c r="AJ895" s="5" t="s">
        <v>983</v>
      </c>
      <c r="AK895" s="45">
        <f t="shared" si="106"/>
        <v>15</v>
      </c>
      <c r="AL895" s="47">
        <f>_xlfn.XLOOKUP(I895,'[1]#칼럼명세'!F:F,'[1]#칼럼명세'!I:I)</f>
        <v>1306</v>
      </c>
      <c r="AM895" s="44" t="str">
        <f t="shared" si="107"/>
        <v>Item_Name_27215012</v>
      </c>
      <c r="AN895" s="5" t="s">
        <v>827</v>
      </c>
      <c r="AO895" s="44" t="str">
        <f t="shared" si="108"/>
        <v>Item_Desc_27215012</v>
      </c>
      <c r="AP895" s="5" t="s">
        <v>830</v>
      </c>
      <c r="AQ895" s="44">
        <f>_xlfn.XLOOKUP(I895,[1]!표1[아이템 타입],[1]!표1[삭제여부])</f>
        <v>0</v>
      </c>
      <c r="AR895" s="63">
        <f>_xlfn.XLOOKUP(I895,'[1]#칼럼명세'!F:F,'[1]#칼럼명세'!H:H)</f>
        <v>0</v>
      </c>
      <c r="AS895" s="4">
        <v>0</v>
      </c>
      <c r="AT895" s="4"/>
      <c r="AU895" s="4"/>
      <c r="AV895" s="4"/>
      <c r="AW895" s="63" t="str">
        <f>_xlfn.XLOOKUP(I895,[1]!표1[아이템 타입],[1]!표1[타입 이름])</f>
        <v>선택 상자</v>
      </c>
      <c r="AX895" s="63" t="str">
        <f t="shared" si="112"/>
        <v>불가</v>
      </c>
      <c r="AY895" s="63" t="str">
        <f t="shared" si="113"/>
        <v>불가</v>
      </c>
      <c r="AZ895" s="63" t="str">
        <f t="shared" si="114"/>
        <v>불가</v>
      </c>
      <c r="BA895" s="63" t="str">
        <f t="shared" si="114"/>
        <v>불가</v>
      </c>
    </row>
    <row r="896" spans="1:53" x14ac:dyDescent="0.3">
      <c r="B896" s="4">
        <v>27215013</v>
      </c>
      <c r="C896" s="4" t="str">
        <f t="shared" si="111"/>
        <v>013</v>
      </c>
      <c r="D896" s="44" t="str">
        <f t="shared" si="109"/>
        <v>Item_Name_27215013</v>
      </c>
      <c r="E896" s="5" t="s">
        <v>1188</v>
      </c>
      <c r="F896" s="44" t="str">
        <f t="shared" si="110"/>
        <v>Item_Desc_27215013</v>
      </c>
      <c r="G896" s="5" t="s">
        <v>558</v>
      </c>
      <c r="H896" s="5">
        <v>2</v>
      </c>
      <c r="I896" s="5">
        <v>72</v>
      </c>
      <c r="J896" s="5">
        <v>0</v>
      </c>
      <c r="K896" s="5">
        <v>1</v>
      </c>
      <c r="L896" s="45">
        <f>_xlfn.XLOOKUP($I896, '[1]#칼럼명세'!$F:$F, '[1]#칼럼명세'!$J:$J)*IF(_xlfn.XLOOKUP($I896, '[1]#칼럼명세'!$F:$F, '[1]#칼럼명세'!$K:$K)="X", 1, _xlfn.XLOOKUP($K896, '[1]#무게관련'!$N:$N, '[1]#무게관련'!$O:$O))*100</f>
        <v>0</v>
      </c>
      <c r="M896" s="46" t="s">
        <v>336</v>
      </c>
      <c r="N896" s="46" t="s">
        <v>336</v>
      </c>
      <c r="O896" s="46" t="s">
        <v>336</v>
      </c>
      <c r="P896" s="46" t="s">
        <v>336</v>
      </c>
      <c r="Q896" s="5">
        <v>0</v>
      </c>
      <c r="R896" s="5">
        <v>0</v>
      </c>
      <c r="S896" s="5">
        <v>520013</v>
      </c>
      <c r="T896" s="5">
        <v>0</v>
      </c>
      <c r="U896" s="5">
        <v>99</v>
      </c>
      <c r="V896" s="5">
        <v>0</v>
      </c>
      <c r="W896" s="5">
        <v>1</v>
      </c>
      <c r="X896" s="66">
        <v>1000</v>
      </c>
      <c r="Y896" s="66">
        <v>1000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 t="s">
        <v>900</v>
      </c>
      <c r="AI896" s="5" t="s">
        <v>235</v>
      </c>
      <c r="AJ896" s="5" t="s">
        <v>983</v>
      </c>
      <c r="AK896" s="45">
        <f t="shared" si="106"/>
        <v>15</v>
      </c>
      <c r="AL896" s="47">
        <f>_xlfn.XLOOKUP(I896,'[1]#칼럼명세'!F:F,'[1]#칼럼명세'!I:I)</f>
        <v>1306</v>
      </c>
      <c r="AM896" s="44" t="str">
        <f t="shared" si="107"/>
        <v>Item_Name_27215013</v>
      </c>
      <c r="AN896" s="5" t="s">
        <v>872</v>
      </c>
      <c r="AO896" s="44" t="str">
        <f t="shared" si="108"/>
        <v>Item_Desc_27215013</v>
      </c>
      <c r="AP896" s="5" t="s">
        <v>830</v>
      </c>
      <c r="AQ896" s="44">
        <f>_xlfn.XLOOKUP(I896,[1]!표1[아이템 타입],[1]!표1[삭제여부])</f>
        <v>0</v>
      </c>
      <c r="AR896" s="63">
        <f>_xlfn.XLOOKUP(I896,'[1]#칼럼명세'!F:F,'[1]#칼럼명세'!H:H)</f>
        <v>0</v>
      </c>
      <c r="AS896" s="4">
        <v>0</v>
      </c>
      <c r="AT896" s="4"/>
      <c r="AU896" s="4"/>
      <c r="AV896" s="4"/>
      <c r="AW896" s="63" t="str">
        <f>_xlfn.XLOOKUP(I896,[1]!표1[아이템 타입],[1]!표1[타입 이름])</f>
        <v>선택 상자</v>
      </c>
      <c r="AX896" s="63" t="str">
        <f t="shared" si="112"/>
        <v>불가</v>
      </c>
      <c r="AY896" s="63" t="str">
        <f t="shared" si="113"/>
        <v>불가</v>
      </c>
      <c r="AZ896" s="63" t="str">
        <f t="shared" si="114"/>
        <v>불가</v>
      </c>
      <c r="BA896" s="63" t="str">
        <f t="shared" si="114"/>
        <v>불가</v>
      </c>
    </row>
    <row r="897" spans="1:53" x14ac:dyDescent="0.3">
      <c r="B897" s="4">
        <v>27215014</v>
      </c>
      <c r="C897" s="4" t="str">
        <f t="shared" si="111"/>
        <v>014</v>
      </c>
      <c r="D897" s="44" t="str">
        <f t="shared" si="109"/>
        <v>Item_Name_27215014</v>
      </c>
      <c r="E897" s="5" t="s">
        <v>1189</v>
      </c>
      <c r="F897" s="44" t="str">
        <f t="shared" si="110"/>
        <v>Item_Desc_27215014</v>
      </c>
      <c r="G897" s="5" t="s">
        <v>558</v>
      </c>
      <c r="H897" s="5">
        <v>2</v>
      </c>
      <c r="I897" s="5">
        <v>72</v>
      </c>
      <c r="J897" s="5">
        <v>0</v>
      </c>
      <c r="K897" s="5">
        <v>1</v>
      </c>
      <c r="L897" s="45">
        <f>_xlfn.XLOOKUP($I897, '[1]#칼럼명세'!$F:$F, '[1]#칼럼명세'!$J:$J)*IF(_xlfn.XLOOKUP($I897, '[1]#칼럼명세'!$F:$F, '[1]#칼럼명세'!$K:$K)="X", 1, _xlfn.XLOOKUP($K897, '[1]#무게관련'!$N:$N, '[1]#무게관련'!$O:$O))*100</f>
        <v>0</v>
      </c>
      <c r="M897" s="46" t="s">
        <v>336</v>
      </c>
      <c r="N897" s="46" t="s">
        <v>336</v>
      </c>
      <c r="O897" s="46" t="s">
        <v>336</v>
      </c>
      <c r="P897" s="46" t="s">
        <v>336</v>
      </c>
      <c r="Q897" s="5">
        <v>0</v>
      </c>
      <c r="R897" s="5">
        <v>0</v>
      </c>
      <c r="S897" s="5">
        <v>520014</v>
      </c>
      <c r="T897" s="5">
        <v>0</v>
      </c>
      <c r="U897" s="5">
        <v>99</v>
      </c>
      <c r="V897" s="5">
        <v>0</v>
      </c>
      <c r="W897" s="5">
        <v>1</v>
      </c>
      <c r="X897" s="66">
        <v>1000</v>
      </c>
      <c r="Y897" s="66">
        <v>1000</v>
      </c>
      <c r="Z897" s="5">
        <v>0</v>
      </c>
      <c r="AA897" s="5">
        <v>0</v>
      </c>
      <c r="AB897" s="5">
        <v>0</v>
      </c>
      <c r="AC897" s="5">
        <v>0</v>
      </c>
      <c r="AD897" s="5">
        <v>0</v>
      </c>
      <c r="AE897" s="5">
        <v>0</v>
      </c>
      <c r="AF897" s="5">
        <v>0</v>
      </c>
      <c r="AG897" s="5">
        <v>0</v>
      </c>
      <c r="AH897" s="5" t="s">
        <v>900</v>
      </c>
      <c r="AI897" s="5" t="s">
        <v>235</v>
      </c>
      <c r="AJ897" s="5" t="s">
        <v>983</v>
      </c>
      <c r="AK897" s="45">
        <f t="shared" si="106"/>
        <v>15</v>
      </c>
      <c r="AL897" s="47">
        <f>_xlfn.XLOOKUP(I897,'[1]#칼럼명세'!F:F,'[1]#칼럼명세'!I:I)</f>
        <v>1306</v>
      </c>
      <c r="AM897" s="44" t="str">
        <f t="shared" si="107"/>
        <v>Item_Name_27215014</v>
      </c>
      <c r="AN897" s="5" t="s">
        <v>873</v>
      </c>
      <c r="AO897" s="44" t="str">
        <f t="shared" si="108"/>
        <v>Item_Desc_27215014</v>
      </c>
      <c r="AP897" s="5" t="s">
        <v>830</v>
      </c>
      <c r="AQ897" s="44">
        <f>_xlfn.XLOOKUP(I897,[1]!표1[아이템 타입],[1]!표1[삭제여부])</f>
        <v>0</v>
      </c>
      <c r="AR897" s="63">
        <f>_xlfn.XLOOKUP(I897,'[1]#칼럼명세'!F:F,'[1]#칼럼명세'!H:H)</f>
        <v>0</v>
      </c>
      <c r="AS897" s="4">
        <v>0</v>
      </c>
      <c r="AT897" s="4"/>
      <c r="AU897" s="4"/>
      <c r="AV897" s="4"/>
      <c r="AW897" s="63" t="str">
        <f>_xlfn.XLOOKUP(I897,[1]!표1[아이템 타입],[1]!표1[타입 이름])</f>
        <v>선택 상자</v>
      </c>
      <c r="AX897" s="63" t="str">
        <f t="shared" si="112"/>
        <v>불가</v>
      </c>
      <c r="AY897" s="63" t="str">
        <f t="shared" si="113"/>
        <v>불가</v>
      </c>
      <c r="AZ897" s="63" t="str">
        <f t="shared" ref="AZ897:BA968" si="115">IF(AR897=0,"불가","가능")</f>
        <v>불가</v>
      </c>
      <c r="BA897" s="63" t="str">
        <f t="shared" si="115"/>
        <v>불가</v>
      </c>
    </row>
    <row r="898" spans="1:53" x14ac:dyDescent="0.3">
      <c r="B898" s="4">
        <v>27215015</v>
      </c>
      <c r="C898" s="4" t="str">
        <f t="shared" si="111"/>
        <v>015</v>
      </c>
      <c r="D898" s="44" t="str">
        <f t="shared" si="109"/>
        <v>Item_Name_27215015</v>
      </c>
      <c r="E898" s="5" t="s">
        <v>1190</v>
      </c>
      <c r="F898" s="44" t="str">
        <f t="shared" si="110"/>
        <v>Item_Desc_27215015</v>
      </c>
      <c r="G898" s="5" t="s">
        <v>558</v>
      </c>
      <c r="H898" s="5">
        <v>2</v>
      </c>
      <c r="I898" s="5">
        <v>72</v>
      </c>
      <c r="J898" s="5">
        <v>0</v>
      </c>
      <c r="K898" s="5">
        <v>1</v>
      </c>
      <c r="L898" s="45">
        <f>_xlfn.XLOOKUP($I898, '[1]#칼럼명세'!$F:$F, '[1]#칼럼명세'!$J:$J)*IF(_xlfn.XLOOKUP($I898, '[1]#칼럼명세'!$F:$F, '[1]#칼럼명세'!$K:$K)="X", 1, _xlfn.XLOOKUP($K898, '[1]#무게관련'!$N:$N, '[1]#무게관련'!$O:$O))*100</f>
        <v>0</v>
      </c>
      <c r="M898" s="46" t="s">
        <v>336</v>
      </c>
      <c r="N898" s="46" t="s">
        <v>336</v>
      </c>
      <c r="O898" s="46" t="s">
        <v>336</v>
      </c>
      <c r="P898" s="46" t="s">
        <v>336</v>
      </c>
      <c r="Q898" s="5">
        <v>0</v>
      </c>
      <c r="R898" s="5">
        <v>0</v>
      </c>
      <c r="S898" s="5">
        <v>520015</v>
      </c>
      <c r="T898" s="5">
        <v>0</v>
      </c>
      <c r="U898" s="5">
        <v>99</v>
      </c>
      <c r="V898" s="5">
        <v>0</v>
      </c>
      <c r="W898" s="5">
        <v>1</v>
      </c>
      <c r="X898" s="66">
        <v>1000</v>
      </c>
      <c r="Y898" s="66">
        <v>1000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 t="s">
        <v>900</v>
      </c>
      <c r="AI898" s="5" t="s">
        <v>235</v>
      </c>
      <c r="AJ898" s="5" t="s">
        <v>983</v>
      </c>
      <c r="AK898" s="45">
        <f t="shared" si="106"/>
        <v>15</v>
      </c>
      <c r="AL898" s="47">
        <f>_xlfn.XLOOKUP(I898,'[1]#칼럼명세'!F:F,'[1]#칼럼명세'!I:I)</f>
        <v>1306</v>
      </c>
      <c r="AM898" s="44" t="str">
        <f t="shared" si="107"/>
        <v>Item_Name_27215015</v>
      </c>
      <c r="AN898" s="5" t="s">
        <v>889</v>
      </c>
      <c r="AO898" s="44" t="str">
        <f t="shared" si="108"/>
        <v>Item_Desc_27215015</v>
      </c>
      <c r="AP898" s="5" t="s">
        <v>830</v>
      </c>
      <c r="AQ898" s="44">
        <f>_xlfn.XLOOKUP(I898,[1]!표1[아이템 타입],[1]!표1[삭제여부])</f>
        <v>0</v>
      </c>
      <c r="AR898" s="63">
        <f>_xlfn.XLOOKUP(I898,'[1]#칼럼명세'!F:F,'[1]#칼럼명세'!H:H)</f>
        <v>0</v>
      </c>
      <c r="AS898" s="4">
        <v>0</v>
      </c>
      <c r="AT898" s="4"/>
      <c r="AU898" s="4"/>
      <c r="AV898" s="4"/>
      <c r="AW898" s="63" t="str">
        <f>_xlfn.XLOOKUP(I898,[1]!표1[아이템 타입],[1]!표1[타입 이름])</f>
        <v>선택 상자</v>
      </c>
      <c r="AX898" s="63" t="str">
        <f t="shared" si="112"/>
        <v>불가</v>
      </c>
      <c r="AY898" s="63" t="str">
        <f t="shared" si="113"/>
        <v>불가</v>
      </c>
      <c r="AZ898" s="63" t="str">
        <f t="shared" si="115"/>
        <v>불가</v>
      </c>
      <c r="BA898" s="63" t="str">
        <f t="shared" si="115"/>
        <v>불가</v>
      </c>
    </row>
    <row r="899" spans="1:53" x14ac:dyDescent="0.3">
      <c r="B899" s="4">
        <v>27215020</v>
      </c>
      <c r="C899" s="4" t="str">
        <f t="shared" si="111"/>
        <v>020</v>
      </c>
      <c r="D899" s="44" t="str">
        <f t="shared" si="109"/>
        <v>Item_Name_27215020</v>
      </c>
      <c r="E899" s="5" t="s">
        <v>1191</v>
      </c>
      <c r="F899" s="44" t="str">
        <f t="shared" si="110"/>
        <v>Item_Desc_27215020</v>
      </c>
      <c r="G899" s="5" t="s">
        <v>558</v>
      </c>
      <c r="H899" s="5">
        <v>2</v>
      </c>
      <c r="I899" s="5">
        <v>72</v>
      </c>
      <c r="J899" s="5">
        <v>0</v>
      </c>
      <c r="K899" s="5">
        <v>1</v>
      </c>
      <c r="L899" s="45">
        <f>_xlfn.XLOOKUP($I899, '[1]#칼럼명세'!$F:$F, '[1]#칼럼명세'!$J:$J)*IF(_xlfn.XLOOKUP($I899, '[1]#칼럼명세'!$F:$F, '[1]#칼럼명세'!$K:$K)="X", 1, _xlfn.XLOOKUP($K899, '[1]#무게관련'!$N:$N, '[1]#무게관련'!$O:$O))*100</f>
        <v>0</v>
      </c>
      <c r="M899" s="46" t="s">
        <v>336</v>
      </c>
      <c r="N899" s="46" t="s">
        <v>336</v>
      </c>
      <c r="O899" s="46" t="s">
        <v>336</v>
      </c>
      <c r="P899" s="46" t="s">
        <v>336</v>
      </c>
      <c r="Q899" s="5">
        <v>0</v>
      </c>
      <c r="R899" s="5">
        <v>0</v>
      </c>
      <c r="S899" s="5">
        <v>520020</v>
      </c>
      <c r="T899" s="5">
        <v>0</v>
      </c>
      <c r="U899" s="5">
        <v>99</v>
      </c>
      <c r="V899" s="5">
        <v>0</v>
      </c>
      <c r="W899" s="5">
        <v>1</v>
      </c>
      <c r="X899" s="66">
        <v>1000</v>
      </c>
      <c r="Y899" s="66">
        <v>1000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 t="s">
        <v>250</v>
      </c>
      <c r="AI899" s="5" t="s">
        <v>235</v>
      </c>
      <c r="AJ899" s="5" t="s">
        <v>983</v>
      </c>
      <c r="AK899" s="45">
        <f t="shared" si="106"/>
        <v>15</v>
      </c>
      <c r="AL899" s="47">
        <f>_xlfn.XLOOKUP(I899,'[1]#칼럼명세'!F:F,'[1]#칼럼명세'!I:I)</f>
        <v>1306</v>
      </c>
      <c r="AM899" s="44" t="str">
        <f t="shared" si="107"/>
        <v>Item_Name_27215020</v>
      </c>
      <c r="AN899" s="5" t="s">
        <v>874</v>
      </c>
      <c r="AO899" s="44" t="str">
        <f t="shared" si="108"/>
        <v>Item_Desc_27215020</v>
      </c>
      <c r="AP899" s="5" t="s">
        <v>830</v>
      </c>
      <c r="AQ899" s="44">
        <f>_xlfn.XLOOKUP(I899,[1]!표1[아이템 타입],[1]!표1[삭제여부])</f>
        <v>0</v>
      </c>
      <c r="AR899" s="63">
        <f>_xlfn.XLOOKUP(I899,'[1]#칼럼명세'!F:F,'[1]#칼럼명세'!H:H)</f>
        <v>0</v>
      </c>
      <c r="AS899" s="4">
        <v>0</v>
      </c>
      <c r="AT899" s="4"/>
      <c r="AU899" s="4"/>
      <c r="AV899" s="4"/>
      <c r="AW899" s="63" t="str">
        <f>_xlfn.XLOOKUP(I899,[1]!표1[아이템 타입],[1]!표1[타입 이름])</f>
        <v>선택 상자</v>
      </c>
      <c r="AX899" s="63" t="str">
        <f t="shared" si="112"/>
        <v>불가</v>
      </c>
      <c r="AY899" s="63" t="str">
        <f t="shared" si="113"/>
        <v>불가</v>
      </c>
      <c r="AZ899" s="63" t="str">
        <f t="shared" si="115"/>
        <v>불가</v>
      </c>
      <c r="BA899" s="63" t="str">
        <f t="shared" si="115"/>
        <v>불가</v>
      </c>
    </row>
    <row r="900" spans="1:53" x14ac:dyDescent="0.3">
      <c r="B900" s="4">
        <v>27215021</v>
      </c>
      <c r="C900" s="4" t="str">
        <f t="shared" si="111"/>
        <v>021</v>
      </c>
      <c r="D900" s="44" t="str">
        <f t="shared" si="109"/>
        <v>Item_Name_27215021</v>
      </c>
      <c r="E900" s="5" t="s">
        <v>1192</v>
      </c>
      <c r="F900" s="44" t="str">
        <f t="shared" si="110"/>
        <v>Item_Desc_27215021</v>
      </c>
      <c r="G900" s="5" t="s">
        <v>558</v>
      </c>
      <c r="H900" s="5">
        <v>2</v>
      </c>
      <c r="I900" s="5">
        <v>72</v>
      </c>
      <c r="J900" s="5">
        <v>0</v>
      </c>
      <c r="K900" s="5">
        <v>1</v>
      </c>
      <c r="L900" s="45">
        <f>_xlfn.XLOOKUP($I900, '[1]#칼럼명세'!$F:$F, '[1]#칼럼명세'!$J:$J)*IF(_xlfn.XLOOKUP($I900, '[1]#칼럼명세'!$F:$F, '[1]#칼럼명세'!$K:$K)="X", 1, _xlfn.XLOOKUP($K900, '[1]#무게관련'!$N:$N, '[1]#무게관련'!$O:$O))*100</f>
        <v>0</v>
      </c>
      <c r="M900" s="46" t="s">
        <v>336</v>
      </c>
      <c r="N900" s="46" t="s">
        <v>336</v>
      </c>
      <c r="O900" s="46" t="s">
        <v>336</v>
      </c>
      <c r="P900" s="46" t="s">
        <v>336</v>
      </c>
      <c r="Q900" s="5">
        <v>0</v>
      </c>
      <c r="R900" s="5">
        <v>0</v>
      </c>
      <c r="S900" s="5">
        <v>520012</v>
      </c>
      <c r="T900" s="5">
        <v>0</v>
      </c>
      <c r="U900" s="5">
        <v>99</v>
      </c>
      <c r="V900" s="5">
        <v>0</v>
      </c>
      <c r="W900" s="5">
        <v>1</v>
      </c>
      <c r="X900" s="66">
        <v>1000</v>
      </c>
      <c r="Y900" s="66">
        <v>1000</v>
      </c>
      <c r="Z900" s="5">
        <v>0</v>
      </c>
      <c r="AA900" s="5">
        <v>0</v>
      </c>
      <c r="AB900" s="5">
        <v>0</v>
      </c>
      <c r="AC900" s="5">
        <v>0</v>
      </c>
      <c r="AD900" s="5">
        <v>0</v>
      </c>
      <c r="AE900" s="5">
        <v>0</v>
      </c>
      <c r="AF900" s="5">
        <v>0</v>
      </c>
      <c r="AG900" s="5">
        <v>0</v>
      </c>
      <c r="AH900" s="5" t="s">
        <v>250</v>
      </c>
      <c r="AI900" s="5" t="s">
        <v>235</v>
      </c>
      <c r="AJ900" s="5" t="s">
        <v>983</v>
      </c>
      <c r="AK900" s="45">
        <f t="shared" si="106"/>
        <v>15</v>
      </c>
      <c r="AL900" s="47">
        <f>_xlfn.XLOOKUP(I900,'[1]#칼럼명세'!F:F,'[1]#칼럼명세'!I:I)</f>
        <v>1306</v>
      </c>
      <c r="AM900" s="44" t="str">
        <f t="shared" si="107"/>
        <v>Item_Name_27215021</v>
      </c>
      <c r="AN900" s="5" t="s">
        <v>888</v>
      </c>
      <c r="AO900" s="44" t="str">
        <f t="shared" si="108"/>
        <v>Item_Desc_27215021</v>
      </c>
      <c r="AP900" s="5" t="s">
        <v>830</v>
      </c>
      <c r="AQ900" s="44">
        <f>_xlfn.XLOOKUP(I900,[1]!표1[아이템 타입],[1]!표1[삭제여부])</f>
        <v>0</v>
      </c>
      <c r="AR900" s="63">
        <f>_xlfn.XLOOKUP(I900,'[1]#칼럼명세'!F:F,'[1]#칼럼명세'!H:H)</f>
        <v>0</v>
      </c>
      <c r="AS900" s="4">
        <v>0</v>
      </c>
      <c r="AT900" s="4"/>
      <c r="AU900" s="4"/>
      <c r="AV900" s="4"/>
      <c r="AW900" s="63" t="str">
        <f>_xlfn.XLOOKUP(I900,[1]!표1[아이템 타입],[1]!표1[타입 이름])</f>
        <v>선택 상자</v>
      </c>
      <c r="AX900" s="63" t="str">
        <f t="shared" si="112"/>
        <v>불가</v>
      </c>
      <c r="AY900" s="63" t="str">
        <f t="shared" si="113"/>
        <v>불가</v>
      </c>
      <c r="AZ900" s="63" t="str">
        <f t="shared" si="115"/>
        <v>불가</v>
      </c>
      <c r="BA900" s="63" t="str">
        <f t="shared" si="115"/>
        <v>불가</v>
      </c>
    </row>
    <row r="901" spans="1:53" ht="12.75" customHeight="1" x14ac:dyDescent="0.3">
      <c r="A901" s="5" t="s">
        <v>18</v>
      </c>
      <c r="B901" s="4">
        <v>27215022</v>
      </c>
      <c r="C901" s="4" t="str">
        <f t="shared" si="111"/>
        <v>022</v>
      </c>
      <c r="D901" s="44" t="str">
        <f t="shared" si="109"/>
        <v>Item_Name_27215022</v>
      </c>
      <c r="E901" s="5" t="s">
        <v>1193</v>
      </c>
      <c r="F901" s="44" t="str">
        <f t="shared" si="110"/>
        <v>Item_Desc_27215022</v>
      </c>
      <c r="G901" s="5" t="s">
        <v>558</v>
      </c>
      <c r="H901" s="5">
        <v>2</v>
      </c>
      <c r="I901" s="5">
        <v>72</v>
      </c>
      <c r="J901" s="5">
        <v>0</v>
      </c>
      <c r="K901" s="5">
        <v>1</v>
      </c>
      <c r="L901" s="45">
        <f>_xlfn.XLOOKUP($I901, '[1]#칼럼명세'!$F:$F, '[1]#칼럼명세'!$J:$J)*IF(_xlfn.XLOOKUP($I901, '[1]#칼럼명세'!$F:$F, '[1]#칼럼명세'!$K:$K)="X", 1, _xlfn.XLOOKUP($K901, '[1]#무게관련'!$N:$N, '[1]#무게관련'!$O:$O))*100</f>
        <v>0</v>
      </c>
      <c r="M901" s="46" t="s">
        <v>336</v>
      </c>
      <c r="N901" s="46" t="s">
        <v>336</v>
      </c>
      <c r="O901" s="46" t="s">
        <v>336</v>
      </c>
      <c r="P901" s="46" t="s">
        <v>336</v>
      </c>
      <c r="Q901" s="5">
        <v>0</v>
      </c>
      <c r="R901" s="5">
        <v>0</v>
      </c>
      <c r="S901" s="5">
        <v>520021</v>
      </c>
      <c r="T901" s="5">
        <v>0</v>
      </c>
      <c r="U901" s="5">
        <v>99</v>
      </c>
      <c r="V901" s="5">
        <v>0</v>
      </c>
      <c r="W901" s="5">
        <v>1</v>
      </c>
      <c r="X901" s="66">
        <v>1000</v>
      </c>
      <c r="Y901" s="66">
        <v>1000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 t="s">
        <v>250</v>
      </c>
      <c r="AI901" s="5" t="s">
        <v>235</v>
      </c>
      <c r="AJ901" s="5" t="s">
        <v>983</v>
      </c>
      <c r="AK901" s="45">
        <f t="shared" si="106"/>
        <v>15</v>
      </c>
      <c r="AL901" s="47">
        <f>_xlfn.XLOOKUP(I901,'[1]#칼럼명세'!F:F,'[1]#칼럼명세'!I:I)</f>
        <v>1306</v>
      </c>
      <c r="AM901" s="44" t="str">
        <f t="shared" si="107"/>
        <v>Item_Name_27215022</v>
      </c>
      <c r="AN901" s="5" t="s">
        <v>884</v>
      </c>
      <c r="AO901" s="44" t="str">
        <f t="shared" si="108"/>
        <v>Item_Desc_27215022</v>
      </c>
      <c r="AP901" s="5" t="s">
        <v>830</v>
      </c>
      <c r="AQ901" s="44">
        <f>_xlfn.XLOOKUP(I901,[1]!표1[아이템 타입],[1]!표1[삭제여부])</f>
        <v>0</v>
      </c>
      <c r="AR901" s="63">
        <f>_xlfn.XLOOKUP(I901,'[1]#칼럼명세'!F:F,'[1]#칼럼명세'!H:H)</f>
        <v>0</v>
      </c>
      <c r="AS901" s="4">
        <v>0</v>
      </c>
      <c r="AT901" s="4"/>
      <c r="AU901" s="4"/>
      <c r="AV901" s="4"/>
      <c r="AW901" s="63" t="str">
        <f>_xlfn.XLOOKUP(I901,[1]!표1[아이템 타입],[1]!표1[타입 이름])</f>
        <v>선택 상자</v>
      </c>
      <c r="AX901" s="63" t="str">
        <f t="shared" si="112"/>
        <v>불가</v>
      </c>
      <c r="AY901" s="63" t="str">
        <f t="shared" si="113"/>
        <v>불가</v>
      </c>
      <c r="AZ901" s="63" t="str">
        <f t="shared" si="115"/>
        <v>불가</v>
      </c>
      <c r="BA901" s="63" t="str">
        <f t="shared" si="115"/>
        <v>불가</v>
      </c>
    </row>
    <row r="902" spans="1:53" ht="12.75" customHeight="1" x14ac:dyDescent="0.3">
      <c r="A902" s="5" t="s">
        <v>18</v>
      </c>
      <c r="B902" s="4">
        <v>27215023</v>
      </c>
      <c r="C902" s="4" t="str">
        <f t="shared" si="111"/>
        <v>023</v>
      </c>
      <c r="D902" s="44" t="str">
        <f t="shared" si="109"/>
        <v>Item_Name_27215023</v>
      </c>
      <c r="E902" s="5" t="s">
        <v>1194</v>
      </c>
      <c r="F902" s="44" t="str">
        <f t="shared" si="110"/>
        <v>Item_Desc_27215023</v>
      </c>
      <c r="G902" s="5" t="s">
        <v>558</v>
      </c>
      <c r="H902" s="5">
        <v>2</v>
      </c>
      <c r="I902" s="5">
        <v>72</v>
      </c>
      <c r="J902" s="5">
        <v>0</v>
      </c>
      <c r="K902" s="5">
        <v>1</v>
      </c>
      <c r="L902" s="45">
        <f>_xlfn.XLOOKUP($I902, '[1]#칼럼명세'!$F:$F, '[1]#칼럼명세'!$J:$J)*IF(_xlfn.XLOOKUP($I902, '[1]#칼럼명세'!$F:$F, '[1]#칼럼명세'!$K:$K)="X", 1, _xlfn.XLOOKUP($K902, '[1]#무게관련'!$N:$N, '[1]#무게관련'!$O:$O))*100</f>
        <v>0</v>
      </c>
      <c r="M902" s="46" t="s">
        <v>336</v>
      </c>
      <c r="N902" s="46" t="s">
        <v>336</v>
      </c>
      <c r="O902" s="46" t="s">
        <v>336</v>
      </c>
      <c r="P902" s="46" t="s">
        <v>336</v>
      </c>
      <c r="Q902" s="5">
        <v>0</v>
      </c>
      <c r="R902" s="5">
        <v>0</v>
      </c>
      <c r="S902" s="5">
        <v>520022</v>
      </c>
      <c r="T902" s="5">
        <v>0</v>
      </c>
      <c r="U902" s="5">
        <v>99</v>
      </c>
      <c r="V902" s="5">
        <v>0</v>
      </c>
      <c r="W902" s="5">
        <v>1</v>
      </c>
      <c r="X902" s="66">
        <v>1000</v>
      </c>
      <c r="Y902" s="66">
        <v>1000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 t="s">
        <v>250</v>
      </c>
      <c r="AI902" s="5" t="s">
        <v>235</v>
      </c>
      <c r="AJ902" s="5" t="s">
        <v>983</v>
      </c>
      <c r="AK902" s="45">
        <f t="shared" si="106"/>
        <v>15</v>
      </c>
      <c r="AL902" s="47">
        <f>_xlfn.XLOOKUP(I902,'[1]#칼럼명세'!F:F,'[1]#칼럼명세'!I:I)</f>
        <v>1306</v>
      </c>
      <c r="AM902" s="44" t="str">
        <f t="shared" si="107"/>
        <v>Item_Name_27215023</v>
      </c>
      <c r="AN902" s="5" t="s">
        <v>885</v>
      </c>
      <c r="AO902" s="44" t="str">
        <f t="shared" si="108"/>
        <v>Item_Desc_27215023</v>
      </c>
      <c r="AP902" s="5" t="s">
        <v>830</v>
      </c>
      <c r="AQ902" s="44">
        <f>_xlfn.XLOOKUP(I902,[1]!표1[아이템 타입],[1]!표1[삭제여부])</f>
        <v>0</v>
      </c>
      <c r="AR902" s="63">
        <f>_xlfn.XLOOKUP(I902,'[1]#칼럼명세'!F:F,'[1]#칼럼명세'!H:H)</f>
        <v>0</v>
      </c>
      <c r="AS902" s="4">
        <v>0</v>
      </c>
      <c r="AT902" s="4"/>
      <c r="AU902" s="4"/>
      <c r="AV902" s="4"/>
      <c r="AW902" s="63" t="str">
        <f>_xlfn.XLOOKUP(I902,[1]!표1[아이템 타입],[1]!표1[타입 이름])</f>
        <v>선택 상자</v>
      </c>
      <c r="AX902" s="63" t="str">
        <f t="shared" si="112"/>
        <v>불가</v>
      </c>
      <c r="AY902" s="63" t="str">
        <f t="shared" si="113"/>
        <v>불가</v>
      </c>
      <c r="AZ902" s="63" t="str">
        <f t="shared" si="115"/>
        <v>불가</v>
      </c>
      <c r="BA902" s="63" t="str">
        <f t="shared" si="115"/>
        <v>불가</v>
      </c>
    </row>
    <row r="903" spans="1:53" x14ac:dyDescent="0.3">
      <c r="B903" s="4">
        <v>27215028</v>
      </c>
      <c r="C903" s="4" t="str">
        <f t="shared" si="111"/>
        <v>028</v>
      </c>
      <c r="D903" s="44" t="str">
        <f t="shared" si="109"/>
        <v>Item_Name_27215028</v>
      </c>
      <c r="E903" s="5" t="s">
        <v>1195</v>
      </c>
      <c r="F903" s="44" t="str">
        <f t="shared" si="110"/>
        <v>Item_Desc_27215028</v>
      </c>
      <c r="G903" s="5" t="s">
        <v>558</v>
      </c>
      <c r="H903" s="5">
        <v>2</v>
      </c>
      <c r="I903" s="5">
        <v>72</v>
      </c>
      <c r="J903" s="5">
        <v>0</v>
      </c>
      <c r="K903" s="5">
        <v>1</v>
      </c>
      <c r="L903" s="45">
        <f>_xlfn.XLOOKUP($I903, '[1]#칼럼명세'!$F:$F, '[1]#칼럼명세'!$J:$J)*IF(_xlfn.XLOOKUP($I903, '[1]#칼럼명세'!$F:$F, '[1]#칼럼명세'!$K:$K)="X", 1, _xlfn.XLOOKUP($K903, '[1]#무게관련'!$N:$N, '[1]#무게관련'!$O:$O))*100</f>
        <v>0</v>
      </c>
      <c r="M903" s="46" t="s">
        <v>336</v>
      </c>
      <c r="N903" s="46" t="s">
        <v>336</v>
      </c>
      <c r="O903" s="46" t="s">
        <v>336</v>
      </c>
      <c r="P903" s="46" t="s">
        <v>336</v>
      </c>
      <c r="Q903" s="5">
        <v>0</v>
      </c>
      <c r="R903" s="5">
        <v>0</v>
      </c>
      <c r="S903" s="5">
        <v>520032</v>
      </c>
      <c r="T903" s="5">
        <v>0</v>
      </c>
      <c r="U903" s="5">
        <v>99</v>
      </c>
      <c r="V903" s="5">
        <v>0</v>
      </c>
      <c r="W903" s="5">
        <v>1</v>
      </c>
      <c r="X903" s="66">
        <v>1000</v>
      </c>
      <c r="Y903" s="66">
        <v>1000</v>
      </c>
      <c r="Z903" s="5">
        <v>0</v>
      </c>
      <c r="AA903" s="5">
        <v>0</v>
      </c>
      <c r="AB903" s="5">
        <v>0</v>
      </c>
      <c r="AC903" s="5">
        <v>0</v>
      </c>
      <c r="AD903" s="5">
        <v>0</v>
      </c>
      <c r="AE903" s="5">
        <v>0</v>
      </c>
      <c r="AF903" s="5">
        <v>0</v>
      </c>
      <c r="AG903" s="5">
        <v>0</v>
      </c>
      <c r="AH903" s="5" t="s">
        <v>250</v>
      </c>
      <c r="AI903" s="5" t="s">
        <v>235</v>
      </c>
      <c r="AJ903" s="5" t="s">
        <v>983</v>
      </c>
      <c r="AK903" s="45">
        <f t="shared" si="106"/>
        <v>15</v>
      </c>
      <c r="AL903" s="47">
        <f>_xlfn.XLOOKUP(I903,'[1]#칼럼명세'!F:F,'[1]#칼럼명세'!I:I)</f>
        <v>1306</v>
      </c>
      <c r="AM903" s="44" t="str">
        <f t="shared" si="107"/>
        <v>Item_Name_27215028</v>
      </c>
      <c r="AN903" s="5" t="s">
        <v>898</v>
      </c>
      <c r="AO903" s="44" t="str">
        <f t="shared" si="108"/>
        <v>Item_Desc_27215028</v>
      </c>
      <c r="AP903" s="5" t="s">
        <v>830</v>
      </c>
      <c r="AQ903" s="44">
        <f>_xlfn.XLOOKUP(I903,[1]!표1[아이템 타입],[1]!표1[삭제여부])</f>
        <v>0</v>
      </c>
      <c r="AR903" s="63">
        <f>_xlfn.XLOOKUP(I903,'[1]#칼럼명세'!F:F,'[1]#칼럼명세'!H:H)</f>
        <v>0</v>
      </c>
      <c r="AS903" s="4">
        <v>0</v>
      </c>
      <c r="AT903" s="4"/>
      <c r="AU903" s="4"/>
      <c r="AV903" s="4"/>
      <c r="AW903" s="63" t="str">
        <f>_xlfn.XLOOKUP(I903,[1]!표1[아이템 타입],[1]!표1[타입 이름])</f>
        <v>선택 상자</v>
      </c>
      <c r="AX903" s="63" t="str">
        <f t="shared" si="112"/>
        <v>불가</v>
      </c>
      <c r="AY903" s="63" t="str">
        <f t="shared" si="113"/>
        <v>불가</v>
      </c>
      <c r="AZ903" s="63" t="str">
        <f t="shared" si="115"/>
        <v>불가</v>
      </c>
      <c r="BA903" s="63" t="str">
        <f t="shared" si="115"/>
        <v>불가</v>
      </c>
    </row>
    <row r="904" spans="1:53" x14ac:dyDescent="0.3">
      <c r="B904" s="4">
        <v>27215029</v>
      </c>
      <c r="C904" s="4" t="str">
        <f t="shared" si="111"/>
        <v>029</v>
      </c>
      <c r="D904" s="44" t="str">
        <f t="shared" si="109"/>
        <v>Item_Name_27215029</v>
      </c>
      <c r="E904" s="5" t="s">
        <v>1196</v>
      </c>
      <c r="F904" s="44" t="str">
        <f t="shared" si="110"/>
        <v>Item_Desc_27215029</v>
      </c>
      <c r="G904" s="5" t="s">
        <v>558</v>
      </c>
      <c r="H904" s="5">
        <v>2</v>
      </c>
      <c r="I904" s="5">
        <v>72</v>
      </c>
      <c r="J904" s="5">
        <v>0</v>
      </c>
      <c r="K904" s="5">
        <v>1</v>
      </c>
      <c r="L904" s="45">
        <f>_xlfn.XLOOKUP($I904, '[1]#칼럼명세'!$F:$F, '[1]#칼럼명세'!$J:$J)*IF(_xlfn.XLOOKUP($I904, '[1]#칼럼명세'!$F:$F, '[1]#칼럼명세'!$K:$K)="X", 1, _xlfn.XLOOKUP($K904, '[1]#무게관련'!$N:$N, '[1]#무게관련'!$O:$O))*100</f>
        <v>0</v>
      </c>
      <c r="M904" s="46" t="s">
        <v>336</v>
      </c>
      <c r="N904" s="46" t="s">
        <v>336</v>
      </c>
      <c r="O904" s="46" t="s">
        <v>336</v>
      </c>
      <c r="P904" s="46" t="s">
        <v>336</v>
      </c>
      <c r="Q904" s="5">
        <v>0</v>
      </c>
      <c r="R904" s="5">
        <v>0</v>
      </c>
      <c r="S904" s="5">
        <v>520033</v>
      </c>
      <c r="T904" s="5">
        <v>0</v>
      </c>
      <c r="U904" s="5">
        <v>99</v>
      </c>
      <c r="V904" s="5">
        <v>0</v>
      </c>
      <c r="W904" s="5">
        <v>1</v>
      </c>
      <c r="X904" s="66">
        <v>1000</v>
      </c>
      <c r="Y904" s="66">
        <v>1000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 t="s">
        <v>250</v>
      </c>
      <c r="AI904" s="5" t="s">
        <v>235</v>
      </c>
      <c r="AJ904" s="5" t="s">
        <v>983</v>
      </c>
      <c r="AK904" s="45">
        <f t="shared" si="106"/>
        <v>15</v>
      </c>
      <c r="AL904" s="47">
        <f>_xlfn.XLOOKUP(I904,'[1]#칼럼명세'!F:F,'[1]#칼럼명세'!I:I)</f>
        <v>1306</v>
      </c>
      <c r="AM904" s="44" t="str">
        <f t="shared" si="107"/>
        <v>Item_Name_27215029</v>
      </c>
      <c r="AN904" s="5" t="s">
        <v>897</v>
      </c>
      <c r="AO904" s="44" t="str">
        <f t="shared" si="108"/>
        <v>Item_Desc_27215029</v>
      </c>
      <c r="AP904" s="5" t="s">
        <v>830</v>
      </c>
      <c r="AQ904" s="44">
        <f>_xlfn.XLOOKUP(I904,[1]!표1[아이템 타입],[1]!표1[삭제여부])</f>
        <v>0</v>
      </c>
      <c r="AR904" s="63">
        <f>_xlfn.XLOOKUP(I904,'[1]#칼럼명세'!F:F,'[1]#칼럼명세'!H:H)</f>
        <v>0</v>
      </c>
      <c r="AS904" s="4">
        <v>0</v>
      </c>
      <c r="AT904" s="4"/>
      <c r="AU904" s="4"/>
      <c r="AV904" s="4"/>
      <c r="AW904" s="63" t="str">
        <f>_xlfn.XLOOKUP(I904,[1]!표1[아이템 타입],[1]!표1[타입 이름])</f>
        <v>선택 상자</v>
      </c>
      <c r="AX904" s="63" t="str">
        <f t="shared" si="112"/>
        <v>불가</v>
      </c>
      <c r="AY904" s="63" t="str">
        <f t="shared" si="113"/>
        <v>불가</v>
      </c>
      <c r="AZ904" s="63" t="str">
        <f t="shared" si="115"/>
        <v>불가</v>
      </c>
      <c r="BA904" s="63" t="str">
        <f t="shared" si="115"/>
        <v>불가</v>
      </c>
    </row>
    <row r="905" spans="1:53" x14ac:dyDescent="0.3">
      <c r="B905" s="4">
        <v>27215030</v>
      </c>
      <c r="C905" s="4" t="str">
        <f t="shared" si="111"/>
        <v>030</v>
      </c>
      <c r="D905" s="44" t="str">
        <f t="shared" si="109"/>
        <v>Item_Name_27215030</v>
      </c>
      <c r="E905" s="5" t="s">
        <v>1197</v>
      </c>
      <c r="F905" s="44" t="str">
        <f t="shared" si="110"/>
        <v>Item_Desc_27215030</v>
      </c>
      <c r="G905" s="5" t="s">
        <v>558</v>
      </c>
      <c r="H905" s="5">
        <v>2</v>
      </c>
      <c r="I905" s="5">
        <v>72</v>
      </c>
      <c r="J905" s="5">
        <v>0</v>
      </c>
      <c r="K905" s="5">
        <v>1</v>
      </c>
      <c r="L905" s="45">
        <f>_xlfn.XLOOKUP($I905, '[1]#칼럼명세'!$F:$F, '[1]#칼럼명세'!$J:$J)*IF(_xlfn.XLOOKUP($I905, '[1]#칼럼명세'!$F:$F, '[1]#칼럼명세'!$K:$K)="X", 1, _xlfn.XLOOKUP($K905, '[1]#무게관련'!$N:$N, '[1]#무게관련'!$O:$O))*100</f>
        <v>0</v>
      </c>
      <c r="M905" s="46" t="s">
        <v>336</v>
      </c>
      <c r="N905" s="46" t="s">
        <v>336</v>
      </c>
      <c r="O905" s="46" t="s">
        <v>336</v>
      </c>
      <c r="P905" s="46" t="s">
        <v>336</v>
      </c>
      <c r="Q905" s="5">
        <v>0</v>
      </c>
      <c r="R905" s="5">
        <v>0</v>
      </c>
      <c r="S905" s="5">
        <v>520034</v>
      </c>
      <c r="T905" s="5">
        <v>0</v>
      </c>
      <c r="U905" s="5">
        <v>99</v>
      </c>
      <c r="V905" s="5">
        <v>0</v>
      </c>
      <c r="W905" s="5">
        <v>1</v>
      </c>
      <c r="X905" s="66">
        <v>1000</v>
      </c>
      <c r="Y905" s="66">
        <v>1000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 t="s">
        <v>949</v>
      </c>
      <c r="AI905" s="5" t="s">
        <v>235</v>
      </c>
      <c r="AJ905" s="5" t="s">
        <v>983</v>
      </c>
      <c r="AK905" s="45">
        <f t="shared" si="106"/>
        <v>15</v>
      </c>
      <c r="AL905" s="47">
        <f>_xlfn.XLOOKUP(I905,'[1]#칼럼명세'!F:F,'[1]#칼럼명세'!I:I)</f>
        <v>1306</v>
      </c>
      <c r="AM905" s="44" t="str">
        <f t="shared" si="107"/>
        <v>Item_Name_27215030</v>
      </c>
      <c r="AN905" s="5" t="s">
        <v>902</v>
      </c>
      <c r="AO905" s="44" t="str">
        <f t="shared" si="108"/>
        <v>Item_Desc_27215030</v>
      </c>
      <c r="AP905" s="5" t="s">
        <v>830</v>
      </c>
      <c r="AQ905" s="44">
        <f>_xlfn.XLOOKUP(I905,[1]!표1[아이템 타입],[1]!표1[삭제여부])</f>
        <v>0</v>
      </c>
      <c r="AR905" s="63">
        <f>_xlfn.XLOOKUP(I905,'[1]#칼럼명세'!F:F,'[1]#칼럼명세'!H:H)</f>
        <v>0</v>
      </c>
      <c r="AS905" s="4">
        <v>0</v>
      </c>
      <c r="AT905" s="4"/>
      <c r="AU905" s="4"/>
      <c r="AV905" s="4"/>
      <c r="AW905" s="63" t="str">
        <f>_xlfn.XLOOKUP(I905,[1]!표1[아이템 타입],[1]!표1[타입 이름])</f>
        <v>선택 상자</v>
      </c>
      <c r="AX905" s="63" t="str">
        <f t="shared" si="112"/>
        <v>불가</v>
      </c>
      <c r="AY905" s="63" t="str">
        <f t="shared" si="113"/>
        <v>불가</v>
      </c>
      <c r="AZ905" s="63" t="str">
        <f t="shared" si="115"/>
        <v>불가</v>
      </c>
      <c r="BA905" s="63" t="str">
        <f t="shared" si="115"/>
        <v>불가</v>
      </c>
    </row>
    <row r="906" spans="1:53" x14ac:dyDescent="0.3">
      <c r="B906" s="4">
        <v>27215031</v>
      </c>
      <c r="C906" s="4" t="str">
        <f t="shared" si="111"/>
        <v>031</v>
      </c>
      <c r="D906" s="44" t="str">
        <f t="shared" si="109"/>
        <v>Item_Name_27215031</v>
      </c>
      <c r="E906" s="5" t="s">
        <v>1344</v>
      </c>
      <c r="F906" s="44" t="str">
        <f t="shared" si="110"/>
        <v>Item_Desc_27215031</v>
      </c>
      <c r="G906" s="5" t="s">
        <v>557</v>
      </c>
      <c r="H906" s="5">
        <v>2</v>
      </c>
      <c r="I906" s="5">
        <v>71</v>
      </c>
      <c r="J906" s="5">
        <v>0</v>
      </c>
      <c r="K906" s="5">
        <v>1</v>
      </c>
      <c r="L906" s="45">
        <f>_xlfn.XLOOKUP($I906, '[1]#칼럼명세'!$F:$F, '[1]#칼럼명세'!$J:$J)*IF(_xlfn.XLOOKUP($I906, '[1]#칼럼명세'!$F:$F, '[1]#칼럼명세'!$K:$K)="X", 1, _xlfn.XLOOKUP($K906, '[1]#무게관련'!$N:$N, '[1]#무게관련'!$O:$O))*100</f>
        <v>0</v>
      </c>
      <c r="M906" s="46" t="s">
        <v>336</v>
      </c>
      <c r="N906" s="46" t="s">
        <v>336</v>
      </c>
      <c r="O906" s="46" t="s">
        <v>336</v>
      </c>
      <c r="P906" s="46" t="s">
        <v>336</v>
      </c>
      <c r="Q906" s="5">
        <v>0</v>
      </c>
      <c r="R906" s="5">
        <v>0</v>
      </c>
      <c r="S906" s="5">
        <v>510019</v>
      </c>
      <c r="T906" s="5">
        <v>0</v>
      </c>
      <c r="U906" s="5">
        <v>99</v>
      </c>
      <c r="V906" s="5">
        <v>1000</v>
      </c>
      <c r="W906" s="5">
        <v>1</v>
      </c>
      <c r="X906" s="66">
        <v>1000</v>
      </c>
      <c r="Y906" s="66">
        <v>1000</v>
      </c>
      <c r="Z906" s="5">
        <v>0</v>
      </c>
      <c r="AA906" s="5">
        <v>0</v>
      </c>
      <c r="AB906" s="5">
        <v>0</v>
      </c>
      <c r="AC906" s="5">
        <v>0</v>
      </c>
      <c r="AD906" s="5">
        <v>0</v>
      </c>
      <c r="AE906" s="5">
        <v>0</v>
      </c>
      <c r="AF906" s="5">
        <v>0</v>
      </c>
      <c r="AG906" s="5">
        <v>0</v>
      </c>
      <c r="AH906" s="5" t="s">
        <v>197</v>
      </c>
      <c r="AI906" s="5" t="s">
        <v>235</v>
      </c>
      <c r="AJ906" s="5" t="s">
        <v>983</v>
      </c>
      <c r="AK906" s="45">
        <f t="shared" si="106"/>
        <v>15</v>
      </c>
      <c r="AL906" s="47">
        <f>_xlfn.XLOOKUP(I906,'[1]#칼럼명세'!F:F,'[1]#칼럼명세'!I:I)</f>
        <v>1306</v>
      </c>
      <c r="AM906" s="44" t="str">
        <f t="shared" si="107"/>
        <v>Item_Name_27215031</v>
      </c>
      <c r="AN906" s="5" t="s">
        <v>1344</v>
      </c>
      <c r="AO906" s="44" t="str">
        <f t="shared" si="108"/>
        <v>Item_Desc_27215031</v>
      </c>
      <c r="AP906" s="5" t="s">
        <v>557</v>
      </c>
      <c r="AQ906" s="44">
        <f>_xlfn.XLOOKUP(I906,[1]!표1[아이템 타입],[1]!표1[삭제여부])</f>
        <v>0</v>
      </c>
      <c r="AR906" s="63">
        <f>_xlfn.XLOOKUP(I906,'[1]#칼럼명세'!F:F,'[1]#칼럼명세'!H:H)</f>
        <v>0</v>
      </c>
      <c r="AS906" s="4">
        <v>0</v>
      </c>
      <c r="AT906" s="4"/>
      <c r="AU906" s="4"/>
      <c r="AV906" s="4"/>
      <c r="AW906" s="63" t="str">
        <f>_xlfn.XLOOKUP(I906,[1]!표1[아이템 타입],[1]!표1[타입 이름])</f>
        <v>랜덤 상자</v>
      </c>
      <c r="AX906" s="63" t="str">
        <f t="shared" si="112"/>
        <v>불가</v>
      </c>
      <c r="AY906" s="63" t="str">
        <f t="shared" si="113"/>
        <v>불가</v>
      </c>
      <c r="AZ906" s="63" t="str">
        <f t="shared" si="115"/>
        <v>불가</v>
      </c>
      <c r="BA906" s="63" t="str">
        <f t="shared" si="115"/>
        <v>불가</v>
      </c>
    </row>
    <row r="907" spans="1:53" x14ac:dyDescent="0.3">
      <c r="B907" s="4">
        <v>27215032</v>
      </c>
      <c r="C907" s="4" t="str">
        <f t="shared" si="111"/>
        <v>032</v>
      </c>
      <c r="D907" s="44" t="str">
        <f t="shared" si="109"/>
        <v>Item_Name_27215032</v>
      </c>
      <c r="E907" s="5" t="s">
        <v>1345</v>
      </c>
      <c r="F907" s="44" t="str">
        <f t="shared" si="110"/>
        <v>Item_Desc_27215032</v>
      </c>
      <c r="G907" s="5" t="s">
        <v>557</v>
      </c>
      <c r="H907" s="5">
        <v>2</v>
      </c>
      <c r="I907" s="5">
        <v>71</v>
      </c>
      <c r="J907" s="5">
        <v>0</v>
      </c>
      <c r="K907" s="5">
        <v>2</v>
      </c>
      <c r="L907" s="45">
        <f>_xlfn.XLOOKUP($I907, '[1]#칼럼명세'!$F:$F, '[1]#칼럼명세'!$J:$J)*IF(_xlfn.XLOOKUP($I907, '[1]#칼럼명세'!$F:$F, '[1]#칼럼명세'!$K:$K)="X", 1, _xlfn.XLOOKUP($K907, '[1]#무게관련'!$N:$N, '[1]#무게관련'!$O:$O))*100</f>
        <v>0</v>
      </c>
      <c r="M907" s="46" t="s">
        <v>336</v>
      </c>
      <c r="N907" s="46" t="s">
        <v>336</v>
      </c>
      <c r="O907" s="46" t="s">
        <v>336</v>
      </c>
      <c r="P907" s="46" t="s">
        <v>336</v>
      </c>
      <c r="Q907" s="5">
        <v>0</v>
      </c>
      <c r="R907" s="5">
        <v>0</v>
      </c>
      <c r="S907" s="5">
        <v>510020</v>
      </c>
      <c r="T907" s="5">
        <v>0</v>
      </c>
      <c r="U907" s="5">
        <v>99</v>
      </c>
      <c r="V907" s="5">
        <v>1000</v>
      </c>
      <c r="W907" s="5">
        <v>1</v>
      </c>
      <c r="X907" s="66">
        <v>1000</v>
      </c>
      <c r="Y907" s="66">
        <v>1000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 t="s">
        <v>197</v>
      </c>
      <c r="AI907" s="5" t="s">
        <v>235</v>
      </c>
      <c r="AJ907" s="5" t="s">
        <v>983</v>
      </c>
      <c r="AK907" s="45">
        <f t="shared" si="106"/>
        <v>15</v>
      </c>
      <c r="AL907" s="47">
        <f>_xlfn.XLOOKUP(I907,'[1]#칼럼명세'!F:F,'[1]#칼럼명세'!I:I)</f>
        <v>1306</v>
      </c>
      <c r="AM907" s="44" t="str">
        <f t="shared" si="107"/>
        <v>Item_Name_27215032</v>
      </c>
      <c r="AN907" s="5" t="s">
        <v>1345</v>
      </c>
      <c r="AO907" s="44" t="str">
        <f t="shared" si="108"/>
        <v>Item_Desc_27215032</v>
      </c>
      <c r="AP907" s="5" t="s">
        <v>557</v>
      </c>
      <c r="AQ907" s="44">
        <f>_xlfn.XLOOKUP(I907,[1]!표1[아이템 타입],[1]!표1[삭제여부])</f>
        <v>0</v>
      </c>
      <c r="AR907" s="63">
        <f>_xlfn.XLOOKUP(I907,'[1]#칼럼명세'!F:F,'[1]#칼럼명세'!H:H)</f>
        <v>0</v>
      </c>
      <c r="AS907" s="4">
        <v>0</v>
      </c>
      <c r="AT907" s="4"/>
      <c r="AU907" s="4"/>
      <c r="AV907" s="4"/>
      <c r="AW907" s="63" t="str">
        <f>_xlfn.XLOOKUP(I907,[1]!표1[아이템 타입],[1]!표1[타입 이름])</f>
        <v>랜덤 상자</v>
      </c>
      <c r="AX907" s="63" t="str">
        <f t="shared" si="112"/>
        <v>불가</v>
      </c>
      <c r="AY907" s="63" t="str">
        <f t="shared" si="113"/>
        <v>불가</v>
      </c>
      <c r="AZ907" s="63" t="str">
        <f t="shared" si="115"/>
        <v>불가</v>
      </c>
      <c r="BA907" s="63" t="str">
        <f t="shared" si="115"/>
        <v>불가</v>
      </c>
    </row>
    <row r="908" spans="1:53" x14ac:dyDescent="0.3">
      <c r="B908" s="4">
        <v>27215033</v>
      </c>
      <c r="C908" s="4" t="str">
        <f t="shared" si="111"/>
        <v>033</v>
      </c>
      <c r="D908" s="44" t="str">
        <f t="shared" si="109"/>
        <v>Item_Name_27215033</v>
      </c>
      <c r="E908" s="5" t="s">
        <v>1346</v>
      </c>
      <c r="F908" s="44" t="str">
        <f t="shared" si="110"/>
        <v>Item_Desc_27215033</v>
      </c>
      <c r="G908" s="5" t="s">
        <v>557</v>
      </c>
      <c r="H908" s="5">
        <v>2</v>
      </c>
      <c r="I908" s="5">
        <v>71</v>
      </c>
      <c r="J908" s="5">
        <v>0</v>
      </c>
      <c r="K908" s="5">
        <v>1</v>
      </c>
      <c r="L908" s="45">
        <f>_xlfn.XLOOKUP($I908, '[1]#칼럼명세'!$F:$F, '[1]#칼럼명세'!$J:$J)*IF(_xlfn.XLOOKUP($I908, '[1]#칼럼명세'!$F:$F, '[1]#칼럼명세'!$K:$K)="X", 1, _xlfn.XLOOKUP($K908, '[1]#무게관련'!$N:$N, '[1]#무게관련'!$O:$O))*100</f>
        <v>0</v>
      </c>
      <c r="M908" s="46" t="s">
        <v>336</v>
      </c>
      <c r="N908" s="46" t="s">
        <v>336</v>
      </c>
      <c r="O908" s="46" t="s">
        <v>336</v>
      </c>
      <c r="P908" s="46" t="s">
        <v>336</v>
      </c>
      <c r="Q908" s="5">
        <v>0</v>
      </c>
      <c r="R908" s="5">
        <v>0</v>
      </c>
      <c r="S908" s="5">
        <v>510021</v>
      </c>
      <c r="T908" s="5">
        <v>0</v>
      </c>
      <c r="U908" s="5">
        <v>99</v>
      </c>
      <c r="V908" s="5">
        <v>1000</v>
      </c>
      <c r="W908" s="5">
        <v>1</v>
      </c>
      <c r="X908" s="66">
        <v>1000</v>
      </c>
      <c r="Y908" s="66">
        <v>1000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 t="s">
        <v>197</v>
      </c>
      <c r="AI908" s="5" t="s">
        <v>235</v>
      </c>
      <c r="AJ908" s="5" t="s">
        <v>983</v>
      </c>
      <c r="AK908" s="45">
        <f t="shared" si="106"/>
        <v>15</v>
      </c>
      <c r="AL908" s="47">
        <f>_xlfn.XLOOKUP(I908,'[1]#칼럼명세'!F:F,'[1]#칼럼명세'!I:I)</f>
        <v>1306</v>
      </c>
      <c r="AM908" s="44" t="str">
        <f t="shared" si="107"/>
        <v>Item_Name_27215033</v>
      </c>
      <c r="AN908" s="5" t="s">
        <v>1346</v>
      </c>
      <c r="AO908" s="44" t="str">
        <f t="shared" si="108"/>
        <v>Item_Desc_27215033</v>
      </c>
      <c r="AP908" s="5" t="s">
        <v>557</v>
      </c>
      <c r="AQ908" s="44">
        <f>_xlfn.XLOOKUP(I908,[1]!표1[아이템 타입],[1]!표1[삭제여부])</f>
        <v>0</v>
      </c>
      <c r="AR908" s="63">
        <f>_xlfn.XLOOKUP(I908,'[1]#칼럼명세'!F:F,'[1]#칼럼명세'!H:H)</f>
        <v>0</v>
      </c>
      <c r="AS908" s="4">
        <v>0</v>
      </c>
      <c r="AT908" s="4"/>
      <c r="AU908" s="4"/>
      <c r="AV908" s="4"/>
      <c r="AW908" s="63" t="str">
        <f>_xlfn.XLOOKUP(I908,[1]!표1[아이템 타입],[1]!표1[타입 이름])</f>
        <v>랜덤 상자</v>
      </c>
      <c r="AX908" s="63" t="str">
        <f t="shared" si="112"/>
        <v>불가</v>
      </c>
      <c r="AY908" s="63" t="str">
        <f t="shared" si="113"/>
        <v>불가</v>
      </c>
      <c r="AZ908" s="63" t="str">
        <f t="shared" si="115"/>
        <v>불가</v>
      </c>
      <c r="BA908" s="63" t="str">
        <f t="shared" si="115"/>
        <v>불가</v>
      </c>
    </row>
    <row r="909" spans="1:53" x14ac:dyDescent="0.3">
      <c r="B909" s="4">
        <v>27215034</v>
      </c>
      <c r="C909" s="4" t="str">
        <f t="shared" si="111"/>
        <v>034</v>
      </c>
      <c r="D909" s="44" t="str">
        <f t="shared" si="109"/>
        <v>Item_Name_27215034</v>
      </c>
      <c r="E909" s="5" t="s">
        <v>1347</v>
      </c>
      <c r="F909" s="44" t="str">
        <f t="shared" si="110"/>
        <v>Item_Desc_27215034</v>
      </c>
      <c r="G909" s="5" t="s">
        <v>557</v>
      </c>
      <c r="H909" s="5">
        <v>2</v>
      </c>
      <c r="I909" s="5">
        <v>71</v>
      </c>
      <c r="J909" s="5">
        <v>0</v>
      </c>
      <c r="K909" s="5">
        <v>2</v>
      </c>
      <c r="L909" s="45">
        <f>_xlfn.XLOOKUP($I909, '[1]#칼럼명세'!$F:$F, '[1]#칼럼명세'!$J:$J)*IF(_xlfn.XLOOKUP($I909, '[1]#칼럼명세'!$F:$F, '[1]#칼럼명세'!$K:$K)="X", 1, _xlfn.XLOOKUP($K909, '[1]#무게관련'!$N:$N, '[1]#무게관련'!$O:$O))*100</f>
        <v>0</v>
      </c>
      <c r="M909" s="46" t="s">
        <v>336</v>
      </c>
      <c r="N909" s="46" t="s">
        <v>336</v>
      </c>
      <c r="O909" s="46" t="s">
        <v>336</v>
      </c>
      <c r="P909" s="46" t="s">
        <v>336</v>
      </c>
      <c r="Q909" s="5">
        <v>0</v>
      </c>
      <c r="R909" s="5">
        <v>0</v>
      </c>
      <c r="S909" s="5">
        <v>510022</v>
      </c>
      <c r="T909" s="5">
        <v>0</v>
      </c>
      <c r="U909" s="5">
        <v>99</v>
      </c>
      <c r="V909" s="5">
        <v>1000</v>
      </c>
      <c r="W909" s="5">
        <v>1</v>
      </c>
      <c r="X909" s="66">
        <v>1000</v>
      </c>
      <c r="Y909" s="66">
        <v>1000</v>
      </c>
      <c r="Z909" s="5">
        <v>0</v>
      </c>
      <c r="AA909" s="5">
        <v>0</v>
      </c>
      <c r="AB909" s="5">
        <v>0</v>
      </c>
      <c r="AC909" s="5">
        <v>0</v>
      </c>
      <c r="AD909" s="5">
        <v>0</v>
      </c>
      <c r="AE909" s="5">
        <v>0</v>
      </c>
      <c r="AF909" s="5">
        <v>0</v>
      </c>
      <c r="AG909" s="5">
        <v>0</v>
      </c>
      <c r="AH909" s="5" t="s">
        <v>197</v>
      </c>
      <c r="AI909" s="5" t="s">
        <v>235</v>
      </c>
      <c r="AJ909" s="5" t="s">
        <v>983</v>
      </c>
      <c r="AK909" s="45">
        <f t="shared" si="106"/>
        <v>15</v>
      </c>
      <c r="AL909" s="47">
        <f>_xlfn.XLOOKUP(I909,'[1]#칼럼명세'!F:F,'[1]#칼럼명세'!I:I)</f>
        <v>1306</v>
      </c>
      <c r="AM909" s="44" t="str">
        <f t="shared" si="107"/>
        <v>Item_Name_27215034</v>
      </c>
      <c r="AN909" s="5" t="s">
        <v>1347</v>
      </c>
      <c r="AO909" s="44" t="str">
        <f t="shared" si="108"/>
        <v>Item_Desc_27215034</v>
      </c>
      <c r="AP909" s="5" t="s">
        <v>557</v>
      </c>
      <c r="AQ909" s="44">
        <f>_xlfn.XLOOKUP(I909,[1]!표1[아이템 타입],[1]!표1[삭제여부])</f>
        <v>0</v>
      </c>
      <c r="AR909" s="63">
        <f>_xlfn.XLOOKUP(I909,'[1]#칼럼명세'!F:F,'[1]#칼럼명세'!H:H)</f>
        <v>0</v>
      </c>
      <c r="AS909" s="4">
        <v>0</v>
      </c>
      <c r="AT909" s="4"/>
      <c r="AU909" s="4"/>
      <c r="AV909" s="4"/>
      <c r="AW909" s="63" t="str">
        <f>_xlfn.XLOOKUP(I909,[1]!표1[아이템 타입],[1]!표1[타입 이름])</f>
        <v>랜덤 상자</v>
      </c>
      <c r="AX909" s="63" t="str">
        <f t="shared" si="112"/>
        <v>불가</v>
      </c>
      <c r="AY909" s="63" t="str">
        <f t="shared" si="113"/>
        <v>불가</v>
      </c>
      <c r="AZ909" s="63" t="str">
        <f t="shared" si="115"/>
        <v>불가</v>
      </c>
      <c r="BA909" s="63" t="str">
        <f t="shared" si="115"/>
        <v>불가</v>
      </c>
    </row>
    <row r="910" spans="1:53" x14ac:dyDescent="0.3">
      <c r="B910" s="4">
        <v>27215035</v>
      </c>
      <c r="C910" s="4" t="str">
        <f t="shared" si="111"/>
        <v>035</v>
      </c>
      <c r="D910" s="44" t="str">
        <f t="shared" si="109"/>
        <v>Item_Name_27215035</v>
      </c>
      <c r="E910" s="5" t="s">
        <v>1348</v>
      </c>
      <c r="F910" s="44" t="str">
        <f t="shared" si="110"/>
        <v>Item_Desc_27215035</v>
      </c>
      <c r="G910" s="5" t="s">
        <v>557</v>
      </c>
      <c r="H910" s="5">
        <v>2</v>
      </c>
      <c r="I910" s="5">
        <v>71</v>
      </c>
      <c r="J910" s="5">
        <v>0</v>
      </c>
      <c r="K910" s="5">
        <v>1</v>
      </c>
      <c r="L910" s="45">
        <f>_xlfn.XLOOKUP($I910, '[1]#칼럼명세'!$F:$F, '[1]#칼럼명세'!$J:$J)*IF(_xlfn.XLOOKUP($I910, '[1]#칼럼명세'!$F:$F, '[1]#칼럼명세'!$K:$K)="X", 1, _xlfn.XLOOKUP($K910, '[1]#무게관련'!$N:$N, '[1]#무게관련'!$O:$O))*100</f>
        <v>0</v>
      </c>
      <c r="M910" s="46" t="s">
        <v>336</v>
      </c>
      <c r="N910" s="46" t="s">
        <v>336</v>
      </c>
      <c r="O910" s="46" t="s">
        <v>336</v>
      </c>
      <c r="P910" s="46" t="s">
        <v>336</v>
      </c>
      <c r="Q910" s="5">
        <v>0</v>
      </c>
      <c r="R910" s="5">
        <v>0</v>
      </c>
      <c r="S910" s="5">
        <v>510031</v>
      </c>
      <c r="T910" s="5">
        <v>0</v>
      </c>
      <c r="U910" s="5">
        <v>99</v>
      </c>
      <c r="V910" s="5">
        <v>1000</v>
      </c>
      <c r="W910" s="5">
        <v>1</v>
      </c>
      <c r="X910" s="66">
        <v>1000</v>
      </c>
      <c r="Y910" s="66">
        <v>1000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 t="s">
        <v>197</v>
      </c>
      <c r="AI910" s="5" t="s">
        <v>235</v>
      </c>
      <c r="AJ910" s="5" t="s">
        <v>983</v>
      </c>
      <c r="AK910" s="45">
        <f t="shared" si="106"/>
        <v>15</v>
      </c>
      <c r="AL910" s="47">
        <f>_xlfn.XLOOKUP(I910,'[1]#칼럼명세'!F:F,'[1]#칼럼명세'!I:I)</f>
        <v>1306</v>
      </c>
      <c r="AM910" s="44" t="str">
        <f t="shared" si="107"/>
        <v>Item_Name_27215035</v>
      </c>
      <c r="AN910" s="5" t="s">
        <v>1348</v>
      </c>
      <c r="AO910" s="44" t="str">
        <f t="shared" si="108"/>
        <v>Item_Desc_27215035</v>
      </c>
      <c r="AP910" s="5" t="s">
        <v>557</v>
      </c>
      <c r="AQ910" s="44">
        <f>_xlfn.XLOOKUP(I910,[1]!표1[아이템 타입],[1]!표1[삭제여부])</f>
        <v>0</v>
      </c>
      <c r="AR910" s="63">
        <f>_xlfn.XLOOKUP(I910,'[1]#칼럼명세'!F:F,'[1]#칼럼명세'!H:H)</f>
        <v>0</v>
      </c>
      <c r="AS910" s="4">
        <v>0</v>
      </c>
      <c r="AT910" s="4"/>
      <c r="AU910" s="4"/>
      <c r="AV910" s="4"/>
      <c r="AW910" s="63" t="str">
        <f>_xlfn.XLOOKUP(I910,[1]!표1[아이템 타입],[1]!표1[타입 이름])</f>
        <v>랜덤 상자</v>
      </c>
      <c r="AX910" s="63" t="str">
        <f t="shared" si="112"/>
        <v>불가</v>
      </c>
      <c r="AY910" s="63" t="str">
        <f t="shared" si="113"/>
        <v>불가</v>
      </c>
      <c r="AZ910" s="63" t="str">
        <f t="shared" si="115"/>
        <v>불가</v>
      </c>
      <c r="BA910" s="63" t="str">
        <f t="shared" si="115"/>
        <v>불가</v>
      </c>
    </row>
    <row r="911" spans="1:53" x14ac:dyDescent="0.3">
      <c r="B911" s="4">
        <v>27215036</v>
      </c>
      <c r="C911" s="4" t="str">
        <f t="shared" si="111"/>
        <v>036</v>
      </c>
      <c r="D911" s="44" t="str">
        <f t="shared" si="109"/>
        <v>Item_Name_27215036</v>
      </c>
      <c r="E911" s="5" t="s">
        <v>1349</v>
      </c>
      <c r="F911" s="44" t="str">
        <f t="shared" si="110"/>
        <v>Item_Desc_27215036</v>
      </c>
      <c r="G911" s="5" t="s">
        <v>557</v>
      </c>
      <c r="H911" s="5">
        <v>2</v>
      </c>
      <c r="I911" s="5">
        <v>71</v>
      </c>
      <c r="J911" s="5">
        <v>0</v>
      </c>
      <c r="K911" s="5">
        <v>2</v>
      </c>
      <c r="L911" s="45">
        <f>_xlfn.XLOOKUP($I911, '[1]#칼럼명세'!$F:$F, '[1]#칼럼명세'!$J:$J)*IF(_xlfn.XLOOKUP($I911, '[1]#칼럼명세'!$F:$F, '[1]#칼럼명세'!$K:$K)="X", 1, _xlfn.XLOOKUP($K911, '[1]#무게관련'!$N:$N, '[1]#무게관련'!$O:$O))*100</f>
        <v>0</v>
      </c>
      <c r="M911" s="46" t="s">
        <v>336</v>
      </c>
      <c r="N911" s="46" t="s">
        <v>336</v>
      </c>
      <c r="O911" s="46" t="s">
        <v>336</v>
      </c>
      <c r="P911" s="46" t="s">
        <v>336</v>
      </c>
      <c r="Q911" s="5">
        <v>0</v>
      </c>
      <c r="R911" s="5">
        <v>0</v>
      </c>
      <c r="S911" s="5">
        <v>510032</v>
      </c>
      <c r="T911" s="5">
        <v>0</v>
      </c>
      <c r="U911" s="5">
        <v>99</v>
      </c>
      <c r="V911" s="5">
        <v>1000</v>
      </c>
      <c r="W911" s="5">
        <v>1</v>
      </c>
      <c r="X911" s="66">
        <v>1000</v>
      </c>
      <c r="Y911" s="66">
        <v>1000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 t="s">
        <v>197</v>
      </c>
      <c r="AI911" s="5" t="s">
        <v>235</v>
      </c>
      <c r="AJ911" s="5" t="s">
        <v>983</v>
      </c>
      <c r="AK911" s="45">
        <f t="shared" si="106"/>
        <v>15</v>
      </c>
      <c r="AL911" s="47">
        <f>_xlfn.XLOOKUP(I911,'[1]#칼럼명세'!F:F,'[1]#칼럼명세'!I:I)</f>
        <v>1306</v>
      </c>
      <c r="AM911" s="44" t="str">
        <f t="shared" si="107"/>
        <v>Item_Name_27215036</v>
      </c>
      <c r="AN911" s="5" t="s">
        <v>1349</v>
      </c>
      <c r="AO911" s="44" t="str">
        <f t="shared" si="108"/>
        <v>Item_Desc_27215036</v>
      </c>
      <c r="AP911" s="5" t="s">
        <v>557</v>
      </c>
      <c r="AQ911" s="44">
        <f>_xlfn.XLOOKUP(I911,[1]!표1[아이템 타입],[1]!표1[삭제여부])</f>
        <v>0</v>
      </c>
      <c r="AR911" s="63">
        <f>_xlfn.XLOOKUP(I911,'[1]#칼럼명세'!F:F,'[1]#칼럼명세'!H:H)</f>
        <v>0</v>
      </c>
      <c r="AS911" s="4">
        <v>0</v>
      </c>
      <c r="AT911" s="4"/>
      <c r="AU911" s="4"/>
      <c r="AV911" s="4"/>
      <c r="AW911" s="63" t="str">
        <f>_xlfn.XLOOKUP(I911,[1]!표1[아이템 타입],[1]!표1[타입 이름])</f>
        <v>랜덤 상자</v>
      </c>
      <c r="AX911" s="63" t="str">
        <f t="shared" si="112"/>
        <v>불가</v>
      </c>
      <c r="AY911" s="63" t="str">
        <f t="shared" si="113"/>
        <v>불가</v>
      </c>
      <c r="AZ911" s="63" t="str">
        <f t="shared" si="115"/>
        <v>불가</v>
      </c>
      <c r="BA911" s="63" t="str">
        <f t="shared" si="115"/>
        <v>불가</v>
      </c>
    </row>
    <row r="912" spans="1:53" x14ac:dyDescent="0.3">
      <c r="B912" s="4">
        <v>27215037</v>
      </c>
      <c r="C912" s="4" t="str">
        <f t="shared" si="111"/>
        <v>037</v>
      </c>
      <c r="D912" s="44" t="str">
        <f t="shared" si="109"/>
        <v>Item_Name_27215037</v>
      </c>
      <c r="E912" s="5" t="s">
        <v>1350</v>
      </c>
      <c r="F912" s="44" t="str">
        <f t="shared" si="110"/>
        <v>Item_Desc_27215037</v>
      </c>
      <c r="G912" s="5" t="s">
        <v>557</v>
      </c>
      <c r="H912" s="5">
        <v>2</v>
      </c>
      <c r="I912" s="5">
        <v>71</v>
      </c>
      <c r="J912" s="5">
        <v>0</v>
      </c>
      <c r="K912" s="5">
        <v>1</v>
      </c>
      <c r="L912" s="45">
        <f>_xlfn.XLOOKUP($I912, '[1]#칼럼명세'!$F:$F, '[1]#칼럼명세'!$J:$J)*IF(_xlfn.XLOOKUP($I912, '[1]#칼럼명세'!$F:$F, '[1]#칼럼명세'!$K:$K)="X", 1, _xlfn.XLOOKUP($K912, '[1]#무게관련'!$N:$N, '[1]#무게관련'!$O:$O))*100</f>
        <v>0</v>
      </c>
      <c r="M912" s="46" t="s">
        <v>336</v>
      </c>
      <c r="N912" s="46" t="s">
        <v>336</v>
      </c>
      <c r="O912" s="46" t="s">
        <v>336</v>
      </c>
      <c r="P912" s="46" t="s">
        <v>336</v>
      </c>
      <c r="Q912" s="5">
        <v>0</v>
      </c>
      <c r="R912" s="5">
        <v>0</v>
      </c>
      <c r="S912" s="5">
        <v>510041</v>
      </c>
      <c r="T912" s="5">
        <v>0</v>
      </c>
      <c r="U912" s="5">
        <v>99</v>
      </c>
      <c r="V912" s="5">
        <v>1000</v>
      </c>
      <c r="W912" s="5">
        <v>1</v>
      </c>
      <c r="X912" s="66">
        <v>1000</v>
      </c>
      <c r="Y912" s="66">
        <v>1000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0</v>
      </c>
      <c r="AH912" s="5" t="s">
        <v>197</v>
      </c>
      <c r="AI912" s="5" t="s">
        <v>235</v>
      </c>
      <c r="AJ912" s="5" t="s">
        <v>983</v>
      </c>
      <c r="AK912" s="45">
        <f t="shared" si="106"/>
        <v>15</v>
      </c>
      <c r="AL912" s="47">
        <f>_xlfn.XLOOKUP(I912,'[1]#칼럼명세'!F:F,'[1]#칼럼명세'!I:I)</f>
        <v>1306</v>
      </c>
      <c r="AM912" s="44" t="str">
        <f t="shared" si="107"/>
        <v>Item_Name_27215037</v>
      </c>
      <c r="AN912" s="5" t="s">
        <v>1350</v>
      </c>
      <c r="AO912" s="44" t="str">
        <f t="shared" si="108"/>
        <v>Item_Desc_27215037</v>
      </c>
      <c r="AP912" s="5" t="s">
        <v>557</v>
      </c>
      <c r="AQ912" s="44">
        <f>_xlfn.XLOOKUP(I912,[1]!표1[아이템 타입],[1]!표1[삭제여부])</f>
        <v>0</v>
      </c>
      <c r="AR912" s="63">
        <f>_xlfn.XLOOKUP(I912,'[1]#칼럼명세'!F:F,'[1]#칼럼명세'!H:H)</f>
        <v>0</v>
      </c>
      <c r="AS912" s="4">
        <v>0</v>
      </c>
      <c r="AT912" s="4"/>
      <c r="AU912" s="4"/>
      <c r="AV912" s="4"/>
      <c r="AW912" s="63" t="str">
        <f>_xlfn.XLOOKUP(I912,[1]!표1[아이템 타입],[1]!표1[타입 이름])</f>
        <v>랜덤 상자</v>
      </c>
      <c r="AX912" s="63" t="str">
        <f t="shared" si="112"/>
        <v>불가</v>
      </c>
      <c r="AY912" s="63" t="str">
        <f t="shared" si="113"/>
        <v>불가</v>
      </c>
      <c r="AZ912" s="63" t="str">
        <f t="shared" si="115"/>
        <v>불가</v>
      </c>
      <c r="BA912" s="63" t="str">
        <f t="shared" si="115"/>
        <v>불가</v>
      </c>
    </row>
    <row r="913" spans="2:53" x14ac:dyDescent="0.3">
      <c r="B913" s="4">
        <v>27215038</v>
      </c>
      <c r="C913" s="4" t="str">
        <f t="shared" si="111"/>
        <v>038</v>
      </c>
      <c r="D913" s="44" t="str">
        <f t="shared" si="109"/>
        <v>Item_Name_27215038</v>
      </c>
      <c r="E913" s="5" t="s">
        <v>1351</v>
      </c>
      <c r="F913" s="44" t="str">
        <f t="shared" si="110"/>
        <v>Item_Desc_27215038</v>
      </c>
      <c r="G913" s="5" t="s">
        <v>557</v>
      </c>
      <c r="H913" s="5">
        <v>2</v>
      </c>
      <c r="I913" s="5">
        <v>71</v>
      </c>
      <c r="J913" s="5">
        <v>0</v>
      </c>
      <c r="K913" s="5">
        <v>2</v>
      </c>
      <c r="L913" s="45">
        <f>_xlfn.XLOOKUP($I913, '[1]#칼럼명세'!$F:$F, '[1]#칼럼명세'!$J:$J)*IF(_xlfn.XLOOKUP($I913, '[1]#칼럼명세'!$F:$F, '[1]#칼럼명세'!$K:$K)="X", 1, _xlfn.XLOOKUP($K913, '[1]#무게관련'!$N:$N, '[1]#무게관련'!$O:$O))*100</f>
        <v>0</v>
      </c>
      <c r="M913" s="46" t="s">
        <v>336</v>
      </c>
      <c r="N913" s="46" t="s">
        <v>336</v>
      </c>
      <c r="O913" s="46" t="s">
        <v>336</v>
      </c>
      <c r="P913" s="46" t="s">
        <v>336</v>
      </c>
      <c r="Q913" s="5">
        <v>0</v>
      </c>
      <c r="R913" s="5">
        <v>0</v>
      </c>
      <c r="S913" s="5">
        <v>510042</v>
      </c>
      <c r="T913" s="5">
        <v>0</v>
      </c>
      <c r="U913" s="5">
        <v>99</v>
      </c>
      <c r="V913" s="5">
        <v>1000</v>
      </c>
      <c r="W913" s="5">
        <v>1</v>
      </c>
      <c r="X913" s="66">
        <v>1000</v>
      </c>
      <c r="Y913" s="66">
        <v>1000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 t="s">
        <v>197</v>
      </c>
      <c r="AI913" s="5" t="s">
        <v>235</v>
      </c>
      <c r="AJ913" s="5" t="s">
        <v>983</v>
      </c>
      <c r="AK913" s="45">
        <f t="shared" si="106"/>
        <v>15</v>
      </c>
      <c r="AL913" s="47">
        <f>_xlfn.XLOOKUP(I913,'[1]#칼럼명세'!F:F,'[1]#칼럼명세'!I:I)</f>
        <v>1306</v>
      </c>
      <c r="AM913" s="44" t="str">
        <f t="shared" si="107"/>
        <v>Item_Name_27215038</v>
      </c>
      <c r="AN913" s="5" t="s">
        <v>1351</v>
      </c>
      <c r="AO913" s="44" t="str">
        <f t="shared" si="108"/>
        <v>Item_Desc_27215038</v>
      </c>
      <c r="AP913" s="5" t="s">
        <v>557</v>
      </c>
      <c r="AQ913" s="44">
        <f>_xlfn.XLOOKUP(I913,[1]!표1[아이템 타입],[1]!표1[삭제여부])</f>
        <v>0</v>
      </c>
      <c r="AR913" s="63">
        <f>_xlfn.XLOOKUP(I913,'[1]#칼럼명세'!F:F,'[1]#칼럼명세'!H:H)</f>
        <v>0</v>
      </c>
      <c r="AS913" s="4">
        <v>0</v>
      </c>
      <c r="AT913" s="4"/>
      <c r="AU913" s="4"/>
      <c r="AV913" s="4"/>
      <c r="AW913" s="63" t="str">
        <f>_xlfn.XLOOKUP(I913,[1]!표1[아이템 타입],[1]!표1[타입 이름])</f>
        <v>랜덤 상자</v>
      </c>
      <c r="AX913" s="63" t="str">
        <f t="shared" si="112"/>
        <v>불가</v>
      </c>
      <c r="AY913" s="63" t="str">
        <f t="shared" si="113"/>
        <v>불가</v>
      </c>
      <c r="AZ913" s="63" t="str">
        <f t="shared" si="115"/>
        <v>불가</v>
      </c>
      <c r="BA913" s="63" t="str">
        <f t="shared" si="115"/>
        <v>불가</v>
      </c>
    </row>
    <row r="914" spans="2:53" x14ac:dyDescent="0.3">
      <c r="B914" s="4">
        <v>27215039</v>
      </c>
      <c r="C914" s="4" t="str">
        <f t="shared" si="111"/>
        <v>039</v>
      </c>
      <c r="D914" s="44" t="str">
        <f t="shared" si="109"/>
        <v>Item_Name_27215039</v>
      </c>
      <c r="E914" s="5" t="s">
        <v>1467</v>
      </c>
      <c r="F914" s="44" t="str">
        <f t="shared" si="110"/>
        <v>Item_Desc_27215039</v>
      </c>
      <c r="G914" s="5" t="s">
        <v>558</v>
      </c>
      <c r="H914" s="5">
        <v>2</v>
      </c>
      <c r="I914" s="5">
        <v>72</v>
      </c>
      <c r="J914" s="5">
        <v>0</v>
      </c>
      <c r="K914" s="5">
        <v>1</v>
      </c>
      <c r="L914" s="45">
        <f>_xlfn.XLOOKUP($I914, '[1]#칼럼명세'!$F:$F, '[1]#칼럼명세'!$J:$J)*IF(_xlfn.XLOOKUP($I914, '[1]#칼럼명세'!$F:$F, '[1]#칼럼명세'!$K:$K)="X", 1, _xlfn.XLOOKUP($K914, '[1]#무게관련'!$N:$N, '[1]#무게관련'!$O:$O))*100</f>
        <v>0</v>
      </c>
      <c r="M914" s="46" t="s">
        <v>336</v>
      </c>
      <c r="N914" s="46" t="s">
        <v>336</v>
      </c>
      <c r="O914" s="46" t="s">
        <v>336</v>
      </c>
      <c r="P914" s="46" t="s">
        <v>336</v>
      </c>
      <c r="Q914" s="5">
        <v>0</v>
      </c>
      <c r="R914" s="5">
        <v>0</v>
      </c>
      <c r="S914" s="5">
        <v>520036</v>
      </c>
      <c r="T914" s="5">
        <v>0</v>
      </c>
      <c r="U914" s="5">
        <v>99</v>
      </c>
      <c r="V914" s="5">
        <v>0</v>
      </c>
      <c r="W914" s="5">
        <v>1</v>
      </c>
      <c r="X914" s="66">
        <v>1000</v>
      </c>
      <c r="Y914" s="66">
        <v>1000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 t="s">
        <v>949</v>
      </c>
      <c r="AI914" s="5" t="s">
        <v>235</v>
      </c>
      <c r="AJ914" s="5" t="s">
        <v>983</v>
      </c>
      <c r="AK914" s="45">
        <f t="shared" si="106"/>
        <v>15</v>
      </c>
      <c r="AL914" s="47">
        <f>_xlfn.XLOOKUP(I914,'[1]#칼럼명세'!F:F,'[1]#칼럼명세'!I:I)</f>
        <v>1306</v>
      </c>
      <c r="AM914" s="44" t="str">
        <f t="shared" si="107"/>
        <v>Item_Name_27215039</v>
      </c>
      <c r="AN914" s="5" t="s">
        <v>1468</v>
      </c>
      <c r="AO914" s="44" t="str">
        <f t="shared" si="108"/>
        <v>Item_Desc_27215039</v>
      </c>
      <c r="AP914" s="5" t="s">
        <v>830</v>
      </c>
      <c r="AQ914" s="44">
        <f>_xlfn.XLOOKUP(I914,[1]!표1[아이템 타입],[1]!표1[삭제여부])</f>
        <v>0</v>
      </c>
      <c r="AR914" s="63">
        <f>_xlfn.XLOOKUP(I914,'[1]#칼럼명세'!F:F,'[1]#칼럼명세'!H:H)</f>
        <v>0</v>
      </c>
      <c r="AS914" s="4">
        <v>0</v>
      </c>
      <c r="AT914" s="4"/>
      <c r="AU914" s="4"/>
      <c r="AV914" s="4"/>
      <c r="AW914" s="63" t="str">
        <f>_xlfn.XLOOKUP(I914,[1]!표1[아이템 타입],[1]!표1[타입 이름])</f>
        <v>선택 상자</v>
      </c>
      <c r="AX914" s="63" t="str">
        <f t="shared" si="112"/>
        <v>불가</v>
      </c>
      <c r="AY914" s="63" t="str">
        <f t="shared" si="113"/>
        <v>불가</v>
      </c>
      <c r="AZ914" s="63" t="str">
        <f t="shared" si="115"/>
        <v>불가</v>
      </c>
      <c r="BA914" s="63" t="str">
        <f t="shared" si="115"/>
        <v>불가</v>
      </c>
    </row>
    <row r="915" spans="2:53" x14ac:dyDescent="0.3">
      <c r="B915" s="4">
        <v>27315001</v>
      </c>
      <c r="C915" s="4" t="str">
        <f t="shared" si="111"/>
        <v>001</v>
      </c>
      <c r="D915" s="44" t="str">
        <f t="shared" si="109"/>
        <v>Item_Name_27315001</v>
      </c>
      <c r="E915" s="5" t="s">
        <v>1198</v>
      </c>
      <c r="F915" s="44" t="str">
        <f t="shared" si="110"/>
        <v>Item_Desc_27315001</v>
      </c>
      <c r="G915" s="5" t="s">
        <v>559</v>
      </c>
      <c r="H915" s="5">
        <v>2</v>
      </c>
      <c r="I915" s="5">
        <v>73</v>
      </c>
      <c r="J915" s="5">
        <v>0</v>
      </c>
      <c r="K915" s="5">
        <v>3</v>
      </c>
      <c r="L915" s="45">
        <f>_xlfn.XLOOKUP($I915, '[1]#칼럼명세'!$F:$F, '[1]#칼럼명세'!$J:$J)*IF(_xlfn.XLOOKUP($I915, '[1]#칼럼명세'!$F:$F, '[1]#칼럼명세'!$K:$K)="X", 1, _xlfn.XLOOKUP($K915, '[1]#무게관련'!$N:$N, '[1]#무게관련'!$O:$O))*100</f>
        <v>0</v>
      </c>
      <c r="M915" s="46" t="s">
        <v>336</v>
      </c>
      <c r="N915" s="46" t="s">
        <v>336</v>
      </c>
      <c r="O915" s="46" t="s">
        <v>336</v>
      </c>
      <c r="P915" s="46" t="s">
        <v>336</v>
      </c>
      <c r="Q915" s="5">
        <v>0</v>
      </c>
      <c r="R915" s="5">
        <v>0</v>
      </c>
      <c r="S915" s="20">
        <v>530000</v>
      </c>
      <c r="T915" s="5">
        <v>0</v>
      </c>
      <c r="U915" s="5">
        <v>30</v>
      </c>
      <c r="V915" s="5">
        <v>0</v>
      </c>
      <c r="W915" s="5">
        <v>1</v>
      </c>
      <c r="X915" s="66">
        <v>1000</v>
      </c>
      <c r="Y915" s="66">
        <v>1000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 t="s">
        <v>260</v>
      </c>
      <c r="AI915" s="5" t="s">
        <v>235</v>
      </c>
      <c r="AJ915" s="5" t="s">
        <v>983</v>
      </c>
      <c r="AK915" s="45">
        <f t="shared" si="106"/>
        <v>15</v>
      </c>
      <c r="AL915" s="47">
        <f>_xlfn.XLOOKUP(I915,'[1]#칼럼명세'!F:F,'[1]#칼럼명세'!I:I)</f>
        <v>1306</v>
      </c>
      <c r="AM915" s="44" t="str">
        <f t="shared" si="107"/>
        <v>Item_Name_27315001</v>
      </c>
      <c r="AN915" s="5" t="s">
        <v>581</v>
      </c>
      <c r="AO915" s="44" t="str">
        <f t="shared" si="108"/>
        <v>Item_Desc_27315001</v>
      </c>
      <c r="AP915" s="5" t="s">
        <v>559</v>
      </c>
      <c r="AQ915" s="44">
        <f>_xlfn.XLOOKUP(I915,[1]!표1[아이템 타입],[1]!표1[삭제여부])</f>
        <v>0</v>
      </c>
      <c r="AR915" s="63">
        <f>_xlfn.XLOOKUP(I915,'[1]#칼럼명세'!F:F,'[1]#칼럼명세'!H:H)</f>
        <v>0</v>
      </c>
      <c r="AS915" s="4">
        <v>0</v>
      </c>
      <c r="AT915" s="4"/>
      <c r="AU915" s="4"/>
      <c r="AV915" s="4"/>
      <c r="AW915" s="63" t="str">
        <f>_xlfn.XLOOKUP(I915,[1]!표1[아이템 타입],[1]!표1[타입 이름])</f>
        <v>일괄 지급 상자</v>
      </c>
      <c r="AX915" s="63" t="str">
        <f t="shared" si="112"/>
        <v>불가</v>
      </c>
      <c r="AY915" s="63" t="str">
        <f t="shared" si="113"/>
        <v>불가</v>
      </c>
      <c r="AZ915" s="63" t="str">
        <f t="shared" si="115"/>
        <v>불가</v>
      </c>
      <c r="BA915" s="63" t="str">
        <f t="shared" si="115"/>
        <v>불가</v>
      </c>
    </row>
    <row r="916" spans="2:53" x14ac:dyDescent="0.3">
      <c r="B916" s="4">
        <v>27315002</v>
      </c>
      <c r="C916" s="4" t="str">
        <f t="shared" si="111"/>
        <v>002</v>
      </c>
      <c r="D916" s="44" t="str">
        <f t="shared" si="109"/>
        <v>Item_Name_27315002</v>
      </c>
      <c r="E916" s="5" t="s">
        <v>1199</v>
      </c>
      <c r="F916" s="44" t="str">
        <f t="shared" si="110"/>
        <v>Item_Desc_27315002</v>
      </c>
      <c r="G916" s="5" t="s">
        <v>714</v>
      </c>
      <c r="H916" s="5">
        <v>2</v>
      </c>
      <c r="I916" s="5">
        <v>73</v>
      </c>
      <c r="J916" s="5">
        <v>0</v>
      </c>
      <c r="K916" s="5">
        <v>1</v>
      </c>
      <c r="L916" s="45">
        <f>_xlfn.XLOOKUP($I916, '[1]#칼럼명세'!$F:$F, '[1]#칼럼명세'!$J:$J)*IF(_xlfn.XLOOKUP($I916, '[1]#칼럼명세'!$F:$F, '[1]#칼럼명세'!$K:$K)="X", 1, _xlfn.XLOOKUP($K916, '[1]#무게관련'!$N:$N, '[1]#무게관련'!$O:$O))*100</f>
        <v>0</v>
      </c>
      <c r="M916" s="46" t="s">
        <v>336</v>
      </c>
      <c r="N916" s="46" t="s">
        <v>336</v>
      </c>
      <c r="O916" s="46" t="s">
        <v>336</v>
      </c>
      <c r="P916" s="46" t="s">
        <v>336</v>
      </c>
      <c r="Q916" s="5">
        <v>0</v>
      </c>
      <c r="R916" s="5">
        <v>0</v>
      </c>
      <c r="S916" s="20">
        <v>530001</v>
      </c>
      <c r="T916" s="5">
        <v>0</v>
      </c>
      <c r="U916" s="5">
        <v>30</v>
      </c>
      <c r="V916" s="5">
        <v>0</v>
      </c>
      <c r="W916" s="5">
        <v>1</v>
      </c>
      <c r="X916" s="66">
        <v>1000</v>
      </c>
      <c r="Y916" s="66">
        <v>1000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 t="s">
        <v>1444</v>
      </c>
      <c r="AI916" s="5" t="s">
        <v>235</v>
      </c>
      <c r="AJ916" s="5" t="s">
        <v>983</v>
      </c>
      <c r="AK916" s="45">
        <f t="shared" si="106"/>
        <v>15</v>
      </c>
      <c r="AL916" s="47">
        <f>_xlfn.XLOOKUP(I916,'[1]#칼럼명세'!F:F,'[1]#칼럼명세'!I:I)</f>
        <v>1306</v>
      </c>
      <c r="AM916" s="44" t="str">
        <f t="shared" si="107"/>
        <v>Item_Name_27315002</v>
      </c>
      <c r="AN916" s="5" t="s">
        <v>985</v>
      </c>
      <c r="AO916" s="44" t="str">
        <f t="shared" si="108"/>
        <v>Item_Desc_27315002</v>
      </c>
      <c r="AP916" s="5" t="s">
        <v>987</v>
      </c>
      <c r="AQ916" s="44">
        <f>_xlfn.XLOOKUP(I916,[1]!표1[아이템 타입],[1]!표1[삭제여부])</f>
        <v>0</v>
      </c>
      <c r="AR916" s="63">
        <f>_xlfn.XLOOKUP(I916,'[1]#칼럼명세'!F:F,'[1]#칼럼명세'!H:H)</f>
        <v>0</v>
      </c>
      <c r="AS916" s="4">
        <v>0</v>
      </c>
      <c r="AT916" s="4"/>
      <c r="AU916" s="4"/>
      <c r="AV916" s="4"/>
      <c r="AW916" s="63" t="str">
        <f>_xlfn.XLOOKUP(I916,[1]!표1[아이템 타입],[1]!표1[타입 이름])</f>
        <v>일괄 지급 상자</v>
      </c>
      <c r="AX916" s="63" t="str">
        <f t="shared" si="112"/>
        <v>불가</v>
      </c>
      <c r="AY916" s="63" t="str">
        <f t="shared" si="113"/>
        <v>불가</v>
      </c>
      <c r="AZ916" s="63" t="str">
        <f t="shared" si="115"/>
        <v>불가</v>
      </c>
      <c r="BA916" s="63" t="str">
        <f t="shared" si="115"/>
        <v>불가</v>
      </c>
    </row>
    <row r="917" spans="2:53" x14ac:dyDescent="0.3">
      <c r="B917" s="4">
        <v>27315003</v>
      </c>
      <c r="C917" s="4" t="str">
        <f t="shared" si="111"/>
        <v>003</v>
      </c>
      <c r="D917" s="44" t="str">
        <f t="shared" si="109"/>
        <v>Item_Name_27315003</v>
      </c>
      <c r="E917" s="5" t="s">
        <v>1200</v>
      </c>
      <c r="F917" s="44" t="str">
        <f t="shared" si="110"/>
        <v>Item_Desc_27315003</v>
      </c>
      <c r="G917" s="5" t="s">
        <v>714</v>
      </c>
      <c r="H917" s="5">
        <v>2</v>
      </c>
      <c r="I917" s="5">
        <v>73</v>
      </c>
      <c r="J917" s="5">
        <v>0</v>
      </c>
      <c r="K917" s="5">
        <v>1</v>
      </c>
      <c r="L917" s="45">
        <f>_xlfn.XLOOKUP($I917, '[1]#칼럼명세'!$F:$F, '[1]#칼럼명세'!$J:$J)*IF(_xlfn.XLOOKUP($I917, '[1]#칼럼명세'!$F:$F, '[1]#칼럼명세'!$K:$K)="X", 1, _xlfn.XLOOKUP($K917, '[1]#무게관련'!$N:$N, '[1]#무게관련'!$O:$O))*100</f>
        <v>0</v>
      </c>
      <c r="M917" s="46" t="s">
        <v>336</v>
      </c>
      <c r="N917" s="46" t="s">
        <v>336</v>
      </c>
      <c r="O917" s="46" t="s">
        <v>336</v>
      </c>
      <c r="P917" s="46" t="s">
        <v>336</v>
      </c>
      <c r="Q917" s="5">
        <v>0</v>
      </c>
      <c r="R917" s="5">
        <v>0</v>
      </c>
      <c r="S917" s="20">
        <v>530002</v>
      </c>
      <c r="T917" s="5">
        <v>0</v>
      </c>
      <c r="U917" s="5">
        <v>30</v>
      </c>
      <c r="V917" s="5">
        <v>0</v>
      </c>
      <c r="W917" s="5">
        <v>1</v>
      </c>
      <c r="X917" s="66">
        <v>1000</v>
      </c>
      <c r="Y917" s="66">
        <v>1000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 t="s">
        <v>1445</v>
      </c>
      <c r="AI917" s="5" t="s">
        <v>235</v>
      </c>
      <c r="AJ917" s="5" t="s">
        <v>983</v>
      </c>
      <c r="AK917" s="45">
        <f t="shared" si="106"/>
        <v>15</v>
      </c>
      <c r="AL917" s="47">
        <f>_xlfn.XLOOKUP(I917,'[1]#칼럼명세'!F:F,'[1]#칼럼명세'!I:I)</f>
        <v>1306</v>
      </c>
      <c r="AM917" s="44" t="str">
        <f t="shared" si="107"/>
        <v>Item_Name_27315003</v>
      </c>
      <c r="AN917" s="5" t="s">
        <v>986</v>
      </c>
      <c r="AO917" s="44" t="str">
        <f t="shared" si="108"/>
        <v>Item_Desc_27315003</v>
      </c>
      <c r="AP917" s="5" t="s">
        <v>988</v>
      </c>
      <c r="AQ917" s="44">
        <f>_xlfn.XLOOKUP(I917,[1]!표1[아이템 타입],[1]!표1[삭제여부])</f>
        <v>0</v>
      </c>
      <c r="AR917" s="63">
        <f>_xlfn.XLOOKUP(I917,'[1]#칼럼명세'!F:F,'[1]#칼럼명세'!H:H)</f>
        <v>0</v>
      </c>
      <c r="AS917" s="4">
        <v>0</v>
      </c>
      <c r="AT917" s="4"/>
      <c r="AU917" s="4"/>
      <c r="AV917" s="4"/>
      <c r="AW917" s="63" t="str">
        <f>_xlfn.XLOOKUP(I917,[1]!표1[아이템 타입],[1]!표1[타입 이름])</f>
        <v>일괄 지급 상자</v>
      </c>
      <c r="AX917" s="63" t="str">
        <f t="shared" si="112"/>
        <v>불가</v>
      </c>
      <c r="AY917" s="63" t="str">
        <f t="shared" si="113"/>
        <v>불가</v>
      </c>
      <c r="AZ917" s="63" t="str">
        <f t="shared" si="115"/>
        <v>불가</v>
      </c>
      <c r="BA917" s="63" t="str">
        <f t="shared" si="115"/>
        <v>불가</v>
      </c>
    </row>
    <row r="918" spans="2:53" x14ac:dyDescent="0.3">
      <c r="B918" s="4">
        <v>27415001</v>
      </c>
      <c r="C918" s="4" t="str">
        <f t="shared" si="111"/>
        <v>001</v>
      </c>
      <c r="D918" s="44" t="str">
        <f t="shared" si="109"/>
        <v>Item_Name_27415001</v>
      </c>
      <c r="E918" s="5" t="s">
        <v>1201</v>
      </c>
      <c r="F918" s="44" t="str">
        <f t="shared" si="110"/>
        <v>Item_Desc_27415001</v>
      </c>
      <c r="G918" s="5" t="s">
        <v>383</v>
      </c>
      <c r="H918" s="5">
        <v>2</v>
      </c>
      <c r="I918" s="5">
        <v>74</v>
      </c>
      <c r="J918" s="5">
        <v>0</v>
      </c>
      <c r="K918" s="5">
        <v>1</v>
      </c>
      <c r="L918" s="45">
        <f>_xlfn.XLOOKUP($I918, '[1]#칼럼명세'!$F:$F, '[1]#칼럼명세'!$J:$J)*IF(_xlfn.XLOOKUP($I918, '[1]#칼럼명세'!$F:$F, '[1]#칼럼명세'!$K:$K)="X", 1, _xlfn.XLOOKUP($K918, '[1]#무게관련'!$N:$N, '[1]#무게관련'!$O:$O))*100</f>
        <v>0</v>
      </c>
      <c r="M918" s="46" t="s">
        <v>336</v>
      </c>
      <c r="N918" s="46" t="s">
        <v>336</v>
      </c>
      <c r="O918" s="46" t="s">
        <v>336</v>
      </c>
      <c r="P918" s="46" t="s">
        <v>336</v>
      </c>
      <c r="Q918" s="5">
        <v>0</v>
      </c>
      <c r="R918" s="5">
        <v>0</v>
      </c>
      <c r="S918" s="20">
        <v>0</v>
      </c>
      <c r="T918" s="5">
        <v>0</v>
      </c>
      <c r="U918" s="5">
        <v>0</v>
      </c>
      <c r="V918" s="5">
        <v>0</v>
      </c>
      <c r="W918" s="5">
        <v>1</v>
      </c>
      <c r="X918" s="66">
        <v>1000</v>
      </c>
      <c r="Y918" s="66">
        <v>1000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 t="s">
        <v>390</v>
      </c>
      <c r="AI918" s="5" t="s">
        <v>235</v>
      </c>
      <c r="AJ918" s="5" t="s">
        <v>983</v>
      </c>
      <c r="AK918" s="45">
        <f t="shared" si="106"/>
        <v>15</v>
      </c>
      <c r="AL918" s="47">
        <f>_xlfn.XLOOKUP(I918,'[1]#칼럼명세'!F:F,'[1]#칼럼명세'!I:I)</f>
        <v>1501</v>
      </c>
      <c r="AM918" s="44" t="str">
        <f t="shared" si="107"/>
        <v>Item_Name_27415001</v>
      </c>
      <c r="AN918" s="5" t="s">
        <v>469</v>
      </c>
      <c r="AO918" s="44" t="str">
        <f t="shared" si="108"/>
        <v>Item_Desc_27415001</v>
      </c>
      <c r="AP918" s="5" t="s">
        <v>742</v>
      </c>
      <c r="AQ918" s="44">
        <f>_xlfn.XLOOKUP(I918,[1]!표1[아이템 타입],[1]!표1[삭제여부])</f>
        <v>0</v>
      </c>
      <c r="AR918" s="63">
        <f>_xlfn.XLOOKUP(I918,'[1]#칼럼명세'!F:F,'[1]#칼럼명세'!H:H)</f>
        <v>0</v>
      </c>
      <c r="AS918" s="4">
        <v>0</v>
      </c>
      <c r="AT918" s="4"/>
      <c r="AU918" s="4"/>
      <c r="AV918" s="4"/>
      <c r="AW918" s="63" t="str">
        <f>_xlfn.XLOOKUP(I918,[1]!표1[아이템 타입],[1]!표1[타입 이름])</f>
        <v>캐릭터 생성 슬롯 확장권</v>
      </c>
      <c r="AX918" s="63" t="str">
        <f t="shared" si="112"/>
        <v>불가</v>
      </c>
      <c r="AY918" s="63" t="str">
        <f t="shared" si="113"/>
        <v>불가</v>
      </c>
      <c r="AZ918" s="63" t="str">
        <f t="shared" si="115"/>
        <v>불가</v>
      </c>
      <c r="BA918" s="63" t="str">
        <f t="shared" si="115"/>
        <v>불가</v>
      </c>
    </row>
    <row r="919" spans="2:53" x14ac:dyDescent="0.3">
      <c r="B919" s="4">
        <v>27515001</v>
      </c>
      <c r="C919" s="4" t="str">
        <f t="shared" si="111"/>
        <v>001</v>
      </c>
      <c r="D919" s="44" t="str">
        <f t="shared" si="109"/>
        <v>Item_Name_27515001</v>
      </c>
      <c r="E919" s="5" t="s">
        <v>1202</v>
      </c>
      <c r="F919" s="44" t="str">
        <f t="shared" si="110"/>
        <v>Item_Desc_27515001</v>
      </c>
      <c r="G919" s="5" t="s">
        <v>599</v>
      </c>
      <c r="H919" s="5">
        <v>2</v>
      </c>
      <c r="I919" s="5">
        <v>75</v>
      </c>
      <c r="J919" s="5">
        <v>1</v>
      </c>
      <c r="K919" s="5">
        <v>1</v>
      </c>
      <c r="L919" s="45">
        <f>_xlfn.XLOOKUP($I919, '[1]#칼럼명세'!$F:$F, '[1]#칼럼명세'!$J:$J)*IF(_xlfn.XLOOKUP($I919, '[1]#칼럼명세'!$F:$F, '[1]#칼럼명세'!$K:$K)="X", 1, _xlfn.XLOOKUP($K919, '[1]#무게관련'!$N:$N, '[1]#무게관련'!$O:$O))*100</f>
        <v>1</v>
      </c>
      <c r="M919" s="46" t="s">
        <v>336</v>
      </c>
      <c r="N919" s="46" t="s">
        <v>336</v>
      </c>
      <c r="O919" s="46" t="s">
        <v>336</v>
      </c>
      <c r="P919" s="46" t="s">
        <v>336</v>
      </c>
      <c r="Q919" s="5">
        <v>0</v>
      </c>
      <c r="R919" s="5">
        <v>0</v>
      </c>
      <c r="S919" s="20">
        <v>7</v>
      </c>
      <c r="T919" s="5">
        <v>0</v>
      </c>
      <c r="U919" s="5">
        <v>0</v>
      </c>
      <c r="V919" s="5">
        <v>0</v>
      </c>
      <c r="W919" s="5">
        <v>1</v>
      </c>
      <c r="X919" s="66">
        <v>1000</v>
      </c>
      <c r="Y919" s="66">
        <v>1000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 t="s">
        <v>565</v>
      </c>
      <c r="AI919" s="5" t="s">
        <v>235</v>
      </c>
      <c r="AJ919" s="5" t="s">
        <v>983</v>
      </c>
      <c r="AK919" s="45">
        <f t="shared" ref="AK919:AK982" si="116">IF($M919="X", 0, M$3)+IF($N919="X", 0, N$3)+IF($O919="X", 0, O$3)+IF($P919="X", 0, P$3)</f>
        <v>15</v>
      </c>
      <c r="AL919" s="47">
        <f>_xlfn.XLOOKUP(I919,'[1]#칼럼명세'!F:F,'[1]#칼럼명세'!I:I)</f>
        <v>1800</v>
      </c>
      <c r="AM919" s="44" t="str">
        <f t="shared" ref="AM919:AM982" si="117">"Item_Name_"&amp;B919</f>
        <v>Item_Name_27515001</v>
      </c>
      <c r="AN919" s="5" t="s">
        <v>583</v>
      </c>
      <c r="AO919" s="44" t="str">
        <f t="shared" ref="AO919:AO982" si="118">"Item_Desc_"&amp;B919</f>
        <v>Item_Desc_27515001</v>
      </c>
      <c r="AP919" s="5" t="s">
        <v>658</v>
      </c>
      <c r="AQ919" s="44">
        <f>_xlfn.XLOOKUP(I919,[1]!표1[아이템 타입],[1]!표1[삭제여부])</f>
        <v>0</v>
      </c>
      <c r="AR919" s="63">
        <f>_xlfn.XLOOKUP(I919,'[1]#칼럼명세'!F:F,'[1]#칼럼명세'!H:H)</f>
        <v>1</v>
      </c>
      <c r="AS919" s="4">
        <v>1</v>
      </c>
      <c r="AT919" s="4"/>
      <c r="AU919" s="4"/>
      <c r="AV919" s="4"/>
      <c r="AW919" s="63" t="str">
        <f>_xlfn.XLOOKUP(I919,[1]!표1[아이템 타입],[1]!표1[타입 이름])</f>
        <v>장비 감정 아이템</v>
      </c>
      <c r="AX919" s="63" t="str">
        <f t="shared" si="112"/>
        <v>불가</v>
      </c>
      <c r="AY919" s="63" t="str">
        <f t="shared" si="113"/>
        <v>불가</v>
      </c>
      <c r="AZ919" s="63" t="str">
        <f t="shared" si="115"/>
        <v>가능</v>
      </c>
      <c r="BA919" s="63" t="str">
        <f t="shared" si="115"/>
        <v>가능</v>
      </c>
    </row>
    <row r="920" spans="2:53" x14ac:dyDescent="0.3">
      <c r="B920" s="4">
        <v>27615001</v>
      </c>
      <c r="C920" s="4" t="str">
        <f t="shared" si="111"/>
        <v>001</v>
      </c>
      <c r="D920" s="44" t="str">
        <f t="shared" si="109"/>
        <v>Item_Name_27615001</v>
      </c>
      <c r="E920" s="5" t="s">
        <v>1203</v>
      </c>
      <c r="F920" s="44" t="str">
        <f t="shared" si="110"/>
        <v>Item_Desc_27615001</v>
      </c>
      <c r="G920" s="5" t="s">
        <v>525</v>
      </c>
      <c r="H920" s="5">
        <v>3</v>
      </c>
      <c r="I920" s="5">
        <v>76</v>
      </c>
      <c r="J920" s="5">
        <v>0</v>
      </c>
      <c r="K920" s="5">
        <v>1</v>
      </c>
      <c r="L920" s="45">
        <f>_xlfn.XLOOKUP($I920, '[1]#칼럼명세'!$F:$F, '[1]#칼럼명세'!$J:$J)*IF(_xlfn.XLOOKUP($I920, '[1]#칼럼명세'!$F:$F, '[1]#칼럼명세'!$K:$K)="X", 1, _xlfn.XLOOKUP($K920, '[1]#무게관련'!$N:$N, '[1]#무게관련'!$O:$O))*100</f>
        <v>1</v>
      </c>
      <c r="M920" s="46" t="s">
        <v>336</v>
      </c>
      <c r="N920" s="46" t="s">
        <v>336</v>
      </c>
      <c r="O920" s="46" t="s">
        <v>336</v>
      </c>
      <c r="P920" s="46" t="s">
        <v>336</v>
      </c>
      <c r="Q920" s="5">
        <v>0</v>
      </c>
      <c r="R920" s="5">
        <v>0</v>
      </c>
      <c r="S920" s="20">
        <v>0</v>
      </c>
      <c r="T920" s="5">
        <v>0</v>
      </c>
      <c r="U920" s="5">
        <v>0</v>
      </c>
      <c r="V920" s="5">
        <v>0</v>
      </c>
      <c r="W920" s="5">
        <v>1</v>
      </c>
      <c r="X920" s="66">
        <v>100</v>
      </c>
      <c r="Y920" s="66">
        <v>1000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 t="s">
        <v>194</v>
      </c>
      <c r="AI920" s="5" t="s">
        <v>235</v>
      </c>
      <c r="AJ920" s="5" t="s">
        <v>983</v>
      </c>
      <c r="AK920" s="45">
        <f t="shared" si="116"/>
        <v>15</v>
      </c>
      <c r="AL920" s="47">
        <f>_xlfn.XLOOKUP(I920,'[1]#칼럼명세'!F:F,'[1]#칼럼명세'!I:I)</f>
        <v>10000</v>
      </c>
      <c r="AM920" s="44" t="str">
        <f t="shared" si="117"/>
        <v>Item_Name_27615001</v>
      </c>
      <c r="AN920" s="5" t="s">
        <v>424</v>
      </c>
      <c r="AO920" s="44" t="str">
        <f t="shared" si="118"/>
        <v>Item_Desc_27615001</v>
      </c>
      <c r="AP920" s="5" t="s">
        <v>652</v>
      </c>
      <c r="AQ920" s="44">
        <f>_xlfn.XLOOKUP(I920,[1]!표1[아이템 타입],[1]!표1[삭제여부])</f>
        <v>0</v>
      </c>
      <c r="AR920" s="63">
        <f>_xlfn.XLOOKUP(I920,'[1]#칼럼명세'!F:F,'[1]#칼럼명세'!H:H)</f>
        <v>0</v>
      </c>
      <c r="AS920" s="4">
        <v>1</v>
      </c>
      <c r="AT920" s="4"/>
      <c r="AU920" s="4"/>
      <c r="AV920" s="4"/>
      <c r="AW920" s="63" t="str">
        <f>_xlfn.XLOOKUP(I920,[1]!표1[아이템 타입],[1]!표1[타입 이름])</f>
        <v>퀘스트 아이템</v>
      </c>
      <c r="AX920" s="63" t="str">
        <f t="shared" si="112"/>
        <v>불가</v>
      </c>
      <c r="AY920" s="63" t="str">
        <f t="shared" si="113"/>
        <v>불가</v>
      </c>
      <c r="AZ920" s="63" t="str">
        <f t="shared" si="115"/>
        <v>불가</v>
      </c>
      <c r="BA920" s="63" t="str">
        <f t="shared" si="115"/>
        <v>가능</v>
      </c>
    </row>
    <row r="921" spans="2:53" x14ac:dyDescent="0.3">
      <c r="B921" s="4">
        <v>27615002</v>
      </c>
      <c r="C921" s="4" t="str">
        <f t="shared" si="111"/>
        <v>002</v>
      </c>
      <c r="D921" s="44" t="str">
        <f t="shared" si="109"/>
        <v>Item_Name_27615002</v>
      </c>
      <c r="E921" s="5" t="s">
        <v>1204</v>
      </c>
      <c r="F921" s="44" t="str">
        <f t="shared" si="110"/>
        <v>Item_Desc_27615002</v>
      </c>
      <c r="G921" s="5" t="s">
        <v>525</v>
      </c>
      <c r="H921" s="5">
        <v>3</v>
      </c>
      <c r="I921" s="5">
        <v>76</v>
      </c>
      <c r="J921" s="5">
        <v>0</v>
      </c>
      <c r="K921" s="5">
        <v>1</v>
      </c>
      <c r="L921" s="45">
        <f>_xlfn.XLOOKUP($I921, '[1]#칼럼명세'!$F:$F, '[1]#칼럼명세'!$J:$J)*IF(_xlfn.XLOOKUP($I921, '[1]#칼럼명세'!$F:$F, '[1]#칼럼명세'!$K:$K)="X", 1, _xlfn.XLOOKUP($K921, '[1]#무게관련'!$N:$N, '[1]#무게관련'!$O:$O))*100</f>
        <v>1</v>
      </c>
      <c r="M921" s="46" t="s">
        <v>336</v>
      </c>
      <c r="N921" s="46" t="s">
        <v>336</v>
      </c>
      <c r="O921" s="46" t="s">
        <v>336</v>
      </c>
      <c r="P921" s="46" t="s">
        <v>336</v>
      </c>
      <c r="Q921" s="5">
        <v>0</v>
      </c>
      <c r="R921" s="5">
        <v>0</v>
      </c>
      <c r="S921" s="20">
        <v>0</v>
      </c>
      <c r="T921" s="5">
        <v>0</v>
      </c>
      <c r="U921" s="5">
        <v>0</v>
      </c>
      <c r="V921" s="5">
        <v>0</v>
      </c>
      <c r="W921" s="5">
        <v>1</v>
      </c>
      <c r="X921" s="66">
        <v>100</v>
      </c>
      <c r="Y921" s="66">
        <v>1000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 t="s">
        <v>241</v>
      </c>
      <c r="AI921" s="5" t="s">
        <v>235</v>
      </c>
      <c r="AJ921" s="5" t="s">
        <v>983</v>
      </c>
      <c r="AK921" s="45">
        <f t="shared" si="116"/>
        <v>15</v>
      </c>
      <c r="AL921" s="47">
        <f>_xlfn.XLOOKUP(I921,'[1]#칼럼명세'!F:F,'[1]#칼럼명세'!I:I)</f>
        <v>10000</v>
      </c>
      <c r="AM921" s="44" t="str">
        <f t="shared" si="117"/>
        <v>Item_Name_27615002</v>
      </c>
      <c r="AN921" s="5" t="s">
        <v>437</v>
      </c>
      <c r="AO921" s="44" t="str">
        <f t="shared" si="118"/>
        <v>Item_Desc_27615002</v>
      </c>
      <c r="AP921" s="5" t="s">
        <v>652</v>
      </c>
      <c r="AQ921" s="44">
        <f>_xlfn.XLOOKUP(I921,[1]!표1[아이템 타입],[1]!표1[삭제여부])</f>
        <v>0</v>
      </c>
      <c r="AR921" s="63">
        <f>_xlfn.XLOOKUP(I921,'[1]#칼럼명세'!F:F,'[1]#칼럼명세'!H:H)</f>
        <v>0</v>
      </c>
      <c r="AS921" s="4">
        <v>1</v>
      </c>
      <c r="AT921" s="4"/>
      <c r="AU921" s="4"/>
      <c r="AV921" s="4"/>
      <c r="AW921" s="63" t="str">
        <f>_xlfn.XLOOKUP(I921,[1]!표1[아이템 타입],[1]!표1[타입 이름])</f>
        <v>퀘스트 아이템</v>
      </c>
      <c r="AX921" s="63" t="str">
        <f t="shared" si="112"/>
        <v>불가</v>
      </c>
      <c r="AY921" s="63" t="str">
        <f t="shared" si="113"/>
        <v>불가</v>
      </c>
      <c r="AZ921" s="63" t="str">
        <f t="shared" si="115"/>
        <v>불가</v>
      </c>
      <c r="BA921" s="63" t="str">
        <f t="shared" si="115"/>
        <v>가능</v>
      </c>
    </row>
    <row r="922" spans="2:53" x14ac:dyDescent="0.3">
      <c r="B922" s="4">
        <v>27615003</v>
      </c>
      <c r="C922" s="4" t="str">
        <f t="shared" si="111"/>
        <v>003</v>
      </c>
      <c r="D922" s="44" t="str">
        <f t="shared" si="109"/>
        <v>Item_Name_27615003</v>
      </c>
      <c r="E922" s="5" t="s">
        <v>1205</v>
      </c>
      <c r="F922" s="44" t="str">
        <f t="shared" si="110"/>
        <v>Item_Desc_27615003</v>
      </c>
      <c r="G922" s="5" t="s">
        <v>525</v>
      </c>
      <c r="H922" s="5">
        <v>3</v>
      </c>
      <c r="I922" s="5">
        <v>76</v>
      </c>
      <c r="J922" s="5">
        <v>0</v>
      </c>
      <c r="K922" s="5">
        <v>1</v>
      </c>
      <c r="L922" s="45">
        <f>_xlfn.XLOOKUP($I922, '[1]#칼럼명세'!$F:$F, '[1]#칼럼명세'!$J:$J)*IF(_xlfn.XLOOKUP($I922, '[1]#칼럼명세'!$F:$F, '[1]#칼럼명세'!$K:$K)="X", 1, _xlfn.XLOOKUP($K922, '[1]#무게관련'!$N:$N, '[1]#무게관련'!$O:$O))*100</f>
        <v>1</v>
      </c>
      <c r="M922" s="46" t="s">
        <v>336</v>
      </c>
      <c r="N922" s="46" t="s">
        <v>336</v>
      </c>
      <c r="O922" s="46" t="s">
        <v>336</v>
      </c>
      <c r="P922" s="46" t="s">
        <v>336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1</v>
      </c>
      <c r="X922" s="66">
        <v>100</v>
      </c>
      <c r="Y922" s="66">
        <v>1000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 t="s">
        <v>243</v>
      </c>
      <c r="AI922" s="5" t="s">
        <v>235</v>
      </c>
      <c r="AJ922" s="5" t="s">
        <v>983</v>
      </c>
      <c r="AK922" s="45">
        <f t="shared" si="116"/>
        <v>15</v>
      </c>
      <c r="AL922" s="47">
        <f>_xlfn.XLOOKUP(I922,'[1]#칼럼명세'!F:F,'[1]#칼럼명세'!I:I)</f>
        <v>10000</v>
      </c>
      <c r="AM922" s="44" t="str">
        <f t="shared" si="117"/>
        <v>Item_Name_27615003</v>
      </c>
      <c r="AN922" s="5" t="s">
        <v>438</v>
      </c>
      <c r="AO922" s="44" t="str">
        <f t="shared" si="118"/>
        <v>Item_Desc_27615003</v>
      </c>
      <c r="AP922" s="5" t="s">
        <v>652</v>
      </c>
      <c r="AQ922" s="44">
        <f>_xlfn.XLOOKUP(I922,[1]!표1[아이템 타입],[1]!표1[삭제여부])</f>
        <v>0</v>
      </c>
      <c r="AR922" s="63">
        <f>_xlfn.XLOOKUP(I922,'[1]#칼럼명세'!F:F,'[1]#칼럼명세'!H:H)</f>
        <v>0</v>
      </c>
      <c r="AS922" s="4">
        <v>1</v>
      </c>
      <c r="AT922" s="4"/>
      <c r="AU922" s="4"/>
      <c r="AV922" s="4"/>
      <c r="AW922" s="63" t="str">
        <f>_xlfn.XLOOKUP(I922,[1]!표1[아이템 타입],[1]!표1[타입 이름])</f>
        <v>퀘스트 아이템</v>
      </c>
      <c r="AX922" s="63" t="str">
        <f t="shared" si="112"/>
        <v>불가</v>
      </c>
      <c r="AY922" s="63" t="str">
        <f t="shared" si="113"/>
        <v>불가</v>
      </c>
      <c r="AZ922" s="63" t="str">
        <f t="shared" si="115"/>
        <v>불가</v>
      </c>
      <c r="BA922" s="63" t="str">
        <f t="shared" si="115"/>
        <v>가능</v>
      </c>
    </row>
    <row r="923" spans="2:53" x14ac:dyDescent="0.3">
      <c r="B923" s="4">
        <v>27615004</v>
      </c>
      <c r="C923" s="4" t="str">
        <f t="shared" si="111"/>
        <v>004</v>
      </c>
      <c r="D923" s="44" t="str">
        <f t="shared" si="109"/>
        <v>Item_Name_27615004</v>
      </c>
      <c r="E923" s="5" t="s">
        <v>1206</v>
      </c>
      <c r="F923" s="44" t="str">
        <f t="shared" si="110"/>
        <v>Item_Desc_27615004</v>
      </c>
      <c r="G923" s="5" t="s">
        <v>525</v>
      </c>
      <c r="H923" s="5">
        <v>3</v>
      </c>
      <c r="I923" s="5">
        <v>76</v>
      </c>
      <c r="J923" s="5">
        <v>0</v>
      </c>
      <c r="K923" s="5">
        <v>1</v>
      </c>
      <c r="L923" s="45">
        <f>_xlfn.XLOOKUP($I923, '[1]#칼럼명세'!$F:$F, '[1]#칼럼명세'!$J:$J)*IF(_xlfn.XLOOKUP($I923, '[1]#칼럼명세'!$F:$F, '[1]#칼럼명세'!$K:$K)="X", 1, _xlfn.XLOOKUP($K923, '[1]#무게관련'!$N:$N, '[1]#무게관련'!$O:$O))*100</f>
        <v>1</v>
      </c>
      <c r="M923" s="46" t="s">
        <v>336</v>
      </c>
      <c r="N923" s="46" t="s">
        <v>336</v>
      </c>
      <c r="O923" s="46" t="s">
        <v>336</v>
      </c>
      <c r="P923" s="46" t="s">
        <v>336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1</v>
      </c>
      <c r="X923" s="66">
        <v>100</v>
      </c>
      <c r="Y923" s="66">
        <v>1000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 t="s">
        <v>248</v>
      </c>
      <c r="AI923" s="5" t="s">
        <v>235</v>
      </c>
      <c r="AJ923" s="5" t="s">
        <v>983</v>
      </c>
      <c r="AK923" s="45">
        <f t="shared" si="116"/>
        <v>15</v>
      </c>
      <c r="AL923" s="47">
        <f>_xlfn.XLOOKUP(I923,'[1]#칼럼명세'!F:F,'[1]#칼럼명세'!I:I)</f>
        <v>10000</v>
      </c>
      <c r="AM923" s="44" t="str">
        <f t="shared" si="117"/>
        <v>Item_Name_27615004</v>
      </c>
      <c r="AN923" s="5" t="s">
        <v>439</v>
      </c>
      <c r="AO923" s="44" t="str">
        <f t="shared" si="118"/>
        <v>Item_Desc_27615004</v>
      </c>
      <c r="AP923" s="5" t="s">
        <v>652</v>
      </c>
      <c r="AQ923" s="44">
        <f>_xlfn.XLOOKUP(I923,[1]!표1[아이템 타입],[1]!표1[삭제여부])</f>
        <v>0</v>
      </c>
      <c r="AR923" s="63">
        <f>_xlfn.XLOOKUP(I923,'[1]#칼럼명세'!F:F,'[1]#칼럼명세'!H:H)</f>
        <v>0</v>
      </c>
      <c r="AS923" s="4">
        <v>1</v>
      </c>
      <c r="AT923" s="4"/>
      <c r="AU923" s="4"/>
      <c r="AV923" s="4"/>
      <c r="AW923" s="63" t="str">
        <f>_xlfn.XLOOKUP(I923,[1]!표1[아이템 타입],[1]!표1[타입 이름])</f>
        <v>퀘스트 아이템</v>
      </c>
      <c r="AX923" s="63" t="str">
        <f t="shared" si="112"/>
        <v>불가</v>
      </c>
      <c r="AY923" s="63" t="str">
        <f t="shared" si="113"/>
        <v>불가</v>
      </c>
      <c r="AZ923" s="63" t="str">
        <f t="shared" si="115"/>
        <v>불가</v>
      </c>
      <c r="BA923" s="63" t="str">
        <f t="shared" si="115"/>
        <v>가능</v>
      </c>
    </row>
    <row r="924" spans="2:53" x14ac:dyDescent="0.3">
      <c r="B924" s="4">
        <v>27615005</v>
      </c>
      <c r="C924" s="4" t="str">
        <f t="shared" si="111"/>
        <v>005</v>
      </c>
      <c r="D924" s="44" t="str">
        <f t="shared" si="109"/>
        <v>Item_Name_27615005</v>
      </c>
      <c r="E924" s="5" t="s">
        <v>1207</v>
      </c>
      <c r="F924" s="44" t="str">
        <f t="shared" si="110"/>
        <v>Item_Desc_27615005</v>
      </c>
      <c r="G924" s="5" t="s">
        <v>525</v>
      </c>
      <c r="H924" s="5">
        <v>3</v>
      </c>
      <c r="I924" s="5">
        <v>76</v>
      </c>
      <c r="J924" s="5">
        <v>0</v>
      </c>
      <c r="K924" s="5">
        <v>1</v>
      </c>
      <c r="L924" s="45">
        <f>_xlfn.XLOOKUP($I924, '[1]#칼럼명세'!$F:$F, '[1]#칼럼명세'!$J:$J)*IF(_xlfn.XLOOKUP($I924, '[1]#칼럼명세'!$F:$F, '[1]#칼럼명세'!$K:$K)="X", 1, _xlfn.XLOOKUP($K924, '[1]#무게관련'!$N:$N, '[1]#무게관련'!$O:$O))*100</f>
        <v>1</v>
      </c>
      <c r="M924" s="46" t="s">
        <v>336</v>
      </c>
      <c r="N924" s="46" t="s">
        <v>336</v>
      </c>
      <c r="O924" s="46" t="s">
        <v>336</v>
      </c>
      <c r="P924" s="46" t="s">
        <v>336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1</v>
      </c>
      <c r="X924" s="66">
        <v>100</v>
      </c>
      <c r="Y924" s="66">
        <v>1000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 t="s">
        <v>261</v>
      </c>
      <c r="AI924" s="5" t="s">
        <v>235</v>
      </c>
      <c r="AJ924" s="5" t="s">
        <v>983</v>
      </c>
      <c r="AK924" s="45">
        <f t="shared" si="116"/>
        <v>15</v>
      </c>
      <c r="AL924" s="47">
        <f>_xlfn.XLOOKUP(I924,'[1]#칼럼명세'!F:F,'[1]#칼럼명세'!I:I)</f>
        <v>10000</v>
      </c>
      <c r="AM924" s="44" t="str">
        <f t="shared" si="117"/>
        <v>Item_Name_27615005</v>
      </c>
      <c r="AN924" s="5" t="s">
        <v>404</v>
      </c>
      <c r="AO924" s="44" t="str">
        <f t="shared" si="118"/>
        <v>Item_Desc_27615005</v>
      </c>
      <c r="AP924" s="5" t="s">
        <v>652</v>
      </c>
      <c r="AQ924" s="44">
        <f>_xlfn.XLOOKUP(I924,[1]!표1[아이템 타입],[1]!표1[삭제여부])</f>
        <v>0</v>
      </c>
      <c r="AR924" s="63">
        <f>_xlfn.XLOOKUP(I924,'[1]#칼럼명세'!F:F,'[1]#칼럼명세'!H:H)</f>
        <v>0</v>
      </c>
      <c r="AS924" s="4">
        <v>1</v>
      </c>
      <c r="AT924" s="4"/>
      <c r="AU924" s="4"/>
      <c r="AV924" s="4"/>
      <c r="AW924" s="63" t="str">
        <f>_xlfn.XLOOKUP(I924,[1]!표1[아이템 타입],[1]!표1[타입 이름])</f>
        <v>퀘스트 아이템</v>
      </c>
      <c r="AX924" s="63" t="str">
        <f t="shared" si="112"/>
        <v>불가</v>
      </c>
      <c r="AY924" s="63" t="str">
        <f t="shared" si="113"/>
        <v>불가</v>
      </c>
      <c r="AZ924" s="63" t="str">
        <f t="shared" si="115"/>
        <v>불가</v>
      </c>
      <c r="BA924" s="63" t="str">
        <f t="shared" si="115"/>
        <v>가능</v>
      </c>
    </row>
    <row r="925" spans="2:53" x14ac:dyDescent="0.3">
      <c r="B925" s="4">
        <v>27615006</v>
      </c>
      <c r="C925" s="4" t="str">
        <f t="shared" si="111"/>
        <v>006</v>
      </c>
      <c r="D925" s="44" t="str">
        <f t="shared" si="109"/>
        <v>Item_Name_27615006</v>
      </c>
      <c r="E925" s="5" t="s">
        <v>1208</v>
      </c>
      <c r="F925" s="44" t="str">
        <f t="shared" si="110"/>
        <v>Item_Desc_27615006</v>
      </c>
      <c r="G925" s="5" t="s">
        <v>525</v>
      </c>
      <c r="H925" s="5">
        <v>3</v>
      </c>
      <c r="I925" s="5">
        <v>76</v>
      </c>
      <c r="J925" s="5">
        <v>0</v>
      </c>
      <c r="K925" s="5">
        <v>1</v>
      </c>
      <c r="L925" s="45">
        <f>_xlfn.XLOOKUP($I925, '[1]#칼럼명세'!$F:$F, '[1]#칼럼명세'!$J:$J)*IF(_xlfn.XLOOKUP($I925, '[1]#칼럼명세'!$F:$F, '[1]#칼럼명세'!$K:$K)="X", 1, _xlfn.XLOOKUP($K925, '[1]#무게관련'!$N:$N, '[1]#무게관련'!$O:$O))*100</f>
        <v>1</v>
      </c>
      <c r="M925" s="46" t="s">
        <v>336</v>
      </c>
      <c r="N925" s="46" t="s">
        <v>336</v>
      </c>
      <c r="O925" s="46" t="s">
        <v>336</v>
      </c>
      <c r="P925" s="46" t="s">
        <v>336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1</v>
      </c>
      <c r="X925" s="66">
        <v>100</v>
      </c>
      <c r="Y925" s="66">
        <v>1000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 t="s">
        <v>264</v>
      </c>
      <c r="AI925" s="5" t="s">
        <v>235</v>
      </c>
      <c r="AJ925" s="5" t="s">
        <v>983</v>
      </c>
      <c r="AK925" s="45">
        <f t="shared" si="116"/>
        <v>15</v>
      </c>
      <c r="AL925" s="47">
        <f>_xlfn.XLOOKUP(I925,'[1]#칼럼명세'!F:F,'[1]#칼럼명세'!I:I)</f>
        <v>10000</v>
      </c>
      <c r="AM925" s="44" t="str">
        <f t="shared" si="117"/>
        <v>Item_Name_27615006</v>
      </c>
      <c r="AN925" s="5" t="s">
        <v>456</v>
      </c>
      <c r="AO925" s="44" t="str">
        <f t="shared" si="118"/>
        <v>Item_Desc_27615006</v>
      </c>
      <c r="AP925" s="5" t="s">
        <v>652</v>
      </c>
      <c r="AQ925" s="44">
        <f>_xlfn.XLOOKUP(I925,[1]!표1[아이템 타입],[1]!표1[삭제여부])</f>
        <v>0</v>
      </c>
      <c r="AR925" s="63">
        <f>_xlfn.XLOOKUP(I925,'[1]#칼럼명세'!F:F,'[1]#칼럼명세'!H:H)</f>
        <v>0</v>
      </c>
      <c r="AS925" s="4">
        <v>1</v>
      </c>
      <c r="AT925" s="4"/>
      <c r="AU925" s="4"/>
      <c r="AV925" s="4"/>
      <c r="AW925" s="63" t="str">
        <f>_xlfn.XLOOKUP(I925,[1]!표1[아이템 타입],[1]!표1[타입 이름])</f>
        <v>퀘스트 아이템</v>
      </c>
      <c r="AX925" s="63" t="str">
        <f t="shared" si="112"/>
        <v>불가</v>
      </c>
      <c r="AY925" s="63" t="str">
        <f t="shared" si="113"/>
        <v>불가</v>
      </c>
      <c r="AZ925" s="63" t="str">
        <f t="shared" si="115"/>
        <v>불가</v>
      </c>
      <c r="BA925" s="63" t="str">
        <f t="shared" si="115"/>
        <v>가능</v>
      </c>
    </row>
    <row r="926" spans="2:53" x14ac:dyDescent="0.3">
      <c r="B926" s="4">
        <v>27615007</v>
      </c>
      <c r="C926" s="4" t="str">
        <f t="shared" si="111"/>
        <v>007</v>
      </c>
      <c r="D926" s="44" t="str">
        <f t="shared" si="109"/>
        <v>Item_Name_27615007</v>
      </c>
      <c r="E926" s="5" t="s">
        <v>1209</v>
      </c>
      <c r="F926" s="44" t="str">
        <f t="shared" si="110"/>
        <v>Item_Desc_27615007</v>
      </c>
      <c r="G926" s="5" t="s">
        <v>525</v>
      </c>
      <c r="H926" s="5">
        <v>3</v>
      </c>
      <c r="I926" s="5">
        <v>76</v>
      </c>
      <c r="J926" s="5">
        <v>0</v>
      </c>
      <c r="K926" s="5">
        <v>1</v>
      </c>
      <c r="L926" s="45">
        <f>_xlfn.XLOOKUP($I926, '[1]#칼럼명세'!$F:$F, '[1]#칼럼명세'!$J:$J)*IF(_xlfn.XLOOKUP($I926, '[1]#칼럼명세'!$F:$F, '[1]#칼럼명세'!$K:$K)="X", 1, _xlfn.XLOOKUP($K926, '[1]#무게관련'!$N:$N, '[1]#무게관련'!$O:$O))*100</f>
        <v>1</v>
      </c>
      <c r="M926" s="46" t="s">
        <v>336</v>
      </c>
      <c r="N926" s="46" t="s">
        <v>336</v>
      </c>
      <c r="O926" s="46" t="s">
        <v>336</v>
      </c>
      <c r="P926" s="46" t="s">
        <v>336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1</v>
      </c>
      <c r="X926" s="66">
        <v>100</v>
      </c>
      <c r="Y926" s="66">
        <v>1000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 t="s">
        <v>267</v>
      </c>
      <c r="AI926" s="5" t="s">
        <v>235</v>
      </c>
      <c r="AJ926" s="5" t="s">
        <v>983</v>
      </c>
      <c r="AK926" s="45">
        <f t="shared" si="116"/>
        <v>15</v>
      </c>
      <c r="AL926" s="47">
        <f>_xlfn.XLOOKUP(I926,'[1]#칼럼명세'!F:F,'[1]#칼럼명세'!I:I)</f>
        <v>10000</v>
      </c>
      <c r="AM926" s="44" t="str">
        <f t="shared" si="117"/>
        <v>Item_Name_27615007</v>
      </c>
      <c r="AN926" s="5" t="s">
        <v>457</v>
      </c>
      <c r="AO926" s="44" t="str">
        <f t="shared" si="118"/>
        <v>Item_Desc_27615007</v>
      </c>
      <c r="AP926" s="5" t="s">
        <v>652</v>
      </c>
      <c r="AQ926" s="44">
        <f>_xlfn.XLOOKUP(I926,[1]!표1[아이템 타입],[1]!표1[삭제여부])</f>
        <v>0</v>
      </c>
      <c r="AR926" s="63">
        <f>_xlfn.XLOOKUP(I926,'[1]#칼럼명세'!F:F,'[1]#칼럼명세'!H:H)</f>
        <v>0</v>
      </c>
      <c r="AS926" s="4">
        <v>1</v>
      </c>
      <c r="AT926" s="4"/>
      <c r="AU926" s="4"/>
      <c r="AV926" s="4"/>
      <c r="AW926" s="63" t="str">
        <f>_xlfn.XLOOKUP(I926,[1]!표1[아이템 타입],[1]!표1[타입 이름])</f>
        <v>퀘스트 아이템</v>
      </c>
      <c r="AX926" s="63" t="str">
        <f t="shared" si="112"/>
        <v>불가</v>
      </c>
      <c r="AY926" s="63" t="str">
        <f t="shared" si="113"/>
        <v>불가</v>
      </c>
      <c r="AZ926" s="63" t="str">
        <f t="shared" si="115"/>
        <v>불가</v>
      </c>
      <c r="BA926" s="63" t="str">
        <f t="shared" si="115"/>
        <v>가능</v>
      </c>
    </row>
    <row r="927" spans="2:53" x14ac:dyDescent="0.3">
      <c r="B927" s="4">
        <v>27615008</v>
      </c>
      <c r="C927" s="4" t="str">
        <f t="shared" si="111"/>
        <v>008</v>
      </c>
      <c r="D927" s="44" t="str">
        <f t="shared" si="109"/>
        <v>Item_Name_27615008</v>
      </c>
      <c r="E927" s="5" t="s">
        <v>1210</v>
      </c>
      <c r="F927" s="44" t="str">
        <f t="shared" si="110"/>
        <v>Item_Desc_27615008</v>
      </c>
      <c r="G927" s="5" t="s">
        <v>525</v>
      </c>
      <c r="H927" s="5">
        <v>3</v>
      </c>
      <c r="I927" s="5">
        <v>76</v>
      </c>
      <c r="J927" s="5">
        <v>0</v>
      </c>
      <c r="K927" s="5">
        <v>1</v>
      </c>
      <c r="L927" s="45">
        <f>_xlfn.XLOOKUP($I927, '[1]#칼럼명세'!$F:$F, '[1]#칼럼명세'!$J:$J)*IF(_xlfn.XLOOKUP($I927, '[1]#칼럼명세'!$F:$F, '[1]#칼럼명세'!$K:$K)="X", 1, _xlfn.XLOOKUP($K927, '[1]#무게관련'!$N:$N, '[1]#무게관련'!$O:$O))*100</f>
        <v>1</v>
      </c>
      <c r="M927" s="46" t="s">
        <v>336</v>
      </c>
      <c r="N927" s="46" t="s">
        <v>336</v>
      </c>
      <c r="O927" s="46" t="s">
        <v>336</v>
      </c>
      <c r="P927" s="46" t="s">
        <v>336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1</v>
      </c>
      <c r="X927" s="66">
        <v>100</v>
      </c>
      <c r="Y927" s="66">
        <v>1000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 t="s">
        <v>269</v>
      </c>
      <c r="AI927" s="5" t="s">
        <v>235</v>
      </c>
      <c r="AJ927" s="5" t="s">
        <v>983</v>
      </c>
      <c r="AK927" s="45">
        <f t="shared" si="116"/>
        <v>15</v>
      </c>
      <c r="AL927" s="47">
        <f>_xlfn.XLOOKUP(I927,'[1]#칼럼명세'!F:F,'[1]#칼럼명세'!I:I)</f>
        <v>10000</v>
      </c>
      <c r="AM927" s="44" t="str">
        <f t="shared" si="117"/>
        <v>Item_Name_27615008</v>
      </c>
      <c r="AN927" s="5" t="s">
        <v>458</v>
      </c>
      <c r="AO927" s="44" t="str">
        <f t="shared" si="118"/>
        <v>Item_Desc_27615008</v>
      </c>
      <c r="AP927" s="5" t="s">
        <v>652</v>
      </c>
      <c r="AQ927" s="44">
        <f>_xlfn.XLOOKUP(I927,[1]!표1[아이템 타입],[1]!표1[삭제여부])</f>
        <v>0</v>
      </c>
      <c r="AR927" s="63">
        <f>_xlfn.XLOOKUP(I927,'[1]#칼럼명세'!F:F,'[1]#칼럼명세'!H:H)</f>
        <v>0</v>
      </c>
      <c r="AS927" s="4">
        <v>1</v>
      </c>
      <c r="AT927" s="4"/>
      <c r="AU927" s="4"/>
      <c r="AV927" s="4"/>
      <c r="AW927" s="63" t="str">
        <f>_xlfn.XLOOKUP(I927,[1]!표1[아이템 타입],[1]!표1[타입 이름])</f>
        <v>퀘스트 아이템</v>
      </c>
      <c r="AX927" s="63" t="str">
        <f t="shared" si="112"/>
        <v>불가</v>
      </c>
      <c r="AY927" s="63" t="str">
        <f t="shared" si="113"/>
        <v>불가</v>
      </c>
      <c r="AZ927" s="63" t="str">
        <f t="shared" si="115"/>
        <v>불가</v>
      </c>
      <c r="BA927" s="63" t="str">
        <f t="shared" si="115"/>
        <v>가능</v>
      </c>
    </row>
    <row r="928" spans="2:53" x14ac:dyDescent="0.3">
      <c r="B928" s="4">
        <v>27615009</v>
      </c>
      <c r="C928" s="4" t="str">
        <f t="shared" si="111"/>
        <v>009</v>
      </c>
      <c r="D928" s="44" t="str">
        <f t="shared" si="109"/>
        <v>Item_Name_27615009</v>
      </c>
      <c r="E928" s="5" t="s">
        <v>1211</v>
      </c>
      <c r="F928" s="44" t="str">
        <f t="shared" si="110"/>
        <v>Item_Desc_27615009</v>
      </c>
      <c r="G928" s="5" t="s">
        <v>525</v>
      </c>
      <c r="H928" s="5">
        <v>3</v>
      </c>
      <c r="I928" s="5">
        <v>76</v>
      </c>
      <c r="J928" s="5">
        <v>0</v>
      </c>
      <c r="K928" s="5">
        <v>1</v>
      </c>
      <c r="L928" s="45">
        <f>_xlfn.XLOOKUP($I928, '[1]#칼럼명세'!$F:$F, '[1]#칼럼명세'!$J:$J)*IF(_xlfn.XLOOKUP($I928, '[1]#칼럼명세'!$F:$F, '[1]#칼럼명세'!$K:$K)="X", 1, _xlfn.XLOOKUP($K928, '[1]#무게관련'!$N:$N, '[1]#무게관련'!$O:$O))*100</f>
        <v>1</v>
      </c>
      <c r="M928" s="46" t="s">
        <v>336</v>
      </c>
      <c r="N928" s="46" t="s">
        <v>336</v>
      </c>
      <c r="O928" s="46" t="s">
        <v>336</v>
      </c>
      <c r="P928" s="46" t="s">
        <v>336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1</v>
      </c>
      <c r="X928" s="66">
        <v>100</v>
      </c>
      <c r="Y928" s="66">
        <v>1000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 t="s">
        <v>270</v>
      </c>
      <c r="AI928" s="5" t="s">
        <v>235</v>
      </c>
      <c r="AJ928" s="5" t="s">
        <v>983</v>
      </c>
      <c r="AK928" s="45">
        <f t="shared" si="116"/>
        <v>15</v>
      </c>
      <c r="AL928" s="47">
        <f>_xlfn.XLOOKUP(I928,'[1]#칼럼명세'!F:F,'[1]#칼럼명세'!I:I)</f>
        <v>10000</v>
      </c>
      <c r="AM928" s="44" t="str">
        <f t="shared" si="117"/>
        <v>Item_Name_27615009</v>
      </c>
      <c r="AN928" s="5" t="s">
        <v>459</v>
      </c>
      <c r="AO928" s="44" t="str">
        <f t="shared" si="118"/>
        <v>Item_Desc_27615009</v>
      </c>
      <c r="AP928" s="5" t="s">
        <v>652</v>
      </c>
      <c r="AQ928" s="44">
        <f>_xlfn.XLOOKUP(I928,[1]!표1[아이템 타입],[1]!표1[삭제여부])</f>
        <v>0</v>
      </c>
      <c r="AR928" s="63">
        <f>_xlfn.XLOOKUP(I928,'[1]#칼럼명세'!F:F,'[1]#칼럼명세'!H:H)</f>
        <v>0</v>
      </c>
      <c r="AS928" s="4">
        <v>1</v>
      </c>
      <c r="AT928" s="4"/>
      <c r="AU928" s="4"/>
      <c r="AV928" s="4"/>
      <c r="AW928" s="63" t="str">
        <f>_xlfn.XLOOKUP(I928,[1]!표1[아이템 타입],[1]!표1[타입 이름])</f>
        <v>퀘스트 아이템</v>
      </c>
      <c r="AX928" s="63" t="str">
        <f t="shared" si="112"/>
        <v>불가</v>
      </c>
      <c r="AY928" s="63" t="str">
        <f t="shared" si="113"/>
        <v>불가</v>
      </c>
      <c r="AZ928" s="63" t="str">
        <f t="shared" si="115"/>
        <v>불가</v>
      </c>
      <c r="BA928" s="63" t="str">
        <f t="shared" si="115"/>
        <v>가능</v>
      </c>
    </row>
    <row r="929" spans="2:53" x14ac:dyDescent="0.3">
      <c r="B929" s="4">
        <v>27615010</v>
      </c>
      <c r="C929" s="4" t="str">
        <f t="shared" si="111"/>
        <v>010</v>
      </c>
      <c r="D929" s="44" t="str">
        <f t="shared" si="109"/>
        <v>Item_Name_27615010</v>
      </c>
      <c r="E929" s="5" t="s">
        <v>1212</v>
      </c>
      <c r="F929" s="44" t="str">
        <f t="shared" si="110"/>
        <v>Item_Desc_27615010</v>
      </c>
      <c r="G929" s="5" t="s">
        <v>525</v>
      </c>
      <c r="H929" s="5">
        <v>3</v>
      </c>
      <c r="I929" s="5">
        <v>76</v>
      </c>
      <c r="J929" s="5">
        <v>0</v>
      </c>
      <c r="K929" s="5">
        <v>1</v>
      </c>
      <c r="L929" s="45">
        <f>_xlfn.XLOOKUP($I929, '[1]#칼럼명세'!$F:$F, '[1]#칼럼명세'!$J:$J)*IF(_xlfn.XLOOKUP($I929, '[1]#칼럼명세'!$F:$F, '[1]#칼럼명세'!$K:$K)="X", 1, _xlfn.XLOOKUP($K929, '[1]#무게관련'!$N:$N, '[1]#무게관련'!$O:$O))*100</f>
        <v>1</v>
      </c>
      <c r="M929" s="46" t="s">
        <v>336</v>
      </c>
      <c r="N929" s="46" t="s">
        <v>336</v>
      </c>
      <c r="O929" s="46" t="s">
        <v>336</v>
      </c>
      <c r="P929" s="46" t="s">
        <v>336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1</v>
      </c>
      <c r="X929" s="66">
        <v>100</v>
      </c>
      <c r="Y929" s="66">
        <v>1000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 t="s">
        <v>275</v>
      </c>
      <c r="AI929" s="5" t="s">
        <v>235</v>
      </c>
      <c r="AJ929" s="5" t="s">
        <v>983</v>
      </c>
      <c r="AK929" s="45">
        <f t="shared" si="116"/>
        <v>15</v>
      </c>
      <c r="AL929" s="47">
        <f>_xlfn.XLOOKUP(I929,'[1]#칼럼명세'!F:F,'[1]#칼럼명세'!I:I)</f>
        <v>10000</v>
      </c>
      <c r="AM929" s="44" t="str">
        <f t="shared" si="117"/>
        <v>Item_Name_27615010</v>
      </c>
      <c r="AN929" s="5" t="s">
        <v>460</v>
      </c>
      <c r="AO929" s="44" t="str">
        <f t="shared" si="118"/>
        <v>Item_Desc_27615010</v>
      </c>
      <c r="AP929" s="5" t="s">
        <v>652</v>
      </c>
      <c r="AQ929" s="44">
        <f>_xlfn.XLOOKUP(I929,[1]!표1[아이템 타입],[1]!표1[삭제여부])</f>
        <v>0</v>
      </c>
      <c r="AR929" s="63">
        <f>_xlfn.XLOOKUP(I929,'[1]#칼럼명세'!F:F,'[1]#칼럼명세'!H:H)</f>
        <v>0</v>
      </c>
      <c r="AS929" s="4">
        <v>1</v>
      </c>
      <c r="AT929" s="4"/>
      <c r="AU929" s="4"/>
      <c r="AV929" s="4"/>
      <c r="AW929" s="63" t="str">
        <f>_xlfn.XLOOKUP(I929,[1]!표1[아이템 타입],[1]!표1[타입 이름])</f>
        <v>퀘스트 아이템</v>
      </c>
      <c r="AX929" s="63" t="str">
        <f t="shared" si="112"/>
        <v>불가</v>
      </c>
      <c r="AY929" s="63" t="str">
        <f t="shared" si="113"/>
        <v>불가</v>
      </c>
      <c r="AZ929" s="63" t="str">
        <f t="shared" si="115"/>
        <v>불가</v>
      </c>
      <c r="BA929" s="63" t="str">
        <f t="shared" si="115"/>
        <v>가능</v>
      </c>
    </row>
    <row r="930" spans="2:53" x14ac:dyDescent="0.3">
      <c r="B930" s="4">
        <v>27615011</v>
      </c>
      <c r="C930" s="4" t="str">
        <f t="shared" si="111"/>
        <v>011</v>
      </c>
      <c r="D930" s="44" t="str">
        <f t="shared" si="109"/>
        <v>Item_Name_27615011</v>
      </c>
      <c r="E930" s="5" t="s">
        <v>1213</v>
      </c>
      <c r="F930" s="44" t="str">
        <f t="shared" si="110"/>
        <v>Item_Desc_27615011</v>
      </c>
      <c r="G930" s="5" t="s">
        <v>525</v>
      </c>
      <c r="H930" s="5">
        <v>3</v>
      </c>
      <c r="I930" s="5">
        <v>76</v>
      </c>
      <c r="J930" s="5">
        <v>0</v>
      </c>
      <c r="K930" s="5">
        <v>1</v>
      </c>
      <c r="L930" s="45">
        <f>_xlfn.XLOOKUP($I930, '[1]#칼럼명세'!$F:$F, '[1]#칼럼명세'!$J:$J)*IF(_xlfn.XLOOKUP($I930, '[1]#칼럼명세'!$F:$F, '[1]#칼럼명세'!$K:$K)="X", 1, _xlfn.XLOOKUP($K930, '[1]#무게관련'!$N:$N, '[1]#무게관련'!$O:$O))*100</f>
        <v>1</v>
      </c>
      <c r="M930" s="46" t="s">
        <v>336</v>
      </c>
      <c r="N930" s="46" t="s">
        <v>336</v>
      </c>
      <c r="O930" s="46" t="s">
        <v>336</v>
      </c>
      <c r="P930" s="46" t="s">
        <v>336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1</v>
      </c>
      <c r="X930" s="66">
        <v>100</v>
      </c>
      <c r="Y930" s="66">
        <v>1000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 t="s">
        <v>276</v>
      </c>
      <c r="AI930" s="5" t="s">
        <v>235</v>
      </c>
      <c r="AJ930" s="5" t="s">
        <v>983</v>
      </c>
      <c r="AK930" s="45">
        <f t="shared" si="116"/>
        <v>15</v>
      </c>
      <c r="AL930" s="47">
        <f>_xlfn.XLOOKUP(I930,'[1]#칼럼명세'!F:F,'[1]#칼럼명세'!I:I)</f>
        <v>10000</v>
      </c>
      <c r="AM930" s="44" t="str">
        <f t="shared" si="117"/>
        <v>Item_Name_27615011</v>
      </c>
      <c r="AN930" s="5" t="s">
        <v>461</v>
      </c>
      <c r="AO930" s="44" t="str">
        <f t="shared" si="118"/>
        <v>Item_Desc_27615011</v>
      </c>
      <c r="AP930" s="5" t="s">
        <v>652</v>
      </c>
      <c r="AQ930" s="44">
        <f>_xlfn.XLOOKUP(I930,[1]!표1[아이템 타입],[1]!표1[삭제여부])</f>
        <v>0</v>
      </c>
      <c r="AR930" s="63">
        <f>_xlfn.XLOOKUP(I930,'[1]#칼럼명세'!F:F,'[1]#칼럼명세'!H:H)</f>
        <v>0</v>
      </c>
      <c r="AS930" s="4">
        <v>1</v>
      </c>
      <c r="AT930" s="4"/>
      <c r="AU930" s="4"/>
      <c r="AV930" s="4"/>
      <c r="AW930" s="63" t="str">
        <f>_xlfn.XLOOKUP(I930,[1]!표1[아이템 타입],[1]!표1[타입 이름])</f>
        <v>퀘스트 아이템</v>
      </c>
      <c r="AX930" s="63" t="str">
        <f t="shared" si="112"/>
        <v>불가</v>
      </c>
      <c r="AY930" s="63" t="str">
        <f t="shared" si="113"/>
        <v>불가</v>
      </c>
      <c r="AZ930" s="63" t="str">
        <f t="shared" si="115"/>
        <v>불가</v>
      </c>
      <c r="BA930" s="63" t="str">
        <f t="shared" si="115"/>
        <v>가능</v>
      </c>
    </row>
    <row r="931" spans="2:53" x14ac:dyDescent="0.3">
      <c r="B931" s="4">
        <v>27615012</v>
      </c>
      <c r="C931" s="4" t="str">
        <f t="shared" si="111"/>
        <v>012</v>
      </c>
      <c r="D931" s="44" t="str">
        <f t="shared" si="109"/>
        <v>Item_Name_27615012</v>
      </c>
      <c r="E931" s="5" t="s">
        <v>1214</v>
      </c>
      <c r="F931" s="44" t="str">
        <f t="shared" si="110"/>
        <v>Item_Desc_27615012</v>
      </c>
      <c r="G931" s="5" t="s">
        <v>525</v>
      </c>
      <c r="H931" s="5">
        <v>3</v>
      </c>
      <c r="I931" s="5">
        <v>76</v>
      </c>
      <c r="J931" s="5">
        <v>0</v>
      </c>
      <c r="K931" s="5">
        <v>1</v>
      </c>
      <c r="L931" s="45">
        <f>_xlfn.XLOOKUP($I931, '[1]#칼럼명세'!$F:$F, '[1]#칼럼명세'!$J:$J)*IF(_xlfn.XLOOKUP($I931, '[1]#칼럼명세'!$F:$F, '[1]#칼럼명세'!$K:$K)="X", 1, _xlfn.XLOOKUP($K931, '[1]#무게관련'!$N:$N, '[1]#무게관련'!$O:$O))*100</f>
        <v>1</v>
      </c>
      <c r="M931" s="46" t="s">
        <v>336</v>
      </c>
      <c r="N931" s="46" t="s">
        <v>336</v>
      </c>
      <c r="O931" s="46" t="s">
        <v>336</v>
      </c>
      <c r="P931" s="46" t="s">
        <v>336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1</v>
      </c>
      <c r="X931" s="66">
        <v>100</v>
      </c>
      <c r="Y931" s="66">
        <v>1000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 t="s">
        <v>242</v>
      </c>
      <c r="AI931" s="5" t="s">
        <v>235</v>
      </c>
      <c r="AJ931" s="5" t="s">
        <v>983</v>
      </c>
      <c r="AK931" s="45">
        <f t="shared" si="116"/>
        <v>15</v>
      </c>
      <c r="AL931" s="47">
        <f>_xlfn.XLOOKUP(I931,'[1]#칼럼명세'!F:F,'[1]#칼럼명세'!I:I)</f>
        <v>10000</v>
      </c>
      <c r="AM931" s="44" t="str">
        <f t="shared" si="117"/>
        <v>Item_Name_27615012</v>
      </c>
      <c r="AN931" s="5" t="s">
        <v>815</v>
      </c>
      <c r="AO931" s="44" t="str">
        <f t="shared" si="118"/>
        <v>Item_Desc_27615012</v>
      </c>
      <c r="AP931" s="5" t="s">
        <v>652</v>
      </c>
      <c r="AQ931" s="44">
        <f>_xlfn.XLOOKUP(I931,[1]!표1[아이템 타입],[1]!표1[삭제여부])</f>
        <v>0</v>
      </c>
      <c r="AR931" s="63">
        <f>_xlfn.XLOOKUP(I931,'[1]#칼럼명세'!F:F,'[1]#칼럼명세'!H:H)</f>
        <v>0</v>
      </c>
      <c r="AS931" s="4">
        <v>1</v>
      </c>
      <c r="AT931" s="4"/>
      <c r="AU931" s="4"/>
      <c r="AV931" s="4"/>
      <c r="AW931" s="63" t="str">
        <f>_xlfn.XLOOKUP(I931,[1]!표1[아이템 타입],[1]!표1[타입 이름])</f>
        <v>퀘스트 아이템</v>
      </c>
      <c r="AX931" s="63" t="str">
        <f t="shared" si="112"/>
        <v>불가</v>
      </c>
      <c r="AY931" s="63" t="str">
        <f t="shared" si="113"/>
        <v>불가</v>
      </c>
      <c r="AZ931" s="63" t="str">
        <f t="shared" si="115"/>
        <v>불가</v>
      </c>
      <c r="BA931" s="63" t="str">
        <f t="shared" si="115"/>
        <v>가능</v>
      </c>
    </row>
    <row r="932" spans="2:53" x14ac:dyDescent="0.3">
      <c r="B932" s="4">
        <v>27615013</v>
      </c>
      <c r="C932" s="4" t="str">
        <f t="shared" si="111"/>
        <v>013</v>
      </c>
      <c r="D932" s="44" t="str">
        <f t="shared" si="109"/>
        <v>Item_Name_27615013</v>
      </c>
      <c r="E932" s="5" t="s">
        <v>1215</v>
      </c>
      <c r="F932" s="44" t="str">
        <f t="shared" si="110"/>
        <v>Item_Desc_27615013</v>
      </c>
      <c r="G932" s="5" t="s">
        <v>525</v>
      </c>
      <c r="H932" s="5">
        <v>3</v>
      </c>
      <c r="I932" s="5">
        <v>76</v>
      </c>
      <c r="J932" s="5">
        <v>0</v>
      </c>
      <c r="K932" s="5">
        <v>1</v>
      </c>
      <c r="L932" s="45">
        <f>_xlfn.XLOOKUP($I932, '[1]#칼럼명세'!$F:$F, '[1]#칼럼명세'!$J:$J)*IF(_xlfn.XLOOKUP($I932, '[1]#칼럼명세'!$F:$F, '[1]#칼럼명세'!$K:$K)="X", 1, _xlfn.XLOOKUP($K932, '[1]#무게관련'!$N:$N, '[1]#무게관련'!$O:$O))*100</f>
        <v>1</v>
      </c>
      <c r="M932" s="46" t="s">
        <v>336</v>
      </c>
      <c r="N932" s="46" t="s">
        <v>336</v>
      </c>
      <c r="O932" s="46" t="s">
        <v>336</v>
      </c>
      <c r="P932" s="46" t="s">
        <v>336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1</v>
      </c>
      <c r="X932" s="66">
        <v>100</v>
      </c>
      <c r="Y932" s="66">
        <v>1000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 t="s">
        <v>246</v>
      </c>
      <c r="AI932" s="5" t="s">
        <v>235</v>
      </c>
      <c r="AJ932" s="5" t="s">
        <v>983</v>
      </c>
      <c r="AK932" s="45">
        <f t="shared" si="116"/>
        <v>15</v>
      </c>
      <c r="AL932" s="47">
        <f>_xlfn.XLOOKUP(I932,'[1]#칼럼명세'!F:F,'[1]#칼럼명세'!I:I)</f>
        <v>10000</v>
      </c>
      <c r="AM932" s="44" t="str">
        <f t="shared" si="117"/>
        <v>Item_Name_27615013</v>
      </c>
      <c r="AN932" s="5" t="s">
        <v>405</v>
      </c>
      <c r="AO932" s="44" t="str">
        <f t="shared" si="118"/>
        <v>Item_Desc_27615013</v>
      </c>
      <c r="AP932" s="5" t="s">
        <v>652</v>
      </c>
      <c r="AQ932" s="44">
        <f>_xlfn.XLOOKUP(I932,[1]!표1[아이템 타입],[1]!표1[삭제여부])</f>
        <v>0</v>
      </c>
      <c r="AR932" s="63">
        <f>_xlfn.XLOOKUP(I932,'[1]#칼럼명세'!F:F,'[1]#칼럼명세'!H:H)</f>
        <v>0</v>
      </c>
      <c r="AS932" s="4">
        <v>1</v>
      </c>
      <c r="AT932" s="4"/>
      <c r="AU932" s="4"/>
      <c r="AV932" s="4"/>
      <c r="AW932" s="63" t="str">
        <f>_xlfn.XLOOKUP(I932,[1]!표1[아이템 타입],[1]!표1[타입 이름])</f>
        <v>퀘스트 아이템</v>
      </c>
      <c r="AX932" s="63" t="str">
        <f t="shared" si="112"/>
        <v>불가</v>
      </c>
      <c r="AY932" s="63" t="str">
        <f t="shared" si="113"/>
        <v>불가</v>
      </c>
      <c r="AZ932" s="63" t="str">
        <f t="shared" si="115"/>
        <v>불가</v>
      </c>
      <c r="BA932" s="63" t="str">
        <f t="shared" si="115"/>
        <v>가능</v>
      </c>
    </row>
    <row r="933" spans="2:53" x14ac:dyDescent="0.3">
      <c r="B933" s="4">
        <v>27615014</v>
      </c>
      <c r="C933" s="4" t="str">
        <f t="shared" si="111"/>
        <v>014</v>
      </c>
      <c r="D933" s="44" t="str">
        <f t="shared" si="109"/>
        <v>Item_Name_27615014</v>
      </c>
      <c r="E933" s="5" t="s">
        <v>1216</v>
      </c>
      <c r="F933" s="44" t="str">
        <f t="shared" si="110"/>
        <v>Item_Desc_27615014</v>
      </c>
      <c r="G933" s="5" t="s">
        <v>525</v>
      </c>
      <c r="H933" s="5">
        <v>3</v>
      </c>
      <c r="I933" s="5">
        <v>76</v>
      </c>
      <c r="J933" s="5">
        <v>0</v>
      </c>
      <c r="K933" s="5">
        <v>1</v>
      </c>
      <c r="L933" s="45">
        <f>_xlfn.XLOOKUP($I933, '[1]#칼럼명세'!$F:$F, '[1]#칼럼명세'!$J:$J)*IF(_xlfn.XLOOKUP($I933, '[1]#칼럼명세'!$F:$F, '[1]#칼럼명세'!$K:$K)="X", 1, _xlfn.XLOOKUP($K933, '[1]#무게관련'!$N:$N, '[1]#무게관련'!$O:$O))*100</f>
        <v>1</v>
      </c>
      <c r="M933" s="46" t="s">
        <v>336</v>
      </c>
      <c r="N933" s="46" t="s">
        <v>336</v>
      </c>
      <c r="O933" s="46" t="s">
        <v>336</v>
      </c>
      <c r="P933" s="46" t="s">
        <v>336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1</v>
      </c>
      <c r="X933" s="66">
        <v>100</v>
      </c>
      <c r="Y933" s="66">
        <v>1000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 t="s">
        <v>194</v>
      </c>
      <c r="AI933" s="5" t="s">
        <v>235</v>
      </c>
      <c r="AJ933" s="5" t="s">
        <v>983</v>
      </c>
      <c r="AK933" s="45">
        <f t="shared" si="116"/>
        <v>15</v>
      </c>
      <c r="AL933" s="47">
        <f>_xlfn.XLOOKUP(I933,'[1]#칼럼명세'!F:F,'[1]#칼럼명세'!I:I)</f>
        <v>10000</v>
      </c>
      <c r="AM933" s="44" t="str">
        <f t="shared" si="117"/>
        <v>Item_Name_27615014</v>
      </c>
      <c r="AN933" s="5" t="s">
        <v>462</v>
      </c>
      <c r="AO933" s="44" t="str">
        <f t="shared" si="118"/>
        <v>Item_Desc_27615014</v>
      </c>
      <c r="AP933" s="5" t="s">
        <v>652</v>
      </c>
      <c r="AQ933" s="44">
        <f>_xlfn.XLOOKUP(I933,[1]!표1[아이템 타입],[1]!표1[삭제여부])</f>
        <v>0</v>
      </c>
      <c r="AR933" s="63">
        <f>_xlfn.XLOOKUP(I933,'[1]#칼럼명세'!F:F,'[1]#칼럼명세'!H:H)</f>
        <v>0</v>
      </c>
      <c r="AS933" s="4">
        <v>1</v>
      </c>
      <c r="AT933" s="4"/>
      <c r="AU933" s="4"/>
      <c r="AV933" s="4"/>
      <c r="AW933" s="63" t="str">
        <f>_xlfn.XLOOKUP(I933,[1]!표1[아이템 타입],[1]!표1[타입 이름])</f>
        <v>퀘스트 아이템</v>
      </c>
      <c r="AX933" s="63" t="str">
        <f t="shared" si="112"/>
        <v>불가</v>
      </c>
      <c r="AY933" s="63" t="str">
        <f t="shared" si="113"/>
        <v>불가</v>
      </c>
      <c r="AZ933" s="63" t="str">
        <f t="shared" si="115"/>
        <v>불가</v>
      </c>
      <c r="BA933" s="63" t="str">
        <f t="shared" si="115"/>
        <v>가능</v>
      </c>
    </row>
    <row r="934" spans="2:53" x14ac:dyDescent="0.3">
      <c r="B934" s="4">
        <v>27615015</v>
      </c>
      <c r="C934" s="4" t="str">
        <f t="shared" si="111"/>
        <v>015</v>
      </c>
      <c r="D934" s="44" t="str">
        <f t="shared" si="109"/>
        <v>Item_Name_27615015</v>
      </c>
      <c r="E934" s="5" t="s">
        <v>1217</v>
      </c>
      <c r="F934" s="44" t="str">
        <f t="shared" si="110"/>
        <v>Item_Desc_27615015</v>
      </c>
      <c r="G934" s="5" t="s">
        <v>525</v>
      </c>
      <c r="H934" s="5">
        <v>3</v>
      </c>
      <c r="I934" s="5">
        <v>76</v>
      </c>
      <c r="J934" s="5">
        <v>0</v>
      </c>
      <c r="K934" s="5">
        <v>1</v>
      </c>
      <c r="L934" s="45">
        <f>_xlfn.XLOOKUP($I934, '[1]#칼럼명세'!$F:$F, '[1]#칼럼명세'!$J:$J)*IF(_xlfn.XLOOKUP($I934, '[1]#칼럼명세'!$F:$F, '[1]#칼럼명세'!$K:$K)="X", 1, _xlfn.XLOOKUP($K934, '[1]#무게관련'!$N:$N, '[1]#무게관련'!$O:$O))*100</f>
        <v>1</v>
      </c>
      <c r="M934" s="46" t="s">
        <v>336</v>
      </c>
      <c r="N934" s="46" t="s">
        <v>336</v>
      </c>
      <c r="O934" s="46" t="s">
        <v>336</v>
      </c>
      <c r="P934" s="46" t="s">
        <v>336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1</v>
      </c>
      <c r="X934" s="66">
        <v>100</v>
      </c>
      <c r="Y934" s="66">
        <v>1000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 t="s">
        <v>252</v>
      </c>
      <c r="AI934" s="5" t="s">
        <v>235</v>
      </c>
      <c r="AJ934" s="5" t="s">
        <v>983</v>
      </c>
      <c r="AK934" s="45">
        <f t="shared" si="116"/>
        <v>15</v>
      </c>
      <c r="AL934" s="47">
        <f>_xlfn.XLOOKUP(I934,'[1]#칼럼명세'!F:F,'[1]#칼럼명세'!I:I)</f>
        <v>10000</v>
      </c>
      <c r="AM934" s="44" t="str">
        <f t="shared" si="117"/>
        <v>Item_Name_27615015</v>
      </c>
      <c r="AN934" s="5" t="s">
        <v>406</v>
      </c>
      <c r="AO934" s="44" t="str">
        <f t="shared" si="118"/>
        <v>Item_Desc_27615015</v>
      </c>
      <c r="AP934" s="5" t="s">
        <v>652</v>
      </c>
      <c r="AQ934" s="44">
        <f>_xlfn.XLOOKUP(I934,[1]!표1[아이템 타입],[1]!표1[삭제여부])</f>
        <v>0</v>
      </c>
      <c r="AR934" s="63">
        <f>_xlfn.XLOOKUP(I934,'[1]#칼럼명세'!F:F,'[1]#칼럼명세'!H:H)</f>
        <v>0</v>
      </c>
      <c r="AS934" s="4">
        <v>1</v>
      </c>
      <c r="AT934" s="4"/>
      <c r="AU934" s="4"/>
      <c r="AV934" s="4"/>
      <c r="AW934" s="63" t="str">
        <f>_xlfn.XLOOKUP(I934,[1]!표1[아이템 타입],[1]!표1[타입 이름])</f>
        <v>퀘스트 아이템</v>
      </c>
      <c r="AX934" s="63" t="str">
        <f t="shared" si="112"/>
        <v>불가</v>
      </c>
      <c r="AY934" s="63" t="str">
        <f t="shared" si="113"/>
        <v>불가</v>
      </c>
      <c r="AZ934" s="63" t="str">
        <f t="shared" si="115"/>
        <v>불가</v>
      </c>
      <c r="BA934" s="63" t="str">
        <f t="shared" si="115"/>
        <v>가능</v>
      </c>
    </row>
    <row r="935" spans="2:53" x14ac:dyDescent="0.3">
      <c r="B935" s="4">
        <v>27615016</v>
      </c>
      <c r="C935" s="4" t="str">
        <f t="shared" si="111"/>
        <v>016</v>
      </c>
      <c r="D935" s="44" t="str">
        <f t="shared" si="109"/>
        <v>Item_Name_27615016</v>
      </c>
      <c r="E935" s="5" t="s">
        <v>1218</v>
      </c>
      <c r="F935" s="44" t="str">
        <f t="shared" si="110"/>
        <v>Item_Desc_27615016</v>
      </c>
      <c r="G935" s="5" t="s">
        <v>525</v>
      </c>
      <c r="H935" s="5">
        <v>3</v>
      </c>
      <c r="I935" s="5">
        <v>76</v>
      </c>
      <c r="J935" s="5">
        <v>0</v>
      </c>
      <c r="K935" s="5">
        <v>1</v>
      </c>
      <c r="L935" s="45">
        <f>_xlfn.XLOOKUP($I935, '[1]#칼럼명세'!$F:$F, '[1]#칼럼명세'!$J:$J)*IF(_xlfn.XLOOKUP($I935, '[1]#칼럼명세'!$F:$F, '[1]#칼럼명세'!$K:$K)="X", 1, _xlfn.XLOOKUP($K935, '[1]#무게관련'!$N:$N, '[1]#무게관련'!$O:$O))*100</f>
        <v>1</v>
      </c>
      <c r="M935" s="46" t="s">
        <v>336</v>
      </c>
      <c r="N935" s="46" t="s">
        <v>336</v>
      </c>
      <c r="O935" s="46" t="s">
        <v>336</v>
      </c>
      <c r="P935" s="46" t="s">
        <v>336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1</v>
      </c>
      <c r="X935" s="66">
        <v>100</v>
      </c>
      <c r="Y935" s="66">
        <v>1000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 t="s">
        <v>194</v>
      </c>
      <c r="AI935" s="5" t="s">
        <v>235</v>
      </c>
      <c r="AJ935" s="5" t="s">
        <v>983</v>
      </c>
      <c r="AK935" s="45">
        <f t="shared" si="116"/>
        <v>15</v>
      </c>
      <c r="AL935" s="47">
        <f>_xlfn.XLOOKUP(I935,'[1]#칼럼명세'!F:F,'[1]#칼럼명세'!I:I)</f>
        <v>10000</v>
      </c>
      <c r="AM935" s="44" t="str">
        <f t="shared" si="117"/>
        <v>Item_Name_27615016</v>
      </c>
      <c r="AN935" s="5" t="s">
        <v>463</v>
      </c>
      <c r="AO935" s="44" t="str">
        <f t="shared" si="118"/>
        <v>Item_Desc_27615016</v>
      </c>
      <c r="AP935" s="5" t="s">
        <v>652</v>
      </c>
      <c r="AQ935" s="44">
        <f>_xlfn.XLOOKUP(I935,[1]!표1[아이템 타입],[1]!표1[삭제여부])</f>
        <v>0</v>
      </c>
      <c r="AR935" s="63">
        <f>_xlfn.XLOOKUP(I935,'[1]#칼럼명세'!F:F,'[1]#칼럼명세'!H:H)</f>
        <v>0</v>
      </c>
      <c r="AS935" s="4">
        <v>1</v>
      </c>
      <c r="AT935" s="4"/>
      <c r="AU935" s="4"/>
      <c r="AV935" s="4"/>
      <c r="AW935" s="63" t="str">
        <f>_xlfn.XLOOKUP(I935,[1]!표1[아이템 타입],[1]!표1[타입 이름])</f>
        <v>퀘스트 아이템</v>
      </c>
      <c r="AX935" s="63" t="str">
        <f t="shared" si="112"/>
        <v>불가</v>
      </c>
      <c r="AY935" s="63" t="str">
        <f t="shared" si="113"/>
        <v>불가</v>
      </c>
      <c r="AZ935" s="63" t="str">
        <f t="shared" si="115"/>
        <v>불가</v>
      </c>
      <c r="BA935" s="63" t="str">
        <f t="shared" si="115"/>
        <v>가능</v>
      </c>
    </row>
    <row r="936" spans="2:53" x14ac:dyDescent="0.3">
      <c r="B936" s="4">
        <v>27615017</v>
      </c>
      <c r="C936" s="4" t="str">
        <f t="shared" si="111"/>
        <v>017</v>
      </c>
      <c r="D936" s="44" t="str">
        <f t="shared" si="109"/>
        <v>Item_Name_27615017</v>
      </c>
      <c r="E936" s="5" t="s">
        <v>1219</v>
      </c>
      <c r="F936" s="44" t="str">
        <f t="shared" si="110"/>
        <v>Item_Desc_27615017</v>
      </c>
      <c r="G936" s="5" t="s">
        <v>525</v>
      </c>
      <c r="H936" s="5">
        <v>3</v>
      </c>
      <c r="I936" s="5">
        <v>76</v>
      </c>
      <c r="J936" s="5">
        <v>0</v>
      </c>
      <c r="K936" s="5">
        <v>1</v>
      </c>
      <c r="L936" s="45">
        <f>_xlfn.XLOOKUP($I936, '[1]#칼럼명세'!$F:$F, '[1]#칼럼명세'!$J:$J)*IF(_xlfn.XLOOKUP($I936, '[1]#칼럼명세'!$F:$F, '[1]#칼럼명세'!$K:$K)="X", 1, _xlfn.XLOOKUP($K936, '[1]#무게관련'!$N:$N, '[1]#무게관련'!$O:$O))*100</f>
        <v>1</v>
      </c>
      <c r="M936" s="46" t="s">
        <v>336</v>
      </c>
      <c r="N936" s="46" t="s">
        <v>336</v>
      </c>
      <c r="O936" s="46" t="s">
        <v>336</v>
      </c>
      <c r="P936" s="46" t="s">
        <v>336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1</v>
      </c>
      <c r="X936" s="66">
        <v>100</v>
      </c>
      <c r="Y936" s="66">
        <v>1000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 t="s">
        <v>271</v>
      </c>
      <c r="AI936" s="5" t="s">
        <v>235</v>
      </c>
      <c r="AJ936" s="5" t="s">
        <v>983</v>
      </c>
      <c r="AK936" s="45">
        <f t="shared" si="116"/>
        <v>15</v>
      </c>
      <c r="AL936" s="47">
        <f>_xlfn.XLOOKUP(I936,'[1]#칼럼명세'!F:F,'[1]#칼럼명세'!I:I)</f>
        <v>10000</v>
      </c>
      <c r="AM936" s="44" t="str">
        <f t="shared" si="117"/>
        <v>Item_Name_27615017</v>
      </c>
      <c r="AN936" s="5" t="s">
        <v>407</v>
      </c>
      <c r="AO936" s="44" t="str">
        <f t="shared" si="118"/>
        <v>Item_Desc_27615017</v>
      </c>
      <c r="AP936" s="5" t="s">
        <v>652</v>
      </c>
      <c r="AQ936" s="44">
        <f>_xlfn.XLOOKUP(I936,[1]!표1[아이템 타입],[1]!표1[삭제여부])</f>
        <v>0</v>
      </c>
      <c r="AR936" s="63">
        <f>_xlfn.XLOOKUP(I936,'[1]#칼럼명세'!F:F,'[1]#칼럼명세'!H:H)</f>
        <v>0</v>
      </c>
      <c r="AS936" s="4">
        <v>1</v>
      </c>
      <c r="AT936" s="4"/>
      <c r="AU936" s="4"/>
      <c r="AV936" s="4"/>
      <c r="AW936" s="63" t="str">
        <f>_xlfn.XLOOKUP(I936,[1]!표1[아이템 타입],[1]!표1[타입 이름])</f>
        <v>퀘스트 아이템</v>
      </c>
      <c r="AX936" s="63" t="str">
        <f t="shared" si="112"/>
        <v>불가</v>
      </c>
      <c r="AY936" s="63" t="str">
        <f t="shared" si="113"/>
        <v>불가</v>
      </c>
      <c r="AZ936" s="63" t="str">
        <f t="shared" si="115"/>
        <v>불가</v>
      </c>
      <c r="BA936" s="63" t="str">
        <f t="shared" si="115"/>
        <v>가능</v>
      </c>
    </row>
    <row r="937" spans="2:53" x14ac:dyDescent="0.3">
      <c r="B937" s="4">
        <v>27615018</v>
      </c>
      <c r="C937" s="4" t="str">
        <f t="shared" si="111"/>
        <v>018</v>
      </c>
      <c r="D937" s="44" t="str">
        <f t="shared" si="109"/>
        <v>Item_Name_27615018</v>
      </c>
      <c r="E937" s="5" t="s">
        <v>1220</v>
      </c>
      <c r="F937" s="44" t="str">
        <f t="shared" si="110"/>
        <v>Item_Desc_27615018</v>
      </c>
      <c r="G937" s="5" t="s">
        <v>525</v>
      </c>
      <c r="H937" s="5">
        <v>3</v>
      </c>
      <c r="I937" s="5">
        <v>76</v>
      </c>
      <c r="J937" s="5">
        <v>0</v>
      </c>
      <c r="K937" s="5">
        <v>1</v>
      </c>
      <c r="L937" s="45">
        <f>_xlfn.XLOOKUP($I937, '[1]#칼럼명세'!$F:$F, '[1]#칼럼명세'!$J:$J)*IF(_xlfn.XLOOKUP($I937, '[1]#칼럼명세'!$F:$F, '[1]#칼럼명세'!$K:$K)="X", 1, _xlfn.XLOOKUP($K937, '[1]#무게관련'!$N:$N, '[1]#무게관련'!$O:$O))*100</f>
        <v>1</v>
      </c>
      <c r="M937" s="46" t="s">
        <v>336</v>
      </c>
      <c r="N937" s="46" t="s">
        <v>336</v>
      </c>
      <c r="O937" s="46" t="s">
        <v>336</v>
      </c>
      <c r="P937" s="46" t="s">
        <v>336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1</v>
      </c>
      <c r="X937" s="66">
        <v>100</v>
      </c>
      <c r="Y937" s="66">
        <v>1000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 t="s">
        <v>633</v>
      </c>
      <c r="AI937" s="5" t="s">
        <v>235</v>
      </c>
      <c r="AJ937" s="5" t="s">
        <v>983</v>
      </c>
      <c r="AK937" s="45">
        <f t="shared" si="116"/>
        <v>15</v>
      </c>
      <c r="AL937" s="47">
        <f>_xlfn.XLOOKUP(I937,'[1]#칼럼명세'!F:F,'[1]#칼럼명세'!I:I)</f>
        <v>10000</v>
      </c>
      <c r="AM937" s="44" t="str">
        <f t="shared" si="117"/>
        <v>Item_Name_27615018</v>
      </c>
      <c r="AN937" s="5" t="s">
        <v>408</v>
      </c>
      <c r="AO937" s="44" t="str">
        <f t="shared" si="118"/>
        <v>Item_Desc_27615018</v>
      </c>
      <c r="AP937" s="5" t="s">
        <v>652</v>
      </c>
      <c r="AQ937" s="44">
        <f>_xlfn.XLOOKUP(I937,[1]!표1[아이템 타입],[1]!표1[삭제여부])</f>
        <v>0</v>
      </c>
      <c r="AR937" s="63">
        <f>_xlfn.XLOOKUP(I937,'[1]#칼럼명세'!F:F,'[1]#칼럼명세'!H:H)</f>
        <v>0</v>
      </c>
      <c r="AS937" s="4">
        <v>1</v>
      </c>
      <c r="AT937" s="4"/>
      <c r="AU937" s="4"/>
      <c r="AV937" s="4"/>
      <c r="AW937" s="63" t="str">
        <f>_xlfn.XLOOKUP(I937,[1]!표1[아이템 타입],[1]!표1[타입 이름])</f>
        <v>퀘스트 아이템</v>
      </c>
      <c r="AX937" s="63" t="str">
        <f t="shared" si="112"/>
        <v>불가</v>
      </c>
      <c r="AY937" s="63" t="str">
        <f t="shared" si="113"/>
        <v>불가</v>
      </c>
      <c r="AZ937" s="63" t="str">
        <f t="shared" si="115"/>
        <v>불가</v>
      </c>
      <c r="BA937" s="63" t="str">
        <f t="shared" si="115"/>
        <v>가능</v>
      </c>
    </row>
    <row r="938" spans="2:53" x14ac:dyDescent="0.3">
      <c r="B938" s="4">
        <v>27615019</v>
      </c>
      <c r="C938" s="4" t="str">
        <f t="shared" si="111"/>
        <v>019</v>
      </c>
      <c r="D938" s="44" t="str">
        <f t="shared" si="109"/>
        <v>Item_Name_27615019</v>
      </c>
      <c r="E938" s="5" t="s">
        <v>1221</v>
      </c>
      <c r="F938" s="44" t="str">
        <f t="shared" si="110"/>
        <v>Item_Desc_27615019</v>
      </c>
      <c r="G938" s="5" t="s">
        <v>525</v>
      </c>
      <c r="H938" s="5">
        <v>3</v>
      </c>
      <c r="I938" s="5">
        <v>76</v>
      </c>
      <c r="J938" s="5">
        <v>0</v>
      </c>
      <c r="K938" s="5">
        <v>1</v>
      </c>
      <c r="L938" s="45">
        <f>_xlfn.XLOOKUP($I938, '[1]#칼럼명세'!$F:$F, '[1]#칼럼명세'!$J:$J)*IF(_xlfn.XLOOKUP($I938, '[1]#칼럼명세'!$F:$F, '[1]#칼럼명세'!$K:$K)="X", 1, _xlfn.XLOOKUP($K938, '[1]#무게관련'!$N:$N, '[1]#무게관련'!$O:$O))*100</f>
        <v>1</v>
      </c>
      <c r="M938" s="46" t="s">
        <v>336</v>
      </c>
      <c r="N938" s="46" t="s">
        <v>336</v>
      </c>
      <c r="O938" s="46" t="s">
        <v>336</v>
      </c>
      <c r="P938" s="46" t="s">
        <v>336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1</v>
      </c>
      <c r="X938" s="66">
        <v>100</v>
      </c>
      <c r="Y938" s="66">
        <v>1000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 t="s">
        <v>263</v>
      </c>
      <c r="AI938" s="5" t="s">
        <v>235</v>
      </c>
      <c r="AJ938" s="5" t="s">
        <v>983</v>
      </c>
      <c r="AK938" s="45">
        <f t="shared" si="116"/>
        <v>15</v>
      </c>
      <c r="AL938" s="47">
        <f>_xlfn.XLOOKUP(I938,'[1]#칼럼명세'!F:F,'[1]#칼럼명세'!I:I)</f>
        <v>10000</v>
      </c>
      <c r="AM938" s="44" t="str">
        <f t="shared" si="117"/>
        <v>Item_Name_27615019</v>
      </c>
      <c r="AN938" s="5" t="s">
        <v>409</v>
      </c>
      <c r="AO938" s="44" t="str">
        <f t="shared" si="118"/>
        <v>Item_Desc_27615019</v>
      </c>
      <c r="AP938" s="5" t="s">
        <v>652</v>
      </c>
      <c r="AQ938" s="44">
        <f>_xlfn.XLOOKUP(I938,[1]!표1[아이템 타입],[1]!표1[삭제여부])</f>
        <v>0</v>
      </c>
      <c r="AR938" s="63">
        <f>_xlfn.XLOOKUP(I938,'[1]#칼럼명세'!F:F,'[1]#칼럼명세'!H:H)</f>
        <v>0</v>
      </c>
      <c r="AS938" s="4">
        <v>1</v>
      </c>
      <c r="AT938" s="4"/>
      <c r="AU938" s="4"/>
      <c r="AV938" s="4"/>
      <c r="AW938" s="63" t="str">
        <f>_xlfn.XLOOKUP(I938,[1]!표1[아이템 타입],[1]!표1[타입 이름])</f>
        <v>퀘스트 아이템</v>
      </c>
      <c r="AX938" s="63" t="str">
        <f t="shared" si="112"/>
        <v>불가</v>
      </c>
      <c r="AY938" s="63" t="str">
        <f t="shared" si="113"/>
        <v>불가</v>
      </c>
      <c r="AZ938" s="63" t="str">
        <f t="shared" si="115"/>
        <v>불가</v>
      </c>
      <c r="BA938" s="63" t="str">
        <f t="shared" si="115"/>
        <v>가능</v>
      </c>
    </row>
    <row r="939" spans="2:53" x14ac:dyDescent="0.3">
      <c r="B939" s="4">
        <v>27615020</v>
      </c>
      <c r="C939" s="4" t="str">
        <f t="shared" si="111"/>
        <v>020</v>
      </c>
      <c r="D939" s="44" t="str">
        <f t="shared" si="109"/>
        <v>Item_Name_27615020</v>
      </c>
      <c r="E939" s="5" t="s">
        <v>1222</v>
      </c>
      <c r="F939" s="44" t="str">
        <f t="shared" si="110"/>
        <v>Item_Desc_27615020</v>
      </c>
      <c r="G939" s="5" t="s">
        <v>525</v>
      </c>
      <c r="H939" s="5">
        <v>3</v>
      </c>
      <c r="I939" s="5">
        <v>76</v>
      </c>
      <c r="J939" s="5">
        <v>0</v>
      </c>
      <c r="K939" s="5">
        <v>1</v>
      </c>
      <c r="L939" s="45">
        <f>_xlfn.XLOOKUP($I939, '[1]#칼럼명세'!$F:$F, '[1]#칼럼명세'!$J:$J)*IF(_xlfn.XLOOKUP($I939, '[1]#칼럼명세'!$F:$F, '[1]#칼럼명세'!$K:$K)="X", 1, _xlfn.XLOOKUP($K939, '[1]#무게관련'!$N:$N, '[1]#무게관련'!$O:$O))*100</f>
        <v>1</v>
      </c>
      <c r="M939" s="46" t="s">
        <v>336</v>
      </c>
      <c r="N939" s="46" t="s">
        <v>336</v>
      </c>
      <c r="O939" s="46" t="s">
        <v>336</v>
      </c>
      <c r="P939" s="46" t="s">
        <v>336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1</v>
      </c>
      <c r="X939" s="66">
        <v>100</v>
      </c>
      <c r="Y939" s="66">
        <v>1000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 t="s">
        <v>273</v>
      </c>
      <c r="AI939" s="5" t="s">
        <v>235</v>
      </c>
      <c r="AJ939" s="5" t="s">
        <v>983</v>
      </c>
      <c r="AK939" s="45">
        <f t="shared" si="116"/>
        <v>15</v>
      </c>
      <c r="AL939" s="47">
        <f>_xlfn.XLOOKUP(I939,'[1]#칼럼명세'!F:F,'[1]#칼럼명세'!I:I)</f>
        <v>10000</v>
      </c>
      <c r="AM939" s="44" t="str">
        <f t="shared" si="117"/>
        <v>Item_Name_27615020</v>
      </c>
      <c r="AN939" s="5" t="s">
        <v>410</v>
      </c>
      <c r="AO939" s="44" t="str">
        <f t="shared" si="118"/>
        <v>Item_Desc_27615020</v>
      </c>
      <c r="AP939" s="5" t="s">
        <v>652</v>
      </c>
      <c r="AQ939" s="44">
        <f>_xlfn.XLOOKUP(I939,[1]!표1[아이템 타입],[1]!표1[삭제여부])</f>
        <v>0</v>
      </c>
      <c r="AR939" s="63">
        <f>_xlfn.XLOOKUP(I939,'[1]#칼럼명세'!F:F,'[1]#칼럼명세'!H:H)</f>
        <v>0</v>
      </c>
      <c r="AS939" s="4">
        <v>1</v>
      </c>
      <c r="AT939" s="4"/>
      <c r="AU939" s="4"/>
      <c r="AV939" s="4"/>
      <c r="AW939" s="63" t="str">
        <f>_xlfn.XLOOKUP(I939,[1]!표1[아이템 타입],[1]!표1[타입 이름])</f>
        <v>퀘스트 아이템</v>
      </c>
      <c r="AX939" s="63" t="str">
        <f t="shared" si="112"/>
        <v>불가</v>
      </c>
      <c r="AY939" s="63" t="str">
        <f t="shared" si="113"/>
        <v>불가</v>
      </c>
      <c r="AZ939" s="63" t="str">
        <f t="shared" si="115"/>
        <v>불가</v>
      </c>
      <c r="BA939" s="63" t="str">
        <f t="shared" si="115"/>
        <v>가능</v>
      </c>
    </row>
    <row r="940" spans="2:53" x14ac:dyDescent="0.3">
      <c r="B940" s="4">
        <v>27615021</v>
      </c>
      <c r="C940" s="4" t="str">
        <f t="shared" si="111"/>
        <v>021</v>
      </c>
      <c r="D940" s="44" t="str">
        <f t="shared" si="109"/>
        <v>Item_Name_27615021</v>
      </c>
      <c r="E940" s="5" t="s">
        <v>1223</v>
      </c>
      <c r="F940" s="44" t="str">
        <f t="shared" si="110"/>
        <v>Item_Desc_27615021</v>
      </c>
      <c r="G940" s="5" t="s">
        <v>525</v>
      </c>
      <c r="H940" s="5">
        <v>3</v>
      </c>
      <c r="I940" s="5">
        <v>76</v>
      </c>
      <c r="J940" s="5">
        <v>0</v>
      </c>
      <c r="K940" s="5">
        <v>1</v>
      </c>
      <c r="L940" s="45">
        <f>_xlfn.XLOOKUP($I940, '[1]#칼럼명세'!$F:$F, '[1]#칼럼명세'!$J:$J)*IF(_xlfn.XLOOKUP($I940, '[1]#칼럼명세'!$F:$F, '[1]#칼럼명세'!$K:$K)="X", 1, _xlfn.XLOOKUP($K940, '[1]#무게관련'!$N:$N, '[1]#무게관련'!$O:$O))*100</f>
        <v>1</v>
      </c>
      <c r="M940" s="46" t="s">
        <v>336</v>
      </c>
      <c r="N940" s="46" t="s">
        <v>336</v>
      </c>
      <c r="O940" s="46" t="s">
        <v>336</v>
      </c>
      <c r="P940" s="46" t="s">
        <v>336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1</v>
      </c>
      <c r="X940" s="66">
        <v>100</v>
      </c>
      <c r="Y940" s="66">
        <v>1000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 t="s">
        <v>277</v>
      </c>
      <c r="AI940" s="5" t="s">
        <v>235</v>
      </c>
      <c r="AJ940" s="5" t="s">
        <v>983</v>
      </c>
      <c r="AK940" s="45">
        <f t="shared" si="116"/>
        <v>15</v>
      </c>
      <c r="AL940" s="47">
        <f>_xlfn.XLOOKUP(I940,'[1]#칼럼명세'!F:F,'[1]#칼럼명세'!I:I)</f>
        <v>10000</v>
      </c>
      <c r="AM940" s="44" t="str">
        <f t="shared" si="117"/>
        <v>Item_Name_27615021</v>
      </c>
      <c r="AN940" s="5" t="s">
        <v>411</v>
      </c>
      <c r="AO940" s="44" t="str">
        <f t="shared" si="118"/>
        <v>Item_Desc_27615021</v>
      </c>
      <c r="AP940" s="5" t="s">
        <v>652</v>
      </c>
      <c r="AQ940" s="44">
        <f>_xlfn.XLOOKUP(I940,[1]!표1[아이템 타입],[1]!표1[삭제여부])</f>
        <v>0</v>
      </c>
      <c r="AR940" s="63">
        <f>_xlfn.XLOOKUP(I940,'[1]#칼럼명세'!F:F,'[1]#칼럼명세'!H:H)</f>
        <v>0</v>
      </c>
      <c r="AS940" s="4">
        <v>1</v>
      </c>
      <c r="AT940" s="4"/>
      <c r="AU940" s="4"/>
      <c r="AV940" s="4"/>
      <c r="AW940" s="63" t="str">
        <f>_xlfn.XLOOKUP(I940,[1]!표1[아이템 타입],[1]!표1[타입 이름])</f>
        <v>퀘스트 아이템</v>
      </c>
      <c r="AX940" s="63" t="str">
        <f t="shared" si="112"/>
        <v>불가</v>
      </c>
      <c r="AY940" s="63" t="str">
        <f t="shared" si="113"/>
        <v>불가</v>
      </c>
      <c r="AZ940" s="63" t="str">
        <f t="shared" si="115"/>
        <v>불가</v>
      </c>
      <c r="BA940" s="63" t="str">
        <f t="shared" si="115"/>
        <v>가능</v>
      </c>
    </row>
    <row r="941" spans="2:53" x14ac:dyDescent="0.3">
      <c r="B941" s="4">
        <v>27615022</v>
      </c>
      <c r="C941" s="4" t="str">
        <f t="shared" si="111"/>
        <v>022</v>
      </c>
      <c r="D941" s="44" t="str">
        <f t="shared" si="109"/>
        <v>Item_Name_27615022</v>
      </c>
      <c r="E941" s="5" t="s">
        <v>1224</v>
      </c>
      <c r="F941" s="44" t="str">
        <f t="shared" ref="F941:F999" si="119">"Item_Desc_"&amp;B941</f>
        <v>Item_Desc_27615022</v>
      </c>
      <c r="G941" s="5" t="s">
        <v>525</v>
      </c>
      <c r="H941" s="5">
        <v>3</v>
      </c>
      <c r="I941" s="5">
        <v>76</v>
      </c>
      <c r="J941" s="5">
        <v>0</v>
      </c>
      <c r="K941" s="5">
        <v>1</v>
      </c>
      <c r="L941" s="45">
        <f>_xlfn.XLOOKUP($I941, '[1]#칼럼명세'!$F:$F, '[1]#칼럼명세'!$J:$J)*IF(_xlfn.XLOOKUP($I941, '[1]#칼럼명세'!$F:$F, '[1]#칼럼명세'!$K:$K)="X", 1, _xlfn.XLOOKUP($K941, '[1]#무게관련'!$N:$N, '[1]#무게관련'!$O:$O))*100</f>
        <v>1</v>
      </c>
      <c r="M941" s="46" t="s">
        <v>336</v>
      </c>
      <c r="N941" s="46" t="s">
        <v>336</v>
      </c>
      <c r="O941" s="46" t="s">
        <v>336</v>
      </c>
      <c r="P941" s="46" t="s">
        <v>336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1</v>
      </c>
      <c r="X941" s="66">
        <v>100</v>
      </c>
      <c r="Y941" s="66">
        <v>1000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 t="s">
        <v>254</v>
      </c>
      <c r="AI941" s="5" t="s">
        <v>235</v>
      </c>
      <c r="AJ941" s="5" t="s">
        <v>983</v>
      </c>
      <c r="AK941" s="45">
        <f t="shared" si="116"/>
        <v>15</v>
      </c>
      <c r="AL941" s="47">
        <f>_xlfn.XLOOKUP(I941,'[1]#칼럼명세'!F:F,'[1]#칼럼명세'!I:I)</f>
        <v>10000</v>
      </c>
      <c r="AM941" s="44" t="str">
        <f t="shared" si="117"/>
        <v>Item_Name_27615022</v>
      </c>
      <c r="AN941" s="5" t="s">
        <v>412</v>
      </c>
      <c r="AO941" s="44" t="str">
        <f t="shared" si="118"/>
        <v>Item_Desc_27615022</v>
      </c>
      <c r="AP941" s="5" t="s">
        <v>652</v>
      </c>
      <c r="AQ941" s="44">
        <f>_xlfn.XLOOKUP(I941,[1]!표1[아이템 타입],[1]!표1[삭제여부])</f>
        <v>0</v>
      </c>
      <c r="AR941" s="63">
        <f>_xlfn.XLOOKUP(I941,'[1]#칼럼명세'!F:F,'[1]#칼럼명세'!H:H)</f>
        <v>0</v>
      </c>
      <c r="AS941" s="4">
        <v>1</v>
      </c>
      <c r="AT941" s="4"/>
      <c r="AU941" s="4"/>
      <c r="AV941" s="4"/>
      <c r="AW941" s="63" t="str">
        <f>_xlfn.XLOOKUP(I941,[1]!표1[아이템 타입],[1]!표1[타입 이름])</f>
        <v>퀘스트 아이템</v>
      </c>
      <c r="AX941" s="63" t="str">
        <f t="shared" ref="AX941:AX998" si="120">IF(Z941=0,"불가","가능")</f>
        <v>불가</v>
      </c>
      <c r="AY941" s="63" t="str">
        <f t="shared" ref="AY941:AY998" si="121">IF(AB941=0,"불가","가능")</f>
        <v>불가</v>
      </c>
      <c r="AZ941" s="63" t="str">
        <f t="shared" si="115"/>
        <v>불가</v>
      </c>
      <c r="BA941" s="63" t="str">
        <f t="shared" si="115"/>
        <v>가능</v>
      </c>
    </row>
    <row r="942" spans="2:53" x14ac:dyDescent="0.3">
      <c r="B942" s="4">
        <v>27615023</v>
      </c>
      <c r="C942" s="4" t="str">
        <f t="shared" si="111"/>
        <v>023</v>
      </c>
      <c r="D942" s="44" t="str">
        <f t="shared" si="109"/>
        <v>Item_Name_27615023</v>
      </c>
      <c r="E942" s="5" t="s">
        <v>1225</v>
      </c>
      <c r="F942" s="44" t="str">
        <f t="shared" si="119"/>
        <v>Item_Desc_27615023</v>
      </c>
      <c r="G942" s="5" t="s">
        <v>525</v>
      </c>
      <c r="H942" s="5">
        <v>3</v>
      </c>
      <c r="I942" s="5">
        <v>76</v>
      </c>
      <c r="J942" s="5">
        <v>0</v>
      </c>
      <c r="K942" s="5">
        <v>1</v>
      </c>
      <c r="L942" s="45">
        <f>_xlfn.XLOOKUP($I942, '[1]#칼럼명세'!$F:$F, '[1]#칼럼명세'!$J:$J)*IF(_xlfn.XLOOKUP($I942, '[1]#칼럼명세'!$F:$F, '[1]#칼럼명세'!$K:$K)="X", 1, _xlfn.XLOOKUP($K942, '[1]#무게관련'!$N:$N, '[1]#무게관련'!$O:$O))*100</f>
        <v>1</v>
      </c>
      <c r="M942" s="46" t="s">
        <v>336</v>
      </c>
      <c r="N942" s="46" t="s">
        <v>336</v>
      </c>
      <c r="O942" s="46" t="s">
        <v>336</v>
      </c>
      <c r="P942" s="46" t="s">
        <v>336</v>
      </c>
      <c r="Q942" s="5">
        <v>0</v>
      </c>
      <c r="R942" s="5">
        <v>0</v>
      </c>
      <c r="S942" s="5">
        <v>0</v>
      </c>
      <c r="T942" s="5">
        <v>0</v>
      </c>
      <c r="U942" s="5">
        <v>0</v>
      </c>
      <c r="V942" s="5">
        <v>0</v>
      </c>
      <c r="W942" s="5">
        <v>1</v>
      </c>
      <c r="X942" s="66">
        <v>100</v>
      </c>
      <c r="Y942" s="66">
        <v>1000</v>
      </c>
      <c r="Z942" s="5">
        <v>0</v>
      </c>
      <c r="AA942" s="5">
        <v>0</v>
      </c>
      <c r="AB942" s="5">
        <v>0</v>
      </c>
      <c r="AC942" s="5">
        <v>0</v>
      </c>
      <c r="AD942" s="5">
        <v>0</v>
      </c>
      <c r="AE942" s="5">
        <v>0</v>
      </c>
      <c r="AF942" s="5">
        <v>0</v>
      </c>
      <c r="AG942" s="5">
        <v>0</v>
      </c>
      <c r="AH942" s="5" t="s">
        <v>250</v>
      </c>
      <c r="AI942" s="5" t="s">
        <v>235</v>
      </c>
      <c r="AJ942" s="5" t="s">
        <v>983</v>
      </c>
      <c r="AK942" s="45">
        <f t="shared" si="116"/>
        <v>15</v>
      </c>
      <c r="AL942" s="47">
        <f>_xlfn.XLOOKUP(I942,'[1]#칼럼명세'!F:F,'[1]#칼럼명세'!I:I)</f>
        <v>10000</v>
      </c>
      <c r="AM942" s="44" t="str">
        <f t="shared" si="117"/>
        <v>Item_Name_27615023</v>
      </c>
      <c r="AN942" s="5" t="s">
        <v>464</v>
      </c>
      <c r="AO942" s="44" t="str">
        <f t="shared" si="118"/>
        <v>Item_Desc_27615023</v>
      </c>
      <c r="AP942" s="5" t="s">
        <v>652</v>
      </c>
      <c r="AQ942" s="44">
        <f>_xlfn.XLOOKUP(I942,[1]!표1[아이템 타입],[1]!표1[삭제여부])</f>
        <v>0</v>
      </c>
      <c r="AR942" s="63">
        <f>_xlfn.XLOOKUP(I942,'[1]#칼럼명세'!F:F,'[1]#칼럼명세'!H:H)</f>
        <v>0</v>
      </c>
      <c r="AS942" s="4">
        <v>1</v>
      </c>
      <c r="AT942" s="4"/>
      <c r="AU942" s="4"/>
      <c r="AV942" s="4"/>
      <c r="AW942" s="63" t="str">
        <f>_xlfn.XLOOKUP(I942,[1]!표1[아이템 타입],[1]!표1[타입 이름])</f>
        <v>퀘스트 아이템</v>
      </c>
      <c r="AX942" s="63" t="str">
        <f t="shared" si="120"/>
        <v>불가</v>
      </c>
      <c r="AY942" s="63" t="str">
        <f t="shared" si="121"/>
        <v>불가</v>
      </c>
      <c r="AZ942" s="63" t="str">
        <f t="shared" si="115"/>
        <v>불가</v>
      </c>
      <c r="BA942" s="63" t="str">
        <f t="shared" si="115"/>
        <v>가능</v>
      </c>
    </row>
    <row r="943" spans="2:53" x14ac:dyDescent="0.3">
      <c r="B943" s="4">
        <v>27615024</v>
      </c>
      <c r="C943" s="4" t="str">
        <f t="shared" si="111"/>
        <v>024</v>
      </c>
      <c r="D943" s="44" t="str">
        <f t="shared" si="109"/>
        <v>Item_Name_27615024</v>
      </c>
      <c r="E943" s="5" t="s">
        <v>1226</v>
      </c>
      <c r="F943" s="44" t="str">
        <f t="shared" si="119"/>
        <v>Item_Desc_27615024</v>
      </c>
      <c r="G943" s="5" t="s">
        <v>525</v>
      </c>
      <c r="H943" s="5">
        <v>3</v>
      </c>
      <c r="I943" s="5">
        <v>76</v>
      </c>
      <c r="J943" s="5">
        <v>0</v>
      </c>
      <c r="K943" s="5">
        <v>1</v>
      </c>
      <c r="L943" s="45">
        <f>_xlfn.XLOOKUP($I943, '[1]#칼럼명세'!$F:$F, '[1]#칼럼명세'!$J:$J)*IF(_xlfn.XLOOKUP($I943, '[1]#칼럼명세'!$F:$F, '[1]#칼럼명세'!$K:$K)="X", 1, _xlfn.XLOOKUP($K943, '[1]#무게관련'!$N:$N, '[1]#무게관련'!$O:$O))*100</f>
        <v>1</v>
      </c>
      <c r="M943" s="46" t="s">
        <v>336</v>
      </c>
      <c r="N943" s="46" t="s">
        <v>336</v>
      </c>
      <c r="O943" s="46" t="s">
        <v>336</v>
      </c>
      <c r="P943" s="46" t="s">
        <v>336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1</v>
      </c>
      <c r="X943" s="66">
        <v>100</v>
      </c>
      <c r="Y943" s="66">
        <v>1000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 t="s">
        <v>262</v>
      </c>
      <c r="AI943" s="5" t="s">
        <v>235</v>
      </c>
      <c r="AJ943" s="5" t="s">
        <v>983</v>
      </c>
      <c r="AK943" s="45">
        <f t="shared" si="116"/>
        <v>15</v>
      </c>
      <c r="AL943" s="47">
        <f>_xlfn.XLOOKUP(I943,'[1]#칼럼명세'!F:F,'[1]#칼럼명세'!I:I)</f>
        <v>10000</v>
      </c>
      <c r="AM943" s="44" t="str">
        <f t="shared" si="117"/>
        <v>Item_Name_27615024</v>
      </c>
      <c r="AN943" s="5" t="s">
        <v>465</v>
      </c>
      <c r="AO943" s="44" t="str">
        <f t="shared" si="118"/>
        <v>Item_Desc_27615024</v>
      </c>
      <c r="AP943" s="5" t="s">
        <v>652</v>
      </c>
      <c r="AQ943" s="44">
        <f>_xlfn.XLOOKUP(I943,[1]!표1[아이템 타입],[1]!표1[삭제여부])</f>
        <v>0</v>
      </c>
      <c r="AR943" s="63">
        <f>_xlfn.XLOOKUP(I943,'[1]#칼럼명세'!F:F,'[1]#칼럼명세'!H:H)</f>
        <v>0</v>
      </c>
      <c r="AS943" s="4">
        <v>1</v>
      </c>
      <c r="AT943" s="4"/>
      <c r="AU943" s="4"/>
      <c r="AV943" s="4"/>
      <c r="AW943" s="63" t="str">
        <f>_xlfn.XLOOKUP(I943,[1]!표1[아이템 타입],[1]!표1[타입 이름])</f>
        <v>퀘스트 아이템</v>
      </c>
      <c r="AX943" s="63" t="str">
        <f t="shared" si="120"/>
        <v>불가</v>
      </c>
      <c r="AY943" s="63" t="str">
        <f t="shared" si="121"/>
        <v>불가</v>
      </c>
      <c r="AZ943" s="63" t="str">
        <f t="shared" si="115"/>
        <v>불가</v>
      </c>
      <c r="BA943" s="63" t="str">
        <f t="shared" si="115"/>
        <v>가능</v>
      </c>
    </row>
    <row r="944" spans="2:53" x14ac:dyDescent="0.3">
      <c r="B944" s="4">
        <v>27615025</v>
      </c>
      <c r="C944" s="4" t="str">
        <f t="shared" si="111"/>
        <v>025</v>
      </c>
      <c r="D944" s="44" t="str">
        <f t="shared" si="109"/>
        <v>Item_Name_27615025</v>
      </c>
      <c r="E944" s="5" t="s">
        <v>1227</v>
      </c>
      <c r="F944" s="44" t="str">
        <f t="shared" si="119"/>
        <v>Item_Desc_27615025</v>
      </c>
      <c r="G944" s="5" t="s">
        <v>525</v>
      </c>
      <c r="H944" s="5">
        <v>3</v>
      </c>
      <c r="I944" s="5">
        <v>76</v>
      </c>
      <c r="J944" s="5">
        <v>0</v>
      </c>
      <c r="K944" s="5">
        <v>1</v>
      </c>
      <c r="L944" s="45">
        <f>_xlfn.XLOOKUP($I944, '[1]#칼럼명세'!$F:$F, '[1]#칼럼명세'!$J:$J)*IF(_xlfn.XLOOKUP($I944, '[1]#칼럼명세'!$F:$F, '[1]#칼럼명세'!$K:$K)="X", 1, _xlfn.XLOOKUP($K944, '[1]#무게관련'!$N:$N, '[1]#무게관련'!$O:$O))*100</f>
        <v>1</v>
      </c>
      <c r="M944" s="46" t="s">
        <v>336</v>
      </c>
      <c r="N944" s="46" t="s">
        <v>336</v>
      </c>
      <c r="O944" s="46" t="s">
        <v>336</v>
      </c>
      <c r="P944" s="46" t="s">
        <v>336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1</v>
      </c>
      <c r="X944" s="66">
        <v>100</v>
      </c>
      <c r="Y944" s="66">
        <v>1000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 t="s">
        <v>197</v>
      </c>
      <c r="AI944" s="5" t="s">
        <v>235</v>
      </c>
      <c r="AJ944" s="5" t="s">
        <v>983</v>
      </c>
      <c r="AK944" s="45">
        <f t="shared" si="116"/>
        <v>15</v>
      </c>
      <c r="AL944" s="47">
        <f>_xlfn.XLOOKUP(I944,'[1]#칼럼명세'!F:F,'[1]#칼럼명세'!I:I)</f>
        <v>10000</v>
      </c>
      <c r="AM944" s="44" t="str">
        <f t="shared" si="117"/>
        <v>Item_Name_27615025</v>
      </c>
      <c r="AN944" s="5" t="s">
        <v>466</v>
      </c>
      <c r="AO944" s="44" t="str">
        <f t="shared" si="118"/>
        <v>Item_Desc_27615025</v>
      </c>
      <c r="AP944" s="5" t="s">
        <v>652</v>
      </c>
      <c r="AQ944" s="44">
        <f>_xlfn.XLOOKUP(I944,[1]!표1[아이템 타입],[1]!표1[삭제여부])</f>
        <v>0</v>
      </c>
      <c r="AR944" s="63">
        <f>_xlfn.XLOOKUP(I944,'[1]#칼럼명세'!F:F,'[1]#칼럼명세'!H:H)</f>
        <v>0</v>
      </c>
      <c r="AS944" s="4">
        <v>1</v>
      </c>
      <c r="AT944" s="4"/>
      <c r="AU944" s="4"/>
      <c r="AV944" s="4"/>
      <c r="AW944" s="63" t="str">
        <f>_xlfn.XLOOKUP(I944,[1]!표1[아이템 타입],[1]!표1[타입 이름])</f>
        <v>퀘스트 아이템</v>
      </c>
      <c r="AX944" s="63" t="str">
        <f t="shared" si="120"/>
        <v>불가</v>
      </c>
      <c r="AY944" s="63" t="str">
        <f t="shared" si="121"/>
        <v>불가</v>
      </c>
      <c r="AZ944" s="63" t="str">
        <f t="shared" si="115"/>
        <v>불가</v>
      </c>
      <c r="BA944" s="63" t="str">
        <f t="shared" si="115"/>
        <v>가능</v>
      </c>
    </row>
    <row r="945" spans="2:53" x14ac:dyDescent="0.3">
      <c r="B945" s="4">
        <v>27615026</v>
      </c>
      <c r="C945" s="4" t="str">
        <f t="shared" si="111"/>
        <v>026</v>
      </c>
      <c r="D945" s="44" t="str">
        <f t="shared" si="109"/>
        <v>Item_Name_27615026</v>
      </c>
      <c r="E945" s="5" t="s">
        <v>1228</v>
      </c>
      <c r="F945" s="44" t="str">
        <f t="shared" si="119"/>
        <v>Item_Desc_27615026</v>
      </c>
      <c r="G945" s="5" t="s">
        <v>525</v>
      </c>
      <c r="H945" s="5">
        <v>3</v>
      </c>
      <c r="I945" s="5">
        <v>76</v>
      </c>
      <c r="J945" s="5">
        <v>0</v>
      </c>
      <c r="K945" s="5">
        <v>1</v>
      </c>
      <c r="L945" s="45">
        <f>_xlfn.XLOOKUP($I945, '[1]#칼럼명세'!$F:$F, '[1]#칼럼명세'!$J:$J)*IF(_xlfn.XLOOKUP($I945, '[1]#칼럼명세'!$F:$F, '[1]#칼럼명세'!$K:$K)="X", 1, _xlfn.XLOOKUP($K945, '[1]#무게관련'!$N:$N, '[1]#무게관련'!$O:$O))*100</f>
        <v>1</v>
      </c>
      <c r="M945" s="46" t="s">
        <v>336</v>
      </c>
      <c r="N945" s="46" t="s">
        <v>336</v>
      </c>
      <c r="O945" s="46" t="s">
        <v>336</v>
      </c>
      <c r="P945" s="46" t="s">
        <v>336</v>
      </c>
      <c r="Q945" s="5">
        <v>0</v>
      </c>
      <c r="R945" s="5">
        <v>0</v>
      </c>
      <c r="S945" s="5">
        <v>0</v>
      </c>
      <c r="T945" s="5">
        <v>0</v>
      </c>
      <c r="U945" s="5">
        <v>0</v>
      </c>
      <c r="V945" s="5">
        <v>0</v>
      </c>
      <c r="W945" s="5">
        <v>1</v>
      </c>
      <c r="X945" s="66">
        <v>100</v>
      </c>
      <c r="Y945" s="66">
        <v>1000</v>
      </c>
      <c r="Z945" s="5">
        <v>0</v>
      </c>
      <c r="AA945" s="5">
        <v>0</v>
      </c>
      <c r="AB945" s="5">
        <v>0</v>
      </c>
      <c r="AC945" s="5">
        <v>0</v>
      </c>
      <c r="AD945" s="5">
        <v>0</v>
      </c>
      <c r="AE945" s="5">
        <v>0</v>
      </c>
      <c r="AF945" s="5">
        <v>0</v>
      </c>
      <c r="AG945" s="5">
        <v>0</v>
      </c>
      <c r="AH945" s="5" t="s">
        <v>244</v>
      </c>
      <c r="AI945" s="5" t="s">
        <v>235</v>
      </c>
      <c r="AJ945" s="5" t="s">
        <v>983</v>
      </c>
      <c r="AK945" s="45">
        <f t="shared" si="116"/>
        <v>15</v>
      </c>
      <c r="AL945" s="47">
        <f>_xlfn.XLOOKUP(I945,'[1]#칼럼명세'!F:F,'[1]#칼럼명세'!I:I)</f>
        <v>10000</v>
      </c>
      <c r="AM945" s="44" t="str">
        <f t="shared" si="117"/>
        <v>Item_Name_27615026</v>
      </c>
      <c r="AN945" s="5" t="s">
        <v>467</v>
      </c>
      <c r="AO945" s="44" t="str">
        <f t="shared" si="118"/>
        <v>Item_Desc_27615026</v>
      </c>
      <c r="AP945" s="5" t="s">
        <v>652</v>
      </c>
      <c r="AQ945" s="44">
        <f>_xlfn.XLOOKUP(I945,[1]!표1[아이템 타입],[1]!표1[삭제여부])</f>
        <v>0</v>
      </c>
      <c r="AR945" s="63">
        <f>_xlfn.XLOOKUP(I945,'[1]#칼럼명세'!F:F,'[1]#칼럼명세'!H:H)</f>
        <v>0</v>
      </c>
      <c r="AS945" s="4">
        <v>1</v>
      </c>
      <c r="AT945" s="4"/>
      <c r="AU945" s="4"/>
      <c r="AV945" s="4"/>
      <c r="AW945" s="63" t="str">
        <f>_xlfn.XLOOKUP(I945,[1]!표1[아이템 타입],[1]!표1[타입 이름])</f>
        <v>퀘스트 아이템</v>
      </c>
      <c r="AX945" s="63" t="str">
        <f t="shared" si="120"/>
        <v>불가</v>
      </c>
      <c r="AY945" s="63" t="str">
        <f t="shared" si="121"/>
        <v>불가</v>
      </c>
      <c r="AZ945" s="63" t="str">
        <f t="shared" si="115"/>
        <v>불가</v>
      </c>
      <c r="BA945" s="63" t="str">
        <f t="shared" si="115"/>
        <v>가능</v>
      </c>
    </row>
    <row r="946" spans="2:53" x14ac:dyDescent="0.3">
      <c r="B946" s="4">
        <v>27615027</v>
      </c>
      <c r="C946" s="4" t="str">
        <f t="shared" si="111"/>
        <v>027</v>
      </c>
      <c r="D946" s="44" t="str">
        <f t="shared" si="109"/>
        <v>Item_Name_27615027</v>
      </c>
      <c r="E946" s="5" t="s">
        <v>1229</v>
      </c>
      <c r="F946" s="44" t="str">
        <f t="shared" si="119"/>
        <v>Item_Desc_27615027</v>
      </c>
      <c r="G946" s="5" t="s">
        <v>525</v>
      </c>
      <c r="H946" s="5">
        <v>3</v>
      </c>
      <c r="I946" s="5">
        <v>76</v>
      </c>
      <c r="J946" s="5">
        <v>0</v>
      </c>
      <c r="K946" s="5">
        <v>1</v>
      </c>
      <c r="L946" s="45">
        <f>_xlfn.XLOOKUP($I946, '[1]#칼럼명세'!$F:$F, '[1]#칼럼명세'!$J:$J)*IF(_xlfn.XLOOKUP($I946, '[1]#칼럼명세'!$F:$F, '[1]#칼럼명세'!$K:$K)="X", 1, _xlfn.XLOOKUP($K946, '[1]#무게관련'!$N:$N, '[1]#무게관련'!$O:$O))*100</f>
        <v>1</v>
      </c>
      <c r="M946" s="46" t="s">
        <v>336</v>
      </c>
      <c r="N946" s="46" t="s">
        <v>336</v>
      </c>
      <c r="O946" s="46" t="s">
        <v>336</v>
      </c>
      <c r="P946" s="46" t="s">
        <v>336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1</v>
      </c>
      <c r="X946" s="66">
        <v>100</v>
      </c>
      <c r="Y946" s="66">
        <v>1000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 t="s">
        <v>247</v>
      </c>
      <c r="AI946" s="5" t="s">
        <v>235</v>
      </c>
      <c r="AJ946" s="5" t="s">
        <v>983</v>
      </c>
      <c r="AK946" s="45">
        <f t="shared" si="116"/>
        <v>15</v>
      </c>
      <c r="AL946" s="47">
        <f>_xlfn.XLOOKUP(I946,'[1]#칼럼명세'!F:F,'[1]#칼럼명세'!I:I)</f>
        <v>10000</v>
      </c>
      <c r="AM946" s="44" t="str">
        <f t="shared" si="117"/>
        <v>Item_Name_27615027</v>
      </c>
      <c r="AN946" s="5" t="s">
        <v>470</v>
      </c>
      <c r="AO946" s="44" t="str">
        <f t="shared" si="118"/>
        <v>Item_Desc_27615027</v>
      </c>
      <c r="AP946" s="5" t="s">
        <v>652</v>
      </c>
      <c r="AQ946" s="44">
        <f>_xlfn.XLOOKUP(I946,[1]!표1[아이템 타입],[1]!표1[삭제여부])</f>
        <v>0</v>
      </c>
      <c r="AR946" s="63">
        <f>_xlfn.XLOOKUP(I946,'[1]#칼럼명세'!F:F,'[1]#칼럼명세'!H:H)</f>
        <v>0</v>
      </c>
      <c r="AS946" s="4">
        <v>1</v>
      </c>
      <c r="AT946" s="4"/>
      <c r="AU946" s="4"/>
      <c r="AV946" s="4"/>
      <c r="AW946" s="63" t="str">
        <f>_xlfn.XLOOKUP(I946,[1]!표1[아이템 타입],[1]!표1[타입 이름])</f>
        <v>퀘스트 아이템</v>
      </c>
      <c r="AX946" s="63" t="str">
        <f t="shared" si="120"/>
        <v>불가</v>
      </c>
      <c r="AY946" s="63" t="str">
        <f t="shared" si="121"/>
        <v>불가</v>
      </c>
      <c r="AZ946" s="63" t="str">
        <f t="shared" si="115"/>
        <v>불가</v>
      </c>
      <c r="BA946" s="63" t="str">
        <f t="shared" si="115"/>
        <v>가능</v>
      </c>
    </row>
    <row r="947" spans="2:53" x14ac:dyDescent="0.3">
      <c r="B947" s="4">
        <v>27615028</v>
      </c>
      <c r="C947" s="4" t="str">
        <f t="shared" si="111"/>
        <v>028</v>
      </c>
      <c r="D947" s="44" t="str">
        <f t="shared" si="109"/>
        <v>Item_Name_27615028</v>
      </c>
      <c r="E947" s="5" t="s">
        <v>1230</v>
      </c>
      <c r="F947" s="44" t="str">
        <f t="shared" si="119"/>
        <v>Item_Desc_27615028</v>
      </c>
      <c r="G947" s="5" t="s">
        <v>525</v>
      </c>
      <c r="H947" s="5">
        <v>3</v>
      </c>
      <c r="I947" s="5">
        <v>76</v>
      </c>
      <c r="J947" s="5">
        <v>0</v>
      </c>
      <c r="K947" s="5">
        <v>1</v>
      </c>
      <c r="L947" s="45">
        <f>_xlfn.XLOOKUP($I947, '[1]#칼럼명세'!$F:$F, '[1]#칼럼명세'!$J:$J)*IF(_xlfn.XLOOKUP($I947, '[1]#칼럼명세'!$F:$F, '[1]#칼럼명세'!$K:$K)="X", 1, _xlfn.XLOOKUP($K947, '[1]#무게관련'!$N:$N, '[1]#무게관련'!$O:$O))*100</f>
        <v>1</v>
      </c>
      <c r="M947" s="46" t="s">
        <v>336</v>
      </c>
      <c r="N947" s="46" t="s">
        <v>336</v>
      </c>
      <c r="O947" s="46" t="s">
        <v>336</v>
      </c>
      <c r="P947" s="46" t="s">
        <v>336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1</v>
      </c>
      <c r="X947" s="66">
        <v>100</v>
      </c>
      <c r="Y947" s="66">
        <v>1000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 t="s">
        <v>263</v>
      </c>
      <c r="AI947" s="5" t="s">
        <v>235</v>
      </c>
      <c r="AJ947" s="5" t="s">
        <v>983</v>
      </c>
      <c r="AK947" s="45">
        <f t="shared" si="116"/>
        <v>15</v>
      </c>
      <c r="AL947" s="47">
        <f>_xlfn.XLOOKUP(I947,'[1]#칼럼명세'!F:F,'[1]#칼럼명세'!I:I)</f>
        <v>10000</v>
      </c>
      <c r="AM947" s="44" t="str">
        <f t="shared" si="117"/>
        <v>Item_Name_27615028</v>
      </c>
      <c r="AN947" s="5" t="s">
        <v>471</v>
      </c>
      <c r="AO947" s="44" t="str">
        <f t="shared" si="118"/>
        <v>Item_Desc_27615028</v>
      </c>
      <c r="AP947" s="5" t="s">
        <v>652</v>
      </c>
      <c r="AQ947" s="44">
        <f>_xlfn.XLOOKUP(I947,[1]!표1[아이템 타입],[1]!표1[삭제여부])</f>
        <v>0</v>
      </c>
      <c r="AR947" s="63">
        <f>_xlfn.XLOOKUP(I947,'[1]#칼럼명세'!F:F,'[1]#칼럼명세'!H:H)</f>
        <v>0</v>
      </c>
      <c r="AS947" s="4">
        <v>1</v>
      </c>
      <c r="AT947" s="4"/>
      <c r="AU947" s="4"/>
      <c r="AV947" s="4"/>
      <c r="AW947" s="63" t="str">
        <f>_xlfn.XLOOKUP(I947,[1]!표1[아이템 타입],[1]!표1[타입 이름])</f>
        <v>퀘스트 아이템</v>
      </c>
      <c r="AX947" s="63" t="str">
        <f t="shared" si="120"/>
        <v>불가</v>
      </c>
      <c r="AY947" s="63" t="str">
        <f t="shared" si="121"/>
        <v>불가</v>
      </c>
      <c r="AZ947" s="63" t="str">
        <f t="shared" si="115"/>
        <v>불가</v>
      </c>
      <c r="BA947" s="63" t="str">
        <f t="shared" si="115"/>
        <v>가능</v>
      </c>
    </row>
    <row r="948" spans="2:53" x14ac:dyDescent="0.3">
      <c r="B948" s="4">
        <v>27615029</v>
      </c>
      <c r="C948" s="4" t="str">
        <f t="shared" si="111"/>
        <v>029</v>
      </c>
      <c r="D948" s="44" t="str">
        <f t="shared" si="109"/>
        <v>Item_Name_27615029</v>
      </c>
      <c r="E948" s="5" t="s">
        <v>1231</v>
      </c>
      <c r="F948" s="44" t="str">
        <f t="shared" si="119"/>
        <v>Item_Desc_27615029</v>
      </c>
      <c r="G948" s="5" t="s">
        <v>525</v>
      </c>
      <c r="H948" s="5">
        <v>3</v>
      </c>
      <c r="I948" s="5">
        <v>76</v>
      </c>
      <c r="J948" s="5">
        <v>0</v>
      </c>
      <c r="K948" s="5">
        <v>1</v>
      </c>
      <c r="L948" s="45">
        <f>_xlfn.XLOOKUP($I948, '[1]#칼럼명세'!$F:$F, '[1]#칼럼명세'!$J:$J)*IF(_xlfn.XLOOKUP($I948, '[1]#칼럼명세'!$F:$F, '[1]#칼럼명세'!$K:$K)="X", 1, _xlfn.XLOOKUP($K948, '[1]#무게관련'!$N:$N, '[1]#무게관련'!$O:$O))*100</f>
        <v>1</v>
      </c>
      <c r="M948" s="46" t="s">
        <v>336</v>
      </c>
      <c r="N948" s="46" t="s">
        <v>336</v>
      </c>
      <c r="O948" s="46" t="s">
        <v>336</v>
      </c>
      <c r="P948" s="46" t="s">
        <v>336</v>
      </c>
      <c r="Q948" s="5">
        <v>0</v>
      </c>
      <c r="R948" s="5">
        <v>0</v>
      </c>
      <c r="S948" s="5">
        <v>0</v>
      </c>
      <c r="T948" s="5">
        <v>0</v>
      </c>
      <c r="U948" s="5">
        <v>0</v>
      </c>
      <c r="V948" s="5">
        <v>0</v>
      </c>
      <c r="W948" s="5">
        <v>1</v>
      </c>
      <c r="X948" s="66">
        <v>100</v>
      </c>
      <c r="Y948" s="66">
        <v>1000</v>
      </c>
      <c r="Z948" s="5">
        <v>0</v>
      </c>
      <c r="AA948" s="5">
        <v>0</v>
      </c>
      <c r="AB948" s="5">
        <v>0</v>
      </c>
      <c r="AC948" s="5">
        <v>0</v>
      </c>
      <c r="AD948" s="5">
        <v>0</v>
      </c>
      <c r="AE948" s="5">
        <v>0</v>
      </c>
      <c r="AF948" s="5">
        <v>0</v>
      </c>
      <c r="AG948" s="5">
        <v>0</v>
      </c>
      <c r="AH948" s="5" t="s">
        <v>242</v>
      </c>
      <c r="AI948" s="5" t="s">
        <v>235</v>
      </c>
      <c r="AJ948" s="5" t="s">
        <v>983</v>
      </c>
      <c r="AK948" s="45">
        <f t="shared" si="116"/>
        <v>15</v>
      </c>
      <c r="AL948" s="47">
        <f>_xlfn.XLOOKUP(I948,'[1]#칼럼명세'!F:F,'[1]#칼럼명세'!I:I)</f>
        <v>10000</v>
      </c>
      <c r="AM948" s="44" t="str">
        <f t="shared" si="117"/>
        <v>Item_Name_27615029</v>
      </c>
      <c r="AN948" s="5" t="s">
        <v>472</v>
      </c>
      <c r="AO948" s="44" t="str">
        <f t="shared" si="118"/>
        <v>Item_Desc_27615029</v>
      </c>
      <c r="AP948" s="5" t="s">
        <v>652</v>
      </c>
      <c r="AQ948" s="44">
        <f>_xlfn.XLOOKUP(I948,[1]!표1[아이템 타입],[1]!표1[삭제여부])</f>
        <v>0</v>
      </c>
      <c r="AR948" s="63">
        <f>_xlfn.XLOOKUP(I948,'[1]#칼럼명세'!F:F,'[1]#칼럼명세'!H:H)</f>
        <v>0</v>
      </c>
      <c r="AS948" s="4">
        <v>1</v>
      </c>
      <c r="AT948" s="4"/>
      <c r="AU948" s="4"/>
      <c r="AV948" s="4"/>
      <c r="AW948" s="63" t="str">
        <f>_xlfn.XLOOKUP(I948,[1]!표1[아이템 타입],[1]!표1[타입 이름])</f>
        <v>퀘스트 아이템</v>
      </c>
      <c r="AX948" s="63" t="str">
        <f t="shared" si="120"/>
        <v>불가</v>
      </c>
      <c r="AY948" s="63" t="str">
        <f t="shared" si="121"/>
        <v>불가</v>
      </c>
      <c r="AZ948" s="63" t="str">
        <f t="shared" si="115"/>
        <v>불가</v>
      </c>
      <c r="BA948" s="63" t="str">
        <f t="shared" si="115"/>
        <v>가능</v>
      </c>
    </row>
    <row r="949" spans="2:53" x14ac:dyDescent="0.3">
      <c r="B949" s="4">
        <v>27615030</v>
      </c>
      <c r="C949" s="4" t="str">
        <f t="shared" si="111"/>
        <v>030</v>
      </c>
      <c r="D949" s="44" t="str">
        <f t="shared" si="109"/>
        <v>Item_Name_27615030</v>
      </c>
      <c r="E949" s="5" t="s">
        <v>1232</v>
      </c>
      <c r="F949" s="44" t="str">
        <f t="shared" si="119"/>
        <v>Item_Desc_27615030</v>
      </c>
      <c r="G949" s="5" t="s">
        <v>525</v>
      </c>
      <c r="H949" s="5">
        <v>3</v>
      </c>
      <c r="I949" s="5">
        <v>76</v>
      </c>
      <c r="J949" s="5">
        <v>0</v>
      </c>
      <c r="K949" s="5">
        <v>1</v>
      </c>
      <c r="L949" s="45">
        <f>_xlfn.XLOOKUP($I949, '[1]#칼럼명세'!$F:$F, '[1]#칼럼명세'!$J:$J)*IF(_xlfn.XLOOKUP($I949, '[1]#칼럼명세'!$F:$F, '[1]#칼럼명세'!$K:$K)="X", 1, _xlfn.XLOOKUP($K949, '[1]#무게관련'!$N:$N, '[1]#무게관련'!$O:$O))*100</f>
        <v>1</v>
      </c>
      <c r="M949" s="46" t="s">
        <v>336</v>
      </c>
      <c r="N949" s="46" t="s">
        <v>336</v>
      </c>
      <c r="O949" s="46" t="s">
        <v>336</v>
      </c>
      <c r="P949" s="46" t="s">
        <v>336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1</v>
      </c>
      <c r="X949" s="66">
        <v>100</v>
      </c>
      <c r="Y949" s="66">
        <v>1000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 t="s">
        <v>254</v>
      </c>
      <c r="AI949" s="5" t="s">
        <v>235</v>
      </c>
      <c r="AJ949" s="5" t="s">
        <v>983</v>
      </c>
      <c r="AK949" s="45">
        <f t="shared" si="116"/>
        <v>15</v>
      </c>
      <c r="AL949" s="47">
        <f>_xlfn.XLOOKUP(I949,'[1]#칼럼명세'!F:F,'[1]#칼럼명세'!I:I)</f>
        <v>10000</v>
      </c>
      <c r="AM949" s="44" t="str">
        <f t="shared" si="117"/>
        <v>Item_Name_27615030</v>
      </c>
      <c r="AN949" s="5" t="s">
        <v>473</v>
      </c>
      <c r="AO949" s="44" t="str">
        <f t="shared" si="118"/>
        <v>Item_Desc_27615030</v>
      </c>
      <c r="AP949" s="5" t="s">
        <v>652</v>
      </c>
      <c r="AQ949" s="44">
        <f>_xlfn.XLOOKUP(I949,[1]!표1[아이템 타입],[1]!표1[삭제여부])</f>
        <v>0</v>
      </c>
      <c r="AR949" s="63">
        <f>_xlfn.XLOOKUP(I949,'[1]#칼럼명세'!F:F,'[1]#칼럼명세'!H:H)</f>
        <v>0</v>
      </c>
      <c r="AS949" s="4">
        <v>1</v>
      </c>
      <c r="AT949" s="4"/>
      <c r="AU949" s="4"/>
      <c r="AV949" s="4"/>
      <c r="AW949" s="63" t="str">
        <f>_xlfn.XLOOKUP(I949,[1]!표1[아이템 타입],[1]!표1[타입 이름])</f>
        <v>퀘스트 아이템</v>
      </c>
      <c r="AX949" s="63" t="str">
        <f t="shared" si="120"/>
        <v>불가</v>
      </c>
      <c r="AY949" s="63" t="str">
        <f t="shared" si="121"/>
        <v>불가</v>
      </c>
      <c r="AZ949" s="63" t="str">
        <f t="shared" si="115"/>
        <v>불가</v>
      </c>
      <c r="BA949" s="63" t="str">
        <f t="shared" si="115"/>
        <v>가능</v>
      </c>
    </row>
    <row r="950" spans="2:53" x14ac:dyDescent="0.3">
      <c r="B950" s="4">
        <v>27615031</v>
      </c>
      <c r="C950" s="4" t="str">
        <f t="shared" si="111"/>
        <v>031</v>
      </c>
      <c r="D950" s="44" t="str">
        <f t="shared" si="109"/>
        <v>Item_Name_27615031</v>
      </c>
      <c r="E950" s="5" t="s">
        <v>1233</v>
      </c>
      <c r="F950" s="44" t="str">
        <f t="shared" si="119"/>
        <v>Item_Desc_27615031</v>
      </c>
      <c r="G950" s="5" t="s">
        <v>525</v>
      </c>
      <c r="H950" s="5">
        <v>3</v>
      </c>
      <c r="I950" s="5">
        <v>76</v>
      </c>
      <c r="J950" s="5">
        <v>0</v>
      </c>
      <c r="K950" s="5">
        <v>1</v>
      </c>
      <c r="L950" s="45">
        <f>_xlfn.XLOOKUP($I950, '[1]#칼럼명세'!$F:$F, '[1]#칼럼명세'!$J:$J)*IF(_xlfn.XLOOKUP($I950, '[1]#칼럼명세'!$F:$F, '[1]#칼럼명세'!$K:$K)="X", 1, _xlfn.XLOOKUP($K950, '[1]#무게관련'!$N:$N, '[1]#무게관련'!$O:$O))*100</f>
        <v>1</v>
      </c>
      <c r="M950" s="46" t="s">
        <v>336</v>
      </c>
      <c r="N950" s="46" t="s">
        <v>336</v>
      </c>
      <c r="O950" s="46" t="s">
        <v>336</v>
      </c>
      <c r="P950" s="46" t="s">
        <v>336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1</v>
      </c>
      <c r="X950" s="66">
        <v>100</v>
      </c>
      <c r="Y950" s="66">
        <v>1000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 t="s">
        <v>243</v>
      </c>
      <c r="AI950" s="5" t="s">
        <v>235</v>
      </c>
      <c r="AJ950" s="5" t="s">
        <v>983</v>
      </c>
      <c r="AK950" s="45">
        <f t="shared" si="116"/>
        <v>15</v>
      </c>
      <c r="AL950" s="47">
        <f>_xlfn.XLOOKUP(I950,'[1]#칼럼명세'!F:F,'[1]#칼럼명세'!I:I)</f>
        <v>10000</v>
      </c>
      <c r="AM950" s="44" t="str">
        <f t="shared" si="117"/>
        <v>Item_Name_27615031</v>
      </c>
      <c r="AN950" s="5" t="s">
        <v>474</v>
      </c>
      <c r="AO950" s="44" t="str">
        <f t="shared" si="118"/>
        <v>Item_Desc_27615031</v>
      </c>
      <c r="AP950" s="5" t="s">
        <v>652</v>
      </c>
      <c r="AQ950" s="44">
        <f>_xlfn.XLOOKUP(I950,[1]!표1[아이템 타입],[1]!표1[삭제여부])</f>
        <v>0</v>
      </c>
      <c r="AR950" s="63">
        <f>_xlfn.XLOOKUP(I950,'[1]#칼럼명세'!F:F,'[1]#칼럼명세'!H:H)</f>
        <v>0</v>
      </c>
      <c r="AS950" s="4">
        <v>1</v>
      </c>
      <c r="AT950" s="4"/>
      <c r="AU950" s="4"/>
      <c r="AV950" s="4"/>
      <c r="AW950" s="63" t="str">
        <f>_xlfn.XLOOKUP(I950,[1]!표1[아이템 타입],[1]!표1[타입 이름])</f>
        <v>퀘스트 아이템</v>
      </c>
      <c r="AX950" s="63" t="str">
        <f t="shared" si="120"/>
        <v>불가</v>
      </c>
      <c r="AY950" s="63" t="str">
        <f t="shared" si="121"/>
        <v>불가</v>
      </c>
      <c r="AZ950" s="63" t="str">
        <f t="shared" si="115"/>
        <v>불가</v>
      </c>
      <c r="BA950" s="63" t="str">
        <f t="shared" si="115"/>
        <v>가능</v>
      </c>
    </row>
    <row r="951" spans="2:53" x14ac:dyDescent="0.3">
      <c r="B951" s="4">
        <v>27615032</v>
      </c>
      <c r="C951" s="4" t="str">
        <f t="shared" si="111"/>
        <v>032</v>
      </c>
      <c r="D951" s="44" t="str">
        <f t="shared" si="109"/>
        <v>Item_Name_27615032</v>
      </c>
      <c r="E951" s="5" t="s">
        <v>1234</v>
      </c>
      <c r="F951" s="44" t="str">
        <f t="shared" si="119"/>
        <v>Item_Desc_27615032</v>
      </c>
      <c r="G951" s="5" t="s">
        <v>525</v>
      </c>
      <c r="H951" s="5">
        <v>3</v>
      </c>
      <c r="I951" s="5">
        <v>76</v>
      </c>
      <c r="J951" s="5">
        <v>0</v>
      </c>
      <c r="K951" s="5">
        <v>1</v>
      </c>
      <c r="L951" s="45">
        <f>_xlfn.XLOOKUP($I951, '[1]#칼럼명세'!$F:$F, '[1]#칼럼명세'!$J:$J)*IF(_xlfn.XLOOKUP($I951, '[1]#칼럼명세'!$F:$F, '[1]#칼럼명세'!$K:$K)="X", 1, _xlfn.XLOOKUP($K951, '[1]#무게관련'!$N:$N, '[1]#무게관련'!$O:$O))*100</f>
        <v>1</v>
      </c>
      <c r="M951" s="46" t="s">
        <v>336</v>
      </c>
      <c r="N951" s="46" t="s">
        <v>336</v>
      </c>
      <c r="O951" s="46" t="s">
        <v>336</v>
      </c>
      <c r="P951" s="46" t="s">
        <v>336</v>
      </c>
      <c r="Q951" s="5">
        <v>0</v>
      </c>
      <c r="R951" s="5">
        <v>0</v>
      </c>
      <c r="S951" s="5">
        <v>0</v>
      </c>
      <c r="T951" s="5">
        <v>0</v>
      </c>
      <c r="U951" s="5">
        <v>0</v>
      </c>
      <c r="V951" s="5">
        <v>0</v>
      </c>
      <c r="W951" s="5">
        <v>1</v>
      </c>
      <c r="X951" s="66">
        <v>100</v>
      </c>
      <c r="Y951" s="66">
        <v>1000</v>
      </c>
      <c r="Z951" s="5">
        <v>0</v>
      </c>
      <c r="AA951" s="5">
        <v>0</v>
      </c>
      <c r="AB951" s="5">
        <v>0</v>
      </c>
      <c r="AC951" s="5">
        <v>0</v>
      </c>
      <c r="AD951" s="5">
        <v>0</v>
      </c>
      <c r="AE951" s="5">
        <v>0</v>
      </c>
      <c r="AF951" s="5">
        <v>0</v>
      </c>
      <c r="AG951" s="5">
        <v>0</v>
      </c>
      <c r="AH951" s="5" t="s">
        <v>945</v>
      </c>
      <c r="AI951" s="5" t="s">
        <v>235</v>
      </c>
      <c r="AJ951" s="5" t="s">
        <v>983</v>
      </c>
      <c r="AK951" s="45">
        <f t="shared" si="116"/>
        <v>15</v>
      </c>
      <c r="AL951" s="47">
        <f>_xlfn.XLOOKUP(I951,'[1]#칼럼명세'!F:F,'[1]#칼럼명세'!I:I)</f>
        <v>10000</v>
      </c>
      <c r="AM951" s="44" t="str">
        <f t="shared" si="117"/>
        <v>Item_Name_27615032</v>
      </c>
      <c r="AN951" s="5" t="s">
        <v>475</v>
      </c>
      <c r="AO951" s="44" t="str">
        <f t="shared" si="118"/>
        <v>Item_Desc_27615032</v>
      </c>
      <c r="AP951" s="5" t="s">
        <v>652</v>
      </c>
      <c r="AQ951" s="44">
        <f>_xlfn.XLOOKUP(I951,[1]!표1[아이템 타입],[1]!표1[삭제여부])</f>
        <v>0</v>
      </c>
      <c r="AR951" s="63">
        <f>_xlfn.XLOOKUP(I951,'[1]#칼럼명세'!F:F,'[1]#칼럼명세'!H:H)</f>
        <v>0</v>
      </c>
      <c r="AS951" s="4">
        <v>1</v>
      </c>
      <c r="AT951" s="4"/>
      <c r="AU951" s="4"/>
      <c r="AV951" s="4"/>
      <c r="AW951" s="63" t="str">
        <f>_xlfn.XLOOKUP(I951,[1]!표1[아이템 타입],[1]!표1[타입 이름])</f>
        <v>퀘스트 아이템</v>
      </c>
      <c r="AX951" s="63" t="str">
        <f t="shared" si="120"/>
        <v>불가</v>
      </c>
      <c r="AY951" s="63" t="str">
        <f t="shared" si="121"/>
        <v>불가</v>
      </c>
      <c r="AZ951" s="63" t="str">
        <f t="shared" si="115"/>
        <v>불가</v>
      </c>
      <c r="BA951" s="63" t="str">
        <f t="shared" si="115"/>
        <v>가능</v>
      </c>
    </row>
    <row r="952" spans="2:53" x14ac:dyDescent="0.3">
      <c r="B952" s="4">
        <v>27615033</v>
      </c>
      <c r="C952" s="4" t="str">
        <f t="shared" si="111"/>
        <v>033</v>
      </c>
      <c r="D952" s="44" t="str">
        <f t="shared" si="109"/>
        <v>Item_Name_27615033</v>
      </c>
      <c r="E952" s="5" t="s">
        <v>1235</v>
      </c>
      <c r="F952" s="44" t="str">
        <f t="shared" si="119"/>
        <v>Item_Desc_27615033</v>
      </c>
      <c r="G952" s="5" t="s">
        <v>525</v>
      </c>
      <c r="H952" s="5">
        <v>3</v>
      </c>
      <c r="I952" s="5">
        <v>76</v>
      </c>
      <c r="J952" s="5">
        <v>0</v>
      </c>
      <c r="K952" s="5">
        <v>1</v>
      </c>
      <c r="L952" s="45">
        <f>_xlfn.XLOOKUP($I952, '[1]#칼럼명세'!$F:$F, '[1]#칼럼명세'!$J:$J)*IF(_xlfn.XLOOKUP($I952, '[1]#칼럼명세'!$F:$F, '[1]#칼럼명세'!$K:$K)="X", 1, _xlfn.XLOOKUP($K952, '[1]#무게관련'!$N:$N, '[1]#무게관련'!$O:$O))*100</f>
        <v>1</v>
      </c>
      <c r="M952" s="46" t="s">
        <v>336</v>
      </c>
      <c r="N952" s="46" t="s">
        <v>336</v>
      </c>
      <c r="O952" s="46" t="s">
        <v>336</v>
      </c>
      <c r="P952" s="46" t="s">
        <v>336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1</v>
      </c>
      <c r="X952" s="66">
        <v>100</v>
      </c>
      <c r="Y952" s="66">
        <v>1000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 t="s">
        <v>265</v>
      </c>
      <c r="AI952" s="5" t="s">
        <v>235</v>
      </c>
      <c r="AJ952" s="5" t="s">
        <v>983</v>
      </c>
      <c r="AK952" s="45">
        <f t="shared" si="116"/>
        <v>15</v>
      </c>
      <c r="AL952" s="47">
        <f>_xlfn.XLOOKUP(I952,'[1]#칼럼명세'!F:F,'[1]#칼럼명세'!I:I)</f>
        <v>10000</v>
      </c>
      <c r="AM952" s="44" t="str">
        <f t="shared" si="117"/>
        <v>Item_Name_27615033</v>
      </c>
      <c r="AN952" s="5" t="s">
        <v>476</v>
      </c>
      <c r="AO952" s="44" t="str">
        <f t="shared" si="118"/>
        <v>Item_Desc_27615033</v>
      </c>
      <c r="AP952" s="5" t="s">
        <v>652</v>
      </c>
      <c r="AQ952" s="44">
        <f>_xlfn.XLOOKUP(I952,[1]!표1[아이템 타입],[1]!표1[삭제여부])</f>
        <v>0</v>
      </c>
      <c r="AR952" s="63">
        <f>_xlfn.XLOOKUP(I952,'[1]#칼럼명세'!F:F,'[1]#칼럼명세'!H:H)</f>
        <v>0</v>
      </c>
      <c r="AS952" s="4">
        <v>1</v>
      </c>
      <c r="AT952" s="4"/>
      <c r="AU952" s="4"/>
      <c r="AV952" s="4"/>
      <c r="AW952" s="63" t="str">
        <f>_xlfn.XLOOKUP(I952,[1]!표1[아이템 타입],[1]!표1[타입 이름])</f>
        <v>퀘스트 아이템</v>
      </c>
      <c r="AX952" s="63" t="str">
        <f t="shared" si="120"/>
        <v>불가</v>
      </c>
      <c r="AY952" s="63" t="str">
        <f t="shared" si="121"/>
        <v>불가</v>
      </c>
      <c r="AZ952" s="63" t="str">
        <f t="shared" si="115"/>
        <v>불가</v>
      </c>
      <c r="BA952" s="63" t="str">
        <f t="shared" si="115"/>
        <v>가능</v>
      </c>
    </row>
    <row r="953" spans="2:53" x14ac:dyDescent="0.3">
      <c r="B953" s="4">
        <v>27615034</v>
      </c>
      <c r="C953" s="4" t="str">
        <f t="shared" si="111"/>
        <v>034</v>
      </c>
      <c r="D953" s="44" t="str">
        <f t="shared" si="109"/>
        <v>Item_Name_27615034</v>
      </c>
      <c r="E953" s="5" t="s">
        <v>1236</v>
      </c>
      <c r="F953" s="44" t="str">
        <f t="shared" si="119"/>
        <v>Item_Desc_27615034</v>
      </c>
      <c r="G953" s="5" t="s">
        <v>525</v>
      </c>
      <c r="H953" s="5">
        <v>3</v>
      </c>
      <c r="I953" s="5">
        <v>76</v>
      </c>
      <c r="J953" s="5">
        <v>0</v>
      </c>
      <c r="K953" s="5">
        <v>1</v>
      </c>
      <c r="L953" s="45">
        <f>_xlfn.XLOOKUP($I953, '[1]#칼럼명세'!$F:$F, '[1]#칼럼명세'!$J:$J)*IF(_xlfn.XLOOKUP($I953, '[1]#칼럼명세'!$F:$F, '[1]#칼럼명세'!$K:$K)="X", 1, _xlfn.XLOOKUP($K953, '[1]#무게관련'!$N:$N, '[1]#무게관련'!$O:$O))*100</f>
        <v>1</v>
      </c>
      <c r="M953" s="46" t="s">
        <v>336</v>
      </c>
      <c r="N953" s="46" t="s">
        <v>336</v>
      </c>
      <c r="O953" s="46" t="s">
        <v>336</v>
      </c>
      <c r="P953" s="46" t="s">
        <v>336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1</v>
      </c>
      <c r="X953" s="66">
        <v>100</v>
      </c>
      <c r="Y953" s="66">
        <v>1000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 t="s">
        <v>196</v>
      </c>
      <c r="AI953" s="5" t="s">
        <v>235</v>
      </c>
      <c r="AJ953" s="5" t="s">
        <v>983</v>
      </c>
      <c r="AK953" s="45">
        <f t="shared" si="116"/>
        <v>15</v>
      </c>
      <c r="AL953" s="47">
        <f>_xlfn.XLOOKUP(I953,'[1]#칼럼명세'!F:F,'[1]#칼럼명세'!I:I)</f>
        <v>10000</v>
      </c>
      <c r="AM953" s="44" t="str">
        <f t="shared" si="117"/>
        <v>Item_Name_27615034</v>
      </c>
      <c r="AN953" s="5" t="s">
        <v>477</v>
      </c>
      <c r="AO953" s="44" t="str">
        <f t="shared" si="118"/>
        <v>Item_Desc_27615034</v>
      </c>
      <c r="AP953" s="5" t="s">
        <v>652</v>
      </c>
      <c r="AQ953" s="44">
        <f>_xlfn.XLOOKUP(I953,[1]!표1[아이템 타입],[1]!표1[삭제여부])</f>
        <v>0</v>
      </c>
      <c r="AR953" s="63">
        <f>_xlfn.XLOOKUP(I953,'[1]#칼럼명세'!F:F,'[1]#칼럼명세'!H:H)</f>
        <v>0</v>
      </c>
      <c r="AS953" s="4">
        <v>1</v>
      </c>
      <c r="AT953" s="4"/>
      <c r="AU953" s="4"/>
      <c r="AV953" s="4"/>
      <c r="AW953" s="63" t="str">
        <f>_xlfn.XLOOKUP(I953,[1]!표1[아이템 타입],[1]!표1[타입 이름])</f>
        <v>퀘스트 아이템</v>
      </c>
      <c r="AX953" s="63" t="str">
        <f t="shared" si="120"/>
        <v>불가</v>
      </c>
      <c r="AY953" s="63" t="str">
        <f t="shared" si="121"/>
        <v>불가</v>
      </c>
      <c r="AZ953" s="63" t="str">
        <f t="shared" si="115"/>
        <v>불가</v>
      </c>
      <c r="BA953" s="63" t="str">
        <f t="shared" si="115"/>
        <v>가능</v>
      </c>
    </row>
    <row r="954" spans="2:53" x14ac:dyDescent="0.3">
      <c r="B954" s="4">
        <v>27615035</v>
      </c>
      <c r="C954" s="4" t="str">
        <f t="shared" si="111"/>
        <v>035</v>
      </c>
      <c r="D954" s="44" t="str">
        <f t="shared" si="109"/>
        <v>Item_Name_27615035</v>
      </c>
      <c r="E954" s="5" t="s">
        <v>1237</v>
      </c>
      <c r="F954" s="44" t="str">
        <f t="shared" si="119"/>
        <v>Item_Desc_27615035</v>
      </c>
      <c r="G954" s="5" t="s">
        <v>525</v>
      </c>
      <c r="H954" s="5">
        <v>3</v>
      </c>
      <c r="I954" s="5">
        <v>76</v>
      </c>
      <c r="J954" s="5">
        <v>0</v>
      </c>
      <c r="K954" s="5">
        <v>1</v>
      </c>
      <c r="L954" s="45">
        <f>_xlfn.XLOOKUP($I954, '[1]#칼럼명세'!$F:$F, '[1]#칼럼명세'!$J:$J)*IF(_xlfn.XLOOKUP($I954, '[1]#칼럼명세'!$F:$F, '[1]#칼럼명세'!$K:$K)="X", 1, _xlfn.XLOOKUP($K954, '[1]#무게관련'!$N:$N, '[1]#무게관련'!$O:$O))*100</f>
        <v>1</v>
      </c>
      <c r="M954" s="46" t="s">
        <v>336</v>
      </c>
      <c r="N954" s="46" t="s">
        <v>336</v>
      </c>
      <c r="O954" s="46" t="s">
        <v>336</v>
      </c>
      <c r="P954" s="46" t="s">
        <v>336</v>
      </c>
      <c r="Q954" s="5">
        <v>0</v>
      </c>
      <c r="R954" s="5">
        <v>0</v>
      </c>
      <c r="S954" s="5">
        <v>0</v>
      </c>
      <c r="T954" s="5">
        <v>0</v>
      </c>
      <c r="U954" s="5">
        <v>0</v>
      </c>
      <c r="V954" s="5">
        <v>0</v>
      </c>
      <c r="W954" s="5">
        <v>1</v>
      </c>
      <c r="X954" s="66">
        <v>100</v>
      </c>
      <c r="Y954" s="66">
        <v>1000</v>
      </c>
      <c r="Z954" s="5">
        <v>0</v>
      </c>
      <c r="AA954" s="5">
        <v>0</v>
      </c>
      <c r="AB954" s="5">
        <v>0</v>
      </c>
      <c r="AC954" s="5">
        <v>0</v>
      </c>
      <c r="AD954" s="5">
        <v>0</v>
      </c>
      <c r="AE954" s="5">
        <v>0</v>
      </c>
      <c r="AF954" s="5">
        <v>0</v>
      </c>
      <c r="AG954" s="5">
        <v>0</v>
      </c>
      <c r="AH954" s="5" t="s">
        <v>247</v>
      </c>
      <c r="AI954" s="5" t="s">
        <v>235</v>
      </c>
      <c r="AJ954" s="5" t="s">
        <v>983</v>
      </c>
      <c r="AK954" s="45">
        <f t="shared" si="116"/>
        <v>15</v>
      </c>
      <c r="AL954" s="47">
        <f>_xlfn.XLOOKUP(I954,'[1]#칼럼명세'!F:F,'[1]#칼럼명세'!I:I)</f>
        <v>10000</v>
      </c>
      <c r="AM954" s="44" t="str">
        <f t="shared" si="117"/>
        <v>Item_Name_27615035</v>
      </c>
      <c r="AN954" s="5" t="s">
        <v>478</v>
      </c>
      <c r="AO954" s="44" t="str">
        <f t="shared" si="118"/>
        <v>Item_Desc_27615035</v>
      </c>
      <c r="AP954" s="5" t="s">
        <v>652</v>
      </c>
      <c r="AQ954" s="44">
        <f>_xlfn.XLOOKUP(I954,[1]!표1[아이템 타입],[1]!표1[삭제여부])</f>
        <v>0</v>
      </c>
      <c r="AR954" s="63">
        <f>_xlfn.XLOOKUP(I954,'[1]#칼럼명세'!F:F,'[1]#칼럼명세'!H:H)</f>
        <v>0</v>
      </c>
      <c r="AS954" s="4">
        <v>1</v>
      </c>
      <c r="AT954" s="4"/>
      <c r="AU954" s="4"/>
      <c r="AV954" s="4"/>
      <c r="AW954" s="63" t="str">
        <f>_xlfn.XLOOKUP(I954,[1]!표1[아이템 타입],[1]!표1[타입 이름])</f>
        <v>퀘스트 아이템</v>
      </c>
      <c r="AX954" s="63" t="str">
        <f t="shared" si="120"/>
        <v>불가</v>
      </c>
      <c r="AY954" s="63" t="str">
        <f t="shared" si="121"/>
        <v>불가</v>
      </c>
      <c r="AZ954" s="63" t="str">
        <f t="shared" si="115"/>
        <v>불가</v>
      </c>
      <c r="BA954" s="63" t="str">
        <f t="shared" si="115"/>
        <v>가능</v>
      </c>
    </row>
    <row r="955" spans="2:53" x14ac:dyDescent="0.3">
      <c r="B955" s="4">
        <v>27615036</v>
      </c>
      <c r="C955" s="4" t="str">
        <f t="shared" si="111"/>
        <v>036</v>
      </c>
      <c r="D955" s="44" t="str">
        <f t="shared" ref="D955:D999" si="122">"Item_Name_"&amp;B955</f>
        <v>Item_Name_27615036</v>
      </c>
      <c r="E955" s="5" t="s">
        <v>1238</v>
      </c>
      <c r="F955" s="44" t="str">
        <f t="shared" si="119"/>
        <v>Item_Desc_27615036</v>
      </c>
      <c r="G955" s="5" t="s">
        <v>525</v>
      </c>
      <c r="H955" s="5">
        <v>3</v>
      </c>
      <c r="I955" s="5">
        <v>76</v>
      </c>
      <c r="J955" s="5">
        <v>0</v>
      </c>
      <c r="K955" s="5">
        <v>1</v>
      </c>
      <c r="L955" s="45">
        <f>_xlfn.XLOOKUP($I955, '[1]#칼럼명세'!$F:$F, '[1]#칼럼명세'!$J:$J)*IF(_xlfn.XLOOKUP($I955, '[1]#칼럼명세'!$F:$F, '[1]#칼럼명세'!$K:$K)="X", 1, _xlfn.XLOOKUP($K955, '[1]#무게관련'!$N:$N, '[1]#무게관련'!$O:$O))*100</f>
        <v>1</v>
      </c>
      <c r="M955" s="46" t="s">
        <v>336</v>
      </c>
      <c r="N955" s="46" t="s">
        <v>336</v>
      </c>
      <c r="O955" s="46" t="s">
        <v>336</v>
      </c>
      <c r="P955" s="46" t="s">
        <v>336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1</v>
      </c>
      <c r="X955" s="66">
        <v>100</v>
      </c>
      <c r="Y955" s="66">
        <v>1000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 t="s">
        <v>257</v>
      </c>
      <c r="AI955" s="5" t="s">
        <v>235</v>
      </c>
      <c r="AJ955" s="5" t="s">
        <v>983</v>
      </c>
      <c r="AK955" s="45">
        <f t="shared" si="116"/>
        <v>15</v>
      </c>
      <c r="AL955" s="47">
        <f>_xlfn.XLOOKUP(I955,'[1]#칼럼명세'!F:F,'[1]#칼럼명세'!I:I)</f>
        <v>10000</v>
      </c>
      <c r="AM955" s="44" t="str">
        <f t="shared" si="117"/>
        <v>Item_Name_27615036</v>
      </c>
      <c r="AN955" s="5" t="s">
        <v>479</v>
      </c>
      <c r="AO955" s="44" t="str">
        <f t="shared" si="118"/>
        <v>Item_Desc_27615036</v>
      </c>
      <c r="AP955" s="5" t="s">
        <v>652</v>
      </c>
      <c r="AQ955" s="44">
        <f>_xlfn.XLOOKUP(I955,[1]!표1[아이템 타입],[1]!표1[삭제여부])</f>
        <v>0</v>
      </c>
      <c r="AR955" s="63">
        <f>_xlfn.XLOOKUP(I955,'[1]#칼럼명세'!F:F,'[1]#칼럼명세'!H:H)</f>
        <v>0</v>
      </c>
      <c r="AS955" s="4">
        <v>1</v>
      </c>
      <c r="AT955" s="4"/>
      <c r="AU955" s="4"/>
      <c r="AV955" s="4"/>
      <c r="AW955" s="63" t="str">
        <f>_xlfn.XLOOKUP(I955,[1]!표1[아이템 타입],[1]!표1[타입 이름])</f>
        <v>퀘스트 아이템</v>
      </c>
      <c r="AX955" s="63" t="str">
        <f t="shared" si="120"/>
        <v>불가</v>
      </c>
      <c r="AY955" s="63" t="str">
        <f t="shared" si="121"/>
        <v>불가</v>
      </c>
      <c r="AZ955" s="63" t="str">
        <f t="shared" si="115"/>
        <v>불가</v>
      </c>
      <c r="BA955" s="63" t="str">
        <f t="shared" si="115"/>
        <v>가능</v>
      </c>
    </row>
    <row r="956" spans="2:53" x14ac:dyDescent="0.3">
      <c r="B956" s="4">
        <v>27615037</v>
      </c>
      <c r="C956" s="4" t="str">
        <f t="shared" si="111"/>
        <v>037</v>
      </c>
      <c r="D956" s="44" t="str">
        <f t="shared" si="122"/>
        <v>Item_Name_27615037</v>
      </c>
      <c r="E956" s="5" t="s">
        <v>1239</v>
      </c>
      <c r="F956" s="44" t="str">
        <f t="shared" si="119"/>
        <v>Item_Desc_27615037</v>
      </c>
      <c r="G956" s="5" t="s">
        <v>525</v>
      </c>
      <c r="H956" s="5">
        <v>3</v>
      </c>
      <c r="I956" s="5">
        <v>76</v>
      </c>
      <c r="J956" s="5">
        <v>0</v>
      </c>
      <c r="K956" s="5">
        <v>1</v>
      </c>
      <c r="L956" s="45">
        <f>_xlfn.XLOOKUP($I956, '[1]#칼럼명세'!$F:$F, '[1]#칼럼명세'!$J:$J)*IF(_xlfn.XLOOKUP($I956, '[1]#칼럼명세'!$F:$F, '[1]#칼럼명세'!$K:$K)="X", 1, _xlfn.XLOOKUP($K956, '[1]#무게관련'!$N:$N, '[1]#무게관련'!$O:$O))*100</f>
        <v>1</v>
      </c>
      <c r="M956" s="46" t="s">
        <v>336</v>
      </c>
      <c r="N956" s="46" t="s">
        <v>336</v>
      </c>
      <c r="O956" s="46" t="s">
        <v>336</v>
      </c>
      <c r="P956" s="46" t="s">
        <v>336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1</v>
      </c>
      <c r="X956" s="66">
        <v>100</v>
      </c>
      <c r="Y956" s="66">
        <v>1000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 t="s">
        <v>263</v>
      </c>
      <c r="AI956" s="5" t="s">
        <v>235</v>
      </c>
      <c r="AJ956" s="5" t="s">
        <v>983</v>
      </c>
      <c r="AK956" s="45">
        <f t="shared" si="116"/>
        <v>15</v>
      </c>
      <c r="AL956" s="47">
        <f>_xlfn.XLOOKUP(I956,'[1]#칼럼명세'!F:F,'[1]#칼럼명세'!I:I)</f>
        <v>10000</v>
      </c>
      <c r="AM956" s="44" t="str">
        <f t="shared" si="117"/>
        <v>Item_Name_27615037</v>
      </c>
      <c r="AN956" s="5" t="s">
        <v>697</v>
      </c>
      <c r="AO956" s="44" t="str">
        <f t="shared" si="118"/>
        <v>Item_Desc_27615037</v>
      </c>
      <c r="AP956" s="5" t="s">
        <v>652</v>
      </c>
      <c r="AQ956" s="44">
        <f>_xlfn.XLOOKUP(I956,[1]!표1[아이템 타입],[1]!표1[삭제여부])</f>
        <v>0</v>
      </c>
      <c r="AR956" s="63">
        <f>_xlfn.XLOOKUP(I956,'[1]#칼럼명세'!F:F,'[1]#칼럼명세'!H:H)</f>
        <v>0</v>
      </c>
      <c r="AS956" s="4">
        <v>1</v>
      </c>
      <c r="AT956" s="4"/>
      <c r="AU956" s="4"/>
      <c r="AV956" s="4"/>
      <c r="AW956" s="63" t="str">
        <f>_xlfn.XLOOKUP(I956,[1]!표1[아이템 타입],[1]!표1[타입 이름])</f>
        <v>퀘스트 아이템</v>
      </c>
      <c r="AX956" s="63" t="str">
        <f t="shared" si="120"/>
        <v>불가</v>
      </c>
      <c r="AY956" s="63" t="str">
        <f t="shared" si="121"/>
        <v>불가</v>
      </c>
      <c r="AZ956" s="63" t="str">
        <f t="shared" si="115"/>
        <v>불가</v>
      </c>
      <c r="BA956" s="63" t="str">
        <f t="shared" si="115"/>
        <v>가능</v>
      </c>
    </row>
    <row r="957" spans="2:53" x14ac:dyDescent="0.3">
      <c r="B957" s="4">
        <v>27615038</v>
      </c>
      <c r="C957" s="4" t="str">
        <f t="shared" si="111"/>
        <v>038</v>
      </c>
      <c r="D957" s="44" t="str">
        <f t="shared" si="122"/>
        <v>Item_Name_27615038</v>
      </c>
      <c r="E957" s="5" t="s">
        <v>1240</v>
      </c>
      <c r="F957" s="44" t="str">
        <f t="shared" si="119"/>
        <v>Item_Desc_27615038</v>
      </c>
      <c r="G957" s="5" t="s">
        <v>525</v>
      </c>
      <c r="H957" s="5">
        <v>3</v>
      </c>
      <c r="I957" s="5">
        <v>76</v>
      </c>
      <c r="J957" s="5">
        <v>0</v>
      </c>
      <c r="K957" s="5">
        <v>1</v>
      </c>
      <c r="L957" s="45">
        <f>_xlfn.XLOOKUP($I957, '[1]#칼럼명세'!$F:$F, '[1]#칼럼명세'!$J:$J)*IF(_xlfn.XLOOKUP($I957, '[1]#칼럼명세'!$F:$F, '[1]#칼럼명세'!$K:$K)="X", 1, _xlfn.XLOOKUP($K957, '[1]#무게관련'!$N:$N, '[1]#무게관련'!$O:$O))*100</f>
        <v>1</v>
      </c>
      <c r="M957" s="46" t="s">
        <v>336</v>
      </c>
      <c r="N957" s="46" t="s">
        <v>336</v>
      </c>
      <c r="O957" s="46" t="s">
        <v>336</v>
      </c>
      <c r="P957" s="46" t="s">
        <v>336</v>
      </c>
      <c r="Q957" s="5">
        <v>0</v>
      </c>
      <c r="R957" s="5">
        <v>0</v>
      </c>
      <c r="S957" s="5">
        <v>0</v>
      </c>
      <c r="T957" s="5">
        <v>0</v>
      </c>
      <c r="U957" s="5">
        <v>0</v>
      </c>
      <c r="V957" s="5">
        <v>0</v>
      </c>
      <c r="W957" s="5">
        <v>1</v>
      </c>
      <c r="X957" s="66">
        <v>100</v>
      </c>
      <c r="Y957" s="66">
        <v>1000</v>
      </c>
      <c r="Z957" s="5">
        <v>0</v>
      </c>
      <c r="AA957" s="5">
        <v>0</v>
      </c>
      <c r="AB957" s="5">
        <v>0</v>
      </c>
      <c r="AC957" s="5">
        <v>0</v>
      </c>
      <c r="AD957" s="5">
        <v>0</v>
      </c>
      <c r="AE957" s="5">
        <v>0</v>
      </c>
      <c r="AF957" s="5">
        <v>0</v>
      </c>
      <c r="AG957" s="5">
        <v>0</v>
      </c>
      <c r="AH957" s="5" t="s">
        <v>245</v>
      </c>
      <c r="AI957" s="5" t="s">
        <v>235</v>
      </c>
      <c r="AJ957" s="5" t="s">
        <v>983</v>
      </c>
      <c r="AK957" s="45">
        <f t="shared" si="116"/>
        <v>15</v>
      </c>
      <c r="AL957" s="47">
        <f>_xlfn.XLOOKUP(I957,'[1]#칼럼명세'!F:F,'[1]#칼럼명세'!I:I)</f>
        <v>10000</v>
      </c>
      <c r="AM957" s="44" t="str">
        <f t="shared" si="117"/>
        <v>Item_Name_27615038</v>
      </c>
      <c r="AN957" s="5" t="s">
        <v>480</v>
      </c>
      <c r="AO957" s="44" t="str">
        <f t="shared" si="118"/>
        <v>Item_Desc_27615038</v>
      </c>
      <c r="AP957" s="5" t="s">
        <v>652</v>
      </c>
      <c r="AQ957" s="44">
        <f>_xlfn.XLOOKUP(I957,[1]!표1[아이템 타입],[1]!표1[삭제여부])</f>
        <v>0</v>
      </c>
      <c r="AR957" s="63">
        <f>_xlfn.XLOOKUP(I957,'[1]#칼럼명세'!F:F,'[1]#칼럼명세'!H:H)</f>
        <v>0</v>
      </c>
      <c r="AS957" s="4">
        <v>1</v>
      </c>
      <c r="AT957" s="4"/>
      <c r="AU957" s="4"/>
      <c r="AV957" s="4"/>
      <c r="AW957" s="63" t="str">
        <f>_xlfn.XLOOKUP(I957,[1]!표1[아이템 타입],[1]!표1[타입 이름])</f>
        <v>퀘스트 아이템</v>
      </c>
      <c r="AX957" s="63" t="str">
        <f t="shared" si="120"/>
        <v>불가</v>
      </c>
      <c r="AY957" s="63" t="str">
        <f t="shared" si="121"/>
        <v>불가</v>
      </c>
      <c r="AZ957" s="63" t="str">
        <f t="shared" si="115"/>
        <v>불가</v>
      </c>
      <c r="BA957" s="63" t="str">
        <f t="shared" si="115"/>
        <v>가능</v>
      </c>
    </row>
    <row r="958" spans="2:53" x14ac:dyDescent="0.3">
      <c r="B958" s="4">
        <v>27615039</v>
      </c>
      <c r="C958" s="4" t="str">
        <f t="shared" si="111"/>
        <v>039</v>
      </c>
      <c r="D958" s="44" t="str">
        <f t="shared" si="122"/>
        <v>Item_Name_27615039</v>
      </c>
      <c r="E958" s="5" t="s">
        <v>1241</v>
      </c>
      <c r="F958" s="44" t="str">
        <f t="shared" si="119"/>
        <v>Item_Desc_27615039</v>
      </c>
      <c r="G958" s="5" t="s">
        <v>525</v>
      </c>
      <c r="H958" s="5">
        <v>3</v>
      </c>
      <c r="I958" s="5">
        <v>76</v>
      </c>
      <c r="J958" s="5">
        <v>0</v>
      </c>
      <c r="K958" s="5">
        <v>1</v>
      </c>
      <c r="L958" s="45">
        <f>_xlfn.XLOOKUP($I958, '[1]#칼럼명세'!$F:$F, '[1]#칼럼명세'!$J:$J)*IF(_xlfn.XLOOKUP($I958, '[1]#칼럼명세'!$F:$F, '[1]#칼럼명세'!$K:$K)="X", 1, _xlfn.XLOOKUP($K958, '[1]#무게관련'!$N:$N, '[1]#무게관련'!$O:$O))*100</f>
        <v>1</v>
      </c>
      <c r="M958" s="46" t="s">
        <v>336</v>
      </c>
      <c r="N958" s="46" t="s">
        <v>336</v>
      </c>
      <c r="O958" s="46" t="s">
        <v>336</v>
      </c>
      <c r="P958" s="46" t="s">
        <v>336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1</v>
      </c>
      <c r="X958" s="66">
        <v>100</v>
      </c>
      <c r="Y958" s="66">
        <v>1000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 t="s">
        <v>266</v>
      </c>
      <c r="AI958" s="5" t="s">
        <v>235</v>
      </c>
      <c r="AJ958" s="5" t="s">
        <v>983</v>
      </c>
      <c r="AK958" s="45">
        <f t="shared" si="116"/>
        <v>15</v>
      </c>
      <c r="AL958" s="47">
        <f>_xlfn.XLOOKUP(I958,'[1]#칼럼명세'!F:F,'[1]#칼럼명세'!I:I)</f>
        <v>10000</v>
      </c>
      <c r="AM958" s="44" t="str">
        <f t="shared" si="117"/>
        <v>Item_Name_27615039</v>
      </c>
      <c r="AN958" s="5" t="s">
        <v>582</v>
      </c>
      <c r="AO958" s="44" t="str">
        <f t="shared" si="118"/>
        <v>Item_Desc_27615039</v>
      </c>
      <c r="AP958" s="5" t="s">
        <v>652</v>
      </c>
      <c r="AQ958" s="44">
        <f>_xlfn.XLOOKUP(I958,[1]!표1[아이템 타입],[1]!표1[삭제여부])</f>
        <v>0</v>
      </c>
      <c r="AR958" s="63">
        <f>_xlfn.XLOOKUP(I958,'[1]#칼럼명세'!F:F,'[1]#칼럼명세'!H:H)</f>
        <v>0</v>
      </c>
      <c r="AS958" s="4">
        <v>1</v>
      </c>
      <c r="AT958" s="4"/>
      <c r="AU958" s="4"/>
      <c r="AV958" s="4"/>
      <c r="AW958" s="63" t="str">
        <f>_xlfn.XLOOKUP(I958,[1]!표1[아이템 타입],[1]!표1[타입 이름])</f>
        <v>퀘스트 아이템</v>
      </c>
      <c r="AX958" s="63" t="str">
        <f t="shared" si="120"/>
        <v>불가</v>
      </c>
      <c r="AY958" s="63" t="str">
        <f t="shared" si="121"/>
        <v>불가</v>
      </c>
      <c r="AZ958" s="63" t="str">
        <f t="shared" si="115"/>
        <v>불가</v>
      </c>
      <c r="BA958" s="63" t="str">
        <f t="shared" si="115"/>
        <v>가능</v>
      </c>
    </row>
    <row r="959" spans="2:53" x14ac:dyDescent="0.3">
      <c r="B959" s="4">
        <v>27615040</v>
      </c>
      <c r="C959" s="4" t="str">
        <f t="shared" si="111"/>
        <v>040</v>
      </c>
      <c r="D959" s="44" t="str">
        <f t="shared" si="122"/>
        <v>Item_Name_27615040</v>
      </c>
      <c r="E959" s="5" t="s">
        <v>1242</v>
      </c>
      <c r="F959" s="44" t="str">
        <f t="shared" si="119"/>
        <v>Item_Desc_27615040</v>
      </c>
      <c r="G959" s="5" t="s">
        <v>525</v>
      </c>
      <c r="H959" s="5">
        <v>3</v>
      </c>
      <c r="I959" s="5">
        <v>76</v>
      </c>
      <c r="J959" s="5">
        <v>0</v>
      </c>
      <c r="K959" s="5">
        <v>1</v>
      </c>
      <c r="L959" s="45">
        <f>_xlfn.XLOOKUP($I959, '[1]#칼럼명세'!$F:$F, '[1]#칼럼명세'!$J:$J)*IF(_xlfn.XLOOKUP($I959, '[1]#칼럼명세'!$F:$F, '[1]#칼럼명세'!$K:$K)="X", 1, _xlfn.XLOOKUP($K959, '[1]#무게관련'!$N:$N, '[1]#무게관련'!$O:$O))*100</f>
        <v>1</v>
      </c>
      <c r="M959" s="46" t="s">
        <v>336</v>
      </c>
      <c r="N959" s="46" t="s">
        <v>336</v>
      </c>
      <c r="O959" s="46" t="s">
        <v>336</v>
      </c>
      <c r="P959" s="46" t="s">
        <v>336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1</v>
      </c>
      <c r="X959" s="66">
        <v>100</v>
      </c>
      <c r="Y959" s="66">
        <v>1000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 t="s">
        <v>391</v>
      </c>
      <c r="AI959" s="5" t="s">
        <v>235</v>
      </c>
      <c r="AJ959" s="5" t="s">
        <v>983</v>
      </c>
      <c r="AK959" s="45">
        <f t="shared" si="116"/>
        <v>15</v>
      </c>
      <c r="AL959" s="47">
        <f>_xlfn.XLOOKUP(I959,'[1]#칼럼명세'!F:F,'[1]#칼럼명세'!I:I)</f>
        <v>10000</v>
      </c>
      <c r="AM959" s="44" t="str">
        <f t="shared" si="117"/>
        <v>Item_Name_27615040</v>
      </c>
      <c r="AN959" s="5" t="s">
        <v>413</v>
      </c>
      <c r="AO959" s="44" t="str">
        <f t="shared" si="118"/>
        <v>Item_Desc_27615040</v>
      </c>
      <c r="AP959" s="5" t="s">
        <v>652</v>
      </c>
      <c r="AQ959" s="44">
        <f>_xlfn.XLOOKUP(I959,[1]!표1[아이템 타입],[1]!표1[삭제여부])</f>
        <v>0</v>
      </c>
      <c r="AR959" s="63">
        <f>_xlfn.XLOOKUP(I959,'[1]#칼럼명세'!F:F,'[1]#칼럼명세'!H:H)</f>
        <v>0</v>
      </c>
      <c r="AS959" s="4">
        <v>1</v>
      </c>
      <c r="AT959" s="4"/>
      <c r="AU959" s="4"/>
      <c r="AV959" s="4"/>
      <c r="AW959" s="63" t="str">
        <f>_xlfn.XLOOKUP(I959,[1]!표1[아이템 타입],[1]!표1[타입 이름])</f>
        <v>퀘스트 아이템</v>
      </c>
      <c r="AX959" s="63" t="str">
        <f t="shared" si="120"/>
        <v>불가</v>
      </c>
      <c r="AY959" s="63" t="str">
        <f t="shared" si="121"/>
        <v>불가</v>
      </c>
      <c r="AZ959" s="63" t="str">
        <f t="shared" si="115"/>
        <v>불가</v>
      </c>
      <c r="BA959" s="63" t="str">
        <f t="shared" si="115"/>
        <v>가능</v>
      </c>
    </row>
    <row r="960" spans="2:53" x14ac:dyDescent="0.3">
      <c r="B960" s="4">
        <v>27615041</v>
      </c>
      <c r="C960" s="4" t="str">
        <f t="shared" si="111"/>
        <v>041</v>
      </c>
      <c r="D960" s="44" t="str">
        <f t="shared" si="122"/>
        <v>Item_Name_27615041</v>
      </c>
      <c r="E960" s="5" t="s">
        <v>1243</v>
      </c>
      <c r="F960" s="44" t="str">
        <f t="shared" si="119"/>
        <v>Item_Desc_27615041</v>
      </c>
      <c r="G960" s="5" t="s">
        <v>525</v>
      </c>
      <c r="H960" s="5">
        <v>3</v>
      </c>
      <c r="I960" s="5">
        <v>76</v>
      </c>
      <c r="J960" s="5">
        <v>0</v>
      </c>
      <c r="K960" s="5">
        <v>1</v>
      </c>
      <c r="L960" s="45">
        <f>_xlfn.XLOOKUP($I960, '[1]#칼럼명세'!$F:$F, '[1]#칼럼명세'!$J:$J)*IF(_xlfn.XLOOKUP($I960, '[1]#칼럼명세'!$F:$F, '[1]#칼럼명세'!$K:$K)="X", 1, _xlfn.XLOOKUP($K960, '[1]#무게관련'!$N:$N, '[1]#무게관련'!$O:$O))*100</f>
        <v>1</v>
      </c>
      <c r="M960" s="46" t="s">
        <v>336</v>
      </c>
      <c r="N960" s="46" t="s">
        <v>336</v>
      </c>
      <c r="O960" s="46" t="s">
        <v>336</v>
      </c>
      <c r="P960" s="46" t="s">
        <v>336</v>
      </c>
      <c r="Q960" s="5">
        <v>0</v>
      </c>
      <c r="R960" s="5">
        <v>0</v>
      </c>
      <c r="S960" s="5">
        <v>0</v>
      </c>
      <c r="T960" s="5">
        <v>0</v>
      </c>
      <c r="U960" s="5">
        <v>0</v>
      </c>
      <c r="V960" s="5">
        <v>0</v>
      </c>
      <c r="W960" s="5">
        <v>1</v>
      </c>
      <c r="X960" s="66">
        <v>100</v>
      </c>
      <c r="Y960" s="66">
        <v>1000</v>
      </c>
      <c r="Z960" s="5">
        <v>0</v>
      </c>
      <c r="AA960" s="5">
        <v>0</v>
      </c>
      <c r="AB960" s="5">
        <v>0</v>
      </c>
      <c r="AC960" s="5">
        <v>0</v>
      </c>
      <c r="AD960" s="5">
        <v>0</v>
      </c>
      <c r="AE960" s="5">
        <v>0</v>
      </c>
      <c r="AF960" s="5">
        <v>0</v>
      </c>
      <c r="AG960" s="5">
        <v>0</v>
      </c>
      <c r="AH960" s="5" t="s">
        <v>195</v>
      </c>
      <c r="AI960" s="5" t="s">
        <v>235</v>
      </c>
      <c r="AJ960" s="5" t="s">
        <v>983</v>
      </c>
      <c r="AK960" s="45">
        <f t="shared" si="116"/>
        <v>15</v>
      </c>
      <c r="AL960" s="47">
        <f>_xlfn.XLOOKUP(I960,'[1]#칼럼명세'!F:F,'[1]#칼럼명세'!I:I)</f>
        <v>10000</v>
      </c>
      <c r="AM960" s="44" t="str">
        <f t="shared" si="117"/>
        <v>Item_Name_27615041</v>
      </c>
      <c r="AN960" s="5" t="s">
        <v>498</v>
      </c>
      <c r="AO960" s="44" t="str">
        <f t="shared" si="118"/>
        <v>Item_Desc_27615041</v>
      </c>
      <c r="AP960" s="5" t="s">
        <v>652</v>
      </c>
      <c r="AQ960" s="44">
        <f>_xlfn.XLOOKUP(I960,[1]!표1[아이템 타입],[1]!표1[삭제여부])</f>
        <v>0</v>
      </c>
      <c r="AR960" s="63">
        <f>_xlfn.XLOOKUP(I960,'[1]#칼럼명세'!F:F,'[1]#칼럼명세'!H:H)</f>
        <v>0</v>
      </c>
      <c r="AS960" s="4">
        <v>1</v>
      </c>
      <c r="AT960" s="4"/>
      <c r="AU960" s="4"/>
      <c r="AV960" s="4"/>
      <c r="AW960" s="63" t="str">
        <f>_xlfn.XLOOKUP(I960,[1]!표1[아이템 타입],[1]!표1[타입 이름])</f>
        <v>퀘스트 아이템</v>
      </c>
      <c r="AX960" s="63" t="str">
        <f t="shared" si="120"/>
        <v>불가</v>
      </c>
      <c r="AY960" s="63" t="str">
        <f t="shared" si="121"/>
        <v>불가</v>
      </c>
      <c r="AZ960" s="63" t="str">
        <f t="shared" si="115"/>
        <v>불가</v>
      </c>
      <c r="BA960" s="63" t="str">
        <f t="shared" si="115"/>
        <v>가능</v>
      </c>
    </row>
    <row r="961" spans="2:53" x14ac:dyDescent="0.3">
      <c r="B961" s="4">
        <v>27615042</v>
      </c>
      <c r="C961" s="4" t="str">
        <f t="shared" si="111"/>
        <v>042</v>
      </c>
      <c r="D961" s="44" t="str">
        <f t="shared" si="122"/>
        <v>Item_Name_27615042</v>
      </c>
      <c r="E961" s="5" t="s">
        <v>1244</v>
      </c>
      <c r="F961" s="44" t="str">
        <f t="shared" si="119"/>
        <v>Item_Desc_27615042</v>
      </c>
      <c r="G961" s="5" t="s">
        <v>525</v>
      </c>
      <c r="H961" s="5">
        <v>3</v>
      </c>
      <c r="I961" s="5">
        <v>76</v>
      </c>
      <c r="J961" s="5">
        <v>0</v>
      </c>
      <c r="K961" s="5">
        <v>1</v>
      </c>
      <c r="L961" s="45">
        <f>_xlfn.XLOOKUP($I961, '[1]#칼럼명세'!$F:$F, '[1]#칼럼명세'!$J:$J)*IF(_xlfn.XLOOKUP($I961, '[1]#칼럼명세'!$F:$F, '[1]#칼럼명세'!$K:$K)="X", 1, _xlfn.XLOOKUP($K961, '[1]#무게관련'!$N:$N, '[1]#무게관련'!$O:$O))*100</f>
        <v>1</v>
      </c>
      <c r="M961" s="46" t="s">
        <v>336</v>
      </c>
      <c r="N961" s="46" t="s">
        <v>336</v>
      </c>
      <c r="O961" s="46" t="s">
        <v>336</v>
      </c>
      <c r="P961" s="46" t="s">
        <v>336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1</v>
      </c>
      <c r="X961" s="66">
        <v>100</v>
      </c>
      <c r="Y961" s="66">
        <v>1000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 t="s">
        <v>251</v>
      </c>
      <c r="AI961" s="5" t="s">
        <v>235</v>
      </c>
      <c r="AJ961" s="5" t="s">
        <v>983</v>
      </c>
      <c r="AK961" s="45">
        <f t="shared" si="116"/>
        <v>15</v>
      </c>
      <c r="AL961" s="47">
        <f>_xlfn.XLOOKUP(I961,'[1]#칼럼명세'!F:F,'[1]#칼럼명세'!I:I)</f>
        <v>10000</v>
      </c>
      <c r="AM961" s="44" t="str">
        <f t="shared" si="117"/>
        <v>Item_Name_27615042</v>
      </c>
      <c r="AN961" s="5" t="s">
        <v>499</v>
      </c>
      <c r="AO961" s="44" t="str">
        <f t="shared" si="118"/>
        <v>Item_Desc_27615042</v>
      </c>
      <c r="AP961" s="5" t="s">
        <v>652</v>
      </c>
      <c r="AQ961" s="44">
        <f>_xlfn.XLOOKUP(I961,[1]!표1[아이템 타입],[1]!표1[삭제여부])</f>
        <v>0</v>
      </c>
      <c r="AR961" s="63">
        <f>_xlfn.XLOOKUP(I961,'[1]#칼럼명세'!F:F,'[1]#칼럼명세'!H:H)</f>
        <v>0</v>
      </c>
      <c r="AS961" s="4">
        <v>1</v>
      </c>
      <c r="AT961" s="4"/>
      <c r="AU961" s="4"/>
      <c r="AV961" s="4"/>
      <c r="AW961" s="63" t="str">
        <f>_xlfn.XLOOKUP(I961,[1]!표1[아이템 타입],[1]!표1[타입 이름])</f>
        <v>퀘스트 아이템</v>
      </c>
      <c r="AX961" s="63" t="str">
        <f t="shared" si="120"/>
        <v>불가</v>
      </c>
      <c r="AY961" s="63" t="str">
        <f t="shared" si="121"/>
        <v>불가</v>
      </c>
      <c r="AZ961" s="63" t="str">
        <f t="shared" si="115"/>
        <v>불가</v>
      </c>
      <c r="BA961" s="63" t="str">
        <f t="shared" si="115"/>
        <v>가능</v>
      </c>
    </row>
    <row r="962" spans="2:53" x14ac:dyDescent="0.3">
      <c r="B962" s="4">
        <v>27615043</v>
      </c>
      <c r="C962" s="4" t="str">
        <f t="shared" si="111"/>
        <v>043</v>
      </c>
      <c r="D962" s="44" t="str">
        <f t="shared" si="122"/>
        <v>Item_Name_27615043</v>
      </c>
      <c r="E962" s="5" t="s">
        <v>1245</v>
      </c>
      <c r="F962" s="44" t="str">
        <f t="shared" si="119"/>
        <v>Item_Desc_27615043</v>
      </c>
      <c r="G962" s="5" t="s">
        <v>525</v>
      </c>
      <c r="H962" s="5">
        <v>3</v>
      </c>
      <c r="I962" s="5">
        <v>76</v>
      </c>
      <c r="J962" s="5">
        <v>0</v>
      </c>
      <c r="K962" s="5">
        <v>1</v>
      </c>
      <c r="L962" s="45">
        <f>_xlfn.XLOOKUP($I962, '[1]#칼럼명세'!$F:$F, '[1]#칼럼명세'!$J:$J)*IF(_xlfn.XLOOKUP($I962, '[1]#칼럼명세'!$F:$F, '[1]#칼럼명세'!$K:$K)="X", 1, _xlfn.XLOOKUP($K962, '[1]#무게관련'!$N:$N, '[1]#무게관련'!$O:$O))*100</f>
        <v>1</v>
      </c>
      <c r="M962" s="46" t="s">
        <v>336</v>
      </c>
      <c r="N962" s="46" t="s">
        <v>336</v>
      </c>
      <c r="O962" s="46" t="s">
        <v>336</v>
      </c>
      <c r="P962" s="46" t="s">
        <v>336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1</v>
      </c>
      <c r="X962" s="66">
        <v>100</v>
      </c>
      <c r="Y962" s="66">
        <v>1000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 t="s">
        <v>240</v>
      </c>
      <c r="AI962" s="5" t="s">
        <v>235</v>
      </c>
      <c r="AJ962" s="5" t="s">
        <v>983</v>
      </c>
      <c r="AK962" s="45">
        <f t="shared" si="116"/>
        <v>15</v>
      </c>
      <c r="AL962" s="47">
        <f>_xlfn.XLOOKUP(I962,'[1]#칼럼명세'!F:F,'[1]#칼럼명세'!I:I)</f>
        <v>10000</v>
      </c>
      <c r="AM962" s="44" t="str">
        <f t="shared" si="117"/>
        <v>Item_Name_27615043</v>
      </c>
      <c r="AN962" s="5" t="s">
        <v>500</v>
      </c>
      <c r="AO962" s="44" t="str">
        <f t="shared" si="118"/>
        <v>Item_Desc_27615043</v>
      </c>
      <c r="AP962" s="5" t="s">
        <v>652</v>
      </c>
      <c r="AQ962" s="44">
        <f>_xlfn.XLOOKUP(I962,[1]!표1[아이템 타입],[1]!표1[삭제여부])</f>
        <v>0</v>
      </c>
      <c r="AR962" s="63">
        <f>_xlfn.XLOOKUP(I962,'[1]#칼럼명세'!F:F,'[1]#칼럼명세'!H:H)</f>
        <v>0</v>
      </c>
      <c r="AS962" s="4">
        <v>1</v>
      </c>
      <c r="AT962" s="4"/>
      <c r="AU962" s="4"/>
      <c r="AV962" s="4"/>
      <c r="AW962" s="63" t="str">
        <f>_xlfn.XLOOKUP(I962,[1]!표1[아이템 타입],[1]!표1[타입 이름])</f>
        <v>퀘스트 아이템</v>
      </c>
      <c r="AX962" s="63" t="str">
        <f t="shared" si="120"/>
        <v>불가</v>
      </c>
      <c r="AY962" s="63" t="str">
        <f t="shared" si="121"/>
        <v>불가</v>
      </c>
      <c r="AZ962" s="63" t="str">
        <f t="shared" si="115"/>
        <v>불가</v>
      </c>
      <c r="BA962" s="63" t="str">
        <f t="shared" si="115"/>
        <v>가능</v>
      </c>
    </row>
    <row r="963" spans="2:53" x14ac:dyDescent="0.3">
      <c r="B963" s="4">
        <v>27615044</v>
      </c>
      <c r="C963" s="4" t="str">
        <f t="shared" si="111"/>
        <v>044</v>
      </c>
      <c r="D963" s="44" t="str">
        <f t="shared" si="122"/>
        <v>Item_Name_27615044</v>
      </c>
      <c r="E963" s="5" t="s">
        <v>1246</v>
      </c>
      <c r="F963" s="44" t="str">
        <f t="shared" si="119"/>
        <v>Item_Desc_27615044</v>
      </c>
      <c r="G963" s="5" t="s">
        <v>525</v>
      </c>
      <c r="H963" s="5">
        <v>3</v>
      </c>
      <c r="I963" s="5">
        <v>76</v>
      </c>
      <c r="J963" s="5">
        <v>0</v>
      </c>
      <c r="K963" s="5">
        <v>1</v>
      </c>
      <c r="L963" s="45">
        <f>_xlfn.XLOOKUP($I963, '[1]#칼럼명세'!$F:$F, '[1]#칼럼명세'!$J:$J)*IF(_xlfn.XLOOKUP($I963, '[1]#칼럼명세'!$F:$F, '[1]#칼럼명세'!$K:$K)="X", 1, _xlfn.XLOOKUP($K963, '[1]#무게관련'!$N:$N, '[1]#무게관련'!$O:$O))*100</f>
        <v>1</v>
      </c>
      <c r="M963" s="46" t="s">
        <v>336</v>
      </c>
      <c r="N963" s="46" t="s">
        <v>336</v>
      </c>
      <c r="O963" s="46" t="s">
        <v>336</v>
      </c>
      <c r="P963" s="46" t="s">
        <v>336</v>
      </c>
      <c r="Q963" s="5">
        <v>0</v>
      </c>
      <c r="R963" s="5">
        <v>0</v>
      </c>
      <c r="S963" s="5">
        <v>0</v>
      </c>
      <c r="T963" s="5">
        <v>0</v>
      </c>
      <c r="U963" s="5">
        <v>0</v>
      </c>
      <c r="V963" s="5">
        <v>0</v>
      </c>
      <c r="W963" s="5">
        <v>1</v>
      </c>
      <c r="X963" s="66">
        <v>100</v>
      </c>
      <c r="Y963" s="66">
        <v>1000</v>
      </c>
      <c r="Z963" s="5">
        <v>0</v>
      </c>
      <c r="AA963" s="5">
        <v>0</v>
      </c>
      <c r="AB963" s="5">
        <v>0</v>
      </c>
      <c r="AC963" s="5">
        <v>0</v>
      </c>
      <c r="AD963" s="5">
        <v>0</v>
      </c>
      <c r="AE963" s="5">
        <v>0</v>
      </c>
      <c r="AF963" s="5">
        <v>0</v>
      </c>
      <c r="AG963" s="5">
        <v>0</v>
      </c>
      <c r="AH963" s="5" t="s">
        <v>944</v>
      </c>
      <c r="AI963" s="5" t="s">
        <v>235</v>
      </c>
      <c r="AJ963" s="5" t="s">
        <v>983</v>
      </c>
      <c r="AK963" s="45">
        <f t="shared" si="116"/>
        <v>15</v>
      </c>
      <c r="AL963" s="47">
        <f>_xlfn.XLOOKUP(I963,'[1]#칼럼명세'!F:F,'[1]#칼럼명세'!I:I)</f>
        <v>10000</v>
      </c>
      <c r="AM963" s="44" t="str">
        <f t="shared" si="117"/>
        <v>Item_Name_27615044</v>
      </c>
      <c r="AN963" s="5" t="s">
        <v>501</v>
      </c>
      <c r="AO963" s="44" t="str">
        <f t="shared" si="118"/>
        <v>Item_Desc_27615044</v>
      </c>
      <c r="AP963" s="5" t="s">
        <v>652</v>
      </c>
      <c r="AQ963" s="44">
        <f>_xlfn.XLOOKUP(I963,[1]!표1[아이템 타입],[1]!표1[삭제여부])</f>
        <v>0</v>
      </c>
      <c r="AR963" s="63">
        <f>_xlfn.XLOOKUP(I963,'[1]#칼럼명세'!F:F,'[1]#칼럼명세'!H:H)</f>
        <v>0</v>
      </c>
      <c r="AS963" s="4">
        <v>1</v>
      </c>
      <c r="AT963" s="4"/>
      <c r="AU963" s="4"/>
      <c r="AV963" s="4"/>
      <c r="AW963" s="63" t="str">
        <f>_xlfn.XLOOKUP(I963,[1]!표1[아이템 타입],[1]!표1[타입 이름])</f>
        <v>퀘스트 아이템</v>
      </c>
      <c r="AX963" s="63" t="str">
        <f t="shared" si="120"/>
        <v>불가</v>
      </c>
      <c r="AY963" s="63" t="str">
        <f t="shared" si="121"/>
        <v>불가</v>
      </c>
      <c r="AZ963" s="63" t="str">
        <f t="shared" si="115"/>
        <v>불가</v>
      </c>
      <c r="BA963" s="63" t="str">
        <f t="shared" si="115"/>
        <v>가능</v>
      </c>
    </row>
    <row r="964" spans="2:53" x14ac:dyDescent="0.3">
      <c r="B964" s="4">
        <v>27615045</v>
      </c>
      <c r="C964" s="4" t="str">
        <f t="shared" si="111"/>
        <v>045</v>
      </c>
      <c r="D964" s="44" t="str">
        <f t="shared" si="122"/>
        <v>Item_Name_27615045</v>
      </c>
      <c r="E964" s="5" t="s">
        <v>1247</v>
      </c>
      <c r="F964" s="44" t="str">
        <f t="shared" si="119"/>
        <v>Item_Desc_27615045</v>
      </c>
      <c r="G964" s="5" t="s">
        <v>525</v>
      </c>
      <c r="H964" s="5">
        <v>3</v>
      </c>
      <c r="I964" s="5">
        <v>76</v>
      </c>
      <c r="J964" s="5">
        <v>0</v>
      </c>
      <c r="K964" s="5">
        <v>1</v>
      </c>
      <c r="L964" s="45">
        <f>_xlfn.XLOOKUP($I964, '[1]#칼럼명세'!$F:$F, '[1]#칼럼명세'!$J:$J)*IF(_xlfn.XLOOKUP($I964, '[1]#칼럼명세'!$F:$F, '[1]#칼럼명세'!$K:$K)="X", 1, _xlfn.XLOOKUP($K964, '[1]#무게관련'!$N:$N, '[1]#무게관련'!$O:$O))*100</f>
        <v>1</v>
      </c>
      <c r="M964" s="46" t="s">
        <v>336</v>
      </c>
      <c r="N964" s="46" t="s">
        <v>336</v>
      </c>
      <c r="O964" s="46" t="s">
        <v>336</v>
      </c>
      <c r="P964" s="46" t="s">
        <v>336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1</v>
      </c>
      <c r="X964" s="66">
        <v>100</v>
      </c>
      <c r="Y964" s="66">
        <v>1000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 t="s">
        <v>273</v>
      </c>
      <c r="AI964" s="5" t="s">
        <v>235</v>
      </c>
      <c r="AJ964" s="5" t="s">
        <v>983</v>
      </c>
      <c r="AK964" s="45">
        <f t="shared" si="116"/>
        <v>15</v>
      </c>
      <c r="AL964" s="47">
        <f>_xlfn.XLOOKUP(I964,'[1]#칼럼명세'!F:F,'[1]#칼럼명세'!I:I)</f>
        <v>10000</v>
      </c>
      <c r="AM964" s="44" t="str">
        <f t="shared" si="117"/>
        <v>Item_Name_27615045</v>
      </c>
      <c r="AN964" s="5" t="s">
        <v>502</v>
      </c>
      <c r="AO964" s="44" t="str">
        <f t="shared" si="118"/>
        <v>Item_Desc_27615045</v>
      </c>
      <c r="AP964" s="5" t="s">
        <v>652</v>
      </c>
      <c r="AQ964" s="44">
        <f>_xlfn.XLOOKUP(I964,[1]!표1[아이템 타입],[1]!표1[삭제여부])</f>
        <v>0</v>
      </c>
      <c r="AR964" s="63">
        <f>_xlfn.XLOOKUP(I964,'[1]#칼럼명세'!F:F,'[1]#칼럼명세'!H:H)</f>
        <v>0</v>
      </c>
      <c r="AS964" s="4">
        <v>1</v>
      </c>
      <c r="AT964" s="4"/>
      <c r="AU964" s="4"/>
      <c r="AV964" s="4"/>
      <c r="AW964" s="63" t="str">
        <f>_xlfn.XLOOKUP(I964,[1]!표1[아이템 타입],[1]!표1[타입 이름])</f>
        <v>퀘스트 아이템</v>
      </c>
      <c r="AX964" s="63" t="str">
        <f t="shared" si="120"/>
        <v>불가</v>
      </c>
      <c r="AY964" s="63" t="str">
        <f t="shared" si="121"/>
        <v>불가</v>
      </c>
      <c r="AZ964" s="63" t="str">
        <f t="shared" si="115"/>
        <v>불가</v>
      </c>
      <c r="BA964" s="63" t="str">
        <f t="shared" si="115"/>
        <v>가능</v>
      </c>
    </row>
    <row r="965" spans="2:53" x14ac:dyDescent="0.3">
      <c r="B965" s="4">
        <v>27615046</v>
      </c>
      <c r="C965" s="4" t="str">
        <f t="shared" si="111"/>
        <v>046</v>
      </c>
      <c r="D965" s="44" t="str">
        <f t="shared" si="122"/>
        <v>Item_Name_27615046</v>
      </c>
      <c r="E965" s="5" t="s">
        <v>1248</v>
      </c>
      <c r="F965" s="44" t="str">
        <f t="shared" si="119"/>
        <v>Item_Desc_27615046</v>
      </c>
      <c r="G965" s="5" t="s">
        <v>525</v>
      </c>
      <c r="H965" s="5">
        <v>3</v>
      </c>
      <c r="I965" s="5">
        <v>76</v>
      </c>
      <c r="J965" s="5">
        <v>0</v>
      </c>
      <c r="K965" s="5">
        <v>1</v>
      </c>
      <c r="L965" s="45">
        <f>_xlfn.XLOOKUP($I965, '[1]#칼럼명세'!$F:$F, '[1]#칼럼명세'!$J:$J)*IF(_xlfn.XLOOKUP($I965, '[1]#칼럼명세'!$F:$F, '[1]#칼럼명세'!$K:$K)="X", 1, _xlfn.XLOOKUP($K965, '[1]#무게관련'!$N:$N, '[1]#무게관련'!$O:$O))*100</f>
        <v>1</v>
      </c>
      <c r="M965" s="46" t="s">
        <v>336</v>
      </c>
      <c r="N965" s="46" t="s">
        <v>336</v>
      </c>
      <c r="O965" s="46" t="s">
        <v>336</v>
      </c>
      <c r="P965" s="46" t="s">
        <v>336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1</v>
      </c>
      <c r="X965" s="66">
        <v>100</v>
      </c>
      <c r="Y965" s="66">
        <v>1000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 t="s">
        <v>634</v>
      </c>
      <c r="AI965" s="5" t="s">
        <v>235</v>
      </c>
      <c r="AJ965" s="5" t="s">
        <v>983</v>
      </c>
      <c r="AK965" s="45">
        <f t="shared" si="116"/>
        <v>15</v>
      </c>
      <c r="AL965" s="47">
        <f>_xlfn.XLOOKUP(I965,'[1]#칼럼명세'!F:F,'[1]#칼럼명세'!I:I)</f>
        <v>10000</v>
      </c>
      <c r="AM965" s="44" t="str">
        <f t="shared" si="117"/>
        <v>Item_Name_27615046</v>
      </c>
      <c r="AN965" s="5" t="s">
        <v>503</v>
      </c>
      <c r="AO965" s="44" t="str">
        <f t="shared" si="118"/>
        <v>Item_Desc_27615046</v>
      </c>
      <c r="AP965" s="5" t="s">
        <v>652</v>
      </c>
      <c r="AQ965" s="44">
        <f>_xlfn.XLOOKUP(I965,[1]!표1[아이템 타입],[1]!표1[삭제여부])</f>
        <v>0</v>
      </c>
      <c r="AR965" s="63">
        <f>_xlfn.XLOOKUP(I965,'[1]#칼럼명세'!F:F,'[1]#칼럼명세'!H:H)</f>
        <v>0</v>
      </c>
      <c r="AS965" s="4">
        <v>1</v>
      </c>
      <c r="AT965" s="4"/>
      <c r="AU965" s="4"/>
      <c r="AV965" s="4"/>
      <c r="AW965" s="63" t="str">
        <f>_xlfn.XLOOKUP(I965,[1]!표1[아이템 타입],[1]!표1[타입 이름])</f>
        <v>퀘스트 아이템</v>
      </c>
      <c r="AX965" s="63" t="str">
        <f t="shared" si="120"/>
        <v>불가</v>
      </c>
      <c r="AY965" s="63" t="str">
        <f t="shared" si="121"/>
        <v>불가</v>
      </c>
      <c r="AZ965" s="63" t="str">
        <f t="shared" si="115"/>
        <v>불가</v>
      </c>
      <c r="BA965" s="63" t="str">
        <f t="shared" si="115"/>
        <v>가능</v>
      </c>
    </row>
    <row r="966" spans="2:53" x14ac:dyDescent="0.3">
      <c r="B966" s="4">
        <v>27615047</v>
      </c>
      <c r="C966" s="4" t="str">
        <f t="shared" si="111"/>
        <v>047</v>
      </c>
      <c r="D966" s="44" t="str">
        <f t="shared" si="122"/>
        <v>Item_Name_27615047</v>
      </c>
      <c r="E966" s="5" t="s">
        <v>1249</v>
      </c>
      <c r="F966" s="44" t="str">
        <f t="shared" si="119"/>
        <v>Item_Desc_27615047</v>
      </c>
      <c r="G966" s="5" t="s">
        <v>525</v>
      </c>
      <c r="H966" s="5">
        <v>3</v>
      </c>
      <c r="I966" s="5">
        <v>76</v>
      </c>
      <c r="J966" s="5">
        <v>0</v>
      </c>
      <c r="K966" s="5">
        <v>1</v>
      </c>
      <c r="L966" s="45">
        <f>_xlfn.XLOOKUP($I966, '[1]#칼럼명세'!$F:$F, '[1]#칼럼명세'!$J:$J)*IF(_xlfn.XLOOKUP($I966, '[1]#칼럼명세'!$F:$F, '[1]#칼럼명세'!$K:$K)="X", 1, _xlfn.XLOOKUP($K966, '[1]#무게관련'!$N:$N, '[1]#무게관련'!$O:$O))*100</f>
        <v>1</v>
      </c>
      <c r="M966" s="46" t="s">
        <v>336</v>
      </c>
      <c r="N966" s="46" t="s">
        <v>336</v>
      </c>
      <c r="O966" s="46" t="s">
        <v>336</v>
      </c>
      <c r="P966" s="46" t="s">
        <v>336</v>
      </c>
      <c r="Q966" s="5">
        <v>0</v>
      </c>
      <c r="R966" s="5">
        <v>0</v>
      </c>
      <c r="S966" s="5">
        <v>0</v>
      </c>
      <c r="T966" s="5">
        <v>0</v>
      </c>
      <c r="U966" s="5">
        <v>0</v>
      </c>
      <c r="V966" s="5">
        <v>0</v>
      </c>
      <c r="W966" s="5">
        <v>1</v>
      </c>
      <c r="X966" s="66">
        <v>100</v>
      </c>
      <c r="Y966" s="66">
        <v>1000</v>
      </c>
      <c r="Z966" s="5">
        <v>0</v>
      </c>
      <c r="AA966" s="5">
        <v>0</v>
      </c>
      <c r="AB966" s="5">
        <v>0</v>
      </c>
      <c r="AC966" s="5">
        <v>0</v>
      </c>
      <c r="AD966" s="5">
        <v>0</v>
      </c>
      <c r="AE966" s="5">
        <v>0</v>
      </c>
      <c r="AF966" s="5">
        <v>0</v>
      </c>
      <c r="AG966" s="5">
        <v>0</v>
      </c>
      <c r="AH966" s="5" t="s">
        <v>395</v>
      </c>
      <c r="AI966" s="5" t="s">
        <v>235</v>
      </c>
      <c r="AJ966" s="5" t="s">
        <v>983</v>
      </c>
      <c r="AK966" s="45">
        <f t="shared" si="116"/>
        <v>15</v>
      </c>
      <c r="AL966" s="47">
        <f>_xlfn.XLOOKUP(I966,'[1]#칼럼명세'!F:F,'[1]#칼럼명세'!I:I)</f>
        <v>10000</v>
      </c>
      <c r="AM966" s="44" t="str">
        <f t="shared" si="117"/>
        <v>Item_Name_27615047</v>
      </c>
      <c r="AN966" s="5" t="s">
        <v>504</v>
      </c>
      <c r="AO966" s="44" t="str">
        <f t="shared" si="118"/>
        <v>Item_Desc_27615047</v>
      </c>
      <c r="AP966" s="5" t="s">
        <v>652</v>
      </c>
      <c r="AQ966" s="44">
        <f>_xlfn.XLOOKUP(I966,[1]!표1[아이템 타입],[1]!표1[삭제여부])</f>
        <v>0</v>
      </c>
      <c r="AR966" s="63">
        <f>_xlfn.XLOOKUP(I966,'[1]#칼럼명세'!F:F,'[1]#칼럼명세'!H:H)</f>
        <v>0</v>
      </c>
      <c r="AS966" s="4">
        <v>1</v>
      </c>
      <c r="AT966" s="4"/>
      <c r="AU966" s="4"/>
      <c r="AV966" s="4"/>
      <c r="AW966" s="63" t="str">
        <f>_xlfn.XLOOKUP(I966,[1]!표1[아이템 타입],[1]!표1[타입 이름])</f>
        <v>퀘스트 아이템</v>
      </c>
      <c r="AX966" s="63" t="str">
        <f t="shared" si="120"/>
        <v>불가</v>
      </c>
      <c r="AY966" s="63" t="str">
        <f t="shared" si="121"/>
        <v>불가</v>
      </c>
      <c r="AZ966" s="63" t="str">
        <f t="shared" si="115"/>
        <v>불가</v>
      </c>
      <c r="BA966" s="63" t="str">
        <f t="shared" si="115"/>
        <v>가능</v>
      </c>
    </row>
    <row r="967" spans="2:53" x14ac:dyDescent="0.3">
      <c r="B967" s="4">
        <v>27615048</v>
      </c>
      <c r="C967" s="4" t="str">
        <f t="shared" ref="C967:C1000" si="123">RIGHT(B967,3)</f>
        <v>048</v>
      </c>
      <c r="D967" s="44" t="str">
        <f t="shared" si="122"/>
        <v>Item_Name_27615048</v>
      </c>
      <c r="E967" s="5" t="s">
        <v>1250</v>
      </c>
      <c r="F967" s="44" t="str">
        <f t="shared" si="119"/>
        <v>Item_Desc_27615048</v>
      </c>
      <c r="G967" s="5" t="s">
        <v>525</v>
      </c>
      <c r="H967" s="5">
        <v>3</v>
      </c>
      <c r="I967" s="5">
        <v>76</v>
      </c>
      <c r="J967" s="5">
        <v>0</v>
      </c>
      <c r="K967" s="5">
        <v>1</v>
      </c>
      <c r="L967" s="45">
        <f>_xlfn.XLOOKUP($I967, '[1]#칼럼명세'!$F:$F, '[1]#칼럼명세'!$J:$J)*IF(_xlfn.XLOOKUP($I967, '[1]#칼럼명세'!$F:$F, '[1]#칼럼명세'!$K:$K)="X", 1, _xlfn.XLOOKUP($K967, '[1]#무게관련'!$N:$N, '[1]#무게관련'!$O:$O))*100</f>
        <v>1</v>
      </c>
      <c r="M967" s="46" t="s">
        <v>336</v>
      </c>
      <c r="N967" s="46" t="s">
        <v>336</v>
      </c>
      <c r="O967" s="46" t="s">
        <v>336</v>
      </c>
      <c r="P967" s="46" t="s">
        <v>336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1</v>
      </c>
      <c r="X967" s="66">
        <v>100</v>
      </c>
      <c r="Y967" s="66">
        <v>1000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 t="s">
        <v>635</v>
      </c>
      <c r="AI967" s="5" t="s">
        <v>235</v>
      </c>
      <c r="AJ967" s="5" t="s">
        <v>983</v>
      </c>
      <c r="AK967" s="45">
        <f t="shared" si="116"/>
        <v>15</v>
      </c>
      <c r="AL967" s="47">
        <f>_xlfn.XLOOKUP(I967,'[1]#칼럼명세'!F:F,'[1]#칼럼명세'!I:I)</f>
        <v>10000</v>
      </c>
      <c r="AM967" s="44" t="str">
        <f t="shared" si="117"/>
        <v>Item_Name_27615048</v>
      </c>
      <c r="AN967" s="5" t="s">
        <v>505</v>
      </c>
      <c r="AO967" s="44" t="str">
        <f t="shared" si="118"/>
        <v>Item_Desc_27615048</v>
      </c>
      <c r="AP967" s="5" t="s">
        <v>652</v>
      </c>
      <c r="AQ967" s="44">
        <f>_xlfn.XLOOKUP(I967,[1]!표1[아이템 타입],[1]!표1[삭제여부])</f>
        <v>0</v>
      </c>
      <c r="AR967" s="63">
        <f>_xlfn.XLOOKUP(I967,'[1]#칼럼명세'!F:F,'[1]#칼럼명세'!H:H)</f>
        <v>0</v>
      </c>
      <c r="AS967" s="4">
        <v>1</v>
      </c>
      <c r="AT967" s="4"/>
      <c r="AU967" s="4"/>
      <c r="AV967" s="4"/>
      <c r="AW967" s="63" t="str">
        <f>_xlfn.XLOOKUP(I967,[1]!표1[아이템 타입],[1]!표1[타입 이름])</f>
        <v>퀘스트 아이템</v>
      </c>
      <c r="AX967" s="63" t="str">
        <f t="shared" si="120"/>
        <v>불가</v>
      </c>
      <c r="AY967" s="63" t="str">
        <f t="shared" si="121"/>
        <v>불가</v>
      </c>
      <c r="AZ967" s="63" t="str">
        <f t="shared" si="115"/>
        <v>불가</v>
      </c>
      <c r="BA967" s="63" t="str">
        <f t="shared" si="115"/>
        <v>가능</v>
      </c>
    </row>
    <row r="968" spans="2:53" x14ac:dyDescent="0.3">
      <c r="B968" s="4">
        <v>27615049</v>
      </c>
      <c r="C968" s="4" t="str">
        <f t="shared" si="123"/>
        <v>049</v>
      </c>
      <c r="D968" s="44" t="str">
        <f t="shared" si="122"/>
        <v>Item_Name_27615049</v>
      </c>
      <c r="E968" s="5" t="s">
        <v>1251</v>
      </c>
      <c r="F968" s="44" t="str">
        <f t="shared" si="119"/>
        <v>Item_Desc_27615049</v>
      </c>
      <c r="G968" s="5" t="s">
        <v>525</v>
      </c>
      <c r="H968" s="5">
        <v>3</v>
      </c>
      <c r="I968" s="5">
        <v>76</v>
      </c>
      <c r="J968" s="5">
        <v>0</v>
      </c>
      <c r="K968" s="5">
        <v>1</v>
      </c>
      <c r="L968" s="45">
        <f>_xlfn.XLOOKUP($I968, '[1]#칼럼명세'!$F:$F, '[1]#칼럼명세'!$J:$J)*IF(_xlfn.XLOOKUP($I968, '[1]#칼럼명세'!$F:$F, '[1]#칼럼명세'!$K:$K)="X", 1, _xlfn.XLOOKUP($K968, '[1]#무게관련'!$N:$N, '[1]#무게관련'!$O:$O))*100</f>
        <v>1</v>
      </c>
      <c r="M968" s="46" t="s">
        <v>336</v>
      </c>
      <c r="N968" s="46" t="s">
        <v>336</v>
      </c>
      <c r="O968" s="46" t="s">
        <v>336</v>
      </c>
      <c r="P968" s="46" t="s">
        <v>336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1</v>
      </c>
      <c r="X968" s="66">
        <v>100</v>
      </c>
      <c r="Y968" s="66">
        <v>1000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 t="s">
        <v>242</v>
      </c>
      <c r="AI968" s="5" t="s">
        <v>235</v>
      </c>
      <c r="AJ968" s="5" t="s">
        <v>983</v>
      </c>
      <c r="AK968" s="45">
        <f t="shared" si="116"/>
        <v>15</v>
      </c>
      <c r="AL968" s="47">
        <f>_xlfn.XLOOKUP(I968,'[1]#칼럼명세'!F:F,'[1]#칼럼명세'!I:I)</f>
        <v>10000</v>
      </c>
      <c r="AM968" s="44" t="str">
        <f t="shared" si="117"/>
        <v>Item_Name_27615049</v>
      </c>
      <c r="AN968" s="5" t="s">
        <v>506</v>
      </c>
      <c r="AO968" s="44" t="str">
        <f t="shared" si="118"/>
        <v>Item_Desc_27615049</v>
      </c>
      <c r="AP968" s="5" t="s">
        <v>652</v>
      </c>
      <c r="AQ968" s="44">
        <f>_xlfn.XLOOKUP(I968,[1]!표1[아이템 타입],[1]!표1[삭제여부])</f>
        <v>0</v>
      </c>
      <c r="AR968" s="63">
        <f>_xlfn.XLOOKUP(I968,'[1]#칼럼명세'!F:F,'[1]#칼럼명세'!H:H)</f>
        <v>0</v>
      </c>
      <c r="AS968" s="4">
        <v>1</v>
      </c>
      <c r="AT968" s="4"/>
      <c r="AU968" s="4"/>
      <c r="AV968" s="4"/>
      <c r="AW968" s="63" t="str">
        <f>_xlfn.XLOOKUP(I968,[1]!표1[아이템 타입],[1]!표1[타입 이름])</f>
        <v>퀘스트 아이템</v>
      </c>
      <c r="AX968" s="63" t="str">
        <f t="shared" si="120"/>
        <v>불가</v>
      </c>
      <c r="AY968" s="63" t="str">
        <f t="shared" si="121"/>
        <v>불가</v>
      </c>
      <c r="AZ968" s="63" t="str">
        <f t="shared" si="115"/>
        <v>불가</v>
      </c>
      <c r="BA968" s="63" t="str">
        <f t="shared" si="115"/>
        <v>가능</v>
      </c>
    </row>
    <row r="969" spans="2:53" x14ac:dyDescent="0.3">
      <c r="B969" s="4">
        <v>27615050</v>
      </c>
      <c r="C969" s="4" t="str">
        <f t="shared" si="123"/>
        <v>050</v>
      </c>
      <c r="D969" s="44" t="str">
        <f t="shared" si="122"/>
        <v>Item_Name_27615050</v>
      </c>
      <c r="E969" s="5" t="s">
        <v>1252</v>
      </c>
      <c r="F969" s="44" t="str">
        <f t="shared" si="119"/>
        <v>Item_Desc_27615050</v>
      </c>
      <c r="G969" s="5" t="s">
        <v>525</v>
      </c>
      <c r="H969" s="5">
        <v>3</v>
      </c>
      <c r="I969" s="5">
        <v>76</v>
      </c>
      <c r="J969" s="5">
        <v>0</v>
      </c>
      <c r="K969" s="5">
        <v>1</v>
      </c>
      <c r="L969" s="45">
        <f>_xlfn.XLOOKUP($I969, '[1]#칼럼명세'!$F:$F, '[1]#칼럼명세'!$J:$J)*IF(_xlfn.XLOOKUP($I969, '[1]#칼럼명세'!$F:$F, '[1]#칼럼명세'!$K:$K)="X", 1, _xlfn.XLOOKUP($K969, '[1]#무게관련'!$N:$N, '[1]#무게관련'!$O:$O))*100</f>
        <v>1</v>
      </c>
      <c r="M969" s="46" t="s">
        <v>336</v>
      </c>
      <c r="N969" s="46" t="s">
        <v>336</v>
      </c>
      <c r="O969" s="46" t="s">
        <v>336</v>
      </c>
      <c r="P969" s="46" t="s">
        <v>336</v>
      </c>
      <c r="Q969" s="5">
        <v>0</v>
      </c>
      <c r="R969" s="5">
        <v>0</v>
      </c>
      <c r="S969" s="5">
        <v>0</v>
      </c>
      <c r="T969" s="5">
        <v>0</v>
      </c>
      <c r="U969" s="5">
        <v>0</v>
      </c>
      <c r="V969" s="5">
        <v>0</v>
      </c>
      <c r="W969" s="5">
        <v>1</v>
      </c>
      <c r="X969" s="66">
        <v>100</v>
      </c>
      <c r="Y969" s="66">
        <v>1000</v>
      </c>
      <c r="Z969" s="5">
        <v>0</v>
      </c>
      <c r="AA969" s="5">
        <v>0</v>
      </c>
      <c r="AB969" s="5">
        <v>0</v>
      </c>
      <c r="AC969" s="5">
        <v>0</v>
      </c>
      <c r="AD969" s="5">
        <v>0</v>
      </c>
      <c r="AE969" s="5">
        <v>0</v>
      </c>
      <c r="AF969" s="5">
        <v>0</v>
      </c>
      <c r="AG969" s="5">
        <v>0</v>
      </c>
      <c r="AH969" s="5" t="s">
        <v>258</v>
      </c>
      <c r="AI969" s="5" t="s">
        <v>235</v>
      </c>
      <c r="AJ969" s="5" t="s">
        <v>983</v>
      </c>
      <c r="AK969" s="45">
        <f t="shared" si="116"/>
        <v>15</v>
      </c>
      <c r="AL969" s="47">
        <f>_xlfn.XLOOKUP(I969,'[1]#칼럼명세'!F:F,'[1]#칼럼명세'!I:I)</f>
        <v>10000</v>
      </c>
      <c r="AM969" s="44" t="str">
        <f t="shared" si="117"/>
        <v>Item_Name_27615050</v>
      </c>
      <c r="AN969" s="5" t="s">
        <v>403</v>
      </c>
      <c r="AO969" s="44" t="str">
        <f t="shared" si="118"/>
        <v>Item_Desc_27615050</v>
      </c>
      <c r="AP969" s="5" t="s">
        <v>652</v>
      </c>
      <c r="AQ969" s="44">
        <f>_xlfn.XLOOKUP(I969,[1]!표1[아이템 타입],[1]!표1[삭제여부])</f>
        <v>0</v>
      </c>
      <c r="AR969" s="63">
        <f>_xlfn.XLOOKUP(I969,'[1]#칼럼명세'!F:F,'[1]#칼럼명세'!H:H)</f>
        <v>0</v>
      </c>
      <c r="AS969" s="4">
        <v>1</v>
      </c>
      <c r="AT969" s="4"/>
      <c r="AU969" s="4"/>
      <c r="AV969" s="4"/>
      <c r="AW969" s="63" t="str">
        <f>_xlfn.XLOOKUP(I969,[1]!표1[아이템 타입],[1]!표1[타입 이름])</f>
        <v>퀘스트 아이템</v>
      </c>
      <c r="AX969" s="63" t="str">
        <f t="shared" si="120"/>
        <v>불가</v>
      </c>
      <c r="AY969" s="63" t="str">
        <f t="shared" si="121"/>
        <v>불가</v>
      </c>
      <c r="AZ969" s="63" t="str">
        <f t="shared" ref="AZ969:BA1000" si="124">IF(AR969=0,"불가","가능")</f>
        <v>불가</v>
      </c>
      <c r="BA969" s="63" t="str">
        <f t="shared" si="124"/>
        <v>가능</v>
      </c>
    </row>
    <row r="970" spans="2:53" x14ac:dyDescent="0.3">
      <c r="B970" s="4">
        <v>27615051</v>
      </c>
      <c r="C970" s="4" t="str">
        <f t="shared" si="123"/>
        <v>051</v>
      </c>
      <c r="D970" s="44" t="str">
        <f t="shared" si="122"/>
        <v>Item_Name_27615051</v>
      </c>
      <c r="E970" s="5" t="s">
        <v>1253</v>
      </c>
      <c r="F970" s="44" t="str">
        <f t="shared" si="119"/>
        <v>Item_Desc_27615051</v>
      </c>
      <c r="G970" s="5" t="s">
        <v>525</v>
      </c>
      <c r="H970" s="5">
        <v>3</v>
      </c>
      <c r="I970" s="5">
        <v>76</v>
      </c>
      <c r="J970" s="5">
        <v>0</v>
      </c>
      <c r="K970" s="5">
        <v>1</v>
      </c>
      <c r="L970" s="45">
        <f>_xlfn.XLOOKUP($I970, '[1]#칼럼명세'!$F:$F, '[1]#칼럼명세'!$J:$J)*IF(_xlfn.XLOOKUP($I970, '[1]#칼럼명세'!$F:$F, '[1]#칼럼명세'!$K:$K)="X", 1, _xlfn.XLOOKUP($K970, '[1]#무게관련'!$N:$N, '[1]#무게관련'!$O:$O))*100</f>
        <v>1</v>
      </c>
      <c r="M970" s="46" t="s">
        <v>336</v>
      </c>
      <c r="N970" s="46" t="s">
        <v>336</v>
      </c>
      <c r="O970" s="46" t="s">
        <v>336</v>
      </c>
      <c r="P970" s="46" t="s">
        <v>336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1</v>
      </c>
      <c r="X970" s="66">
        <v>100</v>
      </c>
      <c r="Y970" s="66">
        <v>1000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 t="s">
        <v>943</v>
      </c>
      <c r="AI970" s="5" t="s">
        <v>235</v>
      </c>
      <c r="AJ970" s="5" t="s">
        <v>983</v>
      </c>
      <c r="AK970" s="45">
        <f t="shared" si="116"/>
        <v>15</v>
      </c>
      <c r="AL970" s="47">
        <f>_xlfn.XLOOKUP(I970,'[1]#칼럼명세'!F:F,'[1]#칼럼명세'!I:I)</f>
        <v>10000</v>
      </c>
      <c r="AM970" s="44" t="str">
        <f t="shared" si="117"/>
        <v>Item_Name_27615051</v>
      </c>
      <c r="AN970" s="5" t="s">
        <v>507</v>
      </c>
      <c r="AO970" s="44" t="str">
        <f t="shared" si="118"/>
        <v>Item_Desc_27615051</v>
      </c>
      <c r="AP970" s="5" t="s">
        <v>652</v>
      </c>
      <c r="AQ970" s="44">
        <f>_xlfn.XLOOKUP(I970,[1]!표1[아이템 타입],[1]!표1[삭제여부])</f>
        <v>0</v>
      </c>
      <c r="AR970" s="63">
        <f>_xlfn.XLOOKUP(I970,'[1]#칼럼명세'!F:F,'[1]#칼럼명세'!H:H)</f>
        <v>0</v>
      </c>
      <c r="AS970" s="4">
        <v>1</v>
      </c>
      <c r="AT970" s="4"/>
      <c r="AU970" s="4"/>
      <c r="AV970" s="4"/>
      <c r="AW970" s="63" t="str">
        <f>_xlfn.XLOOKUP(I970,[1]!표1[아이템 타입],[1]!표1[타입 이름])</f>
        <v>퀘스트 아이템</v>
      </c>
      <c r="AX970" s="63" t="str">
        <f t="shared" si="120"/>
        <v>불가</v>
      </c>
      <c r="AY970" s="63" t="str">
        <f t="shared" si="121"/>
        <v>불가</v>
      </c>
      <c r="AZ970" s="63" t="str">
        <f t="shared" si="124"/>
        <v>불가</v>
      </c>
      <c r="BA970" s="63" t="str">
        <f t="shared" si="124"/>
        <v>가능</v>
      </c>
    </row>
    <row r="971" spans="2:53" x14ac:dyDescent="0.3">
      <c r="B971" s="4">
        <v>27615052</v>
      </c>
      <c r="C971" s="4" t="str">
        <f t="shared" si="123"/>
        <v>052</v>
      </c>
      <c r="D971" s="44" t="str">
        <f t="shared" si="122"/>
        <v>Item_Name_27615052</v>
      </c>
      <c r="E971" s="5" t="s">
        <v>1254</v>
      </c>
      <c r="F971" s="44" t="str">
        <f t="shared" si="119"/>
        <v>Item_Desc_27615052</v>
      </c>
      <c r="G971" s="5" t="s">
        <v>525</v>
      </c>
      <c r="H971" s="5">
        <v>3</v>
      </c>
      <c r="I971" s="5">
        <v>76</v>
      </c>
      <c r="J971" s="5">
        <v>0</v>
      </c>
      <c r="K971" s="5">
        <v>1</v>
      </c>
      <c r="L971" s="45">
        <f>_xlfn.XLOOKUP($I971, '[1]#칼럼명세'!$F:$F, '[1]#칼럼명세'!$J:$J)*IF(_xlfn.XLOOKUP($I971, '[1]#칼럼명세'!$F:$F, '[1]#칼럼명세'!$K:$K)="X", 1, _xlfn.XLOOKUP($K971, '[1]#무게관련'!$N:$N, '[1]#무게관련'!$O:$O))*100</f>
        <v>1</v>
      </c>
      <c r="M971" s="46" t="s">
        <v>336</v>
      </c>
      <c r="N971" s="46" t="s">
        <v>336</v>
      </c>
      <c r="O971" s="46" t="s">
        <v>336</v>
      </c>
      <c r="P971" s="46" t="s">
        <v>336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1</v>
      </c>
      <c r="X971" s="66">
        <v>100</v>
      </c>
      <c r="Y971" s="66">
        <v>1000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 t="s">
        <v>245</v>
      </c>
      <c r="AI971" s="5" t="s">
        <v>235</v>
      </c>
      <c r="AJ971" s="5" t="s">
        <v>983</v>
      </c>
      <c r="AK971" s="45">
        <f t="shared" si="116"/>
        <v>15</v>
      </c>
      <c r="AL971" s="47">
        <f>_xlfn.XLOOKUP(I971,'[1]#칼럼명세'!F:F,'[1]#칼럼명세'!I:I)</f>
        <v>10000</v>
      </c>
      <c r="AM971" s="44" t="str">
        <f t="shared" si="117"/>
        <v>Item_Name_27615052</v>
      </c>
      <c r="AN971" s="5" t="s">
        <v>508</v>
      </c>
      <c r="AO971" s="44" t="str">
        <f t="shared" si="118"/>
        <v>Item_Desc_27615052</v>
      </c>
      <c r="AP971" s="5" t="s">
        <v>652</v>
      </c>
      <c r="AQ971" s="44">
        <f>_xlfn.XLOOKUP(I971,[1]!표1[아이템 타입],[1]!표1[삭제여부])</f>
        <v>0</v>
      </c>
      <c r="AR971" s="63">
        <f>_xlfn.XLOOKUP(I971,'[1]#칼럼명세'!F:F,'[1]#칼럼명세'!H:H)</f>
        <v>0</v>
      </c>
      <c r="AS971" s="4">
        <v>1</v>
      </c>
      <c r="AT971" s="4"/>
      <c r="AU971" s="4"/>
      <c r="AV971" s="4"/>
      <c r="AW971" s="63" t="str">
        <f>_xlfn.XLOOKUP(I971,[1]!표1[아이템 타입],[1]!표1[타입 이름])</f>
        <v>퀘스트 아이템</v>
      </c>
      <c r="AX971" s="63" t="str">
        <f t="shared" si="120"/>
        <v>불가</v>
      </c>
      <c r="AY971" s="63" t="str">
        <f t="shared" si="121"/>
        <v>불가</v>
      </c>
      <c r="AZ971" s="63" t="str">
        <f t="shared" si="124"/>
        <v>불가</v>
      </c>
      <c r="BA971" s="63" t="str">
        <f t="shared" si="124"/>
        <v>가능</v>
      </c>
    </row>
    <row r="972" spans="2:53" x14ac:dyDescent="0.3">
      <c r="B972" s="4">
        <v>27615053</v>
      </c>
      <c r="C972" s="4" t="str">
        <f t="shared" si="123"/>
        <v>053</v>
      </c>
      <c r="D972" s="44" t="str">
        <f t="shared" si="122"/>
        <v>Item_Name_27615053</v>
      </c>
      <c r="E972" s="5" t="s">
        <v>1255</v>
      </c>
      <c r="F972" s="44" t="str">
        <f t="shared" si="119"/>
        <v>Item_Desc_27615053</v>
      </c>
      <c r="G972" s="5" t="s">
        <v>525</v>
      </c>
      <c r="H972" s="5">
        <v>3</v>
      </c>
      <c r="I972" s="5">
        <v>76</v>
      </c>
      <c r="J972" s="5">
        <v>0</v>
      </c>
      <c r="K972" s="5">
        <v>1</v>
      </c>
      <c r="L972" s="45">
        <f>_xlfn.XLOOKUP($I972, '[1]#칼럼명세'!$F:$F, '[1]#칼럼명세'!$J:$J)*IF(_xlfn.XLOOKUP($I972, '[1]#칼럼명세'!$F:$F, '[1]#칼럼명세'!$K:$K)="X", 1, _xlfn.XLOOKUP($K972, '[1]#무게관련'!$N:$N, '[1]#무게관련'!$O:$O))*100</f>
        <v>1</v>
      </c>
      <c r="M972" s="46" t="s">
        <v>336</v>
      </c>
      <c r="N972" s="46" t="s">
        <v>336</v>
      </c>
      <c r="O972" s="46" t="s">
        <v>336</v>
      </c>
      <c r="P972" s="46" t="s">
        <v>336</v>
      </c>
      <c r="Q972" s="5">
        <v>0</v>
      </c>
      <c r="R972" s="5">
        <v>0</v>
      </c>
      <c r="S972" s="5">
        <v>0</v>
      </c>
      <c r="T972" s="5">
        <v>0</v>
      </c>
      <c r="U972" s="5">
        <v>0</v>
      </c>
      <c r="V972" s="5">
        <v>0</v>
      </c>
      <c r="W972" s="5">
        <v>1</v>
      </c>
      <c r="X972" s="66">
        <v>100</v>
      </c>
      <c r="Y972" s="66">
        <v>1000</v>
      </c>
      <c r="Z972" s="5">
        <v>0</v>
      </c>
      <c r="AA972" s="5">
        <v>0</v>
      </c>
      <c r="AB972" s="5">
        <v>0</v>
      </c>
      <c r="AC972" s="5">
        <v>0</v>
      </c>
      <c r="AD972" s="5">
        <v>0</v>
      </c>
      <c r="AE972" s="5">
        <v>0</v>
      </c>
      <c r="AF972" s="5">
        <v>0</v>
      </c>
      <c r="AG972" s="5">
        <v>0</v>
      </c>
      <c r="AH972" s="5" t="s">
        <v>240</v>
      </c>
      <c r="AI972" s="5" t="s">
        <v>235</v>
      </c>
      <c r="AJ972" s="5" t="s">
        <v>983</v>
      </c>
      <c r="AK972" s="45">
        <f t="shared" si="116"/>
        <v>15</v>
      </c>
      <c r="AL972" s="47">
        <f>_xlfn.XLOOKUP(I972,'[1]#칼럼명세'!F:F,'[1]#칼럼명세'!I:I)</f>
        <v>10000</v>
      </c>
      <c r="AM972" s="44" t="str">
        <f t="shared" si="117"/>
        <v>Item_Name_27615053</v>
      </c>
      <c r="AN972" s="5" t="s">
        <v>509</v>
      </c>
      <c r="AO972" s="44" t="str">
        <f t="shared" si="118"/>
        <v>Item_Desc_27615053</v>
      </c>
      <c r="AP972" s="5" t="s">
        <v>652</v>
      </c>
      <c r="AQ972" s="44">
        <f>_xlfn.XLOOKUP(I972,[1]!표1[아이템 타입],[1]!표1[삭제여부])</f>
        <v>0</v>
      </c>
      <c r="AR972" s="63">
        <f>_xlfn.XLOOKUP(I972,'[1]#칼럼명세'!F:F,'[1]#칼럼명세'!H:H)</f>
        <v>0</v>
      </c>
      <c r="AS972" s="4">
        <v>1</v>
      </c>
      <c r="AT972" s="4"/>
      <c r="AU972" s="4"/>
      <c r="AV972" s="4"/>
      <c r="AW972" s="63" t="str">
        <f>_xlfn.XLOOKUP(I972,[1]!표1[아이템 타입],[1]!표1[타입 이름])</f>
        <v>퀘스트 아이템</v>
      </c>
      <c r="AX972" s="63" t="str">
        <f t="shared" si="120"/>
        <v>불가</v>
      </c>
      <c r="AY972" s="63" t="str">
        <f t="shared" si="121"/>
        <v>불가</v>
      </c>
      <c r="AZ972" s="63" t="str">
        <f t="shared" si="124"/>
        <v>불가</v>
      </c>
      <c r="BA972" s="63" t="str">
        <f t="shared" si="124"/>
        <v>가능</v>
      </c>
    </row>
    <row r="973" spans="2:53" x14ac:dyDescent="0.3">
      <c r="B973" s="4">
        <v>27615054</v>
      </c>
      <c r="C973" s="4" t="str">
        <f t="shared" si="123"/>
        <v>054</v>
      </c>
      <c r="D973" s="44" t="str">
        <f t="shared" si="122"/>
        <v>Item_Name_27615054</v>
      </c>
      <c r="E973" s="5" t="s">
        <v>1256</v>
      </c>
      <c r="F973" s="44" t="str">
        <f t="shared" si="119"/>
        <v>Item_Desc_27615054</v>
      </c>
      <c r="G973" s="5" t="s">
        <v>525</v>
      </c>
      <c r="H973" s="5">
        <v>3</v>
      </c>
      <c r="I973" s="5">
        <v>76</v>
      </c>
      <c r="J973" s="5">
        <v>0</v>
      </c>
      <c r="K973" s="5">
        <v>1</v>
      </c>
      <c r="L973" s="45">
        <f>_xlfn.XLOOKUP($I973, '[1]#칼럼명세'!$F:$F, '[1]#칼럼명세'!$J:$J)*IF(_xlfn.XLOOKUP($I973, '[1]#칼럼명세'!$F:$F, '[1]#칼럼명세'!$K:$K)="X", 1, _xlfn.XLOOKUP($K973, '[1]#무게관련'!$N:$N, '[1]#무게관련'!$O:$O))*100</f>
        <v>1</v>
      </c>
      <c r="M973" s="46" t="s">
        <v>336</v>
      </c>
      <c r="N973" s="46" t="s">
        <v>336</v>
      </c>
      <c r="O973" s="46" t="s">
        <v>336</v>
      </c>
      <c r="P973" s="46" t="s">
        <v>336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1</v>
      </c>
      <c r="X973" s="66">
        <v>100</v>
      </c>
      <c r="Y973" s="66">
        <v>1000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 t="s">
        <v>244</v>
      </c>
      <c r="AI973" s="5" t="s">
        <v>235</v>
      </c>
      <c r="AJ973" s="5" t="s">
        <v>983</v>
      </c>
      <c r="AK973" s="45">
        <f t="shared" si="116"/>
        <v>15</v>
      </c>
      <c r="AL973" s="47">
        <f>_xlfn.XLOOKUP(I973,'[1]#칼럼명세'!F:F,'[1]#칼럼명세'!I:I)</f>
        <v>10000</v>
      </c>
      <c r="AM973" s="44" t="str">
        <f t="shared" si="117"/>
        <v>Item_Name_27615054</v>
      </c>
      <c r="AN973" s="5" t="s">
        <v>510</v>
      </c>
      <c r="AO973" s="44" t="str">
        <f t="shared" si="118"/>
        <v>Item_Desc_27615054</v>
      </c>
      <c r="AP973" s="5" t="s">
        <v>652</v>
      </c>
      <c r="AQ973" s="44">
        <f>_xlfn.XLOOKUP(I973,[1]!표1[아이템 타입],[1]!표1[삭제여부])</f>
        <v>0</v>
      </c>
      <c r="AR973" s="63">
        <f>_xlfn.XLOOKUP(I973,'[1]#칼럼명세'!F:F,'[1]#칼럼명세'!H:H)</f>
        <v>0</v>
      </c>
      <c r="AS973" s="4">
        <v>1</v>
      </c>
      <c r="AT973" s="4"/>
      <c r="AU973" s="4"/>
      <c r="AV973" s="4"/>
      <c r="AW973" s="63" t="str">
        <f>_xlfn.XLOOKUP(I973,[1]!표1[아이템 타입],[1]!표1[타입 이름])</f>
        <v>퀘스트 아이템</v>
      </c>
      <c r="AX973" s="63" t="str">
        <f t="shared" si="120"/>
        <v>불가</v>
      </c>
      <c r="AY973" s="63" t="str">
        <f t="shared" si="121"/>
        <v>불가</v>
      </c>
      <c r="AZ973" s="63" t="str">
        <f t="shared" si="124"/>
        <v>불가</v>
      </c>
      <c r="BA973" s="63" t="str">
        <f t="shared" si="124"/>
        <v>가능</v>
      </c>
    </row>
    <row r="974" spans="2:53" x14ac:dyDescent="0.3">
      <c r="B974" s="4">
        <v>27615055</v>
      </c>
      <c r="C974" s="4" t="str">
        <f t="shared" si="123"/>
        <v>055</v>
      </c>
      <c r="D974" s="44" t="str">
        <f t="shared" si="122"/>
        <v>Item_Name_27615055</v>
      </c>
      <c r="E974" s="5" t="s">
        <v>1257</v>
      </c>
      <c r="F974" s="44" t="str">
        <f t="shared" si="119"/>
        <v>Item_Desc_27615055</v>
      </c>
      <c r="G974" s="5" t="s">
        <v>525</v>
      </c>
      <c r="H974" s="5">
        <v>3</v>
      </c>
      <c r="I974" s="5">
        <v>76</v>
      </c>
      <c r="J974" s="5">
        <v>0</v>
      </c>
      <c r="K974" s="5">
        <v>1</v>
      </c>
      <c r="L974" s="45">
        <f>_xlfn.XLOOKUP($I974, '[1]#칼럼명세'!$F:$F, '[1]#칼럼명세'!$J:$J)*IF(_xlfn.XLOOKUP($I974, '[1]#칼럼명세'!$F:$F, '[1]#칼럼명세'!$K:$K)="X", 1, _xlfn.XLOOKUP($K974, '[1]#무게관련'!$N:$N, '[1]#무게관련'!$O:$O))*100</f>
        <v>1</v>
      </c>
      <c r="M974" s="46" t="s">
        <v>336</v>
      </c>
      <c r="N974" s="46" t="s">
        <v>336</v>
      </c>
      <c r="O974" s="46" t="s">
        <v>336</v>
      </c>
      <c r="P974" s="46" t="s">
        <v>336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1</v>
      </c>
      <c r="X974" s="66">
        <v>100</v>
      </c>
      <c r="Y974" s="66">
        <v>1000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 t="s">
        <v>942</v>
      </c>
      <c r="AI974" s="5" t="s">
        <v>235</v>
      </c>
      <c r="AJ974" s="5" t="s">
        <v>983</v>
      </c>
      <c r="AK974" s="45">
        <f t="shared" si="116"/>
        <v>15</v>
      </c>
      <c r="AL974" s="47">
        <f>_xlfn.XLOOKUP(I974,'[1]#칼럼명세'!F:F,'[1]#칼럼명세'!I:I)</f>
        <v>10000</v>
      </c>
      <c r="AM974" s="44" t="str">
        <f t="shared" si="117"/>
        <v>Item_Name_27615055</v>
      </c>
      <c r="AN974" s="5" t="s">
        <v>511</v>
      </c>
      <c r="AO974" s="44" t="str">
        <f t="shared" si="118"/>
        <v>Item_Desc_27615055</v>
      </c>
      <c r="AP974" s="5" t="s">
        <v>652</v>
      </c>
      <c r="AQ974" s="44">
        <f>_xlfn.XLOOKUP(I974,[1]!표1[아이템 타입],[1]!표1[삭제여부])</f>
        <v>0</v>
      </c>
      <c r="AR974" s="63">
        <f>_xlfn.XLOOKUP(I974,'[1]#칼럼명세'!F:F,'[1]#칼럼명세'!H:H)</f>
        <v>0</v>
      </c>
      <c r="AS974" s="4">
        <v>1</v>
      </c>
      <c r="AT974" s="4"/>
      <c r="AU974" s="4"/>
      <c r="AV974" s="4"/>
      <c r="AW974" s="63" t="str">
        <f>_xlfn.XLOOKUP(I974,[1]!표1[아이템 타입],[1]!표1[타입 이름])</f>
        <v>퀘스트 아이템</v>
      </c>
      <c r="AX974" s="63" t="str">
        <f t="shared" si="120"/>
        <v>불가</v>
      </c>
      <c r="AY974" s="63" t="str">
        <f t="shared" si="121"/>
        <v>불가</v>
      </c>
      <c r="AZ974" s="63" t="str">
        <f t="shared" si="124"/>
        <v>불가</v>
      </c>
      <c r="BA974" s="63" t="str">
        <f t="shared" si="124"/>
        <v>가능</v>
      </c>
    </row>
    <row r="975" spans="2:53" x14ac:dyDescent="0.3">
      <c r="B975" s="4">
        <v>27635001</v>
      </c>
      <c r="C975" s="4" t="str">
        <f t="shared" si="123"/>
        <v>001</v>
      </c>
      <c r="D975" s="44" t="str">
        <f t="shared" si="122"/>
        <v>Item_Name_27635001</v>
      </c>
      <c r="E975" s="5" t="s">
        <v>1258</v>
      </c>
      <c r="F975" s="44" t="str">
        <f t="shared" si="119"/>
        <v>Item_Desc_27635001</v>
      </c>
      <c r="G975" s="5" t="s">
        <v>883</v>
      </c>
      <c r="H975" s="5">
        <v>3</v>
      </c>
      <c r="I975" s="5">
        <v>63</v>
      </c>
      <c r="J975" s="5">
        <v>0</v>
      </c>
      <c r="K975" s="5">
        <v>1</v>
      </c>
      <c r="L975" s="45">
        <v>0</v>
      </c>
      <c r="M975" s="46" t="s">
        <v>336</v>
      </c>
      <c r="N975" s="46" t="s">
        <v>336</v>
      </c>
      <c r="O975" s="46" t="s">
        <v>336</v>
      </c>
      <c r="P975" s="46" t="s">
        <v>336</v>
      </c>
      <c r="Q975" s="5">
        <v>0</v>
      </c>
      <c r="R975" s="5">
        <v>0</v>
      </c>
      <c r="S975" s="5">
        <v>0</v>
      </c>
      <c r="T975" s="5">
        <v>0</v>
      </c>
      <c r="U975" s="5">
        <v>0</v>
      </c>
      <c r="V975" s="5">
        <v>0</v>
      </c>
      <c r="W975" s="5">
        <v>1</v>
      </c>
      <c r="X975" s="66">
        <v>100</v>
      </c>
      <c r="Y975" s="66">
        <v>1000</v>
      </c>
      <c r="Z975" s="5">
        <v>0</v>
      </c>
      <c r="AA975" s="5">
        <v>0</v>
      </c>
      <c r="AB975" s="5">
        <v>0</v>
      </c>
      <c r="AC975" s="5">
        <v>0</v>
      </c>
      <c r="AD975" s="5">
        <v>0</v>
      </c>
      <c r="AE975" s="5">
        <v>0</v>
      </c>
      <c r="AF975" s="5">
        <v>0</v>
      </c>
      <c r="AG975" s="5">
        <v>0</v>
      </c>
      <c r="AH975" s="5" t="s">
        <v>948</v>
      </c>
      <c r="AI975" s="5" t="s">
        <v>235</v>
      </c>
      <c r="AJ975" s="5" t="s">
        <v>983</v>
      </c>
      <c r="AK975" s="45">
        <f t="shared" si="116"/>
        <v>15</v>
      </c>
      <c r="AL975" s="47">
        <f>_xlfn.XLOOKUP(I975,'[1]#칼럼명세'!F:F,'[1]#칼럼명세'!I:I)</f>
        <v>1007</v>
      </c>
      <c r="AM975" s="44" t="str">
        <f t="shared" si="117"/>
        <v>Item_Name_27635001</v>
      </c>
      <c r="AN975" s="5" t="s">
        <v>886</v>
      </c>
      <c r="AO975" s="44" t="str">
        <f t="shared" si="118"/>
        <v>Item_Desc_27635001</v>
      </c>
      <c r="AP975" s="5" t="s">
        <v>883</v>
      </c>
      <c r="AQ975" s="44">
        <f>_xlfn.XLOOKUP(I975,[1]!표1[아이템 타입],[1]!표1[삭제여부])</f>
        <v>1</v>
      </c>
      <c r="AR975" s="63">
        <f>_xlfn.XLOOKUP(I975,'[1]#칼럼명세'!F:F,'[1]#칼럼명세'!H:H)</f>
        <v>1</v>
      </c>
      <c r="AS975" s="4">
        <v>1</v>
      </c>
      <c r="AT975" s="4"/>
      <c r="AU975" s="4"/>
      <c r="AV975" s="4"/>
      <c r="AW975" s="63" t="str">
        <f>_xlfn.XLOOKUP(I975,[1]!표1[아이템 타입],[1]!표1[타입 이름])</f>
        <v>스피릿 아이템</v>
      </c>
      <c r="AX975" s="63" t="str">
        <f t="shared" si="120"/>
        <v>불가</v>
      </c>
      <c r="AY975" s="63" t="str">
        <f t="shared" si="121"/>
        <v>불가</v>
      </c>
      <c r="AZ975" s="63" t="str">
        <f t="shared" si="124"/>
        <v>가능</v>
      </c>
      <c r="BA975" s="63" t="str">
        <f t="shared" si="124"/>
        <v>가능</v>
      </c>
    </row>
    <row r="976" spans="2:53" x14ac:dyDescent="0.3">
      <c r="B976" s="4">
        <v>27815002</v>
      </c>
      <c r="C976" s="4" t="str">
        <f t="shared" si="123"/>
        <v>002</v>
      </c>
      <c r="D976" s="44" t="str">
        <f t="shared" si="122"/>
        <v>Item_Name_27815002</v>
      </c>
      <c r="E976" s="5" t="s">
        <v>1339</v>
      </c>
      <c r="F976" s="44" t="str">
        <f t="shared" si="119"/>
        <v>Item_Desc_27815002</v>
      </c>
      <c r="G976" s="5" t="s">
        <v>714</v>
      </c>
      <c r="H976" s="5">
        <v>3</v>
      </c>
      <c r="I976" s="5">
        <v>78</v>
      </c>
      <c r="J976" s="5">
        <v>0</v>
      </c>
      <c r="K976" s="5">
        <v>3</v>
      </c>
      <c r="L976" s="45">
        <f>_xlfn.XLOOKUP($I976, '[1]#칼럼명세'!$F:$F, '[1]#칼럼명세'!$J:$J)*IF(_xlfn.XLOOKUP($I976, '[1]#칼럼명세'!$F:$F, '[1]#칼럼명세'!$K:$K)="X", 1, _xlfn.XLOOKUP($K976, '[1]#무게관련'!$N:$N, '[1]#무게관련'!$O:$O))*100</f>
        <v>0</v>
      </c>
      <c r="M976" s="46" t="s">
        <v>336</v>
      </c>
      <c r="N976" s="46" t="s">
        <v>336</v>
      </c>
      <c r="O976" s="46" t="s">
        <v>336</v>
      </c>
      <c r="P976" s="46" t="s">
        <v>336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1</v>
      </c>
      <c r="X976" s="66">
        <v>1</v>
      </c>
      <c r="Y976" s="66">
        <v>1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 t="s">
        <v>1341</v>
      </c>
      <c r="AI976" s="5" t="s">
        <v>235</v>
      </c>
      <c r="AJ976" s="5" t="s">
        <v>983</v>
      </c>
      <c r="AK976" s="45">
        <f t="shared" si="116"/>
        <v>15</v>
      </c>
      <c r="AL976" s="47">
        <f>_xlfn.XLOOKUP(I976,'[1]#칼럼명세'!F:F,'[1]#칼럼명세'!I:I)</f>
        <v>1007</v>
      </c>
      <c r="AM976" s="44" t="str">
        <f t="shared" si="117"/>
        <v>Item_Name_27815002</v>
      </c>
      <c r="AN976" s="5" t="s">
        <v>1342</v>
      </c>
      <c r="AO976" s="44" t="str">
        <f t="shared" si="118"/>
        <v>Item_Desc_27815002</v>
      </c>
      <c r="AP976" s="5" t="s">
        <v>1343</v>
      </c>
      <c r="AQ976" s="44">
        <f>_xlfn.XLOOKUP(I976,[1]!표1[아이템 타입],[1]!표1[삭제여부])</f>
        <v>0</v>
      </c>
      <c r="AR976" s="63">
        <f>_xlfn.XLOOKUP(I976,'[1]#칼럼명세'!F:F,'[1]#칼럼명세'!H:H)</f>
        <v>0</v>
      </c>
      <c r="AS976" s="4">
        <v>0</v>
      </c>
      <c r="AT976" s="4"/>
      <c r="AU976" s="4"/>
      <c r="AV976" s="4"/>
      <c r="AW976" s="63" t="str">
        <f>_xlfn.XLOOKUP(I976,[1]!표1[아이템 타입],[1]!표1[타입 이름])</f>
        <v>재료 - 판매 및 거래 불가</v>
      </c>
      <c r="AX976" s="63" t="str">
        <f t="shared" si="120"/>
        <v>불가</v>
      </c>
      <c r="AY976" s="63" t="str">
        <f t="shared" si="121"/>
        <v>불가</v>
      </c>
      <c r="AZ976" s="63" t="str">
        <f t="shared" si="124"/>
        <v>불가</v>
      </c>
      <c r="BA976" s="63" t="str">
        <f t="shared" si="124"/>
        <v>불가</v>
      </c>
    </row>
    <row r="977" spans="1:53" x14ac:dyDescent="0.3">
      <c r="B977" s="4">
        <v>27900001</v>
      </c>
      <c r="C977" s="4" t="str">
        <f t="shared" si="123"/>
        <v>001</v>
      </c>
      <c r="D977" s="44" t="str">
        <f t="shared" si="122"/>
        <v>Item_Name_27900001</v>
      </c>
      <c r="E977" s="5" t="s">
        <v>1565</v>
      </c>
      <c r="F977" s="44" t="str">
        <f t="shared" si="119"/>
        <v>Item_Desc_27900001</v>
      </c>
      <c r="G977" s="5" t="s">
        <v>1566</v>
      </c>
      <c r="H977" s="5">
        <v>3</v>
      </c>
      <c r="I977" s="5">
        <v>79</v>
      </c>
      <c r="J977" s="5">
        <v>0</v>
      </c>
      <c r="K977" s="5">
        <v>3</v>
      </c>
      <c r="L977" s="45">
        <f>_xlfn.XLOOKUP($I977, '[1]#칼럼명세'!$F:$F, '[1]#칼럼명세'!$J:$J)*IF(_xlfn.XLOOKUP($I977, '[1]#칼럼명세'!$F:$F, '[1]#칼럼명세'!$K:$K)="X", 1, _xlfn.XLOOKUP($K977, '[1]#무게관련'!$N:$N, '[1]#무게관련'!$O:$O))*100</f>
        <v>0</v>
      </c>
      <c r="M977" s="46" t="s">
        <v>336</v>
      </c>
      <c r="N977" s="46" t="s">
        <v>336</v>
      </c>
      <c r="O977" s="46" t="s">
        <v>336</v>
      </c>
      <c r="P977" s="46" t="s">
        <v>336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1</v>
      </c>
      <c r="X977" s="66">
        <v>100</v>
      </c>
      <c r="Y977" s="66">
        <v>1000</v>
      </c>
      <c r="Z977" s="5">
        <v>0</v>
      </c>
      <c r="AA977" s="5">
        <v>0</v>
      </c>
      <c r="AB977" s="5">
        <v>1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 t="s">
        <v>1567</v>
      </c>
      <c r="AI977" s="5" t="s">
        <v>235</v>
      </c>
      <c r="AJ977" s="5" t="s">
        <v>1568</v>
      </c>
      <c r="AK977" s="45">
        <f t="shared" si="116"/>
        <v>15</v>
      </c>
      <c r="AL977" s="47">
        <f>_xlfn.XLOOKUP(I977,'[1]#칼럼명세'!F:F,'[1]#칼럼명세'!I:I)</f>
        <v>10000</v>
      </c>
      <c r="AM977" s="44" t="str">
        <f t="shared" si="117"/>
        <v>Item_Name_27900001</v>
      </c>
      <c r="AN977" s="5" t="s">
        <v>1565</v>
      </c>
      <c r="AO977" s="44" t="str">
        <f t="shared" si="118"/>
        <v>Item_Desc_27900001</v>
      </c>
      <c r="AP977" s="5" t="s">
        <v>1566</v>
      </c>
      <c r="AQ977" s="44">
        <f>_xlfn.XLOOKUP(I977,[1]!표1[아이템 타입],[1]!표1[삭제여부])</f>
        <v>0</v>
      </c>
      <c r="AR977" s="63">
        <f>_xlfn.XLOOKUP(I977,'[1]#칼럼명세'!F:F,'[1]#칼럼명세'!H:H)</f>
        <v>1</v>
      </c>
      <c r="AS977" s="4">
        <v>0</v>
      </c>
      <c r="AW977" s="63" t="str">
        <f>_xlfn.XLOOKUP(I977,[1]!표1[아이템 타입],[1]!표1[타입 이름])</f>
        <v>연성 재료 등록 아이템</v>
      </c>
      <c r="AX977" s="63" t="str">
        <f t="shared" si="120"/>
        <v>불가</v>
      </c>
      <c r="AY977" s="63" t="str">
        <f t="shared" si="121"/>
        <v>가능</v>
      </c>
      <c r="AZ977" s="63" t="str">
        <f t="shared" si="124"/>
        <v>가능</v>
      </c>
      <c r="BA977" s="63" t="str">
        <f t="shared" si="124"/>
        <v>불가</v>
      </c>
    </row>
    <row r="978" spans="1:53" x14ac:dyDescent="0.3">
      <c r="B978" s="4">
        <v>28000001</v>
      </c>
      <c r="C978" s="4" t="str">
        <f t="shared" si="123"/>
        <v>001</v>
      </c>
      <c r="D978" s="44" t="str">
        <f t="shared" si="122"/>
        <v>Item_Name_28000001</v>
      </c>
      <c r="E978" s="5" t="s">
        <v>2314</v>
      </c>
      <c r="F978" s="44" t="str">
        <f t="shared" si="119"/>
        <v>Item_Desc_28000001</v>
      </c>
      <c r="G978" s="5" t="s">
        <v>714</v>
      </c>
      <c r="H978" s="5">
        <v>3</v>
      </c>
      <c r="I978" s="5">
        <v>80</v>
      </c>
      <c r="J978" s="5">
        <v>0</v>
      </c>
      <c r="K978" s="5">
        <v>5</v>
      </c>
      <c r="L978" s="45">
        <f>_xlfn.XLOOKUP($I978, '[1]#칼럼명세'!$F:$F, '[1]#칼럼명세'!$J:$J)*IF(_xlfn.XLOOKUP($I978, '[1]#칼럼명세'!$F:$F, '[1]#칼럼명세'!$K:$K)="X", 1, _xlfn.XLOOKUP($K978, '[1]#무게관련'!$N:$N, '[1]#무게관련'!$O:$O))*100</f>
        <v>0</v>
      </c>
      <c r="M978" s="46" t="s">
        <v>336</v>
      </c>
      <c r="N978" s="46" t="s">
        <v>336</v>
      </c>
      <c r="O978" s="46" t="s">
        <v>336</v>
      </c>
      <c r="P978" s="46" t="s">
        <v>336</v>
      </c>
      <c r="Q978" s="5">
        <v>0</v>
      </c>
      <c r="R978" s="5">
        <v>0</v>
      </c>
      <c r="S978" s="5">
        <v>0</v>
      </c>
      <c r="T978" s="5">
        <v>0</v>
      </c>
      <c r="U978" s="5">
        <v>0</v>
      </c>
      <c r="V978" s="5">
        <v>0</v>
      </c>
      <c r="W978" s="5">
        <v>0</v>
      </c>
      <c r="X978" s="66">
        <v>100</v>
      </c>
      <c r="Y978" s="66">
        <v>1000</v>
      </c>
      <c r="Z978" s="5">
        <v>1</v>
      </c>
      <c r="AA978" s="5">
        <v>10</v>
      </c>
      <c r="AB978" s="5">
        <v>0</v>
      </c>
      <c r="AC978" s="5">
        <v>0</v>
      </c>
      <c r="AD978" s="5">
        <v>0</v>
      </c>
      <c r="AE978" s="5">
        <v>30200</v>
      </c>
      <c r="AF978" s="5">
        <v>11</v>
      </c>
      <c r="AG978" s="5">
        <v>0</v>
      </c>
      <c r="AH978" s="5" t="s">
        <v>2321</v>
      </c>
      <c r="AI978" s="5" t="s">
        <v>235</v>
      </c>
      <c r="AJ978" s="5" t="s">
        <v>1568</v>
      </c>
      <c r="AK978" s="45">
        <f t="shared" si="116"/>
        <v>15</v>
      </c>
      <c r="AL978" s="47">
        <f>_xlfn.XLOOKUP(I978,'[1]#칼럼명세'!F:F,'[1]#칼럼명세'!I:I)</f>
        <v>1305</v>
      </c>
      <c r="AM978" s="44" t="str">
        <f t="shared" si="117"/>
        <v>Item_Name_28000001</v>
      </c>
      <c r="AN978" s="5" t="s">
        <v>2928</v>
      </c>
      <c r="AO978" s="44" t="str">
        <f t="shared" si="118"/>
        <v>Item_Desc_28000001</v>
      </c>
      <c r="AP978" s="5" t="s">
        <v>2945</v>
      </c>
      <c r="AQ978" s="44">
        <f>_xlfn.XLOOKUP(I978,[1]!표1[아이템 타입],[1]!표1[삭제여부])</f>
        <v>0</v>
      </c>
      <c r="AR978" s="63">
        <f>_xlfn.XLOOKUP(I978,'[1]#칼럼명세'!F:F,'[1]#칼럼명세'!H:H)</f>
        <v>0</v>
      </c>
      <c r="AS978" s="4">
        <v>1</v>
      </c>
      <c r="AW978" s="63" t="str">
        <f>_xlfn.XLOOKUP(I978,[1]!표1[아이템 타입],[1]!표1[타입 이름])</f>
        <v>연구소 사용 아이템</v>
      </c>
      <c r="AX978" s="63" t="str">
        <f t="shared" si="120"/>
        <v>가능</v>
      </c>
      <c r="AY978" s="63" t="str">
        <f t="shared" si="121"/>
        <v>불가</v>
      </c>
      <c r="AZ978" s="63" t="str">
        <f t="shared" si="124"/>
        <v>불가</v>
      </c>
      <c r="BA978" s="63" t="str">
        <f t="shared" si="124"/>
        <v>가능</v>
      </c>
    </row>
    <row r="979" spans="1:53" x14ac:dyDescent="0.3">
      <c r="B979" s="4">
        <v>28000002</v>
      </c>
      <c r="C979" s="4" t="str">
        <f t="shared" si="123"/>
        <v>002</v>
      </c>
      <c r="D979" s="44" t="str">
        <f t="shared" si="122"/>
        <v>Item_Name_28000002</v>
      </c>
      <c r="E979" s="5" t="s">
        <v>2315</v>
      </c>
      <c r="F979" s="44" t="str">
        <f t="shared" si="119"/>
        <v>Item_Desc_28000002</v>
      </c>
      <c r="G979" s="5" t="s">
        <v>714</v>
      </c>
      <c r="H979" s="5">
        <v>3</v>
      </c>
      <c r="I979" s="5">
        <v>80</v>
      </c>
      <c r="J979" s="5">
        <v>0</v>
      </c>
      <c r="K979" s="5">
        <v>5</v>
      </c>
      <c r="L979" s="45">
        <f>_xlfn.XLOOKUP($I979, '[1]#칼럼명세'!$F:$F, '[1]#칼럼명세'!$J:$J)*IF(_xlfn.XLOOKUP($I979, '[1]#칼럼명세'!$F:$F, '[1]#칼럼명세'!$K:$K)="X", 1, _xlfn.XLOOKUP($K979, '[1]#무게관련'!$N:$N, '[1]#무게관련'!$O:$O))*100</f>
        <v>0</v>
      </c>
      <c r="M979" s="46" t="s">
        <v>336</v>
      </c>
      <c r="N979" s="46" t="s">
        <v>336</v>
      </c>
      <c r="O979" s="46" t="s">
        <v>336</v>
      </c>
      <c r="P979" s="46" t="s">
        <v>336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66">
        <v>100</v>
      </c>
      <c r="Y979" s="66">
        <v>1000</v>
      </c>
      <c r="Z979" s="5">
        <v>1</v>
      </c>
      <c r="AA979" s="5">
        <v>10</v>
      </c>
      <c r="AB979" s="5">
        <v>0</v>
      </c>
      <c r="AC979" s="5">
        <v>0</v>
      </c>
      <c r="AD979" s="5">
        <v>0</v>
      </c>
      <c r="AE979" s="5">
        <v>30200</v>
      </c>
      <c r="AF979" s="5">
        <v>11</v>
      </c>
      <c r="AG979" s="5">
        <v>0</v>
      </c>
      <c r="AH979" s="5" t="s">
        <v>2322</v>
      </c>
      <c r="AI979" s="5" t="s">
        <v>235</v>
      </c>
      <c r="AJ979" s="5" t="s">
        <v>1568</v>
      </c>
      <c r="AK979" s="45">
        <f t="shared" si="116"/>
        <v>15</v>
      </c>
      <c r="AL979" s="47">
        <f>_xlfn.XLOOKUP(I979,'[1]#칼럼명세'!F:F,'[1]#칼럼명세'!I:I)</f>
        <v>1305</v>
      </c>
      <c r="AM979" s="44" t="str">
        <f t="shared" si="117"/>
        <v>Item_Name_28000002</v>
      </c>
      <c r="AN979" s="5" t="s">
        <v>2929</v>
      </c>
      <c r="AO979" s="44" t="str">
        <f t="shared" si="118"/>
        <v>Item_Desc_28000002</v>
      </c>
      <c r="AP979" s="5" t="s">
        <v>2946</v>
      </c>
      <c r="AQ979" s="44">
        <f>_xlfn.XLOOKUP(I979,[1]!표1[아이템 타입],[1]!표1[삭제여부])</f>
        <v>0</v>
      </c>
      <c r="AR979" s="63">
        <f>_xlfn.XLOOKUP(I979,'[1]#칼럼명세'!F:F,'[1]#칼럼명세'!H:H)</f>
        <v>0</v>
      </c>
      <c r="AS979" s="4">
        <v>1</v>
      </c>
      <c r="AW979" s="63" t="str">
        <f>_xlfn.XLOOKUP(I979,[1]!표1[아이템 타입],[1]!표1[타입 이름])</f>
        <v>연구소 사용 아이템</v>
      </c>
      <c r="AX979" s="63" t="str">
        <f t="shared" si="120"/>
        <v>가능</v>
      </c>
      <c r="AY979" s="63" t="str">
        <f t="shared" si="121"/>
        <v>불가</v>
      </c>
      <c r="AZ979" s="63" t="str">
        <f t="shared" si="124"/>
        <v>불가</v>
      </c>
      <c r="BA979" s="63" t="str">
        <f t="shared" si="124"/>
        <v>가능</v>
      </c>
    </row>
    <row r="980" spans="1:53" x14ac:dyDescent="0.3">
      <c r="B980" s="4">
        <v>28000003</v>
      </c>
      <c r="C980" s="4" t="str">
        <f t="shared" si="123"/>
        <v>003</v>
      </c>
      <c r="D980" s="44" t="str">
        <f t="shared" si="122"/>
        <v>Item_Name_28000003</v>
      </c>
      <c r="E980" s="5" t="s">
        <v>2316</v>
      </c>
      <c r="F980" s="44" t="str">
        <f t="shared" si="119"/>
        <v>Item_Desc_28000003</v>
      </c>
      <c r="G980" s="5" t="s">
        <v>714</v>
      </c>
      <c r="H980" s="5">
        <v>3</v>
      </c>
      <c r="I980" s="5">
        <v>80</v>
      </c>
      <c r="J980" s="5">
        <v>0</v>
      </c>
      <c r="K980" s="5">
        <v>5</v>
      </c>
      <c r="L980" s="45">
        <f>_xlfn.XLOOKUP($I980, '[1]#칼럼명세'!$F:$F, '[1]#칼럼명세'!$J:$J)*IF(_xlfn.XLOOKUP($I980, '[1]#칼럼명세'!$F:$F, '[1]#칼럼명세'!$K:$K)="X", 1, _xlfn.XLOOKUP($K980, '[1]#무게관련'!$N:$N, '[1]#무게관련'!$O:$O))*100</f>
        <v>0</v>
      </c>
      <c r="M980" s="46" t="s">
        <v>336</v>
      </c>
      <c r="N980" s="46" t="s">
        <v>336</v>
      </c>
      <c r="O980" s="46" t="s">
        <v>336</v>
      </c>
      <c r="P980" s="46" t="s">
        <v>336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66">
        <v>100</v>
      </c>
      <c r="Y980" s="66">
        <v>1000</v>
      </c>
      <c r="Z980" s="5">
        <v>1</v>
      </c>
      <c r="AA980" s="5">
        <v>10</v>
      </c>
      <c r="AB980" s="5">
        <v>0</v>
      </c>
      <c r="AC980" s="5">
        <v>0</v>
      </c>
      <c r="AD980" s="5">
        <v>0</v>
      </c>
      <c r="AE980" s="5">
        <v>30200</v>
      </c>
      <c r="AF980" s="5">
        <v>11</v>
      </c>
      <c r="AG980" s="5">
        <v>0</v>
      </c>
      <c r="AH980" s="5" t="s">
        <v>2323</v>
      </c>
      <c r="AI980" s="5" t="s">
        <v>235</v>
      </c>
      <c r="AJ980" s="5" t="s">
        <v>1568</v>
      </c>
      <c r="AK980" s="45">
        <f t="shared" si="116"/>
        <v>15</v>
      </c>
      <c r="AL980" s="47">
        <f>_xlfn.XLOOKUP(I980,'[1]#칼럼명세'!F:F,'[1]#칼럼명세'!I:I)</f>
        <v>1305</v>
      </c>
      <c r="AM980" s="44" t="str">
        <f t="shared" si="117"/>
        <v>Item_Name_28000003</v>
      </c>
      <c r="AN980" s="5" t="s">
        <v>2930</v>
      </c>
      <c r="AO980" s="44" t="str">
        <f t="shared" si="118"/>
        <v>Item_Desc_28000003</v>
      </c>
      <c r="AP980" s="5" t="s">
        <v>2947</v>
      </c>
      <c r="AQ980" s="44">
        <f>_xlfn.XLOOKUP(I980,[1]!표1[아이템 타입],[1]!표1[삭제여부])</f>
        <v>0</v>
      </c>
      <c r="AR980" s="63">
        <f>_xlfn.XLOOKUP(I980,'[1]#칼럼명세'!F:F,'[1]#칼럼명세'!H:H)</f>
        <v>0</v>
      </c>
      <c r="AS980" s="4">
        <v>1</v>
      </c>
      <c r="AW980" s="63" t="str">
        <f>_xlfn.XLOOKUP(I980,[1]!표1[아이템 타입],[1]!표1[타입 이름])</f>
        <v>연구소 사용 아이템</v>
      </c>
      <c r="AX980" s="63" t="str">
        <f t="shared" si="120"/>
        <v>가능</v>
      </c>
      <c r="AY980" s="63" t="str">
        <f t="shared" si="121"/>
        <v>불가</v>
      </c>
      <c r="AZ980" s="63" t="str">
        <f t="shared" si="124"/>
        <v>불가</v>
      </c>
      <c r="BA980" s="63" t="str">
        <f t="shared" si="124"/>
        <v>가능</v>
      </c>
    </row>
    <row r="981" spans="1:53" x14ac:dyDescent="0.3">
      <c r="B981" s="4">
        <v>28000004</v>
      </c>
      <c r="C981" s="4" t="str">
        <f t="shared" si="123"/>
        <v>004</v>
      </c>
      <c r="D981" s="44" t="str">
        <f t="shared" si="122"/>
        <v>Item_Name_28000004</v>
      </c>
      <c r="E981" s="5" t="s">
        <v>2317</v>
      </c>
      <c r="F981" s="44" t="str">
        <f t="shared" si="119"/>
        <v>Item_Desc_28000004</v>
      </c>
      <c r="G981" s="5" t="s">
        <v>714</v>
      </c>
      <c r="H981" s="5">
        <v>3</v>
      </c>
      <c r="I981" s="5">
        <v>80</v>
      </c>
      <c r="J981" s="5">
        <v>0</v>
      </c>
      <c r="K981" s="5">
        <v>5</v>
      </c>
      <c r="L981" s="45">
        <f>_xlfn.XLOOKUP($I981, '[1]#칼럼명세'!$F:$F, '[1]#칼럼명세'!$J:$J)*IF(_xlfn.XLOOKUP($I981, '[1]#칼럼명세'!$F:$F, '[1]#칼럼명세'!$K:$K)="X", 1, _xlfn.XLOOKUP($K981, '[1]#무게관련'!$N:$N, '[1]#무게관련'!$O:$O))*100</f>
        <v>0</v>
      </c>
      <c r="M981" s="46" t="s">
        <v>336</v>
      </c>
      <c r="N981" s="46" t="s">
        <v>336</v>
      </c>
      <c r="O981" s="46" t="s">
        <v>336</v>
      </c>
      <c r="P981" s="46" t="s">
        <v>336</v>
      </c>
      <c r="Q981" s="5">
        <v>0</v>
      </c>
      <c r="R981" s="5">
        <v>0</v>
      </c>
      <c r="S981" s="5">
        <v>0</v>
      </c>
      <c r="T981" s="5">
        <v>0</v>
      </c>
      <c r="U981" s="5">
        <v>0</v>
      </c>
      <c r="V981" s="5">
        <v>0</v>
      </c>
      <c r="W981" s="5">
        <v>0</v>
      </c>
      <c r="X981" s="66">
        <v>100</v>
      </c>
      <c r="Y981" s="66">
        <v>1000</v>
      </c>
      <c r="Z981" s="5">
        <v>1</v>
      </c>
      <c r="AA981" s="5">
        <v>10</v>
      </c>
      <c r="AB981" s="5">
        <v>0</v>
      </c>
      <c r="AC981" s="5">
        <v>0</v>
      </c>
      <c r="AD981" s="5">
        <v>0</v>
      </c>
      <c r="AE981" s="5">
        <v>30200</v>
      </c>
      <c r="AF981" s="5">
        <v>11</v>
      </c>
      <c r="AG981" s="5">
        <v>0</v>
      </c>
      <c r="AH981" s="5" t="s">
        <v>2324</v>
      </c>
      <c r="AI981" s="5" t="s">
        <v>235</v>
      </c>
      <c r="AJ981" s="5" t="s">
        <v>1568</v>
      </c>
      <c r="AK981" s="45">
        <f t="shared" si="116"/>
        <v>15</v>
      </c>
      <c r="AL981" s="47">
        <f>_xlfn.XLOOKUP(I981,'[1]#칼럼명세'!F:F,'[1]#칼럼명세'!I:I)</f>
        <v>1305</v>
      </c>
      <c r="AM981" s="44" t="str">
        <f t="shared" si="117"/>
        <v>Item_Name_28000004</v>
      </c>
      <c r="AN981" s="5" t="s">
        <v>2931</v>
      </c>
      <c r="AO981" s="44" t="str">
        <f t="shared" si="118"/>
        <v>Item_Desc_28000004</v>
      </c>
      <c r="AP981" s="5" t="s">
        <v>2948</v>
      </c>
      <c r="AQ981" s="44">
        <f>_xlfn.XLOOKUP(I981,[1]!표1[아이템 타입],[1]!표1[삭제여부])</f>
        <v>0</v>
      </c>
      <c r="AR981" s="63">
        <f>_xlfn.XLOOKUP(I981,'[1]#칼럼명세'!F:F,'[1]#칼럼명세'!H:H)</f>
        <v>0</v>
      </c>
      <c r="AS981" s="4">
        <v>1</v>
      </c>
      <c r="AW981" s="63" t="str">
        <f>_xlfn.XLOOKUP(I981,[1]!표1[아이템 타입],[1]!표1[타입 이름])</f>
        <v>연구소 사용 아이템</v>
      </c>
      <c r="AX981" s="63" t="str">
        <f t="shared" si="120"/>
        <v>가능</v>
      </c>
      <c r="AY981" s="63" t="str">
        <f t="shared" si="121"/>
        <v>불가</v>
      </c>
      <c r="AZ981" s="63" t="str">
        <f t="shared" si="124"/>
        <v>불가</v>
      </c>
      <c r="BA981" s="63" t="str">
        <f t="shared" si="124"/>
        <v>가능</v>
      </c>
    </row>
    <row r="982" spans="1:53" x14ac:dyDescent="0.3">
      <c r="A982" s="5" t="s">
        <v>18</v>
      </c>
      <c r="B982" s="4">
        <v>28000005</v>
      </c>
      <c r="C982" s="4" t="str">
        <f t="shared" si="123"/>
        <v>005</v>
      </c>
      <c r="D982" s="44" t="str">
        <f t="shared" si="122"/>
        <v>Item_Name_28000005</v>
      </c>
      <c r="E982" s="5" t="s">
        <v>2972</v>
      </c>
      <c r="F982" s="44" t="str">
        <f t="shared" si="119"/>
        <v>Item_Desc_28000005</v>
      </c>
      <c r="G982" s="5" t="s">
        <v>714</v>
      </c>
      <c r="H982" s="5">
        <v>3</v>
      </c>
      <c r="I982" s="5">
        <v>80</v>
      </c>
      <c r="J982" s="5">
        <v>0</v>
      </c>
      <c r="K982" s="5">
        <v>5</v>
      </c>
      <c r="L982" s="45">
        <f>_xlfn.XLOOKUP($I982, '[1]#칼럼명세'!$F:$F, '[1]#칼럼명세'!$J:$J)*IF(_xlfn.XLOOKUP($I982, '[1]#칼럼명세'!$F:$F, '[1]#칼럼명세'!$K:$K)="X", 1, _xlfn.XLOOKUP($K982, '[1]#무게관련'!$N:$N, '[1]#무게관련'!$O:$O))*100</f>
        <v>0</v>
      </c>
      <c r="M982" s="46" t="s">
        <v>336</v>
      </c>
      <c r="N982" s="46" t="s">
        <v>336</v>
      </c>
      <c r="O982" s="46" t="s">
        <v>336</v>
      </c>
      <c r="P982" s="46" t="s">
        <v>336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66">
        <v>100</v>
      </c>
      <c r="Y982" s="66">
        <v>1000</v>
      </c>
      <c r="Z982" s="5">
        <v>1</v>
      </c>
      <c r="AA982" s="5">
        <v>10</v>
      </c>
      <c r="AB982" s="5">
        <v>0</v>
      </c>
      <c r="AC982" s="5">
        <v>0</v>
      </c>
      <c r="AD982" s="5">
        <v>0</v>
      </c>
      <c r="AE982" s="5">
        <v>30200</v>
      </c>
      <c r="AF982" s="5">
        <v>11</v>
      </c>
      <c r="AG982" s="5">
        <v>0</v>
      </c>
      <c r="AH982" s="5" t="s">
        <v>2325</v>
      </c>
      <c r="AI982" s="5" t="s">
        <v>235</v>
      </c>
      <c r="AJ982" s="5" t="s">
        <v>1568</v>
      </c>
      <c r="AK982" s="45">
        <f t="shared" si="116"/>
        <v>15</v>
      </c>
      <c r="AL982" s="47">
        <f>_xlfn.XLOOKUP(I982,'[1]#칼럼명세'!F:F,'[1]#칼럼명세'!I:I)</f>
        <v>1305</v>
      </c>
      <c r="AM982" s="44" t="str">
        <f t="shared" si="117"/>
        <v>Item_Name_28000005</v>
      </c>
      <c r="AN982" s="5" t="s">
        <v>2965</v>
      </c>
      <c r="AO982" s="44" t="str">
        <f t="shared" si="118"/>
        <v>Item_Desc_28000005</v>
      </c>
      <c r="AP982" s="5" t="s">
        <v>2966</v>
      </c>
      <c r="AQ982" s="44">
        <f>_xlfn.XLOOKUP(I982,[1]!표1[아이템 타입],[1]!표1[삭제여부])</f>
        <v>0</v>
      </c>
      <c r="AR982" s="63">
        <f>_xlfn.XLOOKUP(I982,'[1]#칼럼명세'!F:F,'[1]#칼럼명세'!H:H)</f>
        <v>0</v>
      </c>
      <c r="AS982" s="4">
        <v>1</v>
      </c>
      <c r="AW982" s="63" t="str">
        <f>_xlfn.XLOOKUP(I982,[1]!표1[아이템 타입],[1]!표1[타입 이름])</f>
        <v>연구소 사용 아이템</v>
      </c>
      <c r="AX982" s="63" t="str">
        <f t="shared" si="120"/>
        <v>가능</v>
      </c>
      <c r="AY982" s="63" t="str">
        <f t="shared" si="121"/>
        <v>불가</v>
      </c>
      <c r="AZ982" s="63" t="str">
        <f t="shared" si="124"/>
        <v>불가</v>
      </c>
      <c r="BA982" s="63" t="str">
        <f t="shared" si="124"/>
        <v>가능</v>
      </c>
    </row>
    <row r="983" spans="1:53" x14ac:dyDescent="0.3">
      <c r="B983" s="4">
        <v>28000006</v>
      </c>
      <c r="C983" s="4" t="str">
        <f t="shared" si="123"/>
        <v>006</v>
      </c>
      <c r="D983" s="44" t="str">
        <f t="shared" si="122"/>
        <v>Item_Name_28000006</v>
      </c>
      <c r="E983" s="5" t="s">
        <v>2319</v>
      </c>
      <c r="F983" s="44" t="str">
        <f t="shared" si="119"/>
        <v>Item_Desc_28000006</v>
      </c>
      <c r="G983" s="5" t="s">
        <v>714</v>
      </c>
      <c r="H983" s="5">
        <v>3</v>
      </c>
      <c r="I983" s="5">
        <v>80</v>
      </c>
      <c r="J983" s="5">
        <v>0</v>
      </c>
      <c r="K983" s="5">
        <v>5</v>
      </c>
      <c r="L983" s="45">
        <f>_xlfn.XLOOKUP($I983, '[1]#칼럼명세'!$F:$F, '[1]#칼럼명세'!$J:$J)*IF(_xlfn.XLOOKUP($I983, '[1]#칼럼명세'!$F:$F, '[1]#칼럼명세'!$K:$K)="X", 1, _xlfn.XLOOKUP($K983, '[1]#무게관련'!$N:$N, '[1]#무게관련'!$O:$O))*100</f>
        <v>0</v>
      </c>
      <c r="M983" s="46" t="s">
        <v>336</v>
      </c>
      <c r="N983" s="46" t="s">
        <v>336</v>
      </c>
      <c r="O983" s="46" t="s">
        <v>336</v>
      </c>
      <c r="P983" s="46" t="s">
        <v>336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66">
        <v>100</v>
      </c>
      <c r="Y983" s="66">
        <v>1000</v>
      </c>
      <c r="Z983" s="5">
        <v>1</v>
      </c>
      <c r="AA983" s="5">
        <v>10</v>
      </c>
      <c r="AB983" s="5">
        <v>0</v>
      </c>
      <c r="AC983" s="5">
        <v>0</v>
      </c>
      <c r="AD983" s="5">
        <v>0</v>
      </c>
      <c r="AE983" s="5">
        <v>30200</v>
      </c>
      <c r="AF983" s="5">
        <v>11</v>
      </c>
      <c r="AG983" s="5">
        <v>0</v>
      </c>
      <c r="AH983" s="5" t="s">
        <v>2326</v>
      </c>
      <c r="AI983" s="5" t="s">
        <v>235</v>
      </c>
      <c r="AJ983" s="5" t="s">
        <v>1568</v>
      </c>
      <c r="AK983" s="45">
        <f t="shared" ref="AK983:AK998" si="125">IF($M983="X", 0, M$3)+IF($N983="X", 0, N$3)+IF($O983="X", 0, O$3)+IF($P983="X", 0, P$3)</f>
        <v>15</v>
      </c>
      <c r="AL983" s="47">
        <f>_xlfn.XLOOKUP(I983,'[1]#칼럼명세'!F:F,'[1]#칼럼명세'!I:I)</f>
        <v>1305</v>
      </c>
      <c r="AM983" s="44" t="str">
        <f t="shared" ref="AM983:AM998" si="126">"Item_Name_"&amp;B983</f>
        <v>Item_Name_28000006</v>
      </c>
      <c r="AN983" s="5" t="s">
        <v>2932</v>
      </c>
      <c r="AO983" s="44" t="str">
        <f t="shared" ref="AO983:AO998" si="127">"Item_Desc_"&amp;B983</f>
        <v>Item_Desc_28000006</v>
      </c>
      <c r="AP983" s="5" t="s">
        <v>2952</v>
      </c>
      <c r="AQ983" s="44">
        <f>_xlfn.XLOOKUP(I983,[1]!표1[아이템 타입],[1]!표1[삭제여부])</f>
        <v>0</v>
      </c>
      <c r="AR983" s="63">
        <f>_xlfn.XLOOKUP(I983,'[1]#칼럼명세'!F:F,'[1]#칼럼명세'!H:H)</f>
        <v>0</v>
      </c>
      <c r="AS983" s="4">
        <v>1</v>
      </c>
      <c r="AW983" s="63" t="str">
        <f>_xlfn.XLOOKUP(I983,[1]!표1[아이템 타입],[1]!표1[타입 이름])</f>
        <v>연구소 사용 아이템</v>
      </c>
      <c r="AX983" s="63" t="str">
        <f t="shared" si="120"/>
        <v>가능</v>
      </c>
      <c r="AY983" s="63" t="str">
        <f t="shared" si="121"/>
        <v>불가</v>
      </c>
      <c r="AZ983" s="63" t="str">
        <f t="shared" si="124"/>
        <v>불가</v>
      </c>
      <c r="BA983" s="63" t="str">
        <f t="shared" si="124"/>
        <v>가능</v>
      </c>
    </row>
    <row r="984" spans="1:53" x14ac:dyDescent="0.3">
      <c r="B984" s="4">
        <v>28000007</v>
      </c>
      <c r="C984" s="4" t="str">
        <f t="shared" si="123"/>
        <v>007</v>
      </c>
      <c r="D984" s="44" t="str">
        <f t="shared" si="122"/>
        <v>Item_Name_28000007</v>
      </c>
      <c r="E984" s="5" t="s">
        <v>2320</v>
      </c>
      <c r="F984" s="44" t="str">
        <f t="shared" si="119"/>
        <v>Item_Desc_28000007</v>
      </c>
      <c r="G984" s="5" t="s">
        <v>714</v>
      </c>
      <c r="H984" s="5">
        <v>3</v>
      </c>
      <c r="I984" s="5">
        <v>80</v>
      </c>
      <c r="J984" s="5">
        <v>0</v>
      </c>
      <c r="K984" s="5">
        <v>5</v>
      </c>
      <c r="L984" s="45">
        <f>_xlfn.XLOOKUP($I984, '[1]#칼럼명세'!$F:$F, '[1]#칼럼명세'!$J:$J)*IF(_xlfn.XLOOKUP($I984, '[1]#칼럼명세'!$F:$F, '[1]#칼럼명세'!$K:$K)="X", 1, _xlfn.XLOOKUP($K984, '[1]#무게관련'!$N:$N, '[1]#무게관련'!$O:$O))*100</f>
        <v>0</v>
      </c>
      <c r="M984" s="46" t="s">
        <v>336</v>
      </c>
      <c r="N984" s="46" t="s">
        <v>336</v>
      </c>
      <c r="O984" s="46" t="s">
        <v>336</v>
      </c>
      <c r="P984" s="46" t="s">
        <v>336</v>
      </c>
      <c r="Q984" s="5">
        <v>0</v>
      </c>
      <c r="R984" s="5">
        <v>0</v>
      </c>
      <c r="S984" s="5">
        <v>0</v>
      </c>
      <c r="T984" s="5">
        <v>0</v>
      </c>
      <c r="U984" s="5">
        <v>0</v>
      </c>
      <c r="V984" s="5">
        <v>0</v>
      </c>
      <c r="W984" s="5">
        <v>0</v>
      </c>
      <c r="X984" s="66">
        <v>100</v>
      </c>
      <c r="Y984" s="66">
        <v>1000</v>
      </c>
      <c r="Z984" s="5">
        <v>1</v>
      </c>
      <c r="AA984" s="5">
        <v>10</v>
      </c>
      <c r="AB984" s="5">
        <v>0</v>
      </c>
      <c r="AC984" s="5">
        <v>0</v>
      </c>
      <c r="AD984" s="5">
        <v>0</v>
      </c>
      <c r="AE984" s="5">
        <v>30200</v>
      </c>
      <c r="AF984" s="5">
        <v>11</v>
      </c>
      <c r="AG984" s="5">
        <v>0</v>
      </c>
      <c r="AH984" s="5" t="s">
        <v>2327</v>
      </c>
      <c r="AI984" s="5" t="s">
        <v>235</v>
      </c>
      <c r="AJ984" s="5" t="s">
        <v>1568</v>
      </c>
      <c r="AK984" s="45">
        <f t="shared" si="125"/>
        <v>15</v>
      </c>
      <c r="AL984" s="47">
        <f>_xlfn.XLOOKUP(I984,'[1]#칼럼명세'!F:F,'[1]#칼럼명세'!I:I)</f>
        <v>1305</v>
      </c>
      <c r="AM984" s="44" t="str">
        <f t="shared" si="126"/>
        <v>Item_Name_28000007</v>
      </c>
      <c r="AN984" s="5" t="s">
        <v>2933</v>
      </c>
      <c r="AO984" s="44" t="str">
        <f t="shared" si="127"/>
        <v>Item_Desc_28000007</v>
      </c>
      <c r="AP984" s="5" t="s">
        <v>2953</v>
      </c>
      <c r="AQ984" s="44">
        <f>_xlfn.XLOOKUP(I984,[1]!표1[아이템 타입],[1]!표1[삭제여부])</f>
        <v>0</v>
      </c>
      <c r="AR984" s="63">
        <f>_xlfn.XLOOKUP(I984,'[1]#칼럼명세'!F:F,'[1]#칼럼명세'!H:H)</f>
        <v>0</v>
      </c>
      <c r="AS984" s="4">
        <v>1</v>
      </c>
      <c r="AW984" s="63" t="str">
        <f>_xlfn.XLOOKUP(I984,[1]!표1[아이템 타입],[1]!표1[타입 이름])</f>
        <v>연구소 사용 아이템</v>
      </c>
      <c r="AX984" s="63" t="str">
        <f t="shared" si="120"/>
        <v>가능</v>
      </c>
      <c r="AY984" s="63" t="str">
        <f t="shared" si="121"/>
        <v>불가</v>
      </c>
      <c r="AZ984" s="63" t="str">
        <f t="shared" si="124"/>
        <v>불가</v>
      </c>
      <c r="BA984" s="63" t="str">
        <f t="shared" si="124"/>
        <v>가능</v>
      </c>
    </row>
    <row r="985" spans="1:53" x14ac:dyDescent="0.3">
      <c r="A985" s="5" t="s">
        <v>18</v>
      </c>
      <c r="B985" s="4">
        <v>28000008</v>
      </c>
      <c r="C985" s="4" t="str">
        <f t="shared" si="123"/>
        <v>008</v>
      </c>
      <c r="D985" s="44" t="str">
        <f t="shared" si="122"/>
        <v>Item_Name_28000008</v>
      </c>
      <c r="E985" s="5" t="s">
        <v>2973</v>
      </c>
      <c r="F985" s="44" t="str">
        <f t="shared" si="119"/>
        <v>Item_Desc_28000008</v>
      </c>
      <c r="G985" s="5" t="s">
        <v>714</v>
      </c>
      <c r="H985" s="5">
        <v>3</v>
      </c>
      <c r="I985" s="5">
        <v>80</v>
      </c>
      <c r="J985" s="5">
        <v>0</v>
      </c>
      <c r="K985" s="5">
        <v>5</v>
      </c>
      <c r="L985" s="45">
        <f>_xlfn.XLOOKUP($I985, '[1]#칼럼명세'!$F:$F, '[1]#칼럼명세'!$J:$J)*IF(_xlfn.XLOOKUP($I985, '[1]#칼럼명세'!$F:$F, '[1]#칼럼명세'!$K:$K)="X", 1, _xlfn.XLOOKUP($K985, '[1]#무게관련'!$N:$N, '[1]#무게관련'!$O:$O))*100</f>
        <v>0</v>
      </c>
      <c r="M985" s="46" t="s">
        <v>336</v>
      </c>
      <c r="N985" s="46" t="s">
        <v>336</v>
      </c>
      <c r="O985" s="46" t="s">
        <v>336</v>
      </c>
      <c r="P985" s="46" t="s">
        <v>336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66">
        <v>100</v>
      </c>
      <c r="Y985" s="66">
        <v>1000</v>
      </c>
      <c r="Z985" s="5">
        <v>1</v>
      </c>
      <c r="AA985" s="5">
        <v>10</v>
      </c>
      <c r="AB985" s="5">
        <v>0</v>
      </c>
      <c r="AC985" s="5">
        <v>0</v>
      </c>
      <c r="AD985" s="5">
        <v>0</v>
      </c>
      <c r="AE985" s="5">
        <v>30200</v>
      </c>
      <c r="AF985" s="5">
        <v>11</v>
      </c>
      <c r="AG985" s="5">
        <v>0</v>
      </c>
      <c r="AH985" s="5" t="s">
        <v>2328</v>
      </c>
      <c r="AI985" s="5" t="s">
        <v>235</v>
      </c>
      <c r="AJ985" s="5" t="s">
        <v>1568</v>
      </c>
      <c r="AK985" s="45">
        <f t="shared" si="125"/>
        <v>15</v>
      </c>
      <c r="AL985" s="47">
        <f>_xlfn.XLOOKUP(I985,'[1]#칼럼명세'!F:F,'[1]#칼럼명세'!I:I)</f>
        <v>1305</v>
      </c>
      <c r="AM985" s="44" t="str">
        <f t="shared" si="126"/>
        <v>Item_Name_28000008</v>
      </c>
      <c r="AN985" s="5" t="s">
        <v>2942</v>
      </c>
      <c r="AO985" s="44" t="str">
        <f t="shared" si="127"/>
        <v>Item_Desc_28000008</v>
      </c>
      <c r="AP985" s="5" t="s">
        <v>2950</v>
      </c>
      <c r="AQ985" s="44">
        <f>_xlfn.XLOOKUP(I985,[1]!표1[아이템 타입],[1]!표1[삭제여부])</f>
        <v>0</v>
      </c>
      <c r="AR985" s="63">
        <f>_xlfn.XLOOKUP(I985,'[1]#칼럼명세'!F:F,'[1]#칼럼명세'!H:H)</f>
        <v>0</v>
      </c>
      <c r="AS985" s="4">
        <v>1</v>
      </c>
      <c r="AW985" s="63" t="str">
        <f>_xlfn.XLOOKUP(I985,[1]!표1[아이템 타입],[1]!표1[타입 이름])</f>
        <v>연구소 사용 아이템</v>
      </c>
      <c r="AX985" s="63" t="str">
        <f t="shared" si="120"/>
        <v>가능</v>
      </c>
      <c r="AY985" s="63" t="str">
        <f t="shared" si="121"/>
        <v>불가</v>
      </c>
      <c r="AZ985" s="63" t="str">
        <f t="shared" si="124"/>
        <v>불가</v>
      </c>
      <c r="BA985" s="63" t="str">
        <f t="shared" si="124"/>
        <v>가능</v>
      </c>
    </row>
    <row r="986" spans="1:53" x14ac:dyDescent="0.3">
      <c r="A986" s="5" t="s">
        <v>18</v>
      </c>
      <c r="B986" s="4">
        <v>28000009</v>
      </c>
      <c r="C986" s="4" t="str">
        <f t="shared" si="123"/>
        <v>009</v>
      </c>
      <c r="D986" s="44" t="str">
        <f t="shared" si="122"/>
        <v>Item_Name_28000009</v>
      </c>
      <c r="E986" s="5" t="s">
        <v>2974</v>
      </c>
      <c r="F986" s="44" t="str">
        <f t="shared" si="119"/>
        <v>Item_Desc_28000009</v>
      </c>
      <c r="G986" s="5" t="s">
        <v>714</v>
      </c>
      <c r="H986" s="5">
        <v>3</v>
      </c>
      <c r="I986" s="5">
        <v>80</v>
      </c>
      <c r="J986" s="5">
        <v>0</v>
      </c>
      <c r="K986" s="5">
        <v>5</v>
      </c>
      <c r="L986" s="45">
        <f>_xlfn.XLOOKUP($I986, '[1]#칼럼명세'!$F:$F, '[1]#칼럼명세'!$J:$J)*IF(_xlfn.XLOOKUP($I986, '[1]#칼럼명세'!$F:$F, '[1]#칼럼명세'!$K:$K)="X", 1, _xlfn.XLOOKUP($K986, '[1]#무게관련'!$N:$N, '[1]#무게관련'!$O:$O))*100</f>
        <v>0</v>
      </c>
      <c r="M986" s="46" t="s">
        <v>336</v>
      </c>
      <c r="N986" s="46" t="s">
        <v>336</v>
      </c>
      <c r="O986" s="46" t="s">
        <v>336</v>
      </c>
      <c r="P986" s="46" t="s">
        <v>336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66">
        <v>100</v>
      </c>
      <c r="Y986" s="66">
        <v>1000</v>
      </c>
      <c r="Z986" s="5">
        <v>1</v>
      </c>
      <c r="AA986" s="5">
        <v>10</v>
      </c>
      <c r="AB986" s="5">
        <v>0</v>
      </c>
      <c r="AC986" s="5">
        <v>0</v>
      </c>
      <c r="AD986" s="5">
        <v>0</v>
      </c>
      <c r="AE986" s="5">
        <v>30200</v>
      </c>
      <c r="AF986" s="5">
        <v>11</v>
      </c>
      <c r="AG986" s="5">
        <v>0</v>
      </c>
      <c r="AH986" s="5" t="s">
        <v>2328</v>
      </c>
      <c r="AI986" s="5" t="s">
        <v>235</v>
      </c>
      <c r="AJ986" s="5" t="s">
        <v>1568</v>
      </c>
      <c r="AK986" s="45">
        <f t="shared" si="125"/>
        <v>15</v>
      </c>
      <c r="AL986" s="47">
        <f>_xlfn.XLOOKUP(I986,'[1]#칼럼명세'!F:F,'[1]#칼럼명세'!I:I)</f>
        <v>1305</v>
      </c>
      <c r="AM986" s="44" t="str">
        <f t="shared" si="126"/>
        <v>Item_Name_28000009</v>
      </c>
      <c r="AN986" s="5" t="s">
        <v>2941</v>
      </c>
      <c r="AO986" s="44" t="str">
        <f t="shared" si="127"/>
        <v>Item_Desc_28000009</v>
      </c>
      <c r="AP986" s="5" t="s">
        <v>2951</v>
      </c>
      <c r="AQ986" s="44">
        <f>_xlfn.XLOOKUP(I986,[1]!표1[아이템 타입],[1]!표1[삭제여부])</f>
        <v>0</v>
      </c>
      <c r="AR986" s="63">
        <f>_xlfn.XLOOKUP(I986,'[1]#칼럼명세'!F:F,'[1]#칼럼명세'!H:H)</f>
        <v>0</v>
      </c>
      <c r="AS986" s="4">
        <v>1</v>
      </c>
      <c r="AW986" s="63" t="str">
        <f>_xlfn.XLOOKUP(I986,[1]!표1[아이템 타입],[1]!표1[타입 이름])</f>
        <v>연구소 사용 아이템</v>
      </c>
      <c r="AX986" s="63" t="str">
        <f t="shared" si="120"/>
        <v>가능</v>
      </c>
      <c r="AY986" s="63" t="str">
        <f t="shared" si="121"/>
        <v>불가</v>
      </c>
      <c r="AZ986" s="63" t="str">
        <f t="shared" si="124"/>
        <v>불가</v>
      </c>
      <c r="BA986" s="63" t="str">
        <f t="shared" si="124"/>
        <v>가능</v>
      </c>
    </row>
    <row r="987" spans="1:53" x14ac:dyDescent="0.3">
      <c r="B987" s="4">
        <v>28000100</v>
      </c>
      <c r="C987" s="4" t="str">
        <f t="shared" si="123"/>
        <v>100</v>
      </c>
      <c r="D987" s="44" t="str">
        <f t="shared" si="122"/>
        <v>Item_Name_28000100</v>
      </c>
      <c r="E987" s="5" t="s">
        <v>2318</v>
      </c>
      <c r="F987" s="44" t="str">
        <f t="shared" si="119"/>
        <v>Item_Desc_28000100</v>
      </c>
      <c r="G987" s="5" t="s">
        <v>714</v>
      </c>
      <c r="H987" s="5">
        <v>3</v>
      </c>
      <c r="I987" s="5">
        <v>80</v>
      </c>
      <c r="J987" s="5">
        <v>0</v>
      </c>
      <c r="K987" s="5">
        <v>99</v>
      </c>
      <c r="L987" s="45">
        <f>_xlfn.XLOOKUP($I987, '[1]#칼럼명세'!$F:$F, '[1]#칼럼명세'!$J:$J)*IF(_xlfn.XLOOKUP($I987, '[1]#칼럼명세'!$F:$F, '[1]#칼럼명세'!$K:$K)="X", 1, _xlfn.XLOOKUP($K987, '[1]#무게관련'!$N:$N, '[1]#무게관련'!$O:$O))*100</f>
        <v>0</v>
      </c>
      <c r="M987" s="46" t="s">
        <v>336</v>
      </c>
      <c r="N987" s="46" t="s">
        <v>336</v>
      </c>
      <c r="O987" s="46" t="s">
        <v>336</v>
      </c>
      <c r="P987" s="46" t="s">
        <v>336</v>
      </c>
      <c r="Q987" s="5">
        <v>0</v>
      </c>
      <c r="R987" s="5">
        <v>0</v>
      </c>
      <c r="S987" s="5">
        <v>0</v>
      </c>
      <c r="T987" s="5">
        <v>0</v>
      </c>
      <c r="U987" s="5">
        <v>0</v>
      </c>
      <c r="V987" s="5">
        <v>0</v>
      </c>
      <c r="W987" s="5">
        <v>1</v>
      </c>
      <c r="X987" s="66">
        <v>100</v>
      </c>
      <c r="Y987" s="66">
        <v>1000</v>
      </c>
      <c r="Z987" s="5">
        <v>0</v>
      </c>
      <c r="AA987" s="5">
        <v>0</v>
      </c>
      <c r="AB987" s="5">
        <v>0</v>
      </c>
      <c r="AC987" s="5">
        <v>0</v>
      </c>
      <c r="AD987" s="5">
        <v>0</v>
      </c>
      <c r="AE987" s="5">
        <v>0</v>
      </c>
      <c r="AF987" s="5">
        <v>0</v>
      </c>
      <c r="AG987" s="5">
        <v>0</v>
      </c>
      <c r="AH987" s="5" t="s">
        <v>2354</v>
      </c>
      <c r="AI987" s="5" t="s">
        <v>235</v>
      </c>
      <c r="AJ987" s="5" t="s">
        <v>1568</v>
      </c>
      <c r="AK987" s="45">
        <f t="shared" si="125"/>
        <v>15</v>
      </c>
      <c r="AL987" s="47">
        <f>_xlfn.XLOOKUP(I987,'[1]#칼럼명세'!F:F,'[1]#칼럼명세'!I:I)</f>
        <v>1305</v>
      </c>
      <c r="AM987" s="44" t="str">
        <f t="shared" si="126"/>
        <v>Item_Name_28000100</v>
      </c>
      <c r="AN987" s="5" t="s">
        <v>2934</v>
      </c>
      <c r="AO987" s="44" t="str">
        <f t="shared" si="127"/>
        <v>Item_Desc_28000100</v>
      </c>
      <c r="AP987" s="5" t="s">
        <v>2949</v>
      </c>
      <c r="AQ987" s="44">
        <f>_xlfn.XLOOKUP(I987,[1]!표1[아이템 타입],[1]!표1[삭제여부])</f>
        <v>0</v>
      </c>
      <c r="AR987" s="63">
        <f>_xlfn.XLOOKUP(I987,'[1]#칼럼명세'!F:F,'[1]#칼럼명세'!H:H)</f>
        <v>0</v>
      </c>
      <c r="AS987" s="4">
        <v>0</v>
      </c>
      <c r="AW987" s="63" t="str">
        <f>_xlfn.XLOOKUP(I987,[1]!표1[아이템 타입],[1]!표1[타입 이름])</f>
        <v>연구소 사용 아이템</v>
      </c>
      <c r="AX987" s="63" t="str">
        <f t="shared" si="120"/>
        <v>불가</v>
      </c>
      <c r="AY987" s="63" t="str">
        <f t="shared" si="121"/>
        <v>불가</v>
      </c>
      <c r="AZ987" s="63" t="str">
        <f t="shared" si="124"/>
        <v>불가</v>
      </c>
      <c r="BA987" s="63" t="str">
        <f t="shared" si="124"/>
        <v>불가</v>
      </c>
    </row>
    <row r="988" spans="1:53" x14ac:dyDescent="0.3">
      <c r="B988" s="4">
        <v>28000201</v>
      </c>
      <c r="C988" s="4" t="str">
        <f t="shared" si="123"/>
        <v>201</v>
      </c>
      <c r="D988" s="44" t="str">
        <f t="shared" si="122"/>
        <v>Item_Name_28000201</v>
      </c>
      <c r="E988" s="5" t="s">
        <v>2330</v>
      </c>
      <c r="F988" s="44" t="str">
        <f t="shared" si="119"/>
        <v>Item_Desc_28000201</v>
      </c>
      <c r="G988" s="5" t="s">
        <v>714</v>
      </c>
      <c r="H988" s="5">
        <v>3</v>
      </c>
      <c r="I988" s="5">
        <v>80</v>
      </c>
      <c r="J988" s="5">
        <v>0</v>
      </c>
      <c r="K988" s="5">
        <v>6</v>
      </c>
      <c r="L988" s="45">
        <f>_xlfn.XLOOKUP($I988, '[1]#칼럼명세'!$F:$F, '[1]#칼럼명세'!$J:$J)*IF(_xlfn.XLOOKUP($I988, '[1]#칼럼명세'!$F:$F, '[1]#칼럼명세'!$K:$K)="X", 1, _xlfn.XLOOKUP($K988, '[1]#무게관련'!$N:$N, '[1]#무게관련'!$O:$O))*100</f>
        <v>0</v>
      </c>
      <c r="M988" s="46" t="s">
        <v>336</v>
      </c>
      <c r="N988" s="46" t="s">
        <v>336</v>
      </c>
      <c r="O988" s="46" t="s">
        <v>336</v>
      </c>
      <c r="P988" s="46" t="s">
        <v>336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66">
        <v>100</v>
      </c>
      <c r="Y988" s="66">
        <v>1000</v>
      </c>
      <c r="Z988" s="5">
        <v>1</v>
      </c>
      <c r="AA988" s="5">
        <v>10</v>
      </c>
      <c r="AB988" s="5">
        <v>1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 t="s">
        <v>2336</v>
      </c>
      <c r="AI988" s="5" t="s">
        <v>235</v>
      </c>
      <c r="AJ988" s="5" t="s">
        <v>1568</v>
      </c>
      <c r="AK988" s="45">
        <f t="shared" si="125"/>
        <v>15</v>
      </c>
      <c r="AL988" s="47">
        <f>_xlfn.XLOOKUP(I988,'[1]#칼럼명세'!F:F,'[1]#칼럼명세'!I:I)</f>
        <v>1305</v>
      </c>
      <c r="AM988" s="44" t="str">
        <f t="shared" si="126"/>
        <v>Item_Name_28000201</v>
      </c>
      <c r="AN988" s="5" t="s">
        <v>2935</v>
      </c>
      <c r="AO988" s="44" t="str">
        <f t="shared" si="127"/>
        <v>Item_Desc_28000201</v>
      </c>
      <c r="AP988" s="5" t="s">
        <v>2954</v>
      </c>
      <c r="AQ988" s="44">
        <f>_xlfn.XLOOKUP(I988,[1]!표1[아이템 타입],[1]!표1[삭제여부])</f>
        <v>0</v>
      </c>
      <c r="AR988" s="63">
        <f>_xlfn.XLOOKUP(I988,'[1]#칼럼명세'!F:F,'[1]#칼럼명세'!H:H)</f>
        <v>0</v>
      </c>
      <c r="AS988" s="4">
        <v>0</v>
      </c>
      <c r="AW988" s="63" t="str">
        <f>_xlfn.XLOOKUP(I988,[1]!표1[아이템 타입],[1]!표1[타입 이름])</f>
        <v>연구소 사용 아이템</v>
      </c>
      <c r="AX988" s="63" t="str">
        <f t="shared" si="120"/>
        <v>가능</v>
      </c>
      <c r="AY988" s="63" t="str">
        <f t="shared" si="121"/>
        <v>가능</v>
      </c>
      <c r="AZ988" s="63" t="str">
        <f t="shared" si="124"/>
        <v>불가</v>
      </c>
      <c r="BA988" s="63" t="str">
        <f t="shared" si="124"/>
        <v>불가</v>
      </c>
    </row>
    <row r="989" spans="1:53" x14ac:dyDescent="0.3">
      <c r="B989" s="4">
        <v>28000202</v>
      </c>
      <c r="C989" s="4" t="str">
        <f t="shared" si="123"/>
        <v>202</v>
      </c>
      <c r="D989" s="44" t="str">
        <f t="shared" si="122"/>
        <v>Item_Name_28000202</v>
      </c>
      <c r="E989" s="5" t="s">
        <v>2331</v>
      </c>
      <c r="F989" s="44" t="str">
        <f t="shared" si="119"/>
        <v>Item_Desc_28000202</v>
      </c>
      <c r="G989" s="5" t="s">
        <v>714</v>
      </c>
      <c r="H989" s="5">
        <v>3</v>
      </c>
      <c r="I989" s="5">
        <v>80</v>
      </c>
      <c r="J989" s="5">
        <v>0</v>
      </c>
      <c r="K989" s="5">
        <v>6</v>
      </c>
      <c r="L989" s="45">
        <f>_xlfn.XLOOKUP($I989, '[1]#칼럼명세'!$F:$F, '[1]#칼럼명세'!$J:$J)*IF(_xlfn.XLOOKUP($I989, '[1]#칼럼명세'!$F:$F, '[1]#칼럼명세'!$K:$K)="X", 1, _xlfn.XLOOKUP($K989, '[1]#무게관련'!$N:$N, '[1]#무게관련'!$O:$O))*100</f>
        <v>0</v>
      </c>
      <c r="M989" s="46" t="s">
        <v>336</v>
      </c>
      <c r="N989" s="46" t="s">
        <v>336</v>
      </c>
      <c r="O989" s="46" t="s">
        <v>336</v>
      </c>
      <c r="P989" s="46" t="s">
        <v>336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66">
        <v>100</v>
      </c>
      <c r="Y989" s="66">
        <v>1000</v>
      </c>
      <c r="Z989" s="5">
        <v>1</v>
      </c>
      <c r="AA989" s="5">
        <v>10</v>
      </c>
      <c r="AB989" s="5">
        <v>1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 t="s">
        <v>2337</v>
      </c>
      <c r="AI989" s="5" t="s">
        <v>235</v>
      </c>
      <c r="AJ989" s="5" t="s">
        <v>1568</v>
      </c>
      <c r="AK989" s="45">
        <f t="shared" si="125"/>
        <v>15</v>
      </c>
      <c r="AL989" s="47">
        <f>_xlfn.XLOOKUP(I989,'[1]#칼럼명세'!F:F,'[1]#칼럼명세'!I:I)</f>
        <v>1305</v>
      </c>
      <c r="AM989" s="44" t="str">
        <f t="shared" si="126"/>
        <v>Item_Name_28000202</v>
      </c>
      <c r="AN989" s="5" t="s">
        <v>2936</v>
      </c>
      <c r="AO989" s="44" t="str">
        <f t="shared" si="127"/>
        <v>Item_Desc_28000202</v>
      </c>
      <c r="AP989" s="5" t="s">
        <v>2955</v>
      </c>
      <c r="AQ989" s="44">
        <f>_xlfn.XLOOKUP(I989,[1]!표1[아이템 타입],[1]!표1[삭제여부])</f>
        <v>0</v>
      </c>
      <c r="AR989" s="63">
        <f>_xlfn.XLOOKUP(I989,'[1]#칼럼명세'!F:F,'[1]#칼럼명세'!H:H)</f>
        <v>0</v>
      </c>
      <c r="AS989" s="4">
        <v>0</v>
      </c>
      <c r="AW989" s="63" t="str">
        <f>_xlfn.XLOOKUP(I989,[1]!표1[아이템 타입],[1]!표1[타입 이름])</f>
        <v>연구소 사용 아이템</v>
      </c>
      <c r="AX989" s="63" t="str">
        <f t="shared" si="120"/>
        <v>가능</v>
      </c>
      <c r="AY989" s="63" t="str">
        <f t="shared" si="121"/>
        <v>가능</v>
      </c>
      <c r="AZ989" s="63" t="str">
        <f t="shared" si="124"/>
        <v>불가</v>
      </c>
      <c r="BA989" s="63" t="str">
        <f t="shared" si="124"/>
        <v>불가</v>
      </c>
    </row>
    <row r="990" spans="1:53" x14ac:dyDescent="0.3">
      <c r="B990" s="4">
        <v>28000203</v>
      </c>
      <c r="C990" s="4" t="str">
        <f t="shared" si="123"/>
        <v>203</v>
      </c>
      <c r="D990" s="44" t="str">
        <f t="shared" si="122"/>
        <v>Item_Name_28000203</v>
      </c>
      <c r="E990" s="5" t="s">
        <v>2332</v>
      </c>
      <c r="F990" s="44" t="str">
        <f t="shared" si="119"/>
        <v>Item_Desc_28000203</v>
      </c>
      <c r="G990" s="5" t="s">
        <v>714</v>
      </c>
      <c r="H990" s="5">
        <v>3</v>
      </c>
      <c r="I990" s="5">
        <v>80</v>
      </c>
      <c r="J990" s="5">
        <v>0</v>
      </c>
      <c r="K990" s="5">
        <v>6</v>
      </c>
      <c r="L990" s="45">
        <f>_xlfn.XLOOKUP($I990, '[1]#칼럼명세'!$F:$F, '[1]#칼럼명세'!$J:$J)*IF(_xlfn.XLOOKUP($I990, '[1]#칼럼명세'!$F:$F, '[1]#칼럼명세'!$K:$K)="X", 1, _xlfn.XLOOKUP($K990, '[1]#무게관련'!$N:$N, '[1]#무게관련'!$O:$O))*100</f>
        <v>0</v>
      </c>
      <c r="M990" s="46" t="s">
        <v>336</v>
      </c>
      <c r="N990" s="46" t="s">
        <v>336</v>
      </c>
      <c r="O990" s="46" t="s">
        <v>336</v>
      </c>
      <c r="P990" s="46" t="s">
        <v>336</v>
      </c>
      <c r="Q990" s="5">
        <v>0</v>
      </c>
      <c r="R990" s="5">
        <v>0</v>
      </c>
      <c r="S990" s="5">
        <v>0</v>
      </c>
      <c r="T990" s="5">
        <v>0</v>
      </c>
      <c r="U990" s="5">
        <v>0</v>
      </c>
      <c r="V990" s="5">
        <v>0</v>
      </c>
      <c r="W990" s="5">
        <v>0</v>
      </c>
      <c r="X990" s="66">
        <v>100</v>
      </c>
      <c r="Y990" s="66">
        <v>1000</v>
      </c>
      <c r="Z990" s="5">
        <v>1</v>
      </c>
      <c r="AA990" s="5">
        <v>10</v>
      </c>
      <c r="AB990" s="5">
        <v>1</v>
      </c>
      <c r="AC990" s="5">
        <v>0</v>
      </c>
      <c r="AD990" s="5">
        <v>0</v>
      </c>
      <c r="AE990" s="5">
        <v>0</v>
      </c>
      <c r="AF990" s="5">
        <v>0</v>
      </c>
      <c r="AG990" s="5">
        <v>0</v>
      </c>
      <c r="AH990" s="5" t="s">
        <v>2338</v>
      </c>
      <c r="AI990" s="5" t="s">
        <v>235</v>
      </c>
      <c r="AJ990" s="5" t="s">
        <v>1568</v>
      </c>
      <c r="AK990" s="45">
        <f t="shared" si="125"/>
        <v>15</v>
      </c>
      <c r="AL990" s="47">
        <f>_xlfn.XLOOKUP(I990,'[1]#칼럼명세'!F:F,'[1]#칼럼명세'!I:I)</f>
        <v>1305</v>
      </c>
      <c r="AM990" s="44" t="str">
        <f t="shared" si="126"/>
        <v>Item_Name_28000203</v>
      </c>
      <c r="AN990" s="5" t="s">
        <v>2937</v>
      </c>
      <c r="AO990" s="44" t="str">
        <f t="shared" si="127"/>
        <v>Item_Desc_28000203</v>
      </c>
      <c r="AP990" s="5" t="s">
        <v>2956</v>
      </c>
      <c r="AQ990" s="44">
        <f>_xlfn.XLOOKUP(I990,[1]!표1[아이템 타입],[1]!표1[삭제여부])</f>
        <v>0</v>
      </c>
      <c r="AR990" s="63">
        <f>_xlfn.XLOOKUP(I990,'[1]#칼럼명세'!F:F,'[1]#칼럼명세'!H:H)</f>
        <v>0</v>
      </c>
      <c r="AS990" s="4">
        <v>0</v>
      </c>
      <c r="AW990" s="63" t="str">
        <f>_xlfn.XLOOKUP(I990,[1]!표1[아이템 타입],[1]!표1[타입 이름])</f>
        <v>연구소 사용 아이템</v>
      </c>
      <c r="AX990" s="63" t="str">
        <f t="shared" si="120"/>
        <v>가능</v>
      </c>
      <c r="AY990" s="63" t="str">
        <f t="shared" si="121"/>
        <v>가능</v>
      </c>
      <c r="AZ990" s="63" t="str">
        <f t="shared" si="124"/>
        <v>불가</v>
      </c>
      <c r="BA990" s="63" t="str">
        <f t="shared" si="124"/>
        <v>불가</v>
      </c>
    </row>
    <row r="991" spans="1:53" x14ac:dyDescent="0.3">
      <c r="B991" s="4">
        <v>28000204</v>
      </c>
      <c r="C991" s="4" t="str">
        <f t="shared" si="123"/>
        <v>204</v>
      </c>
      <c r="D991" s="44" t="str">
        <f t="shared" si="122"/>
        <v>Item_Name_28000204</v>
      </c>
      <c r="E991" s="5" t="s">
        <v>2333</v>
      </c>
      <c r="F991" s="44" t="str">
        <f t="shared" si="119"/>
        <v>Item_Desc_28000204</v>
      </c>
      <c r="G991" s="5" t="s">
        <v>714</v>
      </c>
      <c r="H991" s="5">
        <v>3</v>
      </c>
      <c r="I991" s="5">
        <v>80</v>
      </c>
      <c r="J991" s="5">
        <v>0</v>
      </c>
      <c r="K991" s="5">
        <v>6</v>
      </c>
      <c r="L991" s="45">
        <f>_xlfn.XLOOKUP($I991, '[1]#칼럼명세'!$F:$F, '[1]#칼럼명세'!$J:$J)*IF(_xlfn.XLOOKUP($I991, '[1]#칼럼명세'!$F:$F, '[1]#칼럼명세'!$K:$K)="X", 1, _xlfn.XLOOKUP($K991, '[1]#무게관련'!$N:$N, '[1]#무게관련'!$O:$O))*100</f>
        <v>0</v>
      </c>
      <c r="M991" s="46" t="s">
        <v>336</v>
      </c>
      <c r="N991" s="46" t="s">
        <v>336</v>
      </c>
      <c r="O991" s="46" t="s">
        <v>336</v>
      </c>
      <c r="P991" s="46" t="s">
        <v>336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66">
        <v>100</v>
      </c>
      <c r="Y991" s="66">
        <v>1000</v>
      </c>
      <c r="Z991" s="5">
        <v>1</v>
      </c>
      <c r="AA991" s="5">
        <v>10</v>
      </c>
      <c r="AB991" s="5">
        <v>1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 t="s">
        <v>2339</v>
      </c>
      <c r="AI991" s="5" t="s">
        <v>235</v>
      </c>
      <c r="AJ991" s="5" t="s">
        <v>1568</v>
      </c>
      <c r="AK991" s="45">
        <f t="shared" si="125"/>
        <v>15</v>
      </c>
      <c r="AL991" s="47">
        <f>_xlfn.XLOOKUP(I991,'[1]#칼럼명세'!F:F,'[1]#칼럼명세'!I:I)</f>
        <v>1305</v>
      </c>
      <c r="AM991" s="44" t="str">
        <f t="shared" si="126"/>
        <v>Item_Name_28000204</v>
      </c>
      <c r="AN991" s="5" t="s">
        <v>2938</v>
      </c>
      <c r="AO991" s="44" t="str">
        <f t="shared" si="127"/>
        <v>Item_Desc_28000204</v>
      </c>
      <c r="AP991" s="5" t="s">
        <v>2957</v>
      </c>
      <c r="AQ991" s="44">
        <f>_xlfn.XLOOKUP(I991,[1]!표1[아이템 타입],[1]!표1[삭제여부])</f>
        <v>0</v>
      </c>
      <c r="AR991" s="63">
        <f>_xlfn.XLOOKUP(I991,'[1]#칼럼명세'!F:F,'[1]#칼럼명세'!H:H)</f>
        <v>0</v>
      </c>
      <c r="AS991" s="4">
        <v>0</v>
      </c>
      <c r="AW991" s="63" t="str">
        <f>_xlfn.XLOOKUP(I991,[1]!표1[아이템 타입],[1]!표1[타입 이름])</f>
        <v>연구소 사용 아이템</v>
      </c>
      <c r="AX991" s="63" t="str">
        <f t="shared" si="120"/>
        <v>가능</v>
      </c>
      <c r="AY991" s="63" t="str">
        <f t="shared" si="121"/>
        <v>가능</v>
      </c>
      <c r="AZ991" s="63" t="str">
        <f t="shared" si="124"/>
        <v>불가</v>
      </c>
      <c r="BA991" s="63" t="str">
        <f t="shared" si="124"/>
        <v>불가</v>
      </c>
    </row>
    <row r="992" spans="1:53" x14ac:dyDescent="0.3">
      <c r="A992" s="5" t="s">
        <v>18</v>
      </c>
      <c r="B992" s="4">
        <v>28000205</v>
      </c>
      <c r="C992" s="4" t="str">
        <f t="shared" si="123"/>
        <v>205</v>
      </c>
      <c r="D992" s="44" t="str">
        <f t="shared" si="122"/>
        <v>Item_Name_28000205</v>
      </c>
      <c r="E992" s="5" t="s">
        <v>2969</v>
      </c>
      <c r="F992" s="44" t="str">
        <f t="shared" si="119"/>
        <v>Item_Desc_28000205</v>
      </c>
      <c r="G992" s="5" t="s">
        <v>714</v>
      </c>
      <c r="H992" s="5">
        <v>3</v>
      </c>
      <c r="I992" s="5">
        <v>80</v>
      </c>
      <c r="J992" s="5">
        <v>0</v>
      </c>
      <c r="K992" s="5">
        <v>6</v>
      </c>
      <c r="L992" s="45">
        <f>_xlfn.XLOOKUP($I992, '[1]#칼럼명세'!$F:$F, '[1]#칼럼명세'!$J:$J)*IF(_xlfn.XLOOKUP($I992, '[1]#칼럼명세'!$F:$F, '[1]#칼럼명세'!$K:$K)="X", 1, _xlfn.XLOOKUP($K992, '[1]#무게관련'!$N:$N, '[1]#무게관련'!$O:$O))*100</f>
        <v>0</v>
      </c>
      <c r="M992" s="46" t="s">
        <v>336</v>
      </c>
      <c r="N992" s="46" t="s">
        <v>336</v>
      </c>
      <c r="O992" s="46" t="s">
        <v>336</v>
      </c>
      <c r="P992" s="46" t="s">
        <v>336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66">
        <v>100</v>
      </c>
      <c r="Y992" s="66">
        <v>1000</v>
      </c>
      <c r="Z992" s="5">
        <v>1</v>
      </c>
      <c r="AA992" s="5">
        <v>10</v>
      </c>
      <c r="AB992" s="5">
        <v>1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 t="s">
        <v>2340</v>
      </c>
      <c r="AI992" s="5" t="s">
        <v>235</v>
      </c>
      <c r="AJ992" s="5" t="s">
        <v>1568</v>
      </c>
      <c r="AK992" s="45">
        <f t="shared" si="125"/>
        <v>15</v>
      </c>
      <c r="AL992" s="47">
        <f>_xlfn.XLOOKUP(I992,'[1]#칼럼명세'!F:F,'[1]#칼럼명세'!I:I)</f>
        <v>1305</v>
      </c>
      <c r="AM992" s="44" t="str">
        <f t="shared" si="126"/>
        <v>Item_Name_28000205</v>
      </c>
      <c r="AN992" s="5" t="s">
        <v>2967</v>
      </c>
      <c r="AO992" s="44" t="str">
        <f t="shared" si="127"/>
        <v>Item_Desc_28000205</v>
      </c>
      <c r="AP992" s="5" t="s">
        <v>2968</v>
      </c>
      <c r="AQ992" s="44">
        <f>_xlfn.XLOOKUP(I992,[1]!표1[아이템 타입],[1]!표1[삭제여부])</f>
        <v>0</v>
      </c>
      <c r="AR992" s="63">
        <f>_xlfn.XLOOKUP(I992,'[1]#칼럼명세'!F:F,'[1]#칼럼명세'!H:H)</f>
        <v>0</v>
      </c>
      <c r="AS992" s="4">
        <v>0</v>
      </c>
      <c r="AW992" s="63" t="str">
        <f>_xlfn.XLOOKUP(I992,[1]!표1[아이템 타입],[1]!표1[타입 이름])</f>
        <v>연구소 사용 아이템</v>
      </c>
      <c r="AX992" s="63" t="str">
        <f t="shared" si="120"/>
        <v>가능</v>
      </c>
      <c r="AY992" s="63" t="str">
        <f t="shared" si="121"/>
        <v>가능</v>
      </c>
      <c r="AZ992" s="63" t="str">
        <f t="shared" si="124"/>
        <v>불가</v>
      </c>
      <c r="BA992" s="63" t="str">
        <f t="shared" si="124"/>
        <v>불가</v>
      </c>
    </row>
    <row r="993" spans="1:53" x14ac:dyDescent="0.3">
      <c r="B993" s="4">
        <v>28000206</v>
      </c>
      <c r="C993" s="4" t="str">
        <f t="shared" si="123"/>
        <v>206</v>
      </c>
      <c r="D993" s="44" t="str">
        <f t="shared" si="122"/>
        <v>Item_Name_28000206</v>
      </c>
      <c r="E993" s="5" t="s">
        <v>2334</v>
      </c>
      <c r="F993" s="44" t="str">
        <f t="shared" si="119"/>
        <v>Item_Desc_28000206</v>
      </c>
      <c r="G993" s="5" t="s">
        <v>714</v>
      </c>
      <c r="H993" s="5">
        <v>3</v>
      </c>
      <c r="I993" s="5">
        <v>80</v>
      </c>
      <c r="J993" s="5">
        <v>0</v>
      </c>
      <c r="K993" s="5">
        <v>6</v>
      </c>
      <c r="L993" s="45">
        <f>_xlfn.XLOOKUP($I993, '[1]#칼럼명세'!$F:$F, '[1]#칼럼명세'!$J:$J)*IF(_xlfn.XLOOKUP($I993, '[1]#칼럼명세'!$F:$F, '[1]#칼럼명세'!$K:$K)="X", 1, _xlfn.XLOOKUP($K993, '[1]#무게관련'!$N:$N, '[1]#무게관련'!$O:$O))*100</f>
        <v>0</v>
      </c>
      <c r="M993" s="46" t="s">
        <v>336</v>
      </c>
      <c r="N993" s="46" t="s">
        <v>336</v>
      </c>
      <c r="O993" s="46" t="s">
        <v>336</v>
      </c>
      <c r="P993" s="46" t="s">
        <v>336</v>
      </c>
      <c r="Q993" s="5">
        <v>0</v>
      </c>
      <c r="R993" s="5">
        <v>0</v>
      </c>
      <c r="S993" s="5">
        <v>0</v>
      </c>
      <c r="T993" s="5">
        <v>0</v>
      </c>
      <c r="U993" s="5">
        <v>0</v>
      </c>
      <c r="V993" s="5">
        <v>0</v>
      </c>
      <c r="W993" s="5">
        <v>0</v>
      </c>
      <c r="X993" s="66">
        <v>100</v>
      </c>
      <c r="Y993" s="66">
        <v>1000</v>
      </c>
      <c r="Z993" s="5">
        <v>1</v>
      </c>
      <c r="AA993" s="5">
        <v>10</v>
      </c>
      <c r="AB993" s="5">
        <v>1</v>
      </c>
      <c r="AC993" s="5">
        <v>0</v>
      </c>
      <c r="AD993" s="5">
        <v>0</v>
      </c>
      <c r="AE993" s="5">
        <v>0</v>
      </c>
      <c r="AF993" s="5">
        <v>0</v>
      </c>
      <c r="AG993" s="5">
        <v>0</v>
      </c>
      <c r="AH993" s="5" t="s">
        <v>2341</v>
      </c>
      <c r="AI993" s="5" t="s">
        <v>235</v>
      </c>
      <c r="AJ993" s="5" t="s">
        <v>1568</v>
      </c>
      <c r="AK993" s="45">
        <f t="shared" si="125"/>
        <v>15</v>
      </c>
      <c r="AL993" s="47">
        <f>_xlfn.XLOOKUP(I993,'[1]#칼럼명세'!F:F,'[1]#칼럼명세'!I:I)</f>
        <v>1305</v>
      </c>
      <c r="AM993" s="44" t="str">
        <f t="shared" si="126"/>
        <v>Item_Name_28000206</v>
      </c>
      <c r="AN993" s="5" t="s">
        <v>2939</v>
      </c>
      <c r="AO993" s="44" t="str">
        <f t="shared" si="127"/>
        <v>Item_Desc_28000206</v>
      </c>
      <c r="AP993" s="5" t="s">
        <v>2959</v>
      </c>
      <c r="AQ993" s="44">
        <f>_xlfn.XLOOKUP(I993,[1]!표1[아이템 타입],[1]!표1[삭제여부])</f>
        <v>0</v>
      </c>
      <c r="AR993" s="63">
        <f>_xlfn.XLOOKUP(I993,'[1]#칼럼명세'!F:F,'[1]#칼럼명세'!H:H)</f>
        <v>0</v>
      </c>
      <c r="AS993" s="4">
        <v>0</v>
      </c>
      <c r="AW993" s="63" t="str">
        <f>_xlfn.XLOOKUP(I993,[1]!표1[아이템 타입],[1]!표1[타입 이름])</f>
        <v>연구소 사용 아이템</v>
      </c>
      <c r="AX993" s="63" t="str">
        <f t="shared" si="120"/>
        <v>가능</v>
      </c>
      <c r="AY993" s="63" t="str">
        <f t="shared" si="121"/>
        <v>가능</v>
      </c>
      <c r="AZ993" s="63" t="str">
        <f t="shared" si="124"/>
        <v>불가</v>
      </c>
      <c r="BA993" s="63" t="str">
        <f t="shared" si="124"/>
        <v>불가</v>
      </c>
    </row>
    <row r="994" spans="1:53" x14ac:dyDescent="0.3">
      <c r="B994" s="4">
        <v>28000207</v>
      </c>
      <c r="C994" s="4" t="str">
        <f t="shared" si="123"/>
        <v>207</v>
      </c>
      <c r="D994" s="44" t="str">
        <f t="shared" si="122"/>
        <v>Item_Name_28000207</v>
      </c>
      <c r="E994" s="5" t="s">
        <v>2335</v>
      </c>
      <c r="F994" s="44" t="str">
        <f t="shared" si="119"/>
        <v>Item_Desc_28000207</v>
      </c>
      <c r="G994" s="5" t="s">
        <v>714</v>
      </c>
      <c r="H994" s="5">
        <v>3</v>
      </c>
      <c r="I994" s="5">
        <v>80</v>
      </c>
      <c r="J994" s="5">
        <v>0</v>
      </c>
      <c r="K994" s="5">
        <v>6</v>
      </c>
      <c r="L994" s="45">
        <f>_xlfn.XLOOKUP($I994, '[1]#칼럼명세'!$F:$F, '[1]#칼럼명세'!$J:$J)*IF(_xlfn.XLOOKUP($I994, '[1]#칼럼명세'!$F:$F, '[1]#칼럼명세'!$K:$K)="X", 1, _xlfn.XLOOKUP($K994, '[1]#무게관련'!$N:$N, '[1]#무게관련'!$O:$O))*100</f>
        <v>0</v>
      </c>
      <c r="M994" s="46" t="s">
        <v>336</v>
      </c>
      <c r="N994" s="46" t="s">
        <v>336</v>
      </c>
      <c r="O994" s="46" t="s">
        <v>336</v>
      </c>
      <c r="P994" s="46" t="s">
        <v>336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66">
        <v>100</v>
      </c>
      <c r="Y994" s="66">
        <v>1000</v>
      </c>
      <c r="Z994" s="5">
        <v>1</v>
      </c>
      <c r="AA994" s="5">
        <v>10</v>
      </c>
      <c r="AB994" s="5">
        <v>1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 t="s">
        <v>2342</v>
      </c>
      <c r="AI994" s="5" t="s">
        <v>235</v>
      </c>
      <c r="AJ994" s="5" t="s">
        <v>1568</v>
      </c>
      <c r="AK994" s="45">
        <f t="shared" si="125"/>
        <v>15</v>
      </c>
      <c r="AL994" s="47">
        <f>_xlfn.XLOOKUP(I994,'[1]#칼럼명세'!F:F,'[1]#칼럼명세'!I:I)</f>
        <v>1305</v>
      </c>
      <c r="AM994" s="44" t="str">
        <f t="shared" si="126"/>
        <v>Item_Name_28000207</v>
      </c>
      <c r="AN994" s="5" t="s">
        <v>2940</v>
      </c>
      <c r="AO994" s="44" t="str">
        <f t="shared" si="127"/>
        <v>Item_Desc_28000207</v>
      </c>
      <c r="AP994" s="5" t="s">
        <v>2960</v>
      </c>
      <c r="AQ994" s="44">
        <f>_xlfn.XLOOKUP(I994,[1]!표1[아이템 타입],[1]!표1[삭제여부])</f>
        <v>0</v>
      </c>
      <c r="AR994" s="63">
        <f>_xlfn.XLOOKUP(I994,'[1]#칼럼명세'!F:F,'[1]#칼럼명세'!H:H)</f>
        <v>0</v>
      </c>
      <c r="AS994" s="4">
        <v>0</v>
      </c>
      <c r="AW994" s="63" t="str">
        <f>_xlfn.XLOOKUP(I994,[1]!표1[아이템 타입],[1]!표1[타입 이름])</f>
        <v>연구소 사용 아이템</v>
      </c>
      <c r="AX994" s="63" t="str">
        <f t="shared" si="120"/>
        <v>가능</v>
      </c>
      <c r="AY994" s="63" t="str">
        <f t="shared" si="121"/>
        <v>가능</v>
      </c>
      <c r="AZ994" s="63" t="str">
        <f t="shared" si="124"/>
        <v>불가</v>
      </c>
      <c r="BA994" s="63" t="str">
        <f t="shared" si="124"/>
        <v>불가</v>
      </c>
    </row>
    <row r="995" spans="1:53" x14ac:dyDescent="0.3">
      <c r="A995" s="5" t="s">
        <v>18</v>
      </c>
      <c r="B995" s="4">
        <v>28000208</v>
      </c>
      <c r="C995" s="4" t="str">
        <f t="shared" si="123"/>
        <v>208</v>
      </c>
      <c r="D995" s="44" t="str">
        <f t="shared" si="122"/>
        <v>Item_Name_28000208</v>
      </c>
      <c r="E995" s="5" t="s">
        <v>2970</v>
      </c>
      <c r="F995" s="44" t="str">
        <f t="shared" si="119"/>
        <v>Item_Desc_28000208</v>
      </c>
      <c r="G995" s="5" t="s">
        <v>714</v>
      </c>
      <c r="H995" s="5">
        <v>3</v>
      </c>
      <c r="I995" s="5">
        <v>80</v>
      </c>
      <c r="J995" s="5">
        <v>0</v>
      </c>
      <c r="K995" s="5">
        <v>6</v>
      </c>
      <c r="L995" s="45">
        <f>_xlfn.XLOOKUP($I995, '[1]#칼럼명세'!$F:$F, '[1]#칼럼명세'!$J:$J)*IF(_xlfn.XLOOKUP($I995, '[1]#칼럼명세'!$F:$F, '[1]#칼럼명세'!$K:$K)="X", 1, _xlfn.XLOOKUP($K995, '[1]#무게관련'!$N:$N, '[1]#무게관련'!$O:$O))*100</f>
        <v>0</v>
      </c>
      <c r="M995" s="46" t="s">
        <v>336</v>
      </c>
      <c r="N995" s="46" t="s">
        <v>336</v>
      </c>
      <c r="O995" s="46" t="s">
        <v>336</v>
      </c>
      <c r="P995" s="46" t="s">
        <v>336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66">
        <v>100</v>
      </c>
      <c r="Y995" s="66">
        <v>1000</v>
      </c>
      <c r="Z995" s="5">
        <v>1</v>
      </c>
      <c r="AA995" s="5">
        <v>10</v>
      </c>
      <c r="AB995" s="5">
        <v>1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 t="s">
        <v>2343</v>
      </c>
      <c r="AI995" s="5" t="s">
        <v>235</v>
      </c>
      <c r="AJ995" s="5" t="s">
        <v>1568</v>
      </c>
      <c r="AK995" s="45">
        <f t="shared" si="125"/>
        <v>15</v>
      </c>
      <c r="AL995" s="47">
        <f>_xlfn.XLOOKUP(I995,'[1]#칼럼명세'!F:F,'[1]#칼럼명세'!I:I)</f>
        <v>1305</v>
      </c>
      <c r="AM995" s="44" t="str">
        <f t="shared" si="126"/>
        <v>Item_Name_28000208</v>
      </c>
      <c r="AN995" s="5" t="s">
        <v>2943</v>
      </c>
      <c r="AO995" s="44" t="str">
        <f t="shared" si="127"/>
        <v>Item_Desc_28000208</v>
      </c>
      <c r="AP995" s="5" t="s">
        <v>2958</v>
      </c>
      <c r="AQ995" s="44">
        <f>_xlfn.XLOOKUP(I995,[1]!표1[아이템 타입],[1]!표1[삭제여부])</f>
        <v>0</v>
      </c>
      <c r="AR995" s="63">
        <f>_xlfn.XLOOKUP(I995,'[1]#칼럼명세'!F:F,'[1]#칼럼명세'!H:H)</f>
        <v>0</v>
      </c>
      <c r="AS995" s="4">
        <v>0</v>
      </c>
      <c r="AW995" s="63" t="str">
        <f>_xlfn.XLOOKUP(I995,[1]!표1[아이템 타입],[1]!표1[타입 이름])</f>
        <v>연구소 사용 아이템</v>
      </c>
      <c r="AX995" s="63" t="str">
        <f t="shared" si="120"/>
        <v>가능</v>
      </c>
      <c r="AY995" s="63" t="str">
        <f t="shared" si="121"/>
        <v>가능</v>
      </c>
      <c r="AZ995" s="63" t="str">
        <f t="shared" si="124"/>
        <v>불가</v>
      </c>
      <c r="BA995" s="63" t="str">
        <f t="shared" si="124"/>
        <v>불가</v>
      </c>
    </row>
    <row r="996" spans="1:53" x14ac:dyDescent="0.3">
      <c r="A996" s="5" t="s">
        <v>18</v>
      </c>
      <c r="B996" s="4">
        <v>28000209</v>
      </c>
      <c r="C996" s="4" t="str">
        <f t="shared" si="123"/>
        <v>209</v>
      </c>
      <c r="D996" s="44" t="str">
        <f t="shared" si="122"/>
        <v>Item_Name_28000209</v>
      </c>
      <c r="E996" s="5" t="s">
        <v>2971</v>
      </c>
      <c r="F996" s="44" t="str">
        <f t="shared" si="119"/>
        <v>Item_Desc_28000209</v>
      </c>
      <c r="G996" s="5" t="s">
        <v>714</v>
      </c>
      <c r="H996" s="5">
        <v>3</v>
      </c>
      <c r="I996" s="5">
        <v>80</v>
      </c>
      <c r="J996" s="5">
        <v>0</v>
      </c>
      <c r="K996" s="5">
        <v>6</v>
      </c>
      <c r="L996" s="45">
        <f>_xlfn.XLOOKUP($I996, '[1]#칼럼명세'!$F:$F, '[1]#칼럼명세'!$J:$J)*IF(_xlfn.XLOOKUP($I996, '[1]#칼럼명세'!$F:$F, '[1]#칼럼명세'!$K:$K)="X", 1, _xlfn.XLOOKUP($K996, '[1]#무게관련'!$N:$N, '[1]#무게관련'!$O:$O))*100</f>
        <v>0</v>
      </c>
      <c r="M996" s="46" t="s">
        <v>336</v>
      </c>
      <c r="N996" s="46" t="s">
        <v>336</v>
      </c>
      <c r="O996" s="46" t="s">
        <v>336</v>
      </c>
      <c r="P996" s="46" t="s">
        <v>336</v>
      </c>
      <c r="Q996" s="5">
        <v>0</v>
      </c>
      <c r="R996" s="5">
        <v>0</v>
      </c>
      <c r="S996" s="5">
        <v>0</v>
      </c>
      <c r="T996" s="5">
        <v>0</v>
      </c>
      <c r="U996" s="5">
        <v>0</v>
      </c>
      <c r="V996" s="5">
        <v>0</v>
      </c>
      <c r="W996" s="5">
        <v>0</v>
      </c>
      <c r="X996" s="66">
        <v>100</v>
      </c>
      <c r="Y996" s="66">
        <v>1000</v>
      </c>
      <c r="Z996" s="5">
        <v>1</v>
      </c>
      <c r="AA996" s="5">
        <v>10</v>
      </c>
      <c r="AB996" s="5">
        <v>1</v>
      </c>
      <c r="AC996" s="5">
        <v>0</v>
      </c>
      <c r="AD996" s="5">
        <v>0</v>
      </c>
      <c r="AE996" s="5">
        <v>0</v>
      </c>
      <c r="AF996" s="5">
        <v>0</v>
      </c>
      <c r="AG996" s="5">
        <v>0</v>
      </c>
      <c r="AH996" s="5" t="s">
        <v>2344</v>
      </c>
      <c r="AI996" s="5" t="s">
        <v>235</v>
      </c>
      <c r="AJ996" s="5" t="s">
        <v>1568</v>
      </c>
      <c r="AK996" s="45">
        <f t="shared" si="125"/>
        <v>15</v>
      </c>
      <c r="AL996" s="47">
        <f>_xlfn.XLOOKUP(I996,'[1]#칼럼명세'!F:F,'[1]#칼럼명세'!I:I)</f>
        <v>1305</v>
      </c>
      <c r="AM996" s="44" t="str">
        <f t="shared" si="126"/>
        <v>Item_Name_28000209</v>
      </c>
      <c r="AN996" s="5" t="s">
        <v>2944</v>
      </c>
      <c r="AO996" s="44" t="str">
        <f t="shared" si="127"/>
        <v>Item_Desc_28000209</v>
      </c>
      <c r="AP996" s="5" t="s">
        <v>2961</v>
      </c>
      <c r="AQ996" s="44">
        <f>_xlfn.XLOOKUP(I996,[1]!표1[아이템 타입],[1]!표1[삭제여부])</f>
        <v>0</v>
      </c>
      <c r="AR996" s="63">
        <f>_xlfn.XLOOKUP(I996,'[1]#칼럼명세'!F:F,'[1]#칼럼명세'!H:H)</f>
        <v>0</v>
      </c>
      <c r="AS996" s="4">
        <v>0</v>
      </c>
      <c r="AW996" s="63" t="str">
        <f>_xlfn.XLOOKUP(I996,[1]!표1[아이템 타입],[1]!표1[타입 이름])</f>
        <v>연구소 사용 아이템</v>
      </c>
      <c r="AX996" s="63" t="str">
        <f t="shared" si="120"/>
        <v>가능</v>
      </c>
      <c r="AY996" s="63" t="str">
        <f t="shared" si="121"/>
        <v>가능</v>
      </c>
      <c r="AZ996" s="63" t="str">
        <f t="shared" si="124"/>
        <v>불가</v>
      </c>
      <c r="BA996" s="63" t="str">
        <f t="shared" si="124"/>
        <v>불가</v>
      </c>
    </row>
    <row r="997" spans="1:53" x14ac:dyDescent="0.3">
      <c r="B997" s="4">
        <v>28005100</v>
      </c>
      <c r="C997" s="4" t="str">
        <f t="shared" si="123"/>
        <v>100</v>
      </c>
      <c r="D997" s="44" t="str">
        <f t="shared" si="122"/>
        <v>Item_Name_28005100</v>
      </c>
      <c r="E997" s="5" t="s">
        <v>2345</v>
      </c>
      <c r="F997" s="44" t="str">
        <f t="shared" si="119"/>
        <v>Item_Desc_28005100</v>
      </c>
      <c r="G997" s="5" t="s">
        <v>714</v>
      </c>
      <c r="H997" s="5">
        <v>3</v>
      </c>
      <c r="I997" s="5">
        <v>80</v>
      </c>
      <c r="J997" s="5">
        <v>0</v>
      </c>
      <c r="K997" s="5">
        <v>1</v>
      </c>
      <c r="L997" s="45">
        <f>_xlfn.XLOOKUP($I997, '[1]#칼럼명세'!$F:$F, '[1]#칼럼명세'!$J:$J)*IF(_xlfn.XLOOKUP($I997, '[1]#칼럼명세'!$F:$F, '[1]#칼럼명세'!$K:$K)="X", 1, _xlfn.XLOOKUP($K997, '[1]#무게관련'!$N:$N, '[1]#무게관련'!$O:$O))*100</f>
        <v>0</v>
      </c>
      <c r="M997" s="46" t="s">
        <v>336</v>
      </c>
      <c r="N997" s="46" t="s">
        <v>336</v>
      </c>
      <c r="O997" s="46" t="s">
        <v>336</v>
      </c>
      <c r="P997" s="46" t="s">
        <v>336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66">
        <v>100</v>
      </c>
      <c r="Y997" s="66">
        <v>1000</v>
      </c>
      <c r="Z997" s="5">
        <v>0</v>
      </c>
      <c r="AA997" s="5">
        <v>0</v>
      </c>
      <c r="AB997" s="5">
        <v>0</v>
      </c>
      <c r="AC997" s="5">
        <v>0</v>
      </c>
      <c r="AD997" s="5">
        <v>0</v>
      </c>
      <c r="AE997" s="5">
        <v>0</v>
      </c>
      <c r="AF997" s="5">
        <v>0</v>
      </c>
      <c r="AG997" s="5">
        <v>0</v>
      </c>
      <c r="AH997" s="5" t="s">
        <v>2346</v>
      </c>
      <c r="AI997" s="5" t="s">
        <v>235</v>
      </c>
      <c r="AJ997" s="5" t="s">
        <v>1568</v>
      </c>
      <c r="AK997" s="45">
        <f t="shared" si="125"/>
        <v>15</v>
      </c>
      <c r="AL997" s="47">
        <f>_xlfn.XLOOKUP(I997,'[1]#칼럼명세'!F:F,'[1]#칼럼명세'!I:I)</f>
        <v>1305</v>
      </c>
      <c r="AM997" s="44" t="str">
        <f t="shared" si="126"/>
        <v>Item_Name_28005100</v>
      </c>
      <c r="AN997" s="5" t="s">
        <v>2347</v>
      </c>
      <c r="AO997" s="44" t="str">
        <f t="shared" si="127"/>
        <v>Item_Desc_28005100</v>
      </c>
      <c r="AP997" s="5" t="s">
        <v>2348</v>
      </c>
      <c r="AQ997" s="44">
        <f>_xlfn.XLOOKUP(I997,[1]!표1[아이템 타입],[1]!표1[삭제여부])</f>
        <v>0</v>
      </c>
      <c r="AR997" s="63">
        <f>_xlfn.XLOOKUP(I997,'[1]#칼럼명세'!F:F,'[1]#칼럼명세'!H:H)</f>
        <v>0</v>
      </c>
      <c r="AS997" s="4">
        <v>0</v>
      </c>
      <c r="AW997" s="63" t="str">
        <f>_xlfn.XLOOKUP(I997,[1]!표1[아이템 타입],[1]!표1[타입 이름])</f>
        <v>연구소 사용 아이템</v>
      </c>
      <c r="AX997" s="63" t="str">
        <f t="shared" si="120"/>
        <v>불가</v>
      </c>
      <c r="AY997" s="63" t="str">
        <f t="shared" si="121"/>
        <v>불가</v>
      </c>
      <c r="AZ997" s="63" t="str">
        <f t="shared" si="124"/>
        <v>불가</v>
      </c>
      <c r="BA997" s="63" t="str">
        <f t="shared" si="124"/>
        <v>불가</v>
      </c>
    </row>
    <row r="998" spans="1:53" x14ac:dyDescent="0.3">
      <c r="B998" s="4">
        <v>28110001</v>
      </c>
      <c r="C998" s="4" t="str">
        <f t="shared" si="123"/>
        <v>001</v>
      </c>
      <c r="D998" s="44" t="str">
        <f t="shared" si="122"/>
        <v>Item_Name_28110001</v>
      </c>
      <c r="E998" s="5" t="s">
        <v>2769</v>
      </c>
      <c r="F998" s="44" t="str">
        <f t="shared" si="119"/>
        <v>Item_Desc_28110001</v>
      </c>
      <c r="G998" s="5" t="s">
        <v>714</v>
      </c>
      <c r="H998" s="5">
        <v>3</v>
      </c>
      <c r="I998" s="5">
        <v>81</v>
      </c>
      <c r="J998" s="5">
        <v>0</v>
      </c>
      <c r="K998" s="5">
        <v>1</v>
      </c>
      <c r="L998" s="45">
        <f>_xlfn.XLOOKUP($I998, '[1]#칼럼명세'!$F:$F, '[1]#칼럼명세'!$J:$J)*IF(_xlfn.XLOOKUP($I998, '[1]#칼럼명세'!$F:$F, '[1]#칼럼명세'!$K:$K)="X", 1, _xlfn.XLOOKUP($K998, '[1]#무게관련'!$N:$N, '[1]#무게관련'!$O:$O))*100</f>
        <v>0</v>
      </c>
      <c r="M998" s="46" t="s">
        <v>336</v>
      </c>
      <c r="N998" s="46" t="s">
        <v>336</v>
      </c>
      <c r="O998" s="46" t="s">
        <v>336</v>
      </c>
      <c r="P998" s="46" t="s">
        <v>336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66">
        <v>100</v>
      </c>
      <c r="Y998" s="66">
        <v>1000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 t="s">
        <v>2995</v>
      </c>
      <c r="AI998" s="5" t="s">
        <v>235</v>
      </c>
      <c r="AJ998" s="5" t="s">
        <v>1568</v>
      </c>
      <c r="AK998" s="45">
        <f t="shared" si="125"/>
        <v>15</v>
      </c>
      <c r="AL998" s="47">
        <f>_xlfn.XLOOKUP(I998,'[1]#칼럼명세'!F:F,'[1]#칼럼명세'!I:I)</f>
        <v>1503</v>
      </c>
      <c r="AM998" s="44" t="str">
        <f t="shared" si="126"/>
        <v>Item_Name_28110001</v>
      </c>
      <c r="AN998" s="5" t="s">
        <v>2769</v>
      </c>
      <c r="AO998" s="44" t="str">
        <f t="shared" si="127"/>
        <v>Item_Desc_28110001</v>
      </c>
      <c r="AP998" s="5" t="s">
        <v>2770</v>
      </c>
      <c r="AQ998" s="44">
        <f>_xlfn.XLOOKUP(I998,[1]!표1[아이템 타입],[1]!표1[삭제여부])</f>
        <v>0</v>
      </c>
      <c r="AR998" s="63">
        <f>_xlfn.XLOOKUP(I998,'[1]#칼럼명세'!F:F,'[1]#칼럼명세'!H:H)</f>
        <v>0</v>
      </c>
      <c r="AS998" s="4">
        <v>0</v>
      </c>
      <c r="AW998" s="63" t="str">
        <f>_xlfn.XLOOKUP(I998,[1]!표1[아이템 타입],[1]!표1[타입 이름])</f>
        <v>도감 등록 아이템</v>
      </c>
      <c r="AX998" s="63" t="str">
        <f t="shared" si="120"/>
        <v>불가</v>
      </c>
      <c r="AY998" s="63" t="str">
        <f t="shared" si="121"/>
        <v>불가</v>
      </c>
      <c r="AZ998" s="63" t="str">
        <f t="shared" si="124"/>
        <v>불가</v>
      </c>
      <c r="BA998" s="63" t="str">
        <f t="shared" si="124"/>
        <v>불가</v>
      </c>
    </row>
  </sheetData>
  <phoneticPr fontId="1" type="noConversion"/>
  <conditionalFormatting sqref="B978:B985 B317:B360 B430:B577 B267:B310 B367:B423 B1:B231 B826:B976 B250:B265 B987:B1048576 B792:B817">
    <cfRule type="duplicateValues" dxfId="34" priority="34"/>
  </conditionalFormatting>
  <conditionalFormatting sqref="B818:B825">
    <cfRule type="duplicateValues" dxfId="33" priority="33"/>
  </conditionalFormatting>
  <conditionalFormatting sqref="B778:B791">
    <cfRule type="duplicateValues" dxfId="32" priority="32"/>
  </conditionalFormatting>
  <conditionalFormatting sqref="AB520:AB522 AE520:AF520 AE522:AF522 AE527:AF527 AE532:AF532 AB526:AB528 AB532:AB533 AB906:AB913">
    <cfRule type="expression" dxfId="31" priority="31">
      <formula>$AB520=1</formula>
    </cfRule>
  </conditionalFormatting>
  <conditionalFormatting sqref="AE521:AF521">
    <cfRule type="expression" dxfId="30" priority="30">
      <formula>$AB521=1</formula>
    </cfRule>
  </conditionalFormatting>
  <conditionalFormatting sqref="AE526:AF526">
    <cfRule type="expression" dxfId="29" priority="29">
      <formula>$AB526=1</formula>
    </cfRule>
  </conditionalFormatting>
  <conditionalFormatting sqref="AE528:AF528">
    <cfRule type="expression" dxfId="28" priority="28">
      <formula>$AB528=1</formula>
    </cfRule>
  </conditionalFormatting>
  <conditionalFormatting sqref="AE533:AF533">
    <cfRule type="expression" dxfId="27" priority="27">
      <formula>$AB533=1</formula>
    </cfRule>
  </conditionalFormatting>
  <conditionalFormatting sqref="AN520:AN533 E520:E533 AB520:AB522 K520:K533 AB526:AB528 AB532:AB533 AE520:AG522 AE526:AG528 AE532:AG533 AG523:AG525 AG529:AG531 AP520:AP533 AG535:AG537 D907:K913 AM907:AQ913 M906:T913 V906:AK913">
    <cfRule type="expression" dxfId="26" priority="26">
      <formula>$A520="#"</formula>
    </cfRule>
  </conditionalFormatting>
  <conditionalFormatting sqref="AN535:AN536">
    <cfRule type="expression" dxfId="25" priority="25">
      <formula>$A535="#"</formula>
    </cfRule>
  </conditionalFormatting>
  <conditionalFormatting sqref="E556:E558">
    <cfRule type="expression" dxfId="24" priority="24">
      <formula>$A556="#"</formula>
    </cfRule>
  </conditionalFormatting>
  <conditionalFormatting sqref="E562:E564">
    <cfRule type="expression" dxfId="23" priority="23">
      <formula>$A562="#"</formula>
    </cfRule>
  </conditionalFormatting>
  <conditionalFormatting sqref="K535:K536">
    <cfRule type="expression" dxfId="22" priority="22">
      <formula>$A535="#"</formula>
    </cfRule>
  </conditionalFormatting>
  <conditionalFormatting sqref="AP535:AP536">
    <cfRule type="expression" dxfId="21" priority="21">
      <formula>$A535="#"</formula>
    </cfRule>
  </conditionalFormatting>
  <conditionalFormatting sqref="AP553:AP566">
    <cfRule type="expression" dxfId="20" priority="20">
      <formula>$A553="#"</formula>
    </cfRule>
  </conditionalFormatting>
  <conditionalFormatting sqref="AP568:AP569">
    <cfRule type="expression" dxfId="19" priority="19">
      <formula>$A568="#"</formula>
    </cfRule>
  </conditionalFormatting>
  <conditionalFormatting sqref="B266">
    <cfRule type="duplicateValues" dxfId="18" priority="18"/>
  </conditionalFormatting>
  <conditionalFormatting sqref="AE906:AF913">
    <cfRule type="expression" dxfId="17" priority="15">
      <formula>$AB906=1</formula>
    </cfRule>
  </conditionalFormatting>
  <conditionalFormatting sqref="E906:E913">
    <cfRule type="duplicateValues" dxfId="16" priority="16"/>
  </conditionalFormatting>
  <conditionalFormatting sqref="E906:E913">
    <cfRule type="duplicateValues" dxfId="15" priority="17"/>
  </conditionalFormatting>
  <conditionalFormatting sqref="AN906:AN913">
    <cfRule type="duplicateValues" dxfId="14" priority="13"/>
  </conditionalFormatting>
  <conditionalFormatting sqref="AN906:AN913">
    <cfRule type="duplicateValues" dxfId="13" priority="14"/>
  </conditionalFormatting>
  <conditionalFormatting sqref="D906:K906 AM906:AP906">
    <cfRule type="expression" dxfId="12" priority="12">
      <formula>$A906="#"</formula>
    </cfRule>
  </conditionalFormatting>
  <conditionalFormatting sqref="AH920:AH974">
    <cfRule type="duplicateValues" dxfId="11" priority="35"/>
  </conditionalFormatting>
  <conditionalFormatting sqref="AN556:AN558">
    <cfRule type="expression" dxfId="10" priority="11">
      <formula>$A556="#"</formula>
    </cfRule>
  </conditionalFormatting>
  <conditionalFormatting sqref="AN562:AN564">
    <cfRule type="expression" dxfId="9" priority="10">
      <formula>$A562="#"</formula>
    </cfRule>
  </conditionalFormatting>
  <conditionalFormatting sqref="AN568:AN569">
    <cfRule type="expression" dxfId="8" priority="9">
      <formula>$A568="#"</formula>
    </cfRule>
  </conditionalFormatting>
  <conditionalFormatting sqref="B977">
    <cfRule type="duplicateValues" dxfId="7" priority="8"/>
  </conditionalFormatting>
  <conditionalFormatting sqref="B311:B316">
    <cfRule type="duplicateValues" dxfId="6" priority="7"/>
  </conditionalFormatting>
  <conditionalFormatting sqref="B361:B366">
    <cfRule type="duplicateValues" dxfId="5" priority="6"/>
  </conditionalFormatting>
  <conditionalFormatting sqref="B424:B429">
    <cfRule type="duplicateValues" dxfId="4" priority="5"/>
  </conditionalFormatting>
  <conditionalFormatting sqref="B578:B611">
    <cfRule type="duplicateValues" dxfId="3" priority="4"/>
  </conditionalFormatting>
  <conditionalFormatting sqref="B612:B777">
    <cfRule type="duplicateValues" dxfId="2" priority="3"/>
  </conditionalFormatting>
  <conditionalFormatting sqref="B232:B249">
    <cfRule type="duplicateValues" dxfId="1" priority="2"/>
  </conditionalFormatting>
  <conditionalFormatting sqref="B986">
    <cfRule type="duplicateValues" dxfId="0" priority="1"/>
  </conditionalFormatting>
  <dataValidations count="1">
    <dataValidation type="list" allowBlank="1" showInputMessage="1" showErrorMessage="1" sqref="M5:P998" xr:uid="{D963BFEB-CF18-4C23-A469-F13C563DA9EB}">
      <formula1>"O,X"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E37D-3663-47D2-A4C7-A22C6591A25C}">
  <sheetPr codeName="Sheet2">
    <tabColor rgb="FF053343"/>
  </sheetPr>
  <dimension ref="A1:C22"/>
  <sheetViews>
    <sheetView workbookViewId="0">
      <selection activeCell="B11" sqref="B11"/>
    </sheetView>
  </sheetViews>
  <sheetFormatPr defaultRowHeight="16.5" x14ac:dyDescent="0.3"/>
  <cols>
    <col min="1" max="1" width="10.5" bestFit="1" customWidth="1"/>
    <col min="3" max="3" width="7" customWidth="1"/>
  </cols>
  <sheetData>
    <row r="1" spans="1:3" x14ac:dyDescent="0.3">
      <c r="A1" s="2"/>
      <c r="B1" s="2">
        <v>13</v>
      </c>
      <c r="C1" s="2">
        <v>14</v>
      </c>
    </row>
    <row r="2" spans="1:3" x14ac:dyDescent="0.3">
      <c r="A2" s="2" t="s">
        <v>203</v>
      </c>
      <c r="B2" s="8" t="s">
        <v>50</v>
      </c>
      <c r="C2" s="8" t="s">
        <v>36</v>
      </c>
    </row>
    <row r="3" spans="1:3" x14ac:dyDescent="0.3">
      <c r="A3" s="2">
        <v>1</v>
      </c>
      <c r="B3" s="2" t="s">
        <v>204</v>
      </c>
      <c r="C3" s="2"/>
    </row>
    <row r="4" spans="1:3" x14ac:dyDescent="0.3">
      <c r="A4" s="2">
        <v>2</v>
      </c>
      <c r="B4" s="2" t="s">
        <v>205</v>
      </c>
      <c r="C4" s="2"/>
    </row>
    <row r="5" spans="1:3" x14ac:dyDescent="0.3">
      <c r="A5" s="2">
        <v>3</v>
      </c>
      <c r="B5" s="2" t="s">
        <v>206</v>
      </c>
      <c r="C5" s="2"/>
    </row>
    <row r="6" spans="1:3" x14ac:dyDescent="0.3">
      <c r="A6" s="2">
        <v>4</v>
      </c>
      <c r="B6" s="2" t="s">
        <v>207</v>
      </c>
      <c r="C6" s="2"/>
    </row>
    <row r="7" spans="1:3" x14ac:dyDescent="0.3">
      <c r="A7" s="2">
        <v>5</v>
      </c>
      <c r="B7" s="2" t="s">
        <v>208</v>
      </c>
      <c r="C7" s="2"/>
    </row>
    <row r="8" spans="1:3" x14ac:dyDescent="0.3">
      <c r="A8" s="2">
        <v>6</v>
      </c>
      <c r="B8" s="2" t="s">
        <v>209</v>
      </c>
      <c r="C8" s="2"/>
    </row>
    <row r="9" spans="1:3" x14ac:dyDescent="0.3">
      <c r="A9" s="2">
        <v>7</v>
      </c>
      <c r="B9" s="2" t="s">
        <v>210</v>
      </c>
      <c r="C9" s="2"/>
    </row>
    <row r="10" spans="1:3" x14ac:dyDescent="0.3">
      <c r="A10" s="2">
        <v>8</v>
      </c>
      <c r="B10" s="2" t="s">
        <v>211</v>
      </c>
      <c r="C10" s="2"/>
    </row>
    <row r="11" spans="1:3" x14ac:dyDescent="0.3">
      <c r="A11" s="2">
        <v>9</v>
      </c>
      <c r="B11" s="2"/>
      <c r="C11" s="2"/>
    </row>
    <row r="12" spans="1:3" x14ac:dyDescent="0.3">
      <c r="A12" s="2">
        <v>10</v>
      </c>
      <c r="B12" s="2"/>
      <c r="C12" s="2"/>
    </row>
    <row r="13" spans="1:3" x14ac:dyDescent="0.3">
      <c r="A13" s="2">
        <v>11</v>
      </c>
      <c r="B13" s="2"/>
      <c r="C13" s="2"/>
    </row>
    <row r="14" spans="1:3" x14ac:dyDescent="0.3">
      <c r="A14" s="2">
        <v>12</v>
      </c>
      <c r="B14" s="2"/>
      <c r="C14" s="2"/>
    </row>
    <row r="15" spans="1:3" x14ac:dyDescent="0.3">
      <c r="A15" s="2">
        <v>13</v>
      </c>
      <c r="B15" s="2"/>
      <c r="C15" s="2"/>
    </row>
    <row r="16" spans="1:3" x14ac:dyDescent="0.3">
      <c r="A16" s="2">
        <v>14</v>
      </c>
      <c r="B16" s="2"/>
      <c r="C16" s="2"/>
    </row>
    <row r="17" spans="1:1" x14ac:dyDescent="0.3">
      <c r="A17" s="2">
        <v>15</v>
      </c>
    </row>
    <row r="18" spans="1:1" x14ac:dyDescent="0.3">
      <c r="A18" s="2">
        <v>16</v>
      </c>
    </row>
    <row r="19" spans="1:1" x14ac:dyDescent="0.3">
      <c r="A19" s="2">
        <v>17</v>
      </c>
    </row>
    <row r="20" spans="1:1" x14ac:dyDescent="0.3">
      <c r="A20" s="2">
        <v>18</v>
      </c>
    </row>
    <row r="21" spans="1:1" x14ac:dyDescent="0.3">
      <c r="A21" s="2">
        <v>19</v>
      </c>
    </row>
    <row r="22" spans="1:1" x14ac:dyDescent="0.3">
      <c r="A22" s="2"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8A5D9-08D4-4007-A0B0-34ADC2DA43FF}">
  <sheetPr codeName="Sheet3">
    <tabColor rgb="FF053343"/>
  </sheetPr>
  <dimension ref="A1:AB35"/>
  <sheetViews>
    <sheetView workbookViewId="0">
      <selection activeCell="P8" sqref="P8"/>
    </sheetView>
  </sheetViews>
  <sheetFormatPr defaultRowHeight="16.5" x14ac:dyDescent="0.3"/>
  <cols>
    <col min="3" max="3" width="9" style="22"/>
  </cols>
  <sheetData>
    <row r="1" spans="1:28" x14ac:dyDescent="0.3">
      <c r="A1" s="21" t="s">
        <v>280</v>
      </c>
      <c r="B1" s="21" t="s">
        <v>201</v>
      </c>
      <c r="C1" s="48" t="s">
        <v>306</v>
      </c>
      <c r="E1" t="s">
        <v>282</v>
      </c>
      <c r="F1" s="21" t="s">
        <v>4</v>
      </c>
      <c r="G1" t="s">
        <v>281</v>
      </c>
      <c r="J1" t="s">
        <v>283</v>
      </c>
      <c r="K1" s="48" t="s">
        <v>281</v>
      </c>
      <c r="M1" t="s">
        <v>284</v>
      </c>
      <c r="N1" s="21" t="s">
        <v>4</v>
      </c>
      <c r="O1" t="s">
        <v>281</v>
      </c>
      <c r="S1" s="23" t="s">
        <v>285</v>
      </c>
      <c r="T1" s="24" t="s">
        <v>286</v>
      </c>
      <c r="U1" s="24" t="s">
        <v>287</v>
      </c>
      <c r="V1" s="24" t="s">
        <v>288</v>
      </c>
      <c r="W1" s="24" t="s">
        <v>289</v>
      </c>
      <c r="X1" s="24" t="s">
        <v>290</v>
      </c>
    </row>
    <row r="2" spans="1:28" x14ac:dyDescent="0.3">
      <c r="A2" s="24" t="s">
        <v>291</v>
      </c>
      <c r="B2" s="24">
        <v>0</v>
      </c>
      <c r="C2" s="48">
        <v>16</v>
      </c>
      <c r="E2" s="23" t="s">
        <v>285</v>
      </c>
      <c r="F2" s="25">
        <v>1</v>
      </c>
      <c r="G2" s="4">
        <f>H2*$H$9</f>
        <v>13</v>
      </c>
      <c r="H2" s="49">
        <v>100</v>
      </c>
      <c r="J2" t="s">
        <v>292</v>
      </c>
      <c r="K2" s="48">
        <v>1</v>
      </c>
      <c r="M2" s="23" t="s">
        <v>285</v>
      </c>
      <c r="N2" s="25">
        <v>1</v>
      </c>
      <c r="O2" s="4">
        <f t="shared" ref="O2:O7" si="0">P2*$P$9</f>
        <v>1</v>
      </c>
      <c r="P2" s="48">
        <v>1</v>
      </c>
      <c r="R2" s="24" t="s">
        <v>291</v>
      </c>
      <c r="S2" s="51">
        <f t="shared" ref="S2:X11" si="1">_xlfn.XLOOKUP($R2, $A:$A, $C:$C)*_xlfn.XLOOKUP(S$1, $E:$E, $G:$G)</f>
        <v>208</v>
      </c>
      <c r="T2" s="51">
        <f t="shared" si="1"/>
        <v>214.24</v>
      </c>
      <c r="U2" s="51">
        <f t="shared" si="1"/>
        <v>218.4</v>
      </c>
      <c r="V2" s="51">
        <f t="shared" si="1"/>
        <v>203.84</v>
      </c>
      <c r="W2" s="51">
        <f t="shared" si="1"/>
        <v>197.6</v>
      </c>
      <c r="X2" s="51">
        <f t="shared" si="1"/>
        <v>187.20000000000002</v>
      </c>
    </row>
    <row r="3" spans="1:28" x14ac:dyDescent="0.3">
      <c r="A3" s="24" t="s">
        <v>293</v>
      </c>
      <c r="B3" s="24">
        <v>1</v>
      </c>
      <c r="C3" s="48">
        <v>13</v>
      </c>
      <c r="E3" s="24" t="s">
        <v>286</v>
      </c>
      <c r="F3" s="24">
        <v>2</v>
      </c>
      <c r="G3" s="4">
        <f t="shared" ref="G3:G8" si="2">H3*$H$9</f>
        <v>13.39</v>
      </c>
      <c r="H3" s="49">
        <v>103</v>
      </c>
      <c r="J3" t="s">
        <v>348</v>
      </c>
      <c r="K3" s="48">
        <v>1</v>
      </c>
      <c r="M3" s="24" t="s">
        <v>286</v>
      </c>
      <c r="N3" s="24">
        <v>2</v>
      </c>
      <c r="O3" s="4">
        <f t="shared" si="0"/>
        <v>1.5</v>
      </c>
      <c r="P3" s="48">
        <v>1.5</v>
      </c>
      <c r="R3" s="24" t="s">
        <v>293</v>
      </c>
      <c r="S3" s="51">
        <f t="shared" si="1"/>
        <v>169</v>
      </c>
      <c r="T3" s="51">
        <f t="shared" si="1"/>
        <v>174.07</v>
      </c>
      <c r="U3" s="51">
        <f t="shared" si="1"/>
        <v>177.45000000000002</v>
      </c>
      <c r="V3" s="51">
        <f t="shared" si="1"/>
        <v>165.62</v>
      </c>
      <c r="W3" s="51">
        <f t="shared" si="1"/>
        <v>160.54999999999998</v>
      </c>
      <c r="X3" s="51">
        <f t="shared" si="1"/>
        <v>152.10000000000002</v>
      </c>
    </row>
    <row r="4" spans="1:28" x14ac:dyDescent="0.3">
      <c r="A4" s="25" t="s">
        <v>295</v>
      </c>
      <c r="B4" s="25">
        <v>2</v>
      </c>
      <c r="C4" s="48">
        <v>11</v>
      </c>
      <c r="D4" t="s">
        <v>352</v>
      </c>
      <c r="E4" s="24" t="s">
        <v>287</v>
      </c>
      <c r="F4" s="24">
        <v>3</v>
      </c>
      <c r="G4" s="4">
        <f t="shared" si="2"/>
        <v>13.65</v>
      </c>
      <c r="H4" s="49">
        <v>105</v>
      </c>
      <c r="J4" t="s">
        <v>294</v>
      </c>
      <c r="K4" s="48">
        <v>5</v>
      </c>
      <c r="M4" s="24" t="s">
        <v>287</v>
      </c>
      <c r="N4" s="24">
        <v>3</v>
      </c>
      <c r="O4" s="4">
        <f t="shared" si="0"/>
        <v>2</v>
      </c>
      <c r="P4" s="48">
        <v>2</v>
      </c>
      <c r="R4" s="25" t="s">
        <v>295</v>
      </c>
      <c r="S4" s="51">
        <f t="shared" si="1"/>
        <v>143</v>
      </c>
      <c r="T4" s="51">
        <f t="shared" si="1"/>
        <v>147.29000000000002</v>
      </c>
      <c r="U4" s="51">
        <f t="shared" si="1"/>
        <v>150.15</v>
      </c>
      <c r="V4" s="51">
        <f t="shared" si="1"/>
        <v>140.14000000000001</v>
      </c>
      <c r="W4" s="51">
        <f t="shared" si="1"/>
        <v>135.85</v>
      </c>
      <c r="X4" s="51">
        <f t="shared" si="1"/>
        <v>128.70000000000002</v>
      </c>
    </row>
    <row r="5" spans="1:28" x14ac:dyDescent="0.3">
      <c r="A5" s="24" t="s">
        <v>296</v>
      </c>
      <c r="B5" s="24">
        <v>3</v>
      </c>
      <c r="C5" s="48">
        <v>14</v>
      </c>
      <c r="D5" t="s">
        <v>353</v>
      </c>
      <c r="E5" s="24" t="s">
        <v>288</v>
      </c>
      <c r="F5" s="24">
        <v>4</v>
      </c>
      <c r="G5" s="4">
        <f t="shared" si="2"/>
        <v>12.74</v>
      </c>
      <c r="H5" s="49">
        <v>98</v>
      </c>
      <c r="M5" s="24" t="s">
        <v>288</v>
      </c>
      <c r="N5" s="24">
        <v>4</v>
      </c>
      <c r="O5" s="4">
        <f t="shared" si="0"/>
        <v>2.5</v>
      </c>
      <c r="P5" s="48">
        <v>2.5</v>
      </c>
      <c r="R5" s="24" t="s">
        <v>296</v>
      </c>
      <c r="S5" s="51">
        <f t="shared" si="1"/>
        <v>182</v>
      </c>
      <c r="T5" s="51">
        <f t="shared" si="1"/>
        <v>187.46</v>
      </c>
      <c r="U5" s="51">
        <f t="shared" si="1"/>
        <v>191.1</v>
      </c>
      <c r="V5" s="51">
        <f t="shared" si="1"/>
        <v>178.36</v>
      </c>
      <c r="W5" s="51">
        <f t="shared" si="1"/>
        <v>172.9</v>
      </c>
      <c r="X5" s="51">
        <f t="shared" si="1"/>
        <v>163.80000000000001</v>
      </c>
      <c r="AA5" s="51">
        <f>12.8/30</f>
        <v>0.42666666666666669</v>
      </c>
    </row>
    <row r="6" spans="1:28" x14ac:dyDescent="0.3">
      <c r="A6" s="24" t="s">
        <v>297</v>
      </c>
      <c r="B6" s="24">
        <v>4</v>
      </c>
      <c r="C6" s="48">
        <v>11</v>
      </c>
      <c r="D6" t="s">
        <v>354</v>
      </c>
      <c r="E6" s="24" t="s">
        <v>289</v>
      </c>
      <c r="F6" s="24">
        <v>5</v>
      </c>
      <c r="G6" s="4">
        <f t="shared" si="2"/>
        <v>12.35</v>
      </c>
      <c r="H6" s="49">
        <v>95</v>
      </c>
      <c r="M6" s="24" t="s">
        <v>289</v>
      </c>
      <c r="N6" s="24">
        <v>5</v>
      </c>
      <c r="O6" s="4">
        <f t="shared" si="0"/>
        <v>3</v>
      </c>
      <c r="P6" s="48">
        <v>3</v>
      </c>
      <c r="R6" s="24" t="s">
        <v>297</v>
      </c>
      <c r="S6" s="51">
        <f t="shared" si="1"/>
        <v>143</v>
      </c>
      <c r="T6" s="51">
        <f t="shared" si="1"/>
        <v>147.29000000000002</v>
      </c>
      <c r="U6" s="51">
        <f t="shared" si="1"/>
        <v>150.15</v>
      </c>
      <c r="V6" s="51">
        <f t="shared" si="1"/>
        <v>140.14000000000001</v>
      </c>
      <c r="W6" s="51">
        <f t="shared" si="1"/>
        <v>135.85</v>
      </c>
      <c r="X6" s="51">
        <f t="shared" si="1"/>
        <v>128.70000000000002</v>
      </c>
    </row>
    <row r="7" spans="1:28" x14ac:dyDescent="0.3">
      <c r="A7" s="24" t="s">
        <v>298</v>
      </c>
      <c r="B7" s="24">
        <v>5</v>
      </c>
      <c r="C7" s="48">
        <v>14</v>
      </c>
      <c r="D7" t="s">
        <v>355</v>
      </c>
      <c r="E7" s="24" t="s">
        <v>290</v>
      </c>
      <c r="F7" s="24">
        <v>6</v>
      </c>
      <c r="G7" s="4">
        <f t="shared" si="2"/>
        <v>11.700000000000001</v>
      </c>
      <c r="H7" s="49">
        <v>90</v>
      </c>
      <c r="M7" s="24" t="s">
        <v>290</v>
      </c>
      <c r="N7" s="24">
        <v>6</v>
      </c>
      <c r="O7" s="4">
        <f t="shared" si="0"/>
        <v>3.5</v>
      </c>
      <c r="P7" s="48">
        <v>3.5</v>
      </c>
      <c r="R7" s="24" t="s">
        <v>298</v>
      </c>
      <c r="S7" s="51">
        <f t="shared" si="1"/>
        <v>182</v>
      </c>
      <c r="T7" s="51">
        <f t="shared" si="1"/>
        <v>187.46</v>
      </c>
      <c r="U7" s="51">
        <f t="shared" si="1"/>
        <v>191.1</v>
      </c>
      <c r="V7" s="51">
        <f t="shared" si="1"/>
        <v>178.36</v>
      </c>
      <c r="W7" s="51">
        <f t="shared" si="1"/>
        <v>172.9</v>
      </c>
      <c r="X7" s="51">
        <f t="shared" si="1"/>
        <v>163.80000000000001</v>
      </c>
    </row>
    <row r="8" spans="1:28" x14ac:dyDescent="0.3">
      <c r="A8" s="24" t="s">
        <v>299</v>
      </c>
      <c r="B8" s="24">
        <v>6</v>
      </c>
      <c r="C8" s="48">
        <v>8</v>
      </c>
      <c r="D8" t="s">
        <v>356</v>
      </c>
      <c r="E8" s="24" t="s">
        <v>300</v>
      </c>
      <c r="F8" s="24">
        <v>99</v>
      </c>
      <c r="G8" s="4">
        <f t="shared" si="2"/>
        <v>0</v>
      </c>
      <c r="H8" s="49">
        <v>0</v>
      </c>
      <c r="I8" t="s">
        <v>340</v>
      </c>
      <c r="M8" s="24" t="s">
        <v>300</v>
      </c>
      <c r="N8" s="24">
        <v>99</v>
      </c>
      <c r="O8">
        <v>1</v>
      </c>
      <c r="P8" s="48">
        <v>3.5</v>
      </c>
      <c r="R8" s="24" t="s">
        <v>299</v>
      </c>
      <c r="S8" s="51">
        <f t="shared" si="1"/>
        <v>104</v>
      </c>
      <c r="T8" s="51">
        <f t="shared" si="1"/>
        <v>107.12</v>
      </c>
      <c r="U8" s="51">
        <f t="shared" si="1"/>
        <v>109.2</v>
      </c>
      <c r="V8" s="51">
        <f t="shared" si="1"/>
        <v>101.92</v>
      </c>
      <c r="W8" s="51">
        <f t="shared" si="1"/>
        <v>98.8</v>
      </c>
      <c r="X8" s="51">
        <f t="shared" si="1"/>
        <v>93.600000000000009</v>
      </c>
    </row>
    <row r="9" spans="1:28" x14ac:dyDescent="0.3">
      <c r="A9" s="24" t="s">
        <v>202</v>
      </c>
      <c r="B9" s="24">
        <v>7</v>
      </c>
      <c r="C9" s="48">
        <v>8</v>
      </c>
      <c r="D9" t="s">
        <v>357</v>
      </c>
      <c r="G9" t="s">
        <v>301</v>
      </c>
      <c r="H9" s="49">
        <v>0.13</v>
      </c>
      <c r="O9" t="s">
        <v>301</v>
      </c>
      <c r="P9" s="49">
        <v>1</v>
      </c>
      <c r="R9" s="24" t="s">
        <v>202</v>
      </c>
      <c r="S9" s="51">
        <f t="shared" si="1"/>
        <v>104</v>
      </c>
      <c r="T9" s="51">
        <f t="shared" si="1"/>
        <v>107.12</v>
      </c>
      <c r="U9" s="51">
        <f t="shared" si="1"/>
        <v>109.2</v>
      </c>
      <c r="V9" s="51">
        <f t="shared" si="1"/>
        <v>101.92</v>
      </c>
      <c r="W9" s="51">
        <f t="shared" si="1"/>
        <v>98.8</v>
      </c>
      <c r="X9" s="51">
        <f t="shared" si="1"/>
        <v>93.600000000000009</v>
      </c>
    </row>
    <row r="10" spans="1:28" x14ac:dyDescent="0.3">
      <c r="A10" s="24" t="s">
        <v>302</v>
      </c>
      <c r="B10" s="24">
        <v>8</v>
      </c>
      <c r="C10" s="48">
        <v>2</v>
      </c>
      <c r="R10" s="24" t="s">
        <v>302</v>
      </c>
      <c r="S10" s="51">
        <f t="shared" si="1"/>
        <v>26</v>
      </c>
      <c r="T10" s="51">
        <f t="shared" si="1"/>
        <v>26.78</v>
      </c>
      <c r="U10" s="51">
        <f t="shared" si="1"/>
        <v>27.3</v>
      </c>
      <c r="V10" s="51">
        <f t="shared" si="1"/>
        <v>25.48</v>
      </c>
      <c r="W10" s="51">
        <f t="shared" si="1"/>
        <v>24.7</v>
      </c>
      <c r="X10" s="51">
        <f t="shared" si="1"/>
        <v>23.400000000000002</v>
      </c>
    </row>
    <row r="11" spans="1:28" x14ac:dyDescent="0.3">
      <c r="A11" s="24" t="s">
        <v>303</v>
      </c>
      <c r="B11" s="24">
        <v>9</v>
      </c>
      <c r="C11" s="48">
        <v>2</v>
      </c>
      <c r="R11" s="24" t="s">
        <v>303</v>
      </c>
      <c r="S11" s="51">
        <f t="shared" si="1"/>
        <v>26</v>
      </c>
      <c r="T11" s="51">
        <f t="shared" si="1"/>
        <v>26.78</v>
      </c>
      <c r="U11" s="51">
        <f t="shared" si="1"/>
        <v>27.3</v>
      </c>
      <c r="V11" s="51">
        <f t="shared" si="1"/>
        <v>25.48</v>
      </c>
      <c r="W11" s="51">
        <f t="shared" si="1"/>
        <v>24.7</v>
      </c>
      <c r="X11" s="51">
        <f t="shared" si="1"/>
        <v>23.400000000000002</v>
      </c>
      <c r="Z11" t="s">
        <v>349</v>
      </c>
      <c r="AA11" s="28">
        <v>0.5</v>
      </c>
      <c r="AB11" s="28">
        <v>0.85</v>
      </c>
    </row>
    <row r="12" spans="1:28" x14ac:dyDescent="0.3">
      <c r="R12" s="26" t="s">
        <v>304</v>
      </c>
      <c r="S12" s="51">
        <f>SUM(S2:S11)</f>
        <v>1287</v>
      </c>
      <c r="T12" s="51">
        <f t="shared" ref="T12:X12" si="3">SUM(T2:T11)</f>
        <v>1325.6100000000001</v>
      </c>
      <c r="U12" s="51">
        <f t="shared" si="3"/>
        <v>1351.35</v>
      </c>
      <c r="V12" s="51">
        <f t="shared" si="3"/>
        <v>1261.2600000000002</v>
      </c>
      <c r="W12" s="51">
        <f t="shared" si="3"/>
        <v>1222.6500000000001</v>
      </c>
      <c r="X12" s="51">
        <f t="shared" si="3"/>
        <v>1158.3000000000004</v>
      </c>
      <c r="Z12" s="51">
        <f>S12+S21</f>
        <v>2497</v>
      </c>
      <c r="AA12" s="51">
        <f>3320/2</f>
        <v>1660</v>
      </c>
      <c r="AB12" s="51">
        <f>3320*0.85</f>
        <v>2822</v>
      </c>
    </row>
    <row r="13" spans="1:28" x14ac:dyDescent="0.3">
      <c r="Z13" s="51">
        <f>Z12/3300</f>
        <v>0.75666666666666671</v>
      </c>
    </row>
    <row r="14" spans="1:28" x14ac:dyDescent="0.3">
      <c r="R14" t="s">
        <v>305</v>
      </c>
    </row>
    <row r="15" spans="1:28" x14ac:dyDescent="0.3">
      <c r="Q15" t="s">
        <v>292</v>
      </c>
      <c r="R15" s="50">
        <v>1000</v>
      </c>
      <c r="X15" s="27" t="s">
        <v>310</v>
      </c>
    </row>
    <row r="16" spans="1:28" x14ac:dyDescent="0.3">
      <c r="Q16" t="s">
        <v>348</v>
      </c>
      <c r="R16">
        <f>R15/5</f>
        <v>200</v>
      </c>
      <c r="X16" t="s">
        <v>311</v>
      </c>
      <c r="Y16" t="s">
        <v>312</v>
      </c>
      <c r="Z16" t="s">
        <v>313</v>
      </c>
      <c r="AA16" t="s">
        <v>314</v>
      </c>
    </row>
    <row r="17" spans="17:27" x14ac:dyDescent="0.3">
      <c r="Q17" t="s">
        <v>350</v>
      </c>
      <c r="R17" s="50">
        <f>INT(R15/1500*4)</f>
        <v>2</v>
      </c>
      <c r="S17" s="23" t="s">
        <v>285</v>
      </c>
      <c r="T17" s="24" t="s">
        <v>286</v>
      </c>
      <c r="U17" s="24" t="s">
        <v>287</v>
      </c>
      <c r="V17" s="24" t="s">
        <v>288</v>
      </c>
      <c r="Y17" s="27">
        <v>1500</v>
      </c>
    </row>
    <row r="18" spans="17:27" x14ac:dyDescent="0.3">
      <c r="R18" t="s">
        <v>292</v>
      </c>
      <c r="S18">
        <f>_xlfn.XLOOKUP($R18,$J:$J,$K:$K)*_xlfn.XLOOKUP(S$17,$M:$M,$O:$O)*$R$15</f>
        <v>1000</v>
      </c>
      <c r="T18">
        <f>_xlfn.XLOOKUP($R18,$J:$J,$K:$K)*_xlfn.XLOOKUP(T$17,$M:$M,$O:$O)*$R$15</f>
        <v>1500</v>
      </c>
      <c r="U18">
        <f>_xlfn.XLOOKUP($R18,$J:$J,$K:$K)*_xlfn.XLOOKUP(U$17,$M:$M,$O:$O)*$R$15</f>
        <v>2000</v>
      </c>
      <c r="V18">
        <f>_xlfn.XLOOKUP($R18,$J:$J,$K:$K)*_xlfn.XLOOKUP(V$17,$M:$M,$O:$O)*$R$15</f>
        <v>2500</v>
      </c>
      <c r="X18" s="27" t="s">
        <v>48</v>
      </c>
      <c r="Y18" t="s">
        <v>312</v>
      </c>
      <c r="Z18" t="s">
        <v>313</v>
      </c>
      <c r="AA18" t="s">
        <v>314</v>
      </c>
    </row>
    <row r="19" spans="17:27" x14ac:dyDescent="0.3">
      <c r="R19" t="s">
        <v>348</v>
      </c>
      <c r="S19">
        <f>_xlfn.XLOOKUP($R19,$J:$J,$K:$K)*_xlfn.XLOOKUP(S$17,$M:$M,$O:$O)*$R$16</f>
        <v>200</v>
      </c>
      <c r="T19">
        <f>_xlfn.XLOOKUP($R19,$J:$J,$K:$K)*_xlfn.XLOOKUP(T$17,$M:$M,$O:$O)*$R$16</f>
        <v>300</v>
      </c>
      <c r="U19">
        <f>_xlfn.XLOOKUP($R19,$J:$J,$K:$K)*_xlfn.XLOOKUP(U$17,$M:$M,$O:$O)*$R$16</f>
        <v>400</v>
      </c>
      <c r="V19">
        <f>_xlfn.XLOOKUP($R19,$J:$J,$K:$K)*_xlfn.XLOOKUP(V$17,$M:$M,$O:$O)*$R$16</f>
        <v>500</v>
      </c>
      <c r="X19" t="s">
        <v>315</v>
      </c>
      <c r="Y19" t="s">
        <v>316</v>
      </c>
      <c r="Z19" t="s">
        <v>317</v>
      </c>
      <c r="AA19" t="s">
        <v>318</v>
      </c>
    </row>
    <row r="20" spans="17:27" x14ac:dyDescent="0.3">
      <c r="R20" t="s">
        <v>294</v>
      </c>
      <c r="S20">
        <f>_xlfn.XLOOKUP($R20,$J:$J,$K:$K)*_xlfn.XLOOKUP(S$17,$M:$M,$O:$O)*$R$17</f>
        <v>10</v>
      </c>
      <c r="T20">
        <f>_xlfn.XLOOKUP($R20,$J:$J,$K:$K)*_xlfn.XLOOKUP(T$17,$M:$M,$O:$O)*$R$17</f>
        <v>15</v>
      </c>
      <c r="U20">
        <f>_xlfn.XLOOKUP($R20,$J:$J,$K:$K)*_xlfn.XLOOKUP(U$17,$M:$M,$O:$O)*$R$17</f>
        <v>20</v>
      </c>
      <c r="V20">
        <f>_xlfn.XLOOKUP($R20,$J:$J,$K:$K)*_xlfn.XLOOKUP(V$17,$M:$M,$O:$O)*$R$17</f>
        <v>25</v>
      </c>
    </row>
    <row r="21" spans="17:27" x14ac:dyDescent="0.3">
      <c r="R21" t="s">
        <v>304</v>
      </c>
      <c r="S21">
        <f>SUM(S18:S20)</f>
        <v>1210</v>
      </c>
      <c r="T21">
        <f>SUM(T18:T20)</f>
        <v>1815</v>
      </c>
      <c r="U21">
        <f>SUM(U18:U20)</f>
        <v>2420</v>
      </c>
      <c r="V21">
        <f>SUM(V18:V20)</f>
        <v>3025</v>
      </c>
      <c r="X21" t="s">
        <v>319</v>
      </c>
      <c r="Z21" t="s">
        <v>320</v>
      </c>
    </row>
    <row r="22" spans="17:27" x14ac:dyDescent="0.3">
      <c r="S22" t="s">
        <v>351</v>
      </c>
      <c r="X22" t="s">
        <v>321</v>
      </c>
      <c r="Y22" t="s">
        <v>322</v>
      </c>
    </row>
    <row r="23" spans="17:27" x14ac:dyDescent="0.3">
      <c r="X23" t="s">
        <v>323</v>
      </c>
    </row>
    <row r="26" spans="17:27" x14ac:dyDescent="0.3">
      <c r="S26" t="s">
        <v>324</v>
      </c>
    </row>
    <row r="31" spans="17:27" x14ac:dyDescent="0.3">
      <c r="R31" t="s">
        <v>325</v>
      </c>
    </row>
    <row r="32" spans="17:27" x14ac:dyDescent="0.3">
      <c r="S32" t="s">
        <v>326</v>
      </c>
      <c r="T32" t="s">
        <v>327</v>
      </c>
      <c r="U32" t="s">
        <v>328</v>
      </c>
      <c r="W32" t="s">
        <v>329</v>
      </c>
    </row>
    <row r="33" spans="18:23" x14ac:dyDescent="0.3">
      <c r="S33">
        <v>300000</v>
      </c>
      <c r="T33">
        <v>540000</v>
      </c>
      <c r="U33">
        <v>600000</v>
      </c>
      <c r="W33">
        <v>100000</v>
      </c>
    </row>
    <row r="34" spans="18:23" x14ac:dyDescent="0.3">
      <c r="W34">
        <v>127000</v>
      </c>
    </row>
    <row r="35" spans="18:23" x14ac:dyDescent="0.3">
      <c r="R35" t="s">
        <v>330</v>
      </c>
      <c r="S35">
        <f>S33+W33</f>
        <v>400000</v>
      </c>
      <c r="T35">
        <f>T33+W34</f>
        <v>667000</v>
      </c>
      <c r="U35">
        <f>U33+W34</f>
        <v>727000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#칼럼명세</vt:lpstr>
      <vt:lpstr>item_material_base</vt:lpstr>
      <vt:lpstr>#item_material_base_new</vt:lpstr>
      <vt:lpstr>#서브타입</vt:lpstr>
      <vt:lpstr>#무게관련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Hyunuk</dc:creator>
  <cp:lastModifiedBy>user</cp:lastModifiedBy>
  <dcterms:created xsi:type="dcterms:W3CDTF">2011-02-25T03:42:47Z</dcterms:created>
  <dcterms:modified xsi:type="dcterms:W3CDTF">2025-07-25T01:57:11Z</dcterms:modified>
</cp:coreProperties>
</file>